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hidePivotFieldList="1" autoCompressPictures="0"/>
  <mc:AlternateContent xmlns:mc="http://schemas.openxmlformats.org/markup-compatibility/2006">
    <mc:Choice Requires="x15">
      <x15ac:absPath xmlns:x15ac="http://schemas.microsoft.com/office/spreadsheetml/2010/11/ac" url="M:\Vaccine Coverage\ImmForm\Adolescent\2021_22\1. HPV\2. Data collection tool\"/>
    </mc:Choice>
  </mc:AlternateContent>
  <xr:revisionPtr revIDLastSave="0" documentId="13_ncr:1_{0567B880-CF2D-4A7B-939B-317ABF4D0A2B}" xr6:coauthVersionLast="45" xr6:coauthVersionMax="45" xr10:uidLastSave="{00000000-0000-0000-0000-000000000000}"/>
  <bookViews>
    <workbookView xWindow="-110" yWindow="-110" windowWidth="19420" windowHeight="10420" tabRatio="740" xr2:uid="{00000000-000D-0000-FFFF-FFFF00000000}"/>
  </bookViews>
  <sheets>
    <sheet name="Year 8 _2022" sheetId="10" r:id="rId1"/>
    <sheet name="Summary_2022" sheetId="13" r:id="rId2"/>
    <sheet name="Year 9_2023" sheetId="12" r:id="rId3"/>
    <sheet name="Summary_2023" sheetId="16" r:id="rId4"/>
    <sheet name="List of schools" sheetId="17" r:id="rId5"/>
    <sheet name="Performance management" sheetId="18" r:id="rId6"/>
    <sheet name="Glossary" sheetId="19" r:id="rId7"/>
    <sheet name="Drop downs" sheetId="14" state="hidden" r:id="rId8"/>
  </sheets>
  <definedNames>
    <definedName name="_xlnm._FilterDatabase" localSheetId="6" hidden="1">Glossary!$A$1:$E$1</definedName>
    <definedName name="_xlnm._FilterDatabase" localSheetId="4" hidden="1">'List of schools'!$A$1:$H$7190</definedName>
    <definedName name="_xlnm._FilterDatabase" localSheetId="5" hidden="1">'Performance management'!$A$56:$G$83</definedName>
    <definedName name="_xlnm._FilterDatabase" localSheetId="0" hidden="1">'Year 8 _2022'!$A$9:$BM$9</definedName>
    <definedName name="_xlnm._FilterDatabase" localSheetId="2" hidden="1">'Year 9_2023'!$A$10:$CE$10</definedName>
    <definedName name="_xlnm.Print_Area" localSheetId="5">'Performance management'!$A$1:$L$63</definedName>
    <definedName name="_xlnm.Print_Area" localSheetId="1">Summary_2022!$A$1:$T$38</definedName>
    <definedName name="_xlnm.Print_Area" localSheetId="3">Summary_2023!$A$1:$W$33</definedName>
    <definedName name="ProduktSelection">'Drop downs'!$A$2:$A$4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Y13" i="12" l="1"/>
  <c r="AP13" i="12" s="1"/>
  <c r="Y14" i="12"/>
  <c r="Y15" i="12"/>
  <c r="Y16" i="12"/>
  <c r="Y17" i="12"/>
  <c r="Y18" i="12"/>
  <c r="Y19" i="12"/>
  <c r="Y20" i="12"/>
  <c r="Y21" i="12"/>
  <c r="Y22" i="12"/>
  <c r="Y23" i="12"/>
  <c r="Y24" i="12"/>
  <c r="Y25" i="12"/>
  <c r="Y26" i="12"/>
  <c r="Y27" i="12"/>
  <c r="Y28" i="12"/>
  <c r="Y29" i="12"/>
  <c r="Y30" i="12"/>
  <c r="Y31" i="12"/>
  <c r="Y32" i="12"/>
  <c r="Y33" i="12"/>
  <c r="Y34" i="12"/>
  <c r="Y35" i="12"/>
  <c r="Y36" i="12"/>
  <c r="Y37" i="12"/>
  <c r="Y38" i="12"/>
  <c r="Y39" i="12"/>
  <c r="Y40" i="12"/>
  <c r="Y41" i="12"/>
  <c r="Y42" i="12"/>
  <c r="Y43" i="12"/>
  <c r="Y44" i="12"/>
  <c r="Y45" i="12"/>
  <c r="Y46" i="12"/>
  <c r="Y47" i="12"/>
  <c r="Y48" i="12"/>
  <c r="Y49" i="12"/>
  <c r="Y50" i="12"/>
  <c r="Y51" i="12"/>
  <c r="Y52" i="12"/>
  <c r="Y53" i="12"/>
  <c r="Y54" i="12"/>
  <c r="Y55" i="12"/>
  <c r="Y56" i="12"/>
  <c r="Y57" i="12"/>
  <c r="Y58" i="12"/>
  <c r="Y59" i="12"/>
  <c r="Y60" i="12"/>
  <c r="Y61" i="12"/>
  <c r="Y62" i="12"/>
  <c r="Y63" i="12"/>
  <c r="Y64" i="12"/>
  <c r="Y65" i="12"/>
  <c r="Y66" i="12"/>
  <c r="Y67" i="12"/>
  <c r="Y68" i="12"/>
  <c r="Y69" i="12"/>
  <c r="Y70" i="12"/>
  <c r="Y71" i="12"/>
  <c r="Y72" i="12"/>
  <c r="Y73" i="12"/>
  <c r="Y74" i="12"/>
  <c r="Y75" i="12"/>
  <c r="Y76" i="12"/>
  <c r="Y77" i="12"/>
  <c r="Y78" i="12"/>
  <c r="Y79" i="12"/>
  <c r="Y80" i="12"/>
  <c r="Y81" i="12"/>
  <c r="Y82" i="12"/>
  <c r="Y83" i="12"/>
  <c r="Y84" i="12"/>
  <c r="Y85" i="12"/>
  <c r="Y86" i="12"/>
  <c r="Y87" i="12"/>
  <c r="Y88" i="12"/>
  <c r="Y89" i="12"/>
  <c r="Y90" i="12"/>
  <c r="Y91" i="12"/>
  <c r="Y92" i="12"/>
  <c r="Y93" i="12"/>
  <c r="Y94" i="12"/>
  <c r="Y95" i="12"/>
  <c r="Y96" i="12"/>
  <c r="Y97" i="12"/>
  <c r="Y98" i="12"/>
  <c r="Y99" i="12"/>
  <c r="Y100" i="12"/>
  <c r="Y101" i="12"/>
  <c r="Y102" i="12"/>
  <c r="Y103" i="12"/>
  <c r="Y104" i="12"/>
  <c r="Y105" i="12"/>
  <c r="Y106" i="12"/>
  <c r="Y107" i="12"/>
  <c r="Y108" i="12"/>
  <c r="Y109" i="12"/>
  <c r="Y110" i="12"/>
  <c r="Y111" i="12"/>
  <c r="Y112" i="12"/>
  <c r="Y113" i="12"/>
  <c r="Y114" i="12"/>
  <c r="Y115" i="12"/>
  <c r="Y116" i="12"/>
  <c r="Y117" i="12"/>
  <c r="Y118" i="12"/>
  <c r="Y119" i="12"/>
  <c r="Y120" i="12"/>
  <c r="Y121" i="12"/>
  <c r="Y122" i="12"/>
  <c r="Y123" i="12"/>
  <c r="Y124" i="12"/>
  <c r="Y125" i="12"/>
  <c r="Y126" i="12"/>
  <c r="Y127" i="12"/>
  <c r="Y128" i="12"/>
  <c r="Y129" i="12"/>
  <c r="Y130" i="12"/>
  <c r="Y131" i="12"/>
  <c r="Y132" i="12"/>
  <c r="Y133" i="12"/>
  <c r="Y134" i="12"/>
  <c r="Y135" i="12"/>
  <c r="Y136" i="12"/>
  <c r="Y137" i="12"/>
  <c r="Y138" i="12"/>
  <c r="Y139" i="12"/>
  <c r="Y140" i="12"/>
  <c r="Y141" i="12"/>
  <c r="Y142" i="12"/>
  <c r="Y143" i="12"/>
  <c r="Y144" i="12"/>
  <c r="Y145" i="12"/>
  <c r="Y146" i="12"/>
  <c r="Y147" i="12"/>
  <c r="Y148" i="12"/>
  <c r="Y149" i="12"/>
  <c r="Y150" i="12"/>
  <c r="Y151" i="12"/>
  <c r="Y152" i="12"/>
  <c r="Y153" i="12"/>
  <c r="Y154" i="12"/>
  <c r="Y155" i="12"/>
  <c r="Y156" i="12"/>
  <c r="Y157" i="12"/>
  <c r="Y158" i="12"/>
  <c r="Y159" i="12"/>
  <c r="Y160" i="12"/>
  <c r="Y161" i="12"/>
  <c r="Y162" i="12"/>
  <c r="Y163" i="12"/>
  <c r="Y164" i="12"/>
  <c r="Y165" i="12"/>
  <c r="Y166" i="12"/>
  <c r="Y167" i="12"/>
  <c r="Y168" i="12"/>
  <c r="Y169" i="12"/>
  <c r="Y170" i="12"/>
  <c r="Y171" i="12"/>
  <c r="Y172" i="12"/>
  <c r="Y173" i="12"/>
  <c r="Y174" i="12"/>
  <c r="Y175" i="12"/>
  <c r="Y176" i="12"/>
  <c r="Y177" i="12"/>
  <c r="Y178" i="12"/>
  <c r="Y179" i="12"/>
  <c r="Y180" i="12"/>
  <c r="Y181" i="12"/>
  <c r="Y182" i="12"/>
  <c r="Y183" i="12"/>
  <c r="Y184" i="12"/>
  <c r="Y185" i="12"/>
  <c r="Y186" i="12"/>
  <c r="Y187" i="12"/>
  <c r="Y188" i="12"/>
  <c r="Y189" i="12"/>
  <c r="Y190" i="12"/>
  <c r="Y191" i="12"/>
  <c r="Y192" i="12"/>
  <c r="Y193" i="12"/>
  <c r="Y194" i="12"/>
  <c r="Y195" i="12"/>
  <c r="Y196" i="12"/>
  <c r="Y197" i="12"/>
  <c r="Y198" i="12"/>
  <c r="Y199" i="12"/>
  <c r="Y200" i="12"/>
  <c r="Y201" i="12"/>
  <c r="Y202" i="12"/>
  <c r="Y203" i="12"/>
  <c r="Y204" i="12"/>
  <c r="Y205" i="12"/>
  <c r="Y206" i="12"/>
  <c r="Y207" i="12"/>
  <c r="Y208" i="12"/>
  <c r="Y209" i="12"/>
  <c r="Y210" i="12"/>
  <c r="Y211" i="12"/>
  <c r="Y212" i="12"/>
  <c r="Y213" i="12"/>
  <c r="Y214" i="12"/>
  <c r="Y215" i="12"/>
  <c r="Y216" i="12"/>
  <c r="Y217" i="12"/>
  <c r="Y218" i="12"/>
  <c r="Y219" i="12"/>
  <c r="Y220" i="12"/>
  <c r="Y221" i="12"/>
  <c r="Y222" i="12"/>
  <c r="Y223" i="12"/>
  <c r="Y224" i="12"/>
  <c r="Y225" i="12"/>
  <c r="Y226" i="12"/>
  <c r="Y227" i="12"/>
  <c r="Y228" i="12"/>
  <c r="Y229" i="12"/>
  <c r="Y230" i="12"/>
  <c r="Y231" i="12"/>
  <c r="Y232" i="12"/>
  <c r="Y233" i="12"/>
  <c r="Y234" i="12"/>
  <c r="Y235" i="12"/>
  <c r="Y236" i="12"/>
  <c r="Y237" i="12"/>
  <c r="Y238" i="12"/>
  <c r="Y239" i="12"/>
  <c r="Y240" i="12"/>
  <c r="Y241" i="12"/>
  <c r="Y242" i="12"/>
  <c r="Y243" i="12"/>
  <c r="Y244" i="12"/>
  <c r="Y245" i="12"/>
  <c r="Y246" i="12"/>
  <c r="Y247" i="12"/>
  <c r="Y248" i="12"/>
  <c r="Y249" i="12"/>
  <c r="Y250" i="12"/>
  <c r="Y251" i="12"/>
  <c r="Y252" i="12"/>
  <c r="Y253" i="12"/>
  <c r="Y254" i="12"/>
  <c r="Y255" i="12"/>
  <c r="Y256" i="12"/>
  <c r="Y257" i="12"/>
  <c r="Y258" i="12"/>
  <c r="Y259" i="12"/>
  <c r="Y260" i="12"/>
  <c r="Y261" i="12"/>
  <c r="Y262" i="12"/>
  <c r="Y263" i="12"/>
  <c r="Y264" i="12"/>
  <c r="Y265" i="12"/>
  <c r="Y266" i="12"/>
  <c r="Y267" i="12"/>
  <c r="Y268" i="12"/>
  <c r="Y269" i="12"/>
  <c r="Y270" i="12"/>
  <c r="Y271" i="12"/>
  <c r="Y272" i="12"/>
  <c r="Y273" i="12"/>
  <c r="Y274" i="12"/>
  <c r="Y275" i="12"/>
  <c r="Y276" i="12"/>
  <c r="Y277" i="12"/>
  <c r="Y278" i="12"/>
  <c r="Y279" i="12"/>
  <c r="Y280" i="12"/>
  <c r="Y281" i="12"/>
  <c r="Y282" i="12"/>
  <c r="Y283" i="12"/>
  <c r="Y284" i="12"/>
  <c r="Y285" i="12"/>
  <c r="Y286" i="12"/>
  <c r="Y287" i="12"/>
  <c r="Y288" i="12"/>
  <c r="Y289" i="12"/>
  <c r="Y290" i="12"/>
  <c r="Y291" i="12"/>
  <c r="Y292" i="12"/>
  <c r="Y293" i="12"/>
  <c r="Y294" i="12"/>
  <c r="Y295" i="12"/>
  <c r="Y296" i="12"/>
  <c r="Y297" i="12"/>
  <c r="Y298" i="12"/>
  <c r="Y299" i="12"/>
  <c r="Y300" i="12"/>
  <c r="Y301" i="12"/>
  <c r="Y302" i="12"/>
  <c r="Y303" i="12"/>
  <c r="Y304" i="12"/>
  <c r="Y305" i="12"/>
  <c r="Y306" i="12"/>
  <c r="Y307" i="12"/>
  <c r="Y308" i="12"/>
  <c r="Y309" i="12"/>
  <c r="Y310" i="12"/>
  <c r="Y311" i="12"/>
  <c r="Y312" i="12"/>
  <c r="Y313" i="12"/>
  <c r="Y314" i="12"/>
  <c r="Y315" i="12"/>
  <c r="Y316" i="12"/>
  <c r="Y317" i="12"/>
  <c r="Y318" i="12"/>
  <c r="Y319" i="12"/>
  <c r="Y320" i="12"/>
  <c r="Y321" i="12"/>
  <c r="Y322" i="12"/>
  <c r="Y323" i="12"/>
  <c r="Y324" i="12"/>
  <c r="Y325" i="12"/>
  <c r="Y326" i="12"/>
  <c r="Y327" i="12"/>
  <c r="Y328" i="12"/>
  <c r="Y329" i="12"/>
  <c r="Y330" i="12"/>
  <c r="Y331" i="12"/>
  <c r="Y332" i="12"/>
  <c r="Y333" i="12"/>
  <c r="Y334" i="12"/>
  <c r="Y335" i="12"/>
  <c r="Y336" i="12"/>
  <c r="Y337" i="12"/>
  <c r="Y338" i="12"/>
  <c r="Y339" i="12"/>
  <c r="Y340" i="12"/>
  <c r="Y341" i="12"/>
  <c r="Y342" i="12"/>
  <c r="Y343" i="12"/>
  <c r="Y344" i="12"/>
  <c r="Y345" i="12"/>
  <c r="Y346" i="12"/>
  <c r="Y347" i="12"/>
  <c r="Y348" i="12"/>
  <c r="Y349" i="12"/>
  <c r="Y350" i="12"/>
  <c r="Y351" i="12"/>
  <c r="Y352" i="12"/>
  <c r="Y353" i="12"/>
  <c r="Y354" i="12"/>
  <c r="Y355" i="12"/>
  <c r="Y356" i="12"/>
  <c r="Y357" i="12"/>
  <c r="Y358" i="12"/>
  <c r="Y359" i="12"/>
  <c r="Y360" i="12"/>
  <c r="Y361" i="12"/>
  <c r="Y362" i="12"/>
  <c r="Y363" i="12"/>
  <c r="Y364" i="12"/>
  <c r="Y365" i="12"/>
  <c r="Y366" i="12"/>
  <c r="Y367" i="12"/>
  <c r="Y368" i="12"/>
  <c r="Y369" i="12"/>
  <c r="Y370" i="12"/>
  <c r="Y371" i="12"/>
  <c r="Y372" i="12"/>
  <c r="Y373" i="12"/>
  <c r="Y374" i="12"/>
  <c r="Y375" i="12"/>
  <c r="Y376" i="12"/>
  <c r="Y377" i="12"/>
  <c r="Y378" i="12"/>
  <c r="Y379" i="12"/>
  <c r="Y380" i="12"/>
  <c r="Y381" i="12"/>
  <c r="Y382" i="12"/>
  <c r="Y383" i="12"/>
  <c r="Y384" i="12"/>
  <c r="Y385" i="12"/>
  <c r="Y386" i="12"/>
  <c r="Y387" i="12"/>
  <c r="Y388" i="12"/>
  <c r="Y389" i="12"/>
  <c r="Y390" i="12"/>
  <c r="Y391" i="12"/>
  <c r="Y392" i="12"/>
  <c r="Y393" i="12"/>
  <c r="Y394" i="12"/>
  <c r="Y395" i="12"/>
  <c r="Y396" i="12"/>
  <c r="Y397" i="12"/>
  <c r="Y398" i="12"/>
  <c r="Y399" i="12"/>
  <c r="Y400" i="12"/>
  <c r="Y401" i="12"/>
  <c r="Y402" i="12"/>
  <c r="Y403" i="12"/>
  <c r="Y404" i="12"/>
  <c r="Y405" i="12"/>
  <c r="Y406" i="12"/>
  <c r="Y407" i="12"/>
  <c r="Y408" i="12"/>
  <c r="Y409" i="12"/>
  <c r="Y410" i="12"/>
  <c r="Y411" i="12"/>
  <c r="Y412" i="12"/>
  <c r="Y413" i="12"/>
  <c r="Y414" i="12"/>
  <c r="Y415" i="12"/>
  <c r="Y416" i="12"/>
  <c r="Y417" i="12"/>
  <c r="Y418" i="12"/>
  <c r="Y419" i="12"/>
  <c r="Y420" i="12"/>
  <c r="Y421" i="12"/>
  <c r="Y422" i="12"/>
  <c r="Y423" i="12"/>
  <c r="Y424" i="12"/>
  <c r="Y425" i="12"/>
  <c r="Y426" i="12"/>
  <c r="Y427" i="12"/>
  <c r="Y428" i="12"/>
  <c r="Y429" i="12"/>
  <c r="Y430" i="12"/>
  <c r="Y431" i="12"/>
  <c r="Y432" i="12"/>
  <c r="Y433" i="12"/>
  <c r="Y434" i="12"/>
  <c r="Y435" i="12"/>
  <c r="Y436" i="12"/>
  <c r="Y437" i="12"/>
  <c r="Y438" i="12"/>
  <c r="Y439" i="12"/>
  <c r="Y440" i="12"/>
  <c r="Y441" i="12"/>
  <c r="Y442" i="12"/>
  <c r="Y443" i="12"/>
  <c r="Y444" i="12"/>
  <c r="Y445" i="12"/>
  <c r="Y446" i="12"/>
  <c r="Y447" i="12"/>
  <c r="Y448" i="12"/>
  <c r="Y449" i="12"/>
  <c r="Y450" i="12"/>
  <c r="Y451" i="12"/>
  <c r="Y452" i="12"/>
  <c r="Y453" i="12"/>
  <c r="Y454" i="12"/>
  <c r="Y455" i="12"/>
  <c r="Y456" i="12"/>
  <c r="Y457" i="12"/>
  <c r="Y458" i="12"/>
  <c r="Y459" i="12"/>
  <c r="Y460" i="12"/>
  <c r="Y461" i="12"/>
  <c r="Y462" i="12"/>
  <c r="Y463" i="12"/>
  <c r="Y464" i="12"/>
  <c r="Y465" i="12"/>
  <c r="Y466" i="12"/>
  <c r="Y467" i="12"/>
  <c r="Y468" i="12"/>
  <c r="Y469" i="12"/>
  <c r="Y470" i="12"/>
  <c r="Y471" i="12"/>
  <c r="Y472" i="12"/>
  <c r="Y473" i="12"/>
  <c r="Y474" i="12"/>
  <c r="Y475" i="12"/>
  <c r="Y476" i="12"/>
  <c r="Y477" i="12"/>
  <c r="Y478" i="12"/>
  <c r="Y479" i="12"/>
  <c r="Y480" i="12"/>
  <c r="Y481" i="12"/>
  <c r="Y482" i="12"/>
  <c r="Y483" i="12"/>
  <c r="Y484" i="12"/>
  <c r="Y485" i="12"/>
  <c r="Y486" i="12"/>
  <c r="Y487" i="12"/>
  <c r="Y488" i="12"/>
  <c r="Y489" i="12"/>
  <c r="Y490" i="12"/>
  <c r="Y491" i="12"/>
  <c r="Y492" i="12"/>
  <c r="Y493" i="12"/>
  <c r="Y494" i="12"/>
  <c r="Y495" i="12"/>
  <c r="Y496" i="12"/>
  <c r="Y497" i="12"/>
  <c r="Y498" i="12"/>
  <c r="Y499" i="12"/>
  <c r="Y500" i="12"/>
  <c r="Y501" i="12"/>
  <c r="Y502" i="12"/>
  <c r="Y503" i="12"/>
  <c r="Y504" i="12"/>
  <c r="Y505" i="12"/>
  <c r="Y506" i="12"/>
  <c r="Y507" i="12"/>
  <c r="Y508" i="12"/>
  <c r="Y509" i="12"/>
  <c r="Y510" i="12"/>
  <c r="Y12" i="12"/>
  <c r="Y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13" i="12"/>
  <c r="P314" i="12"/>
  <c r="P315" i="12"/>
  <c r="P316" i="12"/>
  <c r="P317" i="12"/>
  <c r="P318" i="12"/>
  <c r="P319" i="12"/>
  <c r="P320" i="12"/>
  <c r="P321" i="12"/>
  <c r="P322" i="12"/>
  <c r="P323" i="12"/>
  <c r="P324" i="12"/>
  <c r="P325" i="12"/>
  <c r="P326" i="12"/>
  <c r="P327" i="12"/>
  <c r="P328" i="12"/>
  <c r="P329" i="12"/>
  <c r="P330" i="12"/>
  <c r="P331" i="12"/>
  <c r="P332" i="12"/>
  <c r="P333" i="12"/>
  <c r="P334" i="12"/>
  <c r="P335" i="12"/>
  <c r="P336" i="12"/>
  <c r="P337" i="12"/>
  <c r="P338" i="12"/>
  <c r="P339" i="12"/>
  <c r="P340" i="12"/>
  <c r="P341" i="12"/>
  <c r="P342" i="12"/>
  <c r="P343" i="12"/>
  <c r="P344" i="12"/>
  <c r="P345" i="12"/>
  <c r="P346" i="12"/>
  <c r="P347" i="12"/>
  <c r="P348" i="12"/>
  <c r="P349" i="12"/>
  <c r="P350" i="12"/>
  <c r="P351" i="12"/>
  <c r="P352" i="12"/>
  <c r="P353" i="12"/>
  <c r="P354" i="12"/>
  <c r="P355" i="12"/>
  <c r="P356" i="12"/>
  <c r="P357" i="12"/>
  <c r="P358" i="12"/>
  <c r="P359" i="12"/>
  <c r="P360" i="12"/>
  <c r="P361" i="12"/>
  <c r="P362" i="12"/>
  <c r="P363" i="12"/>
  <c r="P364" i="12"/>
  <c r="P365" i="12"/>
  <c r="P366" i="12"/>
  <c r="P367" i="12"/>
  <c r="P368" i="12"/>
  <c r="P369" i="12"/>
  <c r="P370" i="12"/>
  <c r="P371" i="12"/>
  <c r="P372" i="12"/>
  <c r="P373" i="12"/>
  <c r="P374" i="12"/>
  <c r="P375" i="12"/>
  <c r="P376" i="12"/>
  <c r="P377" i="12"/>
  <c r="P378" i="12"/>
  <c r="P379" i="12"/>
  <c r="P380" i="12"/>
  <c r="P381" i="12"/>
  <c r="P382"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437" i="12"/>
  <c r="P438" i="12"/>
  <c r="P439" i="12"/>
  <c r="P440" i="12"/>
  <c r="P441" i="12"/>
  <c r="P442" i="12"/>
  <c r="P443" i="12"/>
  <c r="P444" i="12"/>
  <c r="P445" i="12"/>
  <c r="P446" i="12"/>
  <c r="P447" i="12"/>
  <c r="P448" i="12"/>
  <c r="P449" i="12"/>
  <c r="P450" i="12"/>
  <c r="P451" i="12"/>
  <c r="P452" i="12"/>
  <c r="P453" i="12"/>
  <c r="P454" i="12"/>
  <c r="P455" i="12"/>
  <c r="P456" i="12"/>
  <c r="P457" i="12"/>
  <c r="P458" i="12"/>
  <c r="P459" i="12"/>
  <c r="P460" i="12"/>
  <c r="P461" i="12"/>
  <c r="P462" i="12"/>
  <c r="P463" i="12"/>
  <c r="P464" i="12"/>
  <c r="P465" i="12"/>
  <c r="P466" i="12"/>
  <c r="P467" i="12"/>
  <c r="P468" i="12"/>
  <c r="P469" i="12"/>
  <c r="P470" i="12"/>
  <c r="P471" i="12"/>
  <c r="P472" i="12"/>
  <c r="P473" i="12"/>
  <c r="P474" i="12"/>
  <c r="P475" i="12"/>
  <c r="P476" i="12"/>
  <c r="P477" i="12"/>
  <c r="P478" i="12"/>
  <c r="P479" i="12"/>
  <c r="P480" i="12"/>
  <c r="P481" i="12"/>
  <c r="P482" i="12"/>
  <c r="P483" i="12"/>
  <c r="P484" i="12"/>
  <c r="P485" i="12"/>
  <c r="P486" i="12"/>
  <c r="P487" i="12"/>
  <c r="P488" i="12"/>
  <c r="P489" i="12"/>
  <c r="P490" i="12"/>
  <c r="P491" i="12"/>
  <c r="P492" i="12"/>
  <c r="P493" i="12"/>
  <c r="P494" i="12"/>
  <c r="P495" i="12"/>
  <c r="P496" i="12"/>
  <c r="P497" i="12"/>
  <c r="P498" i="12"/>
  <c r="P499" i="12"/>
  <c r="P500" i="12"/>
  <c r="P501" i="12"/>
  <c r="P502" i="12"/>
  <c r="P503" i="12"/>
  <c r="P504" i="12"/>
  <c r="P505" i="12"/>
  <c r="P506" i="12"/>
  <c r="P507" i="12"/>
  <c r="P508" i="12"/>
  <c r="P509" i="12"/>
  <c r="P510" i="12"/>
  <c r="P11" i="12"/>
  <c r="R14" i="12"/>
  <c r="AM24" i="16"/>
  <c r="AK22" i="13"/>
  <c r="AM23" i="16"/>
  <c r="AB23" i="16"/>
  <c r="AK21" i="13"/>
  <c r="AB24" i="16"/>
  <c r="AA22" i="13"/>
  <c r="AA21" i="13"/>
  <c r="Q24" i="16"/>
  <c r="P22" i="13"/>
  <c r="Q23" i="16"/>
  <c r="P21" i="13"/>
  <c r="F22" i="13"/>
  <c r="F21" i="13"/>
  <c r="F24" i="16" l="1"/>
  <c r="F23" i="16"/>
  <c r="AN11" i="12"/>
  <c r="Z11" i="10" l="1"/>
  <c r="Z12" i="10"/>
  <c r="Z13" i="10"/>
  <c r="Z14" i="10"/>
  <c r="Z15" i="10"/>
  <c r="Z16" i="10"/>
  <c r="Z17" i="10"/>
  <c r="Z18" i="10"/>
  <c r="Z19" i="10"/>
  <c r="Z20" i="10"/>
  <c r="Z21" i="10"/>
  <c r="Z22" i="10"/>
  <c r="Z23" i="10"/>
  <c r="Z24" i="10"/>
  <c r="Z25" i="10"/>
  <c r="Z26" i="10"/>
  <c r="Z27" i="10"/>
  <c r="Z28" i="10"/>
  <c r="Z29" i="10"/>
  <c r="Z30" i="10"/>
  <c r="Z31" i="10"/>
  <c r="Z32" i="10"/>
  <c r="Z33" i="10"/>
  <c r="Z34" i="10"/>
  <c r="Z35" i="10"/>
  <c r="Z36" i="10"/>
  <c r="Z37" i="10"/>
  <c r="Z38" i="10"/>
  <c r="Z39" i="10"/>
  <c r="Z40" i="10"/>
  <c r="Z41" i="10"/>
  <c r="Z42" i="10"/>
  <c r="Z43" i="10"/>
  <c r="Z44" i="10"/>
  <c r="Z45" i="10"/>
  <c r="Z46" i="10"/>
  <c r="Z47" i="10"/>
  <c r="Z48" i="10"/>
  <c r="Z49" i="10"/>
  <c r="Z50" i="10"/>
  <c r="Z51" i="10"/>
  <c r="Z52" i="10"/>
  <c r="Z53" i="10"/>
  <c r="Z54" i="10"/>
  <c r="Z55" i="10"/>
  <c r="Z56" i="10"/>
  <c r="Z57" i="10"/>
  <c r="Z58" i="10"/>
  <c r="Z59" i="10"/>
  <c r="Z60" i="10"/>
  <c r="Z61" i="10"/>
  <c r="Z62" i="10"/>
  <c r="Z63" i="10"/>
  <c r="Z64" i="10"/>
  <c r="Z65" i="10"/>
  <c r="Z66" i="10"/>
  <c r="Z67" i="10"/>
  <c r="Z68" i="10"/>
  <c r="Z69" i="10"/>
  <c r="Z70" i="10"/>
  <c r="Z71" i="10"/>
  <c r="Z72" i="10"/>
  <c r="Z73" i="10"/>
  <c r="Z74" i="10"/>
  <c r="Z75" i="10"/>
  <c r="Z76" i="10"/>
  <c r="Z77" i="10"/>
  <c r="Z78" i="10"/>
  <c r="Z79" i="10"/>
  <c r="Z80" i="10"/>
  <c r="Z81" i="10"/>
  <c r="Z82" i="10"/>
  <c r="Z83" i="10"/>
  <c r="Z84" i="10"/>
  <c r="Z85" i="10"/>
  <c r="Z86" i="10"/>
  <c r="Z87" i="10"/>
  <c r="Z88" i="10"/>
  <c r="Z89" i="10"/>
  <c r="Z90" i="10"/>
  <c r="Z91" i="10"/>
  <c r="Z92" i="10"/>
  <c r="Z93" i="10"/>
  <c r="Z94" i="10"/>
  <c r="Z95" i="10"/>
  <c r="Z96" i="10"/>
  <c r="Z97" i="10"/>
  <c r="Z98" i="10"/>
  <c r="Z99" i="10"/>
  <c r="Z100" i="10"/>
  <c r="Z101" i="10"/>
  <c r="Z102" i="10"/>
  <c r="Z103" i="10"/>
  <c r="Z104" i="10"/>
  <c r="Z105" i="10"/>
  <c r="Z106" i="10"/>
  <c r="Z107" i="10"/>
  <c r="Z108" i="10"/>
  <c r="Z109" i="10"/>
  <c r="Z110" i="10"/>
  <c r="Z111" i="10"/>
  <c r="Z112" i="10"/>
  <c r="Z113" i="10"/>
  <c r="Z114" i="10"/>
  <c r="Z115" i="10"/>
  <c r="Z116" i="10"/>
  <c r="Z117" i="10"/>
  <c r="Z118" i="10"/>
  <c r="Z119" i="10"/>
  <c r="Z120" i="10"/>
  <c r="Z121" i="10"/>
  <c r="Z122" i="10"/>
  <c r="Z123" i="10"/>
  <c r="Z124" i="10"/>
  <c r="Z125" i="10"/>
  <c r="Z126" i="10"/>
  <c r="Z127" i="10"/>
  <c r="Z128" i="10"/>
  <c r="Z129" i="10"/>
  <c r="Z130" i="10"/>
  <c r="Z131" i="10"/>
  <c r="Z132" i="10"/>
  <c r="Z133" i="10"/>
  <c r="Z134" i="10"/>
  <c r="Z135" i="10"/>
  <c r="Z136" i="10"/>
  <c r="Z137" i="10"/>
  <c r="Z138" i="10"/>
  <c r="Z139" i="10"/>
  <c r="Z140" i="10"/>
  <c r="Z141" i="10"/>
  <c r="Z142" i="10"/>
  <c r="Z143" i="10"/>
  <c r="Z144" i="10"/>
  <c r="Z145" i="10"/>
  <c r="Z146" i="10"/>
  <c r="Z147" i="10"/>
  <c r="Z148" i="10"/>
  <c r="Z149" i="10"/>
  <c r="Z150" i="10"/>
  <c r="Z151" i="10"/>
  <c r="Z152" i="10"/>
  <c r="Z153" i="10"/>
  <c r="Z154" i="10"/>
  <c r="Z155" i="10"/>
  <c r="Z156" i="10"/>
  <c r="Z157" i="10"/>
  <c r="Z158" i="10"/>
  <c r="Z159" i="10"/>
  <c r="Z160" i="10"/>
  <c r="Z161" i="10"/>
  <c r="Z162" i="10"/>
  <c r="Z163" i="10"/>
  <c r="Z164" i="10"/>
  <c r="Z165" i="10"/>
  <c r="Z166" i="10"/>
  <c r="Z167" i="10"/>
  <c r="Z168" i="10"/>
  <c r="Z169" i="10"/>
  <c r="Z170" i="10"/>
  <c r="Z171" i="10"/>
  <c r="Z172" i="10"/>
  <c r="Z173" i="10"/>
  <c r="Z174" i="10"/>
  <c r="Z175" i="10"/>
  <c r="Z176" i="10"/>
  <c r="Z177" i="10"/>
  <c r="Z178" i="10"/>
  <c r="Z179" i="10"/>
  <c r="Z180" i="10"/>
  <c r="Z181" i="10"/>
  <c r="Z182" i="10"/>
  <c r="Z183" i="10"/>
  <c r="Z184" i="10"/>
  <c r="Z185" i="10"/>
  <c r="Z186" i="10"/>
  <c r="Z187" i="10"/>
  <c r="Z188" i="10"/>
  <c r="Z189" i="10"/>
  <c r="Z190" i="10"/>
  <c r="Z191" i="10"/>
  <c r="Z192" i="10"/>
  <c r="Z193" i="10"/>
  <c r="Z194" i="10"/>
  <c r="Z195" i="10"/>
  <c r="Z196" i="10"/>
  <c r="Z197" i="10"/>
  <c r="Z198" i="10"/>
  <c r="Z199" i="10"/>
  <c r="Z200" i="10"/>
  <c r="Z201" i="10"/>
  <c r="Z202" i="10"/>
  <c r="Z203" i="10"/>
  <c r="Z204" i="10"/>
  <c r="Z205" i="10"/>
  <c r="Z206" i="10"/>
  <c r="Z207" i="10"/>
  <c r="Z208" i="10"/>
  <c r="Z209" i="10"/>
  <c r="Z210" i="10"/>
  <c r="Z211" i="10"/>
  <c r="Z212" i="10"/>
  <c r="Z213" i="10"/>
  <c r="Z214" i="10"/>
  <c r="Z215" i="10"/>
  <c r="Z216" i="10"/>
  <c r="Z217" i="10"/>
  <c r="Z218" i="10"/>
  <c r="Z219" i="10"/>
  <c r="Z220" i="10"/>
  <c r="Z221" i="10"/>
  <c r="Z222" i="10"/>
  <c r="Z223" i="10"/>
  <c r="Z224" i="10"/>
  <c r="Z225" i="10"/>
  <c r="Z226" i="10"/>
  <c r="Z227" i="10"/>
  <c r="Z228" i="10"/>
  <c r="Z229" i="10"/>
  <c r="Z230" i="10"/>
  <c r="Z231" i="10"/>
  <c r="Z232" i="10"/>
  <c r="Z233" i="10"/>
  <c r="Z234" i="10"/>
  <c r="Z235" i="10"/>
  <c r="Z236" i="10"/>
  <c r="Z237" i="10"/>
  <c r="Z238" i="10"/>
  <c r="Z239" i="10"/>
  <c r="Z240" i="10"/>
  <c r="Z241" i="10"/>
  <c r="Z242" i="10"/>
  <c r="Z243" i="10"/>
  <c r="Z244" i="10"/>
  <c r="Z245" i="10"/>
  <c r="Z246" i="10"/>
  <c r="Z247" i="10"/>
  <c r="Z248" i="10"/>
  <c r="Z249" i="10"/>
  <c r="Z250" i="10"/>
  <c r="Z251" i="10"/>
  <c r="Z252" i="10"/>
  <c r="Z253" i="10"/>
  <c r="Z254" i="10"/>
  <c r="Z255" i="10"/>
  <c r="Z256" i="10"/>
  <c r="Z257" i="10"/>
  <c r="Z258" i="10"/>
  <c r="Z259" i="10"/>
  <c r="Z260" i="10"/>
  <c r="Z261" i="10"/>
  <c r="Z262" i="10"/>
  <c r="Z263" i="10"/>
  <c r="Z264" i="10"/>
  <c r="Z265" i="10"/>
  <c r="Z266" i="10"/>
  <c r="Z267" i="10"/>
  <c r="Z268" i="10"/>
  <c r="Z269" i="10"/>
  <c r="Z270" i="10"/>
  <c r="Z271" i="10"/>
  <c r="Z272" i="10"/>
  <c r="Z273" i="10"/>
  <c r="Z274" i="10"/>
  <c r="Z275" i="10"/>
  <c r="Z276" i="10"/>
  <c r="Z277" i="10"/>
  <c r="Z278" i="10"/>
  <c r="Z279" i="10"/>
  <c r="Z280" i="10"/>
  <c r="Z281" i="10"/>
  <c r="Z282" i="10"/>
  <c r="Z283" i="10"/>
  <c r="Z284" i="10"/>
  <c r="Z285" i="10"/>
  <c r="Z286" i="10"/>
  <c r="Z287" i="10"/>
  <c r="Z288" i="10"/>
  <c r="Z289" i="10"/>
  <c r="Z290" i="10"/>
  <c r="Z291" i="10"/>
  <c r="Z292" i="10"/>
  <c r="Z293" i="10"/>
  <c r="Z294" i="10"/>
  <c r="Z295" i="10"/>
  <c r="Z296" i="10"/>
  <c r="Z297" i="10"/>
  <c r="Z298" i="10"/>
  <c r="Z299" i="10"/>
  <c r="Z300" i="10"/>
  <c r="Z301" i="10"/>
  <c r="Z302" i="10"/>
  <c r="Z303" i="10"/>
  <c r="Z304" i="10"/>
  <c r="Z305" i="10"/>
  <c r="Z306" i="10"/>
  <c r="Z307" i="10"/>
  <c r="Z308" i="10"/>
  <c r="Z309" i="10"/>
  <c r="Z310" i="10"/>
  <c r="Z311" i="10"/>
  <c r="Z312" i="10"/>
  <c r="Z313" i="10"/>
  <c r="Z314" i="10"/>
  <c r="Z315" i="10"/>
  <c r="Z316" i="10"/>
  <c r="Z317" i="10"/>
  <c r="Z318" i="10"/>
  <c r="Z319" i="10"/>
  <c r="Z320" i="10"/>
  <c r="Z321" i="10"/>
  <c r="Z322" i="10"/>
  <c r="Z323" i="10"/>
  <c r="Z324" i="10"/>
  <c r="Z325" i="10"/>
  <c r="Z326" i="10"/>
  <c r="Z327" i="10"/>
  <c r="Z328" i="10"/>
  <c r="Z329" i="10"/>
  <c r="Z330" i="10"/>
  <c r="Z331" i="10"/>
  <c r="Z332" i="10"/>
  <c r="Z333" i="10"/>
  <c r="Z334" i="10"/>
  <c r="Z335" i="10"/>
  <c r="Z336" i="10"/>
  <c r="Z337" i="10"/>
  <c r="Z338" i="10"/>
  <c r="Z339" i="10"/>
  <c r="Z340" i="10"/>
  <c r="Z341" i="10"/>
  <c r="Z342" i="10"/>
  <c r="Z343" i="10"/>
  <c r="Z344" i="10"/>
  <c r="Z345" i="10"/>
  <c r="Z346" i="10"/>
  <c r="Z347" i="10"/>
  <c r="Z348" i="10"/>
  <c r="Z349" i="10"/>
  <c r="Z350" i="10"/>
  <c r="Z351" i="10"/>
  <c r="Z352" i="10"/>
  <c r="Z353" i="10"/>
  <c r="Z354" i="10"/>
  <c r="Z355" i="10"/>
  <c r="Z356" i="10"/>
  <c r="Z357" i="10"/>
  <c r="Z358" i="10"/>
  <c r="Z359" i="10"/>
  <c r="Z360" i="10"/>
  <c r="Z361" i="10"/>
  <c r="Z362" i="10"/>
  <c r="Z363" i="10"/>
  <c r="Z364" i="10"/>
  <c r="Z365" i="10"/>
  <c r="Z366" i="10"/>
  <c r="Z367" i="10"/>
  <c r="Z368" i="10"/>
  <c r="Z369" i="10"/>
  <c r="Z370" i="10"/>
  <c r="Z371" i="10"/>
  <c r="Z372" i="10"/>
  <c r="Z373" i="10"/>
  <c r="Z374" i="10"/>
  <c r="Z375" i="10"/>
  <c r="Z376" i="10"/>
  <c r="Z377" i="10"/>
  <c r="Z378" i="10"/>
  <c r="Z379" i="10"/>
  <c r="Z380" i="10"/>
  <c r="Z381" i="10"/>
  <c r="Z382" i="10"/>
  <c r="Z383" i="10"/>
  <c r="Z384" i="10"/>
  <c r="Z385" i="10"/>
  <c r="Z386" i="10"/>
  <c r="Z387" i="10"/>
  <c r="Z388" i="10"/>
  <c r="Z389" i="10"/>
  <c r="Z390" i="10"/>
  <c r="Z391" i="10"/>
  <c r="Z392" i="10"/>
  <c r="Z393" i="10"/>
  <c r="Z394" i="10"/>
  <c r="Z395" i="10"/>
  <c r="Z396" i="10"/>
  <c r="Z397" i="10"/>
  <c r="Z398" i="10"/>
  <c r="Z399" i="10"/>
  <c r="Z400" i="10"/>
  <c r="Z401" i="10"/>
  <c r="Z402" i="10"/>
  <c r="Z403" i="10"/>
  <c r="Z404" i="10"/>
  <c r="Z405" i="10"/>
  <c r="Z406" i="10"/>
  <c r="Z407" i="10"/>
  <c r="Z408" i="10"/>
  <c r="Z409" i="10"/>
  <c r="Z410" i="10"/>
  <c r="Z411" i="10"/>
  <c r="Z412" i="10"/>
  <c r="Z413" i="10"/>
  <c r="Z414" i="10"/>
  <c r="Z415" i="10"/>
  <c r="Z416" i="10"/>
  <c r="Z417" i="10"/>
  <c r="Z418" i="10"/>
  <c r="Z419" i="10"/>
  <c r="Z420" i="10"/>
  <c r="Z421" i="10"/>
  <c r="Z422" i="10"/>
  <c r="Z423" i="10"/>
  <c r="Z424" i="10"/>
  <c r="Z425" i="10"/>
  <c r="Z426" i="10"/>
  <c r="Z427" i="10"/>
  <c r="Z428" i="10"/>
  <c r="Z429" i="10"/>
  <c r="Z430" i="10"/>
  <c r="Z431" i="10"/>
  <c r="Z432" i="10"/>
  <c r="Z433" i="10"/>
  <c r="Z434" i="10"/>
  <c r="Z435" i="10"/>
  <c r="Z436" i="10"/>
  <c r="Z437" i="10"/>
  <c r="Z438" i="10"/>
  <c r="Z439" i="10"/>
  <c r="Z440" i="10"/>
  <c r="Z441" i="10"/>
  <c r="Z442" i="10"/>
  <c r="Z443" i="10"/>
  <c r="Z444" i="10"/>
  <c r="Z445" i="10"/>
  <c r="Z446" i="10"/>
  <c r="Z447" i="10"/>
  <c r="Z448" i="10"/>
  <c r="Z449" i="10"/>
  <c r="Z450" i="10"/>
  <c r="Z451" i="10"/>
  <c r="Z452" i="10"/>
  <c r="Z453" i="10"/>
  <c r="Z454" i="10"/>
  <c r="Z455" i="10"/>
  <c r="Z456" i="10"/>
  <c r="Z457" i="10"/>
  <c r="Z458" i="10"/>
  <c r="Z459" i="10"/>
  <c r="Z460" i="10"/>
  <c r="Z461" i="10"/>
  <c r="Z462" i="10"/>
  <c r="Z463" i="10"/>
  <c r="Z464" i="10"/>
  <c r="Z465" i="10"/>
  <c r="Z466" i="10"/>
  <c r="Z467" i="10"/>
  <c r="Z468" i="10"/>
  <c r="Z469" i="10"/>
  <c r="Z470" i="10"/>
  <c r="Z471" i="10"/>
  <c r="Z472" i="10"/>
  <c r="Z473" i="10"/>
  <c r="Z474" i="10"/>
  <c r="Z475" i="10"/>
  <c r="Z476" i="10"/>
  <c r="Z477" i="10"/>
  <c r="Z478" i="10"/>
  <c r="Z479" i="10"/>
  <c r="Z480" i="10"/>
  <c r="Z481" i="10"/>
  <c r="Z482" i="10"/>
  <c r="Z483" i="10"/>
  <c r="Z484" i="10"/>
  <c r="Z485" i="10"/>
  <c r="Z486" i="10"/>
  <c r="Z487" i="10"/>
  <c r="Z488" i="10"/>
  <c r="Z489" i="10"/>
  <c r="Z490" i="10"/>
  <c r="Z491" i="10"/>
  <c r="Z492" i="10"/>
  <c r="Z493" i="10"/>
  <c r="Z494" i="10"/>
  <c r="Z495" i="10"/>
  <c r="Z496" i="10"/>
  <c r="Z497" i="10"/>
  <c r="Z498" i="10"/>
  <c r="Z499" i="10"/>
  <c r="Z500" i="10"/>
  <c r="Z501" i="10"/>
  <c r="Z502" i="10"/>
  <c r="Z503" i="10"/>
  <c r="Z504" i="10"/>
  <c r="Z505" i="10"/>
  <c r="Z506" i="10"/>
  <c r="Z507" i="10"/>
  <c r="Z508" i="10"/>
  <c r="Z509" i="10"/>
  <c r="Z510" i="10"/>
  <c r="AM12" i="10"/>
  <c r="AM11" i="10"/>
  <c r="AM13" i="10"/>
  <c r="AM14" i="10"/>
  <c r="AM15" i="10"/>
  <c r="AM16" i="10"/>
  <c r="AM17" i="10"/>
  <c r="AM18" i="10"/>
  <c r="AM19" i="10"/>
  <c r="AM20" i="10"/>
  <c r="AM21" i="10"/>
  <c r="AM22" i="10"/>
  <c r="AM23" i="10"/>
  <c r="AM24" i="10"/>
  <c r="AM25" i="10"/>
  <c r="AM26" i="10"/>
  <c r="AM27" i="10"/>
  <c r="AM28" i="10"/>
  <c r="AM29" i="10"/>
  <c r="AM30" i="10"/>
  <c r="AM31" i="10"/>
  <c r="AM32" i="10"/>
  <c r="AM33" i="10"/>
  <c r="AM34" i="10"/>
  <c r="AM35" i="10"/>
  <c r="AM36" i="10"/>
  <c r="AM37" i="10"/>
  <c r="AM38" i="10"/>
  <c r="AM39" i="10"/>
  <c r="AM40" i="10"/>
  <c r="AM41" i="10"/>
  <c r="AM42" i="10"/>
  <c r="AM43" i="10"/>
  <c r="AM44" i="10"/>
  <c r="AM45" i="10"/>
  <c r="AM46" i="10"/>
  <c r="AM47" i="10"/>
  <c r="AM48" i="10"/>
  <c r="AM49" i="10"/>
  <c r="AM50" i="10"/>
  <c r="AM51" i="10"/>
  <c r="AM52" i="10"/>
  <c r="AM53" i="10"/>
  <c r="AM54" i="10"/>
  <c r="AM55" i="10"/>
  <c r="AM56" i="10"/>
  <c r="AM57" i="10"/>
  <c r="AM58" i="10"/>
  <c r="AM59" i="10"/>
  <c r="AM60" i="10"/>
  <c r="AM61" i="10"/>
  <c r="AM62" i="10"/>
  <c r="AM63" i="10"/>
  <c r="AM64" i="10"/>
  <c r="AM65" i="10"/>
  <c r="AM66" i="10"/>
  <c r="AM67" i="10"/>
  <c r="AM68" i="10"/>
  <c r="AM69" i="10"/>
  <c r="AM70" i="10"/>
  <c r="AM71" i="10"/>
  <c r="AM72" i="10"/>
  <c r="AM73" i="10"/>
  <c r="AM74" i="10"/>
  <c r="AM75" i="10"/>
  <c r="AM76" i="10"/>
  <c r="AM77" i="10"/>
  <c r="AM78" i="10"/>
  <c r="AM79" i="10"/>
  <c r="AM80" i="10"/>
  <c r="AM81" i="10"/>
  <c r="AM82" i="10"/>
  <c r="AM83" i="10"/>
  <c r="AM84" i="10"/>
  <c r="AM85" i="10"/>
  <c r="AM86" i="10"/>
  <c r="AM87" i="10"/>
  <c r="AM88" i="10"/>
  <c r="AM89" i="10"/>
  <c r="AM90" i="10"/>
  <c r="AM91" i="10"/>
  <c r="AM92" i="10"/>
  <c r="AM93" i="10"/>
  <c r="AM94" i="10"/>
  <c r="AM95" i="10"/>
  <c r="AM96" i="10"/>
  <c r="AM97" i="10"/>
  <c r="AM98" i="10"/>
  <c r="AM99" i="10"/>
  <c r="AM100" i="10"/>
  <c r="AM101" i="10"/>
  <c r="AM102" i="10"/>
  <c r="AM103" i="10"/>
  <c r="AM104" i="10"/>
  <c r="AM105" i="10"/>
  <c r="AM106" i="10"/>
  <c r="AM107" i="10"/>
  <c r="AM108" i="10"/>
  <c r="AM109" i="10"/>
  <c r="AM110" i="10"/>
  <c r="AM111" i="10"/>
  <c r="AM112" i="10"/>
  <c r="AM113" i="10"/>
  <c r="AM114" i="10"/>
  <c r="AM115" i="10"/>
  <c r="AM116" i="10"/>
  <c r="AM117" i="10"/>
  <c r="AM118" i="10"/>
  <c r="AM119" i="10"/>
  <c r="AM120" i="10"/>
  <c r="AM121" i="10"/>
  <c r="AM122" i="10"/>
  <c r="AM123" i="10"/>
  <c r="AM124" i="10"/>
  <c r="AM125" i="10"/>
  <c r="AM126" i="10"/>
  <c r="AM127" i="10"/>
  <c r="AM128" i="10"/>
  <c r="AM129" i="10"/>
  <c r="AM130" i="10"/>
  <c r="AM131" i="10"/>
  <c r="AM132" i="10"/>
  <c r="AM133" i="10"/>
  <c r="AM134" i="10"/>
  <c r="AM135" i="10"/>
  <c r="AM136" i="10"/>
  <c r="AM137" i="10"/>
  <c r="AM138" i="10"/>
  <c r="AM139" i="10"/>
  <c r="AM140" i="10"/>
  <c r="AM141" i="10"/>
  <c r="AM142" i="10"/>
  <c r="AM143" i="10"/>
  <c r="AM144" i="10"/>
  <c r="AM145" i="10"/>
  <c r="AM146" i="10"/>
  <c r="AM147" i="10"/>
  <c r="AM148" i="10"/>
  <c r="AM149" i="10"/>
  <c r="AM150" i="10"/>
  <c r="AM151" i="10"/>
  <c r="AM152" i="10"/>
  <c r="AM153" i="10"/>
  <c r="AM154" i="10"/>
  <c r="AM155" i="10"/>
  <c r="AM156" i="10"/>
  <c r="AM157" i="10"/>
  <c r="AM158" i="10"/>
  <c r="AM159" i="10"/>
  <c r="AM160" i="10"/>
  <c r="AM161" i="10"/>
  <c r="AM162" i="10"/>
  <c r="AM163" i="10"/>
  <c r="AM164" i="10"/>
  <c r="AM165" i="10"/>
  <c r="AM166" i="10"/>
  <c r="AM167" i="10"/>
  <c r="AM168" i="10"/>
  <c r="AM169" i="10"/>
  <c r="AM170" i="10"/>
  <c r="AM171" i="10"/>
  <c r="AM172" i="10"/>
  <c r="AM173" i="10"/>
  <c r="AM174" i="10"/>
  <c r="AM175" i="10"/>
  <c r="AM176" i="10"/>
  <c r="AM177" i="10"/>
  <c r="AM178" i="10"/>
  <c r="AM179" i="10"/>
  <c r="AM180" i="10"/>
  <c r="AM181" i="10"/>
  <c r="AM182" i="10"/>
  <c r="AM183" i="10"/>
  <c r="AM184" i="10"/>
  <c r="AM185" i="10"/>
  <c r="AM186" i="10"/>
  <c r="AM187" i="10"/>
  <c r="AM188" i="10"/>
  <c r="AM189" i="10"/>
  <c r="AM190" i="10"/>
  <c r="AM191" i="10"/>
  <c r="AM192" i="10"/>
  <c r="AM193" i="10"/>
  <c r="AM194" i="10"/>
  <c r="AM195" i="10"/>
  <c r="AM196" i="10"/>
  <c r="AM197" i="10"/>
  <c r="AM198" i="10"/>
  <c r="AM199" i="10"/>
  <c r="AM200" i="10"/>
  <c r="AM201" i="10"/>
  <c r="AM202" i="10"/>
  <c r="AM203" i="10"/>
  <c r="AM204" i="10"/>
  <c r="AM205" i="10"/>
  <c r="AM206" i="10"/>
  <c r="AM207" i="10"/>
  <c r="AM208" i="10"/>
  <c r="AM209" i="10"/>
  <c r="AM210" i="10"/>
  <c r="AM211" i="10"/>
  <c r="AM212" i="10"/>
  <c r="AM213" i="10"/>
  <c r="AM214" i="10"/>
  <c r="AM215" i="10"/>
  <c r="AM216" i="10"/>
  <c r="AM217" i="10"/>
  <c r="AM218" i="10"/>
  <c r="AM219" i="10"/>
  <c r="AM220" i="10"/>
  <c r="AM221" i="10"/>
  <c r="AM222" i="10"/>
  <c r="AM223" i="10"/>
  <c r="AM224" i="10"/>
  <c r="AM225" i="10"/>
  <c r="AM226" i="10"/>
  <c r="AM227" i="10"/>
  <c r="AM228" i="10"/>
  <c r="AM229" i="10"/>
  <c r="AM230" i="10"/>
  <c r="AM231" i="10"/>
  <c r="AM232" i="10"/>
  <c r="AM233" i="10"/>
  <c r="AM234" i="10"/>
  <c r="AM235" i="10"/>
  <c r="AM236" i="10"/>
  <c r="AM237" i="10"/>
  <c r="AM238" i="10"/>
  <c r="AM239" i="10"/>
  <c r="AM240" i="10"/>
  <c r="AM241" i="10"/>
  <c r="AM242" i="10"/>
  <c r="AM243" i="10"/>
  <c r="AM244" i="10"/>
  <c r="AM245" i="10"/>
  <c r="AM246" i="10"/>
  <c r="AM247" i="10"/>
  <c r="AM248" i="10"/>
  <c r="AM249" i="10"/>
  <c r="AM250" i="10"/>
  <c r="AM251" i="10"/>
  <c r="AM252" i="10"/>
  <c r="AM253" i="10"/>
  <c r="AM254" i="10"/>
  <c r="AM255" i="10"/>
  <c r="AM256" i="10"/>
  <c r="AM257" i="10"/>
  <c r="AM258" i="10"/>
  <c r="AM259" i="10"/>
  <c r="AM260" i="10"/>
  <c r="AM261" i="10"/>
  <c r="AM262" i="10"/>
  <c r="AM263" i="10"/>
  <c r="AM264" i="10"/>
  <c r="AM265" i="10"/>
  <c r="AM266" i="10"/>
  <c r="AM267" i="10"/>
  <c r="AM268" i="10"/>
  <c r="AM269" i="10"/>
  <c r="AM270" i="10"/>
  <c r="AM271" i="10"/>
  <c r="AM272" i="10"/>
  <c r="AM273" i="10"/>
  <c r="AM274" i="10"/>
  <c r="AM275" i="10"/>
  <c r="AM276" i="10"/>
  <c r="AM277" i="10"/>
  <c r="AM278" i="10"/>
  <c r="AM279" i="10"/>
  <c r="AM280" i="10"/>
  <c r="AM281" i="10"/>
  <c r="AM282" i="10"/>
  <c r="AM283" i="10"/>
  <c r="AM284" i="10"/>
  <c r="AM285" i="10"/>
  <c r="AM286" i="10"/>
  <c r="AM287" i="10"/>
  <c r="AM288" i="10"/>
  <c r="AM289" i="10"/>
  <c r="AM290" i="10"/>
  <c r="AM291" i="10"/>
  <c r="AM292" i="10"/>
  <c r="AM293" i="10"/>
  <c r="AM294" i="10"/>
  <c r="AM295" i="10"/>
  <c r="AM296" i="10"/>
  <c r="AM297" i="10"/>
  <c r="AM298" i="10"/>
  <c r="AM299" i="10"/>
  <c r="AM300" i="10"/>
  <c r="AM301" i="10"/>
  <c r="AM302" i="10"/>
  <c r="AM303" i="10"/>
  <c r="AM304" i="10"/>
  <c r="AM305" i="10"/>
  <c r="AM306" i="10"/>
  <c r="AM307" i="10"/>
  <c r="AM308" i="10"/>
  <c r="AM309" i="10"/>
  <c r="AM310" i="10"/>
  <c r="AM311" i="10"/>
  <c r="AM312" i="10"/>
  <c r="AM313" i="10"/>
  <c r="AM314" i="10"/>
  <c r="AM315" i="10"/>
  <c r="AM316" i="10"/>
  <c r="AM317" i="10"/>
  <c r="AM318" i="10"/>
  <c r="AM319" i="10"/>
  <c r="AM320" i="10"/>
  <c r="AM321" i="10"/>
  <c r="AM322" i="10"/>
  <c r="AM323" i="10"/>
  <c r="AM324" i="10"/>
  <c r="AM325" i="10"/>
  <c r="AM326" i="10"/>
  <c r="AM327" i="10"/>
  <c r="AM328" i="10"/>
  <c r="AM329" i="10"/>
  <c r="AM330" i="10"/>
  <c r="AM331" i="10"/>
  <c r="AM332" i="10"/>
  <c r="AM333" i="10"/>
  <c r="AM334" i="10"/>
  <c r="AM335" i="10"/>
  <c r="AM336" i="10"/>
  <c r="AM337" i="10"/>
  <c r="AM338" i="10"/>
  <c r="AM339" i="10"/>
  <c r="AM340" i="10"/>
  <c r="AM341" i="10"/>
  <c r="AM342" i="10"/>
  <c r="AM343" i="10"/>
  <c r="AM344" i="10"/>
  <c r="AM345" i="10"/>
  <c r="AM346" i="10"/>
  <c r="AM347" i="10"/>
  <c r="AM348" i="10"/>
  <c r="AM349" i="10"/>
  <c r="AM350" i="10"/>
  <c r="AM351" i="10"/>
  <c r="AM352" i="10"/>
  <c r="AM353" i="10"/>
  <c r="AM354" i="10"/>
  <c r="AM355" i="10"/>
  <c r="AM356" i="10"/>
  <c r="AM357" i="10"/>
  <c r="AM358" i="10"/>
  <c r="AM359" i="10"/>
  <c r="AM360" i="10"/>
  <c r="AM361" i="10"/>
  <c r="AM362" i="10"/>
  <c r="AM363" i="10"/>
  <c r="AM364" i="10"/>
  <c r="AM365" i="10"/>
  <c r="AM366" i="10"/>
  <c r="AM367" i="10"/>
  <c r="AM368" i="10"/>
  <c r="AM369" i="10"/>
  <c r="AM370" i="10"/>
  <c r="AM371" i="10"/>
  <c r="AM372" i="10"/>
  <c r="AM373" i="10"/>
  <c r="AM374" i="10"/>
  <c r="AM375" i="10"/>
  <c r="AM376" i="10"/>
  <c r="AM377" i="10"/>
  <c r="AM378" i="10"/>
  <c r="AM379" i="10"/>
  <c r="AM380" i="10"/>
  <c r="AM381" i="10"/>
  <c r="AM382" i="10"/>
  <c r="AM383" i="10"/>
  <c r="AM384" i="10"/>
  <c r="AM385" i="10"/>
  <c r="AM386" i="10"/>
  <c r="AM387" i="10"/>
  <c r="AM388" i="10"/>
  <c r="AM389" i="10"/>
  <c r="AM390" i="10"/>
  <c r="AM391" i="10"/>
  <c r="AM392" i="10"/>
  <c r="AM393" i="10"/>
  <c r="AM394" i="10"/>
  <c r="AM395" i="10"/>
  <c r="AM396" i="10"/>
  <c r="AM397" i="10"/>
  <c r="AM398" i="10"/>
  <c r="AM399" i="10"/>
  <c r="AM400" i="10"/>
  <c r="AM401" i="10"/>
  <c r="AM402" i="10"/>
  <c r="AM403" i="10"/>
  <c r="AM404" i="10"/>
  <c r="AM405" i="10"/>
  <c r="AM406" i="10"/>
  <c r="AM407" i="10"/>
  <c r="AM408" i="10"/>
  <c r="AM409" i="10"/>
  <c r="AM410" i="10"/>
  <c r="AM411" i="10"/>
  <c r="AM412" i="10"/>
  <c r="AM413" i="10"/>
  <c r="AM414" i="10"/>
  <c r="AM415" i="10"/>
  <c r="AM416" i="10"/>
  <c r="AM417" i="10"/>
  <c r="AM418" i="10"/>
  <c r="AM419" i="10"/>
  <c r="AM420" i="10"/>
  <c r="AM421" i="10"/>
  <c r="AM422" i="10"/>
  <c r="AM423" i="10"/>
  <c r="AM424" i="10"/>
  <c r="AM425" i="10"/>
  <c r="AM426" i="10"/>
  <c r="AM427" i="10"/>
  <c r="AM428" i="10"/>
  <c r="AM429" i="10"/>
  <c r="AM430" i="10"/>
  <c r="AM431" i="10"/>
  <c r="AM432" i="10"/>
  <c r="AM433" i="10"/>
  <c r="AM434" i="10"/>
  <c r="AM435" i="10"/>
  <c r="AM436" i="10"/>
  <c r="AM437" i="10"/>
  <c r="AM438" i="10"/>
  <c r="AM439" i="10"/>
  <c r="AM440" i="10"/>
  <c r="AM441" i="10"/>
  <c r="AM442" i="10"/>
  <c r="AM443" i="10"/>
  <c r="AM444" i="10"/>
  <c r="AM445" i="10"/>
  <c r="AM446" i="10"/>
  <c r="AM447" i="10"/>
  <c r="AM448" i="10"/>
  <c r="AM449" i="10"/>
  <c r="AM450" i="10"/>
  <c r="AM451" i="10"/>
  <c r="AM452" i="10"/>
  <c r="AM453" i="10"/>
  <c r="AM454" i="10"/>
  <c r="AM455" i="10"/>
  <c r="AM456" i="10"/>
  <c r="AM457" i="10"/>
  <c r="AM458" i="10"/>
  <c r="AM459" i="10"/>
  <c r="AM460" i="10"/>
  <c r="AM461" i="10"/>
  <c r="AM462" i="10"/>
  <c r="AM463" i="10"/>
  <c r="AM464" i="10"/>
  <c r="AM465" i="10"/>
  <c r="AM466" i="10"/>
  <c r="AM467" i="10"/>
  <c r="AM468" i="10"/>
  <c r="AM469" i="10"/>
  <c r="AM470" i="10"/>
  <c r="AM471" i="10"/>
  <c r="AM472" i="10"/>
  <c r="AM473" i="10"/>
  <c r="AM474" i="10"/>
  <c r="AM475" i="10"/>
  <c r="AM476" i="10"/>
  <c r="AM477" i="10"/>
  <c r="AM478" i="10"/>
  <c r="AM479" i="10"/>
  <c r="AM480" i="10"/>
  <c r="AM481" i="10"/>
  <c r="AM482" i="10"/>
  <c r="AM483" i="10"/>
  <c r="AM484" i="10"/>
  <c r="AM485" i="10"/>
  <c r="AM486" i="10"/>
  <c r="AM487" i="10"/>
  <c r="AM488" i="10"/>
  <c r="AM489" i="10"/>
  <c r="AM490" i="10"/>
  <c r="AM491" i="10"/>
  <c r="AM492" i="10"/>
  <c r="AM493" i="10"/>
  <c r="AM494" i="10"/>
  <c r="AM495" i="10"/>
  <c r="AM496" i="10"/>
  <c r="AM497" i="10"/>
  <c r="AM498" i="10"/>
  <c r="AM499" i="10"/>
  <c r="AM500" i="10"/>
  <c r="AM501" i="10"/>
  <c r="AM502" i="10"/>
  <c r="AM503" i="10"/>
  <c r="AM504" i="10"/>
  <c r="AM505" i="10"/>
  <c r="AM506" i="10"/>
  <c r="AM507" i="10"/>
  <c r="AM508" i="10"/>
  <c r="AM509" i="10"/>
  <c r="AM510" i="10"/>
  <c r="AM10" i="10"/>
  <c r="AL10" i="10"/>
  <c r="AF10" i="10"/>
  <c r="AD10" i="10"/>
  <c r="AL11" i="10"/>
  <c r="AL12" i="10"/>
  <c r="AL13" i="10"/>
  <c r="AL14" i="10"/>
  <c r="AL15" i="10"/>
  <c r="AL16" i="10"/>
  <c r="AL17" i="10"/>
  <c r="AL18" i="10"/>
  <c r="AL19" i="10"/>
  <c r="AL20" i="10"/>
  <c r="AL21" i="10"/>
  <c r="AL22" i="10"/>
  <c r="AL23" i="10"/>
  <c r="AL24" i="10"/>
  <c r="AL25" i="10"/>
  <c r="AL26" i="10"/>
  <c r="AL27" i="10"/>
  <c r="AL28" i="10"/>
  <c r="AL29" i="10"/>
  <c r="AL30" i="10"/>
  <c r="AL31" i="10"/>
  <c r="AL32" i="10"/>
  <c r="AL33" i="10"/>
  <c r="AL34" i="10"/>
  <c r="AL35" i="10"/>
  <c r="AL36" i="10"/>
  <c r="AL37" i="10"/>
  <c r="AL38" i="10"/>
  <c r="AL39" i="10"/>
  <c r="AL40" i="10"/>
  <c r="AL41" i="10"/>
  <c r="AL42" i="10"/>
  <c r="AL43" i="10"/>
  <c r="AL44" i="10"/>
  <c r="AL45" i="10"/>
  <c r="AL46" i="10"/>
  <c r="AL47" i="10"/>
  <c r="AL48" i="10"/>
  <c r="AL49" i="10"/>
  <c r="AL50" i="10"/>
  <c r="AL51" i="10"/>
  <c r="AL52" i="10"/>
  <c r="AL53" i="10"/>
  <c r="AL54" i="10"/>
  <c r="AL55" i="10"/>
  <c r="AL56" i="10"/>
  <c r="AL57" i="10"/>
  <c r="AL58" i="10"/>
  <c r="AL59" i="10"/>
  <c r="AL60" i="10"/>
  <c r="AL61" i="10"/>
  <c r="AL62" i="10"/>
  <c r="AL63" i="10"/>
  <c r="AL64" i="10"/>
  <c r="AL65" i="10"/>
  <c r="AL66" i="10"/>
  <c r="AL67" i="10"/>
  <c r="AL68" i="10"/>
  <c r="AL69" i="10"/>
  <c r="AL70" i="10"/>
  <c r="AL71" i="10"/>
  <c r="AL72" i="10"/>
  <c r="AL73" i="10"/>
  <c r="AL74" i="10"/>
  <c r="AL75" i="10"/>
  <c r="AL76" i="10"/>
  <c r="AL77" i="10"/>
  <c r="AL78" i="10"/>
  <c r="AL79" i="10"/>
  <c r="AL80" i="10"/>
  <c r="AL81" i="10"/>
  <c r="AL82" i="10"/>
  <c r="AL83" i="10"/>
  <c r="AL84" i="10"/>
  <c r="AL85" i="10"/>
  <c r="AL86" i="10"/>
  <c r="AL87" i="10"/>
  <c r="AL88" i="10"/>
  <c r="AL89" i="10"/>
  <c r="AL90" i="10"/>
  <c r="AL91" i="10"/>
  <c r="AL92" i="10"/>
  <c r="AL93" i="10"/>
  <c r="AL94" i="10"/>
  <c r="AL95" i="10"/>
  <c r="AL96" i="10"/>
  <c r="AL97" i="10"/>
  <c r="AL98" i="10"/>
  <c r="AL99" i="10"/>
  <c r="AL100" i="10"/>
  <c r="AL101" i="10"/>
  <c r="AL102" i="10"/>
  <c r="AL103" i="10"/>
  <c r="AL104" i="10"/>
  <c r="AL105" i="10"/>
  <c r="AL106" i="10"/>
  <c r="AL107" i="10"/>
  <c r="AL108" i="10"/>
  <c r="AL109" i="10"/>
  <c r="AL110" i="10"/>
  <c r="AL111" i="10"/>
  <c r="AL112" i="10"/>
  <c r="AL113" i="10"/>
  <c r="AL114" i="10"/>
  <c r="AL115" i="10"/>
  <c r="AL116" i="10"/>
  <c r="AL117" i="10"/>
  <c r="AL118" i="10"/>
  <c r="AL119" i="10"/>
  <c r="AL120" i="10"/>
  <c r="AL121" i="10"/>
  <c r="AL122" i="10"/>
  <c r="AL123" i="10"/>
  <c r="AL124" i="10"/>
  <c r="AL125" i="10"/>
  <c r="AL126" i="10"/>
  <c r="AL127" i="10"/>
  <c r="AL128" i="10"/>
  <c r="AL129" i="10"/>
  <c r="AL130" i="10"/>
  <c r="AL131" i="10"/>
  <c r="AL132" i="10"/>
  <c r="AL133" i="10"/>
  <c r="AL134" i="10"/>
  <c r="AL135" i="10"/>
  <c r="AL136" i="10"/>
  <c r="AL137" i="10"/>
  <c r="AL138" i="10"/>
  <c r="AL139" i="10"/>
  <c r="AL140" i="10"/>
  <c r="AL141" i="10"/>
  <c r="AL142" i="10"/>
  <c r="AL143" i="10"/>
  <c r="AL144" i="10"/>
  <c r="AL145" i="10"/>
  <c r="AL146" i="10"/>
  <c r="AL147" i="10"/>
  <c r="AL148" i="10"/>
  <c r="AL149" i="10"/>
  <c r="AL150" i="10"/>
  <c r="AL151" i="10"/>
  <c r="AL152" i="10"/>
  <c r="AL153" i="10"/>
  <c r="AL154" i="10"/>
  <c r="AL155" i="10"/>
  <c r="AL156" i="10"/>
  <c r="AL157" i="10"/>
  <c r="AL158" i="10"/>
  <c r="AL159" i="10"/>
  <c r="AL160" i="10"/>
  <c r="AL161" i="10"/>
  <c r="AL162" i="10"/>
  <c r="AL163" i="10"/>
  <c r="AL164" i="10"/>
  <c r="AL165" i="10"/>
  <c r="AL166" i="10"/>
  <c r="AL167" i="10"/>
  <c r="AL168" i="10"/>
  <c r="AL169" i="10"/>
  <c r="AL170" i="10"/>
  <c r="AL171" i="10"/>
  <c r="AL172" i="10"/>
  <c r="AL173" i="10"/>
  <c r="AL174" i="10"/>
  <c r="AL175" i="10"/>
  <c r="AL176" i="10"/>
  <c r="AL177" i="10"/>
  <c r="AL178" i="10"/>
  <c r="AL179" i="10"/>
  <c r="AL180" i="10"/>
  <c r="AL181" i="10"/>
  <c r="AL182" i="10"/>
  <c r="AL183" i="10"/>
  <c r="AL184" i="10"/>
  <c r="AL185" i="10"/>
  <c r="AL186" i="10"/>
  <c r="AL187" i="10"/>
  <c r="AL188" i="10"/>
  <c r="AL189" i="10"/>
  <c r="AL190" i="10"/>
  <c r="AL191" i="10"/>
  <c r="AL192" i="10"/>
  <c r="AL193" i="10"/>
  <c r="AL194" i="10"/>
  <c r="AL195" i="10"/>
  <c r="AL196" i="10"/>
  <c r="AL197" i="10"/>
  <c r="AL198" i="10"/>
  <c r="AL199" i="10"/>
  <c r="AL200" i="10"/>
  <c r="AL201" i="10"/>
  <c r="AL202" i="10"/>
  <c r="AL203" i="10"/>
  <c r="AL204" i="10"/>
  <c r="AL205" i="10"/>
  <c r="AL206" i="10"/>
  <c r="AL207" i="10"/>
  <c r="AL208" i="10"/>
  <c r="AL209" i="10"/>
  <c r="AL210" i="10"/>
  <c r="AL211" i="10"/>
  <c r="AL212" i="10"/>
  <c r="AL213" i="10"/>
  <c r="AL214" i="10"/>
  <c r="AL215" i="10"/>
  <c r="AL216" i="10"/>
  <c r="AL217" i="10"/>
  <c r="AL218" i="10"/>
  <c r="AL219" i="10"/>
  <c r="AL220" i="10"/>
  <c r="AL221" i="10"/>
  <c r="AL222" i="10"/>
  <c r="AL223" i="10"/>
  <c r="AL224" i="10"/>
  <c r="AL225" i="10"/>
  <c r="AL226" i="10"/>
  <c r="AL227" i="10"/>
  <c r="AL228" i="10"/>
  <c r="AL229" i="10"/>
  <c r="AL230" i="10"/>
  <c r="AL231" i="10"/>
  <c r="AL232" i="10"/>
  <c r="AL233" i="10"/>
  <c r="AL234" i="10"/>
  <c r="AL235" i="10"/>
  <c r="AL236" i="10"/>
  <c r="AL237" i="10"/>
  <c r="AL238" i="10"/>
  <c r="AL239" i="10"/>
  <c r="AL240" i="10"/>
  <c r="AL241" i="10"/>
  <c r="AL242" i="10"/>
  <c r="AL243" i="10"/>
  <c r="AL244" i="10"/>
  <c r="AL245" i="10"/>
  <c r="AL246" i="10"/>
  <c r="AL247" i="10"/>
  <c r="AL248" i="10"/>
  <c r="AL249" i="10"/>
  <c r="AL250" i="10"/>
  <c r="AL251" i="10"/>
  <c r="AL252" i="10"/>
  <c r="AL253" i="10"/>
  <c r="AL254" i="10"/>
  <c r="AL255" i="10"/>
  <c r="AL256" i="10"/>
  <c r="AL257" i="10"/>
  <c r="AL258" i="10"/>
  <c r="AL259" i="10"/>
  <c r="AL260" i="10"/>
  <c r="AL261" i="10"/>
  <c r="AL262" i="10"/>
  <c r="AL263" i="10"/>
  <c r="AL264" i="10"/>
  <c r="AL265" i="10"/>
  <c r="AL266" i="10"/>
  <c r="AL267" i="10"/>
  <c r="AL268" i="10"/>
  <c r="AL269" i="10"/>
  <c r="AL270" i="10"/>
  <c r="AL271" i="10"/>
  <c r="AL272" i="10"/>
  <c r="AL273" i="10"/>
  <c r="AL274" i="10"/>
  <c r="AL275" i="10"/>
  <c r="AL276" i="10"/>
  <c r="AL277" i="10"/>
  <c r="AL278" i="10"/>
  <c r="AL279" i="10"/>
  <c r="AL280" i="10"/>
  <c r="AL281" i="10"/>
  <c r="AL282" i="10"/>
  <c r="AL283" i="10"/>
  <c r="AL284" i="10"/>
  <c r="AL285" i="10"/>
  <c r="AL286" i="10"/>
  <c r="AL287" i="10"/>
  <c r="AL288" i="10"/>
  <c r="AL289" i="10"/>
  <c r="AL290" i="10"/>
  <c r="AL291" i="10"/>
  <c r="AL292" i="10"/>
  <c r="AL293" i="10"/>
  <c r="AL294" i="10"/>
  <c r="AL295" i="10"/>
  <c r="AL296" i="10"/>
  <c r="AL297" i="10"/>
  <c r="AL298" i="10"/>
  <c r="AL299" i="10"/>
  <c r="AL300" i="10"/>
  <c r="AL301" i="10"/>
  <c r="AL302" i="10"/>
  <c r="AL303" i="10"/>
  <c r="AL304" i="10"/>
  <c r="AL305" i="10"/>
  <c r="AL306" i="10"/>
  <c r="AL307" i="10"/>
  <c r="AL308" i="10"/>
  <c r="AL309" i="10"/>
  <c r="AL310" i="10"/>
  <c r="AL311" i="10"/>
  <c r="AL312" i="10"/>
  <c r="AL313" i="10"/>
  <c r="AL314" i="10"/>
  <c r="AL315" i="10"/>
  <c r="AL316" i="10"/>
  <c r="AL317" i="10"/>
  <c r="AL318" i="10"/>
  <c r="AL319" i="10"/>
  <c r="AL320" i="10"/>
  <c r="AL321" i="10"/>
  <c r="AL322" i="10"/>
  <c r="AL323" i="10"/>
  <c r="AL324" i="10"/>
  <c r="AL325" i="10"/>
  <c r="AL326" i="10"/>
  <c r="AL327" i="10"/>
  <c r="AL328" i="10"/>
  <c r="AL329" i="10"/>
  <c r="AL330" i="10"/>
  <c r="AL331" i="10"/>
  <c r="AL332" i="10"/>
  <c r="AL333" i="10"/>
  <c r="AL334" i="10"/>
  <c r="AL335" i="10"/>
  <c r="AL336" i="10"/>
  <c r="AL337" i="10"/>
  <c r="AL338" i="10"/>
  <c r="AL339" i="10"/>
  <c r="AL340" i="10"/>
  <c r="AL341" i="10"/>
  <c r="AL342" i="10"/>
  <c r="AL343" i="10"/>
  <c r="AL344" i="10"/>
  <c r="AL345" i="10"/>
  <c r="AL346" i="10"/>
  <c r="AL347" i="10"/>
  <c r="AL348" i="10"/>
  <c r="AL349" i="10"/>
  <c r="AL350" i="10"/>
  <c r="AL351" i="10"/>
  <c r="AL352" i="10"/>
  <c r="AL353" i="10"/>
  <c r="AL354" i="10"/>
  <c r="AL355" i="10"/>
  <c r="AL356" i="10"/>
  <c r="AL357" i="10"/>
  <c r="AL358" i="10"/>
  <c r="AL359" i="10"/>
  <c r="AL360" i="10"/>
  <c r="AL361" i="10"/>
  <c r="AL362" i="10"/>
  <c r="AL363" i="10"/>
  <c r="AL364" i="10"/>
  <c r="AL365" i="10"/>
  <c r="AL366" i="10"/>
  <c r="AL367" i="10"/>
  <c r="AL368" i="10"/>
  <c r="AL369" i="10"/>
  <c r="AL370" i="10"/>
  <c r="AL371" i="10"/>
  <c r="AL372" i="10"/>
  <c r="AL373" i="10"/>
  <c r="AL374" i="10"/>
  <c r="AL375" i="10"/>
  <c r="AL376" i="10"/>
  <c r="AL377" i="10"/>
  <c r="AL378" i="10"/>
  <c r="AL379" i="10"/>
  <c r="AL380" i="10"/>
  <c r="AL381" i="10"/>
  <c r="AL382" i="10"/>
  <c r="AL383" i="10"/>
  <c r="AL384" i="10"/>
  <c r="AL385" i="10"/>
  <c r="AL386" i="10"/>
  <c r="AL387" i="10"/>
  <c r="AL388" i="10"/>
  <c r="AL389" i="10"/>
  <c r="AL390" i="10"/>
  <c r="AL391" i="10"/>
  <c r="AL392" i="10"/>
  <c r="AL393" i="10"/>
  <c r="AL394" i="10"/>
  <c r="AL395" i="10"/>
  <c r="AL396" i="10"/>
  <c r="AL397" i="10"/>
  <c r="AL398" i="10"/>
  <c r="AL399" i="10"/>
  <c r="AL400" i="10"/>
  <c r="AL401" i="10"/>
  <c r="AL402" i="10"/>
  <c r="AL403" i="10"/>
  <c r="AL404" i="10"/>
  <c r="AL405" i="10"/>
  <c r="AL406" i="10"/>
  <c r="AL407" i="10"/>
  <c r="AL408" i="10"/>
  <c r="AL409" i="10"/>
  <c r="AL410" i="10"/>
  <c r="AL411" i="10"/>
  <c r="AL412" i="10"/>
  <c r="AL413" i="10"/>
  <c r="AL414" i="10"/>
  <c r="AL415" i="10"/>
  <c r="AL416" i="10"/>
  <c r="AL417" i="10"/>
  <c r="AL418" i="10"/>
  <c r="AL419" i="10"/>
  <c r="AL420" i="10"/>
  <c r="AL421" i="10"/>
  <c r="AL422" i="10"/>
  <c r="AL423" i="10"/>
  <c r="AL424" i="10"/>
  <c r="AL425" i="10"/>
  <c r="AL426" i="10"/>
  <c r="AL427" i="10"/>
  <c r="AL428" i="10"/>
  <c r="AL429" i="10"/>
  <c r="AL430" i="10"/>
  <c r="AL431" i="10"/>
  <c r="AL432" i="10"/>
  <c r="AL433" i="10"/>
  <c r="AL434" i="10"/>
  <c r="AL435" i="10"/>
  <c r="AL436" i="10"/>
  <c r="AL437" i="10"/>
  <c r="AL438" i="10"/>
  <c r="AL439" i="10"/>
  <c r="AL440" i="10"/>
  <c r="AL441" i="10"/>
  <c r="AL442" i="10"/>
  <c r="AL443" i="10"/>
  <c r="AL444" i="10"/>
  <c r="AL445" i="10"/>
  <c r="AL446" i="10"/>
  <c r="AL447" i="10"/>
  <c r="AL448" i="10"/>
  <c r="AL449" i="10"/>
  <c r="AL450" i="10"/>
  <c r="AL451" i="10"/>
  <c r="AL452" i="10"/>
  <c r="AL453" i="10"/>
  <c r="AL454" i="10"/>
  <c r="AL455" i="10"/>
  <c r="AL456" i="10"/>
  <c r="AL457" i="10"/>
  <c r="AL458" i="10"/>
  <c r="AL459" i="10"/>
  <c r="AL460" i="10"/>
  <c r="AL461" i="10"/>
  <c r="AL462" i="10"/>
  <c r="AL463" i="10"/>
  <c r="AL464" i="10"/>
  <c r="AL465" i="10"/>
  <c r="AL466" i="10"/>
  <c r="AL467" i="10"/>
  <c r="AL468" i="10"/>
  <c r="AL469" i="10"/>
  <c r="AL470" i="10"/>
  <c r="AL471" i="10"/>
  <c r="AL472" i="10"/>
  <c r="AL473" i="10"/>
  <c r="AL474" i="10"/>
  <c r="AL475" i="10"/>
  <c r="AL476" i="10"/>
  <c r="AL477" i="10"/>
  <c r="AL478" i="10"/>
  <c r="AL479" i="10"/>
  <c r="AL480" i="10"/>
  <c r="AL481" i="10"/>
  <c r="AL482" i="10"/>
  <c r="AL483" i="10"/>
  <c r="AL484" i="10"/>
  <c r="AL485" i="10"/>
  <c r="AL486" i="10"/>
  <c r="AL487" i="10"/>
  <c r="AL488" i="10"/>
  <c r="AL489" i="10"/>
  <c r="AL490" i="10"/>
  <c r="AL491" i="10"/>
  <c r="AL492" i="10"/>
  <c r="AL493" i="10"/>
  <c r="AL494" i="10"/>
  <c r="AL495" i="10"/>
  <c r="AL496" i="10"/>
  <c r="AL497" i="10"/>
  <c r="AL498" i="10"/>
  <c r="AL499" i="10"/>
  <c r="AL500" i="10"/>
  <c r="AL501" i="10"/>
  <c r="AL502" i="10"/>
  <c r="AL503" i="10"/>
  <c r="AL504" i="10"/>
  <c r="AL505" i="10"/>
  <c r="AL506" i="10"/>
  <c r="AL507" i="10"/>
  <c r="AL508" i="10"/>
  <c r="AL509" i="10"/>
  <c r="AL510" i="10"/>
  <c r="S11" i="10"/>
  <c r="S12" i="10"/>
  <c r="S13" i="10"/>
  <c r="S14" i="10"/>
  <c r="S15" i="10"/>
  <c r="S16" i="10"/>
  <c r="S17" i="10"/>
  <c r="S18" i="10"/>
  <c r="S19" i="10"/>
  <c r="S20" i="10"/>
  <c r="S21" i="10"/>
  <c r="S22" i="10"/>
  <c r="S23" i="10"/>
  <c r="S24" i="10"/>
  <c r="S25" i="10"/>
  <c r="S26" i="10"/>
  <c r="S27" i="10"/>
  <c r="S28" i="10"/>
  <c r="S29" i="10"/>
  <c r="S30" i="10"/>
  <c r="S31" i="10"/>
  <c r="S32" i="10"/>
  <c r="S33" i="10"/>
  <c r="S34" i="10"/>
  <c r="S35" i="10"/>
  <c r="S36" i="10"/>
  <c r="S37" i="10"/>
  <c r="S38" i="10"/>
  <c r="S39" i="10"/>
  <c r="S40" i="10"/>
  <c r="S41" i="10"/>
  <c r="S42" i="10"/>
  <c r="S43" i="10"/>
  <c r="S44" i="10"/>
  <c r="S45" i="10"/>
  <c r="S46" i="10"/>
  <c r="S47" i="10"/>
  <c r="S48" i="10"/>
  <c r="S49" i="10"/>
  <c r="S50" i="10"/>
  <c r="S51" i="10"/>
  <c r="S52" i="10"/>
  <c r="S53" i="10"/>
  <c r="S54" i="10"/>
  <c r="S55" i="10"/>
  <c r="S56" i="10"/>
  <c r="S57" i="10"/>
  <c r="S58" i="10"/>
  <c r="S59" i="10"/>
  <c r="S60" i="10"/>
  <c r="S61" i="10"/>
  <c r="S62" i="10"/>
  <c r="S63" i="10"/>
  <c r="S64" i="10"/>
  <c r="S65" i="10"/>
  <c r="S66" i="10"/>
  <c r="S67" i="10"/>
  <c r="S68" i="10"/>
  <c r="S69" i="10"/>
  <c r="S70" i="10"/>
  <c r="S71" i="10"/>
  <c r="S72" i="10"/>
  <c r="S73" i="10"/>
  <c r="S74" i="10"/>
  <c r="S75" i="10"/>
  <c r="S76" i="10"/>
  <c r="S77" i="10"/>
  <c r="S78" i="10"/>
  <c r="S79" i="10"/>
  <c r="S80" i="10"/>
  <c r="S81" i="10"/>
  <c r="S82" i="10"/>
  <c r="S83" i="10"/>
  <c r="S84" i="10"/>
  <c r="S85" i="10"/>
  <c r="S86" i="10"/>
  <c r="S87" i="10"/>
  <c r="S88" i="10"/>
  <c r="S89" i="10"/>
  <c r="S90" i="10"/>
  <c r="S91" i="10"/>
  <c r="S92" i="10"/>
  <c r="S93" i="10"/>
  <c r="S94" i="10"/>
  <c r="S95" i="10"/>
  <c r="S96" i="10"/>
  <c r="S97" i="10"/>
  <c r="S98" i="10"/>
  <c r="S99" i="10"/>
  <c r="S100" i="10"/>
  <c r="S101" i="10"/>
  <c r="S102" i="10"/>
  <c r="S103" i="10"/>
  <c r="S104" i="10"/>
  <c r="S105" i="10"/>
  <c r="S106" i="10"/>
  <c r="S107" i="10"/>
  <c r="S108" i="10"/>
  <c r="S109" i="10"/>
  <c r="S110" i="10"/>
  <c r="S111" i="10"/>
  <c r="S112" i="10"/>
  <c r="S113" i="10"/>
  <c r="S114" i="10"/>
  <c r="S115" i="10"/>
  <c r="S116" i="10"/>
  <c r="S117" i="10"/>
  <c r="S118" i="10"/>
  <c r="S119" i="10"/>
  <c r="S120" i="10"/>
  <c r="S121" i="10"/>
  <c r="S122" i="10"/>
  <c r="S123" i="10"/>
  <c r="S124" i="10"/>
  <c r="S125" i="10"/>
  <c r="S126" i="10"/>
  <c r="S127" i="10"/>
  <c r="S128" i="10"/>
  <c r="S129" i="10"/>
  <c r="S130" i="10"/>
  <c r="S131" i="10"/>
  <c r="S132" i="10"/>
  <c r="S133" i="10"/>
  <c r="S134" i="10"/>
  <c r="S135" i="10"/>
  <c r="S136" i="10"/>
  <c r="S137" i="10"/>
  <c r="S138" i="10"/>
  <c r="S139" i="10"/>
  <c r="S140" i="10"/>
  <c r="S141" i="10"/>
  <c r="S142" i="10"/>
  <c r="S143" i="10"/>
  <c r="S144" i="10"/>
  <c r="S145" i="10"/>
  <c r="S146" i="10"/>
  <c r="S147" i="10"/>
  <c r="S148" i="10"/>
  <c r="S149" i="10"/>
  <c r="S150" i="10"/>
  <c r="S151" i="10"/>
  <c r="S152" i="10"/>
  <c r="S153" i="10"/>
  <c r="S154" i="10"/>
  <c r="S155" i="10"/>
  <c r="S156" i="10"/>
  <c r="S157" i="10"/>
  <c r="S158" i="10"/>
  <c r="S159" i="10"/>
  <c r="S160" i="10"/>
  <c r="S161" i="10"/>
  <c r="S162" i="10"/>
  <c r="S163" i="10"/>
  <c r="S164" i="10"/>
  <c r="S165" i="10"/>
  <c r="S166" i="10"/>
  <c r="S167" i="10"/>
  <c r="S168" i="10"/>
  <c r="S169" i="10"/>
  <c r="S170" i="10"/>
  <c r="S171" i="10"/>
  <c r="S172" i="10"/>
  <c r="S173" i="10"/>
  <c r="S174" i="10"/>
  <c r="S175" i="10"/>
  <c r="S176" i="10"/>
  <c r="S177" i="10"/>
  <c r="S178" i="10"/>
  <c r="S179" i="10"/>
  <c r="S180" i="10"/>
  <c r="S181" i="10"/>
  <c r="S182" i="10"/>
  <c r="S183" i="10"/>
  <c r="S184" i="10"/>
  <c r="S185" i="10"/>
  <c r="S186" i="10"/>
  <c r="S187" i="10"/>
  <c r="S188" i="10"/>
  <c r="S189" i="10"/>
  <c r="S190" i="10"/>
  <c r="S191" i="10"/>
  <c r="S192" i="10"/>
  <c r="S193" i="10"/>
  <c r="S194" i="10"/>
  <c r="S195" i="10"/>
  <c r="S196" i="10"/>
  <c r="S197" i="10"/>
  <c r="S198" i="10"/>
  <c r="S199" i="10"/>
  <c r="S200" i="10"/>
  <c r="S201" i="10"/>
  <c r="S202" i="10"/>
  <c r="S203" i="10"/>
  <c r="S204" i="10"/>
  <c r="S205" i="10"/>
  <c r="S206" i="10"/>
  <c r="S207" i="10"/>
  <c r="S208" i="10"/>
  <c r="S209" i="10"/>
  <c r="S210" i="10"/>
  <c r="S211" i="10"/>
  <c r="S212" i="10"/>
  <c r="S213" i="10"/>
  <c r="S214" i="10"/>
  <c r="S215" i="10"/>
  <c r="S216" i="10"/>
  <c r="S217" i="10"/>
  <c r="S218" i="10"/>
  <c r="S219" i="10"/>
  <c r="S220" i="10"/>
  <c r="S221" i="10"/>
  <c r="S222" i="10"/>
  <c r="S223" i="10"/>
  <c r="S224" i="10"/>
  <c r="S225" i="10"/>
  <c r="S226" i="10"/>
  <c r="S227" i="10"/>
  <c r="S228" i="10"/>
  <c r="S229" i="10"/>
  <c r="S230" i="10"/>
  <c r="S231" i="10"/>
  <c r="S232" i="10"/>
  <c r="S233" i="10"/>
  <c r="S234" i="10"/>
  <c r="S235" i="10"/>
  <c r="S236" i="10"/>
  <c r="S237" i="10"/>
  <c r="S238" i="10"/>
  <c r="S239" i="10"/>
  <c r="S240" i="10"/>
  <c r="S241" i="10"/>
  <c r="S242" i="10"/>
  <c r="S243" i="10"/>
  <c r="S244" i="10"/>
  <c r="S245" i="10"/>
  <c r="S246" i="10"/>
  <c r="S247" i="10"/>
  <c r="S248" i="10"/>
  <c r="S249" i="10"/>
  <c r="S250" i="10"/>
  <c r="S251" i="10"/>
  <c r="S252" i="10"/>
  <c r="S253" i="10"/>
  <c r="S254" i="10"/>
  <c r="S255" i="10"/>
  <c r="S256" i="10"/>
  <c r="S257" i="10"/>
  <c r="S258" i="10"/>
  <c r="S259" i="10"/>
  <c r="S260" i="10"/>
  <c r="S261" i="10"/>
  <c r="S262" i="10"/>
  <c r="S263" i="10"/>
  <c r="S264" i="10"/>
  <c r="S265" i="10"/>
  <c r="S266" i="10"/>
  <c r="S267" i="10"/>
  <c r="S268" i="10"/>
  <c r="S269" i="10"/>
  <c r="S270" i="10"/>
  <c r="S271" i="10"/>
  <c r="S272" i="10"/>
  <c r="S273" i="10"/>
  <c r="S274" i="10"/>
  <c r="S275" i="10"/>
  <c r="S276" i="10"/>
  <c r="S277" i="10"/>
  <c r="S278" i="10"/>
  <c r="S279" i="10"/>
  <c r="S280" i="10"/>
  <c r="S281" i="10"/>
  <c r="S282" i="10"/>
  <c r="S283" i="10"/>
  <c r="S284" i="10"/>
  <c r="S285" i="10"/>
  <c r="S286" i="10"/>
  <c r="S287" i="10"/>
  <c r="S288" i="10"/>
  <c r="S289" i="10"/>
  <c r="S290" i="10"/>
  <c r="S291" i="10"/>
  <c r="S292" i="10"/>
  <c r="S293" i="10"/>
  <c r="S294" i="10"/>
  <c r="S295" i="10"/>
  <c r="S296" i="10"/>
  <c r="S297" i="10"/>
  <c r="S298" i="10"/>
  <c r="S299" i="10"/>
  <c r="S300" i="10"/>
  <c r="S301" i="10"/>
  <c r="S302" i="10"/>
  <c r="S303" i="10"/>
  <c r="S304" i="10"/>
  <c r="S305" i="10"/>
  <c r="S306" i="10"/>
  <c r="S307" i="10"/>
  <c r="S308" i="10"/>
  <c r="S309" i="10"/>
  <c r="S310" i="10"/>
  <c r="S311" i="10"/>
  <c r="S312" i="10"/>
  <c r="S313" i="10"/>
  <c r="S314" i="10"/>
  <c r="S315" i="10"/>
  <c r="S316" i="10"/>
  <c r="S317" i="10"/>
  <c r="S318" i="10"/>
  <c r="S319" i="10"/>
  <c r="S320" i="10"/>
  <c r="S321" i="10"/>
  <c r="S322" i="10"/>
  <c r="S323" i="10"/>
  <c r="S324" i="10"/>
  <c r="S325" i="10"/>
  <c r="S326" i="10"/>
  <c r="S327" i="10"/>
  <c r="S328" i="10"/>
  <c r="S329" i="10"/>
  <c r="S330" i="10"/>
  <c r="S331" i="10"/>
  <c r="S332" i="10"/>
  <c r="S333" i="10"/>
  <c r="S334" i="10"/>
  <c r="S335" i="10"/>
  <c r="S336" i="10"/>
  <c r="S337" i="10"/>
  <c r="S338" i="10"/>
  <c r="S339" i="10"/>
  <c r="S340" i="10"/>
  <c r="S341" i="10"/>
  <c r="S342" i="10"/>
  <c r="S343" i="10"/>
  <c r="S344" i="10"/>
  <c r="S345" i="10"/>
  <c r="S346" i="10"/>
  <c r="S347" i="10"/>
  <c r="S348" i="10"/>
  <c r="S349" i="10"/>
  <c r="S350" i="10"/>
  <c r="S351" i="10"/>
  <c r="S352" i="10"/>
  <c r="S353" i="10"/>
  <c r="S354" i="10"/>
  <c r="S355" i="10"/>
  <c r="S356" i="10"/>
  <c r="S357" i="10"/>
  <c r="S358" i="10"/>
  <c r="S359" i="10"/>
  <c r="S360" i="10"/>
  <c r="S361" i="10"/>
  <c r="S362" i="10"/>
  <c r="S363" i="10"/>
  <c r="S364" i="10"/>
  <c r="S365" i="10"/>
  <c r="S366" i="10"/>
  <c r="S367" i="10"/>
  <c r="S368" i="10"/>
  <c r="S369" i="10"/>
  <c r="S370" i="10"/>
  <c r="S371" i="10"/>
  <c r="S372" i="10"/>
  <c r="S373" i="10"/>
  <c r="S374" i="10"/>
  <c r="S375" i="10"/>
  <c r="S376" i="10"/>
  <c r="S377" i="10"/>
  <c r="S378" i="10"/>
  <c r="S379" i="10"/>
  <c r="S380" i="10"/>
  <c r="S381" i="10"/>
  <c r="S382" i="10"/>
  <c r="S383" i="10"/>
  <c r="S384" i="10"/>
  <c r="S385" i="10"/>
  <c r="S386" i="10"/>
  <c r="S387" i="10"/>
  <c r="S388" i="10"/>
  <c r="S389" i="10"/>
  <c r="S390" i="10"/>
  <c r="S391" i="10"/>
  <c r="S392" i="10"/>
  <c r="S393" i="10"/>
  <c r="S394" i="10"/>
  <c r="S395" i="10"/>
  <c r="S396" i="10"/>
  <c r="S397" i="10"/>
  <c r="S398" i="10"/>
  <c r="S399" i="10"/>
  <c r="S400" i="10"/>
  <c r="S401" i="10"/>
  <c r="S402" i="10"/>
  <c r="S403" i="10"/>
  <c r="S404" i="10"/>
  <c r="S405" i="10"/>
  <c r="S406" i="10"/>
  <c r="S407" i="10"/>
  <c r="S408" i="10"/>
  <c r="S409" i="10"/>
  <c r="S410" i="10"/>
  <c r="S411" i="10"/>
  <c r="S412" i="10"/>
  <c r="S413" i="10"/>
  <c r="S414" i="10"/>
  <c r="S415" i="10"/>
  <c r="S416" i="10"/>
  <c r="S417" i="10"/>
  <c r="S418" i="10"/>
  <c r="S419" i="10"/>
  <c r="S420" i="10"/>
  <c r="S421" i="10"/>
  <c r="S422" i="10"/>
  <c r="S423" i="10"/>
  <c r="S424" i="10"/>
  <c r="S425" i="10"/>
  <c r="S426" i="10"/>
  <c r="S427" i="10"/>
  <c r="S428" i="10"/>
  <c r="S429" i="10"/>
  <c r="S430" i="10"/>
  <c r="S431" i="10"/>
  <c r="S432" i="10"/>
  <c r="S433" i="10"/>
  <c r="S434" i="10"/>
  <c r="S435" i="10"/>
  <c r="S436" i="10"/>
  <c r="S437" i="10"/>
  <c r="S438" i="10"/>
  <c r="S439" i="10"/>
  <c r="S440" i="10"/>
  <c r="S441" i="10"/>
  <c r="S442" i="10"/>
  <c r="S443" i="10"/>
  <c r="S444" i="10"/>
  <c r="S445" i="10"/>
  <c r="S446" i="10"/>
  <c r="S447" i="10"/>
  <c r="S448" i="10"/>
  <c r="S449" i="10"/>
  <c r="S450" i="10"/>
  <c r="S451" i="10"/>
  <c r="S452" i="10"/>
  <c r="S453" i="10"/>
  <c r="S454" i="10"/>
  <c r="S455" i="10"/>
  <c r="S456" i="10"/>
  <c r="S457" i="10"/>
  <c r="S458" i="10"/>
  <c r="S459" i="10"/>
  <c r="S460" i="10"/>
  <c r="S461" i="10"/>
  <c r="S462" i="10"/>
  <c r="S463" i="10"/>
  <c r="S464" i="10"/>
  <c r="S465" i="10"/>
  <c r="S466" i="10"/>
  <c r="S467" i="10"/>
  <c r="S468" i="10"/>
  <c r="S469" i="10"/>
  <c r="S470" i="10"/>
  <c r="S471" i="10"/>
  <c r="S472" i="10"/>
  <c r="S473" i="10"/>
  <c r="S474" i="10"/>
  <c r="S475" i="10"/>
  <c r="S476" i="10"/>
  <c r="S477" i="10"/>
  <c r="S478" i="10"/>
  <c r="S479" i="10"/>
  <c r="S480" i="10"/>
  <c r="S481" i="10"/>
  <c r="S482" i="10"/>
  <c r="S483" i="10"/>
  <c r="S484" i="10"/>
  <c r="S485" i="10"/>
  <c r="S486" i="10"/>
  <c r="S487" i="10"/>
  <c r="S488" i="10"/>
  <c r="S489" i="10"/>
  <c r="S490" i="10"/>
  <c r="S491" i="10"/>
  <c r="S492" i="10"/>
  <c r="S493" i="10"/>
  <c r="S494" i="10"/>
  <c r="S495" i="10"/>
  <c r="S496" i="10"/>
  <c r="S497" i="10"/>
  <c r="S498" i="10"/>
  <c r="S499" i="10"/>
  <c r="S500" i="10"/>
  <c r="S501" i="10"/>
  <c r="S502" i="10"/>
  <c r="S503" i="10"/>
  <c r="S504" i="10"/>
  <c r="S505" i="10"/>
  <c r="S506" i="10"/>
  <c r="S507" i="10"/>
  <c r="S508" i="10"/>
  <c r="S509" i="10"/>
  <c r="S510" i="10"/>
  <c r="K10" i="10" l="1"/>
  <c r="AN11" i="10"/>
  <c r="AN12" i="10"/>
  <c r="AN13" i="10"/>
  <c r="AN14" i="10"/>
  <c r="AN15" i="10"/>
  <c r="AN16" i="10"/>
  <c r="AN17" i="10"/>
  <c r="AN18" i="10"/>
  <c r="AN19" i="10"/>
  <c r="AN20" i="10"/>
  <c r="AN21" i="10"/>
  <c r="AN22" i="10"/>
  <c r="AN23" i="10"/>
  <c r="AN24" i="10"/>
  <c r="AN25" i="10"/>
  <c r="AN26" i="10"/>
  <c r="AN27" i="10"/>
  <c r="AN28" i="10"/>
  <c r="AN29" i="10"/>
  <c r="AN30" i="10"/>
  <c r="AN31" i="10"/>
  <c r="AN32" i="10"/>
  <c r="AN33" i="10"/>
  <c r="AN34" i="10"/>
  <c r="AN35" i="10"/>
  <c r="AN36" i="10"/>
  <c r="AN37" i="10"/>
  <c r="AN38" i="10"/>
  <c r="AN39" i="10"/>
  <c r="AN40" i="10"/>
  <c r="AN41" i="10"/>
  <c r="AN42" i="10"/>
  <c r="AN43" i="10"/>
  <c r="AN44" i="10"/>
  <c r="AN45" i="10"/>
  <c r="AN46" i="10"/>
  <c r="AN47" i="10"/>
  <c r="AN48" i="10"/>
  <c r="AN49" i="10"/>
  <c r="AN50" i="10"/>
  <c r="AN51" i="10"/>
  <c r="AN52" i="10"/>
  <c r="AN53" i="10"/>
  <c r="AN54" i="10"/>
  <c r="AN55" i="10"/>
  <c r="AN56" i="10"/>
  <c r="AN57" i="10"/>
  <c r="AN58" i="10"/>
  <c r="AN59" i="10"/>
  <c r="AN60" i="10"/>
  <c r="AN61" i="10"/>
  <c r="AN62" i="10"/>
  <c r="AN63" i="10"/>
  <c r="AN64" i="10"/>
  <c r="AN65" i="10"/>
  <c r="AN66" i="10"/>
  <c r="AN67" i="10"/>
  <c r="AN68" i="10"/>
  <c r="AN69" i="10"/>
  <c r="AN70" i="10"/>
  <c r="AN71" i="10"/>
  <c r="AN72" i="10"/>
  <c r="AN73" i="10"/>
  <c r="AN74" i="10"/>
  <c r="AN75" i="10"/>
  <c r="AN76" i="10"/>
  <c r="AN77" i="10"/>
  <c r="AN78" i="10"/>
  <c r="AN79" i="10"/>
  <c r="AN80" i="10"/>
  <c r="AN81" i="10"/>
  <c r="AN82" i="10"/>
  <c r="AN83" i="10"/>
  <c r="AN84" i="10"/>
  <c r="AN85" i="10"/>
  <c r="AN86" i="10"/>
  <c r="AN87" i="10"/>
  <c r="AN88" i="10"/>
  <c r="AN89" i="10"/>
  <c r="AN90" i="10"/>
  <c r="AN91" i="10"/>
  <c r="AN92" i="10"/>
  <c r="AN93" i="10"/>
  <c r="AN94" i="10"/>
  <c r="AN95" i="10"/>
  <c r="AN96" i="10"/>
  <c r="AN97" i="10"/>
  <c r="AN98" i="10"/>
  <c r="AN99" i="10"/>
  <c r="AN100" i="10"/>
  <c r="AN101" i="10"/>
  <c r="AN102" i="10"/>
  <c r="AN103" i="10"/>
  <c r="AN104" i="10"/>
  <c r="AN105" i="10"/>
  <c r="AN106" i="10"/>
  <c r="AN107" i="10"/>
  <c r="AN108" i="10"/>
  <c r="AN109" i="10"/>
  <c r="AN110" i="10"/>
  <c r="AN111" i="10"/>
  <c r="AN112" i="10"/>
  <c r="AN113" i="10"/>
  <c r="AN114" i="10"/>
  <c r="AN115" i="10"/>
  <c r="AN116" i="10"/>
  <c r="AN117" i="10"/>
  <c r="AN118" i="10"/>
  <c r="AN119" i="10"/>
  <c r="AN120" i="10"/>
  <c r="AN121" i="10"/>
  <c r="AN122" i="10"/>
  <c r="AN123" i="10"/>
  <c r="AN124" i="10"/>
  <c r="AN125" i="10"/>
  <c r="AN126" i="10"/>
  <c r="AN127" i="10"/>
  <c r="AN128" i="10"/>
  <c r="AN129" i="10"/>
  <c r="AN130" i="10"/>
  <c r="AN131" i="10"/>
  <c r="AN132" i="10"/>
  <c r="AN133" i="10"/>
  <c r="AN134" i="10"/>
  <c r="AN135" i="10"/>
  <c r="AN136" i="10"/>
  <c r="AN137" i="10"/>
  <c r="AN138" i="10"/>
  <c r="AN139" i="10"/>
  <c r="AN140" i="10"/>
  <c r="AN141" i="10"/>
  <c r="AN142" i="10"/>
  <c r="AN143" i="10"/>
  <c r="AN144" i="10"/>
  <c r="AN145" i="10"/>
  <c r="AN146" i="10"/>
  <c r="AN147" i="10"/>
  <c r="AN148" i="10"/>
  <c r="AN149" i="10"/>
  <c r="AN150" i="10"/>
  <c r="AN151" i="10"/>
  <c r="AN152" i="10"/>
  <c r="AN153" i="10"/>
  <c r="AN154" i="10"/>
  <c r="AN155" i="10"/>
  <c r="AN156" i="10"/>
  <c r="AN157" i="10"/>
  <c r="AN158" i="10"/>
  <c r="AN159" i="10"/>
  <c r="AN160" i="10"/>
  <c r="AN161" i="10"/>
  <c r="AN162" i="10"/>
  <c r="AN163" i="10"/>
  <c r="AN164" i="10"/>
  <c r="AN165" i="10"/>
  <c r="AN166" i="10"/>
  <c r="AN167" i="10"/>
  <c r="AN168" i="10"/>
  <c r="AN169" i="10"/>
  <c r="AN170" i="10"/>
  <c r="AN171" i="10"/>
  <c r="AN172" i="10"/>
  <c r="AN173" i="10"/>
  <c r="AN174" i="10"/>
  <c r="AN175" i="10"/>
  <c r="AN176" i="10"/>
  <c r="AN177" i="10"/>
  <c r="AN178" i="10"/>
  <c r="AN179" i="10"/>
  <c r="AN180" i="10"/>
  <c r="AN181" i="10"/>
  <c r="AN182" i="10"/>
  <c r="AN183" i="10"/>
  <c r="AN184" i="10"/>
  <c r="AN185" i="10"/>
  <c r="AN186" i="10"/>
  <c r="AN187" i="10"/>
  <c r="AN188" i="10"/>
  <c r="AN189" i="10"/>
  <c r="AN190" i="10"/>
  <c r="AN191" i="10"/>
  <c r="AN192" i="10"/>
  <c r="AN193" i="10"/>
  <c r="AN194" i="10"/>
  <c r="AN195" i="10"/>
  <c r="AN196" i="10"/>
  <c r="AN197" i="10"/>
  <c r="AN198" i="10"/>
  <c r="AN199" i="10"/>
  <c r="AN200" i="10"/>
  <c r="AN201" i="10"/>
  <c r="AN202" i="10"/>
  <c r="AN203" i="10"/>
  <c r="AN204" i="10"/>
  <c r="AN205" i="10"/>
  <c r="AN206" i="10"/>
  <c r="AN207" i="10"/>
  <c r="AN208" i="10"/>
  <c r="AN209" i="10"/>
  <c r="AN210" i="10"/>
  <c r="AN211" i="10"/>
  <c r="AN212" i="10"/>
  <c r="AN213" i="10"/>
  <c r="AN214" i="10"/>
  <c r="AN215" i="10"/>
  <c r="AN216" i="10"/>
  <c r="AN217" i="10"/>
  <c r="AN218" i="10"/>
  <c r="AN219" i="10"/>
  <c r="AN220" i="10"/>
  <c r="AN221" i="10"/>
  <c r="AN222" i="10"/>
  <c r="AN223" i="10"/>
  <c r="AN224" i="10"/>
  <c r="AN225" i="10"/>
  <c r="AN226" i="10"/>
  <c r="AN227" i="10"/>
  <c r="AN228" i="10"/>
  <c r="AN229" i="10"/>
  <c r="AN230" i="10"/>
  <c r="AN231" i="10"/>
  <c r="AN232" i="10"/>
  <c r="AN233" i="10"/>
  <c r="AN234" i="10"/>
  <c r="AN235" i="10"/>
  <c r="AN236" i="10"/>
  <c r="AN237" i="10"/>
  <c r="AN238" i="10"/>
  <c r="AN239" i="10"/>
  <c r="AN240" i="10"/>
  <c r="AN241" i="10"/>
  <c r="AN242" i="10"/>
  <c r="AN243" i="10"/>
  <c r="AN244" i="10"/>
  <c r="AN245" i="10"/>
  <c r="AN246" i="10"/>
  <c r="AN247" i="10"/>
  <c r="AN248" i="10"/>
  <c r="AN249" i="10"/>
  <c r="AN250" i="10"/>
  <c r="AN251" i="10"/>
  <c r="AN252" i="10"/>
  <c r="AN253" i="10"/>
  <c r="AN254" i="10"/>
  <c r="AN255" i="10"/>
  <c r="AN256" i="10"/>
  <c r="AN257" i="10"/>
  <c r="AN258" i="10"/>
  <c r="AN259" i="10"/>
  <c r="AN260" i="10"/>
  <c r="AN261" i="10"/>
  <c r="AN262" i="10"/>
  <c r="AN263" i="10"/>
  <c r="AN264" i="10"/>
  <c r="AN265" i="10"/>
  <c r="AN266" i="10"/>
  <c r="AN267" i="10"/>
  <c r="AN268" i="10"/>
  <c r="AN269" i="10"/>
  <c r="AN270" i="10"/>
  <c r="AN271" i="10"/>
  <c r="AN272" i="10"/>
  <c r="AN273" i="10"/>
  <c r="AN274" i="10"/>
  <c r="AN275" i="10"/>
  <c r="AN276" i="10"/>
  <c r="AN277" i="10"/>
  <c r="AN278" i="10"/>
  <c r="AN279" i="10"/>
  <c r="AN280" i="10"/>
  <c r="AN281" i="10"/>
  <c r="AN282" i="10"/>
  <c r="AN283" i="10"/>
  <c r="AN284" i="10"/>
  <c r="AN285" i="10"/>
  <c r="AN286" i="10"/>
  <c r="AN287" i="10"/>
  <c r="AN288" i="10"/>
  <c r="AN289" i="10"/>
  <c r="AN290" i="10"/>
  <c r="AN291" i="10"/>
  <c r="AN292" i="10"/>
  <c r="AN293" i="10"/>
  <c r="AN294" i="10"/>
  <c r="AN295" i="10"/>
  <c r="AN296" i="10"/>
  <c r="AN297" i="10"/>
  <c r="AN298" i="10"/>
  <c r="AN299" i="10"/>
  <c r="AN300" i="10"/>
  <c r="AN301" i="10"/>
  <c r="AN302" i="10"/>
  <c r="AN303" i="10"/>
  <c r="AN304" i="10"/>
  <c r="AN305" i="10"/>
  <c r="AN306" i="10"/>
  <c r="AN307" i="10"/>
  <c r="AN308" i="10"/>
  <c r="AN309" i="10"/>
  <c r="AN310" i="10"/>
  <c r="AN311" i="10"/>
  <c r="AN312" i="10"/>
  <c r="AN313" i="10"/>
  <c r="AN314" i="10"/>
  <c r="AN315" i="10"/>
  <c r="AN316" i="10"/>
  <c r="AN317" i="10"/>
  <c r="AN318" i="10"/>
  <c r="AN319" i="10"/>
  <c r="AN320" i="10"/>
  <c r="AN321" i="10"/>
  <c r="AN322" i="10"/>
  <c r="AN323" i="10"/>
  <c r="AN324" i="10"/>
  <c r="AN325" i="10"/>
  <c r="AN326" i="10"/>
  <c r="AN327" i="10"/>
  <c r="AN328" i="10"/>
  <c r="AN329" i="10"/>
  <c r="AN330" i="10"/>
  <c r="AN331" i="10"/>
  <c r="AN332" i="10"/>
  <c r="AN333" i="10"/>
  <c r="AN334" i="10"/>
  <c r="AN335" i="10"/>
  <c r="AN336" i="10"/>
  <c r="AN337" i="10"/>
  <c r="AN338" i="10"/>
  <c r="AN339" i="10"/>
  <c r="AN340" i="10"/>
  <c r="AN341" i="10"/>
  <c r="AN342" i="10"/>
  <c r="AN343" i="10"/>
  <c r="AN344" i="10"/>
  <c r="AN345" i="10"/>
  <c r="AN346" i="10"/>
  <c r="AN347" i="10"/>
  <c r="AN348" i="10"/>
  <c r="AN349" i="10"/>
  <c r="AN350" i="10"/>
  <c r="AN351" i="10"/>
  <c r="AN352" i="10"/>
  <c r="AN353" i="10"/>
  <c r="AN354" i="10"/>
  <c r="AN355" i="10"/>
  <c r="AN356" i="10"/>
  <c r="AN357" i="10"/>
  <c r="AN358" i="10"/>
  <c r="AN359" i="10"/>
  <c r="AN360" i="10"/>
  <c r="AN361" i="10"/>
  <c r="AN362" i="10"/>
  <c r="AN363" i="10"/>
  <c r="AN364" i="10"/>
  <c r="AN365" i="10"/>
  <c r="AN366" i="10"/>
  <c r="AN367" i="10"/>
  <c r="AN368" i="10"/>
  <c r="AN369" i="10"/>
  <c r="AN370" i="10"/>
  <c r="AN371" i="10"/>
  <c r="AN372" i="10"/>
  <c r="AN373" i="10"/>
  <c r="AN374" i="10"/>
  <c r="AN375" i="10"/>
  <c r="AN376" i="10"/>
  <c r="AN377" i="10"/>
  <c r="AN378" i="10"/>
  <c r="AN379" i="10"/>
  <c r="AN380" i="10"/>
  <c r="AN381" i="10"/>
  <c r="AN382" i="10"/>
  <c r="AN383" i="10"/>
  <c r="AN384" i="10"/>
  <c r="AN385" i="10"/>
  <c r="AN386" i="10"/>
  <c r="AN387" i="10"/>
  <c r="AN388" i="10"/>
  <c r="AN389" i="10"/>
  <c r="AN390" i="10"/>
  <c r="AN391" i="10"/>
  <c r="AN392" i="10"/>
  <c r="AN393" i="10"/>
  <c r="AN394" i="10"/>
  <c r="AN395" i="10"/>
  <c r="AN396" i="10"/>
  <c r="AN397" i="10"/>
  <c r="AN398" i="10"/>
  <c r="AN399" i="10"/>
  <c r="AN400" i="10"/>
  <c r="AN401" i="10"/>
  <c r="AN402" i="10"/>
  <c r="AN403" i="10"/>
  <c r="AN404" i="10"/>
  <c r="AN405" i="10"/>
  <c r="AN406" i="10"/>
  <c r="AN407" i="10"/>
  <c r="AN408" i="10"/>
  <c r="AN409" i="10"/>
  <c r="AN410" i="10"/>
  <c r="AN411" i="10"/>
  <c r="AN412" i="10"/>
  <c r="AN413" i="10"/>
  <c r="AN414" i="10"/>
  <c r="AN415" i="10"/>
  <c r="AN416" i="10"/>
  <c r="AN417" i="10"/>
  <c r="AN418" i="10"/>
  <c r="AN419" i="10"/>
  <c r="AN420" i="10"/>
  <c r="AN421" i="10"/>
  <c r="AN422" i="10"/>
  <c r="AN423" i="10"/>
  <c r="AN424" i="10"/>
  <c r="AN425" i="10"/>
  <c r="AN426" i="10"/>
  <c r="AN427" i="10"/>
  <c r="AN428" i="10"/>
  <c r="AN429" i="10"/>
  <c r="AN430" i="10"/>
  <c r="AN431" i="10"/>
  <c r="AN432" i="10"/>
  <c r="AN433" i="10"/>
  <c r="AN434" i="10"/>
  <c r="AN435" i="10"/>
  <c r="AN436" i="10"/>
  <c r="AN437" i="10"/>
  <c r="AN438" i="10"/>
  <c r="AN439" i="10"/>
  <c r="AN440" i="10"/>
  <c r="AN441" i="10"/>
  <c r="AN442" i="10"/>
  <c r="AN443" i="10"/>
  <c r="AN444" i="10"/>
  <c r="AN445" i="10"/>
  <c r="AN446" i="10"/>
  <c r="AN447" i="10"/>
  <c r="AN448" i="10"/>
  <c r="AN449" i="10"/>
  <c r="AN450" i="10"/>
  <c r="AN451" i="10"/>
  <c r="AN452" i="10"/>
  <c r="AN453" i="10"/>
  <c r="AN454" i="10"/>
  <c r="AN455" i="10"/>
  <c r="AN456" i="10"/>
  <c r="AN457" i="10"/>
  <c r="AN458" i="10"/>
  <c r="AN459" i="10"/>
  <c r="AN460" i="10"/>
  <c r="AN461" i="10"/>
  <c r="AN462" i="10"/>
  <c r="AN463" i="10"/>
  <c r="AN464" i="10"/>
  <c r="AN465" i="10"/>
  <c r="AN466" i="10"/>
  <c r="AN467" i="10"/>
  <c r="AN468" i="10"/>
  <c r="AN469" i="10"/>
  <c r="AN470" i="10"/>
  <c r="AN471" i="10"/>
  <c r="AN472" i="10"/>
  <c r="AN473" i="10"/>
  <c r="AN474" i="10"/>
  <c r="AN475" i="10"/>
  <c r="AN476" i="10"/>
  <c r="AN477" i="10"/>
  <c r="AN478" i="10"/>
  <c r="AN479" i="10"/>
  <c r="AN480" i="10"/>
  <c r="AN481" i="10"/>
  <c r="AN482" i="10"/>
  <c r="AN483" i="10"/>
  <c r="AN484" i="10"/>
  <c r="AN485" i="10"/>
  <c r="AN486" i="10"/>
  <c r="AN487" i="10"/>
  <c r="AN488" i="10"/>
  <c r="AN489" i="10"/>
  <c r="AN490" i="10"/>
  <c r="AN491" i="10"/>
  <c r="AN492" i="10"/>
  <c r="AN493" i="10"/>
  <c r="AN494" i="10"/>
  <c r="AN495" i="10"/>
  <c r="AN496" i="10"/>
  <c r="AN497" i="10"/>
  <c r="AN498" i="10"/>
  <c r="AN499" i="10"/>
  <c r="AN500" i="10"/>
  <c r="AN501" i="10"/>
  <c r="AN502" i="10"/>
  <c r="AN503" i="10"/>
  <c r="AN504" i="10"/>
  <c r="AN505" i="10"/>
  <c r="AN506" i="10"/>
  <c r="AN507" i="10"/>
  <c r="AN508" i="10"/>
  <c r="AN509" i="10"/>
  <c r="AN510" i="10"/>
  <c r="AN10" i="10"/>
  <c r="F510" i="10"/>
  <c r="F11" i="10"/>
  <c r="F17" i="13" s="1"/>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F405" i="10"/>
  <c r="F406" i="10"/>
  <c r="F407" i="10"/>
  <c r="F408" i="10"/>
  <c r="F409" i="10"/>
  <c r="F410" i="10"/>
  <c r="F411" i="10"/>
  <c r="F412" i="10"/>
  <c r="F413" i="10"/>
  <c r="F414" i="10"/>
  <c r="F415" i="10"/>
  <c r="F416" i="10"/>
  <c r="F417" i="10"/>
  <c r="F418" i="10"/>
  <c r="F419" i="10"/>
  <c r="F420" i="10"/>
  <c r="F421" i="10"/>
  <c r="F422" i="10"/>
  <c r="F423" i="10"/>
  <c r="F424" i="10"/>
  <c r="F425" i="10"/>
  <c r="F426" i="10"/>
  <c r="F427" i="10"/>
  <c r="F428" i="10"/>
  <c r="F429" i="10"/>
  <c r="F430" i="10"/>
  <c r="F431" i="10"/>
  <c r="F432" i="10"/>
  <c r="F433" i="10"/>
  <c r="F434" i="10"/>
  <c r="F435" i="10"/>
  <c r="F436" i="10"/>
  <c r="F437" i="10"/>
  <c r="F438" i="10"/>
  <c r="F439" i="10"/>
  <c r="F440" i="10"/>
  <c r="F441" i="10"/>
  <c r="F442" i="10"/>
  <c r="F443" i="10"/>
  <c r="F444" i="10"/>
  <c r="F445" i="10"/>
  <c r="F446" i="10"/>
  <c r="F447" i="10"/>
  <c r="F448" i="10"/>
  <c r="F449" i="10"/>
  <c r="F450" i="10"/>
  <c r="F451" i="10"/>
  <c r="F452" i="10"/>
  <c r="F453" i="10"/>
  <c r="F454" i="10"/>
  <c r="F455" i="10"/>
  <c r="F456" i="10"/>
  <c r="F457" i="10"/>
  <c r="F458" i="10"/>
  <c r="F459" i="10"/>
  <c r="F460" i="10"/>
  <c r="F461" i="10"/>
  <c r="F462" i="10"/>
  <c r="F463" i="10"/>
  <c r="F464" i="10"/>
  <c r="F465" i="10"/>
  <c r="F466" i="10"/>
  <c r="F467" i="10"/>
  <c r="F468" i="10"/>
  <c r="F469" i="10"/>
  <c r="F470" i="10"/>
  <c r="F471" i="10"/>
  <c r="F472" i="10"/>
  <c r="F473" i="10"/>
  <c r="F474" i="10"/>
  <c r="F475" i="10"/>
  <c r="F476" i="10"/>
  <c r="F477" i="10"/>
  <c r="F478" i="10"/>
  <c r="F479" i="10"/>
  <c r="F480" i="10"/>
  <c r="F481" i="10"/>
  <c r="F482" i="10"/>
  <c r="F483" i="10"/>
  <c r="F484" i="10"/>
  <c r="F485" i="10"/>
  <c r="F486" i="10"/>
  <c r="F487" i="10"/>
  <c r="F488" i="10"/>
  <c r="F489" i="10"/>
  <c r="F490" i="10"/>
  <c r="F491" i="10"/>
  <c r="F492" i="10"/>
  <c r="F493" i="10"/>
  <c r="F494" i="10"/>
  <c r="F495" i="10"/>
  <c r="F496" i="10"/>
  <c r="F497" i="10"/>
  <c r="F498" i="10"/>
  <c r="F499" i="10"/>
  <c r="F500" i="10"/>
  <c r="F501" i="10"/>
  <c r="F502" i="10"/>
  <c r="F503" i="10"/>
  <c r="F504" i="10"/>
  <c r="F505" i="10"/>
  <c r="F506" i="10"/>
  <c r="F507" i="10"/>
  <c r="F508" i="10"/>
  <c r="F509" i="10"/>
  <c r="F10" i="10"/>
  <c r="AB10" i="10" s="1"/>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368" i="10"/>
  <c r="C369" i="10"/>
  <c r="C370" i="10"/>
  <c r="C371" i="10"/>
  <c r="C372" i="10"/>
  <c r="C373" i="10"/>
  <c r="C374" i="10"/>
  <c r="C375" i="10"/>
  <c r="C376" i="10"/>
  <c r="C377" i="10"/>
  <c r="C378" i="10"/>
  <c r="C379" i="10"/>
  <c r="C380" i="10"/>
  <c r="C381" i="10"/>
  <c r="C382" i="10"/>
  <c r="C383" i="10"/>
  <c r="C384" i="10"/>
  <c r="C385" i="10"/>
  <c r="C386" i="10"/>
  <c r="C387" i="10"/>
  <c r="C388" i="10"/>
  <c r="C389" i="10"/>
  <c r="C390" i="10"/>
  <c r="C391" i="10"/>
  <c r="C392" i="10"/>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C416" i="10"/>
  <c r="C417" i="10"/>
  <c r="C418" i="10"/>
  <c r="C419" i="10"/>
  <c r="C420" i="10"/>
  <c r="C421" i="10"/>
  <c r="C422" i="10"/>
  <c r="C423" i="10"/>
  <c r="C424" i="10"/>
  <c r="C425" i="10"/>
  <c r="C426" i="10"/>
  <c r="C427" i="10"/>
  <c r="C428" i="10"/>
  <c r="C429" i="10"/>
  <c r="C430" i="10"/>
  <c r="C431" i="10"/>
  <c r="C432" i="10"/>
  <c r="C433" i="10"/>
  <c r="C434" i="10"/>
  <c r="C435" i="10"/>
  <c r="C436" i="10"/>
  <c r="C437" i="10"/>
  <c r="C438" i="10"/>
  <c r="C439" i="10"/>
  <c r="C440" i="10"/>
  <c r="C441" i="10"/>
  <c r="C442" i="10"/>
  <c r="C443" i="10"/>
  <c r="C444" i="10"/>
  <c r="C445" i="10"/>
  <c r="C446" i="10"/>
  <c r="C447" i="10"/>
  <c r="C448" i="10"/>
  <c r="C449" i="10"/>
  <c r="C450" i="10"/>
  <c r="C451" i="10"/>
  <c r="C452" i="10"/>
  <c r="C453" i="10"/>
  <c r="C454" i="10"/>
  <c r="C455" i="10"/>
  <c r="C456" i="10"/>
  <c r="C457" i="10"/>
  <c r="C458" i="10"/>
  <c r="C459" i="10"/>
  <c r="C460" i="10"/>
  <c r="C461" i="10"/>
  <c r="C462" i="10"/>
  <c r="C463" i="10"/>
  <c r="C464" i="10"/>
  <c r="C465" i="10"/>
  <c r="C466" i="10"/>
  <c r="C467" i="10"/>
  <c r="C468" i="10"/>
  <c r="C469" i="10"/>
  <c r="C470" i="10"/>
  <c r="C471" i="10"/>
  <c r="C472" i="10"/>
  <c r="C473" i="10"/>
  <c r="C474" i="10"/>
  <c r="C475" i="10"/>
  <c r="C476" i="10"/>
  <c r="C477" i="10"/>
  <c r="C478" i="10"/>
  <c r="C479" i="10"/>
  <c r="C480" i="10"/>
  <c r="C481" i="10"/>
  <c r="C482" i="10"/>
  <c r="C483" i="10"/>
  <c r="C484" i="10"/>
  <c r="C485" i="10"/>
  <c r="C486" i="10"/>
  <c r="C487" i="10"/>
  <c r="C488" i="10"/>
  <c r="C489" i="10"/>
  <c r="C490" i="10"/>
  <c r="C491" i="10"/>
  <c r="C492" i="10"/>
  <c r="C493" i="10"/>
  <c r="C494" i="10"/>
  <c r="C495" i="10"/>
  <c r="C496" i="10"/>
  <c r="C497" i="10"/>
  <c r="C498" i="10"/>
  <c r="C499" i="10"/>
  <c r="C500" i="10"/>
  <c r="C501" i="10"/>
  <c r="C502" i="10"/>
  <c r="C503" i="10"/>
  <c r="C504" i="10"/>
  <c r="C505" i="10"/>
  <c r="C506" i="10"/>
  <c r="C507" i="10"/>
  <c r="C508" i="10"/>
  <c r="C509" i="10"/>
  <c r="C510" i="10"/>
  <c r="C11" i="10"/>
  <c r="C10" i="10"/>
  <c r="S10" i="10" l="1"/>
  <c r="AR11" i="12" s="1"/>
  <c r="Z10" i="10"/>
  <c r="AO510" i="10"/>
  <c r="AP510" i="10" s="1"/>
  <c r="AO508" i="10"/>
  <c r="AP508" i="10" s="1"/>
  <c r="AO507" i="10"/>
  <c r="AP507" i="10" s="1"/>
  <c r="AO509" i="10"/>
  <c r="AP509" i="10" s="1"/>
  <c r="AO11" i="10"/>
  <c r="AP11" i="10" s="1"/>
  <c r="AO12" i="10"/>
  <c r="AP12" i="10" s="1"/>
  <c r="AO13" i="10"/>
  <c r="AP13" i="10" s="1"/>
  <c r="AO14" i="10"/>
  <c r="AP14" i="10" s="1"/>
  <c r="AO15" i="10"/>
  <c r="AP15" i="10" s="1"/>
  <c r="AO16" i="10"/>
  <c r="AP16" i="10" s="1"/>
  <c r="AO17" i="10"/>
  <c r="AP17" i="10" s="1"/>
  <c r="AO18" i="10"/>
  <c r="AP18" i="10" s="1"/>
  <c r="AO19" i="10"/>
  <c r="AP19" i="10" s="1"/>
  <c r="AO20" i="10"/>
  <c r="AP20" i="10" s="1"/>
  <c r="AO21" i="10"/>
  <c r="AP21" i="10" s="1"/>
  <c r="AO22" i="10"/>
  <c r="AP22" i="10" s="1"/>
  <c r="AO23" i="10"/>
  <c r="AP23" i="10" s="1"/>
  <c r="AO24" i="10"/>
  <c r="AP24" i="10" s="1"/>
  <c r="AO25" i="10"/>
  <c r="AP25" i="10" s="1"/>
  <c r="AO26" i="10"/>
  <c r="AP26" i="10" s="1"/>
  <c r="AO27" i="10"/>
  <c r="AP27" i="10" s="1"/>
  <c r="AO28" i="10"/>
  <c r="AP28" i="10" s="1"/>
  <c r="AO29" i="10"/>
  <c r="AP29" i="10" s="1"/>
  <c r="AO30" i="10"/>
  <c r="AP30" i="10" s="1"/>
  <c r="AO31" i="10"/>
  <c r="AP31" i="10" s="1"/>
  <c r="AO32" i="10"/>
  <c r="AP32" i="10" s="1"/>
  <c r="AO33" i="10"/>
  <c r="AP33" i="10" s="1"/>
  <c r="AO34" i="10"/>
  <c r="AP34" i="10" s="1"/>
  <c r="AO35" i="10"/>
  <c r="AP35" i="10" s="1"/>
  <c r="AO36" i="10"/>
  <c r="AP36" i="10" s="1"/>
  <c r="AO37" i="10"/>
  <c r="AP37" i="10" s="1"/>
  <c r="AO38" i="10"/>
  <c r="AP38" i="10" s="1"/>
  <c r="AO39" i="10"/>
  <c r="AP39" i="10" s="1"/>
  <c r="AO40" i="10"/>
  <c r="AP40" i="10" s="1"/>
  <c r="AO41" i="10"/>
  <c r="AP41" i="10" s="1"/>
  <c r="AO42" i="10"/>
  <c r="AP42" i="10" s="1"/>
  <c r="AO43" i="10"/>
  <c r="AP43" i="10" s="1"/>
  <c r="AO44" i="10"/>
  <c r="AP44" i="10" s="1"/>
  <c r="AO45" i="10"/>
  <c r="AP45" i="10" s="1"/>
  <c r="AO46" i="10"/>
  <c r="AP46" i="10" s="1"/>
  <c r="AO47" i="10"/>
  <c r="AP47" i="10" s="1"/>
  <c r="AO48" i="10"/>
  <c r="AP48" i="10" s="1"/>
  <c r="AO49" i="10"/>
  <c r="AP49" i="10" s="1"/>
  <c r="AO50" i="10"/>
  <c r="AP50" i="10" s="1"/>
  <c r="AO51" i="10"/>
  <c r="AP51" i="10" s="1"/>
  <c r="AO52" i="10"/>
  <c r="AP52" i="10" s="1"/>
  <c r="AO53" i="10"/>
  <c r="AP53" i="10" s="1"/>
  <c r="AO54" i="10"/>
  <c r="AP54" i="10" s="1"/>
  <c r="AO55" i="10"/>
  <c r="AP55" i="10" s="1"/>
  <c r="AO56" i="10"/>
  <c r="AP56" i="10" s="1"/>
  <c r="AO57" i="10"/>
  <c r="AP57" i="10" s="1"/>
  <c r="AO58" i="10"/>
  <c r="AP58" i="10" s="1"/>
  <c r="AO59" i="10"/>
  <c r="AP59" i="10" s="1"/>
  <c r="AO60" i="10"/>
  <c r="AP60" i="10" s="1"/>
  <c r="AO61" i="10"/>
  <c r="AP61" i="10" s="1"/>
  <c r="AO62" i="10"/>
  <c r="AP62" i="10" s="1"/>
  <c r="AO63" i="10"/>
  <c r="AP63" i="10" s="1"/>
  <c r="AO64" i="10"/>
  <c r="AP64" i="10" s="1"/>
  <c r="AO65" i="10"/>
  <c r="AP65" i="10" s="1"/>
  <c r="AO66" i="10"/>
  <c r="AP66" i="10" s="1"/>
  <c r="AO67" i="10"/>
  <c r="AP67" i="10" s="1"/>
  <c r="AO68" i="10"/>
  <c r="AP68" i="10" s="1"/>
  <c r="AO69" i="10"/>
  <c r="AP69" i="10" s="1"/>
  <c r="AO70" i="10"/>
  <c r="AP70" i="10" s="1"/>
  <c r="AO71" i="10"/>
  <c r="AP71" i="10" s="1"/>
  <c r="AO72" i="10"/>
  <c r="AP72" i="10" s="1"/>
  <c r="AO73" i="10"/>
  <c r="AP73" i="10" s="1"/>
  <c r="AO74" i="10"/>
  <c r="AP74" i="10" s="1"/>
  <c r="AO75" i="10"/>
  <c r="AP75" i="10" s="1"/>
  <c r="AO76" i="10"/>
  <c r="AP76" i="10" s="1"/>
  <c r="AO77" i="10"/>
  <c r="AP77" i="10" s="1"/>
  <c r="AO78" i="10"/>
  <c r="AP78" i="10" s="1"/>
  <c r="AO79" i="10"/>
  <c r="AP79" i="10" s="1"/>
  <c r="AO80" i="10"/>
  <c r="AP80" i="10" s="1"/>
  <c r="AO81" i="10"/>
  <c r="AP81" i="10" s="1"/>
  <c r="AO82" i="10"/>
  <c r="AP82" i="10" s="1"/>
  <c r="AO83" i="10"/>
  <c r="AP83" i="10" s="1"/>
  <c r="AO84" i="10"/>
  <c r="AP84" i="10" s="1"/>
  <c r="AO85" i="10"/>
  <c r="AP85" i="10" s="1"/>
  <c r="AO86" i="10"/>
  <c r="AP86" i="10" s="1"/>
  <c r="AO87" i="10"/>
  <c r="AP87" i="10" s="1"/>
  <c r="AO88" i="10"/>
  <c r="AP88" i="10" s="1"/>
  <c r="AO89" i="10"/>
  <c r="AP89" i="10" s="1"/>
  <c r="AO90" i="10"/>
  <c r="AP90" i="10" s="1"/>
  <c r="AO91" i="10"/>
  <c r="AP91" i="10" s="1"/>
  <c r="AO92" i="10"/>
  <c r="AP92" i="10" s="1"/>
  <c r="AO93" i="10"/>
  <c r="AP93" i="10" s="1"/>
  <c r="AO94" i="10"/>
  <c r="AP94" i="10" s="1"/>
  <c r="AO95" i="10"/>
  <c r="AP95" i="10" s="1"/>
  <c r="AO96" i="10"/>
  <c r="AP96" i="10" s="1"/>
  <c r="AO97" i="10"/>
  <c r="AP97" i="10" s="1"/>
  <c r="AO98" i="10"/>
  <c r="AP98" i="10" s="1"/>
  <c r="AO99" i="10"/>
  <c r="AP99" i="10" s="1"/>
  <c r="AO100" i="10"/>
  <c r="AP100" i="10" s="1"/>
  <c r="AO101" i="10"/>
  <c r="AP101" i="10" s="1"/>
  <c r="AO102" i="10"/>
  <c r="AP102" i="10" s="1"/>
  <c r="AO103" i="10"/>
  <c r="AP103" i="10" s="1"/>
  <c r="AO104" i="10"/>
  <c r="AP104" i="10" s="1"/>
  <c r="AO105" i="10"/>
  <c r="AP105" i="10" s="1"/>
  <c r="AO106" i="10"/>
  <c r="AP106" i="10" s="1"/>
  <c r="AO107" i="10"/>
  <c r="AP107" i="10" s="1"/>
  <c r="AO108" i="10"/>
  <c r="AP108" i="10" s="1"/>
  <c r="AO109" i="10"/>
  <c r="AP109" i="10" s="1"/>
  <c r="AO110" i="10"/>
  <c r="AP110" i="10" s="1"/>
  <c r="AO111" i="10"/>
  <c r="AP111" i="10" s="1"/>
  <c r="AO112" i="10"/>
  <c r="AP112" i="10" s="1"/>
  <c r="AO113" i="10"/>
  <c r="AP113" i="10" s="1"/>
  <c r="AO114" i="10"/>
  <c r="AP114" i="10" s="1"/>
  <c r="AO115" i="10"/>
  <c r="AP115" i="10" s="1"/>
  <c r="AO116" i="10"/>
  <c r="AP116" i="10" s="1"/>
  <c r="AO117" i="10"/>
  <c r="AP117" i="10" s="1"/>
  <c r="AO118" i="10"/>
  <c r="AP118" i="10" s="1"/>
  <c r="AO119" i="10"/>
  <c r="AP119" i="10" s="1"/>
  <c r="AO120" i="10"/>
  <c r="AP120" i="10" s="1"/>
  <c r="AO121" i="10"/>
  <c r="AP121" i="10" s="1"/>
  <c r="AO122" i="10"/>
  <c r="AP122" i="10" s="1"/>
  <c r="AO123" i="10"/>
  <c r="AP123" i="10" s="1"/>
  <c r="AO124" i="10"/>
  <c r="AP124" i="10" s="1"/>
  <c r="AO125" i="10"/>
  <c r="AP125" i="10" s="1"/>
  <c r="AO126" i="10"/>
  <c r="AP126" i="10" s="1"/>
  <c r="AO127" i="10"/>
  <c r="AP127" i="10" s="1"/>
  <c r="AO128" i="10"/>
  <c r="AP128" i="10" s="1"/>
  <c r="AO129" i="10"/>
  <c r="AP129" i="10" s="1"/>
  <c r="AO130" i="10"/>
  <c r="AP130" i="10" s="1"/>
  <c r="AO131" i="10"/>
  <c r="AP131" i="10" s="1"/>
  <c r="AO132" i="10"/>
  <c r="AP132" i="10" s="1"/>
  <c r="AO133" i="10"/>
  <c r="AP133" i="10" s="1"/>
  <c r="AO134" i="10"/>
  <c r="AP134" i="10" s="1"/>
  <c r="AO135" i="10"/>
  <c r="AP135" i="10" s="1"/>
  <c r="AO136" i="10"/>
  <c r="AP136" i="10" s="1"/>
  <c r="AO137" i="10"/>
  <c r="AP137" i="10" s="1"/>
  <c r="AO138" i="10"/>
  <c r="AP138" i="10" s="1"/>
  <c r="AO139" i="10"/>
  <c r="AP139" i="10" s="1"/>
  <c r="AO140" i="10"/>
  <c r="AP140" i="10" s="1"/>
  <c r="AO141" i="10"/>
  <c r="AP141" i="10" s="1"/>
  <c r="AO142" i="10"/>
  <c r="AP142" i="10" s="1"/>
  <c r="AO143" i="10"/>
  <c r="AP143" i="10" s="1"/>
  <c r="AO144" i="10"/>
  <c r="AP144" i="10" s="1"/>
  <c r="AO145" i="10"/>
  <c r="AP145" i="10" s="1"/>
  <c r="AO146" i="10"/>
  <c r="AP146" i="10" s="1"/>
  <c r="AO147" i="10"/>
  <c r="AP147" i="10" s="1"/>
  <c r="AO148" i="10"/>
  <c r="AP148" i="10" s="1"/>
  <c r="AO149" i="10"/>
  <c r="AP149" i="10" s="1"/>
  <c r="AO150" i="10"/>
  <c r="AP150" i="10" s="1"/>
  <c r="AO151" i="10"/>
  <c r="AP151" i="10" s="1"/>
  <c r="AO152" i="10"/>
  <c r="AP152" i="10" s="1"/>
  <c r="AO153" i="10"/>
  <c r="AP153" i="10" s="1"/>
  <c r="AO154" i="10"/>
  <c r="AP154" i="10" s="1"/>
  <c r="AO155" i="10"/>
  <c r="AP155" i="10" s="1"/>
  <c r="AO156" i="10"/>
  <c r="AP156" i="10" s="1"/>
  <c r="AO157" i="10"/>
  <c r="AP157" i="10" s="1"/>
  <c r="AO158" i="10"/>
  <c r="AP158" i="10" s="1"/>
  <c r="AO159" i="10"/>
  <c r="AP159" i="10" s="1"/>
  <c r="AO160" i="10"/>
  <c r="AP160" i="10" s="1"/>
  <c r="AO161" i="10"/>
  <c r="AP161" i="10" s="1"/>
  <c r="AO162" i="10"/>
  <c r="AP162" i="10" s="1"/>
  <c r="AO163" i="10"/>
  <c r="AP163" i="10" s="1"/>
  <c r="AO164" i="10"/>
  <c r="AP164" i="10" s="1"/>
  <c r="AO165" i="10"/>
  <c r="AP165" i="10" s="1"/>
  <c r="AO166" i="10"/>
  <c r="AP166" i="10" s="1"/>
  <c r="AO167" i="10"/>
  <c r="AP167" i="10" s="1"/>
  <c r="AO168" i="10"/>
  <c r="AP168" i="10" s="1"/>
  <c r="AO169" i="10"/>
  <c r="AP169" i="10" s="1"/>
  <c r="AO170" i="10"/>
  <c r="AP170" i="10" s="1"/>
  <c r="AO171" i="10"/>
  <c r="AP171" i="10" s="1"/>
  <c r="AO172" i="10"/>
  <c r="AP172" i="10" s="1"/>
  <c r="AO173" i="10"/>
  <c r="AP173" i="10" s="1"/>
  <c r="AO174" i="10"/>
  <c r="AP174" i="10" s="1"/>
  <c r="AO175" i="10"/>
  <c r="AP175" i="10" s="1"/>
  <c r="AO176" i="10"/>
  <c r="AP176" i="10" s="1"/>
  <c r="AO177" i="10"/>
  <c r="AP177" i="10" s="1"/>
  <c r="AO178" i="10"/>
  <c r="AP178" i="10" s="1"/>
  <c r="AO179" i="10"/>
  <c r="AP179" i="10" s="1"/>
  <c r="AO180" i="10"/>
  <c r="AP180" i="10" s="1"/>
  <c r="AO181" i="10"/>
  <c r="AP181" i="10" s="1"/>
  <c r="AO182" i="10"/>
  <c r="AP182" i="10" s="1"/>
  <c r="AO183" i="10"/>
  <c r="AP183" i="10" s="1"/>
  <c r="AO184" i="10"/>
  <c r="AP184" i="10" s="1"/>
  <c r="AO185" i="10"/>
  <c r="AP185" i="10" s="1"/>
  <c r="AO186" i="10"/>
  <c r="AP186" i="10" s="1"/>
  <c r="AO187" i="10"/>
  <c r="AP187" i="10" s="1"/>
  <c r="AO188" i="10"/>
  <c r="AP188" i="10" s="1"/>
  <c r="AO189" i="10"/>
  <c r="AP189" i="10" s="1"/>
  <c r="AO190" i="10"/>
  <c r="AP190" i="10" s="1"/>
  <c r="AO191" i="10"/>
  <c r="AP191" i="10" s="1"/>
  <c r="AO192" i="10"/>
  <c r="AP192" i="10" s="1"/>
  <c r="AO193" i="10"/>
  <c r="AP193" i="10" s="1"/>
  <c r="AO194" i="10"/>
  <c r="AP194" i="10" s="1"/>
  <c r="AO195" i="10"/>
  <c r="AP195" i="10" s="1"/>
  <c r="AO196" i="10"/>
  <c r="AP196" i="10" s="1"/>
  <c r="AO197" i="10"/>
  <c r="AP197" i="10" s="1"/>
  <c r="AO198" i="10"/>
  <c r="AP198" i="10" s="1"/>
  <c r="AO199" i="10"/>
  <c r="AP199" i="10" s="1"/>
  <c r="AO200" i="10"/>
  <c r="AP200" i="10" s="1"/>
  <c r="AO201" i="10"/>
  <c r="AP201" i="10" s="1"/>
  <c r="AO202" i="10"/>
  <c r="AP202" i="10" s="1"/>
  <c r="AO203" i="10"/>
  <c r="AP203" i="10" s="1"/>
  <c r="AO204" i="10"/>
  <c r="AP204" i="10" s="1"/>
  <c r="AO205" i="10"/>
  <c r="AP205" i="10" s="1"/>
  <c r="AO206" i="10"/>
  <c r="AP206" i="10" s="1"/>
  <c r="AO207" i="10"/>
  <c r="AP207" i="10" s="1"/>
  <c r="AO208" i="10"/>
  <c r="AP208" i="10" s="1"/>
  <c r="AO209" i="10"/>
  <c r="AP209" i="10" s="1"/>
  <c r="AO210" i="10"/>
  <c r="AP210" i="10" s="1"/>
  <c r="AO211" i="10"/>
  <c r="AP211" i="10" s="1"/>
  <c r="AO212" i="10"/>
  <c r="AP212" i="10" s="1"/>
  <c r="AO213" i="10"/>
  <c r="AP213" i="10" s="1"/>
  <c r="AO214" i="10"/>
  <c r="AP214" i="10" s="1"/>
  <c r="AO215" i="10"/>
  <c r="AP215" i="10" s="1"/>
  <c r="AO216" i="10"/>
  <c r="AP216" i="10" s="1"/>
  <c r="AO217" i="10"/>
  <c r="AP217" i="10" s="1"/>
  <c r="AO218" i="10"/>
  <c r="AP218" i="10" s="1"/>
  <c r="AO219" i="10"/>
  <c r="AP219" i="10" s="1"/>
  <c r="AO220" i="10"/>
  <c r="AP220" i="10" s="1"/>
  <c r="AO221" i="10"/>
  <c r="AP221" i="10" s="1"/>
  <c r="AO222" i="10"/>
  <c r="AP222" i="10" s="1"/>
  <c r="AO223" i="10"/>
  <c r="AP223" i="10" s="1"/>
  <c r="AO224" i="10"/>
  <c r="AP224" i="10" s="1"/>
  <c r="AO225" i="10"/>
  <c r="AP225" i="10" s="1"/>
  <c r="AO226" i="10"/>
  <c r="AP226" i="10" s="1"/>
  <c r="AO227" i="10"/>
  <c r="AP227" i="10" s="1"/>
  <c r="AO228" i="10"/>
  <c r="AP228" i="10" s="1"/>
  <c r="AO229" i="10"/>
  <c r="AP229" i="10" s="1"/>
  <c r="AO230" i="10"/>
  <c r="AP230" i="10" s="1"/>
  <c r="AO231" i="10"/>
  <c r="AP231" i="10" s="1"/>
  <c r="AO232" i="10"/>
  <c r="AP232" i="10" s="1"/>
  <c r="AO233" i="10"/>
  <c r="AP233" i="10" s="1"/>
  <c r="AO234" i="10"/>
  <c r="AP234" i="10" s="1"/>
  <c r="AO235" i="10"/>
  <c r="AP235" i="10" s="1"/>
  <c r="AO236" i="10"/>
  <c r="AP236" i="10" s="1"/>
  <c r="AO237" i="10"/>
  <c r="AP237" i="10" s="1"/>
  <c r="AO238" i="10"/>
  <c r="AP238" i="10" s="1"/>
  <c r="AO239" i="10"/>
  <c r="AP239" i="10" s="1"/>
  <c r="AO240" i="10"/>
  <c r="AP240" i="10" s="1"/>
  <c r="AO241" i="10"/>
  <c r="AP241" i="10" s="1"/>
  <c r="AO242" i="10"/>
  <c r="AP242" i="10" s="1"/>
  <c r="AO243" i="10"/>
  <c r="AP243" i="10" s="1"/>
  <c r="AO244" i="10"/>
  <c r="AP244" i="10" s="1"/>
  <c r="AO245" i="10"/>
  <c r="AP245" i="10" s="1"/>
  <c r="AO246" i="10"/>
  <c r="AP246" i="10" s="1"/>
  <c r="AO247" i="10"/>
  <c r="AP247" i="10" s="1"/>
  <c r="AO248" i="10"/>
  <c r="AP248" i="10" s="1"/>
  <c r="AO249" i="10"/>
  <c r="AP249" i="10" s="1"/>
  <c r="AO250" i="10"/>
  <c r="AP250" i="10" s="1"/>
  <c r="AO251" i="10"/>
  <c r="AP251" i="10" s="1"/>
  <c r="AO252" i="10"/>
  <c r="AP252" i="10" s="1"/>
  <c r="AO253" i="10"/>
  <c r="AP253" i="10" s="1"/>
  <c r="AO254" i="10"/>
  <c r="AP254" i="10" s="1"/>
  <c r="AO255" i="10"/>
  <c r="AP255" i="10" s="1"/>
  <c r="AO256" i="10"/>
  <c r="AP256" i="10" s="1"/>
  <c r="AO257" i="10"/>
  <c r="AP257" i="10" s="1"/>
  <c r="AO258" i="10"/>
  <c r="AP258" i="10" s="1"/>
  <c r="AO259" i="10"/>
  <c r="AP259" i="10" s="1"/>
  <c r="AO260" i="10"/>
  <c r="AP260" i="10" s="1"/>
  <c r="AO261" i="10"/>
  <c r="AP261" i="10" s="1"/>
  <c r="AO262" i="10"/>
  <c r="AP262" i="10" s="1"/>
  <c r="AO263" i="10"/>
  <c r="AP263" i="10" s="1"/>
  <c r="AO264" i="10"/>
  <c r="AP264" i="10" s="1"/>
  <c r="AO265" i="10"/>
  <c r="AP265" i="10" s="1"/>
  <c r="AO266" i="10"/>
  <c r="AP266" i="10" s="1"/>
  <c r="AO267" i="10"/>
  <c r="AP267" i="10" s="1"/>
  <c r="AO268" i="10"/>
  <c r="AP268" i="10" s="1"/>
  <c r="AO269" i="10"/>
  <c r="AP269" i="10" s="1"/>
  <c r="AO270" i="10"/>
  <c r="AP270" i="10" s="1"/>
  <c r="AO271" i="10"/>
  <c r="AP271" i="10" s="1"/>
  <c r="AO272" i="10"/>
  <c r="AP272" i="10" s="1"/>
  <c r="AO273" i="10"/>
  <c r="AP273" i="10" s="1"/>
  <c r="AO274" i="10"/>
  <c r="AP274" i="10" s="1"/>
  <c r="AO275" i="10"/>
  <c r="AP275" i="10" s="1"/>
  <c r="AO276" i="10"/>
  <c r="AP276" i="10" s="1"/>
  <c r="AO277" i="10"/>
  <c r="AP277" i="10" s="1"/>
  <c r="AO278" i="10"/>
  <c r="AP278" i="10" s="1"/>
  <c r="AO279" i="10"/>
  <c r="AP279" i="10" s="1"/>
  <c r="AO280" i="10"/>
  <c r="AP280" i="10" s="1"/>
  <c r="AO281" i="10"/>
  <c r="AP281" i="10" s="1"/>
  <c r="AO282" i="10"/>
  <c r="AP282" i="10" s="1"/>
  <c r="AO283" i="10"/>
  <c r="AP283" i="10" s="1"/>
  <c r="AO284" i="10"/>
  <c r="AP284" i="10" s="1"/>
  <c r="AO285" i="10"/>
  <c r="AP285" i="10" s="1"/>
  <c r="AO286" i="10"/>
  <c r="AP286" i="10" s="1"/>
  <c r="AO287" i="10"/>
  <c r="AP287" i="10" s="1"/>
  <c r="AO288" i="10"/>
  <c r="AP288" i="10" s="1"/>
  <c r="AO289" i="10"/>
  <c r="AP289" i="10" s="1"/>
  <c r="AO290" i="10"/>
  <c r="AP290" i="10" s="1"/>
  <c r="AO291" i="10"/>
  <c r="AP291" i="10" s="1"/>
  <c r="AO292" i="10"/>
  <c r="AP292" i="10" s="1"/>
  <c r="AO293" i="10"/>
  <c r="AP293" i="10" s="1"/>
  <c r="AO294" i="10"/>
  <c r="AP294" i="10" s="1"/>
  <c r="AO295" i="10"/>
  <c r="AP295" i="10" s="1"/>
  <c r="AO296" i="10"/>
  <c r="AP296" i="10" s="1"/>
  <c r="AO297" i="10"/>
  <c r="AP297" i="10" s="1"/>
  <c r="AO298" i="10"/>
  <c r="AP298" i="10" s="1"/>
  <c r="AO299" i="10"/>
  <c r="AP299" i="10" s="1"/>
  <c r="AO300" i="10"/>
  <c r="AP300" i="10" s="1"/>
  <c r="AO301" i="10"/>
  <c r="AP301" i="10" s="1"/>
  <c r="AO302" i="10"/>
  <c r="AP302" i="10" s="1"/>
  <c r="AO303" i="10"/>
  <c r="AP303" i="10" s="1"/>
  <c r="AO304" i="10"/>
  <c r="AP304" i="10" s="1"/>
  <c r="AO305" i="10"/>
  <c r="AP305" i="10" s="1"/>
  <c r="AO306" i="10"/>
  <c r="AP306" i="10" s="1"/>
  <c r="AO307" i="10"/>
  <c r="AP307" i="10" s="1"/>
  <c r="AO308" i="10"/>
  <c r="AP308" i="10" s="1"/>
  <c r="AO309" i="10"/>
  <c r="AP309" i="10" s="1"/>
  <c r="AO310" i="10"/>
  <c r="AP310" i="10" s="1"/>
  <c r="AO311" i="10"/>
  <c r="AP311" i="10" s="1"/>
  <c r="AO312" i="10"/>
  <c r="AP312" i="10" s="1"/>
  <c r="AO313" i="10"/>
  <c r="AP313" i="10" s="1"/>
  <c r="AO314" i="10"/>
  <c r="AP314" i="10" s="1"/>
  <c r="AO315" i="10"/>
  <c r="AP315" i="10" s="1"/>
  <c r="AO316" i="10"/>
  <c r="AP316" i="10" s="1"/>
  <c r="AO317" i="10"/>
  <c r="AP317" i="10" s="1"/>
  <c r="AO318" i="10"/>
  <c r="AP318" i="10" s="1"/>
  <c r="AO319" i="10"/>
  <c r="AP319" i="10" s="1"/>
  <c r="AO320" i="10"/>
  <c r="AP320" i="10" s="1"/>
  <c r="AO321" i="10"/>
  <c r="AP321" i="10" s="1"/>
  <c r="AO322" i="10"/>
  <c r="AP322" i="10" s="1"/>
  <c r="AO323" i="10"/>
  <c r="AP323" i="10" s="1"/>
  <c r="AO324" i="10"/>
  <c r="AP324" i="10" s="1"/>
  <c r="AO325" i="10"/>
  <c r="AP325" i="10" s="1"/>
  <c r="AO326" i="10"/>
  <c r="AP326" i="10" s="1"/>
  <c r="AO327" i="10"/>
  <c r="AP327" i="10" s="1"/>
  <c r="AO328" i="10"/>
  <c r="AP328" i="10" s="1"/>
  <c r="AO329" i="10"/>
  <c r="AP329" i="10" s="1"/>
  <c r="AO330" i="10"/>
  <c r="AP330" i="10" s="1"/>
  <c r="AO331" i="10"/>
  <c r="AP331" i="10" s="1"/>
  <c r="AO332" i="10"/>
  <c r="AP332" i="10" s="1"/>
  <c r="AO333" i="10"/>
  <c r="AP333" i="10" s="1"/>
  <c r="AO334" i="10"/>
  <c r="AP334" i="10" s="1"/>
  <c r="AO335" i="10"/>
  <c r="AP335" i="10" s="1"/>
  <c r="AO336" i="10"/>
  <c r="AP336" i="10" s="1"/>
  <c r="AO337" i="10"/>
  <c r="AP337" i="10" s="1"/>
  <c r="AO338" i="10"/>
  <c r="AP338" i="10" s="1"/>
  <c r="AO339" i="10"/>
  <c r="AP339" i="10" s="1"/>
  <c r="AO340" i="10"/>
  <c r="AP340" i="10" s="1"/>
  <c r="AO341" i="10"/>
  <c r="AP341" i="10" s="1"/>
  <c r="AO342" i="10"/>
  <c r="AP342" i="10" s="1"/>
  <c r="AO343" i="10"/>
  <c r="AP343" i="10" s="1"/>
  <c r="AO344" i="10"/>
  <c r="AP344" i="10" s="1"/>
  <c r="AO345" i="10"/>
  <c r="AP345" i="10" s="1"/>
  <c r="AO346" i="10"/>
  <c r="AP346" i="10" s="1"/>
  <c r="AO347" i="10"/>
  <c r="AP347" i="10" s="1"/>
  <c r="AO348" i="10"/>
  <c r="AP348" i="10" s="1"/>
  <c r="AO349" i="10"/>
  <c r="AP349" i="10" s="1"/>
  <c r="AO350" i="10"/>
  <c r="AP350" i="10" s="1"/>
  <c r="AO351" i="10"/>
  <c r="AP351" i="10" s="1"/>
  <c r="AO352" i="10"/>
  <c r="AP352" i="10" s="1"/>
  <c r="AO353" i="10"/>
  <c r="AP353" i="10" s="1"/>
  <c r="AO354" i="10"/>
  <c r="AP354" i="10" s="1"/>
  <c r="AO355" i="10"/>
  <c r="AP355" i="10" s="1"/>
  <c r="AO356" i="10"/>
  <c r="AP356" i="10" s="1"/>
  <c r="AO357" i="10"/>
  <c r="AP357" i="10" s="1"/>
  <c r="AO358" i="10"/>
  <c r="AP358" i="10" s="1"/>
  <c r="AO359" i="10"/>
  <c r="AP359" i="10" s="1"/>
  <c r="AO360" i="10"/>
  <c r="AP360" i="10" s="1"/>
  <c r="AO361" i="10"/>
  <c r="AP361" i="10" s="1"/>
  <c r="AO362" i="10"/>
  <c r="AP362" i="10" s="1"/>
  <c r="AO363" i="10"/>
  <c r="AP363" i="10" s="1"/>
  <c r="AO364" i="10"/>
  <c r="AP364" i="10" s="1"/>
  <c r="AO365" i="10"/>
  <c r="AP365" i="10" s="1"/>
  <c r="AO366" i="10"/>
  <c r="AP366" i="10" s="1"/>
  <c r="AO367" i="10"/>
  <c r="AP367" i="10" s="1"/>
  <c r="AO368" i="10"/>
  <c r="AP368" i="10" s="1"/>
  <c r="AO369" i="10"/>
  <c r="AP369" i="10" s="1"/>
  <c r="AO370" i="10"/>
  <c r="AP370" i="10" s="1"/>
  <c r="AO371" i="10"/>
  <c r="AP371" i="10" s="1"/>
  <c r="AO372" i="10"/>
  <c r="AP372" i="10" s="1"/>
  <c r="AO373" i="10"/>
  <c r="AP373" i="10" s="1"/>
  <c r="AO374" i="10"/>
  <c r="AP374" i="10" s="1"/>
  <c r="AO375" i="10"/>
  <c r="AP375" i="10" s="1"/>
  <c r="AO376" i="10"/>
  <c r="AP376" i="10" s="1"/>
  <c r="AO377" i="10"/>
  <c r="AP377" i="10" s="1"/>
  <c r="AO378" i="10"/>
  <c r="AP378" i="10" s="1"/>
  <c r="AO379" i="10"/>
  <c r="AP379" i="10" s="1"/>
  <c r="AO380" i="10"/>
  <c r="AP380" i="10" s="1"/>
  <c r="AO381" i="10"/>
  <c r="AP381" i="10" s="1"/>
  <c r="AO382" i="10"/>
  <c r="AP382" i="10" s="1"/>
  <c r="AO383" i="10"/>
  <c r="AP383" i="10" s="1"/>
  <c r="AO384" i="10"/>
  <c r="AP384" i="10" s="1"/>
  <c r="AO385" i="10"/>
  <c r="AP385" i="10" s="1"/>
  <c r="AO386" i="10"/>
  <c r="AP386" i="10" s="1"/>
  <c r="AO387" i="10"/>
  <c r="AP387" i="10" s="1"/>
  <c r="AO388" i="10"/>
  <c r="AP388" i="10" s="1"/>
  <c r="AO389" i="10"/>
  <c r="AP389" i="10" s="1"/>
  <c r="AO390" i="10"/>
  <c r="AP390" i="10" s="1"/>
  <c r="AO391" i="10"/>
  <c r="AP391" i="10" s="1"/>
  <c r="AO392" i="10"/>
  <c r="AP392" i="10" s="1"/>
  <c r="AO393" i="10"/>
  <c r="AP393" i="10" s="1"/>
  <c r="AO394" i="10"/>
  <c r="AP394" i="10" s="1"/>
  <c r="AO395" i="10"/>
  <c r="AP395" i="10" s="1"/>
  <c r="AO396" i="10"/>
  <c r="AP396" i="10" s="1"/>
  <c r="AO397" i="10"/>
  <c r="AP397" i="10" s="1"/>
  <c r="AO398" i="10"/>
  <c r="AP398" i="10" s="1"/>
  <c r="AO399" i="10"/>
  <c r="AP399" i="10" s="1"/>
  <c r="AO400" i="10"/>
  <c r="AP400" i="10" s="1"/>
  <c r="AO401" i="10"/>
  <c r="AP401" i="10" s="1"/>
  <c r="AO402" i="10"/>
  <c r="AP402" i="10" s="1"/>
  <c r="AO403" i="10"/>
  <c r="AP403" i="10" s="1"/>
  <c r="AO404" i="10"/>
  <c r="AP404" i="10" s="1"/>
  <c r="AO405" i="10"/>
  <c r="AP405" i="10" s="1"/>
  <c r="AO406" i="10"/>
  <c r="AP406" i="10" s="1"/>
  <c r="AO407" i="10"/>
  <c r="AP407" i="10" s="1"/>
  <c r="AO408" i="10"/>
  <c r="AP408" i="10" s="1"/>
  <c r="AO409" i="10"/>
  <c r="AP409" i="10" s="1"/>
  <c r="AO410" i="10"/>
  <c r="AP410" i="10" s="1"/>
  <c r="AO411" i="10"/>
  <c r="AP411" i="10" s="1"/>
  <c r="AO412" i="10"/>
  <c r="AP412" i="10" s="1"/>
  <c r="AO413" i="10"/>
  <c r="AP413" i="10" s="1"/>
  <c r="AO414" i="10"/>
  <c r="AP414" i="10" s="1"/>
  <c r="AO415" i="10"/>
  <c r="AP415" i="10" s="1"/>
  <c r="AO416" i="10"/>
  <c r="AP416" i="10" s="1"/>
  <c r="AO417" i="10"/>
  <c r="AP417" i="10" s="1"/>
  <c r="AO418" i="10"/>
  <c r="AP418" i="10" s="1"/>
  <c r="AO419" i="10"/>
  <c r="AP419" i="10" s="1"/>
  <c r="AO420" i="10"/>
  <c r="AP420" i="10" s="1"/>
  <c r="AO421" i="10"/>
  <c r="AP421" i="10" s="1"/>
  <c r="AO422" i="10"/>
  <c r="AP422" i="10" s="1"/>
  <c r="AO423" i="10"/>
  <c r="AP423" i="10" s="1"/>
  <c r="AO424" i="10"/>
  <c r="AP424" i="10" s="1"/>
  <c r="AO425" i="10"/>
  <c r="AP425" i="10" s="1"/>
  <c r="AO426" i="10"/>
  <c r="AP426" i="10" s="1"/>
  <c r="AO427" i="10"/>
  <c r="AP427" i="10" s="1"/>
  <c r="AO428" i="10"/>
  <c r="AP428" i="10" s="1"/>
  <c r="AO429" i="10"/>
  <c r="AP429" i="10" s="1"/>
  <c r="AO430" i="10"/>
  <c r="AP430" i="10" s="1"/>
  <c r="AO431" i="10"/>
  <c r="AP431" i="10" s="1"/>
  <c r="AO432" i="10"/>
  <c r="AP432" i="10" s="1"/>
  <c r="AO433" i="10"/>
  <c r="AP433" i="10" s="1"/>
  <c r="AO434" i="10"/>
  <c r="AP434" i="10" s="1"/>
  <c r="AO435" i="10"/>
  <c r="AP435" i="10" s="1"/>
  <c r="AO436" i="10"/>
  <c r="AP436" i="10" s="1"/>
  <c r="AO437" i="10"/>
  <c r="AP437" i="10" s="1"/>
  <c r="AO438" i="10"/>
  <c r="AP438" i="10" s="1"/>
  <c r="AO439" i="10"/>
  <c r="AP439" i="10" s="1"/>
  <c r="AO440" i="10"/>
  <c r="AP440" i="10" s="1"/>
  <c r="AO441" i="10"/>
  <c r="AP441" i="10" s="1"/>
  <c r="AO442" i="10"/>
  <c r="AP442" i="10" s="1"/>
  <c r="AO443" i="10"/>
  <c r="AP443" i="10" s="1"/>
  <c r="AO444" i="10"/>
  <c r="AP444" i="10" s="1"/>
  <c r="AO445" i="10"/>
  <c r="AP445" i="10" s="1"/>
  <c r="AO446" i="10"/>
  <c r="AP446" i="10" s="1"/>
  <c r="AO447" i="10"/>
  <c r="AP447" i="10" s="1"/>
  <c r="AO448" i="10"/>
  <c r="AP448" i="10" s="1"/>
  <c r="AO449" i="10"/>
  <c r="AP449" i="10" s="1"/>
  <c r="AO450" i="10"/>
  <c r="AP450" i="10" s="1"/>
  <c r="AO451" i="10"/>
  <c r="AP451" i="10" s="1"/>
  <c r="AO452" i="10"/>
  <c r="AP452" i="10" s="1"/>
  <c r="AO453" i="10"/>
  <c r="AP453" i="10" s="1"/>
  <c r="AO454" i="10"/>
  <c r="AP454" i="10" s="1"/>
  <c r="AO455" i="10"/>
  <c r="AP455" i="10" s="1"/>
  <c r="AO456" i="10"/>
  <c r="AP456" i="10" s="1"/>
  <c r="AO457" i="10"/>
  <c r="AP457" i="10" s="1"/>
  <c r="AO458" i="10"/>
  <c r="AP458" i="10" s="1"/>
  <c r="AO459" i="10"/>
  <c r="AP459" i="10" s="1"/>
  <c r="AO460" i="10"/>
  <c r="AP460" i="10" s="1"/>
  <c r="AO461" i="10"/>
  <c r="AP461" i="10" s="1"/>
  <c r="AO462" i="10"/>
  <c r="AP462" i="10" s="1"/>
  <c r="AO463" i="10"/>
  <c r="AP463" i="10" s="1"/>
  <c r="AO464" i="10"/>
  <c r="AP464" i="10" s="1"/>
  <c r="AO465" i="10"/>
  <c r="AP465" i="10" s="1"/>
  <c r="AO466" i="10"/>
  <c r="AP466" i="10" s="1"/>
  <c r="AO467" i="10"/>
  <c r="AP467" i="10" s="1"/>
  <c r="AO468" i="10"/>
  <c r="AP468" i="10" s="1"/>
  <c r="AO469" i="10"/>
  <c r="AP469" i="10" s="1"/>
  <c r="AO470" i="10"/>
  <c r="AP470" i="10" s="1"/>
  <c r="AO471" i="10"/>
  <c r="AP471" i="10" s="1"/>
  <c r="AO472" i="10"/>
  <c r="AP472" i="10" s="1"/>
  <c r="AO473" i="10"/>
  <c r="AP473" i="10" s="1"/>
  <c r="AO474" i="10"/>
  <c r="AP474" i="10" s="1"/>
  <c r="AO475" i="10"/>
  <c r="AP475" i="10" s="1"/>
  <c r="AO476" i="10"/>
  <c r="AP476" i="10" s="1"/>
  <c r="AO477" i="10"/>
  <c r="AP477" i="10" s="1"/>
  <c r="AO478" i="10"/>
  <c r="AP478" i="10" s="1"/>
  <c r="AO479" i="10"/>
  <c r="AP479" i="10" s="1"/>
  <c r="AO480" i="10"/>
  <c r="AP480" i="10" s="1"/>
  <c r="AO481" i="10"/>
  <c r="AP481" i="10" s="1"/>
  <c r="AO482" i="10"/>
  <c r="AP482" i="10" s="1"/>
  <c r="AO483" i="10"/>
  <c r="AP483" i="10" s="1"/>
  <c r="AO484" i="10"/>
  <c r="AP484" i="10" s="1"/>
  <c r="AO485" i="10"/>
  <c r="AP485" i="10" s="1"/>
  <c r="AO486" i="10"/>
  <c r="AP486" i="10" s="1"/>
  <c r="AO487" i="10"/>
  <c r="AP487" i="10" s="1"/>
  <c r="AO488" i="10"/>
  <c r="AP488" i="10" s="1"/>
  <c r="AO489" i="10"/>
  <c r="AP489" i="10" s="1"/>
  <c r="AO490" i="10"/>
  <c r="AP490" i="10" s="1"/>
  <c r="AO491" i="10"/>
  <c r="AP491" i="10" s="1"/>
  <c r="AO492" i="10"/>
  <c r="AP492" i="10" s="1"/>
  <c r="AO493" i="10"/>
  <c r="AP493" i="10" s="1"/>
  <c r="AO494" i="10"/>
  <c r="AP494" i="10" s="1"/>
  <c r="AO495" i="10"/>
  <c r="AP495" i="10" s="1"/>
  <c r="AO496" i="10"/>
  <c r="AP496" i="10" s="1"/>
  <c r="AO497" i="10"/>
  <c r="AP497" i="10" s="1"/>
  <c r="AO498" i="10"/>
  <c r="AP498" i="10" s="1"/>
  <c r="AO499" i="10"/>
  <c r="AP499" i="10" s="1"/>
  <c r="AO500" i="10"/>
  <c r="AP500" i="10" s="1"/>
  <c r="AO501" i="10"/>
  <c r="AP501" i="10" s="1"/>
  <c r="AO502" i="10"/>
  <c r="AP502" i="10" s="1"/>
  <c r="AO503" i="10"/>
  <c r="AP503" i="10" s="1"/>
  <c r="AO504" i="10"/>
  <c r="AP504" i="10" s="1"/>
  <c r="AO505" i="10"/>
  <c r="AP505" i="10" s="1"/>
  <c r="AO506" i="10"/>
  <c r="AP506" i="10" s="1"/>
  <c r="AO10" i="10"/>
  <c r="AP10" i="10" s="1"/>
  <c r="AJ10" i="10"/>
  <c r="AK10" i="10" s="1"/>
  <c r="E12" i="13" l="1"/>
  <c r="F14" i="12"/>
  <c r="F13" i="12"/>
  <c r="F11" i="12" l="1"/>
  <c r="F508" i="12"/>
  <c r="F507" i="12"/>
  <c r="F505" i="12"/>
  <c r="F509" i="12"/>
  <c r="F472" i="12"/>
  <c r="F12"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6" i="12"/>
  <c r="F510" i="12"/>
  <c r="AH10" i="10" l="1"/>
  <c r="AG10" i="10"/>
  <c r="AE10" i="10"/>
  <c r="A10" i="10"/>
  <c r="AC10" i="10"/>
  <c r="AE13" i="10" l="1"/>
  <c r="AF13" i="10"/>
  <c r="K11" i="10"/>
  <c r="AA16" i="12" l="1"/>
  <c r="AA17" i="12"/>
  <c r="AA18" i="12"/>
  <c r="AA19" i="12"/>
  <c r="AA20" i="12"/>
  <c r="AA21" i="12"/>
  <c r="AA22" i="12"/>
  <c r="AA23" i="12"/>
  <c r="AQ23" i="12" s="1"/>
  <c r="AA24" i="12"/>
  <c r="AA25" i="12"/>
  <c r="AA26" i="12"/>
  <c r="AA27" i="12"/>
  <c r="AQ27" i="12" s="1"/>
  <c r="AA28" i="12"/>
  <c r="AA29" i="12"/>
  <c r="AA30" i="12"/>
  <c r="AA31" i="12"/>
  <c r="AQ31" i="12" s="1"/>
  <c r="AA32" i="12"/>
  <c r="AA33" i="12"/>
  <c r="AA34" i="12"/>
  <c r="AA35" i="12"/>
  <c r="AQ35" i="12" s="1"/>
  <c r="AA36" i="12"/>
  <c r="AA37" i="12"/>
  <c r="AA38" i="12"/>
  <c r="AA39" i="12"/>
  <c r="AQ39" i="12" s="1"/>
  <c r="AA40" i="12"/>
  <c r="AA41" i="12"/>
  <c r="AA42" i="12"/>
  <c r="AA43" i="12"/>
  <c r="AQ43" i="12" s="1"/>
  <c r="AA44" i="12"/>
  <c r="AA45" i="12"/>
  <c r="AA46" i="12"/>
  <c r="AA47" i="12"/>
  <c r="AQ47" i="12" s="1"/>
  <c r="AA48" i="12"/>
  <c r="AA49" i="12"/>
  <c r="AA50" i="12"/>
  <c r="AA51" i="12"/>
  <c r="AQ51" i="12" s="1"/>
  <c r="AA52" i="12"/>
  <c r="AA53" i="12"/>
  <c r="AA54" i="12"/>
  <c r="AA55" i="12"/>
  <c r="AQ55" i="12" s="1"/>
  <c r="AA56" i="12"/>
  <c r="AA57" i="12"/>
  <c r="AA58" i="12"/>
  <c r="AA59" i="12"/>
  <c r="AQ59" i="12" s="1"/>
  <c r="AA60" i="12"/>
  <c r="AA61" i="12"/>
  <c r="AA62" i="12"/>
  <c r="AA63" i="12"/>
  <c r="AQ63" i="12" s="1"/>
  <c r="AA64" i="12"/>
  <c r="AA65" i="12"/>
  <c r="AA66" i="12"/>
  <c r="AA67" i="12"/>
  <c r="AQ67" i="12" s="1"/>
  <c r="AA68" i="12"/>
  <c r="AA69" i="12"/>
  <c r="AA70" i="12"/>
  <c r="AA71" i="12"/>
  <c r="AQ71" i="12" s="1"/>
  <c r="AA72" i="12"/>
  <c r="AA73" i="12"/>
  <c r="AA74" i="12"/>
  <c r="AA75" i="12"/>
  <c r="AQ75" i="12" s="1"/>
  <c r="AA76" i="12"/>
  <c r="AA77" i="12"/>
  <c r="AA78" i="12"/>
  <c r="AA79" i="12"/>
  <c r="AQ79" i="12" s="1"/>
  <c r="AA80" i="12"/>
  <c r="AA81" i="12"/>
  <c r="AA82" i="12"/>
  <c r="AA83" i="12"/>
  <c r="AQ83" i="12" s="1"/>
  <c r="AA84" i="12"/>
  <c r="AA85" i="12"/>
  <c r="AA86" i="12"/>
  <c r="AA87" i="12"/>
  <c r="AQ87" i="12" s="1"/>
  <c r="AA88" i="12"/>
  <c r="AA89" i="12"/>
  <c r="AA90" i="12"/>
  <c r="AA91" i="12"/>
  <c r="AQ91" i="12" s="1"/>
  <c r="AA92" i="12"/>
  <c r="AA93" i="12"/>
  <c r="AA94" i="12"/>
  <c r="AA95" i="12"/>
  <c r="AQ95" i="12" s="1"/>
  <c r="AA96" i="12"/>
  <c r="AA97" i="12"/>
  <c r="AA98" i="12"/>
  <c r="AA99" i="12"/>
  <c r="AQ99" i="12" s="1"/>
  <c r="AA100" i="12"/>
  <c r="AA101" i="12"/>
  <c r="AA102" i="12"/>
  <c r="AA103" i="12"/>
  <c r="AQ103" i="12" s="1"/>
  <c r="AA104" i="12"/>
  <c r="AA105" i="12"/>
  <c r="AA106" i="12"/>
  <c r="AA107" i="12"/>
  <c r="AQ107" i="12" s="1"/>
  <c r="AA108" i="12"/>
  <c r="AA109" i="12"/>
  <c r="AA110" i="12"/>
  <c r="AA111" i="12"/>
  <c r="AQ111" i="12" s="1"/>
  <c r="AA112" i="12"/>
  <c r="AA113" i="12"/>
  <c r="AA114" i="12"/>
  <c r="AA115" i="12"/>
  <c r="AQ115" i="12" s="1"/>
  <c r="AA116" i="12"/>
  <c r="AA117" i="12"/>
  <c r="AA118" i="12"/>
  <c r="AA119" i="12"/>
  <c r="AQ119" i="12" s="1"/>
  <c r="AA120" i="12"/>
  <c r="AA121" i="12"/>
  <c r="AA122" i="12"/>
  <c r="AA123" i="12"/>
  <c r="AQ123" i="12" s="1"/>
  <c r="AA124" i="12"/>
  <c r="AA125" i="12"/>
  <c r="AA126" i="12"/>
  <c r="AA127" i="12"/>
  <c r="AQ127" i="12" s="1"/>
  <c r="AA128" i="12"/>
  <c r="AA129" i="12"/>
  <c r="AA130" i="12"/>
  <c r="AA131" i="12"/>
  <c r="AQ131" i="12" s="1"/>
  <c r="AA132" i="12"/>
  <c r="AA133" i="12"/>
  <c r="AA134" i="12"/>
  <c r="AA135" i="12"/>
  <c r="AQ135" i="12" s="1"/>
  <c r="AA136" i="12"/>
  <c r="AA137" i="12"/>
  <c r="AA138" i="12"/>
  <c r="AA139" i="12"/>
  <c r="AQ139" i="12" s="1"/>
  <c r="AA140" i="12"/>
  <c r="AA141" i="12"/>
  <c r="AA142" i="12"/>
  <c r="AA143" i="12"/>
  <c r="AQ143" i="12" s="1"/>
  <c r="AA144" i="12"/>
  <c r="AA145" i="12"/>
  <c r="AA146" i="12"/>
  <c r="AA147" i="12"/>
  <c r="AQ147" i="12" s="1"/>
  <c r="AA148" i="12"/>
  <c r="AA149" i="12"/>
  <c r="AA150" i="12"/>
  <c r="AA151" i="12"/>
  <c r="AQ151" i="12" s="1"/>
  <c r="AA152" i="12"/>
  <c r="AA153" i="12"/>
  <c r="AA154" i="12"/>
  <c r="AA155" i="12"/>
  <c r="AQ155" i="12" s="1"/>
  <c r="AA156" i="12"/>
  <c r="AA157" i="12"/>
  <c r="AA158" i="12"/>
  <c r="AA159" i="12"/>
  <c r="AQ159" i="12" s="1"/>
  <c r="AA160" i="12"/>
  <c r="AA161" i="12"/>
  <c r="AA162" i="12"/>
  <c r="AA163" i="12"/>
  <c r="AQ163" i="12" s="1"/>
  <c r="AA164" i="12"/>
  <c r="AA165" i="12"/>
  <c r="AA166" i="12"/>
  <c r="AA167" i="12"/>
  <c r="AQ167" i="12" s="1"/>
  <c r="AA168" i="12"/>
  <c r="AA169" i="12"/>
  <c r="AA170" i="12"/>
  <c r="AA171" i="12"/>
  <c r="AQ171" i="12" s="1"/>
  <c r="AA172" i="12"/>
  <c r="AA173" i="12"/>
  <c r="AA174" i="12"/>
  <c r="AA175" i="12"/>
  <c r="AQ175" i="12" s="1"/>
  <c r="AA176" i="12"/>
  <c r="AA177" i="12"/>
  <c r="AA178" i="12"/>
  <c r="AA179" i="12"/>
  <c r="AQ179" i="12" s="1"/>
  <c r="AA180" i="12"/>
  <c r="AA181" i="12"/>
  <c r="AA182" i="12"/>
  <c r="AA183" i="12"/>
  <c r="AQ183" i="12" s="1"/>
  <c r="AA184" i="12"/>
  <c r="AA185" i="12"/>
  <c r="AA186" i="12"/>
  <c r="AA187" i="12"/>
  <c r="AQ187" i="12" s="1"/>
  <c r="AA188" i="12"/>
  <c r="AA189" i="12"/>
  <c r="AA190" i="12"/>
  <c r="AA191" i="12"/>
  <c r="AQ191" i="12" s="1"/>
  <c r="AA192" i="12"/>
  <c r="AA193" i="12"/>
  <c r="AA194" i="12"/>
  <c r="AA195" i="12"/>
  <c r="AQ195" i="12" s="1"/>
  <c r="AA196" i="12"/>
  <c r="AA197" i="12"/>
  <c r="AA198" i="12"/>
  <c r="AA199" i="12"/>
  <c r="AQ199" i="12" s="1"/>
  <c r="AA200" i="12"/>
  <c r="AA201" i="12"/>
  <c r="AA202" i="12"/>
  <c r="AA203" i="12"/>
  <c r="AQ203" i="12" s="1"/>
  <c r="AA204" i="12"/>
  <c r="AA205" i="12"/>
  <c r="AA206" i="12"/>
  <c r="AA207" i="12"/>
  <c r="AQ207" i="12" s="1"/>
  <c r="AA208" i="12"/>
  <c r="AA209" i="12"/>
  <c r="AA210" i="12"/>
  <c r="AA211" i="12"/>
  <c r="AQ211" i="12" s="1"/>
  <c r="AA212" i="12"/>
  <c r="AA213" i="12"/>
  <c r="AA214" i="12"/>
  <c r="AA215" i="12"/>
  <c r="AQ215" i="12" s="1"/>
  <c r="AA216" i="12"/>
  <c r="AA217" i="12"/>
  <c r="AA218" i="12"/>
  <c r="AA219" i="12"/>
  <c r="AQ219" i="12" s="1"/>
  <c r="AA220" i="12"/>
  <c r="AA221" i="12"/>
  <c r="AA222" i="12"/>
  <c r="AA223" i="12"/>
  <c r="AQ223" i="12" s="1"/>
  <c r="AA224" i="12"/>
  <c r="AA225" i="12"/>
  <c r="AA226" i="12"/>
  <c r="AA227" i="12"/>
  <c r="AQ227" i="12" s="1"/>
  <c r="AA228" i="12"/>
  <c r="AA229" i="12"/>
  <c r="AA230" i="12"/>
  <c r="AA231" i="12"/>
  <c r="AQ231" i="12" s="1"/>
  <c r="AA232" i="12"/>
  <c r="AA233" i="12"/>
  <c r="AA234" i="12"/>
  <c r="AA235" i="12"/>
  <c r="AQ235" i="12" s="1"/>
  <c r="AA236" i="12"/>
  <c r="AA237" i="12"/>
  <c r="AA238" i="12"/>
  <c r="AA239" i="12"/>
  <c r="AQ239" i="12" s="1"/>
  <c r="AA240" i="12"/>
  <c r="AA241" i="12"/>
  <c r="AA242" i="12"/>
  <c r="AA243" i="12"/>
  <c r="AQ243" i="12" s="1"/>
  <c r="AA244" i="12"/>
  <c r="AA245" i="12"/>
  <c r="AA246" i="12"/>
  <c r="AA247" i="12"/>
  <c r="AQ247" i="12" s="1"/>
  <c r="AA248" i="12"/>
  <c r="AA249" i="12"/>
  <c r="AA250" i="12"/>
  <c r="AA251" i="12"/>
  <c r="AQ251" i="12" s="1"/>
  <c r="AA252" i="12"/>
  <c r="AA253" i="12"/>
  <c r="AA254" i="12"/>
  <c r="AA255" i="12"/>
  <c r="AQ255" i="12" s="1"/>
  <c r="AA256" i="12"/>
  <c r="AA257" i="12"/>
  <c r="AA258" i="12"/>
  <c r="AA259" i="12"/>
  <c r="AQ259" i="12" s="1"/>
  <c r="AA260" i="12"/>
  <c r="AA261" i="12"/>
  <c r="AA262" i="12"/>
  <c r="AA263" i="12"/>
  <c r="AQ263" i="12" s="1"/>
  <c r="AA264" i="12"/>
  <c r="AA265" i="12"/>
  <c r="AA266" i="12"/>
  <c r="AA267" i="12"/>
  <c r="AQ267" i="12" s="1"/>
  <c r="AA268" i="12"/>
  <c r="AA269" i="12"/>
  <c r="AA270" i="12"/>
  <c r="AA271" i="12"/>
  <c r="AQ271" i="12" s="1"/>
  <c r="AA272" i="12"/>
  <c r="AA273" i="12"/>
  <c r="AA274" i="12"/>
  <c r="AA275" i="12"/>
  <c r="AQ275" i="12" s="1"/>
  <c r="AA276" i="12"/>
  <c r="AA277" i="12"/>
  <c r="AA278" i="12"/>
  <c r="AA279" i="12"/>
  <c r="AQ279" i="12" s="1"/>
  <c r="AA280" i="12"/>
  <c r="AA281" i="12"/>
  <c r="AA282" i="12"/>
  <c r="AA283" i="12"/>
  <c r="AQ283" i="12" s="1"/>
  <c r="AA284" i="12"/>
  <c r="AA285" i="12"/>
  <c r="AA286" i="12"/>
  <c r="AA287" i="12"/>
  <c r="AQ287" i="12" s="1"/>
  <c r="AA288" i="12"/>
  <c r="AA289" i="12"/>
  <c r="AA290" i="12"/>
  <c r="AA291" i="12"/>
  <c r="AQ291" i="12" s="1"/>
  <c r="AA292" i="12"/>
  <c r="AA293" i="12"/>
  <c r="AA294" i="12"/>
  <c r="AA295" i="12"/>
  <c r="AQ295" i="12" s="1"/>
  <c r="AA296" i="12"/>
  <c r="AA297" i="12"/>
  <c r="AA298" i="12"/>
  <c r="AA299" i="12"/>
  <c r="AQ299" i="12" s="1"/>
  <c r="AA300" i="12"/>
  <c r="AA301" i="12"/>
  <c r="AA302" i="12"/>
  <c r="AA303" i="12"/>
  <c r="AQ303" i="12" s="1"/>
  <c r="AA304" i="12"/>
  <c r="AA305" i="12"/>
  <c r="AA306" i="12"/>
  <c r="AA307" i="12"/>
  <c r="AQ307" i="12" s="1"/>
  <c r="AA308" i="12"/>
  <c r="AA309" i="12"/>
  <c r="AA310" i="12"/>
  <c r="AA311" i="12"/>
  <c r="AQ311" i="12" s="1"/>
  <c r="AA312" i="12"/>
  <c r="AA313" i="12"/>
  <c r="AA314" i="12"/>
  <c r="AA315" i="12"/>
  <c r="AQ315" i="12" s="1"/>
  <c r="AA316" i="12"/>
  <c r="AA317" i="12"/>
  <c r="AA318" i="12"/>
  <c r="AA319" i="12"/>
  <c r="AQ319" i="12" s="1"/>
  <c r="AA320" i="12"/>
  <c r="AA321" i="12"/>
  <c r="AA322" i="12"/>
  <c r="AA323" i="12"/>
  <c r="AQ323" i="12" s="1"/>
  <c r="AA324" i="12"/>
  <c r="AA325" i="12"/>
  <c r="AA326" i="12"/>
  <c r="AA327" i="12"/>
  <c r="AQ327" i="12" s="1"/>
  <c r="AA328" i="12"/>
  <c r="AA329" i="12"/>
  <c r="AA330" i="12"/>
  <c r="AA331" i="12"/>
  <c r="AQ331" i="12" s="1"/>
  <c r="AA332" i="12"/>
  <c r="AA333" i="12"/>
  <c r="AA334" i="12"/>
  <c r="AA335" i="12"/>
  <c r="AQ335" i="12" s="1"/>
  <c r="AA336" i="12"/>
  <c r="AA337" i="12"/>
  <c r="AA338" i="12"/>
  <c r="AA339" i="12"/>
  <c r="AQ339" i="12" s="1"/>
  <c r="AA340" i="12"/>
  <c r="AA341" i="12"/>
  <c r="AA342" i="12"/>
  <c r="AA343" i="12"/>
  <c r="AQ343" i="12" s="1"/>
  <c r="AA344" i="12"/>
  <c r="AA345" i="12"/>
  <c r="AA346" i="12"/>
  <c r="AA347" i="12"/>
  <c r="AQ347" i="12" s="1"/>
  <c r="AA348" i="12"/>
  <c r="AA349" i="12"/>
  <c r="AA350" i="12"/>
  <c r="AA351" i="12"/>
  <c r="AQ351" i="12" s="1"/>
  <c r="AA352" i="12"/>
  <c r="AA353" i="12"/>
  <c r="AA354" i="12"/>
  <c r="AA355" i="12"/>
  <c r="AQ355" i="12" s="1"/>
  <c r="AA356" i="12"/>
  <c r="AA357" i="12"/>
  <c r="AA358" i="12"/>
  <c r="AA359" i="12"/>
  <c r="AQ359" i="12" s="1"/>
  <c r="AA360" i="12"/>
  <c r="AA361" i="12"/>
  <c r="AA362" i="12"/>
  <c r="AA363" i="12"/>
  <c r="AQ363" i="12" s="1"/>
  <c r="AA364" i="12"/>
  <c r="AA365" i="12"/>
  <c r="AA366" i="12"/>
  <c r="AA367" i="12"/>
  <c r="AQ367" i="12" s="1"/>
  <c r="AA368" i="12"/>
  <c r="AA369" i="12"/>
  <c r="AA370" i="12"/>
  <c r="AA371" i="12"/>
  <c r="AQ371" i="12" s="1"/>
  <c r="AA372" i="12"/>
  <c r="AA373" i="12"/>
  <c r="AA374" i="12"/>
  <c r="AA375" i="12"/>
  <c r="AQ375" i="12" s="1"/>
  <c r="AA376" i="12"/>
  <c r="AA377" i="12"/>
  <c r="AA378" i="12"/>
  <c r="AA379" i="12"/>
  <c r="AQ379" i="12" s="1"/>
  <c r="AA380" i="12"/>
  <c r="AA381" i="12"/>
  <c r="AA382" i="12"/>
  <c r="AA383" i="12"/>
  <c r="AQ383" i="12" s="1"/>
  <c r="AA384" i="12"/>
  <c r="AA385" i="12"/>
  <c r="AA386" i="12"/>
  <c r="AA387" i="12"/>
  <c r="AQ387" i="12" s="1"/>
  <c r="AA388" i="12"/>
  <c r="AA389" i="12"/>
  <c r="AA390" i="12"/>
  <c r="AA391" i="12"/>
  <c r="AQ391" i="12" s="1"/>
  <c r="AA392" i="12"/>
  <c r="AA393" i="12"/>
  <c r="AA394" i="12"/>
  <c r="AA395" i="12"/>
  <c r="AQ395" i="12" s="1"/>
  <c r="AA396" i="12"/>
  <c r="AA397" i="12"/>
  <c r="AA398" i="12"/>
  <c r="AA399" i="12"/>
  <c r="AQ399" i="12" s="1"/>
  <c r="AA400" i="12"/>
  <c r="AA401" i="12"/>
  <c r="AA402" i="12"/>
  <c r="AA403" i="12"/>
  <c r="AQ403" i="12" s="1"/>
  <c r="AA404" i="12"/>
  <c r="AA405" i="12"/>
  <c r="AA406" i="12"/>
  <c r="AA407" i="12"/>
  <c r="AQ407" i="12" s="1"/>
  <c r="AA408" i="12"/>
  <c r="AA409" i="12"/>
  <c r="AA410" i="12"/>
  <c r="AA411" i="12"/>
  <c r="AQ411" i="12" s="1"/>
  <c r="AA412" i="12"/>
  <c r="AA413" i="12"/>
  <c r="AA414" i="12"/>
  <c r="AA415" i="12"/>
  <c r="AQ415" i="12" s="1"/>
  <c r="AA416" i="12"/>
  <c r="AA417" i="12"/>
  <c r="AA418" i="12"/>
  <c r="AA419" i="12"/>
  <c r="AQ419" i="12" s="1"/>
  <c r="AA420" i="12"/>
  <c r="AA421" i="12"/>
  <c r="AA422" i="12"/>
  <c r="AA423" i="12"/>
  <c r="AQ423" i="12" s="1"/>
  <c r="AA424" i="12"/>
  <c r="AA425" i="12"/>
  <c r="AA426" i="12"/>
  <c r="AA427" i="12"/>
  <c r="AQ427" i="12" s="1"/>
  <c r="AA428" i="12"/>
  <c r="AA429" i="12"/>
  <c r="AA430" i="12"/>
  <c r="AA431" i="12"/>
  <c r="AQ431" i="12" s="1"/>
  <c r="AA432" i="12"/>
  <c r="AA433" i="12"/>
  <c r="AA434" i="12"/>
  <c r="AA435" i="12"/>
  <c r="AQ435" i="12" s="1"/>
  <c r="AA436" i="12"/>
  <c r="AA437" i="12"/>
  <c r="AA438" i="12"/>
  <c r="AA439" i="12"/>
  <c r="AQ439" i="12" s="1"/>
  <c r="AA440" i="12"/>
  <c r="AA441" i="12"/>
  <c r="AA442" i="12"/>
  <c r="AA443" i="12"/>
  <c r="AQ443" i="12" s="1"/>
  <c r="AA444" i="12"/>
  <c r="AA445" i="12"/>
  <c r="AA446" i="12"/>
  <c r="AA447" i="12"/>
  <c r="AQ447" i="12" s="1"/>
  <c r="AA448" i="12"/>
  <c r="AA449" i="12"/>
  <c r="AA450" i="12"/>
  <c r="AA451" i="12"/>
  <c r="AQ451" i="12" s="1"/>
  <c r="AA452" i="12"/>
  <c r="AA453" i="12"/>
  <c r="AA454" i="12"/>
  <c r="AA455" i="12"/>
  <c r="AQ455" i="12" s="1"/>
  <c r="AA456" i="12"/>
  <c r="AA457" i="12"/>
  <c r="AA458" i="12"/>
  <c r="AA459" i="12"/>
  <c r="AQ459" i="12" s="1"/>
  <c r="AA460" i="12"/>
  <c r="AA461" i="12"/>
  <c r="AA462" i="12"/>
  <c r="AA463" i="12"/>
  <c r="AQ463" i="12" s="1"/>
  <c r="AA464" i="12"/>
  <c r="AA465" i="12"/>
  <c r="AA466" i="12"/>
  <c r="AA467" i="12"/>
  <c r="AQ467" i="12" s="1"/>
  <c r="AA468" i="12"/>
  <c r="AA469" i="12"/>
  <c r="AA470" i="12"/>
  <c r="AA471" i="12"/>
  <c r="AQ471" i="12" s="1"/>
  <c r="AA472" i="12"/>
  <c r="AA473" i="12"/>
  <c r="AA474" i="12"/>
  <c r="AA475" i="12"/>
  <c r="AQ475" i="12" s="1"/>
  <c r="AA476" i="12"/>
  <c r="AA477" i="12"/>
  <c r="AA478" i="12"/>
  <c r="AA479" i="12"/>
  <c r="AQ479" i="12" s="1"/>
  <c r="AA480" i="12"/>
  <c r="AA481" i="12"/>
  <c r="AA482" i="12"/>
  <c r="AA483" i="12"/>
  <c r="AQ483" i="12" s="1"/>
  <c r="AA484" i="12"/>
  <c r="AA485" i="12"/>
  <c r="AA486" i="12"/>
  <c r="AA487" i="12"/>
  <c r="AQ487" i="12" s="1"/>
  <c r="AA488" i="12"/>
  <c r="AA489" i="12"/>
  <c r="AA490" i="12"/>
  <c r="AA491" i="12"/>
  <c r="AQ491" i="12" s="1"/>
  <c r="AA492" i="12"/>
  <c r="AA493" i="12"/>
  <c r="AA494" i="12"/>
  <c r="AA495" i="12"/>
  <c r="AQ495" i="12" s="1"/>
  <c r="AA496" i="12"/>
  <c r="AA497" i="12"/>
  <c r="AA498" i="12"/>
  <c r="AA499" i="12"/>
  <c r="AQ499" i="12" s="1"/>
  <c r="AA500" i="12"/>
  <c r="AA501" i="12"/>
  <c r="AA502" i="12"/>
  <c r="AA503" i="12"/>
  <c r="AQ503" i="12" s="1"/>
  <c r="AA504" i="12"/>
  <c r="AA505" i="12"/>
  <c r="AA506" i="12"/>
  <c r="AA507" i="12"/>
  <c r="AQ507" i="12" s="1"/>
  <c r="AA508" i="12"/>
  <c r="AA509" i="12"/>
  <c r="AA510" i="12"/>
  <c r="R16" i="12"/>
  <c r="AO16" i="12" s="1"/>
  <c r="R17" i="12"/>
  <c r="R18" i="12"/>
  <c r="R19" i="12"/>
  <c r="R20" i="12"/>
  <c r="AO20" i="12" s="1"/>
  <c r="R21" i="12"/>
  <c r="R22" i="12"/>
  <c r="R23" i="12"/>
  <c r="R24" i="12"/>
  <c r="AO24" i="12" s="1"/>
  <c r="R25" i="12"/>
  <c r="R26" i="12"/>
  <c r="R27" i="12"/>
  <c r="R28" i="12"/>
  <c r="AO28" i="12" s="1"/>
  <c r="R29" i="12"/>
  <c r="R30" i="12"/>
  <c r="R31" i="12"/>
  <c r="R32" i="12"/>
  <c r="AO32" i="12" s="1"/>
  <c r="R33" i="12"/>
  <c r="R34" i="12"/>
  <c r="R35" i="12"/>
  <c r="R36" i="12"/>
  <c r="AO36" i="12" s="1"/>
  <c r="R37" i="12"/>
  <c r="R38" i="12"/>
  <c r="R39" i="12"/>
  <c r="R40" i="12"/>
  <c r="AO40" i="12" s="1"/>
  <c r="R41" i="12"/>
  <c r="R42" i="12"/>
  <c r="R43" i="12"/>
  <c r="R44" i="12"/>
  <c r="AO44" i="12" s="1"/>
  <c r="R45" i="12"/>
  <c r="R46" i="12"/>
  <c r="R47" i="12"/>
  <c r="R48" i="12"/>
  <c r="AO48" i="12" s="1"/>
  <c r="R49" i="12"/>
  <c r="R50" i="12"/>
  <c r="R51" i="12"/>
  <c r="R52" i="12"/>
  <c r="AO52" i="12" s="1"/>
  <c r="R53" i="12"/>
  <c r="R54" i="12"/>
  <c r="R55" i="12"/>
  <c r="R56" i="12"/>
  <c r="AO56" i="12" s="1"/>
  <c r="R57" i="12"/>
  <c r="R58" i="12"/>
  <c r="R59" i="12"/>
  <c r="R60" i="12"/>
  <c r="AO60" i="12" s="1"/>
  <c r="R61" i="12"/>
  <c r="R62" i="12"/>
  <c r="R63" i="12"/>
  <c r="R64" i="12"/>
  <c r="AO64" i="12" s="1"/>
  <c r="R65" i="12"/>
  <c r="R66" i="12"/>
  <c r="R67" i="12"/>
  <c r="R68" i="12"/>
  <c r="AO68" i="12" s="1"/>
  <c r="R69" i="12"/>
  <c r="R70" i="12"/>
  <c r="R71" i="12"/>
  <c r="R72" i="12"/>
  <c r="AO72" i="12" s="1"/>
  <c r="R73" i="12"/>
  <c r="R74" i="12"/>
  <c r="R75" i="12"/>
  <c r="R76" i="12"/>
  <c r="AO76" i="12" s="1"/>
  <c r="R77" i="12"/>
  <c r="R78" i="12"/>
  <c r="R79" i="12"/>
  <c r="R80" i="12"/>
  <c r="AO80" i="12" s="1"/>
  <c r="R81" i="12"/>
  <c r="R82" i="12"/>
  <c r="R83" i="12"/>
  <c r="R84" i="12"/>
  <c r="AO84" i="12" s="1"/>
  <c r="R85" i="12"/>
  <c r="R86" i="12"/>
  <c r="R87" i="12"/>
  <c r="R88" i="12"/>
  <c r="AO88" i="12" s="1"/>
  <c r="R89" i="12"/>
  <c r="R90" i="12"/>
  <c r="R91" i="12"/>
  <c r="R92" i="12"/>
  <c r="AO92" i="12" s="1"/>
  <c r="R93" i="12"/>
  <c r="R94" i="12"/>
  <c r="R95" i="12"/>
  <c r="R96" i="12"/>
  <c r="AO96" i="12" s="1"/>
  <c r="R97" i="12"/>
  <c r="R98" i="12"/>
  <c r="R99" i="12"/>
  <c r="R100" i="12"/>
  <c r="AO100" i="12" s="1"/>
  <c r="R101" i="12"/>
  <c r="R102" i="12"/>
  <c r="R103" i="12"/>
  <c r="R104" i="12"/>
  <c r="AO104" i="12" s="1"/>
  <c r="R105" i="12"/>
  <c r="R106" i="12"/>
  <c r="R107" i="12"/>
  <c r="R108" i="12"/>
  <c r="AO108" i="12" s="1"/>
  <c r="R109" i="12"/>
  <c r="R110" i="12"/>
  <c r="R111" i="12"/>
  <c r="R112" i="12"/>
  <c r="AO112" i="12" s="1"/>
  <c r="R113" i="12"/>
  <c r="R114" i="12"/>
  <c r="R115" i="12"/>
  <c r="R116" i="12"/>
  <c r="AO116" i="12" s="1"/>
  <c r="R117" i="12"/>
  <c r="R118" i="12"/>
  <c r="R119" i="12"/>
  <c r="R120" i="12"/>
  <c r="AO120" i="12" s="1"/>
  <c r="R121" i="12"/>
  <c r="R122" i="12"/>
  <c r="R123" i="12"/>
  <c r="R124" i="12"/>
  <c r="AO124" i="12" s="1"/>
  <c r="R125" i="12"/>
  <c r="R126" i="12"/>
  <c r="R127" i="12"/>
  <c r="R128" i="12"/>
  <c r="AO128" i="12" s="1"/>
  <c r="R129" i="12"/>
  <c r="R130" i="12"/>
  <c r="R131" i="12"/>
  <c r="R132" i="12"/>
  <c r="AO132" i="12" s="1"/>
  <c r="R133" i="12"/>
  <c r="R134" i="12"/>
  <c r="R135" i="12"/>
  <c r="R136" i="12"/>
  <c r="AO136" i="12" s="1"/>
  <c r="R137" i="12"/>
  <c r="R138" i="12"/>
  <c r="R139" i="12"/>
  <c r="R140" i="12"/>
  <c r="AO140" i="12" s="1"/>
  <c r="R141" i="12"/>
  <c r="R142" i="12"/>
  <c r="R143" i="12"/>
  <c r="R144" i="12"/>
  <c r="AO144" i="12" s="1"/>
  <c r="R145" i="12"/>
  <c r="R146" i="12"/>
  <c r="R147" i="12"/>
  <c r="R148" i="12"/>
  <c r="AO148" i="12" s="1"/>
  <c r="R149" i="12"/>
  <c r="R150" i="12"/>
  <c r="R151" i="12"/>
  <c r="R152" i="12"/>
  <c r="AO152" i="12" s="1"/>
  <c r="R153" i="12"/>
  <c r="R154" i="12"/>
  <c r="R155" i="12"/>
  <c r="R156" i="12"/>
  <c r="AO156" i="12" s="1"/>
  <c r="R157" i="12"/>
  <c r="R158" i="12"/>
  <c r="R159" i="12"/>
  <c r="R160" i="12"/>
  <c r="AO160" i="12" s="1"/>
  <c r="R161" i="12"/>
  <c r="R162" i="12"/>
  <c r="R163" i="12"/>
  <c r="R164" i="12"/>
  <c r="AO164" i="12" s="1"/>
  <c r="R165" i="12"/>
  <c r="R166" i="12"/>
  <c r="R167" i="12"/>
  <c r="R168" i="12"/>
  <c r="AO168" i="12" s="1"/>
  <c r="R169" i="12"/>
  <c r="R170" i="12"/>
  <c r="R171" i="12"/>
  <c r="R172" i="12"/>
  <c r="AO172" i="12" s="1"/>
  <c r="R173" i="12"/>
  <c r="R174" i="12"/>
  <c r="R175" i="12"/>
  <c r="R176" i="12"/>
  <c r="AO176" i="12" s="1"/>
  <c r="R177" i="12"/>
  <c r="R178" i="12"/>
  <c r="R179" i="12"/>
  <c r="R180" i="12"/>
  <c r="AO180" i="12" s="1"/>
  <c r="R181" i="12"/>
  <c r="R182" i="12"/>
  <c r="R183" i="12"/>
  <c r="R184" i="12"/>
  <c r="AO184" i="12" s="1"/>
  <c r="R185" i="12"/>
  <c r="R186" i="12"/>
  <c r="R187" i="12"/>
  <c r="R188" i="12"/>
  <c r="AO188" i="12" s="1"/>
  <c r="R189" i="12"/>
  <c r="R190" i="12"/>
  <c r="R191" i="12"/>
  <c r="R192" i="12"/>
  <c r="AO192" i="12" s="1"/>
  <c r="R193" i="12"/>
  <c r="R194" i="12"/>
  <c r="R195" i="12"/>
  <c r="R196" i="12"/>
  <c r="AO196" i="12" s="1"/>
  <c r="R197" i="12"/>
  <c r="R198" i="12"/>
  <c r="R199" i="12"/>
  <c r="R200" i="12"/>
  <c r="AO200" i="12" s="1"/>
  <c r="R201" i="12"/>
  <c r="R202" i="12"/>
  <c r="R203" i="12"/>
  <c r="R204" i="12"/>
  <c r="AO204" i="12" s="1"/>
  <c r="R205" i="12"/>
  <c r="R206" i="12"/>
  <c r="R207" i="12"/>
  <c r="R208" i="12"/>
  <c r="AO208" i="12" s="1"/>
  <c r="R209" i="12"/>
  <c r="R210" i="12"/>
  <c r="R211" i="12"/>
  <c r="R212" i="12"/>
  <c r="AO212" i="12" s="1"/>
  <c r="R213" i="12"/>
  <c r="R214" i="12"/>
  <c r="R215" i="12"/>
  <c r="R216" i="12"/>
  <c r="AO216" i="12" s="1"/>
  <c r="R217" i="12"/>
  <c r="R218" i="12"/>
  <c r="R219" i="12"/>
  <c r="R220" i="12"/>
  <c r="AO220" i="12" s="1"/>
  <c r="R221" i="12"/>
  <c r="R222" i="12"/>
  <c r="R223" i="12"/>
  <c r="R224" i="12"/>
  <c r="AO224" i="12" s="1"/>
  <c r="R225" i="12"/>
  <c r="R226" i="12"/>
  <c r="R227" i="12"/>
  <c r="R228" i="12"/>
  <c r="AO228" i="12" s="1"/>
  <c r="R229" i="12"/>
  <c r="R230" i="12"/>
  <c r="R231" i="12"/>
  <c r="R232" i="12"/>
  <c r="AO232" i="12" s="1"/>
  <c r="R233" i="12"/>
  <c r="R234" i="12"/>
  <c r="R235" i="12"/>
  <c r="R236" i="12"/>
  <c r="AO236" i="12" s="1"/>
  <c r="R237" i="12"/>
  <c r="R238" i="12"/>
  <c r="R239" i="12"/>
  <c r="R240" i="12"/>
  <c r="AO240" i="12" s="1"/>
  <c r="R241" i="12"/>
  <c r="R242" i="12"/>
  <c r="R243" i="12"/>
  <c r="R244" i="12"/>
  <c r="AO244" i="12" s="1"/>
  <c r="R245" i="12"/>
  <c r="R246" i="12"/>
  <c r="R247" i="12"/>
  <c r="R248" i="12"/>
  <c r="AO248" i="12" s="1"/>
  <c r="R249" i="12"/>
  <c r="R250" i="12"/>
  <c r="R251" i="12"/>
  <c r="R252" i="12"/>
  <c r="AO252" i="12" s="1"/>
  <c r="R253" i="12"/>
  <c r="R254" i="12"/>
  <c r="R255" i="12"/>
  <c r="R256" i="12"/>
  <c r="AO256" i="12" s="1"/>
  <c r="R257" i="12"/>
  <c r="R258" i="12"/>
  <c r="R259" i="12"/>
  <c r="R260" i="12"/>
  <c r="AO260" i="12" s="1"/>
  <c r="R261" i="12"/>
  <c r="R262" i="12"/>
  <c r="R263" i="12"/>
  <c r="R264" i="12"/>
  <c r="AO264" i="12" s="1"/>
  <c r="R265" i="12"/>
  <c r="R266" i="12"/>
  <c r="R267" i="12"/>
  <c r="R268" i="12"/>
  <c r="AO268" i="12" s="1"/>
  <c r="R269" i="12"/>
  <c r="R270" i="12"/>
  <c r="R271" i="12"/>
  <c r="R272" i="12"/>
  <c r="AO272" i="12" s="1"/>
  <c r="R273" i="12"/>
  <c r="R274" i="12"/>
  <c r="R275" i="12"/>
  <c r="R276" i="12"/>
  <c r="AO276" i="12" s="1"/>
  <c r="R277" i="12"/>
  <c r="R278" i="12"/>
  <c r="R279" i="12"/>
  <c r="R280" i="12"/>
  <c r="AO280" i="12" s="1"/>
  <c r="R281" i="12"/>
  <c r="R282" i="12"/>
  <c r="R283" i="12"/>
  <c r="R284" i="12"/>
  <c r="AO284" i="12" s="1"/>
  <c r="R285" i="12"/>
  <c r="R286" i="12"/>
  <c r="R287" i="12"/>
  <c r="R288" i="12"/>
  <c r="AO288" i="12" s="1"/>
  <c r="R289" i="12"/>
  <c r="R290" i="12"/>
  <c r="R291" i="12"/>
  <c r="R292" i="12"/>
  <c r="AO292" i="12" s="1"/>
  <c r="R293" i="12"/>
  <c r="R294" i="12"/>
  <c r="R295" i="12"/>
  <c r="R296" i="12"/>
  <c r="AO296" i="12" s="1"/>
  <c r="R297" i="12"/>
  <c r="R298" i="12"/>
  <c r="R299" i="12"/>
  <c r="R300" i="12"/>
  <c r="AO300" i="12" s="1"/>
  <c r="R301" i="12"/>
  <c r="R302" i="12"/>
  <c r="R303" i="12"/>
  <c r="R304" i="12"/>
  <c r="AO304" i="12" s="1"/>
  <c r="R305" i="12"/>
  <c r="R306" i="12"/>
  <c r="R307" i="12"/>
  <c r="R308" i="12"/>
  <c r="AO308" i="12" s="1"/>
  <c r="R309" i="12"/>
  <c r="R310" i="12"/>
  <c r="R311" i="12"/>
  <c r="R312" i="12"/>
  <c r="AO312" i="12" s="1"/>
  <c r="R313" i="12"/>
  <c r="R314" i="12"/>
  <c r="R315" i="12"/>
  <c r="R316" i="12"/>
  <c r="AO316" i="12" s="1"/>
  <c r="R317" i="12"/>
  <c r="R318" i="12"/>
  <c r="R319" i="12"/>
  <c r="R320" i="12"/>
  <c r="AO320" i="12" s="1"/>
  <c r="R321" i="12"/>
  <c r="R322" i="12"/>
  <c r="R323" i="12"/>
  <c r="R324" i="12"/>
  <c r="AO324" i="12" s="1"/>
  <c r="R325" i="12"/>
  <c r="R326" i="12"/>
  <c r="R327" i="12"/>
  <c r="R328" i="12"/>
  <c r="AO328" i="12" s="1"/>
  <c r="R329" i="12"/>
  <c r="R330" i="12"/>
  <c r="R331" i="12"/>
  <c r="R332" i="12"/>
  <c r="AO332" i="12" s="1"/>
  <c r="R333" i="12"/>
  <c r="R334" i="12"/>
  <c r="R335" i="12"/>
  <c r="R336" i="12"/>
  <c r="AO336" i="12" s="1"/>
  <c r="R337" i="12"/>
  <c r="R338" i="12"/>
  <c r="R339" i="12"/>
  <c r="R340" i="12"/>
  <c r="AO340" i="12" s="1"/>
  <c r="R341" i="12"/>
  <c r="R342" i="12"/>
  <c r="R343" i="12"/>
  <c r="R344" i="12"/>
  <c r="AO344" i="12" s="1"/>
  <c r="R345" i="12"/>
  <c r="R346" i="12"/>
  <c r="R347" i="12"/>
  <c r="R348" i="12"/>
  <c r="AO348" i="12" s="1"/>
  <c r="R349" i="12"/>
  <c r="R350" i="12"/>
  <c r="R351" i="12"/>
  <c r="R352" i="12"/>
  <c r="AO352" i="12" s="1"/>
  <c r="R353" i="12"/>
  <c r="R354" i="12"/>
  <c r="R355" i="12"/>
  <c r="R356" i="12"/>
  <c r="AO356" i="12" s="1"/>
  <c r="R357" i="12"/>
  <c r="R358" i="12"/>
  <c r="R359" i="12"/>
  <c r="R360" i="12"/>
  <c r="AO360" i="12" s="1"/>
  <c r="R361" i="12"/>
  <c r="R362" i="12"/>
  <c r="R363" i="12"/>
  <c r="R364" i="12"/>
  <c r="AO364" i="12" s="1"/>
  <c r="R365" i="12"/>
  <c r="R366" i="12"/>
  <c r="R367" i="12"/>
  <c r="R368" i="12"/>
  <c r="AO368" i="12" s="1"/>
  <c r="R369" i="12"/>
  <c r="R370" i="12"/>
  <c r="R371" i="12"/>
  <c r="R372" i="12"/>
  <c r="AO372" i="12" s="1"/>
  <c r="R373" i="12"/>
  <c r="R374" i="12"/>
  <c r="R375" i="12"/>
  <c r="R376" i="12"/>
  <c r="AO376" i="12" s="1"/>
  <c r="R377" i="12"/>
  <c r="R378" i="12"/>
  <c r="R379" i="12"/>
  <c r="R380" i="12"/>
  <c r="AO380" i="12" s="1"/>
  <c r="R381" i="12"/>
  <c r="R382" i="12"/>
  <c r="R383" i="12"/>
  <c r="R384" i="12"/>
  <c r="AO384" i="12" s="1"/>
  <c r="R385" i="12"/>
  <c r="R386" i="12"/>
  <c r="R387" i="12"/>
  <c r="R388" i="12"/>
  <c r="AO388" i="12" s="1"/>
  <c r="R389" i="12"/>
  <c r="R390" i="12"/>
  <c r="R391" i="12"/>
  <c r="R392" i="12"/>
  <c r="AO392" i="12" s="1"/>
  <c r="R393" i="12"/>
  <c r="R394" i="12"/>
  <c r="R395" i="12"/>
  <c r="R396" i="12"/>
  <c r="AO396" i="12" s="1"/>
  <c r="R397" i="12"/>
  <c r="R398" i="12"/>
  <c r="R399" i="12"/>
  <c r="R400" i="12"/>
  <c r="AO400" i="12" s="1"/>
  <c r="R401" i="12"/>
  <c r="R402" i="12"/>
  <c r="R403" i="12"/>
  <c r="R404" i="12"/>
  <c r="AO404" i="12" s="1"/>
  <c r="R405" i="12"/>
  <c r="R406" i="12"/>
  <c r="R407" i="12"/>
  <c r="R408" i="12"/>
  <c r="AO408" i="12" s="1"/>
  <c r="R409" i="12"/>
  <c r="R410" i="12"/>
  <c r="R411" i="12"/>
  <c r="R412" i="12"/>
  <c r="AO412" i="12" s="1"/>
  <c r="R413" i="12"/>
  <c r="R414" i="12"/>
  <c r="R415" i="12"/>
  <c r="R416" i="12"/>
  <c r="AO416" i="12" s="1"/>
  <c r="R417" i="12"/>
  <c r="R418" i="12"/>
  <c r="R419" i="12"/>
  <c r="R420" i="12"/>
  <c r="AO420" i="12" s="1"/>
  <c r="R421" i="12"/>
  <c r="R422" i="12"/>
  <c r="R423" i="12"/>
  <c r="R424" i="12"/>
  <c r="AO424" i="12" s="1"/>
  <c r="R425" i="12"/>
  <c r="R426" i="12"/>
  <c r="R427" i="12"/>
  <c r="R428" i="12"/>
  <c r="AO428" i="12" s="1"/>
  <c r="R429" i="12"/>
  <c r="R430" i="12"/>
  <c r="R431" i="12"/>
  <c r="R432" i="12"/>
  <c r="AO432" i="12" s="1"/>
  <c r="R433" i="12"/>
  <c r="R434" i="12"/>
  <c r="R435" i="12"/>
  <c r="R436" i="12"/>
  <c r="AO436" i="12" s="1"/>
  <c r="R437" i="12"/>
  <c r="R438" i="12"/>
  <c r="R439" i="12"/>
  <c r="R440" i="12"/>
  <c r="AO440" i="12" s="1"/>
  <c r="R441" i="12"/>
  <c r="R442" i="12"/>
  <c r="R443" i="12"/>
  <c r="R444" i="12"/>
  <c r="AO444" i="12" s="1"/>
  <c r="R445" i="12"/>
  <c r="R446" i="12"/>
  <c r="R447" i="12"/>
  <c r="R448" i="12"/>
  <c r="AO448" i="12" s="1"/>
  <c r="R449" i="12"/>
  <c r="R450" i="12"/>
  <c r="R451" i="12"/>
  <c r="R452" i="12"/>
  <c r="AO452" i="12" s="1"/>
  <c r="R453" i="12"/>
  <c r="R454" i="12"/>
  <c r="R455" i="12"/>
  <c r="R456" i="12"/>
  <c r="AO456" i="12" s="1"/>
  <c r="R457" i="12"/>
  <c r="R458" i="12"/>
  <c r="R459" i="12"/>
  <c r="R460" i="12"/>
  <c r="AO460" i="12" s="1"/>
  <c r="R461" i="12"/>
  <c r="R462" i="12"/>
  <c r="R463" i="12"/>
  <c r="R464" i="12"/>
  <c r="AO464" i="12" s="1"/>
  <c r="R465" i="12"/>
  <c r="R466" i="12"/>
  <c r="R467" i="12"/>
  <c r="R468" i="12"/>
  <c r="AO468" i="12" s="1"/>
  <c r="R469" i="12"/>
  <c r="R470" i="12"/>
  <c r="R471" i="12"/>
  <c r="R472" i="12"/>
  <c r="AO472" i="12" s="1"/>
  <c r="R473" i="12"/>
  <c r="R474" i="12"/>
  <c r="R475" i="12"/>
  <c r="R476" i="12"/>
  <c r="AO476" i="12" s="1"/>
  <c r="R477" i="12"/>
  <c r="R478" i="12"/>
  <c r="R479" i="12"/>
  <c r="R480" i="12"/>
  <c r="AO480" i="12" s="1"/>
  <c r="R481" i="12"/>
  <c r="R482" i="12"/>
  <c r="R483" i="12"/>
  <c r="R484" i="12"/>
  <c r="AO484" i="12" s="1"/>
  <c r="R485" i="12"/>
  <c r="R486" i="12"/>
  <c r="R487" i="12"/>
  <c r="R488" i="12"/>
  <c r="AO488" i="12" s="1"/>
  <c r="R489" i="12"/>
  <c r="R490" i="12"/>
  <c r="R491" i="12"/>
  <c r="R492" i="12"/>
  <c r="AO492" i="12" s="1"/>
  <c r="R493" i="12"/>
  <c r="R494" i="12"/>
  <c r="R495" i="12"/>
  <c r="R496" i="12"/>
  <c r="AO496" i="12" s="1"/>
  <c r="R497" i="12"/>
  <c r="R498" i="12"/>
  <c r="R499" i="12"/>
  <c r="R500" i="12"/>
  <c r="AO500" i="12" s="1"/>
  <c r="R501" i="12"/>
  <c r="R502" i="12"/>
  <c r="R503" i="12"/>
  <c r="R504" i="12"/>
  <c r="AO504" i="12" s="1"/>
  <c r="R505" i="12"/>
  <c r="R506" i="12"/>
  <c r="R507" i="12"/>
  <c r="R508" i="12"/>
  <c r="AO508" i="12" s="1"/>
  <c r="R509" i="12"/>
  <c r="R510" i="12"/>
  <c r="N16" i="12"/>
  <c r="N17" i="12"/>
  <c r="AM17" i="12" s="1"/>
  <c r="N18" i="12"/>
  <c r="N19" i="12"/>
  <c r="N20" i="12"/>
  <c r="N21" i="12"/>
  <c r="AM21" i="12" s="1"/>
  <c r="N22" i="12"/>
  <c r="N23" i="12"/>
  <c r="N24" i="12"/>
  <c r="N25" i="12"/>
  <c r="AM25" i="12" s="1"/>
  <c r="N26" i="12"/>
  <c r="N27" i="12"/>
  <c r="N28" i="12"/>
  <c r="N29" i="12"/>
  <c r="AM29" i="12" s="1"/>
  <c r="N30" i="12"/>
  <c r="N31" i="12"/>
  <c r="N32" i="12"/>
  <c r="N33" i="12"/>
  <c r="AM33" i="12" s="1"/>
  <c r="N34" i="12"/>
  <c r="N35" i="12"/>
  <c r="N36" i="12"/>
  <c r="N37" i="12"/>
  <c r="AM37" i="12" s="1"/>
  <c r="N38" i="12"/>
  <c r="N39" i="12"/>
  <c r="N40" i="12"/>
  <c r="N41" i="12"/>
  <c r="AM41" i="12" s="1"/>
  <c r="N42" i="12"/>
  <c r="N43" i="12"/>
  <c r="N44" i="12"/>
  <c r="N45" i="12"/>
  <c r="AM45" i="12" s="1"/>
  <c r="N46" i="12"/>
  <c r="N47" i="12"/>
  <c r="N48" i="12"/>
  <c r="N49" i="12"/>
  <c r="AM49" i="12" s="1"/>
  <c r="N50" i="12"/>
  <c r="N51" i="12"/>
  <c r="N52" i="12"/>
  <c r="N53" i="12"/>
  <c r="AM53" i="12" s="1"/>
  <c r="N54" i="12"/>
  <c r="N55" i="12"/>
  <c r="N56" i="12"/>
  <c r="N57" i="12"/>
  <c r="AM57" i="12" s="1"/>
  <c r="N58" i="12"/>
  <c r="N59" i="12"/>
  <c r="N60" i="12"/>
  <c r="N61" i="12"/>
  <c r="AM61" i="12" s="1"/>
  <c r="N62" i="12"/>
  <c r="N63" i="12"/>
  <c r="N64" i="12"/>
  <c r="N65" i="12"/>
  <c r="AM65" i="12" s="1"/>
  <c r="N66" i="12"/>
  <c r="N67" i="12"/>
  <c r="N68" i="12"/>
  <c r="N69" i="12"/>
  <c r="AM69" i="12" s="1"/>
  <c r="N70" i="12"/>
  <c r="N71" i="12"/>
  <c r="N72" i="12"/>
  <c r="N73" i="12"/>
  <c r="AM73" i="12" s="1"/>
  <c r="N74" i="12"/>
  <c r="N75" i="12"/>
  <c r="N76" i="12"/>
  <c r="N77" i="12"/>
  <c r="AM77" i="12" s="1"/>
  <c r="N78" i="12"/>
  <c r="N79" i="12"/>
  <c r="N80" i="12"/>
  <c r="N81" i="12"/>
  <c r="AM81" i="12" s="1"/>
  <c r="N82" i="12"/>
  <c r="N83" i="12"/>
  <c r="N84" i="12"/>
  <c r="N85" i="12"/>
  <c r="AM85" i="12" s="1"/>
  <c r="N86" i="12"/>
  <c r="N87" i="12"/>
  <c r="N88" i="12"/>
  <c r="N89" i="12"/>
  <c r="AM89" i="12" s="1"/>
  <c r="N90" i="12"/>
  <c r="N91" i="12"/>
  <c r="N92" i="12"/>
  <c r="N93" i="12"/>
  <c r="AM93" i="12" s="1"/>
  <c r="N94" i="12"/>
  <c r="N95" i="12"/>
  <c r="N96" i="12"/>
  <c r="N97" i="12"/>
  <c r="AM97" i="12" s="1"/>
  <c r="N98" i="12"/>
  <c r="N99" i="12"/>
  <c r="N100" i="12"/>
  <c r="N101" i="12"/>
  <c r="AM101" i="12" s="1"/>
  <c r="N102" i="12"/>
  <c r="N103" i="12"/>
  <c r="N104" i="12"/>
  <c r="N105" i="12"/>
  <c r="AM105" i="12" s="1"/>
  <c r="N106" i="12"/>
  <c r="N107" i="12"/>
  <c r="N108" i="12"/>
  <c r="N109" i="12"/>
  <c r="AM109" i="12" s="1"/>
  <c r="N110" i="12"/>
  <c r="N111" i="12"/>
  <c r="N112" i="12"/>
  <c r="N113" i="12"/>
  <c r="AM113" i="12" s="1"/>
  <c r="N114" i="12"/>
  <c r="N115" i="12"/>
  <c r="N116" i="12"/>
  <c r="N117" i="12"/>
  <c r="AM117" i="12" s="1"/>
  <c r="N118" i="12"/>
  <c r="N119" i="12"/>
  <c r="N120" i="12"/>
  <c r="N121" i="12"/>
  <c r="AM121" i="12" s="1"/>
  <c r="N122" i="12"/>
  <c r="N123" i="12"/>
  <c r="N124" i="12"/>
  <c r="N125" i="12"/>
  <c r="AM125" i="12" s="1"/>
  <c r="N126" i="12"/>
  <c r="N127" i="12"/>
  <c r="N128" i="12"/>
  <c r="N129" i="12"/>
  <c r="AM129" i="12" s="1"/>
  <c r="N130" i="12"/>
  <c r="N131" i="12"/>
  <c r="N132" i="12"/>
  <c r="N133" i="12"/>
  <c r="AM133" i="12" s="1"/>
  <c r="N134" i="12"/>
  <c r="N135" i="12"/>
  <c r="N136" i="12"/>
  <c r="N137" i="12"/>
  <c r="AM137" i="12" s="1"/>
  <c r="N138" i="12"/>
  <c r="N139" i="12"/>
  <c r="N140" i="12"/>
  <c r="N141" i="12"/>
  <c r="AM141" i="12" s="1"/>
  <c r="N142" i="12"/>
  <c r="N143" i="12"/>
  <c r="N144" i="12"/>
  <c r="N145" i="12"/>
  <c r="AM145" i="12" s="1"/>
  <c r="N146" i="12"/>
  <c r="N147" i="12"/>
  <c r="N148" i="12"/>
  <c r="N149" i="12"/>
  <c r="AM149" i="12" s="1"/>
  <c r="N150" i="12"/>
  <c r="N151" i="12"/>
  <c r="N152" i="12"/>
  <c r="N153" i="12"/>
  <c r="AM153" i="12" s="1"/>
  <c r="N154" i="12"/>
  <c r="N155" i="12"/>
  <c r="N156" i="12"/>
  <c r="N157" i="12"/>
  <c r="AM157" i="12" s="1"/>
  <c r="N158" i="12"/>
  <c r="N159" i="12"/>
  <c r="N160" i="12"/>
  <c r="N161" i="12"/>
  <c r="AM161" i="12" s="1"/>
  <c r="N162" i="12"/>
  <c r="N163" i="12"/>
  <c r="N164" i="12"/>
  <c r="N165" i="12"/>
  <c r="AM165" i="12" s="1"/>
  <c r="N166" i="12"/>
  <c r="N167" i="12"/>
  <c r="N168" i="12"/>
  <c r="N169" i="12"/>
  <c r="AM169" i="12" s="1"/>
  <c r="N170" i="12"/>
  <c r="N171" i="12"/>
  <c r="N172" i="12"/>
  <c r="N173" i="12"/>
  <c r="AM173" i="12" s="1"/>
  <c r="N174" i="12"/>
  <c r="N175" i="12"/>
  <c r="N176" i="12"/>
  <c r="N177" i="12"/>
  <c r="AM177" i="12" s="1"/>
  <c r="N178" i="12"/>
  <c r="N179" i="12"/>
  <c r="N180" i="12"/>
  <c r="N181" i="12"/>
  <c r="AM181" i="12" s="1"/>
  <c r="N182" i="12"/>
  <c r="N183" i="12"/>
  <c r="N184" i="12"/>
  <c r="N185" i="12"/>
  <c r="AM185" i="12" s="1"/>
  <c r="N186" i="12"/>
  <c r="N187" i="12"/>
  <c r="N188" i="12"/>
  <c r="N189" i="12"/>
  <c r="AM189" i="12" s="1"/>
  <c r="N190" i="12"/>
  <c r="N191" i="12"/>
  <c r="N192" i="12"/>
  <c r="N193" i="12"/>
  <c r="AM193" i="12" s="1"/>
  <c r="N194" i="12"/>
  <c r="N195" i="12"/>
  <c r="N196" i="12"/>
  <c r="N197" i="12"/>
  <c r="AM197" i="12" s="1"/>
  <c r="N198" i="12"/>
  <c r="N199" i="12"/>
  <c r="N200" i="12"/>
  <c r="N201" i="12"/>
  <c r="AM201" i="12" s="1"/>
  <c r="N202" i="12"/>
  <c r="N203" i="12"/>
  <c r="N204" i="12"/>
  <c r="N205" i="12"/>
  <c r="AM205" i="12" s="1"/>
  <c r="N206" i="12"/>
  <c r="N207" i="12"/>
  <c r="N208" i="12"/>
  <c r="N209" i="12"/>
  <c r="AM209" i="12" s="1"/>
  <c r="N210" i="12"/>
  <c r="N211" i="12"/>
  <c r="N212" i="12"/>
  <c r="N213" i="12"/>
  <c r="AM213" i="12" s="1"/>
  <c r="N214" i="12"/>
  <c r="N215" i="12"/>
  <c r="N216" i="12"/>
  <c r="N217" i="12"/>
  <c r="AM217" i="12" s="1"/>
  <c r="N218" i="12"/>
  <c r="N219" i="12"/>
  <c r="N220" i="12"/>
  <c r="N221" i="12"/>
  <c r="AM221" i="12" s="1"/>
  <c r="N222" i="12"/>
  <c r="N223" i="12"/>
  <c r="N224" i="12"/>
  <c r="N225" i="12"/>
  <c r="AM225" i="12" s="1"/>
  <c r="N226" i="12"/>
  <c r="N227" i="12"/>
  <c r="N228" i="12"/>
  <c r="N229" i="12"/>
  <c r="AM229" i="12" s="1"/>
  <c r="N230" i="12"/>
  <c r="N231" i="12"/>
  <c r="N232" i="12"/>
  <c r="N233" i="12"/>
  <c r="AM233" i="12" s="1"/>
  <c r="N234" i="12"/>
  <c r="N235" i="12"/>
  <c r="N236" i="12"/>
  <c r="N237" i="12"/>
  <c r="AM237" i="12" s="1"/>
  <c r="N238" i="12"/>
  <c r="N239" i="12"/>
  <c r="N240" i="12"/>
  <c r="N241" i="12"/>
  <c r="AM241" i="12" s="1"/>
  <c r="N242" i="12"/>
  <c r="N243" i="12"/>
  <c r="N244" i="12"/>
  <c r="N245" i="12"/>
  <c r="AM245" i="12" s="1"/>
  <c r="N246" i="12"/>
  <c r="N247" i="12"/>
  <c r="N248" i="12"/>
  <c r="N249" i="12"/>
  <c r="AM249" i="12" s="1"/>
  <c r="N250" i="12"/>
  <c r="N251" i="12"/>
  <c r="N252" i="12"/>
  <c r="N253" i="12"/>
  <c r="AM253" i="12" s="1"/>
  <c r="N254" i="12"/>
  <c r="N255" i="12"/>
  <c r="N256" i="12"/>
  <c r="N257" i="12"/>
  <c r="AM257" i="12" s="1"/>
  <c r="N258" i="12"/>
  <c r="N259" i="12"/>
  <c r="N260" i="12"/>
  <c r="N261" i="12"/>
  <c r="AM261" i="12" s="1"/>
  <c r="N262" i="12"/>
  <c r="N263" i="12"/>
  <c r="N264" i="12"/>
  <c r="N265" i="12"/>
  <c r="AM265" i="12" s="1"/>
  <c r="N266" i="12"/>
  <c r="N267" i="12"/>
  <c r="N268" i="12"/>
  <c r="N269" i="12"/>
  <c r="AM269" i="12" s="1"/>
  <c r="N270" i="12"/>
  <c r="N271" i="12"/>
  <c r="N272" i="12"/>
  <c r="N273" i="12"/>
  <c r="AM273" i="12" s="1"/>
  <c r="N274" i="12"/>
  <c r="N275" i="12"/>
  <c r="N276" i="12"/>
  <c r="N277" i="12"/>
  <c r="AM277" i="12" s="1"/>
  <c r="N278" i="12"/>
  <c r="N279" i="12"/>
  <c r="N280" i="12"/>
  <c r="N281" i="12"/>
  <c r="AM281" i="12" s="1"/>
  <c r="N282" i="12"/>
  <c r="N283" i="12"/>
  <c r="N284" i="12"/>
  <c r="N285" i="12"/>
  <c r="AM285" i="12" s="1"/>
  <c r="N286" i="12"/>
  <c r="N287" i="12"/>
  <c r="N288" i="12"/>
  <c r="N289" i="12"/>
  <c r="AM289" i="12" s="1"/>
  <c r="N290" i="12"/>
  <c r="N291" i="12"/>
  <c r="N292" i="12"/>
  <c r="N293" i="12"/>
  <c r="AM293" i="12" s="1"/>
  <c r="N294" i="12"/>
  <c r="N295" i="12"/>
  <c r="N296" i="12"/>
  <c r="N297" i="12"/>
  <c r="AM297" i="12" s="1"/>
  <c r="N298" i="12"/>
  <c r="N299" i="12"/>
  <c r="N300" i="12"/>
  <c r="N301" i="12"/>
  <c r="AM301" i="12" s="1"/>
  <c r="N302" i="12"/>
  <c r="N303" i="12"/>
  <c r="N304" i="12"/>
  <c r="N305" i="12"/>
  <c r="AM305" i="12" s="1"/>
  <c r="N306" i="12"/>
  <c r="N307" i="12"/>
  <c r="N308" i="12"/>
  <c r="N309" i="12"/>
  <c r="AM309" i="12" s="1"/>
  <c r="N310" i="12"/>
  <c r="N311" i="12"/>
  <c r="N312" i="12"/>
  <c r="N313" i="12"/>
  <c r="AM313" i="12" s="1"/>
  <c r="N314" i="12"/>
  <c r="N315" i="12"/>
  <c r="N316" i="12"/>
  <c r="N317" i="12"/>
  <c r="AM317" i="12" s="1"/>
  <c r="N318" i="12"/>
  <c r="N319" i="12"/>
  <c r="N320" i="12"/>
  <c r="N321" i="12"/>
  <c r="AM321" i="12" s="1"/>
  <c r="N322" i="12"/>
  <c r="N323" i="12"/>
  <c r="N324" i="12"/>
  <c r="N325" i="12"/>
  <c r="AM325" i="12" s="1"/>
  <c r="N326" i="12"/>
  <c r="N327" i="12"/>
  <c r="N328" i="12"/>
  <c r="N329" i="12"/>
  <c r="AM329" i="12" s="1"/>
  <c r="N330" i="12"/>
  <c r="N331" i="12"/>
  <c r="N332" i="12"/>
  <c r="N333" i="12"/>
  <c r="AM333" i="12" s="1"/>
  <c r="N334" i="12"/>
  <c r="N335" i="12"/>
  <c r="N336" i="12"/>
  <c r="N337" i="12"/>
  <c r="AM337" i="12" s="1"/>
  <c r="N338" i="12"/>
  <c r="N339" i="12"/>
  <c r="N340" i="12"/>
  <c r="N341" i="12"/>
  <c r="AM341" i="12" s="1"/>
  <c r="N342" i="12"/>
  <c r="N343" i="12"/>
  <c r="N344" i="12"/>
  <c r="N345" i="12"/>
  <c r="AM345" i="12" s="1"/>
  <c r="N346" i="12"/>
  <c r="N347" i="12"/>
  <c r="N348" i="12"/>
  <c r="N349" i="12"/>
  <c r="AM349" i="12" s="1"/>
  <c r="N350" i="12"/>
  <c r="N351" i="12"/>
  <c r="N352" i="12"/>
  <c r="N353" i="12"/>
  <c r="AM353" i="12" s="1"/>
  <c r="N354" i="12"/>
  <c r="N355" i="12"/>
  <c r="N356" i="12"/>
  <c r="N357" i="12"/>
  <c r="AM357" i="12" s="1"/>
  <c r="N358" i="12"/>
  <c r="N359" i="12"/>
  <c r="N360" i="12"/>
  <c r="N361" i="12"/>
  <c r="AM361" i="12" s="1"/>
  <c r="N362" i="12"/>
  <c r="N363" i="12"/>
  <c r="N364" i="12"/>
  <c r="N365" i="12"/>
  <c r="AM365" i="12" s="1"/>
  <c r="N366" i="12"/>
  <c r="N367" i="12"/>
  <c r="N368" i="12"/>
  <c r="N369" i="12"/>
  <c r="AM369" i="12" s="1"/>
  <c r="N370" i="12"/>
  <c r="N371" i="12"/>
  <c r="N372" i="12"/>
  <c r="N373" i="12"/>
  <c r="AM373" i="12" s="1"/>
  <c r="N374" i="12"/>
  <c r="N375" i="12"/>
  <c r="N376" i="12"/>
  <c r="N377" i="12"/>
  <c r="AM377" i="12" s="1"/>
  <c r="N378" i="12"/>
  <c r="N379" i="12"/>
  <c r="N380" i="12"/>
  <c r="N381" i="12"/>
  <c r="AM381" i="12" s="1"/>
  <c r="N382" i="12"/>
  <c r="N383" i="12"/>
  <c r="N384" i="12"/>
  <c r="N385" i="12"/>
  <c r="AM385" i="12" s="1"/>
  <c r="N386" i="12"/>
  <c r="N387" i="12"/>
  <c r="N388" i="12"/>
  <c r="N389" i="12"/>
  <c r="AM389" i="12" s="1"/>
  <c r="N390" i="12"/>
  <c r="N391" i="12"/>
  <c r="N392" i="12"/>
  <c r="N393" i="12"/>
  <c r="AM393" i="12" s="1"/>
  <c r="N394" i="12"/>
  <c r="N395" i="12"/>
  <c r="N396" i="12"/>
  <c r="N397" i="12"/>
  <c r="AM397" i="12" s="1"/>
  <c r="N398" i="12"/>
  <c r="N399" i="12"/>
  <c r="N400" i="12"/>
  <c r="N401" i="12"/>
  <c r="AM401" i="12" s="1"/>
  <c r="N402" i="12"/>
  <c r="N403" i="12"/>
  <c r="N404" i="12"/>
  <c r="N405" i="12"/>
  <c r="AM405" i="12" s="1"/>
  <c r="N406" i="12"/>
  <c r="N407" i="12"/>
  <c r="N408" i="12"/>
  <c r="N409" i="12"/>
  <c r="AM409" i="12" s="1"/>
  <c r="N410" i="12"/>
  <c r="N411" i="12"/>
  <c r="N412" i="12"/>
  <c r="N413" i="12"/>
  <c r="AM413" i="12" s="1"/>
  <c r="N414" i="12"/>
  <c r="N415" i="12"/>
  <c r="N416" i="12"/>
  <c r="N417" i="12"/>
  <c r="AM417" i="12" s="1"/>
  <c r="N418" i="12"/>
  <c r="N419" i="12"/>
  <c r="N420" i="12"/>
  <c r="N421" i="12"/>
  <c r="AM421" i="12" s="1"/>
  <c r="N422" i="12"/>
  <c r="N423" i="12"/>
  <c r="N424" i="12"/>
  <c r="N425" i="12"/>
  <c r="AM425" i="12" s="1"/>
  <c r="N426" i="12"/>
  <c r="N427" i="12"/>
  <c r="N428" i="12"/>
  <c r="N429" i="12"/>
  <c r="AM429" i="12" s="1"/>
  <c r="N430" i="12"/>
  <c r="N431" i="12"/>
  <c r="N432" i="12"/>
  <c r="N433" i="12"/>
  <c r="AM433" i="12" s="1"/>
  <c r="N434" i="12"/>
  <c r="N435" i="12"/>
  <c r="N436" i="12"/>
  <c r="N437" i="12"/>
  <c r="AM437" i="12" s="1"/>
  <c r="N438" i="12"/>
  <c r="N439" i="12"/>
  <c r="N440" i="12"/>
  <c r="N441" i="12"/>
  <c r="AM441" i="12" s="1"/>
  <c r="N442" i="12"/>
  <c r="N443" i="12"/>
  <c r="N444" i="12"/>
  <c r="N445" i="12"/>
  <c r="AM445" i="12" s="1"/>
  <c r="N446" i="12"/>
  <c r="N447" i="12"/>
  <c r="N448" i="12"/>
  <c r="N449" i="12"/>
  <c r="AM449" i="12" s="1"/>
  <c r="N450" i="12"/>
  <c r="N451" i="12"/>
  <c r="N452" i="12"/>
  <c r="N453" i="12"/>
  <c r="AM453" i="12" s="1"/>
  <c r="N454" i="12"/>
  <c r="N455" i="12"/>
  <c r="N456" i="12"/>
  <c r="N457" i="12"/>
  <c r="AM457" i="12" s="1"/>
  <c r="N458" i="12"/>
  <c r="N459" i="12"/>
  <c r="N460" i="12"/>
  <c r="N461" i="12"/>
  <c r="AM461" i="12" s="1"/>
  <c r="N462" i="12"/>
  <c r="N463" i="12"/>
  <c r="N464" i="12"/>
  <c r="N465" i="12"/>
  <c r="AM465" i="12" s="1"/>
  <c r="N466" i="12"/>
  <c r="N467" i="12"/>
  <c r="N468" i="12"/>
  <c r="N469" i="12"/>
  <c r="AM469" i="12" s="1"/>
  <c r="N470" i="12"/>
  <c r="N471" i="12"/>
  <c r="N472" i="12"/>
  <c r="N473" i="12"/>
  <c r="AM473" i="12" s="1"/>
  <c r="N474" i="12"/>
  <c r="N475" i="12"/>
  <c r="N476" i="12"/>
  <c r="N477" i="12"/>
  <c r="AM477" i="12" s="1"/>
  <c r="N478" i="12"/>
  <c r="N479" i="12"/>
  <c r="N480" i="12"/>
  <c r="N481" i="12"/>
  <c r="AM481" i="12" s="1"/>
  <c r="N482" i="12"/>
  <c r="N483" i="12"/>
  <c r="N484" i="12"/>
  <c r="N485" i="12"/>
  <c r="AM485" i="12" s="1"/>
  <c r="N486" i="12"/>
  <c r="N487" i="12"/>
  <c r="N488" i="12"/>
  <c r="N489" i="12"/>
  <c r="AM489" i="12" s="1"/>
  <c r="N490" i="12"/>
  <c r="N491" i="12"/>
  <c r="N492" i="12"/>
  <c r="N493" i="12"/>
  <c r="AM493" i="12" s="1"/>
  <c r="N494" i="12"/>
  <c r="N495" i="12"/>
  <c r="N496" i="12"/>
  <c r="N497" i="12"/>
  <c r="AM497" i="12" s="1"/>
  <c r="N498" i="12"/>
  <c r="N499" i="12"/>
  <c r="N500" i="12"/>
  <c r="N501" i="12"/>
  <c r="AM501" i="12" s="1"/>
  <c r="N502" i="12"/>
  <c r="N503" i="12"/>
  <c r="N504" i="12"/>
  <c r="N505" i="12"/>
  <c r="AM505" i="12" s="1"/>
  <c r="N506" i="12"/>
  <c r="N507" i="12"/>
  <c r="N508" i="12"/>
  <c r="N509" i="12"/>
  <c r="AM509" i="12" s="1"/>
  <c r="N510" i="12"/>
  <c r="AN13" i="12"/>
  <c r="N13" i="12"/>
  <c r="N14" i="12"/>
  <c r="AM14" i="12" s="1"/>
  <c r="N15" i="12"/>
  <c r="K13" i="12"/>
  <c r="K14" i="12"/>
  <c r="K15" i="12"/>
  <c r="AL15" i="12" s="1"/>
  <c r="K16" i="12"/>
  <c r="K17" i="12"/>
  <c r="K18" i="12"/>
  <c r="K19" i="12"/>
  <c r="AL19" i="12" s="1"/>
  <c r="K20" i="12"/>
  <c r="K21" i="12"/>
  <c r="K22" i="12"/>
  <c r="K23" i="12"/>
  <c r="AL23" i="12" s="1"/>
  <c r="K24" i="12"/>
  <c r="K25" i="12"/>
  <c r="K26" i="12"/>
  <c r="K27" i="12"/>
  <c r="AL27" i="12" s="1"/>
  <c r="K28" i="12"/>
  <c r="K29" i="12"/>
  <c r="K30" i="12"/>
  <c r="K31" i="12"/>
  <c r="AL31" i="12" s="1"/>
  <c r="K32" i="12"/>
  <c r="K33" i="12"/>
  <c r="K34" i="12"/>
  <c r="K35" i="12"/>
  <c r="AL35" i="12" s="1"/>
  <c r="K36" i="12"/>
  <c r="K37" i="12"/>
  <c r="K38" i="12"/>
  <c r="K39" i="12"/>
  <c r="AL39" i="12" s="1"/>
  <c r="K40" i="12"/>
  <c r="K41" i="12"/>
  <c r="K42" i="12"/>
  <c r="K43" i="12"/>
  <c r="AL43" i="12" s="1"/>
  <c r="K44" i="12"/>
  <c r="K45" i="12"/>
  <c r="K46" i="12"/>
  <c r="K47" i="12"/>
  <c r="AL47" i="12" s="1"/>
  <c r="K48" i="12"/>
  <c r="K49" i="12"/>
  <c r="K50" i="12"/>
  <c r="K51" i="12"/>
  <c r="AL51" i="12" s="1"/>
  <c r="K52" i="12"/>
  <c r="K53" i="12"/>
  <c r="K54" i="12"/>
  <c r="K55" i="12"/>
  <c r="AL55" i="12" s="1"/>
  <c r="K56" i="12"/>
  <c r="K57" i="12"/>
  <c r="K58" i="12"/>
  <c r="K59" i="12"/>
  <c r="AL59" i="12" s="1"/>
  <c r="K60" i="12"/>
  <c r="K61" i="12"/>
  <c r="K62" i="12"/>
  <c r="K63" i="12"/>
  <c r="AL63" i="12" s="1"/>
  <c r="K64" i="12"/>
  <c r="K65" i="12"/>
  <c r="K66" i="12"/>
  <c r="K67" i="12"/>
  <c r="AL67" i="12" s="1"/>
  <c r="K68" i="12"/>
  <c r="K69" i="12"/>
  <c r="K70" i="12"/>
  <c r="K71" i="12"/>
  <c r="AL71" i="12" s="1"/>
  <c r="K72" i="12"/>
  <c r="K73" i="12"/>
  <c r="K74" i="12"/>
  <c r="K75" i="12"/>
  <c r="AL75" i="12" s="1"/>
  <c r="K76" i="12"/>
  <c r="K77" i="12"/>
  <c r="K78" i="12"/>
  <c r="K79" i="12"/>
  <c r="AL79" i="12" s="1"/>
  <c r="K80" i="12"/>
  <c r="K81" i="12"/>
  <c r="K82" i="12"/>
  <c r="K83" i="12"/>
  <c r="AL83" i="12" s="1"/>
  <c r="K84" i="12"/>
  <c r="K85" i="12"/>
  <c r="K86" i="12"/>
  <c r="K87" i="12"/>
  <c r="AL87" i="12" s="1"/>
  <c r="K88" i="12"/>
  <c r="K89" i="12"/>
  <c r="K90" i="12"/>
  <c r="K91" i="12"/>
  <c r="AL91" i="12" s="1"/>
  <c r="K92" i="12"/>
  <c r="K93" i="12"/>
  <c r="K94" i="12"/>
  <c r="K95" i="12"/>
  <c r="AL95" i="12" s="1"/>
  <c r="K96" i="12"/>
  <c r="K97" i="12"/>
  <c r="K98" i="12"/>
  <c r="K99" i="12"/>
  <c r="AL99" i="12" s="1"/>
  <c r="K100" i="12"/>
  <c r="K101" i="12"/>
  <c r="K102" i="12"/>
  <c r="K103" i="12"/>
  <c r="AL103" i="12" s="1"/>
  <c r="K104" i="12"/>
  <c r="K105" i="12"/>
  <c r="K106" i="12"/>
  <c r="K107" i="12"/>
  <c r="AL107" i="12" s="1"/>
  <c r="K108" i="12"/>
  <c r="K109" i="12"/>
  <c r="K110" i="12"/>
  <c r="K111" i="12"/>
  <c r="AL111" i="12" s="1"/>
  <c r="K112" i="12"/>
  <c r="K113" i="12"/>
  <c r="K114" i="12"/>
  <c r="K115" i="12"/>
  <c r="AL115" i="12" s="1"/>
  <c r="K116" i="12"/>
  <c r="K117" i="12"/>
  <c r="K118" i="12"/>
  <c r="K119" i="12"/>
  <c r="AL119" i="12" s="1"/>
  <c r="K120" i="12"/>
  <c r="K121" i="12"/>
  <c r="K122" i="12"/>
  <c r="K123" i="12"/>
  <c r="AL123" i="12" s="1"/>
  <c r="K124" i="12"/>
  <c r="K125" i="12"/>
  <c r="K126" i="12"/>
  <c r="K127" i="12"/>
  <c r="AL127" i="12" s="1"/>
  <c r="K128" i="12"/>
  <c r="K129" i="12"/>
  <c r="K130" i="12"/>
  <c r="K131" i="12"/>
  <c r="AL131" i="12" s="1"/>
  <c r="K132" i="12"/>
  <c r="K133" i="12"/>
  <c r="K134" i="12"/>
  <c r="K135" i="12"/>
  <c r="AL135" i="12" s="1"/>
  <c r="K136" i="12"/>
  <c r="K137" i="12"/>
  <c r="K138" i="12"/>
  <c r="K139" i="12"/>
  <c r="AL139" i="12" s="1"/>
  <c r="K140" i="12"/>
  <c r="K141" i="12"/>
  <c r="K142" i="12"/>
  <c r="K143" i="12"/>
  <c r="AL143" i="12" s="1"/>
  <c r="K144" i="12"/>
  <c r="K145" i="12"/>
  <c r="K146" i="12"/>
  <c r="K147" i="12"/>
  <c r="AL147" i="12" s="1"/>
  <c r="K148" i="12"/>
  <c r="K149" i="12"/>
  <c r="K150" i="12"/>
  <c r="K151" i="12"/>
  <c r="AL151" i="12" s="1"/>
  <c r="K152" i="12"/>
  <c r="K153" i="12"/>
  <c r="K154" i="12"/>
  <c r="K155" i="12"/>
  <c r="AL155" i="12" s="1"/>
  <c r="K156" i="12"/>
  <c r="K157" i="12"/>
  <c r="K158" i="12"/>
  <c r="K159" i="12"/>
  <c r="AL159" i="12" s="1"/>
  <c r="K160" i="12"/>
  <c r="K161" i="12"/>
  <c r="K162" i="12"/>
  <c r="K163" i="12"/>
  <c r="AL163" i="12" s="1"/>
  <c r="K164" i="12"/>
  <c r="K165" i="12"/>
  <c r="K166" i="12"/>
  <c r="K167" i="12"/>
  <c r="AL167" i="12" s="1"/>
  <c r="K168" i="12"/>
  <c r="K169" i="12"/>
  <c r="K170" i="12"/>
  <c r="K171" i="12"/>
  <c r="AL171" i="12" s="1"/>
  <c r="K172" i="12"/>
  <c r="K173" i="12"/>
  <c r="K174" i="12"/>
  <c r="K175" i="12"/>
  <c r="AL175" i="12" s="1"/>
  <c r="K176" i="12"/>
  <c r="K177" i="12"/>
  <c r="K178" i="12"/>
  <c r="K179" i="12"/>
  <c r="AL179" i="12" s="1"/>
  <c r="K180" i="12"/>
  <c r="K181" i="12"/>
  <c r="K182" i="12"/>
  <c r="K183" i="12"/>
  <c r="AL183" i="12" s="1"/>
  <c r="K184" i="12"/>
  <c r="K185" i="12"/>
  <c r="K186" i="12"/>
  <c r="K187" i="12"/>
  <c r="AL187" i="12" s="1"/>
  <c r="K188" i="12"/>
  <c r="K189" i="12"/>
  <c r="K190" i="12"/>
  <c r="K191" i="12"/>
  <c r="AL191" i="12" s="1"/>
  <c r="K192" i="12"/>
  <c r="K193" i="12"/>
  <c r="K194" i="12"/>
  <c r="K195" i="12"/>
  <c r="AL195" i="12" s="1"/>
  <c r="K196" i="12"/>
  <c r="K197" i="12"/>
  <c r="K198" i="12"/>
  <c r="K199" i="12"/>
  <c r="AL199" i="12" s="1"/>
  <c r="K200" i="12"/>
  <c r="K201" i="12"/>
  <c r="K202" i="12"/>
  <c r="K203" i="12"/>
  <c r="AL203" i="12" s="1"/>
  <c r="K204" i="12"/>
  <c r="K205" i="12"/>
  <c r="K206" i="12"/>
  <c r="K207" i="12"/>
  <c r="AL207" i="12" s="1"/>
  <c r="K208" i="12"/>
  <c r="K209" i="12"/>
  <c r="K210" i="12"/>
  <c r="K211" i="12"/>
  <c r="AL211" i="12" s="1"/>
  <c r="K212" i="12"/>
  <c r="K213" i="12"/>
  <c r="K214" i="12"/>
  <c r="K215" i="12"/>
  <c r="AL215" i="12" s="1"/>
  <c r="K216" i="12"/>
  <c r="K217" i="12"/>
  <c r="K218" i="12"/>
  <c r="K219" i="12"/>
  <c r="AL219" i="12" s="1"/>
  <c r="K220" i="12"/>
  <c r="K221" i="12"/>
  <c r="K222" i="12"/>
  <c r="K223" i="12"/>
  <c r="AL223" i="12" s="1"/>
  <c r="K224" i="12"/>
  <c r="K225" i="12"/>
  <c r="K226" i="12"/>
  <c r="K227" i="12"/>
  <c r="AL227" i="12" s="1"/>
  <c r="K228" i="12"/>
  <c r="K229" i="12"/>
  <c r="K230" i="12"/>
  <c r="K231" i="12"/>
  <c r="AL231" i="12" s="1"/>
  <c r="K232" i="12"/>
  <c r="K233" i="12"/>
  <c r="K234" i="12"/>
  <c r="K235" i="12"/>
  <c r="AL235" i="12" s="1"/>
  <c r="K236" i="12"/>
  <c r="K237" i="12"/>
  <c r="K238" i="12"/>
  <c r="K239" i="12"/>
  <c r="AL239" i="12" s="1"/>
  <c r="K240" i="12"/>
  <c r="K241" i="12"/>
  <c r="K242" i="12"/>
  <c r="K243" i="12"/>
  <c r="AL243" i="12" s="1"/>
  <c r="K244" i="12"/>
  <c r="K245" i="12"/>
  <c r="K246" i="12"/>
  <c r="K247" i="12"/>
  <c r="AL247" i="12" s="1"/>
  <c r="K248" i="12"/>
  <c r="K249" i="12"/>
  <c r="K250" i="12"/>
  <c r="K251" i="12"/>
  <c r="AL251" i="12" s="1"/>
  <c r="K252" i="12"/>
  <c r="K253" i="12"/>
  <c r="K254" i="12"/>
  <c r="K255" i="12"/>
  <c r="AL255" i="12" s="1"/>
  <c r="K256" i="12"/>
  <c r="K257" i="12"/>
  <c r="K258" i="12"/>
  <c r="K259" i="12"/>
  <c r="AL259" i="12" s="1"/>
  <c r="K260" i="12"/>
  <c r="K261" i="12"/>
  <c r="K262" i="12"/>
  <c r="K263" i="12"/>
  <c r="AL263" i="12" s="1"/>
  <c r="K264" i="12"/>
  <c r="K265" i="12"/>
  <c r="K266" i="12"/>
  <c r="K267" i="12"/>
  <c r="AL267" i="12" s="1"/>
  <c r="K268" i="12"/>
  <c r="K269" i="12"/>
  <c r="K270" i="12"/>
  <c r="K271" i="12"/>
  <c r="AL271" i="12" s="1"/>
  <c r="K272" i="12"/>
  <c r="K273" i="12"/>
  <c r="K274" i="12"/>
  <c r="K275" i="12"/>
  <c r="AL275" i="12" s="1"/>
  <c r="K276" i="12"/>
  <c r="K277" i="12"/>
  <c r="K278" i="12"/>
  <c r="K279" i="12"/>
  <c r="AL279" i="12" s="1"/>
  <c r="K280" i="12"/>
  <c r="K281" i="12"/>
  <c r="K282" i="12"/>
  <c r="K283" i="12"/>
  <c r="AL283" i="12" s="1"/>
  <c r="K284" i="12"/>
  <c r="K285" i="12"/>
  <c r="K286" i="12"/>
  <c r="K287" i="12"/>
  <c r="AL287" i="12" s="1"/>
  <c r="K288" i="12"/>
  <c r="K289" i="12"/>
  <c r="K290" i="12"/>
  <c r="K291" i="12"/>
  <c r="AL291" i="12" s="1"/>
  <c r="K292" i="12"/>
  <c r="K293" i="12"/>
  <c r="K294" i="12"/>
  <c r="K295" i="12"/>
  <c r="AL295" i="12" s="1"/>
  <c r="K296" i="12"/>
  <c r="K297" i="12"/>
  <c r="K298" i="12"/>
  <c r="K299" i="12"/>
  <c r="AL299" i="12" s="1"/>
  <c r="K300" i="12"/>
  <c r="K301" i="12"/>
  <c r="K302" i="12"/>
  <c r="K303" i="12"/>
  <c r="AL303" i="12" s="1"/>
  <c r="K304" i="12"/>
  <c r="K305" i="12"/>
  <c r="K306" i="12"/>
  <c r="K307" i="12"/>
  <c r="AL307" i="12" s="1"/>
  <c r="K308" i="12"/>
  <c r="K309" i="12"/>
  <c r="K310" i="12"/>
  <c r="K311" i="12"/>
  <c r="AL311" i="12" s="1"/>
  <c r="K312" i="12"/>
  <c r="K313" i="12"/>
  <c r="K314" i="12"/>
  <c r="K315" i="12"/>
  <c r="AL315" i="12" s="1"/>
  <c r="K316" i="12"/>
  <c r="K317" i="12"/>
  <c r="K318" i="12"/>
  <c r="K319" i="12"/>
  <c r="AL319" i="12" s="1"/>
  <c r="K320" i="12"/>
  <c r="K321" i="12"/>
  <c r="K322" i="12"/>
  <c r="K323" i="12"/>
  <c r="AL323" i="12" s="1"/>
  <c r="K324" i="12"/>
  <c r="K325" i="12"/>
  <c r="K326" i="12"/>
  <c r="K327" i="12"/>
  <c r="AL327" i="12" s="1"/>
  <c r="K328" i="12"/>
  <c r="K329" i="12"/>
  <c r="K330" i="12"/>
  <c r="K331" i="12"/>
  <c r="AL331" i="12" s="1"/>
  <c r="K332" i="12"/>
  <c r="K333" i="12"/>
  <c r="K334" i="12"/>
  <c r="K335" i="12"/>
  <c r="AL335" i="12" s="1"/>
  <c r="K336" i="12"/>
  <c r="K337" i="12"/>
  <c r="K338" i="12"/>
  <c r="K339" i="12"/>
  <c r="AL339" i="12" s="1"/>
  <c r="K340" i="12"/>
  <c r="K341" i="12"/>
  <c r="K342" i="12"/>
  <c r="K343" i="12"/>
  <c r="AL343" i="12" s="1"/>
  <c r="K344" i="12"/>
  <c r="K345" i="12"/>
  <c r="K346" i="12"/>
  <c r="K347" i="12"/>
  <c r="AL347" i="12" s="1"/>
  <c r="K348" i="12"/>
  <c r="K349" i="12"/>
  <c r="K350" i="12"/>
  <c r="K351" i="12"/>
  <c r="AL351" i="12" s="1"/>
  <c r="K352" i="12"/>
  <c r="K353" i="12"/>
  <c r="K354" i="12"/>
  <c r="K355" i="12"/>
  <c r="AL355" i="12" s="1"/>
  <c r="K356" i="12"/>
  <c r="K357" i="12"/>
  <c r="K358" i="12"/>
  <c r="K359" i="12"/>
  <c r="AL359" i="12" s="1"/>
  <c r="K360" i="12"/>
  <c r="K361" i="12"/>
  <c r="K362" i="12"/>
  <c r="K363" i="12"/>
  <c r="AL363" i="12" s="1"/>
  <c r="K364" i="12"/>
  <c r="K365" i="12"/>
  <c r="K366" i="12"/>
  <c r="K367" i="12"/>
  <c r="AL367" i="12" s="1"/>
  <c r="K368" i="12"/>
  <c r="K369" i="12"/>
  <c r="K370" i="12"/>
  <c r="K371" i="12"/>
  <c r="K372" i="12"/>
  <c r="K373" i="12"/>
  <c r="K374" i="12"/>
  <c r="K375" i="12"/>
  <c r="K376" i="12"/>
  <c r="K377" i="12"/>
  <c r="K378" i="12"/>
  <c r="K379" i="12"/>
  <c r="K380" i="12"/>
  <c r="K381" i="12"/>
  <c r="K382" i="12"/>
  <c r="K383" i="12"/>
  <c r="K384" i="12"/>
  <c r="K385" i="12"/>
  <c r="K386" i="12"/>
  <c r="K387" i="12"/>
  <c r="K388" i="12"/>
  <c r="K389" i="12"/>
  <c r="K390" i="12"/>
  <c r="K391" i="12"/>
  <c r="K392" i="12"/>
  <c r="K393" i="12"/>
  <c r="K394" i="12"/>
  <c r="K395" i="12"/>
  <c r="K396" i="12"/>
  <c r="K397" i="12"/>
  <c r="K398" i="12"/>
  <c r="K399" i="12"/>
  <c r="K400" i="12"/>
  <c r="K401" i="12"/>
  <c r="K402" i="12"/>
  <c r="K403" i="12"/>
  <c r="K404" i="12"/>
  <c r="K405" i="12"/>
  <c r="K406" i="12"/>
  <c r="K407" i="12"/>
  <c r="K408" i="12"/>
  <c r="K409" i="12"/>
  <c r="K410" i="12"/>
  <c r="K411" i="12"/>
  <c r="K412" i="12"/>
  <c r="K413" i="12"/>
  <c r="K414" i="12"/>
  <c r="K415" i="12"/>
  <c r="K416" i="12"/>
  <c r="K417" i="12"/>
  <c r="K418" i="12"/>
  <c r="K419" i="12"/>
  <c r="K420" i="12"/>
  <c r="K421" i="12"/>
  <c r="K422" i="12"/>
  <c r="K423" i="12"/>
  <c r="K424" i="12"/>
  <c r="K425" i="12"/>
  <c r="K426" i="12"/>
  <c r="K427" i="12"/>
  <c r="K428" i="12"/>
  <c r="K429" i="12"/>
  <c r="K430" i="12"/>
  <c r="K431" i="12"/>
  <c r="K432" i="12"/>
  <c r="K433" i="12"/>
  <c r="K434" i="12"/>
  <c r="K435" i="12"/>
  <c r="K436" i="12"/>
  <c r="K437" i="12"/>
  <c r="K438" i="12"/>
  <c r="K439" i="12"/>
  <c r="K440" i="12"/>
  <c r="K441" i="12"/>
  <c r="K442" i="12"/>
  <c r="K443" i="12"/>
  <c r="K444" i="12"/>
  <c r="K445" i="12"/>
  <c r="K446" i="12"/>
  <c r="K447" i="12"/>
  <c r="K448" i="12"/>
  <c r="K449" i="12"/>
  <c r="K450" i="12"/>
  <c r="K451" i="12"/>
  <c r="K452" i="12"/>
  <c r="K453" i="12"/>
  <c r="K454" i="12"/>
  <c r="K455" i="12"/>
  <c r="K456" i="12"/>
  <c r="K457" i="12"/>
  <c r="K458" i="12"/>
  <c r="K459" i="12"/>
  <c r="K460" i="12"/>
  <c r="K461" i="12"/>
  <c r="K462" i="12"/>
  <c r="K463" i="12"/>
  <c r="K464" i="12"/>
  <c r="K465" i="12"/>
  <c r="K466" i="12"/>
  <c r="K467" i="12"/>
  <c r="K468" i="12"/>
  <c r="K469" i="12"/>
  <c r="K470" i="12"/>
  <c r="K471" i="12"/>
  <c r="K472" i="12"/>
  <c r="K473" i="12"/>
  <c r="K474" i="12"/>
  <c r="K475" i="12"/>
  <c r="K476" i="12"/>
  <c r="K477" i="12"/>
  <c r="K478" i="12"/>
  <c r="K479" i="12"/>
  <c r="K480" i="12"/>
  <c r="K481" i="12"/>
  <c r="K482" i="12"/>
  <c r="K483" i="12"/>
  <c r="K484" i="12"/>
  <c r="K485" i="12"/>
  <c r="K486" i="12"/>
  <c r="K487" i="12"/>
  <c r="K488" i="12"/>
  <c r="K489" i="12"/>
  <c r="K490" i="12"/>
  <c r="K491" i="12"/>
  <c r="K492" i="12"/>
  <c r="K493" i="12"/>
  <c r="K494" i="12"/>
  <c r="K495" i="12"/>
  <c r="K496" i="12"/>
  <c r="K497" i="12"/>
  <c r="K498" i="12"/>
  <c r="K499" i="12"/>
  <c r="K500" i="12"/>
  <c r="K501" i="12"/>
  <c r="K502" i="12"/>
  <c r="K503" i="12"/>
  <c r="K504" i="12"/>
  <c r="K505" i="12"/>
  <c r="K506" i="12"/>
  <c r="K507" i="12"/>
  <c r="K508" i="12"/>
  <c r="K509" i="12"/>
  <c r="K510" i="12"/>
  <c r="I13" i="12"/>
  <c r="I14" i="12"/>
  <c r="I15" i="12"/>
  <c r="I16" i="12"/>
  <c r="I17" i="12"/>
  <c r="AK17" i="12" s="1"/>
  <c r="I18" i="12"/>
  <c r="I19" i="12"/>
  <c r="I20" i="12"/>
  <c r="I21" i="12"/>
  <c r="AK21" i="12" s="1"/>
  <c r="I22" i="12"/>
  <c r="I23" i="12"/>
  <c r="I24" i="12"/>
  <c r="I25" i="12"/>
  <c r="AK25" i="12" s="1"/>
  <c r="I26" i="12"/>
  <c r="I27" i="12"/>
  <c r="I28" i="12"/>
  <c r="I29" i="12"/>
  <c r="AK29" i="12" s="1"/>
  <c r="I30" i="12"/>
  <c r="I31" i="12"/>
  <c r="I32" i="12"/>
  <c r="I33" i="12"/>
  <c r="AK33" i="12" s="1"/>
  <c r="I34" i="12"/>
  <c r="I35" i="12"/>
  <c r="I36" i="12"/>
  <c r="I37" i="12"/>
  <c r="I38" i="12"/>
  <c r="I39" i="12"/>
  <c r="I40" i="12"/>
  <c r="I41" i="12"/>
  <c r="I42" i="12"/>
  <c r="I43" i="12"/>
  <c r="I44" i="12"/>
  <c r="I45" i="12"/>
  <c r="AK45" i="12" s="1"/>
  <c r="I46" i="12"/>
  <c r="I47" i="12"/>
  <c r="I48" i="12"/>
  <c r="I49" i="12"/>
  <c r="AK49" i="12" s="1"/>
  <c r="I50" i="12"/>
  <c r="I51" i="12"/>
  <c r="I52" i="12"/>
  <c r="I53" i="12"/>
  <c r="AK53" i="12" s="1"/>
  <c r="I54" i="12"/>
  <c r="I55" i="12"/>
  <c r="I56" i="12"/>
  <c r="I57" i="12"/>
  <c r="AK57" i="12" s="1"/>
  <c r="I58" i="12"/>
  <c r="I59" i="12"/>
  <c r="I60" i="12"/>
  <c r="I61" i="12"/>
  <c r="AK61" i="12" s="1"/>
  <c r="I62" i="12"/>
  <c r="I63" i="12"/>
  <c r="I64" i="12"/>
  <c r="I65" i="12"/>
  <c r="AK65" i="12" s="1"/>
  <c r="I66" i="12"/>
  <c r="I67" i="12"/>
  <c r="I68" i="12"/>
  <c r="I69" i="12"/>
  <c r="AK69" i="12" s="1"/>
  <c r="I70" i="12"/>
  <c r="I71" i="12"/>
  <c r="I72" i="12"/>
  <c r="I73" i="12"/>
  <c r="AK73" i="12" s="1"/>
  <c r="I74" i="12"/>
  <c r="I75" i="12"/>
  <c r="I76" i="12"/>
  <c r="I77" i="12"/>
  <c r="I78" i="12"/>
  <c r="I79" i="12"/>
  <c r="I80" i="12"/>
  <c r="I81" i="12"/>
  <c r="AK81" i="12" s="1"/>
  <c r="I82" i="12"/>
  <c r="I83" i="12"/>
  <c r="I84" i="12"/>
  <c r="I85" i="12"/>
  <c r="AK85" i="12" s="1"/>
  <c r="I86" i="12"/>
  <c r="I87" i="12"/>
  <c r="I88" i="12"/>
  <c r="I89" i="12"/>
  <c r="AK89" i="12" s="1"/>
  <c r="I90" i="12"/>
  <c r="I91" i="12"/>
  <c r="I92" i="12"/>
  <c r="I93" i="12"/>
  <c r="AK93" i="12" s="1"/>
  <c r="I94" i="12"/>
  <c r="I95" i="12"/>
  <c r="I96" i="12"/>
  <c r="I97" i="12"/>
  <c r="AK97" i="12" s="1"/>
  <c r="I98" i="12"/>
  <c r="I99" i="12"/>
  <c r="I100" i="12"/>
  <c r="I101" i="12"/>
  <c r="I102" i="12"/>
  <c r="I103" i="12"/>
  <c r="I104" i="12"/>
  <c r="I105" i="12"/>
  <c r="I106" i="12"/>
  <c r="I107" i="12"/>
  <c r="I108" i="12"/>
  <c r="I109" i="12"/>
  <c r="AK109" i="12" s="1"/>
  <c r="I110" i="12"/>
  <c r="I111" i="12"/>
  <c r="I112" i="12"/>
  <c r="I113" i="12"/>
  <c r="AK113" i="12" s="1"/>
  <c r="I114" i="12"/>
  <c r="I115" i="12"/>
  <c r="I116" i="12"/>
  <c r="I117" i="12"/>
  <c r="AK117" i="12" s="1"/>
  <c r="I118" i="12"/>
  <c r="I119" i="12"/>
  <c r="I120" i="12"/>
  <c r="I121" i="12"/>
  <c r="AK121" i="12" s="1"/>
  <c r="I122" i="12"/>
  <c r="I123" i="12"/>
  <c r="I124" i="12"/>
  <c r="I125" i="12"/>
  <c r="AK125" i="12" s="1"/>
  <c r="I126" i="12"/>
  <c r="I127" i="12"/>
  <c r="I128" i="12"/>
  <c r="I129" i="12"/>
  <c r="AK129" i="12" s="1"/>
  <c r="I130" i="12"/>
  <c r="I131" i="12"/>
  <c r="I132" i="12"/>
  <c r="I133" i="12"/>
  <c r="AK133" i="12" s="1"/>
  <c r="I134" i="12"/>
  <c r="I135" i="12"/>
  <c r="I136" i="12"/>
  <c r="I137" i="12"/>
  <c r="AK137" i="12" s="1"/>
  <c r="I138" i="12"/>
  <c r="I139" i="12"/>
  <c r="I140" i="12"/>
  <c r="I141" i="12"/>
  <c r="I142" i="12"/>
  <c r="I143" i="12"/>
  <c r="I144" i="12"/>
  <c r="I145" i="12"/>
  <c r="AK145" i="12" s="1"/>
  <c r="I146" i="12"/>
  <c r="I147" i="12"/>
  <c r="I148" i="12"/>
  <c r="I149" i="12"/>
  <c r="AK149" i="12" s="1"/>
  <c r="I150" i="12"/>
  <c r="I151" i="12"/>
  <c r="I152" i="12"/>
  <c r="I153" i="12"/>
  <c r="AK153" i="12" s="1"/>
  <c r="I154" i="12"/>
  <c r="I155" i="12"/>
  <c r="I156" i="12"/>
  <c r="I157" i="12"/>
  <c r="AK157" i="12" s="1"/>
  <c r="I158" i="12"/>
  <c r="I159" i="12"/>
  <c r="I160" i="12"/>
  <c r="I161" i="12"/>
  <c r="AK161" i="12" s="1"/>
  <c r="I162" i="12"/>
  <c r="I163" i="12"/>
  <c r="I164" i="12"/>
  <c r="I165" i="12"/>
  <c r="I166" i="12"/>
  <c r="I167" i="12"/>
  <c r="I168" i="12"/>
  <c r="I169" i="12"/>
  <c r="I170" i="12"/>
  <c r="I171" i="12"/>
  <c r="I172" i="12"/>
  <c r="I173" i="12"/>
  <c r="AK173" i="12" s="1"/>
  <c r="I174" i="12"/>
  <c r="I175" i="12"/>
  <c r="I176" i="12"/>
  <c r="I177" i="12"/>
  <c r="AK177" i="12" s="1"/>
  <c r="I178" i="12"/>
  <c r="I179" i="12"/>
  <c r="I180" i="12"/>
  <c r="I181" i="12"/>
  <c r="AK181" i="12" s="1"/>
  <c r="I182" i="12"/>
  <c r="I183" i="12"/>
  <c r="I184" i="12"/>
  <c r="I185" i="12"/>
  <c r="AK185" i="12" s="1"/>
  <c r="I186" i="12"/>
  <c r="I187" i="12"/>
  <c r="I188" i="12"/>
  <c r="I189" i="12"/>
  <c r="AK189" i="12" s="1"/>
  <c r="I190" i="12"/>
  <c r="I191" i="12"/>
  <c r="I192" i="12"/>
  <c r="I193" i="12"/>
  <c r="AK193" i="12" s="1"/>
  <c r="I194" i="12"/>
  <c r="I195" i="12"/>
  <c r="I196" i="12"/>
  <c r="I197" i="12"/>
  <c r="AK197" i="12" s="1"/>
  <c r="I198" i="12"/>
  <c r="I199" i="12"/>
  <c r="I200" i="12"/>
  <c r="I201" i="12"/>
  <c r="AK201" i="12" s="1"/>
  <c r="I202" i="12"/>
  <c r="I203" i="12"/>
  <c r="I204" i="12"/>
  <c r="I205" i="12"/>
  <c r="I206" i="12"/>
  <c r="I207" i="12"/>
  <c r="I208" i="12"/>
  <c r="I209" i="12"/>
  <c r="AK209" i="12" s="1"/>
  <c r="I210" i="12"/>
  <c r="I211" i="12"/>
  <c r="I212" i="12"/>
  <c r="I213" i="12"/>
  <c r="AK213" i="12" s="1"/>
  <c r="I214" i="12"/>
  <c r="I215" i="12"/>
  <c r="I216" i="12"/>
  <c r="I217" i="12"/>
  <c r="AK217" i="12" s="1"/>
  <c r="I218" i="12"/>
  <c r="I219" i="12"/>
  <c r="I220" i="12"/>
  <c r="I221" i="12"/>
  <c r="AK221" i="12" s="1"/>
  <c r="I222" i="12"/>
  <c r="I223" i="12"/>
  <c r="I224" i="12"/>
  <c r="I225" i="12"/>
  <c r="AK225" i="12" s="1"/>
  <c r="I226" i="12"/>
  <c r="I227" i="12"/>
  <c r="I228" i="12"/>
  <c r="I229" i="12"/>
  <c r="I230" i="12"/>
  <c r="I231" i="12"/>
  <c r="I232" i="12"/>
  <c r="I233" i="12"/>
  <c r="I234" i="12"/>
  <c r="I235" i="12"/>
  <c r="I236" i="12"/>
  <c r="I237" i="12"/>
  <c r="AK237" i="12" s="1"/>
  <c r="I238" i="12"/>
  <c r="I239" i="12"/>
  <c r="I240" i="12"/>
  <c r="I241" i="12"/>
  <c r="AK241" i="12" s="1"/>
  <c r="I242" i="12"/>
  <c r="I243" i="12"/>
  <c r="I244" i="12"/>
  <c r="I245" i="12"/>
  <c r="AK245" i="12" s="1"/>
  <c r="I246" i="12"/>
  <c r="I247" i="12"/>
  <c r="I248" i="12"/>
  <c r="I249" i="12"/>
  <c r="AK249" i="12" s="1"/>
  <c r="I250" i="12"/>
  <c r="I251" i="12"/>
  <c r="I252" i="12"/>
  <c r="I253" i="12"/>
  <c r="AK253" i="12" s="1"/>
  <c r="I254" i="12"/>
  <c r="I255" i="12"/>
  <c r="I256" i="12"/>
  <c r="I257" i="12"/>
  <c r="AK257" i="12" s="1"/>
  <c r="I258" i="12"/>
  <c r="I259" i="12"/>
  <c r="I260" i="12"/>
  <c r="I261" i="12"/>
  <c r="AK261" i="12" s="1"/>
  <c r="I262" i="12"/>
  <c r="I263" i="12"/>
  <c r="I264" i="12"/>
  <c r="I265" i="12"/>
  <c r="AK265" i="12" s="1"/>
  <c r="I266" i="12"/>
  <c r="I267" i="12"/>
  <c r="I268" i="12"/>
  <c r="I269" i="12"/>
  <c r="I270" i="12"/>
  <c r="I271" i="12"/>
  <c r="I272" i="12"/>
  <c r="I273" i="12"/>
  <c r="AK273" i="12" s="1"/>
  <c r="I274" i="12"/>
  <c r="I275" i="12"/>
  <c r="I276" i="12"/>
  <c r="I277" i="12"/>
  <c r="AK277" i="12" s="1"/>
  <c r="I278" i="12"/>
  <c r="I279" i="12"/>
  <c r="I280" i="12"/>
  <c r="I281" i="12"/>
  <c r="AK281" i="12" s="1"/>
  <c r="I282" i="12"/>
  <c r="I283" i="12"/>
  <c r="I284" i="12"/>
  <c r="I285" i="12"/>
  <c r="AK285" i="12" s="1"/>
  <c r="I286" i="12"/>
  <c r="I287" i="12"/>
  <c r="I288" i="12"/>
  <c r="I289" i="12"/>
  <c r="AK289" i="12" s="1"/>
  <c r="I290" i="12"/>
  <c r="I291" i="12"/>
  <c r="I292" i="12"/>
  <c r="I293" i="12"/>
  <c r="I294" i="12"/>
  <c r="I295" i="12"/>
  <c r="I296" i="12"/>
  <c r="I297" i="12"/>
  <c r="I298" i="12"/>
  <c r="I299" i="12"/>
  <c r="I300" i="12"/>
  <c r="I301" i="12"/>
  <c r="AK301" i="12" s="1"/>
  <c r="I302" i="12"/>
  <c r="I303" i="12"/>
  <c r="I304" i="12"/>
  <c r="I305" i="12"/>
  <c r="AK305" i="12" s="1"/>
  <c r="I306" i="12"/>
  <c r="I307" i="12"/>
  <c r="I308" i="12"/>
  <c r="I309" i="12"/>
  <c r="AK309" i="12" s="1"/>
  <c r="I310" i="12"/>
  <c r="I311" i="12"/>
  <c r="I312" i="12"/>
  <c r="I313" i="12"/>
  <c r="AK313" i="12" s="1"/>
  <c r="I314" i="12"/>
  <c r="I315" i="12"/>
  <c r="I316" i="12"/>
  <c r="I317" i="12"/>
  <c r="AK317" i="12" s="1"/>
  <c r="I318" i="12"/>
  <c r="I319" i="12"/>
  <c r="I320" i="12"/>
  <c r="I321" i="12"/>
  <c r="AK321" i="12" s="1"/>
  <c r="I322" i="12"/>
  <c r="I323" i="12"/>
  <c r="I324" i="12"/>
  <c r="I325" i="12"/>
  <c r="AK325" i="12" s="1"/>
  <c r="I326" i="12"/>
  <c r="I327" i="12"/>
  <c r="I328" i="12"/>
  <c r="I329" i="12"/>
  <c r="AK329" i="12" s="1"/>
  <c r="I330" i="12"/>
  <c r="I331" i="12"/>
  <c r="I332" i="12"/>
  <c r="I333" i="12"/>
  <c r="I334" i="12"/>
  <c r="I335" i="12"/>
  <c r="I336" i="12"/>
  <c r="I337" i="12"/>
  <c r="AK337" i="12" s="1"/>
  <c r="I338" i="12"/>
  <c r="I339" i="12"/>
  <c r="I340" i="12"/>
  <c r="I341" i="12"/>
  <c r="AK341" i="12" s="1"/>
  <c r="I342" i="12"/>
  <c r="I343" i="12"/>
  <c r="I344" i="12"/>
  <c r="I345" i="12"/>
  <c r="AK345" i="12" s="1"/>
  <c r="I346" i="12"/>
  <c r="I347" i="12"/>
  <c r="I348" i="12"/>
  <c r="I349" i="12"/>
  <c r="AK349" i="12" s="1"/>
  <c r="I350" i="12"/>
  <c r="I351" i="12"/>
  <c r="I352" i="12"/>
  <c r="I353" i="12"/>
  <c r="AK353" i="12" s="1"/>
  <c r="I354" i="12"/>
  <c r="I355" i="12"/>
  <c r="I356" i="12"/>
  <c r="I357" i="12"/>
  <c r="AK357" i="12" s="1"/>
  <c r="I358" i="12"/>
  <c r="I359" i="12"/>
  <c r="I360" i="12"/>
  <c r="I361" i="12"/>
  <c r="AK361" i="12" s="1"/>
  <c r="I362" i="12"/>
  <c r="I363" i="12"/>
  <c r="I364" i="12"/>
  <c r="I365" i="12"/>
  <c r="AK365" i="12" s="1"/>
  <c r="I366" i="12"/>
  <c r="I367" i="12"/>
  <c r="I368" i="12"/>
  <c r="I369" i="12"/>
  <c r="AK369" i="12" s="1"/>
  <c r="I370" i="12"/>
  <c r="I371" i="12"/>
  <c r="I372" i="12"/>
  <c r="I373" i="12"/>
  <c r="AK373" i="12" s="1"/>
  <c r="I374" i="12"/>
  <c r="I375" i="12"/>
  <c r="I376" i="12"/>
  <c r="I377" i="12"/>
  <c r="AK377" i="12" s="1"/>
  <c r="I378" i="12"/>
  <c r="I379" i="12"/>
  <c r="I380" i="12"/>
  <c r="I381" i="12"/>
  <c r="AK381" i="12" s="1"/>
  <c r="I382" i="12"/>
  <c r="I383" i="12"/>
  <c r="I384" i="12"/>
  <c r="I385" i="12"/>
  <c r="AK385" i="12" s="1"/>
  <c r="I386" i="12"/>
  <c r="I387" i="12"/>
  <c r="I388" i="12"/>
  <c r="I389" i="12"/>
  <c r="AK389" i="12" s="1"/>
  <c r="I390" i="12"/>
  <c r="I391" i="12"/>
  <c r="I392" i="12"/>
  <c r="I393" i="12"/>
  <c r="AK393" i="12" s="1"/>
  <c r="I394" i="12"/>
  <c r="I395" i="12"/>
  <c r="I396" i="12"/>
  <c r="I397" i="12"/>
  <c r="AK397" i="12" s="1"/>
  <c r="I398" i="12"/>
  <c r="I399" i="12"/>
  <c r="I400" i="12"/>
  <c r="I401" i="12"/>
  <c r="AK401" i="12" s="1"/>
  <c r="I402" i="12"/>
  <c r="I403" i="12"/>
  <c r="I404" i="12"/>
  <c r="I405" i="12"/>
  <c r="AK405" i="12" s="1"/>
  <c r="I406" i="12"/>
  <c r="I407" i="12"/>
  <c r="I408" i="12"/>
  <c r="I409" i="12"/>
  <c r="AK409" i="12" s="1"/>
  <c r="I410" i="12"/>
  <c r="I411" i="12"/>
  <c r="I412" i="12"/>
  <c r="I413" i="12"/>
  <c r="AK413" i="12" s="1"/>
  <c r="I414" i="12"/>
  <c r="I415" i="12"/>
  <c r="I416" i="12"/>
  <c r="I417" i="12"/>
  <c r="AK417" i="12" s="1"/>
  <c r="I418" i="12"/>
  <c r="I419" i="12"/>
  <c r="I420" i="12"/>
  <c r="I421" i="12"/>
  <c r="AK421" i="12" s="1"/>
  <c r="I422" i="12"/>
  <c r="I423" i="12"/>
  <c r="I424" i="12"/>
  <c r="I425" i="12"/>
  <c r="AK425" i="12" s="1"/>
  <c r="I426" i="12"/>
  <c r="I427" i="12"/>
  <c r="I428" i="12"/>
  <c r="I429" i="12"/>
  <c r="AK429" i="12" s="1"/>
  <c r="I430" i="12"/>
  <c r="I431" i="12"/>
  <c r="I432" i="12"/>
  <c r="I433" i="12"/>
  <c r="AK433" i="12" s="1"/>
  <c r="I434" i="12"/>
  <c r="I435" i="12"/>
  <c r="I436" i="12"/>
  <c r="I437" i="12"/>
  <c r="AK437" i="12" s="1"/>
  <c r="I438" i="12"/>
  <c r="I439" i="12"/>
  <c r="I440" i="12"/>
  <c r="I441" i="12"/>
  <c r="AK441" i="12" s="1"/>
  <c r="I442" i="12"/>
  <c r="I443" i="12"/>
  <c r="I444" i="12"/>
  <c r="I445" i="12"/>
  <c r="AK445" i="12" s="1"/>
  <c r="I446" i="12"/>
  <c r="I447" i="12"/>
  <c r="I448" i="12"/>
  <c r="I449" i="12"/>
  <c r="AK449" i="12" s="1"/>
  <c r="I450" i="12"/>
  <c r="I451" i="12"/>
  <c r="I452" i="12"/>
  <c r="I453" i="12"/>
  <c r="AK453" i="12" s="1"/>
  <c r="I454" i="12"/>
  <c r="I455" i="12"/>
  <c r="I456" i="12"/>
  <c r="I457" i="12"/>
  <c r="AK457" i="12" s="1"/>
  <c r="I458" i="12"/>
  <c r="I459" i="12"/>
  <c r="I460" i="12"/>
  <c r="I461" i="12"/>
  <c r="AK461" i="12" s="1"/>
  <c r="I462" i="12"/>
  <c r="I463" i="12"/>
  <c r="I464" i="12"/>
  <c r="I465" i="12"/>
  <c r="AK465" i="12" s="1"/>
  <c r="I466" i="12"/>
  <c r="I467" i="12"/>
  <c r="I468" i="12"/>
  <c r="I469" i="12"/>
  <c r="AK469" i="12" s="1"/>
  <c r="I470" i="12"/>
  <c r="I471" i="12"/>
  <c r="I472" i="12"/>
  <c r="I473" i="12"/>
  <c r="AK473" i="12" s="1"/>
  <c r="I474" i="12"/>
  <c r="I475" i="12"/>
  <c r="I476" i="12"/>
  <c r="I477" i="12"/>
  <c r="AK477" i="12" s="1"/>
  <c r="I478" i="12"/>
  <c r="I479" i="12"/>
  <c r="I480" i="12"/>
  <c r="I481" i="12"/>
  <c r="AK481" i="12" s="1"/>
  <c r="I482" i="12"/>
  <c r="I483" i="12"/>
  <c r="I484" i="12"/>
  <c r="I485" i="12"/>
  <c r="AK485" i="12" s="1"/>
  <c r="I486" i="12"/>
  <c r="I487" i="12"/>
  <c r="I488" i="12"/>
  <c r="I489" i="12"/>
  <c r="AK489" i="12" s="1"/>
  <c r="I490" i="12"/>
  <c r="I491" i="12"/>
  <c r="I492" i="12"/>
  <c r="I493" i="12"/>
  <c r="AK493" i="12" s="1"/>
  <c r="I494" i="12"/>
  <c r="I495" i="12"/>
  <c r="I496" i="12"/>
  <c r="I497" i="12"/>
  <c r="AK497" i="12" s="1"/>
  <c r="I498" i="12"/>
  <c r="I499" i="12"/>
  <c r="I500" i="12"/>
  <c r="I501" i="12"/>
  <c r="AK501" i="12" s="1"/>
  <c r="I502" i="12"/>
  <c r="I503" i="12"/>
  <c r="I504" i="12"/>
  <c r="I505" i="12"/>
  <c r="AK505" i="12" s="1"/>
  <c r="I506" i="12"/>
  <c r="I507" i="12"/>
  <c r="I508" i="12"/>
  <c r="I509" i="12"/>
  <c r="AK509" i="12" s="1"/>
  <c r="I510" i="12"/>
  <c r="D13" i="12"/>
  <c r="D14" i="12"/>
  <c r="D15" i="12"/>
  <c r="AT15" i="12" s="1"/>
  <c r="D16" i="12"/>
  <c r="D17" i="12"/>
  <c r="D18" i="12"/>
  <c r="D19" i="12"/>
  <c r="AT19" i="12" s="1"/>
  <c r="D20" i="12"/>
  <c r="D21" i="12"/>
  <c r="D22" i="12"/>
  <c r="D23" i="12"/>
  <c r="AT23" i="12" s="1"/>
  <c r="D24" i="12"/>
  <c r="D25" i="12"/>
  <c r="D26" i="12"/>
  <c r="D27" i="12"/>
  <c r="AT27" i="12" s="1"/>
  <c r="D28" i="12"/>
  <c r="D29" i="12"/>
  <c r="D30" i="12"/>
  <c r="D31" i="12"/>
  <c r="AT31" i="12" s="1"/>
  <c r="D32" i="12"/>
  <c r="D33" i="12"/>
  <c r="D34" i="12"/>
  <c r="D35" i="12"/>
  <c r="AT35" i="12" s="1"/>
  <c r="D36" i="12"/>
  <c r="D37" i="12"/>
  <c r="D38" i="12"/>
  <c r="D39" i="12"/>
  <c r="AT39" i="12" s="1"/>
  <c r="D40" i="12"/>
  <c r="D41" i="12"/>
  <c r="D42" i="12"/>
  <c r="D43" i="12"/>
  <c r="AT43" i="12" s="1"/>
  <c r="D44" i="12"/>
  <c r="D45" i="12"/>
  <c r="D46" i="12"/>
  <c r="D47" i="12"/>
  <c r="D48" i="12"/>
  <c r="D49" i="12"/>
  <c r="D50" i="12"/>
  <c r="D51" i="12"/>
  <c r="AT51" i="12" s="1"/>
  <c r="D52" i="12"/>
  <c r="D53" i="12"/>
  <c r="D54" i="12"/>
  <c r="D55" i="12"/>
  <c r="D56" i="12"/>
  <c r="D57" i="12"/>
  <c r="D58" i="12"/>
  <c r="D59" i="12"/>
  <c r="AT59" i="12" s="1"/>
  <c r="BE59" i="12" s="1"/>
  <c r="BF59" i="12" s="1"/>
  <c r="D60" i="12"/>
  <c r="D61" i="12"/>
  <c r="D62" i="12"/>
  <c r="D63" i="12"/>
  <c r="AT63" i="12" s="1"/>
  <c r="BE63" i="12" s="1"/>
  <c r="BF63" i="12" s="1"/>
  <c r="D64" i="12"/>
  <c r="D65" i="12"/>
  <c r="D66" i="12"/>
  <c r="D67" i="12"/>
  <c r="AT67" i="12" s="1"/>
  <c r="BE67" i="12" s="1"/>
  <c r="BF67" i="12" s="1"/>
  <c r="D68" i="12"/>
  <c r="D69" i="12"/>
  <c r="D70" i="12"/>
  <c r="D71" i="12"/>
  <c r="AT71" i="12" s="1"/>
  <c r="D72" i="12"/>
  <c r="D73" i="12"/>
  <c r="D74" i="12"/>
  <c r="D75" i="12"/>
  <c r="AT75" i="12" s="1"/>
  <c r="D76" i="12"/>
  <c r="D77" i="12"/>
  <c r="D78" i="12"/>
  <c r="D79" i="12"/>
  <c r="AT79" i="12" s="1"/>
  <c r="D80" i="12"/>
  <c r="D81" i="12"/>
  <c r="D82" i="12"/>
  <c r="D83" i="12"/>
  <c r="AT83" i="12" s="1"/>
  <c r="BE83" i="12" s="1"/>
  <c r="BF83" i="12" s="1"/>
  <c r="D84" i="12"/>
  <c r="D85" i="12"/>
  <c r="D86" i="12"/>
  <c r="D87" i="12"/>
  <c r="AT87" i="12" s="1"/>
  <c r="D88" i="12"/>
  <c r="D89" i="12"/>
  <c r="D90" i="12"/>
  <c r="D91" i="12"/>
  <c r="AT91" i="12" s="1"/>
  <c r="D92" i="12"/>
  <c r="D93" i="12"/>
  <c r="D94" i="12"/>
  <c r="D95" i="12"/>
  <c r="AT95" i="12" s="1"/>
  <c r="BE95" i="12" s="1"/>
  <c r="BF95" i="12" s="1"/>
  <c r="D96" i="12"/>
  <c r="D97" i="12"/>
  <c r="D98" i="12"/>
  <c r="D99" i="12"/>
  <c r="AT99" i="12" s="1"/>
  <c r="D100" i="12"/>
  <c r="D101" i="12"/>
  <c r="D102" i="12"/>
  <c r="D103" i="12"/>
  <c r="AT103" i="12" s="1"/>
  <c r="D104" i="12"/>
  <c r="D105" i="12"/>
  <c r="D106" i="12"/>
  <c r="D107" i="12"/>
  <c r="AT107" i="12" s="1"/>
  <c r="D108" i="12"/>
  <c r="D109" i="12"/>
  <c r="D110" i="12"/>
  <c r="D111" i="12"/>
  <c r="D112" i="12"/>
  <c r="D113" i="12"/>
  <c r="D114" i="12"/>
  <c r="D115" i="12"/>
  <c r="AT115" i="12" s="1"/>
  <c r="D116" i="12"/>
  <c r="D117" i="12"/>
  <c r="D118" i="12"/>
  <c r="D119" i="12"/>
  <c r="AT119" i="12" s="1"/>
  <c r="D120" i="12"/>
  <c r="D121" i="12"/>
  <c r="D122" i="12"/>
  <c r="D123" i="12"/>
  <c r="AT123" i="12" s="1"/>
  <c r="D124" i="12"/>
  <c r="D125" i="12"/>
  <c r="D126" i="12"/>
  <c r="D127" i="12"/>
  <c r="AT127" i="12" s="1"/>
  <c r="D128" i="12"/>
  <c r="D129" i="12"/>
  <c r="D130" i="12"/>
  <c r="D131" i="12"/>
  <c r="AT131" i="12" s="1"/>
  <c r="BE131" i="12" s="1"/>
  <c r="BF131" i="12" s="1"/>
  <c r="D132" i="12"/>
  <c r="D133" i="12"/>
  <c r="D134" i="12"/>
  <c r="D135" i="12"/>
  <c r="AT135" i="12" s="1"/>
  <c r="BE135" i="12" s="1"/>
  <c r="BF135" i="12" s="1"/>
  <c r="D136" i="12"/>
  <c r="D137" i="12"/>
  <c r="D138" i="12"/>
  <c r="D139" i="12"/>
  <c r="AT139" i="12" s="1"/>
  <c r="D140" i="12"/>
  <c r="D141" i="12"/>
  <c r="D142" i="12"/>
  <c r="D143" i="12"/>
  <c r="AT143" i="12" s="1"/>
  <c r="D144" i="12"/>
  <c r="D145" i="12"/>
  <c r="D146" i="12"/>
  <c r="D147" i="12"/>
  <c r="AT147" i="12" s="1"/>
  <c r="D148" i="12"/>
  <c r="D149" i="12"/>
  <c r="D150" i="12"/>
  <c r="D151" i="12"/>
  <c r="D152" i="12"/>
  <c r="D153" i="12"/>
  <c r="D154" i="12"/>
  <c r="D155" i="12"/>
  <c r="AT155" i="12" s="1"/>
  <c r="D156" i="12"/>
  <c r="D157" i="12"/>
  <c r="D158" i="12"/>
  <c r="D159" i="12"/>
  <c r="AT159" i="12" s="1"/>
  <c r="D160" i="12"/>
  <c r="D161" i="12"/>
  <c r="D162" i="12"/>
  <c r="D163" i="12"/>
  <c r="AT163" i="12" s="1"/>
  <c r="BE163" i="12" s="1"/>
  <c r="BF163" i="12" s="1"/>
  <c r="D164" i="12"/>
  <c r="D165" i="12"/>
  <c r="D166" i="12"/>
  <c r="D167" i="12"/>
  <c r="AT167" i="12" s="1"/>
  <c r="D168" i="12"/>
  <c r="D169" i="12"/>
  <c r="D170" i="12"/>
  <c r="D171" i="12"/>
  <c r="AT171" i="12" s="1"/>
  <c r="BE171" i="12" s="1"/>
  <c r="BF171" i="12" s="1"/>
  <c r="D172" i="12"/>
  <c r="D173" i="12"/>
  <c r="D174" i="12"/>
  <c r="D175" i="12"/>
  <c r="D176" i="12"/>
  <c r="D177" i="12"/>
  <c r="D178" i="12"/>
  <c r="D179" i="12"/>
  <c r="AT179" i="12" s="1"/>
  <c r="BE179" i="12" s="1"/>
  <c r="BF179" i="12" s="1"/>
  <c r="D180" i="12"/>
  <c r="D181" i="12"/>
  <c r="D182" i="12"/>
  <c r="D183" i="12"/>
  <c r="AT183" i="12" s="1"/>
  <c r="D184" i="12"/>
  <c r="D185" i="12"/>
  <c r="D186" i="12"/>
  <c r="D187" i="12"/>
  <c r="AT187" i="12" s="1"/>
  <c r="D188" i="12"/>
  <c r="D189" i="12"/>
  <c r="D190" i="12"/>
  <c r="D191" i="12"/>
  <c r="AT191" i="12" s="1"/>
  <c r="D192" i="12"/>
  <c r="D193" i="12"/>
  <c r="D194" i="12"/>
  <c r="D195" i="12"/>
  <c r="AT195" i="12" s="1"/>
  <c r="D196" i="12"/>
  <c r="D197" i="12"/>
  <c r="D198" i="12"/>
  <c r="D199" i="12"/>
  <c r="AT199" i="12" s="1"/>
  <c r="BE199" i="12" s="1"/>
  <c r="BF199" i="12" s="1"/>
  <c r="D200" i="12"/>
  <c r="D201" i="12"/>
  <c r="D202" i="12"/>
  <c r="D203" i="12"/>
  <c r="D204" i="12"/>
  <c r="D205" i="12"/>
  <c r="D206" i="12"/>
  <c r="D207" i="12"/>
  <c r="AT207" i="12" s="1"/>
  <c r="BE207" i="12" s="1"/>
  <c r="BF207" i="12" s="1"/>
  <c r="D208" i="12"/>
  <c r="D209" i="12"/>
  <c r="D210" i="12"/>
  <c r="D211" i="12"/>
  <c r="AT211" i="12" s="1"/>
  <c r="BE211" i="12" s="1"/>
  <c r="BF211" i="12" s="1"/>
  <c r="D212" i="12"/>
  <c r="D213" i="12"/>
  <c r="D214" i="12"/>
  <c r="D215" i="12"/>
  <c r="AT215" i="12" s="1"/>
  <c r="D216" i="12"/>
  <c r="D217" i="12"/>
  <c r="D218" i="12"/>
  <c r="D219" i="12"/>
  <c r="AT219" i="12" s="1"/>
  <c r="D220" i="12"/>
  <c r="D221" i="12"/>
  <c r="D222" i="12"/>
  <c r="D223" i="12"/>
  <c r="AT223" i="12" s="1"/>
  <c r="D224" i="12"/>
  <c r="D225" i="12"/>
  <c r="D226" i="12"/>
  <c r="D227" i="12"/>
  <c r="AT227" i="12" s="1"/>
  <c r="BE227" i="12" s="1"/>
  <c r="BF227" i="12" s="1"/>
  <c r="D228" i="12"/>
  <c r="D229" i="12"/>
  <c r="D230" i="12"/>
  <c r="D231" i="12"/>
  <c r="AT231" i="12" s="1"/>
  <c r="BE231" i="12" s="1"/>
  <c r="BF231" i="12" s="1"/>
  <c r="D232" i="12"/>
  <c r="D233" i="12"/>
  <c r="D234" i="12"/>
  <c r="D235" i="12"/>
  <c r="AT235" i="12" s="1"/>
  <c r="D236" i="12"/>
  <c r="D237" i="12"/>
  <c r="D238" i="12"/>
  <c r="D239" i="12"/>
  <c r="AT239" i="12" s="1"/>
  <c r="D240" i="12"/>
  <c r="D241" i="12"/>
  <c r="D242" i="12"/>
  <c r="D243" i="12"/>
  <c r="AT243" i="12" s="1"/>
  <c r="D244" i="12"/>
  <c r="D245" i="12"/>
  <c r="D246" i="12"/>
  <c r="D247" i="12"/>
  <c r="AT247" i="12" s="1"/>
  <c r="BE247" i="12" s="1"/>
  <c r="BF247" i="12" s="1"/>
  <c r="D248" i="12"/>
  <c r="D249" i="12"/>
  <c r="D250" i="12"/>
  <c r="D251" i="12"/>
  <c r="AT251" i="12" s="1"/>
  <c r="BE251" i="12" s="1"/>
  <c r="BF251" i="12" s="1"/>
  <c r="D252" i="12"/>
  <c r="D253" i="12"/>
  <c r="D254" i="12"/>
  <c r="D255" i="12"/>
  <c r="D256" i="12"/>
  <c r="D257" i="12"/>
  <c r="D258" i="12"/>
  <c r="D259" i="12"/>
  <c r="D260" i="12"/>
  <c r="D261" i="12"/>
  <c r="D262" i="12"/>
  <c r="D263" i="12"/>
  <c r="AT263" i="12" s="1"/>
  <c r="D264" i="12"/>
  <c r="D265" i="12"/>
  <c r="D266" i="12"/>
  <c r="D267" i="12"/>
  <c r="AT267" i="12" s="1"/>
  <c r="BE267" i="12" s="1"/>
  <c r="BF267" i="12" s="1"/>
  <c r="D268" i="12"/>
  <c r="D269" i="12"/>
  <c r="D270" i="12"/>
  <c r="D271" i="12"/>
  <c r="AT271" i="12" s="1"/>
  <c r="D272" i="12"/>
  <c r="D273" i="12"/>
  <c r="D274" i="12"/>
  <c r="D275" i="12"/>
  <c r="AT275" i="12" s="1"/>
  <c r="BE275" i="12" s="1"/>
  <c r="BF275" i="12" s="1"/>
  <c r="D276" i="12"/>
  <c r="D277" i="12"/>
  <c r="D278" i="12"/>
  <c r="D279" i="12"/>
  <c r="AT279" i="12" s="1"/>
  <c r="D280" i="12"/>
  <c r="D281" i="12"/>
  <c r="D282" i="12"/>
  <c r="D283" i="12"/>
  <c r="AT283" i="12" s="1"/>
  <c r="D284" i="12"/>
  <c r="D285" i="12"/>
  <c r="D286" i="12"/>
  <c r="D287" i="12"/>
  <c r="AT287" i="12" s="1"/>
  <c r="BE287" i="12" s="1"/>
  <c r="BF287" i="12" s="1"/>
  <c r="D288" i="12"/>
  <c r="D289" i="12"/>
  <c r="D290" i="12"/>
  <c r="D291" i="12"/>
  <c r="D292" i="12"/>
  <c r="D293" i="12"/>
  <c r="D294" i="12"/>
  <c r="AT294" i="12" s="1"/>
  <c r="BE294" i="12" s="1"/>
  <c r="BF294" i="12" s="1"/>
  <c r="D295" i="12"/>
  <c r="AT295" i="12" s="1"/>
  <c r="D296" i="12"/>
  <c r="D297" i="12"/>
  <c r="D298" i="12"/>
  <c r="D299" i="12"/>
  <c r="D300" i="12"/>
  <c r="D301" i="12"/>
  <c r="D302" i="12"/>
  <c r="D303" i="12"/>
  <c r="AT303" i="12" s="1"/>
  <c r="D304" i="12"/>
  <c r="D305" i="12"/>
  <c r="D306" i="12"/>
  <c r="D307" i="12"/>
  <c r="AT307" i="12" s="1"/>
  <c r="D308" i="12"/>
  <c r="D309" i="12"/>
  <c r="D310" i="12"/>
  <c r="D311" i="12"/>
  <c r="AT311" i="12" s="1"/>
  <c r="D312" i="12"/>
  <c r="D313" i="12"/>
  <c r="D314" i="12"/>
  <c r="D315" i="12"/>
  <c r="AT315" i="12" s="1"/>
  <c r="D316" i="12"/>
  <c r="D317" i="12"/>
  <c r="D318" i="12"/>
  <c r="D319" i="12"/>
  <c r="D320" i="12"/>
  <c r="D321" i="12"/>
  <c r="D322" i="12"/>
  <c r="D323" i="12"/>
  <c r="AT323" i="12" s="1"/>
  <c r="D324" i="12"/>
  <c r="D325" i="12"/>
  <c r="D326" i="12"/>
  <c r="D327" i="12"/>
  <c r="AT327" i="12" s="1"/>
  <c r="BE327" i="12" s="1"/>
  <c r="BF327" i="12" s="1"/>
  <c r="D328" i="12"/>
  <c r="D329" i="12"/>
  <c r="D330" i="12"/>
  <c r="D331" i="12"/>
  <c r="AT331" i="12" s="1"/>
  <c r="BE331" i="12" s="1"/>
  <c r="BF331" i="12" s="1"/>
  <c r="D332" i="12"/>
  <c r="D333" i="12"/>
  <c r="D334" i="12"/>
  <c r="D335" i="12"/>
  <c r="AT335" i="12" s="1"/>
  <c r="D336" i="12"/>
  <c r="D337" i="12"/>
  <c r="D338" i="12"/>
  <c r="D339" i="12"/>
  <c r="AT339" i="12" s="1"/>
  <c r="D340" i="12"/>
  <c r="D341" i="12"/>
  <c r="D342" i="12"/>
  <c r="D343" i="12"/>
  <c r="AT343" i="12" s="1"/>
  <c r="BE343" i="12" s="1"/>
  <c r="BF343" i="12" s="1"/>
  <c r="D344" i="12"/>
  <c r="D345" i="12"/>
  <c r="D346" i="12"/>
  <c r="D347" i="12"/>
  <c r="AT347" i="12" s="1"/>
  <c r="D348" i="12"/>
  <c r="D349" i="12"/>
  <c r="D350" i="12"/>
  <c r="D351" i="12"/>
  <c r="D352" i="12"/>
  <c r="D353" i="12"/>
  <c r="D354" i="12"/>
  <c r="D355" i="12"/>
  <c r="AT355" i="12" s="1"/>
  <c r="D356" i="12"/>
  <c r="D357" i="12"/>
  <c r="D358" i="12"/>
  <c r="D359" i="12"/>
  <c r="AT359" i="12" s="1"/>
  <c r="D360" i="12"/>
  <c r="D361" i="12"/>
  <c r="D362" i="12"/>
  <c r="D363" i="12"/>
  <c r="AT363" i="12" s="1"/>
  <c r="D364" i="12"/>
  <c r="D365" i="12"/>
  <c r="D366" i="12"/>
  <c r="D367" i="12"/>
  <c r="AT367" i="12" s="1"/>
  <c r="D368" i="12"/>
  <c r="D369" i="12"/>
  <c r="D370" i="12"/>
  <c r="D371" i="12"/>
  <c r="AT371" i="12" s="1"/>
  <c r="D372" i="12"/>
  <c r="D373" i="12"/>
  <c r="D374" i="12"/>
  <c r="D375" i="12"/>
  <c r="D376" i="12"/>
  <c r="D377" i="12"/>
  <c r="D378" i="12"/>
  <c r="D379" i="12"/>
  <c r="AT379" i="12" s="1"/>
  <c r="D380" i="12"/>
  <c r="D381" i="12"/>
  <c r="D382" i="12"/>
  <c r="D383" i="12"/>
  <c r="AT383" i="12" s="1"/>
  <c r="BE383" i="12" s="1"/>
  <c r="BF383" i="12" s="1"/>
  <c r="D384" i="12"/>
  <c r="D385" i="12"/>
  <c r="D386" i="12"/>
  <c r="D387" i="12"/>
  <c r="AT387" i="12" s="1"/>
  <c r="D388" i="12"/>
  <c r="D389" i="12"/>
  <c r="D390" i="12"/>
  <c r="D391" i="12"/>
  <c r="D392" i="12"/>
  <c r="D393" i="12"/>
  <c r="D394" i="12"/>
  <c r="D395" i="12"/>
  <c r="AT395" i="12" s="1"/>
  <c r="BE395" i="12" s="1"/>
  <c r="BF395" i="12" s="1"/>
  <c r="D396" i="12"/>
  <c r="D397" i="12"/>
  <c r="D398" i="12"/>
  <c r="D399" i="12"/>
  <c r="D400" i="12"/>
  <c r="D401" i="12"/>
  <c r="D402" i="12"/>
  <c r="D403" i="12"/>
  <c r="AT403" i="12" s="1"/>
  <c r="BE403" i="12" s="1"/>
  <c r="BF403" i="12" s="1"/>
  <c r="D404" i="12"/>
  <c r="D405" i="12"/>
  <c r="D406" i="12"/>
  <c r="D407" i="12"/>
  <c r="D408" i="12"/>
  <c r="D409" i="12"/>
  <c r="D410" i="12"/>
  <c r="D411" i="12"/>
  <c r="AT411" i="12" s="1"/>
  <c r="BE411" i="12" s="1"/>
  <c r="BF411" i="12" s="1"/>
  <c r="D412" i="12"/>
  <c r="D413" i="12"/>
  <c r="D414" i="12"/>
  <c r="D415" i="12"/>
  <c r="AT415" i="12" s="1"/>
  <c r="BE415" i="12" s="1"/>
  <c r="BF415" i="12" s="1"/>
  <c r="D416" i="12"/>
  <c r="D417" i="12"/>
  <c r="D418" i="12"/>
  <c r="D419" i="12"/>
  <c r="D420" i="12"/>
  <c r="D421" i="12"/>
  <c r="D422" i="12"/>
  <c r="D423" i="12"/>
  <c r="AT423" i="12" s="1"/>
  <c r="D424" i="12"/>
  <c r="D425" i="12"/>
  <c r="D426" i="12"/>
  <c r="D427" i="12"/>
  <c r="AT427" i="12" s="1"/>
  <c r="BE427" i="12" s="1"/>
  <c r="BF427" i="12" s="1"/>
  <c r="D428" i="12"/>
  <c r="D429" i="12"/>
  <c r="D430" i="12"/>
  <c r="D431" i="12"/>
  <c r="AT431" i="12" s="1"/>
  <c r="D432" i="12"/>
  <c r="D433" i="12"/>
  <c r="D434" i="12"/>
  <c r="D435" i="12"/>
  <c r="AT435" i="12" s="1"/>
  <c r="D436" i="12"/>
  <c r="D437" i="12"/>
  <c r="D438" i="12"/>
  <c r="D439" i="12"/>
  <c r="AT439" i="12" s="1"/>
  <c r="D440" i="12"/>
  <c r="D441" i="12"/>
  <c r="D442" i="12"/>
  <c r="D443" i="12"/>
  <c r="AT443" i="12" s="1"/>
  <c r="BE443" i="12" s="1"/>
  <c r="BF443" i="12" s="1"/>
  <c r="D444" i="12"/>
  <c r="D445" i="12"/>
  <c r="D446" i="12"/>
  <c r="D447" i="12"/>
  <c r="D448" i="12"/>
  <c r="D449" i="12"/>
  <c r="D450" i="12"/>
  <c r="D451" i="12"/>
  <c r="AT451" i="12" s="1"/>
  <c r="BE451" i="12" s="1"/>
  <c r="BF451" i="12" s="1"/>
  <c r="D452" i="12"/>
  <c r="D453" i="12"/>
  <c r="D454" i="12"/>
  <c r="D455" i="12"/>
  <c r="AT455" i="12" s="1"/>
  <c r="D456" i="12"/>
  <c r="D457" i="12"/>
  <c r="D458" i="12"/>
  <c r="D459" i="12"/>
  <c r="AT459" i="12" s="1"/>
  <c r="BE459" i="12" s="1"/>
  <c r="BF459" i="12" s="1"/>
  <c r="D460" i="12"/>
  <c r="D461" i="12"/>
  <c r="D462" i="12"/>
  <c r="D463" i="12"/>
  <c r="D464" i="12"/>
  <c r="D465" i="12"/>
  <c r="D466" i="12"/>
  <c r="D467" i="12"/>
  <c r="AT467" i="12" s="1"/>
  <c r="BE467" i="12" s="1"/>
  <c r="BF467" i="12" s="1"/>
  <c r="D468" i="12"/>
  <c r="D469" i="12"/>
  <c r="D470" i="12"/>
  <c r="D471" i="12"/>
  <c r="AT471" i="12" s="1"/>
  <c r="BE471" i="12" s="1"/>
  <c r="BF471" i="12" s="1"/>
  <c r="D472" i="12"/>
  <c r="D473" i="12"/>
  <c r="D474" i="12"/>
  <c r="D475" i="12"/>
  <c r="AT475" i="12" s="1"/>
  <c r="BE475" i="12" s="1"/>
  <c r="BF475" i="12" s="1"/>
  <c r="D476" i="12"/>
  <c r="D477" i="12"/>
  <c r="D478" i="12"/>
  <c r="D479" i="12"/>
  <c r="D480" i="12"/>
  <c r="D481" i="12"/>
  <c r="D482" i="12"/>
  <c r="D483" i="12"/>
  <c r="AT483" i="12" s="1"/>
  <c r="D484" i="12"/>
  <c r="D485" i="12"/>
  <c r="D486" i="12"/>
  <c r="D487" i="12"/>
  <c r="AT487" i="12" s="1"/>
  <c r="BE487" i="12" s="1"/>
  <c r="BF487" i="12" s="1"/>
  <c r="D488" i="12"/>
  <c r="D489" i="12"/>
  <c r="D490" i="12"/>
  <c r="D491" i="12"/>
  <c r="AT491" i="12" s="1"/>
  <c r="D492" i="12"/>
  <c r="D493" i="12"/>
  <c r="D494" i="12"/>
  <c r="D495" i="12"/>
  <c r="AT495" i="12" s="1"/>
  <c r="D496" i="12"/>
  <c r="D497" i="12"/>
  <c r="D498" i="12"/>
  <c r="D499" i="12"/>
  <c r="AT499" i="12" s="1"/>
  <c r="D500" i="12"/>
  <c r="D501" i="12"/>
  <c r="D502" i="12"/>
  <c r="D503" i="12"/>
  <c r="D504" i="12"/>
  <c r="D505" i="12"/>
  <c r="D506" i="12"/>
  <c r="D507" i="12"/>
  <c r="AT507" i="12" s="1"/>
  <c r="D508" i="12"/>
  <c r="D509" i="12"/>
  <c r="AT509" i="12" s="1"/>
  <c r="BE509" i="12" s="1"/>
  <c r="BF509" i="12" s="1"/>
  <c r="D510"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08" i="12"/>
  <c r="B409" i="12"/>
  <c r="B410" i="12"/>
  <c r="B411" i="12"/>
  <c r="B412" i="12"/>
  <c r="B413" i="12"/>
  <c r="B414" i="12"/>
  <c r="B415" i="12"/>
  <c r="B416" i="12"/>
  <c r="B417" i="12"/>
  <c r="B418" i="12"/>
  <c r="B419" i="12"/>
  <c r="B420" i="12"/>
  <c r="B421" i="12"/>
  <c r="B422" i="12"/>
  <c r="B423" i="12"/>
  <c r="B424" i="12"/>
  <c r="B425" i="12"/>
  <c r="B426" i="12"/>
  <c r="B427" i="12"/>
  <c r="B428" i="12"/>
  <c r="B429" i="12"/>
  <c r="B430" i="12"/>
  <c r="B431" i="12"/>
  <c r="B432" i="12"/>
  <c r="B433" i="12"/>
  <c r="B434" i="12"/>
  <c r="B435" i="12"/>
  <c r="B436" i="12"/>
  <c r="B437" i="12"/>
  <c r="B438" i="12"/>
  <c r="B439" i="12"/>
  <c r="B440" i="12"/>
  <c r="B441" i="12"/>
  <c r="B442" i="12"/>
  <c r="B443" i="12"/>
  <c r="B444" i="12"/>
  <c r="B445" i="12"/>
  <c r="B446" i="12"/>
  <c r="B447" i="12"/>
  <c r="B448" i="12"/>
  <c r="B449" i="12"/>
  <c r="B450" i="12"/>
  <c r="B451" i="12"/>
  <c r="B452" i="12"/>
  <c r="B453" i="12"/>
  <c r="B454" i="12"/>
  <c r="B455" i="12"/>
  <c r="B456" i="12"/>
  <c r="B457" i="12"/>
  <c r="B458" i="12"/>
  <c r="B459" i="12"/>
  <c r="B460" i="12"/>
  <c r="B461" i="12"/>
  <c r="B462" i="12"/>
  <c r="B463" i="12"/>
  <c r="B464" i="12"/>
  <c r="B465" i="12"/>
  <c r="B466" i="12"/>
  <c r="B467" i="12"/>
  <c r="B468" i="12"/>
  <c r="B469" i="12"/>
  <c r="B470" i="12"/>
  <c r="B471" i="12"/>
  <c r="B472" i="12"/>
  <c r="B473" i="12"/>
  <c r="B474" i="12"/>
  <c r="B475" i="12"/>
  <c r="B476" i="12"/>
  <c r="B477" i="12"/>
  <c r="B478" i="12"/>
  <c r="B479" i="12"/>
  <c r="B480" i="12"/>
  <c r="B481" i="12"/>
  <c r="B482" i="12"/>
  <c r="B483" i="12"/>
  <c r="B484" i="12"/>
  <c r="B485" i="12"/>
  <c r="B486" i="12"/>
  <c r="B487" i="12"/>
  <c r="B488" i="12"/>
  <c r="B489" i="12"/>
  <c r="B490" i="12"/>
  <c r="B491" i="12"/>
  <c r="B492" i="12"/>
  <c r="B493" i="12"/>
  <c r="B494" i="12"/>
  <c r="B495" i="12"/>
  <c r="B496" i="12"/>
  <c r="B497" i="12"/>
  <c r="B498" i="12"/>
  <c r="B499" i="12"/>
  <c r="B500" i="12"/>
  <c r="B501" i="12"/>
  <c r="B502" i="12"/>
  <c r="B503" i="12"/>
  <c r="B504" i="12"/>
  <c r="B505" i="12"/>
  <c r="B506" i="12"/>
  <c r="B507" i="12"/>
  <c r="B508" i="12"/>
  <c r="B509" i="12"/>
  <c r="B510" i="12"/>
  <c r="B12" i="12"/>
  <c r="AB11" i="10"/>
  <c r="G12" i="12" s="1"/>
  <c r="AG12" i="12" s="1"/>
  <c r="AB12" i="10"/>
  <c r="G13" i="12" s="1"/>
  <c r="AG13" i="12" s="1"/>
  <c r="AB13" i="10"/>
  <c r="AB14" i="10"/>
  <c r="AB15" i="10"/>
  <c r="G16" i="12" s="1"/>
  <c r="AG16" i="12" s="1"/>
  <c r="AB16" i="10"/>
  <c r="G17" i="12" s="1"/>
  <c r="AG17" i="12" s="1"/>
  <c r="AB17" i="10"/>
  <c r="G18" i="12" s="1"/>
  <c r="AG18" i="12" s="1"/>
  <c r="AB18" i="10"/>
  <c r="G19" i="12" s="1"/>
  <c r="AG19" i="12" s="1"/>
  <c r="AB19" i="10"/>
  <c r="G20" i="12" s="1"/>
  <c r="AB20" i="10"/>
  <c r="G21" i="12" s="1"/>
  <c r="AG21" i="12" s="1"/>
  <c r="AB21" i="10"/>
  <c r="G22" i="12" s="1"/>
  <c r="AG22" i="12" s="1"/>
  <c r="AB22" i="10"/>
  <c r="G23" i="12" s="1"/>
  <c r="AG23" i="12" s="1"/>
  <c r="AB23" i="10"/>
  <c r="G24" i="12" s="1"/>
  <c r="AB24" i="10"/>
  <c r="G25" i="12" s="1"/>
  <c r="AG25" i="12" s="1"/>
  <c r="AB25" i="10"/>
  <c r="G26" i="12" s="1"/>
  <c r="AG26" i="12" s="1"/>
  <c r="AC11" i="10"/>
  <c r="AC12" i="10"/>
  <c r="AC13" i="10"/>
  <c r="AC14" i="10"/>
  <c r="AC15" i="10"/>
  <c r="AC16" i="10"/>
  <c r="AC17" i="10"/>
  <c r="AC18" i="10"/>
  <c r="AC19" i="10"/>
  <c r="AC20" i="10"/>
  <c r="AC21" i="10"/>
  <c r="AC22" i="10"/>
  <c r="AC23" i="10"/>
  <c r="AC24" i="10"/>
  <c r="AC25" i="10"/>
  <c r="AC26" i="10"/>
  <c r="AC27" i="10"/>
  <c r="AD11" i="10"/>
  <c r="A11" i="10" s="1"/>
  <c r="AD12" i="10"/>
  <c r="A12" i="10" s="1"/>
  <c r="AD13" i="10"/>
  <c r="AD14" i="10"/>
  <c r="AD15" i="10"/>
  <c r="A15" i="10" s="1"/>
  <c r="AD16" i="10"/>
  <c r="A16" i="10" s="1"/>
  <c r="AD17" i="10"/>
  <c r="AD18" i="10"/>
  <c r="AD19" i="10"/>
  <c r="A19" i="10" s="1"/>
  <c r="AD20" i="10"/>
  <c r="A20" i="10" s="1"/>
  <c r="AD21" i="10"/>
  <c r="AD22" i="10"/>
  <c r="AD23" i="10"/>
  <c r="A23" i="10" s="1"/>
  <c r="AD24" i="10"/>
  <c r="A24" i="10" s="1"/>
  <c r="AD25" i="10"/>
  <c r="AD26" i="10"/>
  <c r="AE11" i="10"/>
  <c r="AE12" i="10"/>
  <c r="AE14" i="10"/>
  <c r="AE15" i="10"/>
  <c r="AE16" i="10"/>
  <c r="AE17" i="10"/>
  <c r="AE18" i="10"/>
  <c r="AE19" i="10"/>
  <c r="AE20" i="10"/>
  <c r="AE21" i="10"/>
  <c r="AE22" i="10"/>
  <c r="AE23" i="10"/>
  <c r="AE24" i="10"/>
  <c r="AE25" i="10"/>
  <c r="AE26" i="10"/>
  <c r="AE27" i="10"/>
  <c r="AF11" i="10"/>
  <c r="AG11" i="10" s="1"/>
  <c r="AF12" i="10"/>
  <c r="AF14" i="10"/>
  <c r="AG14" i="10" s="1"/>
  <c r="AF15" i="10"/>
  <c r="AF16" i="10"/>
  <c r="AG16" i="10" s="1"/>
  <c r="AF17" i="10"/>
  <c r="AG17" i="10" s="1"/>
  <c r="AF18" i="10"/>
  <c r="AG18" i="10" s="1"/>
  <c r="AF19" i="10"/>
  <c r="AG19" i="10" s="1"/>
  <c r="AF20" i="10"/>
  <c r="AG20" i="10" s="1"/>
  <c r="AF21" i="10"/>
  <c r="AG21" i="10" s="1"/>
  <c r="AF22" i="10"/>
  <c r="AG22" i="10" s="1"/>
  <c r="AF23" i="10"/>
  <c r="AG23" i="10" s="1"/>
  <c r="AF24" i="10"/>
  <c r="AG24" i="10" s="1"/>
  <c r="AF25" i="10"/>
  <c r="AG25" i="10" s="1"/>
  <c r="AF26" i="10"/>
  <c r="AF27" i="10"/>
  <c r="AG13" i="10"/>
  <c r="AG15" i="10"/>
  <c r="AH11" i="10"/>
  <c r="AI11" i="10" s="1"/>
  <c r="AH12" i="10"/>
  <c r="AI12" i="10" s="1"/>
  <c r="AH13" i="10"/>
  <c r="AI13" i="10" s="1"/>
  <c r="AH14" i="10"/>
  <c r="AI14" i="10" s="1"/>
  <c r="AH15" i="10"/>
  <c r="AI15" i="10" s="1"/>
  <c r="AH16" i="10"/>
  <c r="AI16" i="10" s="1"/>
  <c r="AH17" i="10"/>
  <c r="AI17" i="10" s="1"/>
  <c r="AH18" i="10"/>
  <c r="AI18" i="10" s="1"/>
  <c r="AH19" i="10"/>
  <c r="AI19" i="10" s="1"/>
  <c r="AH20" i="10"/>
  <c r="AI20" i="10" s="1"/>
  <c r="AH21" i="10"/>
  <c r="AI21" i="10" s="1"/>
  <c r="AH22" i="10"/>
  <c r="AI22" i="10" s="1"/>
  <c r="AH23" i="10"/>
  <c r="AI23" i="10" s="1"/>
  <c r="AH24" i="10"/>
  <c r="AI24" i="10" s="1"/>
  <c r="AH25" i="10"/>
  <c r="AI25" i="10" s="1"/>
  <c r="AH26" i="10"/>
  <c r="AI26" i="10" s="1"/>
  <c r="AH27" i="10"/>
  <c r="AJ11" i="10"/>
  <c r="AK11" i="10" s="1"/>
  <c r="AJ12" i="10"/>
  <c r="AK12" i="10" s="1"/>
  <c r="AJ13" i="10"/>
  <c r="AK13" i="10" s="1"/>
  <c r="AJ14" i="10"/>
  <c r="AK14" i="10" s="1"/>
  <c r="AJ15" i="10"/>
  <c r="AK15" i="10" s="1"/>
  <c r="AJ16" i="10"/>
  <c r="AK16" i="10" s="1"/>
  <c r="AJ17" i="10"/>
  <c r="AK17" i="10" s="1"/>
  <c r="AJ18" i="10"/>
  <c r="AK18" i="10" s="1"/>
  <c r="AJ19" i="10"/>
  <c r="AK19" i="10" s="1"/>
  <c r="AJ20" i="10"/>
  <c r="AK20" i="10" s="1"/>
  <c r="AJ21" i="10"/>
  <c r="AK21" i="10" s="1"/>
  <c r="AJ22" i="10"/>
  <c r="AK22" i="10" s="1"/>
  <c r="AJ23" i="10"/>
  <c r="AK23" i="10" s="1"/>
  <c r="AJ24" i="10"/>
  <c r="AK24" i="10" s="1"/>
  <c r="AJ25" i="10"/>
  <c r="AK25" i="10" s="1"/>
  <c r="AJ26" i="10"/>
  <c r="AK26" i="10" s="1"/>
  <c r="AJ27" i="10"/>
  <c r="AK27" i="10" s="1"/>
  <c r="AJ28" i="10"/>
  <c r="AJ29" i="10"/>
  <c r="AK29" i="10" s="1"/>
  <c r="AJ30" i="10"/>
  <c r="AB26" i="10"/>
  <c r="G27" i="12" s="1"/>
  <c r="AG27" i="12" s="1"/>
  <c r="C20" i="12"/>
  <c r="C21" i="12"/>
  <c r="C22" i="12"/>
  <c r="C23" i="12"/>
  <c r="C24" i="12"/>
  <c r="C25" i="12"/>
  <c r="C26" i="12"/>
  <c r="AD410" i="10"/>
  <c r="AD411" i="10"/>
  <c r="AD412" i="10"/>
  <c r="AD413" i="10"/>
  <c r="AD414" i="10"/>
  <c r="AD415" i="10"/>
  <c r="AD416" i="10"/>
  <c r="A416" i="10" s="1"/>
  <c r="AD417" i="10"/>
  <c r="AD418" i="10"/>
  <c r="AD419" i="10"/>
  <c r="AD420" i="10"/>
  <c r="A420" i="10" s="1"/>
  <c r="AD421" i="10"/>
  <c r="AD422" i="10"/>
  <c r="AD423" i="10"/>
  <c r="AD424" i="10"/>
  <c r="AD425" i="10"/>
  <c r="AD426" i="10"/>
  <c r="AD427" i="10"/>
  <c r="AD428" i="10"/>
  <c r="A428" i="10" s="1"/>
  <c r="AD429" i="10"/>
  <c r="AD430" i="10"/>
  <c r="AD431" i="10"/>
  <c r="AD432" i="10"/>
  <c r="A432" i="10" s="1"/>
  <c r="AD433" i="10"/>
  <c r="AD434" i="10"/>
  <c r="AD435" i="10"/>
  <c r="AD436" i="10"/>
  <c r="A436" i="10" s="1"/>
  <c r="AD437" i="10"/>
  <c r="AD438" i="10"/>
  <c r="AD439" i="10"/>
  <c r="AD440" i="10"/>
  <c r="A440" i="10" s="1"/>
  <c r="AD441" i="10"/>
  <c r="AD442" i="10"/>
  <c r="AD443" i="10"/>
  <c r="AD444" i="10"/>
  <c r="A444" i="10" s="1"/>
  <c r="AD445" i="10"/>
  <c r="AD446" i="10"/>
  <c r="AD447" i="10"/>
  <c r="AD448" i="10"/>
  <c r="AD449" i="10"/>
  <c r="AD450" i="10"/>
  <c r="AD451" i="10"/>
  <c r="AD452" i="10"/>
  <c r="A452" i="10" s="1"/>
  <c r="AD453" i="10"/>
  <c r="AD454" i="10"/>
  <c r="AD455" i="10"/>
  <c r="AD456" i="10"/>
  <c r="A456" i="10" s="1"/>
  <c r="AD457" i="10"/>
  <c r="AD458" i="10"/>
  <c r="AD459" i="10"/>
  <c r="AD460" i="10"/>
  <c r="A460" i="10" s="1"/>
  <c r="AD461" i="10"/>
  <c r="AD462" i="10"/>
  <c r="AD463" i="10"/>
  <c r="AD464" i="10"/>
  <c r="AD465" i="10"/>
  <c r="AD466" i="10"/>
  <c r="AD467" i="10"/>
  <c r="AD468" i="10"/>
  <c r="A468" i="10" s="1"/>
  <c r="AD469" i="10"/>
  <c r="AD470" i="10"/>
  <c r="AD471" i="10"/>
  <c r="AD472" i="10"/>
  <c r="A472" i="10" s="1"/>
  <c r="AD473" i="10"/>
  <c r="AD474" i="10"/>
  <c r="AD475" i="10"/>
  <c r="AD476" i="10"/>
  <c r="A476" i="10" s="1"/>
  <c r="AD477" i="10"/>
  <c r="AD478" i="10"/>
  <c r="AD479" i="10"/>
  <c r="AD480" i="10"/>
  <c r="A480" i="10" s="1"/>
  <c r="AD481" i="10"/>
  <c r="AD482" i="10"/>
  <c r="AD483" i="10"/>
  <c r="AD484" i="10"/>
  <c r="A484" i="10" s="1"/>
  <c r="AD485" i="10"/>
  <c r="AD486" i="10"/>
  <c r="AD487" i="10"/>
  <c r="AD488" i="10"/>
  <c r="A488" i="10" s="1"/>
  <c r="AD489" i="10"/>
  <c r="AD490" i="10"/>
  <c r="AD491" i="10"/>
  <c r="AD492" i="10"/>
  <c r="A492" i="10" s="1"/>
  <c r="AD493" i="10"/>
  <c r="AD494" i="10"/>
  <c r="AD495" i="10"/>
  <c r="AD496" i="10"/>
  <c r="A496" i="10" s="1"/>
  <c r="AD497" i="10"/>
  <c r="AD498" i="10"/>
  <c r="AD499" i="10"/>
  <c r="AD500" i="10"/>
  <c r="A500" i="10" s="1"/>
  <c r="AD501" i="10"/>
  <c r="AD502" i="10"/>
  <c r="AD503" i="10"/>
  <c r="AD504" i="10"/>
  <c r="AD505" i="10"/>
  <c r="AD506" i="10"/>
  <c r="AD507" i="10"/>
  <c r="AD508" i="10"/>
  <c r="AD509" i="10"/>
  <c r="AD510" i="10"/>
  <c r="AD146" i="10"/>
  <c r="AD147" i="10"/>
  <c r="A147" i="10" s="1"/>
  <c r="AD148" i="10"/>
  <c r="AD149" i="10"/>
  <c r="AD150" i="10"/>
  <c r="AD151" i="10"/>
  <c r="A151" i="10" s="1"/>
  <c r="AD152" i="10"/>
  <c r="AD153" i="10"/>
  <c r="AD154" i="10"/>
  <c r="AD155" i="10"/>
  <c r="A155" i="10" s="1"/>
  <c r="AD156" i="10"/>
  <c r="AD157" i="10"/>
  <c r="AD158" i="10"/>
  <c r="AD159" i="10"/>
  <c r="A159" i="10" s="1"/>
  <c r="AD160" i="10"/>
  <c r="AD161" i="10"/>
  <c r="AD162" i="10"/>
  <c r="AD163" i="10"/>
  <c r="A163" i="10" s="1"/>
  <c r="AD164" i="10"/>
  <c r="AD165" i="10"/>
  <c r="AD166" i="10"/>
  <c r="AD167" i="10"/>
  <c r="A167" i="10" s="1"/>
  <c r="AD168" i="10"/>
  <c r="AD169" i="10"/>
  <c r="AD170" i="10"/>
  <c r="AD171" i="10"/>
  <c r="A171" i="10" s="1"/>
  <c r="AD172" i="10"/>
  <c r="AD173" i="10"/>
  <c r="AD174" i="10"/>
  <c r="AD175" i="10"/>
  <c r="AD176" i="10"/>
  <c r="AD177" i="10"/>
  <c r="AD178" i="10"/>
  <c r="AD179" i="10"/>
  <c r="AD180" i="10"/>
  <c r="AD181" i="10"/>
  <c r="AD182" i="10"/>
  <c r="AD183" i="10"/>
  <c r="A183" i="10" s="1"/>
  <c r="AD184" i="10"/>
  <c r="AD185" i="10"/>
  <c r="AD186" i="10"/>
  <c r="AD187" i="10"/>
  <c r="A187" i="10" s="1"/>
  <c r="AD188" i="10"/>
  <c r="AD189" i="10"/>
  <c r="AD190" i="10"/>
  <c r="AD191" i="10"/>
  <c r="AD192" i="10"/>
  <c r="AD193" i="10"/>
  <c r="AD194" i="10"/>
  <c r="AD195" i="10"/>
  <c r="A195" i="10" s="1"/>
  <c r="AD196" i="10"/>
  <c r="AD197" i="10"/>
  <c r="AD198" i="10"/>
  <c r="AD199" i="10"/>
  <c r="A199" i="10" s="1"/>
  <c r="AD200" i="10"/>
  <c r="AD201" i="10"/>
  <c r="AD202" i="10"/>
  <c r="AD203" i="10"/>
  <c r="A203" i="10" s="1"/>
  <c r="AD204" i="10"/>
  <c r="AD205" i="10"/>
  <c r="AD206" i="10"/>
  <c r="AD207" i="10"/>
  <c r="A207" i="10" s="1"/>
  <c r="AD208" i="10"/>
  <c r="AD209" i="10"/>
  <c r="AD210" i="10"/>
  <c r="AD211" i="10"/>
  <c r="A211" i="10" s="1"/>
  <c r="AD212" i="10"/>
  <c r="AD213" i="10"/>
  <c r="AD214" i="10"/>
  <c r="AD215" i="10"/>
  <c r="A215" i="10" s="1"/>
  <c r="AD216" i="10"/>
  <c r="AD217" i="10"/>
  <c r="AD218" i="10"/>
  <c r="AD219" i="10"/>
  <c r="A219" i="10" s="1"/>
  <c r="AD220" i="10"/>
  <c r="AD221" i="10"/>
  <c r="AD222" i="10"/>
  <c r="AD223" i="10"/>
  <c r="A223" i="10" s="1"/>
  <c r="AD224" i="10"/>
  <c r="AD225" i="10"/>
  <c r="AD226" i="10"/>
  <c r="AD227" i="10"/>
  <c r="A227" i="10" s="1"/>
  <c r="AD228" i="10"/>
  <c r="AD229" i="10"/>
  <c r="AD230" i="10"/>
  <c r="AD231" i="10"/>
  <c r="A231" i="10" s="1"/>
  <c r="AD232" i="10"/>
  <c r="AD233" i="10"/>
  <c r="AD234" i="10"/>
  <c r="AD235" i="10"/>
  <c r="A235" i="10" s="1"/>
  <c r="AD236" i="10"/>
  <c r="AD237" i="10"/>
  <c r="AD238" i="10"/>
  <c r="AD239" i="10"/>
  <c r="A239" i="10" s="1"/>
  <c r="AD240" i="10"/>
  <c r="AD241" i="10"/>
  <c r="AD242" i="10"/>
  <c r="AD243" i="10"/>
  <c r="A243" i="10" s="1"/>
  <c r="AD244" i="10"/>
  <c r="AD245" i="10"/>
  <c r="AD246" i="10"/>
  <c r="AD247" i="10"/>
  <c r="AD248" i="10"/>
  <c r="AD249" i="10"/>
  <c r="AD250" i="10"/>
  <c r="AD251" i="10"/>
  <c r="A251" i="10" s="1"/>
  <c r="AD252" i="10"/>
  <c r="AD253" i="10"/>
  <c r="AD254" i="10"/>
  <c r="AD255" i="10"/>
  <c r="A255" i="10" s="1"/>
  <c r="AD256" i="10"/>
  <c r="AD257" i="10"/>
  <c r="AD258" i="10"/>
  <c r="AD259" i="10"/>
  <c r="AD260" i="10"/>
  <c r="AD261" i="10"/>
  <c r="AD262" i="10"/>
  <c r="AD263" i="10"/>
  <c r="A263" i="10" s="1"/>
  <c r="AD264" i="10"/>
  <c r="AD265" i="10"/>
  <c r="AD266" i="10"/>
  <c r="AD267" i="10"/>
  <c r="A267" i="10" s="1"/>
  <c r="AD268" i="10"/>
  <c r="AD269" i="10"/>
  <c r="AD270" i="10"/>
  <c r="AD271" i="10"/>
  <c r="AD272" i="10"/>
  <c r="AD273" i="10"/>
  <c r="AD274" i="10"/>
  <c r="AD275" i="10"/>
  <c r="A275" i="10" s="1"/>
  <c r="AD276" i="10"/>
  <c r="AD277" i="10"/>
  <c r="AD278" i="10"/>
  <c r="AD279" i="10"/>
  <c r="A279" i="10" s="1"/>
  <c r="AD280" i="10"/>
  <c r="AD281" i="10"/>
  <c r="AD282" i="10"/>
  <c r="AD283" i="10"/>
  <c r="A283" i="10" s="1"/>
  <c r="AD284" i="10"/>
  <c r="AD285" i="10"/>
  <c r="AD286" i="10"/>
  <c r="AD287" i="10"/>
  <c r="AD288" i="10"/>
  <c r="AD289" i="10"/>
  <c r="AD290" i="10"/>
  <c r="AD291" i="10"/>
  <c r="A291" i="10" s="1"/>
  <c r="AD292" i="10"/>
  <c r="AD293" i="10"/>
  <c r="AD294" i="10"/>
  <c r="AD295" i="10"/>
  <c r="A295" i="10" s="1"/>
  <c r="AD296" i="10"/>
  <c r="AD297" i="10"/>
  <c r="AD298" i="10"/>
  <c r="AD299" i="10"/>
  <c r="A299" i="10" s="1"/>
  <c r="AD300" i="10"/>
  <c r="AD301" i="10"/>
  <c r="AD302" i="10"/>
  <c r="AD303" i="10"/>
  <c r="A303" i="10" s="1"/>
  <c r="AD304" i="10"/>
  <c r="AD305" i="10"/>
  <c r="AD306" i="10"/>
  <c r="AD307" i="10"/>
  <c r="AD308" i="10"/>
  <c r="AD309" i="10"/>
  <c r="AD310" i="10"/>
  <c r="AD311" i="10"/>
  <c r="A311" i="10" s="1"/>
  <c r="AD312" i="10"/>
  <c r="AD313" i="10"/>
  <c r="AD314" i="10"/>
  <c r="AD315" i="10"/>
  <c r="A315" i="10" s="1"/>
  <c r="AD316" i="10"/>
  <c r="AD317" i="10"/>
  <c r="AD318" i="10"/>
  <c r="AD319" i="10"/>
  <c r="A319" i="10" s="1"/>
  <c r="AD320" i="10"/>
  <c r="AD321" i="10"/>
  <c r="AD322" i="10"/>
  <c r="AD323" i="10"/>
  <c r="A323" i="10" s="1"/>
  <c r="AD324" i="10"/>
  <c r="AD325" i="10"/>
  <c r="AD326" i="10"/>
  <c r="AD327" i="10"/>
  <c r="A327" i="10" s="1"/>
  <c r="AD328" i="10"/>
  <c r="AD329" i="10"/>
  <c r="AD330" i="10"/>
  <c r="AD331" i="10"/>
  <c r="AD332" i="10"/>
  <c r="AD333" i="10"/>
  <c r="AD334" i="10"/>
  <c r="AD335" i="10"/>
  <c r="AD336" i="10"/>
  <c r="AD337" i="10"/>
  <c r="AD338" i="10"/>
  <c r="AD339" i="10"/>
  <c r="A339" i="10" s="1"/>
  <c r="AD340" i="10"/>
  <c r="AD341" i="10"/>
  <c r="AD342" i="10"/>
  <c r="AD343" i="10"/>
  <c r="A343" i="10" s="1"/>
  <c r="AD344" i="10"/>
  <c r="AD345" i="10"/>
  <c r="AD346" i="10"/>
  <c r="AD347" i="10"/>
  <c r="AD348" i="10"/>
  <c r="AD349" i="10"/>
  <c r="AD350" i="10"/>
  <c r="AD351" i="10"/>
  <c r="A351" i="10" s="1"/>
  <c r="AD352" i="10"/>
  <c r="AD353" i="10"/>
  <c r="AD354" i="10"/>
  <c r="AD355" i="10"/>
  <c r="A355" i="10" s="1"/>
  <c r="AD356" i="10"/>
  <c r="AD357" i="10"/>
  <c r="AD358" i="10"/>
  <c r="AD359" i="10"/>
  <c r="A359" i="10" s="1"/>
  <c r="AD360" i="10"/>
  <c r="AD361" i="10"/>
  <c r="AD362" i="10"/>
  <c r="AD363" i="10"/>
  <c r="A363" i="10" s="1"/>
  <c r="AD364" i="10"/>
  <c r="AD365" i="10"/>
  <c r="AD366" i="10"/>
  <c r="AD367" i="10"/>
  <c r="A367" i="10" s="1"/>
  <c r="AD368" i="10"/>
  <c r="AD369" i="10"/>
  <c r="AD370" i="10"/>
  <c r="AD371" i="10"/>
  <c r="A371" i="10" s="1"/>
  <c r="AD372" i="10"/>
  <c r="AD373" i="10"/>
  <c r="AD374" i="10"/>
  <c r="AD375" i="10"/>
  <c r="A375" i="10" s="1"/>
  <c r="AD376" i="10"/>
  <c r="AD377" i="10"/>
  <c r="AD378" i="10"/>
  <c r="AD379" i="10"/>
  <c r="AD380" i="10"/>
  <c r="AD381" i="10"/>
  <c r="AD382" i="10"/>
  <c r="AD383" i="10"/>
  <c r="A383" i="10" s="1"/>
  <c r="AD384" i="10"/>
  <c r="AD385" i="10"/>
  <c r="AD386" i="10"/>
  <c r="AD387" i="10"/>
  <c r="AD388" i="10"/>
  <c r="AD389" i="10"/>
  <c r="AD390" i="10"/>
  <c r="AD391" i="10"/>
  <c r="A391" i="10" s="1"/>
  <c r="AD392" i="10"/>
  <c r="AD393" i="10"/>
  <c r="AD394" i="10"/>
  <c r="AD395" i="10"/>
  <c r="A395" i="10" s="1"/>
  <c r="AD396" i="10"/>
  <c r="AD397" i="10"/>
  <c r="AD398" i="10"/>
  <c r="AD399" i="10"/>
  <c r="A399" i="10" s="1"/>
  <c r="AD400" i="10"/>
  <c r="AD401" i="10"/>
  <c r="AD402" i="10"/>
  <c r="AD403" i="10"/>
  <c r="A403" i="10" s="1"/>
  <c r="AD404" i="10"/>
  <c r="AD405" i="10"/>
  <c r="AD406" i="10"/>
  <c r="AD407" i="10"/>
  <c r="A407" i="10" s="1"/>
  <c r="AD408" i="10"/>
  <c r="AD409" i="10"/>
  <c r="AD27" i="10"/>
  <c r="AD28" i="10"/>
  <c r="A28" i="10" s="1"/>
  <c r="AD29" i="10"/>
  <c r="AD30" i="10"/>
  <c r="AD31" i="10"/>
  <c r="AD32" i="10"/>
  <c r="A32" i="10" s="1"/>
  <c r="AD33" i="10"/>
  <c r="AD34" i="10"/>
  <c r="AD35" i="10"/>
  <c r="AD36" i="10"/>
  <c r="A36" i="10" s="1"/>
  <c r="AD37" i="10"/>
  <c r="AD38" i="10"/>
  <c r="AD39" i="10"/>
  <c r="AD40" i="10"/>
  <c r="A40" i="10" s="1"/>
  <c r="AD41" i="10"/>
  <c r="AD42" i="10"/>
  <c r="AD43" i="10"/>
  <c r="AD44" i="10"/>
  <c r="A44" i="10" s="1"/>
  <c r="AD45" i="10"/>
  <c r="AD46" i="10"/>
  <c r="AD47" i="10"/>
  <c r="AD48" i="10"/>
  <c r="A48" i="10" s="1"/>
  <c r="AD49" i="10"/>
  <c r="AD50" i="10"/>
  <c r="AD51" i="10"/>
  <c r="AD52" i="10"/>
  <c r="A52" i="10" s="1"/>
  <c r="AD53" i="10"/>
  <c r="AD54" i="10"/>
  <c r="AD55" i="10"/>
  <c r="AD56" i="10"/>
  <c r="A56" i="10" s="1"/>
  <c r="AD57" i="10"/>
  <c r="AD58" i="10"/>
  <c r="AD59" i="10"/>
  <c r="AD60" i="10"/>
  <c r="A60" i="10" s="1"/>
  <c r="AD61" i="10"/>
  <c r="AD62" i="10"/>
  <c r="AD63" i="10"/>
  <c r="AD64" i="10"/>
  <c r="A64" i="10" s="1"/>
  <c r="AD65" i="10"/>
  <c r="AD66" i="10"/>
  <c r="AD67" i="10"/>
  <c r="AD68" i="10"/>
  <c r="A68" i="10" s="1"/>
  <c r="AD69" i="10"/>
  <c r="AD70" i="10"/>
  <c r="AD71" i="10"/>
  <c r="AD72" i="10"/>
  <c r="A72" i="10" s="1"/>
  <c r="AD73" i="10"/>
  <c r="AD74" i="10"/>
  <c r="AD75" i="10"/>
  <c r="AD76" i="10"/>
  <c r="A76" i="10" s="1"/>
  <c r="AD77" i="10"/>
  <c r="AD78" i="10"/>
  <c r="AD79" i="10"/>
  <c r="AD80" i="10"/>
  <c r="A80" i="10" s="1"/>
  <c r="AD81" i="10"/>
  <c r="AD82" i="10"/>
  <c r="AD83" i="10"/>
  <c r="AD84" i="10"/>
  <c r="A84" i="10" s="1"/>
  <c r="AD85" i="10"/>
  <c r="AD86" i="10"/>
  <c r="AD87" i="10"/>
  <c r="AD88" i="10"/>
  <c r="A88" i="10" s="1"/>
  <c r="AD89" i="10"/>
  <c r="AD90" i="10"/>
  <c r="AD91" i="10"/>
  <c r="AD92" i="10"/>
  <c r="A92" i="10" s="1"/>
  <c r="AD93" i="10"/>
  <c r="AD94" i="10"/>
  <c r="AD95" i="10"/>
  <c r="AD96" i="10"/>
  <c r="A96" i="10" s="1"/>
  <c r="AD97" i="10"/>
  <c r="AD98" i="10"/>
  <c r="AD99" i="10"/>
  <c r="AD100" i="10"/>
  <c r="A100" i="10" s="1"/>
  <c r="AD101" i="10"/>
  <c r="AD102" i="10"/>
  <c r="AD103" i="10"/>
  <c r="AD104" i="10"/>
  <c r="A104" i="10" s="1"/>
  <c r="AD105" i="10"/>
  <c r="AD106" i="10"/>
  <c r="AD107" i="10"/>
  <c r="AD108" i="10"/>
  <c r="A108" i="10" s="1"/>
  <c r="AD109" i="10"/>
  <c r="AD110" i="10"/>
  <c r="AD111" i="10"/>
  <c r="AD112" i="10"/>
  <c r="A112" i="10" s="1"/>
  <c r="AD113" i="10"/>
  <c r="AD114" i="10"/>
  <c r="AD115" i="10"/>
  <c r="AD116" i="10"/>
  <c r="A116" i="10" s="1"/>
  <c r="AD117" i="10"/>
  <c r="AD118" i="10"/>
  <c r="AD119" i="10"/>
  <c r="AD120" i="10"/>
  <c r="A120" i="10" s="1"/>
  <c r="AD121" i="10"/>
  <c r="AD122" i="10"/>
  <c r="AD123" i="10"/>
  <c r="AD124" i="10"/>
  <c r="A124" i="10" s="1"/>
  <c r="AD125" i="10"/>
  <c r="AD126" i="10"/>
  <c r="AD127" i="10"/>
  <c r="AD128" i="10"/>
  <c r="A128" i="10" s="1"/>
  <c r="AD129" i="10"/>
  <c r="AD130" i="10"/>
  <c r="AD131" i="10"/>
  <c r="AD132" i="10"/>
  <c r="A132" i="10" s="1"/>
  <c r="AD133" i="10"/>
  <c r="AD134" i="10"/>
  <c r="AD135" i="10"/>
  <c r="AD136" i="10"/>
  <c r="A136" i="10" s="1"/>
  <c r="AD137" i="10"/>
  <c r="AD138" i="10"/>
  <c r="AD139" i="10"/>
  <c r="AD140" i="10"/>
  <c r="AD141" i="10"/>
  <c r="AD142" i="10"/>
  <c r="AD143" i="10"/>
  <c r="AD144" i="10"/>
  <c r="A144" i="10" s="1"/>
  <c r="AD145" i="10"/>
  <c r="A18" i="10"/>
  <c r="C19" i="12"/>
  <c r="AB507" i="10"/>
  <c r="AB508" i="10"/>
  <c r="G509" i="12" s="1"/>
  <c r="AG509" i="12" s="1"/>
  <c r="AB509" i="10"/>
  <c r="G510" i="12" s="1"/>
  <c r="AG510" i="12" s="1"/>
  <c r="AB412" i="10"/>
  <c r="G413" i="12" s="1"/>
  <c r="AB413" i="10"/>
  <c r="AB414" i="10"/>
  <c r="G415" i="12" s="1"/>
  <c r="AG415" i="12" s="1"/>
  <c r="AB416" i="10"/>
  <c r="G417" i="12" s="1"/>
  <c r="AG417" i="12" s="1"/>
  <c r="AB417" i="10"/>
  <c r="AB418" i="10"/>
  <c r="G419" i="12" s="1"/>
  <c r="AG419" i="12" s="1"/>
  <c r="AB420" i="10"/>
  <c r="G421" i="12" s="1"/>
  <c r="AG421" i="12" s="1"/>
  <c r="AB422" i="10"/>
  <c r="AB424" i="10"/>
  <c r="G425" i="12" s="1"/>
  <c r="AB426" i="10"/>
  <c r="AB428" i="10"/>
  <c r="G429" i="12" s="1"/>
  <c r="AG429" i="12" s="1"/>
  <c r="AB429" i="10"/>
  <c r="AB430" i="10"/>
  <c r="AB432" i="10"/>
  <c r="G433" i="12" s="1"/>
  <c r="AG433" i="12" s="1"/>
  <c r="AB433" i="10"/>
  <c r="AB434" i="10"/>
  <c r="AB436" i="10"/>
  <c r="G437" i="12" s="1"/>
  <c r="AG437" i="12" s="1"/>
  <c r="AB438" i="10"/>
  <c r="G439" i="12" s="1"/>
  <c r="AG439" i="12" s="1"/>
  <c r="AB440" i="10"/>
  <c r="G441" i="12" s="1"/>
  <c r="AG441" i="12" s="1"/>
  <c r="AB441" i="10"/>
  <c r="AB442" i="10"/>
  <c r="AB444" i="10"/>
  <c r="G445" i="12" s="1"/>
  <c r="AG445" i="12" s="1"/>
  <c r="AB445" i="10"/>
  <c r="AB446" i="10"/>
  <c r="G447" i="12" s="1"/>
  <c r="AG447" i="12" s="1"/>
  <c r="AB448" i="10"/>
  <c r="G449" i="12" s="1"/>
  <c r="AG449" i="12" s="1"/>
  <c r="AB449" i="10"/>
  <c r="AB450" i="10"/>
  <c r="G451" i="12" s="1"/>
  <c r="AG451" i="12" s="1"/>
  <c r="AB452" i="10"/>
  <c r="G453" i="12" s="1"/>
  <c r="AG453" i="12" s="1"/>
  <c r="AB454" i="10"/>
  <c r="G455" i="12" s="1"/>
  <c r="AG455" i="12" s="1"/>
  <c r="AB456" i="10"/>
  <c r="G457" i="12" s="1"/>
  <c r="AG457" i="12" s="1"/>
  <c r="AB458" i="10"/>
  <c r="G459" i="12" s="1"/>
  <c r="AG459" i="12" s="1"/>
  <c r="AB460" i="10"/>
  <c r="G461" i="12" s="1"/>
  <c r="AG461" i="12" s="1"/>
  <c r="AB461" i="10"/>
  <c r="AB462" i="10"/>
  <c r="AB464" i="10"/>
  <c r="G465" i="12" s="1"/>
  <c r="AG465" i="12" s="1"/>
  <c r="AB465" i="10"/>
  <c r="G466" i="12" s="1"/>
  <c r="AG466" i="12" s="1"/>
  <c r="AB466" i="10"/>
  <c r="G467" i="12" s="1"/>
  <c r="AG467" i="12" s="1"/>
  <c r="AB468" i="10"/>
  <c r="G469" i="12" s="1"/>
  <c r="AG469" i="12" s="1"/>
  <c r="AB470" i="10"/>
  <c r="AB472" i="10"/>
  <c r="G473" i="12" s="1"/>
  <c r="AG473" i="12" s="1"/>
  <c r="AB474" i="10"/>
  <c r="G475" i="12" s="1"/>
  <c r="AG475" i="12" s="1"/>
  <c r="AB476" i="10"/>
  <c r="G477" i="12" s="1"/>
  <c r="AG477" i="12" s="1"/>
  <c r="AB477" i="10"/>
  <c r="AB478" i="10"/>
  <c r="AB480" i="10"/>
  <c r="G481" i="12" s="1"/>
  <c r="AG481" i="12" s="1"/>
  <c r="AB481" i="10"/>
  <c r="AB482" i="10"/>
  <c r="G483" i="12" s="1"/>
  <c r="AG483" i="12" s="1"/>
  <c r="AB484" i="10"/>
  <c r="AB486" i="10"/>
  <c r="G487" i="12" s="1"/>
  <c r="AG487" i="12" s="1"/>
  <c r="AB488" i="10"/>
  <c r="AB489" i="10"/>
  <c r="G490" i="12" s="1"/>
  <c r="AG490" i="12" s="1"/>
  <c r="AB490" i="10"/>
  <c r="AB492" i="10"/>
  <c r="G493" i="12" s="1"/>
  <c r="AG493" i="12" s="1"/>
  <c r="AB493" i="10"/>
  <c r="AB494" i="10"/>
  <c r="G495" i="12" s="1"/>
  <c r="AG495" i="12" s="1"/>
  <c r="AB496" i="10"/>
  <c r="G497" i="12" s="1"/>
  <c r="AG497" i="12" s="1"/>
  <c r="AB498" i="10"/>
  <c r="AB500" i="10"/>
  <c r="G501" i="12" s="1"/>
  <c r="AG501" i="12" s="1"/>
  <c r="AB502" i="10"/>
  <c r="AB504" i="10"/>
  <c r="AB505" i="10"/>
  <c r="G506" i="12" s="1"/>
  <c r="AG506" i="12" s="1"/>
  <c r="AB328" i="10"/>
  <c r="G329" i="12" s="1"/>
  <c r="AG329" i="12" s="1"/>
  <c r="AB330" i="10"/>
  <c r="G331" i="12" s="1"/>
  <c r="AG331" i="12" s="1"/>
  <c r="AB332" i="10"/>
  <c r="G333" i="12" s="1"/>
  <c r="AG333" i="12" s="1"/>
  <c r="AB335" i="10"/>
  <c r="G336" i="12" s="1"/>
  <c r="AG336" i="12" s="1"/>
  <c r="AB336" i="10"/>
  <c r="G337" i="12" s="1"/>
  <c r="AG337" i="12" s="1"/>
  <c r="AB338" i="10"/>
  <c r="AB340" i="10"/>
  <c r="G341" i="12" s="1"/>
  <c r="AG341" i="12" s="1"/>
  <c r="AB342" i="10"/>
  <c r="AB343" i="10"/>
  <c r="AB344" i="10"/>
  <c r="G345" i="12" s="1"/>
  <c r="AG345" i="12" s="1"/>
  <c r="AB346" i="10"/>
  <c r="G347" i="12" s="1"/>
  <c r="AG347" i="12" s="1"/>
  <c r="AB347" i="10"/>
  <c r="G348" i="12" s="1"/>
  <c r="AG348" i="12" s="1"/>
  <c r="AB348" i="10"/>
  <c r="G349" i="12" s="1"/>
  <c r="AG349" i="12" s="1"/>
  <c r="AB350" i="10"/>
  <c r="AB352" i="10"/>
  <c r="G353" i="12" s="1"/>
  <c r="AG353" i="12" s="1"/>
  <c r="AB355" i="10"/>
  <c r="AB356" i="10"/>
  <c r="G357" i="12" s="1"/>
  <c r="AG357" i="12" s="1"/>
  <c r="AB358" i="10"/>
  <c r="AB360" i="10"/>
  <c r="G361" i="12" s="1"/>
  <c r="AG361" i="12" s="1"/>
  <c r="AB362" i="10"/>
  <c r="AB363" i="10"/>
  <c r="AB364" i="10"/>
  <c r="G365" i="12" s="1"/>
  <c r="AG365" i="12" s="1"/>
  <c r="AB368" i="10"/>
  <c r="G369" i="12" s="1"/>
  <c r="AG369" i="12" s="1"/>
  <c r="AB370" i="10"/>
  <c r="AB371" i="10"/>
  <c r="AB372" i="10"/>
  <c r="AB374" i="10"/>
  <c r="AB376" i="10"/>
  <c r="G377" i="12" s="1"/>
  <c r="AG377" i="12" s="1"/>
  <c r="AB378" i="10"/>
  <c r="AB379" i="10"/>
  <c r="G380" i="12" s="1"/>
  <c r="AG380" i="12" s="1"/>
  <c r="AB380" i="10"/>
  <c r="G381" i="12" s="1"/>
  <c r="AG381" i="12" s="1"/>
  <c r="AB382" i="10"/>
  <c r="AB384" i="10"/>
  <c r="AB387" i="10"/>
  <c r="G388" i="12" s="1"/>
  <c r="AG388" i="12" s="1"/>
  <c r="AB388" i="10"/>
  <c r="G389" i="12" s="1"/>
  <c r="AG389" i="12" s="1"/>
  <c r="AB390" i="10"/>
  <c r="AB392" i="10"/>
  <c r="AB394" i="10"/>
  <c r="G395" i="12" s="1"/>
  <c r="AG395" i="12" s="1"/>
  <c r="AB395" i="10"/>
  <c r="AB396" i="10"/>
  <c r="G397" i="12" s="1"/>
  <c r="AB398" i="10"/>
  <c r="G399" i="12" s="1"/>
  <c r="AG399" i="12" s="1"/>
  <c r="AB400" i="10"/>
  <c r="AB402" i="10"/>
  <c r="AB403" i="10"/>
  <c r="G404" i="12" s="1"/>
  <c r="AG404" i="12" s="1"/>
  <c r="AB404" i="10"/>
  <c r="AB406" i="10"/>
  <c r="G407" i="12" s="1"/>
  <c r="AG407" i="12" s="1"/>
  <c r="AB410" i="10"/>
  <c r="AB411" i="10"/>
  <c r="AB248" i="10"/>
  <c r="G249" i="12" s="1"/>
  <c r="AG249" i="12" s="1"/>
  <c r="AB250" i="10"/>
  <c r="AB251" i="10"/>
  <c r="AB252" i="10"/>
  <c r="AB254" i="10"/>
  <c r="AB256" i="10"/>
  <c r="G257" i="12" s="1"/>
  <c r="AG257" i="12" s="1"/>
  <c r="AB258" i="10"/>
  <c r="G259" i="12" s="1"/>
  <c r="AG259" i="12" s="1"/>
  <c r="AB259" i="10"/>
  <c r="G260" i="12" s="1"/>
  <c r="AG260" i="12" s="1"/>
  <c r="AB260" i="10"/>
  <c r="AB262" i="10"/>
  <c r="AB264" i="10"/>
  <c r="G265" i="12" s="1"/>
  <c r="AG265" i="12" s="1"/>
  <c r="AB267" i="10"/>
  <c r="AB268" i="10"/>
  <c r="G269" i="12" s="1"/>
  <c r="AG269" i="12" s="1"/>
  <c r="AB270" i="10"/>
  <c r="AB272" i="10"/>
  <c r="G273" i="12" s="1"/>
  <c r="AG273" i="12" s="1"/>
  <c r="AB274" i="10"/>
  <c r="AB275" i="10"/>
  <c r="G276" i="12" s="1"/>
  <c r="AG276" i="12" s="1"/>
  <c r="AB276" i="10"/>
  <c r="G277" i="12" s="1"/>
  <c r="AG277" i="12" s="1"/>
  <c r="AB280" i="10"/>
  <c r="G281" i="12" s="1"/>
  <c r="AG281" i="12" s="1"/>
  <c r="AB282" i="10"/>
  <c r="G283" i="12" s="1"/>
  <c r="AG283" i="12" s="1"/>
  <c r="AB284" i="10"/>
  <c r="AB286" i="10"/>
  <c r="G287" i="12" s="1"/>
  <c r="AG287" i="12" s="1"/>
  <c r="AB287" i="10"/>
  <c r="AB288" i="10"/>
  <c r="G289" i="12" s="1"/>
  <c r="AG289" i="12" s="1"/>
  <c r="AB290" i="10"/>
  <c r="G291" i="12" s="1"/>
  <c r="AG291" i="12" s="1"/>
  <c r="AB292" i="10"/>
  <c r="AB294" i="10"/>
  <c r="AB295" i="10"/>
  <c r="AB296" i="10"/>
  <c r="G297" i="12" s="1"/>
  <c r="AG297" i="12" s="1"/>
  <c r="AB298" i="10"/>
  <c r="AB300" i="10"/>
  <c r="G301" i="12" s="1"/>
  <c r="AG301" i="12" s="1"/>
  <c r="AB302" i="10"/>
  <c r="AB303" i="10"/>
  <c r="AB304" i="10"/>
  <c r="AB306" i="10"/>
  <c r="G307" i="12" s="1"/>
  <c r="AG307" i="12" s="1"/>
  <c r="AB308" i="10"/>
  <c r="AB310" i="10"/>
  <c r="G311" i="12" s="1"/>
  <c r="AG311" i="12" s="1"/>
  <c r="AB311" i="10"/>
  <c r="AB312" i="10"/>
  <c r="G313" i="12" s="1"/>
  <c r="AG313" i="12" s="1"/>
  <c r="AB316" i="10"/>
  <c r="AB318" i="10"/>
  <c r="AB319" i="10"/>
  <c r="AB320" i="10"/>
  <c r="G321" i="12" s="1"/>
  <c r="AG321" i="12" s="1"/>
  <c r="AB322" i="10"/>
  <c r="AB324" i="10"/>
  <c r="G325" i="12" s="1"/>
  <c r="AG325" i="12" s="1"/>
  <c r="AB326" i="10"/>
  <c r="G327" i="12" s="1"/>
  <c r="AG327" i="12" s="1"/>
  <c r="AB327" i="10"/>
  <c r="G328" i="12" s="1"/>
  <c r="AG328" i="12" s="1"/>
  <c r="AB86" i="10"/>
  <c r="AB88" i="10"/>
  <c r="G89" i="12" s="1"/>
  <c r="AG89" i="12" s="1"/>
  <c r="AB90" i="10"/>
  <c r="AB92" i="10"/>
  <c r="G93" i="12" s="1"/>
  <c r="AG93" i="12" s="1"/>
  <c r="AB94" i="10"/>
  <c r="G95" i="12" s="1"/>
  <c r="AG95" i="12" s="1"/>
  <c r="AB96" i="10"/>
  <c r="G97" i="12" s="1"/>
  <c r="AG97" i="12" s="1"/>
  <c r="AB98" i="10"/>
  <c r="AB100" i="10"/>
  <c r="G101" i="12" s="1"/>
  <c r="AG101" i="12" s="1"/>
  <c r="AB101" i="10"/>
  <c r="G102" i="12" s="1"/>
  <c r="AG102" i="12" s="1"/>
  <c r="AB102" i="10"/>
  <c r="AB104" i="10"/>
  <c r="G105" i="12" s="1"/>
  <c r="AB105" i="10"/>
  <c r="G106" i="12" s="1"/>
  <c r="AG106" i="12" s="1"/>
  <c r="AB106" i="10"/>
  <c r="AB108" i="10"/>
  <c r="G109" i="12" s="1"/>
  <c r="AG109" i="12" s="1"/>
  <c r="AB109" i="10"/>
  <c r="AB110" i="10"/>
  <c r="AB112" i="10"/>
  <c r="G113" i="12" s="1"/>
  <c r="AG113" i="12" s="1"/>
  <c r="AB114" i="10"/>
  <c r="AB116" i="10"/>
  <c r="G117" i="12" s="1"/>
  <c r="AB117" i="10"/>
  <c r="AB118" i="10"/>
  <c r="AB120" i="10"/>
  <c r="AB122" i="10"/>
  <c r="G123" i="12" s="1"/>
  <c r="AG123" i="12" s="1"/>
  <c r="AB124" i="10"/>
  <c r="AB126" i="10"/>
  <c r="G127" i="12" s="1"/>
  <c r="AG127" i="12" s="1"/>
  <c r="AB128" i="10"/>
  <c r="G129" i="12" s="1"/>
  <c r="AG129" i="12" s="1"/>
  <c r="AB129" i="10"/>
  <c r="AB132" i="10"/>
  <c r="G133" i="12" s="1"/>
  <c r="AG133" i="12" s="1"/>
  <c r="AB133" i="10"/>
  <c r="G134" i="12" s="1"/>
  <c r="AG134" i="12" s="1"/>
  <c r="AB134" i="10"/>
  <c r="AB136" i="10"/>
  <c r="G137" i="12" s="1"/>
  <c r="AG137" i="12" s="1"/>
  <c r="AB137" i="10"/>
  <c r="AB138" i="10"/>
  <c r="AB140" i="10"/>
  <c r="G141" i="12" s="1"/>
  <c r="AB142" i="10"/>
  <c r="AB144" i="10"/>
  <c r="G145" i="12" s="1"/>
  <c r="AG145" i="12" s="1"/>
  <c r="AB146" i="10"/>
  <c r="G147" i="12" s="1"/>
  <c r="AG147" i="12" s="1"/>
  <c r="AB148" i="10"/>
  <c r="G149" i="12" s="1"/>
  <c r="AG149" i="12" s="1"/>
  <c r="AB149" i="10"/>
  <c r="AB150" i="10"/>
  <c r="G151" i="12" s="1"/>
  <c r="AG151" i="12" s="1"/>
  <c r="AB152" i="10"/>
  <c r="G153" i="12" s="1"/>
  <c r="AG153" i="12" s="1"/>
  <c r="AB153" i="10"/>
  <c r="AB154" i="10"/>
  <c r="G155" i="12" s="1"/>
  <c r="AG155" i="12" s="1"/>
  <c r="AB156" i="10"/>
  <c r="G157" i="12" s="1"/>
  <c r="AG157" i="12" s="1"/>
  <c r="AB158" i="10"/>
  <c r="G159" i="12" s="1"/>
  <c r="AG159" i="12" s="1"/>
  <c r="AB160" i="10"/>
  <c r="G161" i="12" s="1"/>
  <c r="AG161" i="12" s="1"/>
  <c r="AB162" i="10"/>
  <c r="AB164" i="10"/>
  <c r="AB165" i="10"/>
  <c r="AB166" i="10"/>
  <c r="AB168" i="10"/>
  <c r="G169" i="12" s="1"/>
  <c r="AG169" i="12" s="1"/>
  <c r="AB169" i="10"/>
  <c r="G170" i="12" s="1"/>
  <c r="AG170" i="12" s="1"/>
  <c r="AB170" i="10"/>
  <c r="AB172" i="10"/>
  <c r="G173" i="12" s="1"/>
  <c r="AG173" i="12" s="1"/>
  <c r="AB174" i="10"/>
  <c r="AB176" i="10"/>
  <c r="G177" i="12" s="1"/>
  <c r="AG177" i="12" s="1"/>
  <c r="AB178" i="10"/>
  <c r="G179" i="12" s="1"/>
  <c r="AG179" i="12" s="1"/>
  <c r="AB180" i="10"/>
  <c r="G181" i="12" s="1"/>
  <c r="AG181" i="12" s="1"/>
  <c r="AB181" i="10"/>
  <c r="AB182" i="10"/>
  <c r="AB184" i="10"/>
  <c r="G185" i="12" s="1"/>
  <c r="AB185" i="10"/>
  <c r="G186" i="12" s="1"/>
  <c r="AG186" i="12" s="1"/>
  <c r="AB186" i="10"/>
  <c r="G187" i="12" s="1"/>
  <c r="AG187" i="12" s="1"/>
  <c r="AB188" i="10"/>
  <c r="G189" i="12" s="1"/>
  <c r="AG189" i="12" s="1"/>
  <c r="AB189" i="10"/>
  <c r="G190" i="12" s="1"/>
  <c r="AG190" i="12" s="1"/>
  <c r="AB190" i="10"/>
  <c r="G191" i="12" s="1"/>
  <c r="AG191" i="12" s="1"/>
  <c r="AB192" i="10"/>
  <c r="G193" i="12" s="1"/>
  <c r="AG193" i="12" s="1"/>
  <c r="AB194" i="10"/>
  <c r="AB196" i="10"/>
  <c r="G197" i="12" s="1"/>
  <c r="AG197" i="12" s="1"/>
  <c r="AB197" i="10"/>
  <c r="G198" i="12" s="1"/>
  <c r="AG198" i="12" s="1"/>
  <c r="AB198" i="10"/>
  <c r="AB200" i="10"/>
  <c r="AB201" i="10"/>
  <c r="AB202" i="10"/>
  <c r="G203" i="12" s="1"/>
  <c r="AG203" i="12" s="1"/>
  <c r="AB204" i="10"/>
  <c r="G205" i="12" s="1"/>
  <c r="AG205" i="12" s="1"/>
  <c r="AB205" i="10"/>
  <c r="AB206" i="10"/>
  <c r="AB208" i="10"/>
  <c r="G209" i="12" s="1"/>
  <c r="AG209" i="12" s="1"/>
  <c r="AB210" i="10"/>
  <c r="G211" i="12" s="1"/>
  <c r="AG211" i="12" s="1"/>
  <c r="AB212" i="10"/>
  <c r="G213" i="12" s="1"/>
  <c r="AG213" i="12" s="1"/>
  <c r="AB213" i="10"/>
  <c r="AB214" i="10"/>
  <c r="AB216" i="10"/>
  <c r="G217" i="12" s="1"/>
  <c r="AB220" i="10"/>
  <c r="AB222" i="10"/>
  <c r="AB225" i="10"/>
  <c r="G226" i="12" s="1"/>
  <c r="AG226" i="12" s="1"/>
  <c r="AB226" i="10"/>
  <c r="G227" i="12" s="1"/>
  <c r="AG227" i="12" s="1"/>
  <c r="AB228" i="10"/>
  <c r="G229" i="12" s="1"/>
  <c r="AG229" i="12" s="1"/>
  <c r="AB229" i="10"/>
  <c r="G230" i="12" s="1"/>
  <c r="AG230" i="12" s="1"/>
  <c r="AB230" i="10"/>
  <c r="G231" i="12" s="1"/>
  <c r="AG231" i="12" s="1"/>
  <c r="AB232" i="10"/>
  <c r="AB234" i="10"/>
  <c r="G235" i="12" s="1"/>
  <c r="AG235" i="12" s="1"/>
  <c r="AB236" i="10"/>
  <c r="G237" i="12" s="1"/>
  <c r="AG237" i="12" s="1"/>
  <c r="AB237" i="10"/>
  <c r="AB238" i="10"/>
  <c r="G239" i="12" s="1"/>
  <c r="AG239" i="12" s="1"/>
  <c r="AB240" i="10"/>
  <c r="G241" i="12" s="1"/>
  <c r="AG241" i="12" s="1"/>
  <c r="AB242" i="10"/>
  <c r="G243" i="12" s="1"/>
  <c r="AG243" i="12" s="1"/>
  <c r="AB244" i="10"/>
  <c r="G245" i="12" s="1"/>
  <c r="AG245" i="12" s="1"/>
  <c r="AB246" i="10"/>
  <c r="AB28" i="10"/>
  <c r="G29" i="12" s="1"/>
  <c r="AG29" i="12" s="1"/>
  <c r="AB29" i="10"/>
  <c r="AB30" i="10"/>
  <c r="G31" i="12" s="1"/>
  <c r="AG31" i="12" s="1"/>
  <c r="AB32" i="10"/>
  <c r="AB34" i="10"/>
  <c r="AB36" i="10"/>
  <c r="G37" i="12" s="1"/>
  <c r="AG37" i="12" s="1"/>
  <c r="AB38" i="10"/>
  <c r="AB40" i="10"/>
  <c r="G41" i="12" s="1"/>
  <c r="AG41" i="12" s="1"/>
  <c r="AB41" i="10"/>
  <c r="G42" i="12" s="1"/>
  <c r="AG42" i="12" s="1"/>
  <c r="AB42" i="10"/>
  <c r="AB44" i="10"/>
  <c r="G45" i="12" s="1"/>
  <c r="AG45" i="12" s="1"/>
  <c r="AB46" i="10"/>
  <c r="G47" i="12" s="1"/>
  <c r="AG47" i="12" s="1"/>
  <c r="AB48" i="10"/>
  <c r="G49" i="12" s="1"/>
  <c r="AB49" i="10"/>
  <c r="G50" i="12" s="1"/>
  <c r="AG50" i="12" s="1"/>
  <c r="AB50" i="10"/>
  <c r="G51" i="12" s="1"/>
  <c r="AG51" i="12" s="1"/>
  <c r="AB52" i="10"/>
  <c r="AB53" i="10"/>
  <c r="AB54" i="10"/>
  <c r="G55" i="12" s="1"/>
  <c r="AG55" i="12" s="1"/>
  <c r="AB56" i="10"/>
  <c r="AB57" i="10"/>
  <c r="G58" i="12" s="1"/>
  <c r="AG58" i="12" s="1"/>
  <c r="AB58" i="10"/>
  <c r="AB60" i="10"/>
  <c r="G61" i="12" s="1"/>
  <c r="AB62" i="10"/>
  <c r="G63" i="12" s="1"/>
  <c r="AG63" i="12" s="1"/>
  <c r="AB64" i="10"/>
  <c r="G65" i="12" s="1"/>
  <c r="AB65" i="10"/>
  <c r="G66" i="12" s="1"/>
  <c r="AG66" i="12" s="1"/>
  <c r="AB66" i="10"/>
  <c r="AB68" i="10"/>
  <c r="G69" i="12" s="1"/>
  <c r="AG69" i="12" s="1"/>
  <c r="AB69" i="10"/>
  <c r="AB70" i="10"/>
  <c r="AB72" i="10"/>
  <c r="G73" i="12" s="1"/>
  <c r="AB73" i="10"/>
  <c r="G74" i="12" s="1"/>
  <c r="AG74" i="12" s="1"/>
  <c r="AB74" i="10"/>
  <c r="G75" i="12" s="1"/>
  <c r="AG75" i="12" s="1"/>
  <c r="AB76" i="10"/>
  <c r="G77" i="12" s="1"/>
  <c r="AG77" i="12" s="1"/>
  <c r="AB78" i="10"/>
  <c r="AB80" i="10"/>
  <c r="G81" i="12" s="1"/>
  <c r="AG81" i="12" s="1"/>
  <c r="AB82" i="10"/>
  <c r="AB84" i="10"/>
  <c r="AB85" i="10"/>
  <c r="AR24" i="12"/>
  <c r="AR25" i="12"/>
  <c r="AR26" i="12"/>
  <c r="AR30" i="12"/>
  <c r="AR33" i="12"/>
  <c r="AR34" i="12"/>
  <c r="AR36" i="12"/>
  <c r="AR37" i="12"/>
  <c r="AR38" i="12"/>
  <c r="AR40" i="12"/>
  <c r="AR41" i="12"/>
  <c r="AR42" i="12"/>
  <c r="AR44" i="12"/>
  <c r="AR45" i="12"/>
  <c r="AR46" i="12"/>
  <c r="AR48" i="12"/>
  <c r="AR50" i="12"/>
  <c r="AR52" i="12"/>
  <c r="AR53" i="12"/>
  <c r="AR54" i="12"/>
  <c r="AR56" i="12"/>
  <c r="AR57" i="12"/>
  <c r="AR58" i="12"/>
  <c r="AR61" i="12"/>
  <c r="AR62" i="12"/>
  <c r="AR64" i="12"/>
  <c r="AR66" i="12"/>
  <c r="AR68" i="12"/>
  <c r="AR69" i="12"/>
  <c r="AR70" i="12"/>
  <c r="AR72" i="12"/>
  <c r="AR73" i="12"/>
  <c r="AR74" i="12"/>
  <c r="AR76" i="12"/>
  <c r="AR77" i="12"/>
  <c r="AR78" i="12"/>
  <c r="AR80" i="12"/>
  <c r="AR81" i="12"/>
  <c r="AR82" i="12"/>
  <c r="AR84" i="12"/>
  <c r="AR85" i="12"/>
  <c r="AR86" i="12"/>
  <c r="AR88" i="12"/>
  <c r="AR90" i="12"/>
  <c r="AR92" i="12"/>
  <c r="AR93" i="12"/>
  <c r="AR94" i="12"/>
  <c r="AR96" i="12"/>
  <c r="AR97" i="12"/>
  <c r="AR98" i="12"/>
  <c r="AR100" i="12"/>
  <c r="AR101" i="12"/>
  <c r="AR102" i="12"/>
  <c r="AR104" i="12"/>
  <c r="AR105" i="12"/>
  <c r="AR106" i="12"/>
  <c r="AR108" i="12"/>
  <c r="AR109" i="12"/>
  <c r="AR110" i="12"/>
  <c r="AR112" i="12"/>
  <c r="AR113" i="12"/>
  <c r="AR114" i="12"/>
  <c r="AR116" i="12"/>
  <c r="AR118" i="12"/>
  <c r="AR120" i="12"/>
  <c r="AR121" i="12"/>
  <c r="AR122" i="12"/>
  <c r="AR124" i="12"/>
  <c r="AR125" i="12"/>
  <c r="AR126" i="12"/>
  <c r="AR128" i="12"/>
  <c r="AR129" i="12"/>
  <c r="AR130" i="12"/>
  <c r="AR133" i="12"/>
  <c r="AR134" i="12"/>
  <c r="AR137" i="12"/>
  <c r="AR138" i="12"/>
  <c r="AR140" i="12"/>
  <c r="AR141" i="12"/>
  <c r="AR142" i="12"/>
  <c r="AR144" i="12"/>
  <c r="AR145" i="12"/>
  <c r="AR146" i="12"/>
  <c r="AR148" i="12"/>
  <c r="AR149" i="12"/>
  <c r="AR150" i="12"/>
  <c r="AR152" i="12"/>
  <c r="AR153" i="12"/>
  <c r="AR154" i="12"/>
  <c r="AR156" i="12"/>
  <c r="AR158" i="12"/>
  <c r="AR162" i="12"/>
  <c r="AR164" i="12"/>
  <c r="AR165" i="12"/>
  <c r="AR166" i="12"/>
  <c r="AR168" i="12"/>
  <c r="AR169" i="12"/>
  <c r="AR170" i="12"/>
  <c r="AR172" i="12"/>
  <c r="AR173" i="12"/>
  <c r="AR174" i="12"/>
  <c r="AR176" i="12"/>
  <c r="AR177" i="12"/>
  <c r="AR178" i="12"/>
  <c r="AR180" i="12"/>
  <c r="AR181" i="12"/>
  <c r="AR182" i="12"/>
  <c r="AR184" i="12"/>
  <c r="AR185" i="12"/>
  <c r="AR186" i="12"/>
  <c r="AR188" i="12"/>
  <c r="AR189" i="12"/>
  <c r="AR190" i="12"/>
  <c r="AR191" i="12"/>
  <c r="AR192" i="12"/>
  <c r="AR193" i="12"/>
  <c r="AR194" i="12"/>
  <c r="AR196" i="12"/>
  <c r="AR197" i="12"/>
  <c r="AR198" i="12"/>
  <c r="AR200" i="12"/>
  <c r="AR201" i="12"/>
  <c r="AR202" i="12"/>
  <c r="AR203" i="12"/>
  <c r="AR204" i="12"/>
  <c r="AR205" i="12"/>
  <c r="AR206" i="12"/>
  <c r="AR208" i="12"/>
  <c r="AR209" i="12"/>
  <c r="AR210" i="12"/>
  <c r="AR211" i="12"/>
  <c r="AR212" i="12"/>
  <c r="AR213" i="12"/>
  <c r="AR214" i="12"/>
  <c r="AR215" i="12"/>
  <c r="AR216" i="12"/>
  <c r="AR218" i="12"/>
  <c r="AR219" i="12"/>
  <c r="AR220" i="12"/>
  <c r="AR221" i="12"/>
  <c r="AR222" i="12"/>
  <c r="AR224" i="12"/>
  <c r="AR225" i="12"/>
  <c r="AR226" i="12"/>
  <c r="AR227" i="12"/>
  <c r="AR228" i="12"/>
  <c r="AR229" i="12"/>
  <c r="AR230" i="12"/>
  <c r="AR231" i="12"/>
  <c r="AR232" i="12"/>
  <c r="AR233" i="12"/>
  <c r="AR234" i="12"/>
  <c r="AR235" i="12"/>
  <c r="AR236" i="12"/>
  <c r="AR237" i="12"/>
  <c r="AR238" i="12"/>
  <c r="AR239" i="12"/>
  <c r="AR240" i="12"/>
  <c r="AR241" i="12"/>
  <c r="AR242" i="12"/>
  <c r="AR244" i="12"/>
  <c r="AR246" i="12"/>
  <c r="AR248" i="12"/>
  <c r="AR249" i="12"/>
  <c r="AR250" i="12"/>
  <c r="AR251" i="12"/>
  <c r="AR252" i="12"/>
  <c r="AR253" i="12"/>
  <c r="AR254" i="12"/>
  <c r="AR255" i="12"/>
  <c r="AR256" i="12"/>
  <c r="AR257" i="12"/>
  <c r="AR258" i="12"/>
  <c r="AR261" i="12"/>
  <c r="AR262" i="12"/>
  <c r="AR265" i="12"/>
  <c r="AR266" i="12"/>
  <c r="AR268" i="12"/>
  <c r="AR269" i="12"/>
  <c r="AR270" i="12"/>
  <c r="AR272" i="12"/>
  <c r="AR273" i="12"/>
  <c r="AR274" i="12"/>
  <c r="AR275" i="12"/>
  <c r="AR276" i="12"/>
  <c r="AR277" i="12"/>
  <c r="AR278" i="12"/>
  <c r="AR279" i="12"/>
  <c r="AR280" i="12"/>
  <c r="AR281" i="12"/>
  <c r="AR282" i="12"/>
  <c r="AR283" i="12"/>
  <c r="AR286" i="12"/>
  <c r="AR289" i="12"/>
  <c r="AR290" i="12"/>
  <c r="AR291" i="12"/>
  <c r="AR292" i="12"/>
  <c r="AR293" i="12"/>
  <c r="AR294" i="12"/>
  <c r="AR295" i="12"/>
  <c r="AR296" i="12"/>
  <c r="AR297" i="12"/>
  <c r="AR298" i="12"/>
  <c r="AR300" i="12"/>
  <c r="AR301" i="12"/>
  <c r="AR302" i="12"/>
  <c r="AR303" i="12"/>
  <c r="AR304" i="12"/>
  <c r="AR305" i="12"/>
  <c r="AR306" i="12"/>
  <c r="AR308" i="12"/>
  <c r="AR309" i="12"/>
  <c r="AR310" i="12"/>
  <c r="AR312" i="12"/>
  <c r="AR313" i="12"/>
  <c r="AR314" i="12"/>
  <c r="AR317" i="12"/>
  <c r="AR318" i="12"/>
  <c r="AR319" i="12"/>
  <c r="AR320" i="12"/>
  <c r="AR321" i="12"/>
  <c r="AR322" i="12"/>
  <c r="AR324" i="12"/>
  <c r="AR325" i="12"/>
  <c r="AR326" i="12"/>
  <c r="AR328" i="12"/>
  <c r="AR329" i="12"/>
  <c r="AR330" i="12"/>
  <c r="AR332" i="12"/>
  <c r="AR333" i="12"/>
  <c r="AR334" i="12"/>
  <c r="AR336" i="12"/>
  <c r="AR337" i="12"/>
  <c r="AR338" i="12"/>
  <c r="AR339" i="12"/>
  <c r="AR340" i="12"/>
  <c r="AR341" i="12"/>
  <c r="AR342" i="12"/>
  <c r="AR343" i="12"/>
  <c r="AR344" i="12"/>
  <c r="AR346" i="12"/>
  <c r="AR348" i="12"/>
  <c r="AR349" i="12"/>
  <c r="AR350" i="12"/>
  <c r="AR352" i="12"/>
  <c r="AR353" i="12"/>
  <c r="AR354" i="12"/>
  <c r="AR355" i="12"/>
  <c r="AR356" i="12"/>
  <c r="AR357" i="12"/>
  <c r="AR358" i="12"/>
  <c r="AR359" i="12"/>
  <c r="AR360" i="12"/>
  <c r="AR361" i="12"/>
  <c r="AR362" i="12"/>
  <c r="AR363" i="12"/>
  <c r="AR364" i="12"/>
  <c r="AR365" i="12"/>
  <c r="AR366" i="12"/>
  <c r="AR367" i="12"/>
  <c r="AR368" i="12"/>
  <c r="AR369" i="12"/>
  <c r="AR370" i="12"/>
  <c r="AR372" i="12"/>
  <c r="AR374" i="12"/>
  <c r="AR376" i="12"/>
  <c r="AR377" i="12"/>
  <c r="AR378" i="12"/>
  <c r="AR379" i="12"/>
  <c r="AR380" i="12"/>
  <c r="AR381" i="12"/>
  <c r="AR382" i="12"/>
  <c r="AR383" i="12"/>
  <c r="AR384" i="12"/>
  <c r="AR385" i="12"/>
  <c r="AR386" i="12"/>
  <c r="AR389" i="12"/>
  <c r="AR390" i="12"/>
  <c r="AR393" i="12"/>
  <c r="AR394" i="12"/>
  <c r="AR395" i="12"/>
  <c r="AR396" i="12"/>
  <c r="AR397" i="12"/>
  <c r="AR398" i="12"/>
  <c r="AR400" i="12"/>
  <c r="AR402" i="12"/>
  <c r="AR403" i="12"/>
  <c r="AR404" i="12"/>
  <c r="AR405" i="12"/>
  <c r="AR406" i="12"/>
  <c r="AR407" i="12"/>
  <c r="AR408" i="12"/>
  <c r="AR409" i="12"/>
  <c r="AR410" i="12"/>
  <c r="AR411" i="12"/>
  <c r="AR412" i="12"/>
  <c r="AR414" i="12"/>
  <c r="AR417" i="12"/>
  <c r="AR418" i="12"/>
  <c r="AR419" i="12"/>
  <c r="AR420" i="12"/>
  <c r="AR421" i="12"/>
  <c r="AR422" i="12"/>
  <c r="AR423" i="12"/>
  <c r="AR424" i="12"/>
  <c r="AR425" i="12"/>
  <c r="AR426" i="12"/>
  <c r="AR427" i="12"/>
  <c r="AR428" i="12"/>
  <c r="AR429" i="12"/>
  <c r="AR430" i="12"/>
  <c r="AR431" i="12"/>
  <c r="AR432" i="12"/>
  <c r="AR433" i="12"/>
  <c r="AR434" i="12"/>
  <c r="AR436" i="12"/>
  <c r="AR437" i="12"/>
  <c r="AR438" i="12"/>
  <c r="AR439" i="12"/>
  <c r="AR440" i="12"/>
  <c r="AR441" i="12"/>
  <c r="AR442" i="12"/>
  <c r="AR444" i="12"/>
  <c r="AR445" i="12"/>
  <c r="AR446" i="12"/>
  <c r="AR447" i="12"/>
  <c r="AR448" i="12"/>
  <c r="AR449" i="12"/>
  <c r="AR450" i="12"/>
  <c r="AR452" i="12"/>
  <c r="AR453" i="12"/>
  <c r="AR454" i="12"/>
  <c r="AR455" i="12"/>
  <c r="AR456" i="12"/>
  <c r="AR457" i="12"/>
  <c r="AR458" i="12"/>
  <c r="AR459" i="12"/>
  <c r="AR460" i="12"/>
  <c r="AR461" i="12"/>
  <c r="AR462" i="12"/>
  <c r="AR463" i="12"/>
  <c r="AR464" i="12"/>
  <c r="AR465" i="12"/>
  <c r="AR466" i="12"/>
  <c r="AR467" i="12"/>
  <c r="AR468" i="12"/>
  <c r="AR469" i="12"/>
  <c r="AR470" i="12"/>
  <c r="AR472" i="12"/>
  <c r="AR474" i="12"/>
  <c r="AR475" i="12"/>
  <c r="AR476" i="12"/>
  <c r="AR477" i="12"/>
  <c r="AR478" i="12"/>
  <c r="AR479" i="12"/>
  <c r="AR480" i="12"/>
  <c r="AR482" i="12"/>
  <c r="AR483" i="12"/>
  <c r="AR484" i="12"/>
  <c r="AR485" i="12"/>
  <c r="AR486" i="12"/>
  <c r="AR488" i="12"/>
  <c r="AR489" i="12"/>
  <c r="AR490" i="12"/>
  <c r="AR491" i="12"/>
  <c r="AR492" i="12"/>
  <c r="AR493" i="12"/>
  <c r="AR494" i="12"/>
  <c r="AR495" i="12"/>
  <c r="AR496" i="12"/>
  <c r="AR497" i="12"/>
  <c r="AR498" i="12"/>
  <c r="AR499" i="12"/>
  <c r="AR500" i="12"/>
  <c r="AR501" i="12"/>
  <c r="AR502" i="12"/>
  <c r="AR503" i="12"/>
  <c r="AR504" i="12"/>
  <c r="AR505" i="12"/>
  <c r="AR506" i="12"/>
  <c r="AR507" i="12"/>
  <c r="AR508" i="12"/>
  <c r="AR509" i="12"/>
  <c r="AR510" i="12"/>
  <c r="C11" i="12"/>
  <c r="C12" i="12"/>
  <c r="C13" i="12"/>
  <c r="C14" i="12"/>
  <c r="C15" i="12"/>
  <c r="C16" i="12"/>
  <c r="C17" i="12"/>
  <c r="C18"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69" i="12"/>
  <c r="C170" i="12"/>
  <c r="C171" i="12"/>
  <c r="C172" i="12"/>
  <c r="C173" i="12"/>
  <c r="C174" i="12"/>
  <c r="C175" i="12"/>
  <c r="C176" i="12"/>
  <c r="C177" i="12"/>
  <c r="C178" i="12"/>
  <c r="C179" i="12"/>
  <c r="C180" i="12"/>
  <c r="C181" i="12"/>
  <c r="C182" i="12"/>
  <c r="C183" i="12"/>
  <c r="C184" i="12"/>
  <c r="C185" i="12"/>
  <c r="C186" i="12"/>
  <c r="C187" i="12"/>
  <c r="C188" i="12"/>
  <c r="C189" i="12"/>
  <c r="C190" i="12"/>
  <c r="C191" i="12"/>
  <c r="C192" i="12"/>
  <c r="C193" i="12"/>
  <c r="C194" i="12"/>
  <c r="C195" i="12"/>
  <c r="C196" i="12"/>
  <c r="C197" i="12"/>
  <c r="C198" i="12"/>
  <c r="C199" i="12"/>
  <c r="C200" i="12"/>
  <c r="C201" i="12"/>
  <c r="C202" i="12"/>
  <c r="C203" i="12"/>
  <c r="C204" i="12"/>
  <c r="C205" i="12"/>
  <c r="C206" i="12"/>
  <c r="C207" i="12"/>
  <c r="C208" i="12"/>
  <c r="C209" i="12"/>
  <c r="C210" i="12"/>
  <c r="C211" i="12"/>
  <c r="C212" i="12"/>
  <c r="C213" i="12"/>
  <c r="C214" i="12"/>
  <c r="C215" i="12"/>
  <c r="C216" i="12"/>
  <c r="C217" i="12"/>
  <c r="C218" i="12"/>
  <c r="C219" i="12"/>
  <c r="C220" i="12"/>
  <c r="C221" i="12"/>
  <c r="C222" i="12"/>
  <c r="C223" i="12"/>
  <c r="C224" i="12"/>
  <c r="C225" i="12"/>
  <c r="C226" i="12"/>
  <c r="C227" i="12"/>
  <c r="C228" i="12"/>
  <c r="C229" i="12"/>
  <c r="C230" i="12"/>
  <c r="C231" i="12"/>
  <c r="C232" i="12"/>
  <c r="C233" i="12"/>
  <c r="C234" i="12"/>
  <c r="C235" i="12"/>
  <c r="C236" i="12"/>
  <c r="C237" i="12"/>
  <c r="C238" i="12"/>
  <c r="C239" i="12"/>
  <c r="C240" i="12"/>
  <c r="C241" i="12"/>
  <c r="C242" i="12"/>
  <c r="C243" i="12"/>
  <c r="C244" i="12"/>
  <c r="C245" i="12"/>
  <c r="C246" i="12"/>
  <c r="C247" i="12"/>
  <c r="C248" i="12"/>
  <c r="C249" i="12"/>
  <c r="C250" i="12"/>
  <c r="C251" i="12"/>
  <c r="C252" i="12"/>
  <c r="C253" i="12"/>
  <c r="C254" i="12"/>
  <c r="C255" i="12"/>
  <c r="C256" i="12"/>
  <c r="C257" i="12"/>
  <c r="C258" i="12"/>
  <c r="C259" i="12"/>
  <c r="C260" i="12"/>
  <c r="C261" i="12"/>
  <c r="C262" i="12"/>
  <c r="C263" i="12"/>
  <c r="C264" i="12"/>
  <c r="C265" i="12"/>
  <c r="C266" i="12"/>
  <c r="C267" i="12"/>
  <c r="C268" i="12"/>
  <c r="C269" i="12"/>
  <c r="C270" i="12"/>
  <c r="C271" i="12"/>
  <c r="C272" i="12"/>
  <c r="C273" i="12"/>
  <c r="C274" i="12"/>
  <c r="C275" i="12"/>
  <c r="C276" i="12"/>
  <c r="C277" i="12"/>
  <c r="C278" i="12"/>
  <c r="C279" i="12"/>
  <c r="C280" i="12"/>
  <c r="C281" i="12"/>
  <c r="C282" i="12"/>
  <c r="C283" i="12"/>
  <c r="C284" i="12"/>
  <c r="C285" i="12"/>
  <c r="C286" i="12"/>
  <c r="C287" i="12"/>
  <c r="C288" i="12"/>
  <c r="C289" i="12"/>
  <c r="C290" i="12"/>
  <c r="C291" i="12"/>
  <c r="C292" i="12"/>
  <c r="C293" i="12"/>
  <c r="C294" i="12"/>
  <c r="C295" i="12"/>
  <c r="C296" i="12"/>
  <c r="C297" i="12"/>
  <c r="C298" i="12"/>
  <c r="C299" i="12"/>
  <c r="C300" i="12"/>
  <c r="C301" i="12"/>
  <c r="C302" i="12"/>
  <c r="C303" i="12"/>
  <c r="C304" i="12"/>
  <c r="C305" i="12"/>
  <c r="C306" i="12"/>
  <c r="C307" i="12"/>
  <c r="C308" i="12"/>
  <c r="C309" i="12"/>
  <c r="C310" i="12"/>
  <c r="C311" i="12"/>
  <c r="C312" i="12"/>
  <c r="C313" i="12"/>
  <c r="C314" i="12"/>
  <c r="C315" i="12"/>
  <c r="C316" i="12"/>
  <c r="C317" i="12"/>
  <c r="C318" i="12"/>
  <c r="C319" i="12"/>
  <c r="C320" i="12"/>
  <c r="C321" i="12"/>
  <c r="C322" i="12"/>
  <c r="C323" i="12"/>
  <c r="C324" i="12"/>
  <c r="C325" i="12"/>
  <c r="C326" i="12"/>
  <c r="C327" i="12"/>
  <c r="C328" i="12"/>
  <c r="C329" i="12"/>
  <c r="C330" i="12"/>
  <c r="C331" i="12"/>
  <c r="C332" i="12"/>
  <c r="C333" i="12"/>
  <c r="C334" i="12"/>
  <c r="C335" i="12"/>
  <c r="C336" i="12"/>
  <c r="C337" i="12"/>
  <c r="C338" i="12"/>
  <c r="C339" i="12"/>
  <c r="C340" i="12"/>
  <c r="C341" i="12"/>
  <c r="C342" i="12"/>
  <c r="C343" i="12"/>
  <c r="C344" i="12"/>
  <c r="C345" i="12"/>
  <c r="C346" i="12"/>
  <c r="C347" i="12"/>
  <c r="C348" i="12"/>
  <c r="C349" i="12"/>
  <c r="C350" i="12"/>
  <c r="C351" i="12"/>
  <c r="C352" i="12"/>
  <c r="C353" i="12"/>
  <c r="C354" i="12"/>
  <c r="C355" i="12"/>
  <c r="C356" i="12"/>
  <c r="C357" i="12"/>
  <c r="C358" i="12"/>
  <c r="C359" i="12"/>
  <c r="C360" i="12"/>
  <c r="C361" i="12"/>
  <c r="C362" i="12"/>
  <c r="C363" i="12"/>
  <c r="C364" i="12"/>
  <c r="C365" i="12"/>
  <c r="C366" i="12"/>
  <c r="C367" i="12"/>
  <c r="C368" i="12"/>
  <c r="C369" i="12"/>
  <c r="C370" i="12"/>
  <c r="C371" i="12"/>
  <c r="C372" i="12"/>
  <c r="C373" i="12"/>
  <c r="C374" i="12"/>
  <c r="C375" i="12"/>
  <c r="C376" i="12"/>
  <c r="C377" i="12"/>
  <c r="C378" i="12"/>
  <c r="C379" i="12"/>
  <c r="C380" i="12"/>
  <c r="C381" i="12"/>
  <c r="C382" i="12"/>
  <c r="C383" i="12"/>
  <c r="C384" i="12"/>
  <c r="C385" i="12"/>
  <c r="C386" i="12"/>
  <c r="C387" i="12"/>
  <c r="C388" i="12"/>
  <c r="C389" i="12"/>
  <c r="C390" i="12"/>
  <c r="C391" i="12"/>
  <c r="C392" i="12"/>
  <c r="C393" i="12"/>
  <c r="C394" i="12"/>
  <c r="C395" i="12"/>
  <c r="C396" i="12"/>
  <c r="C397" i="12"/>
  <c r="C398" i="12"/>
  <c r="C399" i="12"/>
  <c r="C400" i="12"/>
  <c r="C401" i="12"/>
  <c r="C402" i="12"/>
  <c r="C403" i="12"/>
  <c r="C404" i="12"/>
  <c r="C405" i="12"/>
  <c r="C406" i="12"/>
  <c r="C407" i="12"/>
  <c r="C408" i="12"/>
  <c r="C409" i="12"/>
  <c r="C410" i="12"/>
  <c r="C411" i="12"/>
  <c r="C412" i="12"/>
  <c r="C413" i="12"/>
  <c r="C414" i="12"/>
  <c r="C415" i="12"/>
  <c r="C416" i="12"/>
  <c r="C417" i="12"/>
  <c r="C418" i="12"/>
  <c r="C419" i="12"/>
  <c r="C420" i="12"/>
  <c r="C421" i="12"/>
  <c r="C422" i="12"/>
  <c r="C423" i="12"/>
  <c r="C424" i="12"/>
  <c r="C425" i="12"/>
  <c r="C426" i="12"/>
  <c r="C427" i="12"/>
  <c r="C428" i="12"/>
  <c r="C429" i="12"/>
  <c r="C430" i="12"/>
  <c r="C431" i="12"/>
  <c r="C432" i="12"/>
  <c r="C433" i="12"/>
  <c r="C434" i="12"/>
  <c r="C435" i="12"/>
  <c r="C436" i="12"/>
  <c r="C437" i="12"/>
  <c r="C438" i="12"/>
  <c r="C439" i="12"/>
  <c r="C440" i="12"/>
  <c r="C441" i="12"/>
  <c r="C442" i="12"/>
  <c r="C443" i="12"/>
  <c r="C444" i="12"/>
  <c r="C445" i="12"/>
  <c r="C446" i="12"/>
  <c r="C447" i="12"/>
  <c r="C448" i="12"/>
  <c r="C449" i="12"/>
  <c r="C450" i="12"/>
  <c r="C451" i="12"/>
  <c r="C452" i="12"/>
  <c r="C453" i="12"/>
  <c r="C454" i="12"/>
  <c r="C455" i="12"/>
  <c r="C456" i="12"/>
  <c r="C457" i="12"/>
  <c r="C458" i="12"/>
  <c r="C459" i="12"/>
  <c r="C460" i="12"/>
  <c r="C461" i="12"/>
  <c r="C462" i="12"/>
  <c r="C463" i="12"/>
  <c r="C464" i="12"/>
  <c r="C465" i="12"/>
  <c r="C466" i="12"/>
  <c r="C467" i="12"/>
  <c r="C468" i="12"/>
  <c r="C469" i="12"/>
  <c r="C470" i="12"/>
  <c r="C471" i="12"/>
  <c r="C472" i="12"/>
  <c r="C473" i="12"/>
  <c r="C474" i="12"/>
  <c r="C475" i="12"/>
  <c r="C476" i="12"/>
  <c r="C477" i="12"/>
  <c r="C478" i="12"/>
  <c r="C479" i="12"/>
  <c r="C480" i="12"/>
  <c r="C481" i="12"/>
  <c r="C482" i="12"/>
  <c r="C483" i="12"/>
  <c r="C484" i="12"/>
  <c r="C485" i="12"/>
  <c r="C486" i="12"/>
  <c r="C487" i="12"/>
  <c r="C488" i="12"/>
  <c r="C489" i="12"/>
  <c r="C490" i="12"/>
  <c r="C491" i="12"/>
  <c r="C492" i="12"/>
  <c r="C493" i="12"/>
  <c r="C494" i="12"/>
  <c r="C495" i="12"/>
  <c r="C496" i="12"/>
  <c r="C497" i="12"/>
  <c r="C498" i="12"/>
  <c r="C499" i="12"/>
  <c r="C500" i="12"/>
  <c r="C501" i="12"/>
  <c r="C502" i="12"/>
  <c r="C503" i="12"/>
  <c r="C504" i="12"/>
  <c r="C505" i="12"/>
  <c r="C506" i="12"/>
  <c r="C507" i="12"/>
  <c r="C508" i="12"/>
  <c r="C509" i="12"/>
  <c r="C510" i="12"/>
  <c r="R11" i="12"/>
  <c r="AO11" i="12" s="1"/>
  <c r="AH14" i="12"/>
  <c r="AH15" i="12"/>
  <c r="AH17" i="12"/>
  <c r="AH18" i="12"/>
  <c r="AH20" i="12"/>
  <c r="AH22" i="12"/>
  <c r="AH24" i="12"/>
  <c r="AH25" i="12"/>
  <c r="AH26" i="12"/>
  <c r="AH27" i="12"/>
  <c r="AH28" i="12"/>
  <c r="AH29" i="12"/>
  <c r="AH30" i="12"/>
  <c r="AH31" i="12"/>
  <c r="AH32" i="12"/>
  <c r="AH33" i="12"/>
  <c r="AH34" i="12"/>
  <c r="AH35" i="12"/>
  <c r="AH36" i="12"/>
  <c r="AH37" i="12"/>
  <c r="AH38" i="12"/>
  <c r="AH39" i="12"/>
  <c r="AH40" i="12"/>
  <c r="AH41" i="12"/>
  <c r="AH42" i="12"/>
  <c r="AH43" i="12"/>
  <c r="AH44" i="12"/>
  <c r="AH45" i="12"/>
  <c r="AH46" i="12"/>
  <c r="AH47" i="12"/>
  <c r="AH48" i="12"/>
  <c r="AH49" i="12"/>
  <c r="AH50" i="12"/>
  <c r="AH51" i="12"/>
  <c r="AH52" i="12"/>
  <c r="AH53" i="12"/>
  <c r="AH54" i="12"/>
  <c r="AH55" i="12"/>
  <c r="AH56" i="12"/>
  <c r="AH57" i="12"/>
  <c r="AH58" i="12"/>
  <c r="AH59" i="12"/>
  <c r="AH60" i="12"/>
  <c r="AH61" i="12"/>
  <c r="AH62" i="12"/>
  <c r="AH63" i="12"/>
  <c r="AH64" i="12"/>
  <c r="AH65" i="12"/>
  <c r="AH66" i="12"/>
  <c r="AH67" i="12"/>
  <c r="AH68" i="12"/>
  <c r="AH69" i="12"/>
  <c r="AH70" i="12"/>
  <c r="AH71" i="12"/>
  <c r="AH72" i="12"/>
  <c r="AH73" i="12"/>
  <c r="AH74" i="12"/>
  <c r="AH75" i="12"/>
  <c r="AH76" i="12"/>
  <c r="AH77" i="12"/>
  <c r="AH78" i="12"/>
  <c r="AH79" i="12"/>
  <c r="AH80" i="12"/>
  <c r="AH81" i="12"/>
  <c r="AH82" i="12"/>
  <c r="AH83" i="12"/>
  <c r="AH84" i="12"/>
  <c r="AH85" i="12"/>
  <c r="AH86" i="12"/>
  <c r="AH87" i="12"/>
  <c r="AH88" i="12"/>
  <c r="AH89" i="12"/>
  <c r="AH90" i="12"/>
  <c r="AH91" i="12"/>
  <c r="AH92" i="12"/>
  <c r="AH93" i="12"/>
  <c r="AH94" i="12"/>
  <c r="AH95" i="12"/>
  <c r="AH96" i="12"/>
  <c r="AH97" i="12"/>
  <c r="AH98" i="12"/>
  <c r="AH99" i="12"/>
  <c r="AH100" i="12"/>
  <c r="AH101" i="12"/>
  <c r="AH102" i="12"/>
  <c r="AH103" i="12"/>
  <c r="AH104" i="12"/>
  <c r="AH105" i="12"/>
  <c r="AH106" i="12"/>
  <c r="AH107" i="12"/>
  <c r="AH108" i="12"/>
  <c r="AH109" i="12"/>
  <c r="AH110" i="12"/>
  <c r="AH111" i="12"/>
  <c r="AH112" i="12"/>
  <c r="AH113" i="12"/>
  <c r="AH114" i="12"/>
  <c r="AH115" i="12"/>
  <c r="AH116" i="12"/>
  <c r="AH117" i="12"/>
  <c r="AH118" i="12"/>
  <c r="AH119" i="12"/>
  <c r="AH120" i="12"/>
  <c r="AH121" i="12"/>
  <c r="AH122" i="12"/>
  <c r="AH123" i="12"/>
  <c r="AH124" i="12"/>
  <c r="AH125" i="12"/>
  <c r="AH126" i="12"/>
  <c r="AH127" i="12"/>
  <c r="AH128" i="12"/>
  <c r="AH129" i="12"/>
  <c r="AH130" i="12"/>
  <c r="AH131" i="12"/>
  <c r="AH132" i="12"/>
  <c r="AH133" i="12"/>
  <c r="AH134" i="12"/>
  <c r="AH135" i="12"/>
  <c r="AH136" i="12"/>
  <c r="AH137" i="12"/>
  <c r="AH138" i="12"/>
  <c r="AH139" i="12"/>
  <c r="AH140" i="12"/>
  <c r="AH141" i="12"/>
  <c r="AH142" i="12"/>
  <c r="AH143" i="12"/>
  <c r="AH144" i="12"/>
  <c r="AH145" i="12"/>
  <c r="AH146" i="12"/>
  <c r="AH147" i="12"/>
  <c r="AH148" i="12"/>
  <c r="AH149" i="12"/>
  <c r="AH150" i="12"/>
  <c r="AH151" i="12"/>
  <c r="AH152" i="12"/>
  <c r="AH153" i="12"/>
  <c r="AH154" i="12"/>
  <c r="AH155" i="12"/>
  <c r="AH156" i="12"/>
  <c r="AH157" i="12"/>
  <c r="AH158" i="12"/>
  <c r="AH159" i="12"/>
  <c r="AH160" i="12"/>
  <c r="AH161" i="12"/>
  <c r="AH162" i="12"/>
  <c r="AH163" i="12"/>
  <c r="AH164" i="12"/>
  <c r="AH165" i="12"/>
  <c r="AH166" i="12"/>
  <c r="AH167" i="12"/>
  <c r="AH168" i="12"/>
  <c r="AH169" i="12"/>
  <c r="AH170" i="12"/>
  <c r="AH171" i="12"/>
  <c r="AH172" i="12"/>
  <c r="AH173" i="12"/>
  <c r="AH174" i="12"/>
  <c r="AH175" i="12"/>
  <c r="AH176" i="12"/>
  <c r="AH177" i="12"/>
  <c r="AH178" i="12"/>
  <c r="AH179" i="12"/>
  <c r="AH180" i="12"/>
  <c r="AH181" i="12"/>
  <c r="AH182" i="12"/>
  <c r="AH183" i="12"/>
  <c r="AH184" i="12"/>
  <c r="AH185" i="12"/>
  <c r="AH186" i="12"/>
  <c r="AH187" i="12"/>
  <c r="AH188" i="12"/>
  <c r="AH189" i="12"/>
  <c r="AH190" i="12"/>
  <c r="AH191" i="12"/>
  <c r="AH192" i="12"/>
  <c r="AH193" i="12"/>
  <c r="AH194" i="12"/>
  <c r="AH195" i="12"/>
  <c r="AH196" i="12"/>
  <c r="AH197" i="12"/>
  <c r="AH198" i="12"/>
  <c r="AH199" i="12"/>
  <c r="AH200" i="12"/>
  <c r="AH201" i="12"/>
  <c r="AH202" i="12"/>
  <c r="AH203" i="12"/>
  <c r="AH204" i="12"/>
  <c r="AH205" i="12"/>
  <c r="AH206" i="12"/>
  <c r="AH207" i="12"/>
  <c r="AH208" i="12"/>
  <c r="AH209" i="12"/>
  <c r="AH210" i="12"/>
  <c r="AH211" i="12"/>
  <c r="AH212" i="12"/>
  <c r="AH213" i="12"/>
  <c r="AH214" i="12"/>
  <c r="AH215" i="12"/>
  <c r="AH216" i="12"/>
  <c r="AH217" i="12"/>
  <c r="AH218" i="12"/>
  <c r="AH219" i="12"/>
  <c r="AH220" i="12"/>
  <c r="AH221" i="12"/>
  <c r="AH222" i="12"/>
  <c r="AH223" i="12"/>
  <c r="AH224" i="12"/>
  <c r="AH225" i="12"/>
  <c r="AH226" i="12"/>
  <c r="AH227" i="12"/>
  <c r="AH228" i="12"/>
  <c r="AH229" i="12"/>
  <c r="AH230" i="12"/>
  <c r="AH231" i="12"/>
  <c r="AH232" i="12"/>
  <c r="AH233" i="12"/>
  <c r="AH234" i="12"/>
  <c r="AH235" i="12"/>
  <c r="AH236" i="12"/>
  <c r="AH237" i="12"/>
  <c r="AH238" i="12"/>
  <c r="AH239" i="12"/>
  <c r="AH240" i="12"/>
  <c r="AH241" i="12"/>
  <c r="AH242" i="12"/>
  <c r="AH243" i="12"/>
  <c r="AH244" i="12"/>
  <c r="AH245" i="12"/>
  <c r="AH246" i="12"/>
  <c r="AH247" i="12"/>
  <c r="AH248" i="12"/>
  <c r="AH249" i="12"/>
  <c r="AH250" i="12"/>
  <c r="AH251" i="12"/>
  <c r="AH252" i="12"/>
  <c r="AH253" i="12"/>
  <c r="AH254" i="12"/>
  <c r="AH255" i="12"/>
  <c r="AH256" i="12"/>
  <c r="AH257" i="12"/>
  <c r="AH258" i="12"/>
  <c r="AH259" i="12"/>
  <c r="AH260" i="12"/>
  <c r="AH261" i="12"/>
  <c r="AH262" i="12"/>
  <c r="AH263" i="12"/>
  <c r="AH264" i="12"/>
  <c r="AH265" i="12"/>
  <c r="AH266" i="12"/>
  <c r="AH267" i="12"/>
  <c r="AH268" i="12"/>
  <c r="AH269" i="12"/>
  <c r="AH270" i="12"/>
  <c r="AH271" i="12"/>
  <c r="AH272" i="12"/>
  <c r="AH273" i="12"/>
  <c r="AH274" i="12"/>
  <c r="AH275" i="12"/>
  <c r="AH276" i="12"/>
  <c r="AH277" i="12"/>
  <c r="AH278" i="12"/>
  <c r="AH279" i="12"/>
  <c r="AH280" i="12"/>
  <c r="AH281" i="12"/>
  <c r="AH282" i="12"/>
  <c r="AH283" i="12"/>
  <c r="AH284" i="12"/>
  <c r="AH285" i="12"/>
  <c r="AH286" i="12"/>
  <c r="AH287" i="12"/>
  <c r="AH288" i="12"/>
  <c r="AH289" i="12"/>
  <c r="AH290" i="12"/>
  <c r="AH291" i="12"/>
  <c r="AH292" i="12"/>
  <c r="AH293" i="12"/>
  <c r="AH294" i="12"/>
  <c r="AH295" i="12"/>
  <c r="AH296" i="12"/>
  <c r="AH297" i="12"/>
  <c r="AH298" i="12"/>
  <c r="AH299" i="12"/>
  <c r="AH300" i="12"/>
  <c r="AH301" i="12"/>
  <c r="AH302" i="12"/>
  <c r="AH303" i="12"/>
  <c r="AH304" i="12"/>
  <c r="AH305" i="12"/>
  <c r="AH306" i="12"/>
  <c r="AH307" i="12"/>
  <c r="AH308" i="12"/>
  <c r="AH309" i="12"/>
  <c r="AH310" i="12"/>
  <c r="AH311" i="12"/>
  <c r="AH312" i="12"/>
  <c r="AH313" i="12"/>
  <c r="AH314" i="12"/>
  <c r="AH315" i="12"/>
  <c r="AH316" i="12"/>
  <c r="AH317" i="12"/>
  <c r="AH318" i="12"/>
  <c r="AH319" i="12"/>
  <c r="AH320" i="12"/>
  <c r="AH321" i="12"/>
  <c r="AH322" i="12"/>
  <c r="AH323" i="12"/>
  <c r="AH324" i="12"/>
  <c r="AH325" i="12"/>
  <c r="AH326" i="12"/>
  <c r="AH327" i="12"/>
  <c r="AH328" i="12"/>
  <c r="AH329" i="12"/>
  <c r="AH330" i="12"/>
  <c r="AH331" i="12"/>
  <c r="AH332" i="12"/>
  <c r="AH333" i="12"/>
  <c r="AH334" i="12"/>
  <c r="AH335" i="12"/>
  <c r="AH336" i="12"/>
  <c r="AH337" i="12"/>
  <c r="AH338" i="12"/>
  <c r="AH339" i="12"/>
  <c r="AH340" i="12"/>
  <c r="AH341" i="12"/>
  <c r="AH342" i="12"/>
  <c r="AH343" i="12"/>
  <c r="AH344" i="12"/>
  <c r="AH345" i="12"/>
  <c r="AH346" i="12"/>
  <c r="AH347" i="12"/>
  <c r="AH348" i="12"/>
  <c r="AH349" i="12"/>
  <c r="AH350" i="12"/>
  <c r="AH351" i="12"/>
  <c r="AH352" i="12"/>
  <c r="AH353" i="12"/>
  <c r="AH354" i="12"/>
  <c r="AH355" i="12"/>
  <c r="AH356" i="12"/>
  <c r="AH357" i="12"/>
  <c r="AH358" i="12"/>
  <c r="AH359" i="12"/>
  <c r="AH360" i="12"/>
  <c r="AH361" i="12"/>
  <c r="AH362" i="12"/>
  <c r="AH363" i="12"/>
  <c r="AH364" i="12"/>
  <c r="AH365" i="12"/>
  <c r="AH366" i="12"/>
  <c r="AH367" i="12"/>
  <c r="AH368" i="12"/>
  <c r="AH369" i="12"/>
  <c r="AH370" i="12"/>
  <c r="AH371" i="12"/>
  <c r="AH372" i="12"/>
  <c r="AH373" i="12"/>
  <c r="AH374" i="12"/>
  <c r="AH375" i="12"/>
  <c r="AH376" i="12"/>
  <c r="AH377" i="12"/>
  <c r="AH378" i="12"/>
  <c r="AH379" i="12"/>
  <c r="AH380" i="12"/>
  <c r="AH381" i="12"/>
  <c r="AH382" i="12"/>
  <c r="AH383" i="12"/>
  <c r="AH384" i="12"/>
  <c r="AH385" i="12"/>
  <c r="AH386" i="12"/>
  <c r="AH387" i="12"/>
  <c r="AH388" i="12"/>
  <c r="AH389" i="12"/>
  <c r="AH390" i="12"/>
  <c r="AH391" i="12"/>
  <c r="AH392" i="12"/>
  <c r="AH393" i="12"/>
  <c r="AH394" i="12"/>
  <c r="AH395" i="12"/>
  <c r="AH396" i="12"/>
  <c r="AH397" i="12"/>
  <c r="AH398" i="12"/>
  <c r="AH399" i="12"/>
  <c r="AH400" i="12"/>
  <c r="AH401" i="12"/>
  <c r="AH402" i="12"/>
  <c r="AH403" i="12"/>
  <c r="AH404" i="12"/>
  <c r="AH405" i="12"/>
  <c r="AH406" i="12"/>
  <c r="AH407" i="12"/>
  <c r="AH408" i="12"/>
  <c r="AH409" i="12"/>
  <c r="AH410" i="12"/>
  <c r="AH411" i="12"/>
  <c r="AH412" i="12"/>
  <c r="AH413" i="12"/>
  <c r="AH414" i="12"/>
  <c r="AH415" i="12"/>
  <c r="AH416" i="12"/>
  <c r="AH417" i="12"/>
  <c r="AH418" i="12"/>
  <c r="AH419" i="12"/>
  <c r="AH420" i="12"/>
  <c r="AH421" i="12"/>
  <c r="AH422" i="12"/>
  <c r="AH423" i="12"/>
  <c r="AH424" i="12"/>
  <c r="AH425" i="12"/>
  <c r="AH426" i="12"/>
  <c r="AH427" i="12"/>
  <c r="AH428" i="12"/>
  <c r="AH429" i="12"/>
  <c r="AH430" i="12"/>
  <c r="AH431" i="12"/>
  <c r="AH432" i="12"/>
  <c r="AH433" i="12"/>
  <c r="AH434" i="12"/>
  <c r="AH435" i="12"/>
  <c r="AH436" i="12"/>
  <c r="AH437" i="12"/>
  <c r="AH438" i="12"/>
  <c r="AH439" i="12"/>
  <c r="AH440" i="12"/>
  <c r="AH441" i="12"/>
  <c r="AH442" i="12"/>
  <c r="AH443" i="12"/>
  <c r="AH444" i="12"/>
  <c r="AH445" i="12"/>
  <c r="AH446" i="12"/>
  <c r="AH447" i="12"/>
  <c r="AH448" i="12"/>
  <c r="AH449" i="12"/>
  <c r="AH450" i="12"/>
  <c r="AH451" i="12"/>
  <c r="AH452" i="12"/>
  <c r="AH453" i="12"/>
  <c r="AH454" i="12"/>
  <c r="AH455" i="12"/>
  <c r="AH456" i="12"/>
  <c r="AH457" i="12"/>
  <c r="AH458" i="12"/>
  <c r="AH459" i="12"/>
  <c r="AH460" i="12"/>
  <c r="AH461" i="12"/>
  <c r="AH462" i="12"/>
  <c r="AH463" i="12"/>
  <c r="AH464" i="12"/>
  <c r="AH465" i="12"/>
  <c r="AH466" i="12"/>
  <c r="AH467" i="12"/>
  <c r="AH468" i="12"/>
  <c r="AH469" i="12"/>
  <c r="AH470" i="12"/>
  <c r="AH471" i="12"/>
  <c r="AH472" i="12"/>
  <c r="AH473" i="12"/>
  <c r="AH474" i="12"/>
  <c r="AH475" i="12"/>
  <c r="AH476" i="12"/>
  <c r="AH477" i="12"/>
  <c r="AH478" i="12"/>
  <c r="AH479" i="12"/>
  <c r="AH480" i="12"/>
  <c r="AH481" i="12"/>
  <c r="AH482" i="12"/>
  <c r="AH483" i="12"/>
  <c r="AH484" i="12"/>
  <c r="AH485" i="12"/>
  <c r="AH486" i="12"/>
  <c r="AH487" i="12"/>
  <c r="AH488" i="12"/>
  <c r="AH489" i="12"/>
  <c r="AH490" i="12"/>
  <c r="AH491" i="12"/>
  <c r="AH492" i="12"/>
  <c r="AH493" i="12"/>
  <c r="AH494" i="12"/>
  <c r="AH495" i="12"/>
  <c r="AH496" i="12"/>
  <c r="AH497" i="12"/>
  <c r="AH498" i="12"/>
  <c r="AH499" i="12"/>
  <c r="AH500" i="12"/>
  <c r="AH501" i="12"/>
  <c r="AH502" i="12"/>
  <c r="AH503" i="12"/>
  <c r="AH504" i="12"/>
  <c r="AH505" i="12"/>
  <c r="AH506" i="12"/>
  <c r="AH507" i="12"/>
  <c r="AH508" i="12"/>
  <c r="AH509" i="12"/>
  <c r="AH510" i="12"/>
  <c r="AC31" i="10"/>
  <c r="AC502" i="10"/>
  <c r="AC510" i="10"/>
  <c r="AC503" i="10"/>
  <c r="AC505" i="10"/>
  <c r="AC506" i="10"/>
  <c r="AC34" i="10"/>
  <c r="AC35" i="10"/>
  <c r="AC36" i="10"/>
  <c r="AC37" i="10"/>
  <c r="AC38" i="10"/>
  <c r="AC39" i="10"/>
  <c r="AC40" i="10"/>
  <c r="AC41" i="10"/>
  <c r="AC42" i="10"/>
  <c r="AC43" i="10"/>
  <c r="AC44" i="10"/>
  <c r="AC45" i="10"/>
  <c r="AC46" i="10"/>
  <c r="AC47" i="10"/>
  <c r="AC48" i="10"/>
  <c r="AC49" i="10"/>
  <c r="AC50" i="10"/>
  <c r="AC51" i="10"/>
  <c r="AC52" i="10"/>
  <c r="AC53" i="10"/>
  <c r="AC54" i="10"/>
  <c r="AC55" i="10"/>
  <c r="AC56" i="10"/>
  <c r="AC57" i="10"/>
  <c r="AC58" i="10"/>
  <c r="AC59" i="10"/>
  <c r="AC60" i="10"/>
  <c r="AC61" i="10"/>
  <c r="AC62" i="10"/>
  <c r="AC63" i="10"/>
  <c r="AC64" i="10"/>
  <c r="AC65" i="10"/>
  <c r="AC66" i="10"/>
  <c r="AC67" i="10"/>
  <c r="AC68" i="10"/>
  <c r="AC69" i="10"/>
  <c r="AC70" i="10"/>
  <c r="AC71" i="10"/>
  <c r="AC72" i="10"/>
  <c r="AC73" i="10"/>
  <c r="AC74" i="10"/>
  <c r="AC75" i="10"/>
  <c r="AC76" i="10"/>
  <c r="AC77" i="10"/>
  <c r="AC78" i="10"/>
  <c r="AC79" i="10"/>
  <c r="AC80" i="10"/>
  <c r="AC81" i="10"/>
  <c r="AC82" i="10"/>
  <c r="AC83" i="10"/>
  <c r="AC84" i="10"/>
  <c r="AC85" i="10"/>
  <c r="AC86" i="10"/>
  <c r="AC87" i="10"/>
  <c r="AC88" i="10"/>
  <c r="AC89" i="10"/>
  <c r="AC90" i="10"/>
  <c r="AC91" i="10"/>
  <c r="AC92" i="10"/>
  <c r="AC93" i="10"/>
  <c r="AC94" i="10"/>
  <c r="AC95" i="10"/>
  <c r="AC96" i="10"/>
  <c r="AC97" i="10"/>
  <c r="AC98" i="10"/>
  <c r="AC99" i="10"/>
  <c r="AC100" i="10"/>
  <c r="AC101" i="10"/>
  <c r="AC102" i="10"/>
  <c r="AC103" i="10"/>
  <c r="AC104" i="10"/>
  <c r="AC105" i="10"/>
  <c r="AC106" i="10"/>
  <c r="AC107" i="10"/>
  <c r="AC108" i="10"/>
  <c r="AC109" i="10"/>
  <c r="AC110" i="10"/>
  <c r="AC111" i="10"/>
  <c r="AC112" i="10"/>
  <c r="AC113" i="10"/>
  <c r="AC114" i="10"/>
  <c r="AC115" i="10"/>
  <c r="AC116" i="10"/>
  <c r="AC117" i="10"/>
  <c r="AC118" i="10"/>
  <c r="AC119" i="10"/>
  <c r="AC120" i="10"/>
  <c r="AC121" i="10"/>
  <c r="AC122" i="10"/>
  <c r="AC123" i="10"/>
  <c r="AC124" i="10"/>
  <c r="AC125" i="10"/>
  <c r="AC126" i="10"/>
  <c r="AC127" i="10"/>
  <c r="AC128" i="10"/>
  <c r="AC129" i="10"/>
  <c r="AC130" i="10"/>
  <c r="AC131" i="10"/>
  <c r="AC132" i="10"/>
  <c r="AC133" i="10"/>
  <c r="AC134" i="10"/>
  <c r="AC135" i="10"/>
  <c r="AC136" i="10"/>
  <c r="AC137" i="10"/>
  <c r="AC138" i="10"/>
  <c r="AC139" i="10"/>
  <c r="AC140" i="10"/>
  <c r="AC141" i="10"/>
  <c r="AC142" i="10"/>
  <c r="AC143" i="10"/>
  <c r="AC144" i="10"/>
  <c r="AC145" i="10"/>
  <c r="AC146" i="10"/>
  <c r="AC147" i="10"/>
  <c r="AC148" i="10"/>
  <c r="AC149" i="10"/>
  <c r="AC150" i="10"/>
  <c r="AC151" i="10"/>
  <c r="AC152" i="10"/>
  <c r="AC153" i="10"/>
  <c r="AC154" i="10"/>
  <c r="AC155" i="10"/>
  <c r="AC156" i="10"/>
  <c r="AC157" i="10"/>
  <c r="AC158" i="10"/>
  <c r="AC159" i="10"/>
  <c r="AC160" i="10"/>
  <c r="AC161" i="10"/>
  <c r="AC162" i="10"/>
  <c r="AC163" i="10"/>
  <c r="AC164" i="10"/>
  <c r="AC165" i="10"/>
  <c r="AC166" i="10"/>
  <c r="AC167" i="10"/>
  <c r="AC168" i="10"/>
  <c r="AC169" i="10"/>
  <c r="AC170" i="10"/>
  <c r="AC171" i="10"/>
  <c r="AC172" i="10"/>
  <c r="AC173" i="10"/>
  <c r="AC174" i="10"/>
  <c r="AC175" i="10"/>
  <c r="AC176" i="10"/>
  <c r="AC177" i="10"/>
  <c r="AC178" i="10"/>
  <c r="AC179" i="10"/>
  <c r="AC180" i="10"/>
  <c r="AC181" i="10"/>
  <c r="AC182" i="10"/>
  <c r="AC183" i="10"/>
  <c r="AC184" i="10"/>
  <c r="AC185" i="10"/>
  <c r="AC186" i="10"/>
  <c r="AC187" i="10"/>
  <c r="AC188" i="10"/>
  <c r="AC189" i="10"/>
  <c r="AC190" i="10"/>
  <c r="AC191" i="10"/>
  <c r="AC192" i="10"/>
  <c r="AC193" i="10"/>
  <c r="AC194" i="10"/>
  <c r="AC195" i="10"/>
  <c r="AC196" i="10"/>
  <c r="AC197" i="10"/>
  <c r="AC198" i="10"/>
  <c r="AC199" i="10"/>
  <c r="AC200" i="10"/>
  <c r="AC201" i="10"/>
  <c r="AC202" i="10"/>
  <c r="AC203" i="10"/>
  <c r="AC204" i="10"/>
  <c r="AC205" i="10"/>
  <c r="AC206" i="10"/>
  <c r="AC207" i="10"/>
  <c r="AC208" i="10"/>
  <c r="AC209" i="10"/>
  <c r="AC210" i="10"/>
  <c r="AC211" i="10"/>
  <c r="AC212" i="10"/>
  <c r="AC213" i="10"/>
  <c r="AC214" i="10"/>
  <c r="AC215" i="10"/>
  <c r="AC216" i="10"/>
  <c r="AC217" i="10"/>
  <c r="AC218" i="10"/>
  <c r="AC219" i="10"/>
  <c r="AC220" i="10"/>
  <c r="AC221" i="10"/>
  <c r="AC222" i="10"/>
  <c r="AC223" i="10"/>
  <c r="AC224" i="10"/>
  <c r="AC225" i="10"/>
  <c r="AC226" i="10"/>
  <c r="AC227" i="10"/>
  <c r="AC228" i="10"/>
  <c r="AC229" i="10"/>
  <c r="AC230" i="10"/>
  <c r="AC231" i="10"/>
  <c r="AC232" i="10"/>
  <c r="AC233" i="10"/>
  <c r="AC234" i="10"/>
  <c r="AC235" i="10"/>
  <c r="AC236" i="10"/>
  <c r="AC237" i="10"/>
  <c r="AC238" i="10"/>
  <c r="AC239" i="10"/>
  <c r="AC240" i="10"/>
  <c r="AC241" i="10"/>
  <c r="AC242" i="10"/>
  <c r="AC243" i="10"/>
  <c r="AC244" i="10"/>
  <c r="AC245" i="10"/>
  <c r="AC246" i="10"/>
  <c r="AC247" i="10"/>
  <c r="AC248" i="10"/>
  <c r="AC249" i="10"/>
  <c r="AC250" i="10"/>
  <c r="AC251" i="10"/>
  <c r="AC252" i="10"/>
  <c r="AC253" i="10"/>
  <c r="AC254" i="10"/>
  <c r="AC255" i="10"/>
  <c r="AC256" i="10"/>
  <c r="AC257" i="10"/>
  <c r="AC258" i="10"/>
  <c r="AC259" i="10"/>
  <c r="AC260" i="10"/>
  <c r="AC261" i="10"/>
  <c r="AC262" i="10"/>
  <c r="AC263" i="10"/>
  <c r="AC264" i="10"/>
  <c r="AC265" i="10"/>
  <c r="AC266" i="10"/>
  <c r="AC267" i="10"/>
  <c r="AC268" i="10"/>
  <c r="AC269" i="10"/>
  <c r="AC270" i="10"/>
  <c r="AC271" i="10"/>
  <c r="AC272" i="10"/>
  <c r="AC273" i="10"/>
  <c r="AC274" i="10"/>
  <c r="AC275" i="10"/>
  <c r="AC276" i="10"/>
  <c r="AC277" i="10"/>
  <c r="AC278" i="10"/>
  <c r="AC279" i="10"/>
  <c r="AC280" i="10"/>
  <c r="AC281" i="10"/>
  <c r="AC282" i="10"/>
  <c r="AC283" i="10"/>
  <c r="AC284" i="10"/>
  <c r="AC285" i="10"/>
  <c r="AC286" i="10"/>
  <c r="AC287" i="10"/>
  <c r="AC288" i="10"/>
  <c r="AC289" i="10"/>
  <c r="AC290" i="10"/>
  <c r="AC291" i="10"/>
  <c r="AC292" i="10"/>
  <c r="AC293" i="10"/>
  <c r="AC294" i="10"/>
  <c r="AC295" i="10"/>
  <c r="AC296" i="10"/>
  <c r="AC297" i="10"/>
  <c r="AC298" i="10"/>
  <c r="AC299" i="10"/>
  <c r="AC300" i="10"/>
  <c r="AC301" i="10"/>
  <c r="AC302" i="10"/>
  <c r="AC303" i="10"/>
  <c r="AC304" i="10"/>
  <c r="AC305" i="10"/>
  <c r="AC306" i="10"/>
  <c r="AC307" i="10"/>
  <c r="AC308" i="10"/>
  <c r="AC309" i="10"/>
  <c r="AC310" i="10"/>
  <c r="AC311" i="10"/>
  <c r="AC312" i="10"/>
  <c r="AC313" i="10"/>
  <c r="AC314" i="10"/>
  <c r="AC315" i="10"/>
  <c r="AC316" i="10"/>
  <c r="AC317" i="10"/>
  <c r="AC318" i="10"/>
  <c r="AC319" i="10"/>
  <c r="AC320" i="10"/>
  <c r="AC321" i="10"/>
  <c r="AC322" i="10"/>
  <c r="AC323" i="10"/>
  <c r="AC324" i="10"/>
  <c r="AC325" i="10"/>
  <c r="AC326" i="10"/>
  <c r="AC327" i="10"/>
  <c r="AC328" i="10"/>
  <c r="AC329" i="10"/>
  <c r="AC330" i="10"/>
  <c r="AC331" i="10"/>
  <c r="AC332" i="10"/>
  <c r="AC333" i="10"/>
  <c r="AC334" i="10"/>
  <c r="AC335" i="10"/>
  <c r="AC336" i="10"/>
  <c r="AC337" i="10"/>
  <c r="AC338" i="10"/>
  <c r="AC339" i="10"/>
  <c r="AC340" i="10"/>
  <c r="AC341" i="10"/>
  <c r="AC342" i="10"/>
  <c r="AC343" i="10"/>
  <c r="AC344" i="10"/>
  <c r="AC345" i="10"/>
  <c r="AC346" i="10"/>
  <c r="AC347" i="10"/>
  <c r="AC348" i="10"/>
  <c r="AC349" i="10"/>
  <c r="AC350" i="10"/>
  <c r="AC351" i="10"/>
  <c r="AC352" i="10"/>
  <c r="AC353" i="10"/>
  <c r="AC354" i="10"/>
  <c r="AC355" i="10"/>
  <c r="AC356" i="10"/>
  <c r="AC357" i="10"/>
  <c r="AC358" i="10"/>
  <c r="AC359" i="10"/>
  <c r="AC360" i="10"/>
  <c r="AC361" i="10"/>
  <c r="AC362" i="10"/>
  <c r="AC363" i="10"/>
  <c r="AC364" i="10"/>
  <c r="AC365" i="10"/>
  <c r="AC366" i="10"/>
  <c r="AC367" i="10"/>
  <c r="AC368" i="10"/>
  <c r="AC369" i="10"/>
  <c r="AC370" i="10"/>
  <c r="AC371" i="10"/>
  <c r="AC372" i="10"/>
  <c r="AC373" i="10"/>
  <c r="AC374" i="10"/>
  <c r="AC375" i="10"/>
  <c r="AC376" i="10"/>
  <c r="AC377" i="10"/>
  <c r="AC378" i="10"/>
  <c r="AC379" i="10"/>
  <c r="AC380" i="10"/>
  <c r="AC381" i="10"/>
  <c r="AC382" i="10"/>
  <c r="AC383" i="10"/>
  <c r="AC384" i="10"/>
  <c r="AC385" i="10"/>
  <c r="AC386" i="10"/>
  <c r="AC387" i="10"/>
  <c r="AC388" i="10"/>
  <c r="AC389" i="10"/>
  <c r="AC390" i="10"/>
  <c r="AC391" i="10"/>
  <c r="AC392" i="10"/>
  <c r="AC393" i="10"/>
  <c r="AC394" i="10"/>
  <c r="AC395" i="10"/>
  <c r="AC396" i="10"/>
  <c r="AC397" i="10"/>
  <c r="AC398" i="10"/>
  <c r="AC399" i="10"/>
  <c r="AC400" i="10"/>
  <c r="AC401" i="10"/>
  <c r="AC402" i="10"/>
  <c r="AC403" i="10"/>
  <c r="AC404" i="10"/>
  <c r="AC405" i="10"/>
  <c r="AC406" i="10"/>
  <c r="AC407" i="10"/>
  <c r="AC408" i="10"/>
  <c r="AC409" i="10"/>
  <c r="AC410" i="10"/>
  <c r="AC411" i="10"/>
  <c r="AC412" i="10"/>
  <c r="AC413" i="10"/>
  <c r="AC414" i="10"/>
  <c r="AC415" i="10"/>
  <c r="AC416" i="10"/>
  <c r="AC417" i="10"/>
  <c r="AC418" i="10"/>
  <c r="AC419" i="10"/>
  <c r="AC420" i="10"/>
  <c r="AC421" i="10"/>
  <c r="AC422" i="10"/>
  <c r="AC423" i="10"/>
  <c r="AC424" i="10"/>
  <c r="AC425" i="10"/>
  <c r="AC426" i="10"/>
  <c r="AC427" i="10"/>
  <c r="AC428" i="10"/>
  <c r="AC429" i="10"/>
  <c r="AC430" i="10"/>
  <c r="AC431" i="10"/>
  <c r="AC432" i="10"/>
  <c r="AC433" i="10"/>
  <c r="AC434" i="10"/>
  <c r="AC435" i="10"/>
  <c r="AC436" i="10"/>
  <c r="AC437" i="10"/>
  <c r="AC438" i="10"/>
  <c r="AC439" i="10"/>
  <c r="AC440" i="10"/>
  <c r="AC441" i="10"/>
  <c r="AC442" i="10"/>
  <c r="AC443" i="10"/>
  <c r="AC444" i="10"/>
  <c r="AC445" i="10"/>
  <c r="AC446" i="10"/>
  <c r="AC447" i="10"/>
  <c r="AC448" i="10"/>
  <c r="AC449" i="10"/>
  <c r="AC450" i="10"/>
  <c r="AC451" i="10"/>
  <c r="AC452" i="10"/>
  <c r="AC453" i="10"/>
  <c r="AC454" i="10"/>
  <c r="AC455" i="10"/>
  <c r="AC456" i="10"/>
  <c r="AC457" i="10"/>
  <c r="AC458" i="10"/>
  <c r="AC459" i="10"/>
  <c r="AC460" i="10"/>
  <c r="AC461" i="10"/>
  <c r="AC462" i="10"/>
  <c r="AC463" i="10"/>
  <c r="AC464" i="10"/>
  <c r="AC465" i="10"/>
  <c r="AC466" i="10"/>
  <c r="AC467" i="10"/>
  <c r="AC468" i="10"/>
  <c r="AC469" i="10"/>
  <c r="AC470" i="10"/>
  <c r="AC471" i="10"/>
  <c r="AC472" i="10"/>
  <c r="AC473" i="10"/>
  <c r="AC474" i="10"/>
  <c r="AC475" i="10"/>
  <c r="AC476" i="10"/>
  <c r="AC477" i="10"/>
  <c r="AC478" i="10"/>
  <c r="AC479" i="10"/>
  <c r="AC480" i="10"/>
  <c r="AC481" i="10"/>
  <c r="AC482" i="10"/>
  <c r="AC483" i="10"/>
  <c r="AC484" i="10"/>
  <c r="AC485" i="10"/>
  <c r="AC486" i="10"/>
  <c r="AC487" i="10"/>
  <c r="AC488" i="10"/>
  <c r="AC489" i="10"/>
  <c r="AC490" i="10"/>
  <c r="AC491" i="10"/>
  <c r="AC492" i="10"/>
  <c r="AC493" i="10"/>
  <c r="AC494" i="10"/>
  <c r="AC495" i="10"/>
  <c r="AC496" i="10"/>
  <c r="AC497" i="10"/>
  <c r="AC498" i="10"/>
  <c r="AC499" i="10"/>
  <c r="AC500" i="10"/>
  <c r="AF30" i="10"/>
  <c r="AG30" i="10" s="1"/>
  <c r="AC30" i="10"/>
  <c r="AF508" i="10"/>
  <c r="AG508" i="10" s="1"/>
  <c r="AF507" i="10"/>
  <c r="AG507" i="10" s="1"/>
  <c r="AG26" i="10"/>
  <c r="AF31" i="10"/>
  <c r="AG31" i="10" s="1"/>
  <c r="AF28" i="10"/>
  <c r="AG28" i="10" s="1"/>
  <c r="AF29" i="10"/>
  <c r="AG29" i="10" s="1"/>
  <c r="AF504" i="10"/>
  <c r="AG504" i="10" s="1"/>
  <c r="AF33" i="10"/>
  <c r="AG33" i="10" s="1"/>
  <c r="AF502" i="10"/>
  <c r="AG502" i="10" s="1"/>
  <c r="AF509" i="10"/>
  <c r="AG509" i="10" s="1"/>
  <c r="AF32" i="10"/>
  <c r="AG32" i="10" s="1"/>
  <c r="AF501" i="10"/>
  <c r="AG501" i="10" s="1"/>
  <c r="AF510" i="10"/>
  <c r="AG510" i="10" s="1"/>
  <c r="AF503" i="10"/>
  <c r="AG503" i="10" s="1"/>
  <c r="AF505" i="10"/>
  <c r="AG505" i="10" s="1"/>
  <c r="AF506" i="10"/>
  <c r="AG506" i="10" s="1"/>
  <c r="AF34" i="10"/>
  <c r="AG34" i="10" s="1"/>
  <c r="AF35" i="10"/>
  <c r="AG35" i="10" s="1"/>
  <c r="AF36" i="10"/>
  <c r="AG36" i="10" s="1"/>
  <c r="AF37" i="10"/>
  <c r="AG37" i="10" s="1"/>
  <c r="AF38" i="10"/>
  <c r="AG38" i="10" s="1"/>
  <c r="AF39" i="10"/>
  <c r="AG39" i="10" s="1"/>
  <c r="AF40" i="10"/>
  <c r="AG40" i="10" s="1"/>
  <c r="AF41" i="10"/>
  <c r="AG41" i="10" s="1"/>
  <c r="AF42" i="10"/>
  <c r="AG42" i="10" s="1"/>
  <c r="AF43" i="10"/>
  <c r="AG43" i="10" s="1"/>
  <c r="AF44" i="10"/>
  <c r="AG44" i="10" s="1"/>
  <c r="AF45" i="10"/>
  <c r="AG45" i="10" s="1"/>
  <c r="AF46" i="10"/>
  <c r="AG46" i="10" s="1"/>
  <c r="AF47" i="10"/>
  <c r="AG47" i="10" s="1"/>
  <c r="AF48" i="10"/>
  <c r="AG48" i="10" s="1"/>
  <c r="AF49" i="10"/>
  <c r="AG49" i="10" s="1"/>
  <c r="AF50" i="10"/>
  <c r="AG50" i="10" s="1"/>
  <c r="AF51" i="10"/>
  <c r="AG51" i="10" s="1"/>
  <c r="AF52" i="10"/>
  <c r="AG52" i="10" s="1"/>
  <c r="AF53" i="10"/>
  <c r="AG53" i="10" s="1"/>
  <c r="AF54" i="10"/>
  <c r="AG54" i="10" s="1"/>
  <c r="AF55" i="10"/>
  <c r="AG55" i="10" s="1"/>
  <c r="AF56" i="10"/>
  <c r="AG56" i="10" s="1"/>
  <c r="AF57" i="10"/>
  <c r="AG57" i="10" s="1"/>
  <c r="AF58" i="10"/>
  <c r="AG58" i="10" s="1"/>
  <c r="AF59" i="10"/>
  <c r="AG59" i="10" s="1"/>
  <c r="AF60" i="10"/>
  <c r="AG60" i="10" s="1"/>
  <c r="AF61" i="10"/>
  <c r="AG61" i="10" s="1"/>
  <c r="AF62" i="10"/>
  <c r="AG62" i="10" s="1"/>
  <c r="AF63" i="10"/>
  <c r="AG63" i="10" s="1"/>
  <c r="AF64" i="10"/>
  <c r="AG64" i="10" s="1"/>
  <c r="AF65" i="10"/>
  <c r="AG65" i="10" s="1"/>
  <c r="AF66" i="10"/>
  <c r="AG66" i="10" s="1"/>
  <c r="AF67" i="10"/>
  <c r="AG67" i="10" s="1"/>
  <c r="AF68" i="10"/>
  <c r="AG68" i="10" s="1"/>
  <c r="AF69" i="10"/>
  <c r="AG69" i="10" s="1"/>
  <c r="AF70" i="10"/>
  <c r="AG70" i="10" s="1"/>
  <c r="AF71" i="10"/>
  <c r="AG71" i="10" s="1"/>
  <c r="AF72" i="10"/>
  <c r="AG72" i="10" s="1"/>
  <c r="AF73" i="10"/>
  <c r="AG73" i="10" s="1"/>
  <c r="AF74" i="10"/>
  <c r="AG74" i="10" s="1"/>
  <c r="AF75" i="10"/>
  <c r="AG75" i="10" s="1"/>
  <c r="AF76" i="10"/>
  <c r="AG76" i="10" s="1"/>
  <c r="AF77" i="10"/>
  <c r="AG77" i="10" s="1"/>
  <c r="AF78" i="10"/>
  <c r="AG78" i="10" s="1"/>
  <c r="AF79" i="10"/>
  <c r="AG79" i="10" s="1"/>
  <c r="AF80" i="10"/>
  <c r="AG80" i="10" s="1"/>
  <c r="AF81" i="10"/>
  <c r="AG81" i="10" s="1"/>
  <c r="AF82" i="10"/>
  <c r="AG82" i="10" s="1"/>
  <c r="AF83" i="10"/>
  <c r="AG83" i="10" s="1"/>
  <c r="AF84" i="10"/>
  <c r="AG84" i="10" s="1"/>
  <c r="AF85" i="10"/>
  <c r="AG85" i="10" s="1"/>
  <c r="AF86" i="10"/>
  <c r="AG86" i="10" s="1"/>
  <c r="AF87" i="10"/>
  <c r="AG87" i="10" s="1"/>
  <c r="AF88" i="10"/>
  <c r="AG88" i="10" s="1"/>
  <c r="AF89" i="10"/>
  <c r="AG89" i="10" s="1"/>
  <c r="AF90" i="10"/>
  <c r="AG90" i="10" s="1"/>
  <c r="AF91" i="10"/>
  <c r="AG91" i="10" s="1"/>
  <c r="AF92" i="10"/>
  <c r="AG92" i="10" s="1"/>
  <c r="AF93" i="10"/>
  <c r="AG93" i="10" s="1"/>
  <c r="AF94" i="10"/>
  <c r="AG94" i="10" s="1"/>
  <c r="AF95" i="10"/>
  <c r="AG95" i="10" s="1"/>
  <c r="AF96" i="10"/>
  <c r="AG96" i="10" s="1"/>
  <c r="AF97" i="10"/>
  <c r="AG97" i="10" s="1"/>
  <c r="AF98" i="10"/>
  <c r="AG98" i="10" s="1"/>
  <c r="AF99" i="10"/>
  <c r="AG99" i="10" s="1"/>
  <c r="AF100" i="10"/>
  <c r="AG100" i="10" s="1"/>
  <c r="AF101" i="10"/>
  <c r="AG101" i="10" s="1"/>
  <c r="AF102" i="10"/>
  <c r="AG102" i="10" s="1"/>
  <c r="AF103" i="10"/>
  <c r="AG103" i="10" s="1"/>
  <c r="AF104" i="10"/>
  <c r="AG104" i="10" s="1"/>
  <c r="AF105" i="10"/>
  <c r="AG105" i="10" s="1"/>
  <c r="AF106" i="10"/>
  <c r="AG106" i="10" s="1"/>
  <c r="AF107" i="10"/>
  <c r="AG107" i="10" s="1"/>
  <c r="AF108" i="10"/>
  <c r="AG108" i="10" s="1"/>
  <c r="AF109" i="10"/>
  <c r="AG109" i="10" s="1"/>
  <c r="AF110" i="10"/>
  <c r="AG110" i="10" s="1"/>
  <c r="AF111" i="10"/>
  <c r="AG111" i="10" s="1"/>
  <c r="AF112" i="10"/>
  <c r="AG112" i="10" s="1"/>
  <c r="AF113" i="10"/>
  <c r="AG113" i="10" s="1"/>
  <c r="AF114" i="10"/>
  <c r="AG114" i="10" s="1"/>
  <c r="AF115" i="10"/>
  <c r="AG115" i="10" s="1"/>
  <c r="AF116" i="10"/>
  <c r="AG116" i="10" s="1"/>
  <c r="AF117" i="10"/>
  <c r="AG117" i="10" s="1"/>
  <c r="AF118" i="10"/>
  <c r="AG118" i="10" s="1"/>
  <c r="AF119" i="10"/>
  <c r="AG119" i="10" s="1"/>
  <c r="AF120" i="10"/>
  <c r="AG120" i="10" s="1"/>
  <c r="AF121" i="10"/>
  <c r="AG121" i="10" s="1"/>
  <c r="AF122" i="10"/>
  <c r="AG122" i="10" s="1"/>
  <c r="AF123" i="10"/>
  <c r="AG123" i="10" s="1"/>
  <c r="AF124" i="10"/>
  <c r="AG124" i="10" s="1"/>
  <c r="AF125" i="10"/>
  <c r="AG125" i="10" s="1"/>
  <c r="AF126" i="10"/>
  <c r="AG126" i="10" s="1"/>
  <c r="AF127" i="10"/>
  <c r="AG127" i="10" s="1"/>
  <c r="AF128" i="10"/>
  <c r="AG128" i="10" s="1"/>
  <c r="AF129" i="10"/>
  <c r="AG129" i="10" s="1"/>
  <c r="AF130" i="10"/>
  <c r="AG130" i="10" s="1"/>
  <c r="AF131" i="10"/>
  <c r="AG131" i="10" s="1"/>
  <c r="AF132" i="10"/>
  <c r="AG132" i="10" s="1"/>
  <c r="AF133" i="10"/>
  <c r="AG133" i="10" s="1"/>
  <c r="AF134" i="10"/>
  <c r="AG134" i="10" s="1"/>
  <c r="AF135" i="10"/>
  <c r="AG135" i="10" s="1"/>
  <c r="AF136" i="10"/>
  <c r="AG136" i="10" s="1"/>
  <c r="AF137" i="10"/>
  <c r="AG137" i="10" s="1"/>
  <c r="AF138" i="10"/>
  <c r="AG138" i="10" s="1"/>
  <c r="AF139" i="10"/>
  <c r="AG139" i="10" s="1"/>
  <c r="AF140" i="10"/>
  <c r="AG140" i="10" s="1"/>
  <c r="AF141" i="10"/>
  <c r="AG141" i="10" s="1"/>
  <c r="AF142" i="10"/>
  <c r="AG142" i="10" s="1"/>
  <c r="AF143" i="10"/>
  <c r="AG143" i="10" s="1"/>
  <c r="AF144" i="10"/>
  <c r="AG144" i="10" s="1"/>
  <c r="AF145" i="10"/>
  <c r="AG145" i="10" s="1"/>
  <c r="AF146" i="10"/>
  <c r="AG146" i="10" s="1"/>
  <c r="AF147" i="10"/>
  <c r="AG147" i="10" s="1"/>
  <c r="AF148" i="10"/>
  <c r="AG148" i="10" s="1"/>
  <c r="AF149" i="10"/>
  <c r="AG149" i="10" s="1"/>
  <c r="AF150" i="10"/>
  <c r="AG150" i="10" s="1"/>
  <c r="AF151" i="10"/>
  <c r="AG151" i="10" s="1"/>
  <c r="AF152" i="10"/>
  <c r="AG152" i="10" s="1"/>
  <c r="AF153" i="10"/>
  <c r="AG153" i="10" s="1"/>
  <c r="AF154" i="10"/>
  <c r="AG154" i="10" s="1"/>
  <c r="AF155" i="10"/>
  <c r="AG155" i="10" s="1"/>
  <c r="AF156" i="10"/>
  <c r="AG156" i="10" s="1"/>
  <c r="AF157" i="10"/>
  <c r="AG157" i="10" s="1"/>
  <c r="AF158" i="10"/>
  <c r="AG158" i="10" s="1"/>
  <c r="AF159" i="10"/>
  <c r="AG159" i="10" s="1"/>
  <c r="AF160" i="10"/>
  <c r="AG160" i="10" s="1"/>
  <c r="AF161" i="10"/>
  <c r="AG161" i="10" s="1"/>
  <c r="AF162" i="10"/>
  <c r="AG162" i="10" s="1"/>
  <c r="AF163" i="10"/>
  <c r="AG163" i="10" s="1"/>
  <c r="AF164" i="10"/>
  <c r="AG164" i="10" s="1"/>
  <c r="AF165" i="10"/>
  <c r="AG165" i="10" s="1"/>
  <c r="AF166" i="10"/>
  <c r="AG166" i="10" s="1"/>
  <c r="AF167" i="10"/>
  <c r="AG167" i="10" s="1"/>
  <c r="AF168" i="10"/>
  <c r="AG168" i="10" s="1"/>
  <c r="AF169" i="10"/>
  <c r="AG169" i="10" s="1"/>
  <c r="AF170" i="10"/>
  <c r="AG170" i="10" s="1"/>
  <c r="AF171" i="10"/>
  <c r="AG171" i="10" s="1"/>
  <c r="AF172" i="10"/>
  <c r="AG172" i="10" s="1"/>
  <c r="AF173" i="10"/>
  <c r="AG173" i="10" s="1"/>
  <c r="AF174" i="10"/>
  <c r="AG174" i="10" s="1"/>
  <c r="AF175" i="10"/>
  <c r="AG175" i="10" s="1"/>
  <c r="AF176" i="10"/>
  <c r="AG176" i="10" s="1"/>
  <c r="AF177" i="10"/>
  <c r="AG177" i="10" s="1"/>
  <c r="AF178" i="10"/>
  <c r="AG178" i="10" s="1"/>
  <c r="AF179" i="10"/>
  <c r="AG179" i="10" s="1"/>
  <c r="AF180" i="10"/>
  <c r="AG180" i="10" s="1"/>
  <c r="AF181" i="10"/>
  <c r="AG181" i="10" s="1"/>
  <c r="AF182" i="10"/>
  <c r="AG182" i="10" s="1"/>
  <c r="AF183" i="10"/>
  <c r="AG183" i="10" s="1"/>
  <c r="AF184" i="10"/>
  <c r="AG184" i="10" s="1"/>
  <c r="AF185" i="10"/>
  <c r="AG185" i="10" s="1"/>
  <c r="AF186" i="10"/>
  <c r="AG186" i="10" s="1"/>
  <c r="AF187" i="10"/>
  <c r="AG187" i="10" s="1"/>
  <c r="AF188" i="10"/>
  <c r="AG188" i="10" s="1"/>
  <c r="AF189" i="10"/>
  <c r="AG189" i="10" s="1"/>
  <c r="AF190" i="10"/>
  <c r="AG190" i="10" s="1"/>
  <c r="AF191" i="10"/>
  <c r="AG191" i="10" s="1"/>
  <c r="AF192" i="10"/>
  <c r="AG192" i="10" s="1"/>
  <c r="AF193" i="10"/>
  <c r="AG193" i="10" s="1"/>
  <c r="AF194" i="10"/>
  <c r="AG194" i="10" s="1"/>
  <c r="AF195" i="10"/>
  <c r="AG195" i="10" s="1"/>
  <c r="AF196" i="10"/>
  <c r="AG196" i="10" s="1"/>
  <c r="AF197" i="10"/>
  <c r="AG197" i="10" s="1"/>
  <c r="AF198" i="10"/>
  <c r="AG198" i="10" s="1"/>
  <c r="AF199" i="10"/>
  <c r="AG199" i="10" s="1"/>
  <c r="AF200" i="10"/>
  <c r="AG200" i="10" s="1"/>
  <c r="AF201" i="10"/>
  <c r="AG201" i="10" s="1"/>
  <c r="AF202" i="10"/>
  <c r="AG202" i="10" s="1"/>
  <c r="AF203" i="10"/>
  <c r="AG203" i="10" s="1"/>
  <c r="AF204" i="10"/>
  <c r="AG204" i="10" s="1"/>
  <c r="AF205" i="10"/>
  <c r="AG205" i="10" s="1"/>
  <c r="AF206" i="10"/>
  <c r="AG206" i="10" s="1"/>
  <c r="AF207" i="10"/>
  <c r="AG207" i="10" s="1"/>
  <c r="AF208" i="10"/>
  <c r="AG208" i="10" s="1"/>
  <c r="AF209" i="10"/>
  <c r="AG209" i="10" s="1"/>
  <c r="AF210" i="10"/>
  <c r="AG210" i="10" s="1"/>
  <c r="AF211" i="10"/>
  <c r="AG211" i="10" s="1"/>
  <c r="AF212" i="10"/>
  <c r="AG212" i="10" s="1"/>
  <c r="AF213" i="10"/>
  <c r="AG213" i="10" s="1"/>
  <c r="AF214" i="10"/>
  <c r="AG214" i="10" s="1"/>
  <c r="AF215" i="10"/>
  <c r="AG215" i="10" s="1"/>
  <c r="AF216" i="10"/>
  <c r="AG216" i="10" s="1"/>
  <c r="AF217" i="10"/>
  <c r="AG217" i="10" s="1"/>
  <c r="AF218" i="10"/>
  <c r="AG218" i="10" s="1"/>
  <c r="AF219" i="10"/>
  <c r="AG219" i="10" s="1"/>
  <c r="AF220" i="10"/>
  <c r="AG220" i="10" s="1"/>
  <c r="AF221" i="10"/>
  <c r="AG221" i="10" s="1"/>
  <c r="AF222" i="10"/>
  <c r="AG222" i="10" s="1"/>
  <c r="AF223" i="10"/>
  <c r="AG223" i="10" s="1"/>
  <c r="AF224" i="10"/>
  <c r="AG224" i="10" s="1"/>
  <c r="AF225" i="10"/>
  <c r="AG225" i="10" s="1"/>
  <c r="AF226" i="10"/>
  <c r="AG226" i="10" s="1"/>
  <c r="AF227" i="10"/>
  <c r="AG227" i="10" s="1"/>
  <c r="AF228" i="10"/>
  <c r="AG228" i="10" s="1"/>
  <c r="AF229" i="10"/>
  <c r="AG229" i="10" s="1"/>
  <c r="AF230" i="10"/>
  <c r="AG230" i="10" s="1"/>
  <c r="AF231" i="10"/>
  <c r="AG231" i="10" s="1"/>
  <c r="AF232" i="10"/>
  <c r="AG232" i="10" s="1"/>
  <c r="AF233" i="10"/>
  <c r="AG233" i="10" s="1"/>
  <c r="AF234" i="10"/>
  <c r="AG234" i="10" s="1"/>
  <c r="AF235" i="10"/>
  <c r="AG235" i="10" s="1"/>
  <c r="AF236" i="10"/>
  <c r="AG236" i="10" s="1"/>
  <c r="AF237" i="10"/>
  <c r="AG237" i="10" s="1"/>
  <c r="AF238" i="10"/>
  <c r="AG238" i="10" s="1"/>
  <c r="AF239" i="10"/>
  <c r="AG239" i="10" s="1"/>
  <c r="AF240" i="10"/>
  <c r="AG240" i="10" s="1"/>
  <c r="AF241" i="10"/>
  <c r="AG241" i="10" s="1"/>
  <c r="AF242" i="10"/>
  <c r="AG242" i="10" s="1"/>
  <c r="AF243" i="10"/>
  <c r="AG243" i="10" s="1"/>
  <c r="AF244" i="10"/>
  <c r="AG244" i="10" s="1"/>
  <c r="AF245" i="10"/>
  <c r="AG245" i="10" s="1"/>
  <c r="AF246" i="10"/>
  <c r="AG246" i="10" s="1"/>
  <c r="AF247" i="10"/>
  <c r="AG247" i="10" s="1"/>
  <c r="AF248" i="10"/>
  <c r="AG248" i="10" s="1"/>
  <c r="AF249" i="10"/>
  <c r="AG249" i="10" s="1"/>
  <c r="AF250" i="10"/>
  <c r="AG250" i="10" s="1"/>
  <c r="AF251" i="10"/>
  <c r="AG251" i="10" s="1"/>
  <c r="AF252" i="10"/>
  <c r="AG252" i="10" s="1"/>
  <c r="AF253" i="10"/>
  <c r="AG253" i="10" s="1"/>
  <c r="AF254" i="10"/>
  <c r="AG254" i="10" s="1"/>
  <c r="AF255" i="10"/>
  <c r="AG255" i="10" s="1"/>
  <c r="AF256" i="10"/>
  <c r="AG256" i="10" s="1"/>
  <c r="AF257" i="10"/>
  <c r="AG257" i="10" s="1"/>
  <c r="AF258" i="10"/>
  <c r="AG258" i="10" s="1"/>
  <c r="AF259" i="10"/>
  <c r="AG259" i="10" s="1"/>
  <c r="AF260" i="10"/>
  <c r="AG260" i="10" s="1"/>
  <c r="AF261" i="10"/>
  <c r="AG261" i="10" s="1"/>
  <c r="AF262" i="10"/>
  <c r="AG262" i="10" s="1"/>
  <c r="AF263" i="10"/>
  <c r="AG263" i="10" s="1"/>
  <c r="AF264" i="10"/>
  <c r="AG264" i="10" s="1"/>
  <c r="AF265" i="10"/>
  <c r="AG265" i="10" s="1"/>
  <c r="AF266" i="10"/>
  <c r="AG266" i="10" s="1"/>
  <c r="AF267" i="10"/>
  <c r="AG267" i="10" s="1"/>
  <c r="AF268" i="10"/>
  <c r="AG268" i="10" s="1"/>
  <c r="AF269" i="10"/>
  <c r="AG269" i="10" s="1"/>
  <c r="AF270" i="10"/>
  <c r="AG270" i="10" s="1"/>
  <c r="AF271" i="10"/>
  <c r="AG271" i="10" s="1"/>
  <c r="AF272" i="10"/>
  <c r="AG272" i="10" s="1"/>
  <c r="AF273" i="10"/>
  <c r="AG273" i="10" s="1"/>
  <c r="AF274" i="10"/>
  <c r="AG274" i="10" s="1"/>
  <c r="AF275" i="10"/>
  <c r="AG275" i="10" s="1"/>
  <c r="AF276" i="10"/>
  <c r="AG276" i="10" s="1"/>
  <c r="AF277" i="10"/>
  <c r="AG277" i="10" s="1"/>
  <c r="AF278" i="10"/>
  <c r="AG278" i="10" s="1"/>
  <c r="AF279" i="10"/>
  <c r="AG279" i="10" s="1"/>
  <c r="AF280" i="10"/>
  <c r="AG280" i="10" s="1"/>
  <c r="AF281" i="10"/>
  <c r="AG281" i="10" s="1"/>
  <c r="AF282" i="10"/>
  <c r="AG282" i="10" s="1"/>
  <c r="AF283" i="10"/>
  <c r="AG283" i="10" s="1"/>
  <c r="AF284" i="10"/>
  <c r="AG284" i="10" s="1"/>
  <c r="AF285" i="10"/>
  <c r="AG285" i="10" s="1"/>
  <c r="AF286" i="10"/>
  <c r="AG286" i="10" s="1"/>
  <c r="AF287" i="10"/>
  <c r="AG287" i="10" s="1"/>
  <c r="AF288" i="10"/>
  <c r="AG288" i="10" s="1"/>
  <c r="AF289" i="10"/>
  <c r="AG289" i="10" s="1"/>
  <c r="AF290" i="10"/>
  <c r="AG290" i="10" s="1"/>
  <c r="AF291" i="10"/>
  <c r="AG291" i="10" s="1"/>
  <c r="AF292" i="10"/>
  <c r="AG292" i="10" s="1"/>
  <c r="AF293" i="10"/>
  <c r="AG293" i="10" s="1"/>
  <c r="AF294" i="10"/>
  <c r="AG294" i="10" s="1"/>
  <c r="AF295" i="10"/>
  <c r="AG295" i="10" s="1"/>
  <c r="AF296" i="10"/>
  <c r="AG296" i="10" s="1"/>
  <c r="AF297" i="10"/>
  <c r="AG297" i="10" s="1"/>
  <c r="AF298" i="10"/>
  <c r="AG298" i="10" s="1"/>
  <c r="AF299" i="10"/>
  <c r="AG299" i="10" s="1"/>
  <c r="AF300" i="10"/>
  <c r="AG300" i="10" s="1"/>
  <c r="AF301" i="10"/>
  <c r="AG301" i="10" s="1"/>
  <c r="AF302" i="10"/>
  <c r="AG302" i="10" s="1"/>
  <c r="AF303" i="10"/>
  <c r="AG303" i="10" s="1"/>
  <c r="AF304" i="10"/>
  <c r="AG304" i="10" s="1"/>
  <c r="AF305" i="10"/>
  <c r="AG305" i="10" s="1"/>
  <c r="AF306" i="10"/>
  <c r="AG306" i="10" s="1"/>
  <c r="AF307" i="10"/>
  <c r="AG307" i="10" s="1"/>
  <c r="AF308" i="10"/>
  <c r="AG308" i="10" s="1"/>
  <c r="AF309" i="10"/>
  <c r="AG309" i="10" s="1"/>
  <c r="AF310" i="10"/>
  <c r="AG310" i="10" s="1"/>
  <c r="AF311" i="10"/>
  <c r="AG311" i="10" s="1"/>
  <c r="AF312" i="10"/>
  <c r="AG312" i="10" s="1"/>
  <c r="AF313" i="10"/>
  <c r="AG313" i="10" s="1"/>
  <c r="AF314" i="10"/>
  <c r="AG314" i="10" s="1"/>
  <c r="AF315" i="10"/>
  <c r="AG315" i="10" s="1"/>
  <c r="AF316" i="10"/>
  <c r="AG316" i="10" s="1"/>
  <c r="AF317" i="10"/>
  <c r="AG317" i="10" s="1"/>
  <c r="AF318" i="10"/>
  <c r="AG318" i="10" s="1"/>
  <c r="AF319" i="10"/>
  <c r="AG319" i="10" s="1"/>
  <c r="AF320" i="10"/>
  <c r="AG320" i="10" s="1"/>
  <c r="AF321" i="10"/>
  <c r="AG321" i="10" s="1"/>
  <c r="AF322" i="10"/>
  <c r="AG322" i="10" s="1"/>
  <c r="AF323" i="10"/>
  <c r="AG323" i="10" s="1"/>
  <c r="AF324" i="10"/>
  <c r="AG324" i="10" s="1"/>
  <c r="AF325" i="10"/>
  <c r="AG325" i="10" s="1"/>
  <c r="AF326" i="10"/>
  <c r="AG326" i="10" s="1"/>
  <c r="AF327" i="10"/>
  <c r="AG327" i="10" s="1"/>
  <c r="AF328" i="10"/>
  <c r="AG328" i="10" s="1"/>
  <c r="AF329" i="10"/>
  <c r="AG329" i="10" s="1"/>
  <c r="AF330" i="10"/>
  <c r="AG330" i="10" s="1"/>
  <c r="AF331" i="10"/>
  <c r="AG331" i="10" s="1"/>
  <c r="AF332" i="10"/>
  <c r="AG332" i="10" s="1"/>
  <c r="AF333" i="10"/>
  <c r="AG333" i="10" s="1"/>
  <c r="AF334" i="10"/>
  <c r="AG334" i="10" s="1"/>
  <c r="AF335" i="10"/>
  <c r="AG335" i="10" s="1"/>
  <c r="AF336" i="10"/>
  <c r="AG336" i="10" s="1"/>
  <c r="AF337" i="10"/>
  <c r="AG337" i="10" s="1"/>
  <c r="AF338" i="10"/>
  <c r="AG338" i="10" s="1"/>
  <c r="AF339" i="10"/>
  <c r="AG339" i="10" s="1"/>
  <c r="AF340" i="10"/>
  <c r="AG340" i="10" s="1"/>
  <c r="AF341" i="10"/>
  <c r="AG341" i="10" s="1"/>
  <c r="AF342" i="10"/>
  <c r="AG342" i="10" s="1"/>
  <c r="AF343" i="10"/>
  <c r="AG343" i="10" s="1"/>
  <c r="AF344" i="10"/>
  <c r="AG344" i="10" s="1"/>
  <c r="AF345" i="10"/>
  <c r="AG345" i="10" s="1"/>
  <c r="AF346" i="10"/>
  <c r="AG346" i="10" s="1"/>
  <c r="AF347" i="10"/>
  <c r="AG347" i="10" s="1"/>
  <c r="AF348" i="10"/>
  <c r="AG348" i="10" s="1"/>
  <c r="AF349" i="10"/>
  <c r="AG349" i="10" s="1"/>
  <c r="AF350" i="10"/>
  <c r="AG350" i="10" s="1"/>
  <c r="AF351" i="10"/>
  <c r="AG351" i="10" s="1"/>
  <c r="AF352" i="10"/>
  <c r="AG352" i="10" s="1"/>
  <c r="AF353" i="10"/>
  <c r="AG353" i="10" s="1"/>
  <c r="AF354" i="10"/>
  <c r="AG354" i="10" s="1"/>
  <c r="AF355" i="10"/>
  <c r="AG355" i="10" s="1"/>
  <c r="AF356" i="10"/>
  <c r="AG356" i="10" s="1"/>
  <c r="AF357" i="10"/>
  <c r="AG357" i="10" s="1"/>
  <c r="AF358" i="10"/>
  <c r="AG358" i="10" s="1"/>
  <c r="AF359" i="10"/>
  <c r="AG359" i="10" s="1"/>
  <c r="AF360" i="10"/>
  <c r="AG360" i="10" s="1"/>
  <c r="AF361" i="10"/>
  <c r="AG361" i="10" s="1"/>
  <c r="AF362" i="10"/>
  <c r="AG362" i="10" s="1"/>
  <c r="AF363" i="10"/>
  <c r="AG363" i="10" s="1"/>
  <c r="AF364" i="10"/>
  <c r="AG364" i="10" s="1"/>
  <c r="AF365" i="10"/>
  <c r="AG365" i="10" s="1"/>
  <c r="AF366" i="10"/>
  <c r="AG366" i="10" s="1"/>
  <c r="AF367" i="10"/>
  <c r="AG367" i="10" s="1"/>
  <c r="AF368" i="10"/>
  <c r="AG368" i="10" s="1"/>
  <c r="AF369" i="10"/>
  <c r="AG369" i="10" s="1"/>
  <c r="AF370" i="10"/>
  <c r="AG370" i="10" s="1"/>
  <c r="AF371" i="10"/>
  <c r="AG371" i="10" s="1"/>
  <c r="AF372" i="10"/>
  <c r="AG372" i="10" s="1"/>
  <c r="AF373" i="10"/>
  <c r="AG373" i="10" s="1"/>
  <c r="AF374" i="10"/>
  <c r="AG374" i="10" s="1"/>
  <c r="AF375" i="10"/>
  <c r="AG375" i="10" s="1"/>
  <c r="AF376" i="10"/>
  <c r="AG376" i="10" s="1"/>
  <c r="AF377" i="10"/>
  <c r="AG377" i="10" s="1"/>
  <c r="AF378" i="10"/>
  <c r="AG378" i="10" s="1"/>
  <c r="AF379" i="10"/>
  <c r="AG379" i="10" s="1"/>
  <c r="AF380" i="10"/>
  <c r="AG380" i="10" s="1"/>
  <c r="AF381" i="10"/>
  <c r="AG381" i="10" s="1"/>
  <c r="AF382" i="10"/>
  <c r="AG382" i="10" s="1"/>
  <c r="AF383" i="10"/>
  <c r="AG383" i="10" s="1"/>
  <c r="AF384" i="10"/>
  <c r="AG384" i="10" s="1"/>
  <c r="AF385" i="10"/>
  <c r="AG385" i="10" s="1"/>
  <c r="AF386" i="10"/>
  <c r="AG386" i="10" s="1"/>
  <c r="AF387" i="10"/>
  <c r="AG387" i="10" s="1"/>
  <c r="AF388" i="10"/>
  <c r="AG388" i="10" s="1"/>
  <c r="AF389" i="10"/>
  <c r="AG389" i="10" s="1"/>
  <c r="AF390" i="10"/>
  <c r="AG390" i="10" s="1"/>
  <c r="AF391" i="10"/>
  <c r="AG391" i="10" s="1"/>
  <c r="AF392" i="10"/>
  <c r="AG392" i="10" s="1"/>
  <c r="AF393" i="10"/>
  <c r="AG393" i="10" s="1"/>
  <c r="AF394" i="10"/>
  <c r="AG394" i="10" s="1"/>
  <c r="AF395" i="10"/>
  <c r="AG395" i="10" s="1"/>
  <c r="AF396" i="10"/>
  <c r="AG396" i="10" s="1"/>
  <c r="AF397" i="10"/>
  <c r="AG397" i="10" s="1"/>
  <c r="AF398" i="10"/>
  <c r="AG398" i="10" s="1"/>
  <c r="AF399" i="10"/>
  <c r="AG399" i="10" s="1"/>
  <c r="AF400" i="10"/>
  <c r="AG400" i="10" s="1"/>
  <c r="AF401" i="10"/>
  <c r="AG401" i="10" s="1"/>
  <c r="AF402" i="10"/>
  <c r="AG402" i="10" s="1"/>
  <c r="AF403" i="10"/>
  <c r="AG403" i="10" s="1"/>
  <c r="AF404" i="10"/>
  <c r="AG404" i="10" s="1"/>
  <c r="AF405" i="10"/>
  <c r="AG405" i="10" s="1"/>
  <c r="AF406" i="10"/>
  <c r="AG406" i="10" s="1"/>
  <c r="AF407" i="10"/>
  <c r="AG407" i="10" s="1"/>
  <c r="AF408" i="10"/>
  <c r="AG408" i="10" s="1"/>
  <c r="AF409" i="10"/>
  <c r="AG409" i="10" s="1"/>
  <c r="AF410" i="10"/>
  <c r="AG410" i="10" s="1"/>
  <c r="AF411" i="10"/>
  <c r="AG411" i="10" s="1"/>
  <c r="AF412" i="10"/>
  <c r="AG412" i="10" s="1"/>
  <c r="AF413" i="10"/>
  <c r="AG413" i="10" s="1"/>
  <c r="AF414" i="10"/>
  <c r="AG414" i="10" s="1"/>
  <c r="AF415" i="10"/>
  <c r="AG415" i="10" s="1"/>
  <c r="AF416" i="10"/>
  <c r="AG416" i="10" s="1"/>
  <c r="AF417" i="10"/>
  <c r="AG417" i="10" s="1"/>
  <c r="AF418" i="10"/>
  <c r="AG418" i="10" s="1"/>
  <c r="AF419" i="10"/>
  <c r="AG419" i="10" s="1"/>
  <c r="AF420" i="10"/>
  <c r="AG420" i="10" s="1"/>
  <c r="AF421" i="10"/>
  <c r="AG421" i="10" s="1"/>
  <c r="AF422" i="10"/>
  <c r="AG422" i="10" s="1"/>
  <c r="AF423" i="10"/>
  <c r="AG423" i="10" s="1"/>
  <c r="AF424" i="10"/>
  <c r="AG424" i="10" s="1"/>
  <c r="AF425" i="10"/>
  <c r="AG425" i="10" s="1"/>
  <c r="AF426" i="10"/>
  <c r="AG426" i="10" s="1"/>
  <c r="AF427" i="10"/>
  <c r="AG427" i="10" s="1"/>
  <c r="AF428" i="10"/>
  <c r="AG428" i="10" s="1"/>
  <c r="AF429" i="10"/>
  <c r="AG429" i="10" s="1"/>
  <c r="AF430" i="10"/>
  <c r="AG430" i="10" s="1"/>
  <c r="AF431" i="10"/>
  <c r="AG431" i="10" s="1"/>
  <c r="AF432" i="10"/>
  <c r="AG432" i="10" s="1"/>
  <c r="AF433" i="10"/>
  <c r="AG433" i="10" s="1"/>
  <c r="AF434" i="10"/>
  <c r="AG434" i="10" s="1"/>
  <c r="AF435" i="10"/>
  <c r="AG435" i="10" s="1"/>
  <c r="AF436" i="10"/>
  <c r="AG436" i="10" s="1"/>
  <c r="AF437" i="10"/>
  <c r="AG437" i="10" s="1"/>
  <c r="AF438" i="10"/>
  <c r="AG438" i="10" s="1"/>
  <c r="AF439" i="10"/>
  <c r="AG439" i="10" s="1"/>
  <c r="AF440" i="10"/>
  <c r="AG440" i="10" s="1"/>
  <c r="AF441" i="10"/>
  <c r="AG441" i="10" s="1"/>
  <c r="AF442" i="10"/>
  <c r="AG442" i="10" s="1"/>
  <c r="AF443" i="10"/>
  <c r="AG443" i="10" s="1"/>
  <c r="AF444" i="10"/>
  <c r="AG444" i="10" s="1"/>
  <c r="AF445" i="10"/>
  <c r="AG445" i="10" s="1"/>
  <c r="AF446" i="10"/>
  <c r="AG446" i="10" s="1"/>
  <c r="AF447" i="10"/>
  <c r="AG447" i="10" s="1"/>
  <c r="AF448" i="10"/>
  <c r="AG448" i="10" s="1"/>
  <c r="AF449" i="10"/>
  <c r="AG449" i="10" s="1"/>
  <c r="AF450" i="10"/>
  <c r="AG450" i="10" s="1"/>
  <c r="AF451" i="10"/>
  <c r="AG451" i="10" s="1"/>
  <c r="AF452" i="10"/>
  <c r="AG452" i="10" s="1"/>
  <c r="AF453" i="10"/>
  <c r="AG453" i="10" s="1"/>
  <c r="AF454" i="10"/>
  <c r="AG454" i="10" s="1"/>
  <c r="AF455" i="10"/>
  <c r="AG455" i="10" s="1"/>
  <c r="AF456" i="10"/>
  <c r="AG456" i="10" s="1"/>
  <c r="AF457" i="10"/>
  <c r="AG457" i="10" s="1"/>
  <c r="AF458" i="10"/>
  <c r="AG458" i="10" s="1"/>
  <c r="AF459" i="10"/>
  <c r="AG459" i="10" s="1"/>
  <c r="AF460" i="10"/>
  <c r="AG460" i="10" s="1"/>
  <c r="AF461" i="10"/>
  <c r="AG461" i="10" s="1"/>
  <c r="AF462" i="10"/>
  <c r="AG462" i="10" s="1"/>
  <c r="AF463" i="10"/>
  <c r="AG463" i="10" s="1"/>
  <c r="AF464" i="10"/>
  <c r="AG464" i="10" s="1"/>
  <c r="AF465" i="10"/>
  <c r="AG465" i="10" s="1"/>
  <c r="AF466" i="10"/>
  <c r="AG466" i="10" s="1"/>
  <c r="AF467" i="10"/>
  <c r="AG467" i="10" s="1"/>
  <c r="AF468" i="10"/>
  <c r="AG468" i="10" s="1"/>
  <c r="AF469" i="10"/>
  <c r="AG469" i="10" s="1"/>
  <c r="AF470" i="10"/>
  <c r="AG470" i="10" s="1"/>
  <c r="AF471" i="10"/>
  <c r="AG471" i="10" s="1"/>
  <c r="AF472" i="10"/>
  <c r="AG472" i="10" s="1"/>
  <c r="AF473" i="10"/>
  <c r="AG473" i="10" s="1"/>
  <c r="AF474" i="10"/>
  <c r="AG474" i="10" s="1"/>
  <c r="AF475" i="10"/>
  <c r="AG475" i="10" s="1"/>
  <c r="AF476" i="10"/>
  <c r="AG476" i="10" s="1"/>
  <c r="AF477" i="10"/>
  <c r="AG477" i="10" s="1"/>
  <c r="AF478" i="10"/>
  <c r="AG478" i="10" s="1"/>
  <c r="AF479" i="10"/>
  <c r="AG479" i="10" s="1"/>
  <c r="AF480" i="10"/>
  <c r="AG480" i="10" s="1"/>
  <c r="AF481" i="10"/>
  <c r="AG481" i="10" s="1"/>
  <c r="AF482" i="10"/>
  <c r="AG482" i="10" s="1"/>
  <c r="AF483" i="10"/>
  <c r="AG483" i="10" s="1"/>
  <c r="AF484" i="10"/>
  <c r="AG484" i="10" s="1"/>
  <c r="AF485" i="10"/>
  <c r="AG485" i="10" s="1"/>
  <c r="AF486" i="10"/>
  <c r="AG486" i="10" s="1"/>
  <c r="AF487" i="10"/>
  <c r="AG487" i="10" s="1"/>
  <c r="AF488" i="10"/>
  <c r="AG488" i="10" s="1"/>
  <c r="AF489" i="10"/>
  <c r="AG489" i="10" s="1"/>
  <c r="AF490" i="10"/>
  <c r="AG490" i="10" s="1"/>
  <c r="AF491" i="10"/>
  <c r="AG491" i="10" s="1"/>
  <c r="AF492" i="10"/>
  <c r="AG492" i="10" s="1"/>
  <c r="AF493" i="10"/>
  <c r="AG493" i="10" s="1"/>
  <c r="AF494" i="10"/>
  <c r="AG494" i="10" s="1"/>
  <c r="AF495" i="10"/>
  <c r="AG495" i="10" s="1"/>
  <c r="AF496" i="10"/>
  <c r="AG496" i="10" s="1"/>
  <c r="AF497" i="10"/>
  <c r="AG497" i="10" s="1"/>
  <c r="AF498" i="10"/>
  <c r="AG498" i="10" s="1"/>
  <c r="AF499" i="10"/>
  <c r="AG499" i="10" s="1"/>
  <c r="AF500" i="10"/>
  <c r="AG500" i="10" s="1"/>
  <c r="AH30" i="10"/>
  <c r="AI30" i="10" s="1"/>
  <c r="AH508" i="10"/>
  <c r="AI508" i="10" s="1"/>
  <c r="AH507" i="10"/>
  <c r="AI507" i="10" s="1"/>
  <c r="AI27" i="10"/>
  <c r="AI10" i="10"/>
  <c r="AH31" i="10"/>
  <c r="AI31" i="10" s="1"/>
  <c r="AH28" i="10"/>
  <c r="AI28" i="10" s="1"/>
  <c r="AH29" i="10"/>
  <c r="AI29" i="10" s="1"/>
  <c r="AH504" i="10"/>
  <c r="AI504" i="10" s="1"/>
  <c r="AH33" i="10"/>
  <c r="AI33" i="10" s="1"/>
  <c r="AH502" i="10"/>
  <c r="AI502" i="10" s="1"/>
  <c r="AH509" i="10"/>
  <c r="AI509" i="10" s="1"/>
  <c r="AH32" i="10"/>
  <c r="AI32" i="10" s="1"/>
  <c r="AH501" i="10"/>
  <c r="AI501" i="10" s="1"/>
  <c r="AH510" i="10"/>
  <c r="AI510" i="10" s="1"/>
  <c r="AH503" i="10"/>
  <c r="AI503" i="10" s="1"/>
  <c r="AH505" i="10"/>
  <c r="AI505" i="10" s="1"/>
  <c r="AH506" i="10"/>
  <c r="AI506" i="10" s="1"/>
  <c r="AH34" i="10"/>
  <c r="AI34" i="10" s="1"/>
  <c r="AH35" i="10"/>
  <c r="AI35" i="10" s="1"/>
  <c r="AH36" i="10"/>
  <c r="AI36" i="10" s="1"/>
  <c r="AH37" i="10"/>
  <c r="AI37" i="10" s="1"/>
  <c r="AH38" i="10"/>
  <c r="AI38" i="10" s="1"/>
  <c r="AH39" i="10"/>
  <c r="AI39" i="10" s="1"/>
  <c r="AH40" i="10"/>
  <c r="AI40" i="10" s="1"/>
  <c r="AH41" i="10"/>
  <c r="AI41" i="10" s="1"/>
  <c r="AH42" i="10"/>
  <c r="AI42" i="10" s="1"/>
  <c r="AH43" i="10"/>
  <c r="AI43" i="10" s="1"/>
  <c r="AH44" i="10"/>
  <c r="AI44" i="10" s="1"/>
  <c r="AH45" i="10"/>
  <c r="AI45" i="10" s="1"/>
  <c r="AH46" i="10"/>
  <c r="AI46" i="10" s="1"/>
  <c r="AH47" i="10"/>
  <c r="AI47" i="10" s="1"/>
  <c r="AH48" i="10"/>
  <c r="AI48" i="10" s="1"/>
  <c r="AH49" i="10"/>
  <c r="AI49" i="10" s="1"/>
  <c r="AH50" i="10"/>
  <c r="AI50" i="10" s="1"/>
  <c r="AH51" i="10"/>
  <c r="AI51" i="10" s="1"/>
  <c r="AH52" i="10"/>
  <c r="AI52" i="10" s="1"/>
  <c r="AH53" i="10"/>
  <c r="AI53" i="10" s="1"/>
  <c r="AH54" i="10"/>
  <c r="AI54" i="10" s="1"/>
  <c r="AH55" i="10"/>
  <c r="AI55" i="10" s="1"/>
  <c r="AH56" i="10"/>
  <c r="AI56" i="10" s="1"/>
  <c r="AH57" i="10"/>
  <c r="AI57" i="10" s="1"/>
  <c r="AH58" i="10"/>
  <c r="AI58" i="10" s="1"/>
  <c r="AH59" i="10"/>
  <c r="AI59" i="10" s="1"/>
  <c r="AH60" i="10"/>
  <c r="AI60" i="10" s="1"/>
  <c r="AH61" i="10"/>
  <c r="AI61" i="10" s="1"/>
  <c r="AH62" i="10"/>
  <c r="AI62" i="10" s="1"/>
  <c r="AH63" i="10"/>
  <c r="AI63" i="10" s="1"/>
  <c r="AH64" i="10"/>
  <c r="AI64" i="10" s="1"/>
  <c r="AH65" i="10"/>
  <c r="AI65" i="10" s="1"/>
  <c r="AH66" i="10"/>
  <c r="AI66" i="10" s="1"/>
  <c r="AH67" i="10"/>
  <c r="AI67" i="10" s="1"/>
  <c r="AH68" i="10"/>
  <c r="AI68" i="10" s="1"/>
  <c r="AH69" i="10"/>
  <c r="AI69" i="10" s="1"/>
  <c r="AH70" i="10"/>
  <c r="AI70" i="10" s="1"/>
  <c r="AH71" i="10"/>
  <c r="AI71" i="10" s="1"/>
  <c r="AH72" i="10"/>
  <c r="AI72" i="10" s="1"/>
  <c r="AH73" i="10"/>
  <c r="AI73" i="10" s="1"/>
  <c r="AH74" i="10"/>
  <c r="AI74" i="10" s="1"/>
  <c r="AH75" i="10"/>
  <c r="AI75" i="10" s="1"/>
  <c r="AH76" i="10"/>
  <c r="AI76" i="10" s="1"/>
  <c r="AH77" i="10"/>
  <c r="AI77" i="10" s="1"/>
  <c r="AH78" i="10"/>
  <c r="AI78" i="10" s="1"/>
  <c r="AH79" i="10"/>
  <c r="AI79" i="10" s="1"/>
  <c r="AH80" i="10"/>
  <c r="AI80" i="10" s="1"/>
  <c r="AH81" i="10"/>
  <c r="AI81" i="10" s="1"/>
  <c r="AH82" i="10"/>
  <c r="AI82" i="10" s="1"/>
  <c r="AH83" i="10"/>
  <c r="AI83" i="10" s="1"/>
  <c r="AH84" i="10"/>
  <c r="AI84" i="10" s="1"/>
  <c r="AH85" i="10"/>
  <c r="AI85" i="10" s="1"/>
  <c r="AH86" i="10"/>
  <c r="AI86" i="10" s="1"/>
  <c r="AH87" i="10"/>
  <c r="AI87" i="10" s="1"/>
  <c r="AH88" i="10"/>
  <c r="AI88" i="10" s="1"/>
  <c r="AH89" i="10"/>
  <c r="AI89" i="10" s="1"/>
  <c r="AH90" i="10"/>
  <c r="AI90" i="10" s="1"/>
  <c r="AH91" i="10"/>
  <c r="AI91" i="10" s="1"/>
  <c r="AH92" i="10"/>
  <c r="AI92" i="10" s="1"/>
  <c r="AH93" i="10"/>
  <c r="AI93" i="10" s="1"/>
  <c r="AH94" i="10"/>
  <c r="AI94" i="10" s="1"/>
  <c r="AH95" i="10"/>
  <c r="AI95" i="10" s="1"/>
  <c r="AH96" i="10"/>
  <c r="AI96" i="10" s="1"/>
  <c r="AH97" i="10"/>
  <c r="AI97" i="10" s="1"/>
  <c r="AH98" i="10"/>
  <c r="AI98" i="10" s="1"/>
  <c r="AH99" i="10"/>
  <c r="AI99" i="10" s="1"/>
  <c r="AH100" i="10"/>
  <c r="AI100" i="10" s="1"/>
  <c r="AH101" i="10"/>
  <c r="AI101" i="10" s="1"/>
  <c r="AH102" i="10"/>
  <c r="AI102" i="10" s="1"/>
  <c r="AH103" i="10"/>
  <c r="AI103" i="10" s="1"/>
  <c r="AH104" i="10"/>
  <c r="AI104" i="10" s="1"/>
  <c r="AH105" i="10"/>
  <c r="AI105" i="10" s="1"/>
  <c r="AH106" i="10"/>
  <c r="AI106" i="10" s="1"/>
  <c r="AH107" i="10"/>
  <c r="AI107" i="10" s="1"/>
  <c r="AH108" i="10"/>
  <c r="AI108" i="10" s="1"/>
  <c r="AH109" i="10"/>
  <c r="AI109" i="10" s="1"/>
  <c r="AH110" i="10"/>
  <c r="AI110" i="10" s="1"/>
  <c r="AH111" i="10"/>
  <c r="AI111" i="10" s="1"/>
  <c r="AH112" i="10"/>
  <c r="AI112" i="10" s="1"/>
  <c r="AH113" i="10"/>
  <c r="AI113" i="10" s="1"/>
  <c r="AH114" i="10"/>
  <c r="AI114" i="10" s="1"/>
  <c r="AH115" i="10"/>
  <c r="AI115" i="10" s="1"/>
  <c r="AH116" i="10"/>
  <c r="AI116" i="10" s="1"/>
  <c r="AH117" i="10"/>
  <c r="AI117" i="10" s="1"/>
  <c r="AH118" i="10"/>
  <c r="AI118" i="10" s="1"/>
  <c r="AH119" i="10"/>
  <c r="AI119" i="10" s="1"/>
  <c r="AH120" i="10"/>
  <c r="AI120" i="10" s="1"/>
  <c r="AH121" i="10"/>
  <c r="AI121" i="10" s="1"/>
  <c r="AH122" i="10"/>
  <c r="AI122" i="10" s="1"/>
  <c r="AH123" i="10"/>
  <c r="AI123" i="10" s="1"/>
  <c r="AH124" i="10"/>
  <c r="AI124" i="10" s="1"/>
  <c r="AH125" i="10"/>
  <c r="AI125" i="10" s="1"/>
  <c r="AH126" i="10"/>
  <c r="AI126" i="10" s="1"/>
  <c r="AH127" i="10"/>
  <c r="AI127" i="10" s="1"/>
  <c r="AH128" i="10"/>
  <c r="AI128" i="10" s="1"/>
  <c r="AH129" i="10"/>
  <c r="AI129" i="10" s="1"/>
  <c r="AH130" i="10"/>
  <c r="AI130" i="10" s="1"/>
  <c r="AH131" i="10"/>
  <c r="AI131" i="10" s="1"/>
  <c r="AH132" i="10"/>
  <c r="AI132" i="10" s="1"/>
  <c r="AH133" i="10"/>
  <c r="AI133" i="10" s="1"/>
  <c r="AH134" i="10"/>
  <c r="AI134" i="10" s="1"/>
  <c r="AH135" i="10"/>
  <c r="AI135" i="10" s="1"/>
  <c r="AH136" i="10"/>
  <c r="AI136" i="10" s="1"/>
  <c r="AH137" i="10"/>
  <c r="AI137" i="10" s="1"/>
  <c r="AH138" i="10"/>
  <c r="AI138" i="10" s="1"/>
  <c r="AH139" i="10"/>
  <c r="AI139" i="10" s="1"/>
  <c r="AH140" i="10"/>
  <c r="AI140" i="10" s="1"/>
  <c r="AH141" i="10"/>
  <c r="AI141" i="10" s="1"/>
  <c r="AH142" i="10"/>
  <c r="AI142" i="10" s="1"/>
  <c r="AH143" i="10"/>
  <c r="AI143" i="10" s="1"/>
  <c r="AH144" i="10"/>
  <c r="AI144" i="10" s="1"/>
  <c r="AH145" i="10"/>
  <c r="AI145" i="10" s="1"/>
  <c r="AH146" i="10"/>
  <c r="AI146" i="10" s="1"/>
  <c r="AH147" i="10"/>
  <c r="AI147" i="10" s="1"/>
  <c r="AH148" i="10"/>
  <c r="AI148" i="10" s="1"/>
  <c r="AH149" i="10"/>
  <c r="AI149" i="10" s="1"/>
  <c r="AH150" i="10"/>
  <c r="AI150" i="10" s="1"/>
  <c r="AH151" i="10"/>
  <c r="AI151" i="10" s="1"/>
  <c r="AH152" i="10"/>
  <c r="AI152" i="10" s="1"/>
  <c r="AH153" i="10"/>
  <c r="AI153" i="10" s="1"/>
  <c r="AH154" i="10"/>
  <c r="AI154" i="10" s="1"/>
  <c r="AH155" i="10"/>
  <c r="AI155" i="10" s="1"/>
  <c r="AH156" i="10"/>
  <c r="AI156" i="10" s="1"/>
  <c r="AH157" i="10"/>
  <c r="AI157" i="10" s="1"/>
  <c r="AH158" i="10"/>
  <c r="AI158" i="10" s="1"/>
  <c r="AH159" i="10"/>
  <c r="AI159" i="10" s="1"/>
  <c r="AH160" i="10"/>
  <c r="AI160" i="10" s="1"/>
  <c r="AH161" i="10"/>
  <c r="AI161" i="10" s="1"/>
  <c r="AH162" i="10"/>
  <c r="AI162" i="10" s="1"/>
  <c r="AH163" i="10"/>
  <c r="AI163" i="10" s="1"/>
  <c r="AH164" i="10"/>
  <c r="AI164" i="10" s="1"/>
  <c r="AH165" i="10"/>
  <c r="AI165" i="10" s="1"/>
  <c r="AH166" i="10"/>
  <c r="AI166" i="10" s="1"/>
  <c r="AH167" i="10"/>
  <c r="AI167" i="10" s="1"/>
  <c r="AH168" i="10"/>
  <c r="AI168" i="10" s="1"/>
  <c r="AH169" i="10"/>
  <c r="AI169" i="10" s="1"/>
  <c r="AH170" i="10"/>
  <c r="AI170" i="10" s="1"/>
  <c r="AH171" i="10"/>
  <c r="AI171" i="10" s="1"/>
  <c r="AH172" i="10"/>
  <c r="AI172" i="10" s="1"/>
  <c r="AH173" i="10"/>
  <c r="AI173" i="10" s="1"/>
  <c r="AH174" i="10"/>
  <c r="AI174" i="10" s="1"/>
  <c r="AH175" i="10"/>
  <c r="AI175" i="10" s="1"/>
  <c r="AH176" i="10"/>
  <c r="AI176" i="10" s="1"/>
  <c r="AH177" i="10"/>
  <c r="AI177" i="10" s="1"/>
  <c r="AH178" i="10"/>
  <c r="AI178" i="10" s="1"/>
  <c r="AH179" i="10"/>
  <c r="AI179" i="10" s="1"/>
  <c r="AH180" i="10"/>
  <c r="AI180" i="10" s="1"/>
  <c r="AH181" i="10"/>
  <c r="AI181" i="10" s="1"/>
  <c r="AH182" i="10"/>
  <c r="AI182" i="10" s="1"/>
  <c r="AH183" i="10"/>
  <c r="AI183" i="10" s="1"/>
  <c r="AH184" i="10"/>
  <c r="AI184" i="10" s="1"/>
  <c r="AH185" i="10"/>
  <c r="AI185" i="10" s="1"/>
  <c r="AH186" i="10"/>
  <c r="AI186" i="10" s="1"/>
  <c r="AH187" i="10"/>
  <c r="AI187" i="10" s="1"/>
  <c r="AH188" i="10"/>
  <c r="AI188" i="10" s="1"/>
  <c r="AH189" i="10"/>
  <c r="AI189" i="10" s="1"/>
  <c r="AH190" i="10"/>
  <c r="AI190" i="10" s="1"/>
  <c r="AH191" i="10"/>
  <c r="AI191" i="10" s="1"/>
  <c r="AH192" i="10"/>
  <c r="AI192" i="10" s="1"/>
  <c r="AH193" i="10"/>
  <c r="AI193" i="10" s="1"/>
  <c r="AH194" i="10"/>
  <c r="AI194" i="10" s="1"/>
  <c r="AH195" i="10"/>
  <c r="AI195" i="10" s="1"/>
  <c r="AH196" i="10"/>
  <c r="AI196" i="10" s="1"/>
  <c r="AH197" i="10"/>
  <c r="AI197" i="10" s="1"/>
  <c r="AH198" i="10"/>
  <c r="AI198" i="10" s="1"/>
  <c r="AH199" i="10"/>
  <c r="AI199" i="10" s="1"/>
  <c r="AH200" i="10"/>
  <c r="AI200" i="10" s="1"/>
  <c r="AH201" i="10"/>
  <c r="AI201" i="10" s="1"/>
  <c r="AH202" i="10"/>
  <c r="AI202" i="10" s="1"/>
  <c r="AH203" i="10"/>
  <c r="AI203" i="10" s="1"/>
  <c r="AH204" i="10"/>
  <c r="AI204" i="10" s="1"/>
  <c r="AH205" i="10"/>
  <c r="AI205" i="10" s="1"/>
  <c r="AH206" i="10"/>
  <c r="AI206" i="10" s="1"/>
  <c r="AH207" i="10"/>
  <c r="AI207" i="10" s="1"/>
  <c r="AH208" i="10"/>
  <c r="AI208" i="10" s="1"/>
  <c r="AH209" i="10"/>
  <c r="AI209" i="10" s="1"/>
  <c r="AH210" i="10"/>
  <c r="AI210" i="10" s="1"/>
  <c r="AH211" i="10"/>
  <c r="AI211" i="10" s="1"/>
  <c r="AH212" i="10"/>
  <c r="AI212" i="10" s="1"/>
  <c r="AH213" i="10"/>
  <c r="AI213" i="10" s="1"/>
  <c r="AH214" i="10"/>
  <c r="AI214" i="10" s="1"/>
  <c r="AH215" i="10"/>
  <c r="AI215" i="10" s="1"/>
  <c r="AH216" i="10"/>
  <c r="AI216" i="10" s="1"/>
  <c r="AH217" i="10"/>
  <c r="AI217" i="10" s="1"/>
  <c r="AH218" i="10"/>
  <c r="AI218" i="10" s="1"/>
  <c r="AH219" i="10"/>
  <c r="AI219" i="10" s="1"/>
  <c r="AH220" i="10"/>
  <c r="AI220" i="10" s="1"/>
  <c r="AH221" i="10"/>
  <c r="AI221" i="10" s="1"/>
  <c r="AH222" i="10"/>
  <c r="AI222" i="10" s="1"/>
  <c r="AH223" i="10"/>
  <c r="AI223" i="10" s="1"/>
  <c r="AH224" i="10"/>
  <c r="AI224" i="10" s="1"/>
  <c r="AH225" i="10"/>
  <c r="AI225" i="10" s="1"/>
  <c r="AH226" i="10"/>
  <c r="AI226" i="10" s="1"/>
  <c r="AH227" i="10"/>
  <c r="AI227" i="10" s="1"/>
  <c r="AH228" i="10"/>
  <c r="AI228" i="10" s="1"/>
  <c r="AH229" i="10"/>
  <c r="AI229" i="10" s="1"/>
  <c r="AH230" i="10"/>
  <c r="AI230" i="10" s="1"/>
  <c r="AH231" i="10"/>
  <c r="AI231" i="10" s="1"/>
  <c r="AH232" i="10"/>
  <c r="AI232" i="10" s="1"/>
  <c r="AH233" i="10"/>
  <c r="AI233" i="10" s="1"/>
  <c r="AH234" i="10"/>
  <c r="AI234" i="10" s="1"/>
  <c r="AH235" i="10"/>
  <c r="AI235" i="10" s="1"/>
  <c r="AH236" i="10"/>
  <c r="AI236" i="10" s="1"/>
  <c r="AH237" i="10"/>
  <c r="AI237" i="10" s="1"/>
  <c r="AH238" i="10"/>
  <c r="AI238" i="10" s="1"/>
  <c r="AH239" i="10"/>
  <c r="AI239" i="10" s="1"/>
  <c r="AH240" i="10"/>
  <c r="AI240" i="10" s="1"/>
  <c r="AH241" i="10"/>
  <c r="AI241" i="10" s="1"/>
  <c r="AH242" i="10"/>
  <c r="AI242" i="10" s="1"/>
  <c r="AH243" i="10"/>
  <c r="AI243" i="10" s="1"/>
  <c r="AH244" i="10"/>
  <c r="AI244" i="10" s="1"/>
  <c r="AH245" i="10"/>
  <c r="AI245" i="10" s="1"/>
  <c r="AH246" i="10"/>
  <c r="AI246" i="10" s="1"/>
  <c r="AH247" i="10"/>
  <c r="AI247" i="10" s="1"/>
  <c r="AH248" i="10"/>
  <c r="AI248" i="10" s="1"/>
  <c r="AH249" i="10"/>
  <c r="AI249" i="10" s="1"/>
  <c r="AH250" i="10"/>
  <c r="AI250" i="10" s="1"/>
  <c r="AH251" i="10"/>
  <c r="AI251" i="10" s="1"/>
  <c r="AH252" i="10"/>
  <c r="AI252" i="10" s="1"/>
  <c r="AH253" i="10"/>
  <c r="AI253" i="10" s="1"/>
  <c r="AH254" i="10"/>
  <c r="AI254" i="10" s="1"/>
  <c r="AH255" i="10"/>
  <c r="AI255" i="10" s="1"/>
  <c r="AH256" i="10"/>
  <c r="AI256" i="10" s="1"/>
  <c r="AH257" i="10"/>
  <c r="AI257" i="10" s="1"/>
  <c r="AH258" i="10"/>
  <c r="AI258" i="10" s="1"/>
  <c r="AH259" i="10"/>
  <c r="AI259" i="10" s="1"/>
  <c r="AH260" i="10"/>
  <c r="AI260" i="10" s="1"/>
  <c r="AH261" i="10"/>
  <c r="AI261" i="10" s="1"/>
  <c r="AH262" i="10"/>
  <c r="AI262" i="10" s="1"/>
  <c r="AH263" i="10"/>
  <c r="AI263" i="10" s="1"/>
  <c r="AH264" i="10"/>
  <c r="AI264" i="10" s="1"/>
  <c r="AH265" i="10"/>
  <c r="AI265" i="10" s="1"/>
  <c r="AH266" i="10"/>
  <c r="AI266" i="10" s="1"/>
  <c r="AH267" i="10"/>
  <c r="AI267" i="10" s="1"/>
  <c r="AH268" i="10"/>
  <c r="AI268" i="10" s="1"/>
  <c r="AH269" i="10"/>
  <c r="AI269" i="10" s="1"/>
  <c r="AH270" i="10"/>
  <c r="AI270" i="10" s="1"/>
  <c r="AH271" i="10"/>
  <c r="AI271" i="10" s="1"/>
  <c r="AH272" i="10"/>
  <c r="AI272" i="10" s="1"/>
  <c r="AH273" i="10"/>
  <c r="AI273" i="10" s="1"/>
  <c r="AH274" i="10"/>
  <c r="AI274" i="10" s="1"/>
  <c r="AH275" i="10"/>
  <c r="AI275" i="10" s="1"/>
  <c r="AH276" i="10"/>
  <c r="AI276" i="10" s="1"/>
  <c r="AH277" i="10"/>
  <c r="AI277" i="10" s="1"/>
  <c r="AH278" i="10"/>
  <c r="AI278" i="10" s="1"/>
  <c r="AH279" i="10"/>
  <c r="AI279" i="10" s="1"/>
  <c r="AH280" i="10"/>
  <c r="AI280" i="10" s="1"/>
  <c r="AH281" i="10"/>
  <c r="AI281" i="10" s="1"/>
  <c r="AH282" i="10"/>
  <c r="AI282" i="10" s="1"/>
  <c r="AH283" i="10"/>
  <c r="AI283" i="10" s="1"/>
  <c r="AH284" i="10"/>
  <c r="AI284" i="10" s="1"/>
  <c r="AH285" i="10"/>
  <c r="AI285" i="10" s="1"/>
  <c r="AH286" i="10"/>
  <c r="AI286" i="10" s="1"/>
  <c r="AH287" i="10"/>
  <c r="AI287" i="10" s="1"/>
  <c r="AH288" i="10"/>
  <c r="AI288" i="10" s="1"/>
  <c r="AH289" i="10"/>
  <c r="AI289" i="10" s="1"/>
  <c r="AH290" i="10"/>
  <c r="AI290" i="10" s="1"/>
  <c r="AH291" i="10"/>
  <c r="AI291" i="10" s="1"/>
  <c r="AH292" i="10"/>
  <c r="AI292" i="10" s="1"/>
  <c r="AH293" i="10"/>
  <c r="AI293" i="10" s="1"/>
  <c r="AH294" i="10"/>
  <c r="AI294" i="10" s="1"/>
  <c r="AH295" i="10"/>
  <c r="AI295" i="10" s="1"/>
  <c r="AH296" i="10"/>
  <c r="AI296" i="10" s="1"/>
  <c r="AH297" i="10"/>
  <c r="AI297" i="10" s="1"/>
  <c r="AH298" i="10"/>
  <c r="AI298" i="10" s="1"/>
  <c r="AH299" i="10"/>
  <c r="AI299" i="10" s="1"/>
  <c r="AH300" i="10"/>
  <c r="AI300" i="10" s="1"/>
  <c r="AH301" i="10"/>
  <c r="AI301" i="10" s="1"/>
  <c r="AH302" i="10"/>
  <c r="AI302" i="10" s="1"/>
  <c r="AH303" i="10"/>
  <c r="AI303" i="10" s="1"/>
  <c r="AH304" i="10"/>
  <c r="AI304" i="10" s="1"/>
  <c r="AH305" i="10"/>
  <c r="AI305" i="10" s="1"/>
  <c r="AH306" i="10"/>
  <c r="AI306" i="10" s="1"/>
  <c r="AH307" i="10"/>
  <c r="AI307" i="10" s="1"/>
  <c r="AH308" i="10"/>
  <c r="AI308" i="10" s="1"/>
  <c r="AH309" i="10"/>
  <c r="AI309" i="10" s="1"/>
  <c r="AH310" i="10"/>
  <c r="AI310" i="10" s="1"/>
  <c r="AH311" i="10"/>
  <c r="AI311" i="10" s="1"/>
  <c r="AH312" i="10"/>
  <c r="AI312" i="10" s="1"/>
  <c r="AH313" i="10"/>
  <c r="AI313" i="10" s="1"/>
  <c r="AH314" i="10"/>
  <c r="AI314" i="10" s="1"/>
  <c r="AH315" i="10"/>
  <c r="AI315" i="10" s="1"/>
  <c r="AH316" i="10"/>
  <c r="AI316" i="10" s="1"/>
  <c r="AH317" i="10"/>
  <c r="AI317" i="10" s="1"/>
  <c r="AH318" i="10"/>
  <c r="AI318" i="10" s="1"/>
  <c r="AH319" i="10"/>
  <c r="AI319" i="10" s="1"/>
  <c r="AH320" i="10"/>
  <c r="AI320" i="10" s="1"/>
  <c r="AH321" i="10"/>
  <c r="AI321" i="10" s="1"/>
  <c r="AH322" i="10"/>
  <c r="AI322" i="10" s="1"/>
  <c r="AH323" i="10"/>
  <c r="AI323" i="10" s="1"/>
  <c r="AH324" i="10"/>
  <c r="AI324" i="10" s="1"/>
  <c r="AH325" i="10"/>
  <c r="AI325" i="10" s="1"/>
  <c r="AH326" i="10"/>
  <c r="AI326" i="10" s="1"/>
  <c r="AH327" i="10"/>
  <c r="AI327" i="10" s="1"/>
  <c r="AH328" i="10"/>
  <c r="AI328" i="10" s="1"/>
  <c r="AH329" i="10"/>
  <c r="AI329" i="10" s="1"/>
  <c r="AH330" i="10"/>
  <c r="AI330" i="10" s="1"/>
  <c r="AH331" i="10"/>
  <c r="AI331" i="10" s="1"/>
  <c r="AH332" i="10"/>
  <c r="AI332" i="10" s="1"/>
  <c r="AH333" i="10"/>
  <c r="AI333" i="10" s="1"/>
  <c r="AH334" i="10"/>
  <c r="AI334" i="10" s="1"/>
  <c r="AH335" i="10"/>
  <c r="AI335" i="10" s="1"/>
  <c r="AH336" i="10"/>
  <c r="AI336" i="10" s="1"/>
  <c r="AH337" i="10"/>
  <c r="AI337" i="10" s="1"/>
  <c r="AH338" i="10"/>
  <c r="AI338" i="10" s="1"/>
  <c r="AH339" i="10"/>
  <c r="AI339" i="10" s="1"/>
  <c r="AH340" i="10"/>
  <c r="AI340" i="10" s="1"/>
  <c r="AH341" i="10"/>
  <c r="AI341" i="10" s="1"/>
  <c r="AH342" i="10"/>
  <c r="AI342" i="10" s="1"/>
  <c r="AH343" i="10"/>
  <c r="AI343" i="10" s="1"/>
  <c r="AH344" i="10"/>
  <c r="AI344" i="10" s="1"/>
  <c r="AH345" i="10"/>
  <c r="AI345" i="10" s="1"/>
  <c r="AH346" i="10"/>
  <c r="AI346" i="10" s="1"/>
  <c r="AH347" i="10"/>
  <c r="AI347" i="10" s="1"/>
  <c r="AH348" i="10"/>
  <c r="AI348" i="10" s="1"/>
  <c r="AH349" i="10"/>
  <c r="AI349" i="10" s="1"/>
  <c r="AH350" i="10"/>
  <c r="AI350" i="10" s="1"/>
  <c r="AH351" i="10"/>
  <c r="AI351" i="10" s="1"/>
  <c r="AH352" i="10"/>
  <c r="AI352" i="10" s="1"/>
  <c r="AH353" i="10"/>
  <c r="AI353" i="10" s="1"/>
  <c r="AH354" i="10"/>
  <c r="AI354" i="10" s="1"/>
  <c r="AH355" i="10"/>
  <c r="AI355" i="10" s="1"/>
  <c r="AH356" i="10"/>
  <c r="AI356" i="10" s="1"/>
  <c r="AH357" i="10"/>
  <c r="AI357" i="10" s="1"/>
  <c r="AH358" i="10"/>
  <c r="AI358" i="10" s="1"/>
  <c r="AH359" i="10"/>
  <c r="AI359" i="10" s="1"/>
  <c r="AH360" i="10"/>
  <c r="AI360" i="10" s="1"/>
  <c r="AH361" i="10"/>
  <c r="AI361" i="10" s="1"/>
  <c r="AH362" i="10"/>
  <c r="AI362" i="10" s="1"/>
  <c r="AH363" i="10"/>
  <c r="AI363" i="10" s="1"/>
  <c r="AH364" i="10"/>
  <c r="AI364" i="10" s="1"/>
  <c r="AH365" i="10"/>
  <c r="AI365" i="10" s="1"/>
  <c r="AH366" i="10"/>
  <c r="AI366" i="10" s="1"/>
  <c r="AH367" i="10"/>
  <c r="AI367" i="10" s="1"/>
  <c r="AH368" i="10"/>
  <c r="AI368" i="10" s="1"/>
  <c r="AH369" i="10"/>
  <c r="AI369" i="10" s="1"/>
  <c r="AH370" i="10"/>
  <c r="AI370" i="10" s="1"/>
  <c r="AH371" i="10"/>
  <c r="AI371" i="10" s="1"/>
  <c r="AH372" i="10"/>
  <c r="AI372" i="10" s="1"/>
  <c r="AH373" i="10"/>
  <c r="AI373" i="10" s="1"/>
  <c r="AH374" i="10"/>
  <c r="AI374" i="10" s="1"/>
  <c r="AH375" i="10"/>
  <c r="AI375" i="10" s="1"/>
  <c r="AH376" i="10"/>
  <c r="AI376" i="10" s="1"/>
  <c r="AH377" i="10"/>
  <c r="AI377" i="10" s="1"/>
  <c r="AH378" i="10"/>
  <c r="AI378" i="10" s="1"/>
  <c r="AH379" i="10"/>
  <c r="AI379" i="10" s="1"/>
  <c r="AH380" i="10"/>
  <c r="AI380" i="10" s="1"/>
  <c r="AH381" i="10"/>
  <c r="AI381" i="10" s="1"/>
  <c r="AH382" i="10"/>
  <c r="AI382" i="10" s="1"/>
  <c r="AH383" i="10"/>
  <c r="AI383" i="10" s="1"/>
  <c r="AH384" i="10"/>
  <c r="AI384" i="10" s="1"/>
  <c r="AH385" i="10"/>
  <c r="AI385" i="10" s="1"/>
  <c r="AH386" i="10"/>
  <c r="AI386" i="10" s="1"/>
  <c r="AH387" i="10"/>
  <c r="AI387" i="10" s="1"/>
  <c r="AH388" i="10"/>
  <c r="AI388" i="10" s="1"/>
  <c r="AH389" i="10"/>
  <c r="AI389" i="10" s="1"/>
  <c r="AH390" i="10"/>
  <c r="AI390" i="10" s="1"/>
  <c r="AH391" i="10"/>
  <c r="AI391" i="10" s="1"/>
  <c r="AH392" i="10"/>
  <c r="AI392" i="10" s="1"/>
  <c r="AH393" i="10"/>
  <c r="AI393" i="10" s="1"/>
  <c r="AH394" i="10"/>
  <c r="AI394" i="10" s="1"/>
  <c r="AH395" i="10"/>
  <c r="AI395" i="10" s="1"/>
  <c r="AH396" i="10"/>
  <c r="AI396" i="10" s="1"/>
  <c r="AH397" i="10"/>
  <c r="AI397" i="10" s="1"/>
  <c r="AH398" i="10"/>
  <c r="AI398" i="10" s="1"/>
  <c r="AH399" i="10"/>
  <c r="AI399" i="10" s="1"/>
  <c r="AH400" i="10"/>
  <c r="AI400" i="10" s="1"/>
  <c r="AH401" i="10"/>
  <c r="AI401" i="10" s="1"/>
  <c r="AH402" i="10"/>
  <c r="AI402" i="10" s="1"/>
  <c r="AH403" i="10"/>
  <c r="AI403" i="10" s="1"/>
  <c r="AH404" i="10"/>
  <c r="AI404" i="10" s="1"/>
  <c r="AH405" i="10"/>
  <c r="AI405" i="10" s="1"/>
  <c r="AH406" i="10"/>
  <c r="AI406" i="10" s="1"/>
  <c r="AH407" i="10"/>
  <c r="AI407" i="10" s="1"/>
  <c r="AH408" i="10"/>
  <c r="AI408" i="10" s="1"/>
  <c r="AH409" i="10"/>
  <c r="AI409" i="10" s="1"/>
  <c r="AH410" i="10"/>
  <c r="AI410" i="10" s="1"/>
  <c r="AH411" i="10"/>
  <c r="AI411" i="10" s="1"/>
  <c r="AH412" i="10"/>
  <c r="AI412" i="10" s="1"/>
  <c r="AH413" i="10"/>
  <c r="AI413" i="10" s="1"/>
  <c r="AH414" i="10"/>
  <c r="AI414" i="10" s="1"/>
  <c r="AH415" i="10"/>
  <c r="AI415" i="10" s="1"/>
  <c r="AH416" i="10"/>
  <c r="AI416" i="10" s="1"/>
  <c r="AH417" i="10"/>
  <c r="AI417" i="10" s="1"/>
  <c r="AH418" i="10"/>
  <c r="AI418" i="10" s="1"/>
  <c r="AH419" i="10"/>
  <c r="AI419" i="10" s="1"/>
  <c r="AH420" i="10"/>
  <c r="AI420" i="10" s="1"/>
  <c r="AH421" i="10"/>
  <c r="AI421" i="10" s="1"/>
  <c r="AH422" i="10"/>
  <c r="AI422" i="10" s="1"/>
  <c r="AH423" i="10"/>
  <c r="AI423" i="10" s="1"/>
  <c r="AH424" i="10"/>
  <c r="AI424" i="10" s="1"/>
  <c r="AH425" i="10"/>
  <c r="AI425" i="10" s="1"/>
  <c r="AH426" i="10"/>
  <c r="AI426" i="10" s="1"/>
  <c r="AH427" i="10"/>
  <c r="AI427" i="10" s="1"/>
  <c r="AH428" i="10"/>
  <c r="AI428" i="10" s="1"/>
  <c r="AH429" i="10"/>
  <c r="AI429" i="10" s="1"/>
  <c r="AH430" i="10"/>
  <c r="AI430" i="10" s="1"/>
  <c r="AH431" i="10"/>
  <c r="AI431" i="10" s="1"/>
  <c r="AH432" i="10"/>
  <c r="AI432" i="10" s="1"/>
  <c r="AH433" i="10"/>
  <c r="AI433" i="10" s="1"/>
  <c r="AH434" i="10"/>
  <c r="AI434" i="10" s="1"/>
  <c r="AH435" i="10"/>
  <c r="AI435" i="10" s="1"/>
  <c r="AH436" i="10"/>
  <c r="AI436" i="10" s="1"/>
  <c r="AH437" i="10"/>
  <c r="AI437" i="10" s="1"/>
  <c r="AH438" i="10"/>
  <c r="AI438" i="10" s="1"/>
  <c r="AH439" i="10"/>
  <c r="AI439" i="10" s="1"/>
  <c r="AH440" i="10"/>
  <c r="AI440" i="10" s="1"/>
  <c r="AH441" i="10"/>
  <c r="AI441" i="10" s="1"/>
  <c r="AH442" i="10"/>
  <c r="AI442" i="10" s="1"/>
  <c r="AH443" i="10"/>
  <c r="AI443" i="10" s="1"/>
  <c r="AH444" i="10"/>
  <c r="AI444" i="10" s="1"/>
  <c r="AH445" i="10"/>
  <c r="AI445" i="10" s="1"/>
  <c r="AH446" i="10"/>
  <c r="AI446" i="10" s="1"/>
  <c r="AH447" i="10"/>
  <c r="AI447" i="10" s="1"/>
  <c r="AH448" i="10"/>
  <c r="AI448" i="10" s="1"/>
  <c r="AH449" i="10"/>
  <c r="AI449" i="10" s="1"/>
  <c r="AH450" i="10"/>
  <c r="AI450" i="10" s="1"/>
  <c r="AH451" i="10"/>
  <c r="AI451" i="10" s="1"/>
  <c r="AH452" i="10"/>
  <c r="AI452" i="10" s="1"/>
  <c r="AH453" i="10"/>
  <c r="AI453" i="10" s="1"/>
  <c r="AH454" i="10"/>
  <c r="AI454" i="10" s="1"/>
  <c r="AH455" i="10"/>
  <c r="AI455" i="10" s="1"/>
  <c r="AH456" i="10"/>
  <c r="AI456" i="10" s="1"/>
  <c r="AH457" i="10"/>
  <c r="AI457" i="10" s="1"/>
  <c r="AH458" i="10"/>
  <c r="AI458" i="10" s="1"/>
  <c r="AH459" i="10"/>
  <c r="AI459" i="10" s="1"/>
  <c r="AH460" i="10"/>
  <c r="AI460" i="10" s="1"/>
  <c r="AH461" i="10"/>
  <c r="AI461" i="10" s="1"/>
  <c r="AH462" i="10"/>
  <c r="AI462" i="10" s="1"/>
  <c r="AH463" i="10"/>
  <c r="AI463" i="10" s="1"/>
  <c r="AH464" i="10"/>
  <c r="AI464" i="10" s="1"/>
  <c r="AH465" i="10"/>
  <c r="AI465" i="10" s="1"/>
  <c r="AH466" i="10"/>
  <c r="AI466" i="10" s="1"/>
  <c r="AH467" i="10"/>
  <c r="AI467" i="10" s="1"/>
  <c r="AH468" i="10"/>
  <c r="AI468" i="10" s="1"/>
  <c r="AH469" i="10"/>
  <c r="AI469" i="10" s="1"/>
  <c r="AH470" i="10"/>
  <c r="AI470" i="10" s="1"/>
  <c r="AH471" i="10"/>
  <c r="AI471" i="10" s="1"/>
  <c r="AH472" i="10"/>
  <c r="AI472" i="10" s="1"/>
  <c r="AH473" i="10"/>
  <c r="AI473" i="10" s="1"/>
  <c r="AH474" i="10"/>
  <c r="AI474" i="10" s="1"/>
  <c r="AH475" i="10"/>
  <c r="AI475" i="10" s="1"/>
  <c r="AH476" i="10"/>
  <c r="AI476" i="10" s="1"/>
  <c r="AH477" i="10"/>
  <c r="AI477" i="10" s="1"/>
  <c r="AH478" i="10"/>
  <c r="AI478" i="10" s="1"/>
  <c r="AH479" i="10"/>
  <c r="AI479" i="10" s="1"/>
  <c r="AH480" i="10"/>
  <c r="AI480" i="10" s="1"/>
  <c r="AH481" i="10"/>
  <c r="AI481" i="10" s="1"/>
  <c r="AH482" i="10"/>
  <c r="AI482" i="10" s="1"/>
  <c r="AH483" i="10"/>
  <c r="AI483" i="10" s="1"/>
  <c r="AH484" i="10"/>
  <c r="AI484" i="10" s="1"/>
  <c r="AH485" i="10"/>
  <c r="AI485" i="10" s="1"/>
  <c r="AH486" i="10"/>
  <c r="AI486" i="10" s="1"/>
  <c r="AH487" i="10"/>
  <c r="AI487" i="10" s="1"/>
  <c r="AH488" i="10"/>
  <c r="AI488" i="10" s="1"/>
  <c r="AH489" i="10"/>
  <c r="AI489" i="10" s="1"/>
  <c r="AH490" i="10"/>
  <c r="AI490" i="10" s="1"/>
  <c r="AH491" i="10"/>
  <c r="AI491" i="10" s="1"/>
  <c r="AH492" i="10"/>
  <c r="AI492" i="10" s="1"/>
  <c r="AH493" i="10"/>
  <c r="AI493" i="10" s="1"/>
  <c r="AH494" i="10"/>
  <c r="AI494" i="10" s="1"/>
  <c r="AH495" i="10"/>
  <c r="AI495" i="10" s="1"/>
  <c r="AH496" i="10"/>
  <c r="AI496" i="10" s="1"/>
  <c r="AH497" i="10"/>
  <c r="AI497" i="10" s="1"/>
  <c r="AH498" i="10"/>
  <c r="AI498" i="10" s="1"/>
  <c r="AH499" i="10"/>
  <c r="AI499" i="10" s="1"/>
  <c r="AH500" i="10"/>
  <c r="AI500" i="10" s="1"/>
  <c r="AG27" i="10"/>
  <c r="AK30" i="10"/>
  <c r="AJ508" i="10"/>
  <c r="AK508" i="10" s="1"/>
  <c r="AJ507" i="10"/>
  <c r="AK507" i="10" s="1"/>
  <c r="AJ31" i="10"/>
  <c r="AK31" i="10" s="1"/>
  <c r="AK28" i="10"/>
  <c r="AJ504" i="10"/>
  <c r="AK504" i="10" s="1"/>
  <c r="AJ33" i="10"/>
  <c r="AK33" i="10" s="1"/>
  <c r="AJ502" i="10"/>
  <c r="AK502" i="10" s="1"/>
  <c r="AJ509" i="10"/>
  <c r="AK509" i="10" s="1"/>
  <c r="AJ32" i="10"/>
  <c r="AK32" i="10" s="1"/>
  <c r="AJ501" i="10"/>
  <c r="AK501" i="10" s="1"/>
  <c r="AJ510" i="10"/>
  <c r="AK510" i="10" s="1"/>
  <c r="AJ503" i="10"/>
  <c r="AK503" i="10" s="1"/>
  <c r="AJ505" i="10"/>
  <c r="AK505" i="10" s="1"/>
  <c r="AJ506" i="10"/>
  <c r="AK506" i="10" s="1"/>
  <c r="AJ34" i="10"/>
  <c r="AK34" i="10" s="1"/>
  <c r="AJ35" i="10"/>
  <c r="AK35" i="10" s="1"/>
  <c r="AJ36" i="10"/>
  <c r="AK36" i="10" s="1"/>
  <c r="AJ37" i="10"/>
  <c r="AK37" i="10" s="1"/>
  <c r="AJ38" i="10"/>
  <c r="AK38" i="10" s="1"/>
  <c r="AJ39" i="10"/>
  <c r="AK39" i="10" s="1"/>
  <c r="AJ40" i="10"/>
  <c r="AK40" i="10" s="1"/>
  <c r="AJ41" i="10"/>
  <c r="AK41" i="10" s="1"/>
  <c r="AJ42" i="10"/>
  <c r="AK42" i="10" s="1"/>
  <c r="AJ43" i="10"/>
  <c r="AK43" i="10" s="1"/>
  <c r="AJ44" i="10"/>
  <c r="AK44" i="10" s="1"/>
  <c r="AJ45" i="10"/>
  <c r="AK45" i="10" s="1"/>
  <c r="AJ46" i="10"/>
  <c r="AK46" i="10" s="1"/>
  <c r="AJ47" i="10"/>
  <c r="AK47" i="10" s="1"/>
  <c r="AJ48" i="10"/>
  <c r="AK48" i="10" s="1"/>
  <c r="AJ49" i="10"/>
  <c r="AK49" i="10" s="1"/>
  <c r="AJ50" i="10"/>
  <c r="AK50" i="10" s="1"/>
  <c r="AJ51" i="10"/>
  <c r="AK51" i="10" s="1"/>
  <c r="AJ52" i="10"/>
  <c r="AK52" i="10" s="1"/>
  <c r="AJ53" i="10"/>
  <c r="AK53" i="10" s="1"/>
  <c r="AJ54" i="10"/>
  <c r="AK54" i="10" s="1"/>
  <c r="AJ55" i="10"/>
  <c r="AK55" i="10" s="1"/>
  <c r="AJ56" i="10"/>
  <c r="AK56" i="10" s="1"/>
  <c r="AJ57" i="10"/>
  <c r="AK57" i="10" s="1"/>
  <c r="AJ58" i="10"/>
  <c r="AK58" i="10" s="1"/>
  <c r="AJ59" i="10"/>
  <c r="AK59" i="10" s="1"/>
  <c r="AJ60" i="10"/>
  <c r="AK60" i="10" s="1"/>
  <c r="AJ61" i="10"/>
  <c r="AK61" i="10" s="1"/>
  <c r="AJ62" i="10"/>
  <c r="AK62" i="10" s="1"/>
  <c r="AJ63" i="10"/>
  <c r="AK63" i="10" s="1"/>
  <c r="AJ64" i="10"/>
  <c r="AK64" i="10" s="1"/>
  <c r="AJ65" i="10"/>
  <c r="AK65" i="10" s="1"/>
  <c r="AJ66" i="10"/>
  <c r="AK66" i="10" s="1"/>
  <c r="AJ67" i="10"/>
  <c r="AK67" i="10" s="1"/>
  <c r="AJ68" i="10"/>
  <c r="AK68" i="10" s="1"/>
  <c r="AJ69" i="10"/>
  <c r="AK69" i="10" s="1"/>
  <c r="AJ70" i="10"/>
  <c r="AK70" i="10" s="1"/>
  <c r="AJ71" i="10"/>
  <c r="AK71" i="10" s="1"/>
  <c r="AJ72" i="10"/>
  <c r="AK72" i="10" s="1"/>
  <c r="AJ73" i="10"/>
  <c r="AK73" i="10" s="1"/>
  <c r="AJ74" i="10"/>
  <c r="AK74" i="10" s="1"/>
  <c r="AJ75" i="10"/>
  <c r="AK75" i="10" s="1"/>
  <c r="AJ76" i="10"/>
  <c r="AK76" i="10" s="1"/>
  <c r="AJ77" i="10"/>
  <c r="AK77" i="10" s="1"/>
  <c r="AJ78" i="10"/>
  <c r="AK78" i="10" s="1"/>
  <c r="AJ79" i="10"/>
  <c r="AK79" i="10" s="1"/>
  <c r="AJ80" i="10"/>
  <c r="AK80" i="10" s="1"/>
  <c r="AJ81" i="10"/>
  <c r="AK81" i="10" s="1"/>
  <c r="AJ82" i="10"/>
  <c r="AK82" i="10" s="1"/>
  <c r="AJ83" i="10"/>
  <c r="AK83" i="10" s="1"/>
  <c r="AJ84" i="10"/>
  <c r="AK84" i="10" s="1"/>
  <c r="AJ85" i="10"/>
  <c r="AK85" i="10" s="1"/>
  <c r="AJ86" i="10"/>
  <c r="AK86" i="10" s="1"/>
  <c r="AJ87" i="10"/>
  <c r="AK87" i="10" s="1"/>
  <c r="AJ88" i="10"/>
  <c r="AK88" i="10" s="1"/>
  <c r="AJ89" i="10"/>
  <c r="AK89" i="10" s="1"/>
  <c r="AJ90" i="10"/>
  <c r="AK90" i="10" s="1"/>
  <c r="AJ91" i="10"/>
  <c r="AK91" i="10" s="1"/>
  <c r="AJ92" i="10"/>
  <c r="AK92" i="10" s="1"/>
  <c r="AJ93" i="10"/>
  <c r="AK93" i="10" s="1"/>
  <c r="AJ94" i="10"/>
  <c r="AK94" i="10" s="1"/>
  <c r="AJ95" i="10"/>
  <c r="AK95" i="10" s="1"/>
  <c r="AJ96" i="10"/>
  <c r="AK96" i="10" s="1"/>
  <c r="AJ97" i="10"/>
  <c r="AK97" i="10" s="1"/>
  <c r="AJ98" i="10"/>
  <c r="AK98" i="10" s="1"/>
  <c r="AJ99" i="10"/>
  <c r="AK99" i="10" s="1"/>
  <c r="AJ100" i="10"/>
  <c r="AK100" i="10" s="1"/>
  <c r="AJ101" i="10"/>
  <c r="AK101" i="10" s="1"/>
  <c r="AJ102" i="10"/>
  <c r="AK102" i="10" s="1"/>
  <c r="AJ103" i="10"/>
  <c r="AK103" i="10" s="1"/>
  <c r="AJ104" i="10"/>
  <c r="AK104" i="10" s="1"/>
  <c r="AJ105" i="10"/>
  <c r="AK105" i="10" s="1"/>
  <c r="AJ106" i="10"/>
  <c r="AK106" i="10" s="1"/>
  <c r="AJ107" i="10"/>
  <c r="AK107" i="10" s="1"/>
  <c r="AJ108" i="10"/>
  <c r="AK108" i="10" s="1"/>
  <c r="AJ109" i="10"/>
  <c r="AK109" i="10" s="1"/>
  <c r="AJ110" i="10"/>
  <c r="AK110" i="10" s="1"/>
  <c r="AJ111" i="10"/>
  <c r="AK111" i="10" s="1"/>
  <c r="AJ112" i="10"/>
  <c r="AK112" i="10" s="1"/>
  <c r="AJ113" i="10"/>
  <c r="AK113" i="10" s="1"/>
  <c r="AJ114" i="10"/>
  <c r="AK114" i="10" s="1"/>
  <c r="AJ115" i="10"/>
  <c r="AK115" i="10" s="1"/>
  <c r="AJ116" i="10"/>
  <c r="AK116" i="10" s="1"/>
  <c r="AJ117" i="10"/>
  <c r="AK117" i="10" s="1"/>
  <c r="AJ118" i="10"/>
  <c r="AK118" i="10" s="1"/>
  <c r="AJ119" i="10"/>
  <c r="AK119" i="10" s="1"/>
  <c r="AJ120" i="10"/>
  <c r="AK120" i="10" s="1"/>
  <c r="AJ121" i="10"/>
  <c r="AK121" i="10" s="1"/>
  <c r="AJ122" i="10"/>
  <c r="AK122" i="10" s="1"/>
  <c r="AJ123" i="10"/>
  <c r="AK123" i="10" s="1"/>
  <c r="AJ124" i="10"/>
  <c r="AK124" i="10" s="1"/>
  <c r="AJ125" i="10"/>
  <c r="AK125" i="10" s="1"/>
  <c r="AJ126" i="10"/>
  <c r="AK126" i="10" s="1"/>
  <c r="AJ127" i="10"/>
  <c r="AK127" i="10" s="1"/>
  <c r="AJ128" i="10"/>
  <c r="AK128" i="10" s="1"/>
  <c r="AJ129" i="10"/>
  <c r="AK129" i="10" s="1"/>
  <c r="AJ130" i="10"/>
  <c r="AK130" i="10" s="1"/>
  <c r="AJ131" i="10"/>
  <c r="AK131" i="10" s="1"/>
  <c r="AJ132" i="10"/>
  <c r="AK132" i="10" s="1"/>
  <c r="AJ133" i="10"/>
  <c r="AK133" i="10" s="1"/>
  <c r="AJ134" i="10"/>
  <c r="AK134" i="10" s="1"/>
  <c r="AJ135" i="10"/>
  <c r="AK135" i="10" s="1"/>
  <c r="AJ136" i="10"/>
  <c r="AK136" i="10" s="1"/>
  <c r="AJ137" i="10"/>
  <c r="AK137" i="10" s="1"/>
  <c r="AJ138" i="10"/>
  <c r="AK138" i="10" s="1"/>
  <c r="AJ139" i="10"/>
  <c r="AK139" i="10" s="1"/>
  <c r="AJ140" i="10"/>
  <c r="AK140" i="10" s="1"/>
  <c r="AJ141" i="10"/>
  <c r="AK141" i="10" s="1"/>
  <c r="AJ142" i="10"/>
  <c r="AK142" i="10" s="1"/>
  <c r="AJ143" i="10"/>
  <c r="AK143" i="10" s="1"/>
  <c r="AJ144" i="10"/>
  <c r="AK144" i="10" s="1"/>
  <c r="AJ145" i="10"/>
  <c r="AK145" i="10" s="1"/>
  <c r="AJ146" i="10"/>
  <c r="AK146" i="10" s="1"/>
  <c r="AJ147" i="10"/>
  <c r="AK147" i="10" s="1"/>
  <c r="AJ148" i="10"/>
  <c r="AK148" i="10" s="1"/>
  <c r="AJ149" i="10"/>
  <c r="AK149" i="10" s="1"/>
  <c r="AJ150" i="10"/>
  <c r="AK150" i="10" s="1"/>
  <c r="AJ151" i="10"/>
  <c r="AK151" i="10" s="1"/>
  <c r="AJ152" i="10"/>
  <c r="AK152" i="10" s="1"/>
  <c r="AJ153" i="10"/>
  <c r="AK153" i="10" s="1"/>
  <c r="AJ154" i="10"/>
  <c r="AK154" i="10" s="1"/>
  <c r="AJ155" i="10"/>
  <c r="AK155" i="10" s="1"/>
  <c r="AJ156" i="10"/>
  <c r="AK156" i="10" s="1"/>
  <c r="AJ157" i="10"/>
  <c r="AK157" i="10" s="1"/>
  <c r="AJ158" i="10"/>
  <c r="AK158" i="10" s="1"/>
  <c r="AJ159" i="10"/>
  <c r="AK159" i="10" s="1"/>
  <c r="AJ160" i="10"/>
  <c r="AK160" i="10" s="1"/>
  <c r="AJ161" i="10"/>
  <c r="AK161" i="10" s="1"/>
  <c r="AJ162" i="10"/>
  <c r="AK162" i="10" s="1"/>
  <c r="AJ163" i="10"/>
  <c r="AK163" i="10" s="1"/>
  <c r="AJ164" i="10"/>
  <c r="AK164" i="10" s="1"/>
  <c r="AJ165" i="10"/>
  <c r="AK165" i="10" s="1"/>
  <c r="AJ166" i="10"/>
  <c r="AK166" i="10" s="1"/>
  <c r="AJ167" i="10"/>
  <c r="AK167" i="10" s="1"/>
  <c r="AJ168" i="10"/>
  <c r="AK168" i="10" s="1"/>
  <c r="AJ169" i="10"/>
  <c r="AK169" i="10" s="1"/>
  <c r="AJ170" i="10"/>
  <c r="AK170" i="10" s="1"/>
  <c r="AJ171" i="10"/>
  <c r="AK171" i="10" s="1"/>
  <c r="AJ172" i="10"/>
  <c r="AK172" i="10" s="1"/>
  <c r="AJ173" i="10"/>
  <c r="AK173" i="10" s="1"/>
  <c r="AJ174" i="10"/>
  <c r="AK174" i="10" s="1"/>
  <c r="AJ175" i="10"/>
  <c r="AK175" i="10" s="1"/>
  <c r="AJ176" i="10"/>
  <c r="AK176" i="10" s="1"/>
  <c r="AJ177" i="10"/>
  <c r="AK177" i="10" s="1"/>
  <c r="AJ178" i="10"/>
  <c r="AK178" i="10" s="1"/>
  <c r="AJ179" i="10"/>
  <c r="AK179" i="10" s="1"/>
  <c r="AJ180" i="10"/>
  <c r="AK180" i="10" s="1"/>
  <c r="AJ181" i="10"/>
  <c r="AK181" i="10" s="1"/>
  <c r="AJ182" i="10"/>
  <c r="AK182" i="10" s="1"/>
  <c r="AJ183" i="10"/>
  <c r="AK183" i="10" s="1"/>
  <c r="AJ184" i="10"/>
  <c r="AK184" i="10" s="1"/>
  <c r="AJ185" i="10"/>
  <c r="AK185" i="10" s="1"/>
  <c r="AJ186" i="10"/>
  <c r="AK186" i="10" s="1"/>
  <c r="AJ187" i="10"/>
  <c r="AK187" i="10" s="1"/>
  <c r="AJ188" i="10"/>
  <c r="AK188" i="10" s="1"/>
  <c r="AJ189" i="10"/>
  <c r="AK189" i="10" s="1"/>
  <c r="AJ190" i="10"/>
  <c r="AK190" i="10" s="1"/>
  <c r="AJ191" i="10"/>
  <c r="AK191" i="10" s="1"/>
  <c r="AJ192" i="10"/>
  <c r="AK192" i="10" s="1"/>
  <c r="AJ193" i="10"/>
  <c r="AK193" i="10" s="1"/>
  <c r="AJ194" i="10"/>
  <c r="AK194" i="10" s="1"/>
  <c r="AJ195" i="10"/>
  <c r="AK195" i="10" s="1"/>
  <c r="AJ196" i="10"/>
  <c r="AK196" i="10" s="1"/>
  <c r="AJ197" i="10"/>
  <c r="AK197" i="10" s="1"/>
  <c r="AJ198" i="10"/>
  <c r="AK198" i="10" s="1"/>
  <c r="AJ199" i="10"/>
  <c r="AK199" i="10" s="1"/>
  <c r="AJ200" i="10"/>
  <c r="AK200" i="10" s="1"/>
  <c r="AJ201" i="10"/>
  <c r="AK201" i="10" s="1"/>
  <c r="AJ202" i="10"/>
  <c r="AK202" i="10" s="1"/>
  <c r="AJ203" i="10"/>
  <c r="AK203" i="10" s="1"/>
  <c r="AJ204" i="10"/>
  <c r="AK204" i="10" s="1"/>
  <c r="AJ205" i="10"/>
  <c r="AK205" i="10" s="1"/>
  <c r="AJ206" i="10"/>
  <c r="AK206" i="10" s="1"/>
  <c r="AJ207" i="10"/>
  <c r="AK207" i="10" s="1"/>
  <c r="AJ208" i="10"/>
  <c r="AK208" i="10" s="1"/>
  <c r="AJ209" i="10"/>
  <c r="AK209" i="10" s="1"/>
  <c r="AJ210" i="10"/>
  <c r="AK210" i="10" s="1"/>
  <c r="AJ211" i="10"/>
  <c r="AK211" i="10" s="1"/>
  <c r="AJ212" i="10"/>
  <c r="AK212" i="10" s="1"/>
  <c r="AJ213" i="10"/>
  <c r="AK213" i="10" s="1"/>
  <c r="AJ214" i="10"/>
  <c r="AK214" i="10" s="1"/>
  <c r="AJ215" i="10"/>
  <c r="AK215" i="10" s="1"/>
  <c r="AJ216" i="10"/>
  <c r="AK216" i="10" s="1"/>
  <c r="AJ217" i="10"/>
  <c r="AK217" i="10" s="1"/>
  <c r="AJ218" i="10"/>
  <c r="AK218" i="10" s="1"/>
  <c r="AJ219" i="10"/>
  <c r="AK219" i="10" s="1"/>
  <c r="AJ220" i="10"/>
  <c r="AK220" i="10" s="1"/>
  <c r="AJ221" i="10"/>
  <c r="AK221" i="10" s="1"/>
  <c r="AJ222" i="10"/>
  <c r="AK222" i="10" s="1"/>
  <c r="AJ223" i="10"/>
  <c r="AK223" i="10" s="1"/>
  <c r="AJ224" i="10"/>
  <c r="AK224" i="10" s="1"/>
  <c r="AJ225" i="10"/>
  <c r="AK225" i="10" s="1"/>
  <c r="AJ226" i="10"/>
  <c r="AK226" i="10" s="1"/>
  <c r="AJ227" i="10"/>
  <c r="AK227" i="10" s="1"/>
  <c r="AJ228" i="10"/>
  <c r="AK228" i="10" s="1"/>
  <c r="AJ229" i="10"/>
  <c r="AK229" i="10" s="1"/>
  <c r="AJ230" i="10"/>
  <c r="AK230" i="10" s="1"/>
  <c r="AJ231" i="10"/>
  <c r="AK231" i="10" s="1"/>
  <c r="AJ232" i="10"/>
  <c r="AK232" i="10" s="1"/>
  <c r="AJ233" i="10"/>
  <c r="AK233" i="10" s="1"/>
  <c r="AJ234" i="10"/>
  <c r="AK234" i="10" s="1"/>
  <c r="AJ235" i="10"/>
  <c r="AK235" i="10" s="1"/>
  <c r="AJ236" i="10"/>
  <c r="AK236" i="10" s="1"/>
  <c r="AJ237" i="10"/>
  <c r="AK237" i="10" s="1"/>
  <c r="AJ238" i="10"/>
  <c r="AK238" i="10" s="1"/>
  <c r="AJ239" i="10"/>
  <c r="AK239" i="10" s="1"/>
  <c r="AJ240" i="10"/>
  <c r="AK240" i="10" s="1"/>
  <c r="AJ241" i="10"/>
  <c r="AK241" i="10" s="1"/>
  <c r="AJ242" i="10"/>
  <c r="AK242" i="10" s="1"/>
  <c r="AJ243" i="10"/>
  <c r="AK243" i="10" s="1"/>
  <c r="AJ244" i="10"/>
  <c r="AK244" i="10" s="1"/>
  <c r="AJ245" i="10"/>
  <c r="AK245" i="10" s="1"/>
  <c r="AJ246" i="10"/>
  <c r="AK246" i="10" s="1"/>
  <c r="AJ247" i="10"/>
  <c r="AK247" i="10" s="1"/>
  <c r="AJ248" i="10"/>
  <c r="AK248" i="10" s="1"/>
  <c r="AJ249" i="10"/>
  <c r="AK249" i="10" s="1"/>
  <c r="AJ250" i="10"/>
  <c r="AK250" i="10" s="1"/>
  <c r="AJ251" i="10"/>
  <c r="AK251" i="10" s="1"/>
  <c r="AJ252" i="10"/>
  <c r="AK252" i="10" s="1"/>
  <c r="AJ253" i="10"/>
  <c r="AK253" i="10" s="1"/>
  <c r="AJ254" i="10"/>
  <c r="AK254" i="10" s="1"/>
  <c r="AJ255" i="10"/>
  <c r="AK255" i="10" s="1"/>
  <c r="AJ256" i="10"/>
  <c r="AK256" i="10" s="1"/>
  <c r="AJ257" i="10"/>
  <c r="AK257" i="10" s="1"/>
  <c r="AJ258" i="10"/>
  <c r="AK258" i="10" s="1"/>
  <c r="AJ259" i="10"/>
  <c r="AK259" i="10" s="1"/>
  <c r="AJ260" i="10"/>
  <c r="AK260" i="10" s="1"/>
  <c r="AJ261" i="10"/>
  <c r="AK261" i="10" s="1"/>
  <c r="AJ262" i="10"/>
  <c r="AK262" i="10" s="1"/>
  <c r="AJ263" i="10"/>
  <c r="AK263" i="10" s="1"/>
  <c r="AJ264" i="10"/>
  <c r="AK264" i="10" s="1"/>
  <c r="AJ265" i="10"/>
  <c r="AK265" i="10" s="1"/>
  <c r="AJ266" i="10"/>
  <c r="AK266" i="10" s="1"/>
  <c r="AJ267" i="10"/>
  <c r="AK267" i="10" s="1"/>
  <c r="AJ268" i="10"/>
  <c r="AK268" i="10" s="1"/>
  <c r="AJ269" i="10"/>
  <c r="AK269" i="10" s="1"/>
  <c r="AJ270" i="10"/>
  <c r="AK270" i="10" s="1"/>
  <c r="AJ271" i="10"/>
  <c r="AK271" i="10" s="1"/>
  <c r="AJ272" i="10"/>
  <c r="AK272" i="10" s="1"/>
  <c r="AJ273" i="10"/>
  <c r="AK273" i="10" s="1"/>
  <c r="AJ274" i="10"/>
  <c r="AK274" i="10" s="1"/>
  <c r="AJ275" i="10"/>
  <c r="AK275" i="10" s="1"/>
  <c r="AJ276" i="10"/>
  <c r="AK276" i="10" s="1"/>
  <c r="AJ277" i="10"/>
  <c r="AK277" i="10" s="1"/>
  <c r="AJ278" i="10"/>
  <c r="AK278" i="10" s="1"/>
  <c r="AJ279" i="10"/>
  <c r="AK279" i="10" s="1"/>
  <c r="AJ280" i="10"/>
  <c r="AK280" i="10" s="1"/>
  <c r="AJ281" i="10"/>
  <c r="AK281" i="10" s="1"/>
  <c r="AJ282" i="10"/>
  <c r="AK282" i="10" s="1"/>
  <c r="AJ283" i="10"/>
  <c r="AK283" i="10" s="1"/>
  <c r="AJ284" i="10"/>
  <c r="AK284" i="10" s="1"/>
  <c r="AJ285" i="10"/>
  <c r="AK285" i="10" s="1"/>
  <c r="AJ286" i="10"/>
  <c r="AK286" i="10" s="1"/>
  <c r="AJ287" i="10"/>
  <c r="AK287" i="10" s="1"/>
  <c r="AJ288" i="10"/>
  <c r="AK288" i="10" s="1"/>
  <c r="AJ289" i="10"/>
  <c r="AK289" i="10" s="1"/>
  <c r="AJ290" i="10"/>
  <c r="AK290" i="10" s="1"/>
  <c r="AJ291" i="10"/>
  <c r="AK291" i="10" s="1"/>
  <c r="AJ292" i="10"/>
  <c r="AK292" i="10" s="1"/>
  <c r="AJ293" i="10"/>
  <c r="AK293" i="10" s="1"/>
  <c r="AJ294" i="10"/>
  <c r="AK294" i="10" s="1"/>
  <c r="AJ295" i="10"/>
  <c r="AK295" i="10" s="1"/>
  <c r="AJ296" i="10"/>
  <c r="AK296" i="10" s="1"/>
  <c r="AJ297" i="10"/>
  <c r="AK297" i="10" s="1"/>
  <c r="AJ298" i="10"/>
  <c r="AK298" i="10" s="1"/>
  <c r="AJ299" i="10"/>
  <c r="AK299" i="10" s="1"/>
  <c r="AJ300" i="10"/>
  <c r="AK300" i="10" s="1"/>
  <c r="AJ301" i="10"/>
  <c r="AK301" i="10" s="1"/>
  <c r="AJ302" i="10"/>
  <c r="AK302" i="10" s="1"/>
  <c r="AJ303" i="10"/>
  <c r="AK303" i="10" s="1"/>
  <c r="AJ304" i="10"/>
  <c r="AK304" i="10" s="1"/>
  <c r="AJ305" i="10"/>
  <c r="AK305" i="10" s="1"/>
  <c r="AJ306" i="10"/>
  <c r="AK306" i="10" s="1"/>
  <c r="AJ307" i="10"/>
  <c r="AK307" i="10" s="1"/>
  <c r="AJ308" i="10"/>
  <c r="AK308" i="10" s="1"/>
  <c r="AJ309" i="10"/>
  <c r="AK309" i="10" s="1"/>
  <c r="AJ310" i="10"/>
  <c r="AK310" i="10" s="1"/>
  <c r="AJ311" i="10"/>
  <c r="AK311" i="10" s="1"/>
  <c r="AJ312" i="10"/>
  <c r="AK312" i="10" s="1"/>
  <c r="AJ313" i="10"/>
  <c r="AK313" i="10" s="1"/>
  <c r="AJ314" i="10"/>
  <c r="AK314" i="10" s="1"/>
  <c r="AJ315" i="10"/>
  <c r="AK315" i="10" s="1"/>
  <c r="AJ316" i="10"/>
  <c r="AK316" i="10" s="1"/>
  <c r="AJ317" i="10"/>
  <c r="AK317" i="10" s="1"/>
  <c r="AJ318" i="10"/>
  <c r="AK318" i="10" s="1"/>
  <c r="AJ319" i="10"/>
  <c r="AK319" i="10" s="1"/>
  <c r="AJ320" i="10"/>
  <c r="AK320" i="10" s="1"/>
  <c r="AJ321" i="10"/>
  <c r="AK321" i="10" s="1"/>
  <c r="AJ322" i="10"/>
  <c r="AK322" i="10" s="1"/>
  <c r="AJ323" i="10"/>
  <c r="AK323" i="10" s="1"/>
  <c r="AJ324" i="10"/>
  <c r="AK324" i="10" s="1"/>
  <c r="AJ325" i="10"/>
  <c r="AK325" i="10" s="1"/>
  <c r="AJ326" i="10"/>
  <c r="AK326" i="10" s="1"/>
  <c r="AJ327" i="10"/>
  <c r="AK327" i="10" s="1"/>
  <c r="AJ328" i="10"/>
  <c r="AK328" i="10" s="1"/>
  <c r="AJ329" i="10"/>
  <c r="AK329" i="10" s="1"/>
  <c r="AJ330" i="10"/>
  <c r="AK330" i="10" s="1"/>
  <c r="AJ331" i="10"/>
  <c r="AK331" i="10" s="1"/>
  <c r="AJ332" i="10"/>
  <c r="AK332" i="10" s="1"/>
  <c r="AJ333" i="10"/>
  <c r="AK333" i="10" s="1"/>
  <c r="AJ334" i="10"/>
  <c r="AK334" i="10" s="1"/>
  <c r="AJ335" i="10"/>
  <c r="AK335" i="10" s="1"/>
  <c r="AJ336" i="10"/>
  <c r="AK336" i="10" s="1"/>
  <c r="AJ337" i="10"/>
  <c r="AK337" i="10" s="1"/>
  <c r="AJ338" i="10"/>
  <c r="AK338" i="10" s="1"/>
  <c r="AJ339" i="10"/>
  <c r="AK339" i="10" s="1"/>
  <c r="AJ340" i="10"/>
  <c r="AK340" i="10" s="1"/>
  <c r="AJ341" i="10"/>
  <c r="AK341" i="10" s="1"/>
  <c r="AJ342" i="10"/>
  <c r="AK342" i="10" s="1"/>
  <c r="AJ343" i="10"/>
  <c r="AK343" i="10" s="1"/>
  <c r="AJ344" i="10"/>
  <c r="AK344" i="10" s="1"/>
  <c r="AJ345" i="10"/>
  <c r="AK345" i="10" s="1"/>
  <c r="AJ346" i="10"/>
  <c r="AK346" i="10" s="1"/>
  <c r="AJ347" i="10"/>
  <c r="AK347" i="10" s="1"/>
  <c r="AJ348" i="10"/>
  <c r="AK348" i="10" s="1"/>
  <c r="AJ349" i="10"/>
  <c r="AK349" i="10" s="1"/>
  <c r="AJ350" i="10"/>
  <c r="AK350" i="10" s="1"/>
  <c r="AJ351" i="10"/>
  <c r="AK351" i="10" s="1"/>
  <c r="AJ352" i="10"/>
  <c r="AK352" i="10" s="1"/>
  <c r="AJ353" i="10"/>
  <c r="AK353" i="10" s="1"/>
  <c r="AJ354" i="10"/>
  <c r="AK354" i="10" s="1"/>
  <c r="AJ355" i="10"/>
  <c r="AK355" i="10" s="1"/>
  <c r="AJ356" i="10"/>
  <c r="AK356" i="10" s="1"/>
  <c r="AJ357" i="10"/>
  <c r="AK357" i="10" s="1"/>
  <c r="AJ358" i="10"/>
  <c r="AK358" i="10" s="1"/>
  <c r="AJ359" i="10"/>
  <c r="AK359" i="10" s="1"/>
  <c r="AJ360" i="10"/>
  <c r="AK360" i="10" s="1"/>
  <c r="AJ361" i="10"/>
  <c r="AK361" i="10" s="1"/>
  <c r="AJ362" i="10"/>
  <c r="AK362" i="10" s="1"/>
  <c r="AJ363" i="10"/>
  <c r="AK363" i="10" s="1"/>
  <c r="AJ364" i="10"/>
  <c r="AK364" i="10" s="1"/>
  <c r="AJ365" i="10"/>
  <c r="AK365" i="10" s="1"/>
  <c r="AJ366" i="10"/>
  <c r="AK366" i="10" s="1"/>
  <c r="AJ367" i="10"/>
  <c r="AK367" i="10" s="1"/>
  <c r="AJ368" i="10"/>
  <c r="AK368" i="10" s="1"/>
  <c r="AJ369" i="10"/>
  <c r="AK369" i="10" s="1"/>
  <c r="AJ370" i="10"/>
  <c r="AK370" i="10" s="1"/>
  <c r="AJ371" i="10"/>
  <c r="AK371" i="10" s="1"/>
  <c r="AJ372" i="10"/>
  <c r="AK372" i="10" s="1"/>
  <c r="AJ373" i="10"/>
  <c r="AK373" i="10" s="1"/>
  <c r="AJ374" i="10"/>
  <c r="AK374" i="10" s="1"/>
  <c r="AJ375" i="10"/>
  <c r="AK375" i="10" s="1"/>
  <c r="AJ376" i="10"/>
  <c r="AK376" i="10" s="1"/>
  <c r="AJ377" i="10"/>
  <c r="AK377" i="10" s="1"/>
  <c r="AJ378" i="10"/>
  <c r="AK378" i="10" s="1"/>
  <c r="AJ379" i="10"/>
  <c r="AK379" i="10" s="1"/>
  <c r="AJ380" i="10"/>
  <c r="AK380" i="10" s="1"/>
  <c r="AJ381" i="10"/>
  <c r="AK381" i="10" s="1"/>
  <c r="AJ382" i="10"/>
  <c r="AK382" i="10" s="1"/>
  <c r="AJ383" i="10"/>
  <c r="AK383" i="10" s="1"/>
  <c r="AJ384" i="10"/>
  <c r="AK384" i="10" s="1"/>
  <c r="AJ385" i="10"/>
  <c r="AK385" i="10" s="1"/>
  <c r="AJ386" i="10"/>
  <c r="AK386" i="10" s="1"/>
  <c r="AJ387" i="10"/>
  <c r="AK387" i="10" s="1"/>
  <c r="AJ388" i="10"/>
  <c r="AK388" i="10" s="1"/>
  <c r="AJ389" i="10"/>
  <c r="AK389" i="10" s="1"/>
  <c r="AJ390" i="10"/>
  <c r="AK390" i="10" s="1"/>
  <c r="AJ391" i="10"/>
  <c r="AK391" i="10" s="1"/>
  <c r="AJ392" i="10"/>
  <c r="AK392" i="10" s="1"/>
  <c r="AJ393" i="10"/>
  <c r="AK393" i="10" s="1"/>
  <c r="AJ394" i="10"/>
  <c r="AK394" i="10" s="1"/>
  <c r="AJ395" i="10"/>
  <c r="AK395" i="10" s="1"/>
  <c r="AJ396" i="10"/>
  <c r="AK396" i="10" s="1"/>
  <c r="AJ397" i="10"/>
  <c r="AK397" i="10" s="1"/>
  <c r="AJ398" i="10"/>
  <c r="AK398" i="10" s="1"/>
  <c r="AJ399" i="10"/>
  <c r="AK399" i="10" s="1"/>
  <c r="AJ400" i="10"/>
  <c r="AK400" i="10" s="1"/>
  <c r="AJ401" i="10"/>
  <c r="AK401" i="10" s="1"/>
  <c r="AJ402" i="10"/>
  <c r="AK402" i="10" s="1"/>
  <c r="AJ403" i="10"/>
  <c r="AK403" i="10" s="1"/>
  <c r="AJ404" i="10"/>
  <c r="AK404" i="10" s="1"/>
  <c r="AJ405" i="10"/>
  <c r="AK405" i="10" s="1"/>
  <c r="AJ406" i="10"/>
  <c r="AK406" i="10" s="1"/>
  <c r="AJ407" i="10"/>
  <c r="AK407" i="10" s="1"/>
  <c r="AJ408" i="10"/>
  <c r="AK408" i="10" s="1"/>
  <c r="AJ409" i="10"/>
  <c r="AK409" i="10" s="1"/>
  <c r="AJ410" i="10"/>
  <c r="AK410" i="10" s="1"/>
  <c r="AJ411" i="10"/>
  <c r="AK411" i="10" s="1"/>
  <c r="AJ412" i="10"/>
  <c r="AK412" i="10" s="1"/>
  <c r="AJ413" i="10"/>
  <c r="AK413" i="10" s="1"/>
  <c r="AJ414" i="10"/>
  <c r="AK414" i="10" s="1"/>
  <c r="AJ415" i="10"/>
  <c r="AK415" i="10" s="1"/>
  <c r="AJ416" i="10"/>
  <c r="AK416" i="10" s="1"/>
  <c r="AJ417" i="10"/>
  <c r="AK417" i="10" s="1"/>
  <c r="AJ418" i="10"/>
  <c r="AK418" i="10" s="1"/>
  <c r="AJ419" i="10"/>
  <c r="AK419" i="10" s="1"/>
  <c r="AJ420" i="10"/>
  <c r="AK420" i="10" s="1"/>
  <c r="AJ421" i="10"/>
  <c r="AK421" i="10" s="1"/>
  <c r="AJ422" i="10"/>
  <c r="AK422" i="10" s="1"/>
  <c r="AJ423" i="10"/>
  <c r="AK423" i="10" s="1"/>
  <c r="AJ424" i="10"/>
  <c r="AK424" i="10" s="1"/>
  <c r="AJ425" i="10"/>
  <c r="AK425" i="10" s="1"/>
  <c r="AJ426" i="10"/>
  <c r="AK426" i="10" s="1"/>
  <c r="AJ427" i="10"/>
  <c r="AK427" i="10" s="1"/>
  <c r="AJ428" i="10"/>
  <c r="AK428" i="10" s="1"/>
  <c r="AJ429" i="10"/>
  <c r="AK429" i="10" s="1"/>
  <c r="AJ430" i="10"/>
  <c r="AK430" i="10" s="1"/>
  <c r="AJ431" i="10"/>
  <c r="AK431" i="10" s="1"/>
  <c r="AJ432" i="10"/>
  <c r="AK432" i="10" s="1"/>
  <c r="AJ433" i="10"/>
  <c r="AK433" i="10" s="1"/>
  <c r="AJ434" i="10"/>
  <c r="AK434" i="10" s="1"/>
  <c r="AJ435" i="10"/>
  <c r="AK435" i="10" s="1"/>
  <c r="AJ436" i="10"/>
  <c r="AK436" i="10" s="1"/>
  <c r="AJ437" i="10"/>
  <c r="AK437" i="10" s="1"/>
  <c r="AJ438" i="10"/>
  <c r="AK438" i="10" s="1"/>
  <c r="AJ439" i="10"/>
  <c r="AK439" i="10" s="1"/>
  <c r="AJ440" i="10"/>
  <c r="AK440" i="10" s="1"/>
  <c r="AJ441" i="10"/>
  <c r="AK441" i="10" s="1"/>
  <c r="AJ442" i="10"/>
  <c r="AK442" i="10" s="1"/>
  <c r="AJ443" i="10"/>
  <c r="AK443" i="10" s="1"/>
  <c r="AJ444" i="10"/>
  <c r="AK444" i="10" s="1"/>
  <c r="AJ445" i="10"/>
  <c r="AK445" i="10" s="1"/>
  <c r="AJ446" i="10"/>
  <c r="AK446" i="10" s="1"/>
  <c r="AJ447" i="10"/>
  <c r="AK447" i="10" s="1"/>
  <c r="AJ448" i="10"/>
  <c r="AK448" i="10" s="1"/>
  <c r="AJ449" i="10"/>
  <c r="AK449" i="10" s="1"/>
  <c r="AJ450" i="10"/>
  <c r="AK450" i="10" s="1"/>
  <c r="AJ451" i="10"/>
  <c r="AK451" i="10" s="1"/>
  <c r="AJ452" i="10"/>
  <c r="AK452" i="10" s="1"/>
  <c r="AJ453" i="10"/>
  <c r="AK453" i="10" s="1"/>
  <c r="AJ454" i="10"/>
  <c r="AK454" i="10" s="1"/>
  <c r="AJ455" i="10"/>
  <c r="AK455" i="10" s="1"/>
  <c r="AJ456" i="10"/>
  <c r="AK456" i="10" s="1"/>
  <c r="AJ457" i="10"/>
  <c r="AK457" i="10" s="1"/>
  <c r="AJ458" i="10"/>
  <c r="AK458" i="10" s="1"/>
  <c r="AJ459" i="10"/>
  <c r="AK459" i="10" s="1"/>
  <c r="AJ460" i="10"/>
  <c r="AK460" i="10" s="1"/>
  <c r="AJ461" i="10"/>
  <c r="AK461" i="10" s="1"/>
  <c r="AJ462" i="10"/>
  <c r="AK462" i="10" s="1"/>
  <c r="AJ463" i="10"/>
  <c r="AK463" i="10" s="1"/>
  <c r="AJ464" i="10"/>
  <c r="AK464" i="10" s="1"/>
  <c r="AJ465" i="10"/>
  <c r="AK465" i="10" s="1"/>
  <c r="AJ466" i="10"/>
  <c r="AK466" i="10" s="1"/>
  <c r="AJ467" i="10"/>
  <c r="AK467" i="10" s="1"/>
  <c r="AJ468" i="10"/>
  <c r="AK468" i="10" s="1"/>
  <c r="AJ469" i="10"/>
  <c r="AK469" i="10" s="1"/>
  <c r="AJ470" i="10"/>
  <c r="AK470" i="10" s="1"/>
  <c r="AJ471" i="10"/>
  <c r="AK471" i="10" s="1"/>
  <c r="AJ472" i="10"/>
  <c r="AK472" i="10" s="1"/>
  <c r="AJ473" i="10"/>
  <c r="AK473" i="10" s="1"/>
  <c r="AJ474" i="10"/>
  <c r="AK474" i="10" s="1"/>
  <c r="AJ475" i="10"/>
  <c r="AK475" i="10" s="1"/>
  <c r="AJ476" i="10"/>
  <c r="AK476" i="10" s="1"/>
  <c r="AJ477" i="10"/>
  <c r="AK477" i="10" s="1"/>
  <c r="AJ478" i="10"/>
  <c r="AK478" i="10" s="1"/>
  <c r="AJ479" i="10"/>
  <c r="AK479" i="10" s="1"/>
  <c r="AJ480" i="10"/>
  <c r="AK480" i="10" s="1"/>
  <c r="AJ481" i="10"/>
  <c r="AK481" i="10" s="1"/>
  <c r="AJ482" i="10"/>
  <c r="AK482" i="10" s="1"/>
  <c r="AJ483" i="10"/>
  <c r="AK483" i="10" s="1"/>
  <c r="AJ484" i="10"/>
  <c r="AK484" i="10" s="1"/>
  <c r="AJ485" i="10"/>
  <c r="AK485" i="10" s="1"/>
  <c r="AJ486" i="10"/>
  <c r="AK486" i="10" s="1"/>
  <c r="AJ487" i="10"/>
  <c r="AK487" i="10" s="1"/>
  <c r="AJ488" i="10"/>
  <c r="AK488" i="10" s="1"/>
  <c r="AJ489" i="10"/>
  <c r="AK489" i="10" s="1"/>
  <c r="AJ490" i="10"/>
  <c r="AK490" i="10" s="1"/>
  <c r="AJ491" i="10"/>
  <c r="AK491" i="10" s="1"/>
  <c r="AJ492" i="10"/>
  <c r="AK492" i="10" s="1"/>
  <c r="AJ493" i="10"/>
  <c r="AK493" i="10" s="1"/>
  <c r="AJ494" i="10"/>
  <c r="AK494" i="10" s="1"/>
  <c r="AJ495" i="10"/>
  <c r="AK495" i="10" s="1"/>
  <c r="AJ496" i="10"/>
  <c r="AK496" i="10" s="1"/>
  <c r="AJ497" i="10"/>
  <c r="AK497" i="10" s="1"/>
  <c r="AJ498" i="10"/>
  <c r="AK498" i="10" s="1"/>
  <c r="AJ499" i="10"/>
  <c r="AK499" i="10" s="1"/>
  <c r="AJ500" i="10"/>
  <c r="AK500" i="10" s="1"/>
  <c r="AC508" i="10"/>
  <c r="AC507" i="10"/>
  <c r="AC28" i="10"/>
  <c r="AC29" i="10"/>
  <c r="AC504" i="10"/>
  <c r="AC33" i="10"/>
  <c r="AC509" i="10"/>
  <c r="AC32" i="10"/>
  <c r="AC501" i="10"/>
  <c r="K12" i="12"/>
  <c r="AL12" i="12" s="1"/>
  <c r="K11" i="12"/>
  <c r="AL11" i="12" s="1"/>
  <c r="K22" i="10"/>
  <c r="K30" i="10"/>
  <c r="K508" i="10"/>
  <c r="K21" i="10"/>
  <c r="K507" i="10"/>
  <c r="K23" i="10"/>
  <c r="K20" i="10"/>
  <c r="K27" i="10"/>
  <c r="K26" i="10"/>
  <c r="K17" i="10"/>
  <c r="K24" i="10"/>
  <c r="K25" i="10"/>
  <c r="K31" i="10"/>
  <c r="K15" i="10"/>
  <c r="K28" i="10"/>
  <c r="K29" i="10"/>
  <c r="K504" i="10"/>
  <c r="K33" i="10"/>
  <c r="K502" i="10"/>
  <c r="K509" i="10"/>
  <c r="K14" i="10"/>
  <c r="K18" i="10"/>
  <c r="K32" i="10"/>
  <c r="K16" i="10"/>
  <c r="K501" i="10"/>
  <c r="K510" i="10"/>
  <c r="K503" i="10"/>
  <c r="K505" i="10"/>
  <c r="K12" i="10"/>
  <c r="K13" i="10"/>
  <c r="K506" i="10"/>
  <c r="K19"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AN15" i="12"/>
  <c r="AN19" i="12"/>
  <c r="AN23" i="12"/>
  <c r="AN31" i="12"/>
  <c r="AN39" i="12"/>
  <c r="AN47" i="12"/>
  <c r="AN55" i="12"/>
  <c r="AN63" i="12"/>
  <c r="AN71" i="12"/>
  <c r="AN79" i="12"/>
  <c r="AN87" i="12"/>
  <c r="AN95" i="12"/>
  <c r="AN103" i="12"/>
  <c r="AN111" i="12"/>
  <c r="AN119" i="12"/>
  <c r="AN127" i="12"/>
  <c r="AN135" i="12"/>
  <c r="AN143" i="12"/>
  <c r="AN151" i="12"/>
  <c r="AN159" i="12"/>
  <c r="AN167" i="12"/>
  <c r="AN175" i="12"/>
  <c r="AN183" i="12"/>
  <c r="AN191" i="12"/>
  <c r="AN199" i="12"/>
  <c r="AN207" i="12"/>
  <c r="AN215" i="12"/>
  <c r="AN12" i="12"/>
  <c r="R13" i="12"/>
  <c r="AO13" i="12" s="1"/>
  <c r="AO14" i="12"/>
  <c r="R15" i="12"/>
  <c r="AO15" i="12" s="1"/>
  <c r="R12" i="12"/>
  <c r="AO12" i="12" s="1"/>
  <c r="AA13" i="12"/>
  <c r="AQ13" i="12" s="1"/>
  <c r="AA14" i="12"/>
  <c r="AQ14" i="12" s="1"/>
  <c r="AA15" i="12"/>
  <c r="AQ15" i="12" s="1"/>
  <c r="AQ16" i="12"/>
  <c r="AQ17" i="12"/>
  <c r="AQ21" i="12"/>
  <c r="AQ25" i="12"/>
  <c r="AQ29" i="12"/>
  <c r="AQ32" i="12"/>
  <c r="AQ33" i="12"/>
  <c r="AQ37" i="12"/>
  <c r="AP37" i="12"/>
  <c r="AQ41" i="12"/>
  <c r="AQ45" i="12"/>
  <c r="AQ48" i="12"/>
  <c r="AQ49" i="12"/>
  <c r="AQ53" i="12"/>
  <c r="AQ57" i="12"/>
  <c r="AQ61" i="12"/>
  <c r="AQ64" i="12"/>
  <c r="AQ65" i="12"/>
  <c r="AQ69" i="12"/>
  <c r="AP69" i="12"/>
  <c r="AQ73" i="12"/>
  <c r="AQ77" i="12"/>
  <c r="AQ80" i="12"/>
  <c r="AQ81" i="12"/>
  <c r="AQ85" i="12"/>
  <c r="AQ89" i="12"/>
  <c r="AQ93" i="12"/>
  <c r="AQ96" i="12"/>
  <c r="AQ97" i="12"/>
  <c r="AQ101" i="12"/>
  <c r="AP101" i="12"/>
  <c r="AQ105" i="12"/>
  <c r="AQ109" i="12"/>
  <c r="AQ112" i="12"/>
  <c r="AQ113" i="12"/>
  <c r="AQ117" i="12"/>
  <c r="AQ121" i="12"/>
  <c r="AQ125" i="12"/>
  <c r="AQ128" i="12"/>
  <c r="AQ129" i="12"/>
  <c r="AQ133" i="12"/>
  <c r="AP133" i="12"/>
  <c r="AQ137" i="12"/>
  <c r="AQ141" i="12"/>
  <c r="AQ144" i="12"/>
  <c r="AQ145" i="12"/>
  <c r="AQ149" i="12"/>
  <c r="AQ153" i="12"/>
  <c r="AQ157" i="12"/>
  <c r="AQ160" i="12"/>
  <c r="AQ161" i="12"/>
  <c r="AQ165" i="12"/>
  <c r="AP165" i="12"/>
  <c r="AQ169" i="12"/>
  <c r="AQ173" i="12"/>
  <c r="AQ176" i="12"/>
  <c r="AQ177" i="12"/>
  <c r="AQ181" i="12"/>
  <c r="AQ185" i="12"/>
  <c r="AQ189" i="12"/>
  <c r="AQ192" i="12"/>
  <c r="AQ193" i="12"/>
  <c r="AQ197" i="12"/>
  <c r="AP197" i="12"/>
  <c r="AQ201" i="12"/>
  <c r="AQ205" i="12"/>
  <c r="AQ208" i="12"/>
  <c r="AQ209" i="12"/>
  <c r="AQ213" i="12"/>
  <c r="AQ217" i="12"/>
  <c r="AQ221" i="12"/>
  <c r="AQ224" i="12"/>
  <c r="AQ225" i="12"/>
  <c r="AQ229" i="12"/>
  <c r="AP229" i="12"/>
  <c r="AQ233" i="12"/>
  <c r="AQ237" i="12"/>
  <c r="AQ240" i="12"/>
  <c r="AQ241" i="12"/>
  <c r="AQ245" i="12"/>
  <c r="AQ249" i="12"/>
  <c r="AQ253" i="12"/>
  <c r="AQ256" i="12"/>
  <c r="AQ257" i="12"/>
  <c r="AQ261" i="12"/>
  <c r="AP261" i="12"/>
  <c r="AQ265" i="12"/>
  <c r="AQ269" i="12"/>
  <c r="AQ272" i="12"/>
  <c r="AQ273" i="12"/>
  <c r="AQ277" i="12"/>
  <c r="AQ281" i="12"/>
  <c r="AQ285" i="12"/>
  <c r="AQ288" i="12"/>
  <c r="AQ289" i="12"/>
  <c r="AQ293" i="12"/>
  <c r="AP293" i="12"/>
  <c r="AQ297" i="12"/>
  <c r="AQ301" i="12"/>
  <c r="AQ304" i="12"/>
  <c r="AQ305" i="12"/>
  <c r="AQ309" i="12"/>
  <c r="AQ313" i="12"/>
  <c r="AQ317" i="12"/>
  <c r="AQ320" i="12"/>
  <c r="AQ321" i="12"/>
  <c r="AQ325" i="12"/>
  <c r="AP325" i="12"/>
  <c r="AQ329" i="12"/>
  <c r="AQ333" i="12"/>
  <c r="AQ336" i="12"/>
  <c r="AQ337" i="12"/>
  <c r="AQ341" i="12"/>
  <c r="AQ345" i="12"/>
  <c r="AQ349" i="12"/>
  <c r="AQ352" i="12"/>
  <c r="AQ353" i="12"/>
  <c r="AQ357" i="12"/>
  <c r="AP357" i="12"/>
  <c r="AQ361" i="12"/>
  <c r="AQ365" i="12"/>
  <c r="AQ368" i="12"/>
  <c r="AQ369" i="12"/>
  <c r="AQ373" i="12"/>
  <c r="AQ377" i="12"/>
  <c r="AQ381" i="12"/>
  <c r="AQ384" i="12"/>
  <c r="AQ385" i="12"/>
  <c r="AQ389" i="12"/>
  <c r="AP389" i="12"/>
  <c r="AQ393" i="12"/>
  <c r="AQ397" i="12"/>
  <c r="AQ401" i="12"/>
  <c r="AQ409" i="12"/>
  <c r="AQ413" i="12"/>
  <c r="AQ421" i="12"/>
  <c r="AP421" i="12"/>
  <c r="AQ429" i="12"/>
  <c r="AP429" i="12"/>
  <c r="AQ433" i="12"/>
  <c r="AP433" i="12"/>
  <c r="AQ441" i="12"/>
  <c r="AQ445" i="12"/>
  <c r="AP445" i="12"/>
  <c r="AQ453" i="12"/>
  <c r="AP453" i="12"/>
  <c r="AQ461" i="12"/>
  <c r="AQ465" i="12"/>
  <c r="AP465" i="12"/>
  <c r="AQ473" i="12"/>
  <c r="AQ477" i="12"/>
  <c r="AQ485" i="12"/>
  <c r="AP485" i="12"/>
  <c r="AQ493" i="12"/>
  <c r="AP493" i="12"/>
  <c r="AQ497" i="12"/>
  <c r="AP497" i="12"/>
  <c r="AQ505" i="12"/>
  <c r="AQ509" i="12"/>
  <c r="AP509" i="12"/>
  <c r="AA12" i="12"/>
  <c r="AQ12" i="12" s="1"/>
  <c r="AA11" i="12"/>
  <c r="AQ11" i="12" s="1"/>
  <c r="AP14" i="12"/>
  <c r="AP15" i="12"/>
  <c r="AP18" i="12"/>
  <c r="AP21" i="12"/>
  <c r="AP26" i="12"/>
  <c r="AP34" i="12"/>
  <c r="AP42" i="12"/>
  <c r="AP50" i="12"/>
  <c r="AP58" i="12"/>
  <c r="AP66" i="12"/>
  <c r="AP74" i="12"/>
  <c r="AP82" i="12"/>
  <c r="AP90" i="12"/>
  <c r="AP98" i="12"/>
  <c r="AP106" i="12"/>
  <c r="AP114" i="12"/>
  <c r="AP122" i="12"/>
  <c r="AP130" i="12"/>
  <c r="AP138" i="12"/>
  <c r="AP146" i="12"/>
  <c r="AP154" i="12"/>
  <c r="AP162" i="12"/>
  <c r="AP170" i="12"/>
  <c r="AP178" i="12"/>
  <c r="AP186" i="12"/>
  <c r="AP194" i="12"/>
  <c r="AP202" i="12"/>
  <c r="AP210" i="12"/>
  <c r="AP218" i="12"/>
  <c r="AP226" i="12"/>
  <c r="AP234" i="12"/>
  <c r="AP242" i="12"/>
  <c r="AP250" i="12"/>
  <c r="AP258" i="12"/>
  <c r="AP266" i="12"/>
  <c r="AP274" i="12"/>
  <c r="AP282" i="12"/>
  <c r="AP290" i="12"/>
  <c r="AP298" i="12"/>
  <c r="AP306" i="12"/>
  <c r="AP314" i="12"/>
  <c r="AP322" i="12"/>
  <c r="AP330" i="12"/>
  <c r="AP338" i="12"/>
  <c r="AP346" i="12"/>
  <c r="AP354" i="12"/>
  <c r="AP362" i="12"/>
  <c r="AP370" i="12"/>
  <c r="AP378" i="12"/>
  <c r="AP386" i="12"/>
  <c r="AP394" i="12"/>
  <c r="AP402" i="12"/>
  <c r="AP410" i="12"/>
  <c r="AP418" i="12"/>
  <c r="AP426" i="12"/>
  <c r="AP434" i="12"/>
  <c r="AP442" i="12"/>
  <c r="AP450" i="12"/>
  <c r="AP458" i="12"/>
  <c r="AP466" i="12"/>
  <c r="AP474" i="12"/>
  <c r="AP482" i="12"/>
  <c r="AP490" i="12"/>
  <c r="AP498" i="12"/>
  <c r="AP506" i="12"/>
  <c r="AP12" i="12"/>
  <c r="AP11" i="12"/>
  <c r="AT13" i="12"/>
  <c r="AJ14" i="12"/>
  <c r="AJ15" i="12"/>
  <c r="AJ17" i="12"/>
  <c r="AJ18" i="12"/>
  <c r="AJ20" i="12"/>
  <c r="AJ22"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5" i="12"/>
  <c r="AJ486" i="12"/>
  <c r="AJ487" i="12"/>
  <c r="AJ488" i="12"/>
  <c r="AJ489" i="12"/>
  <c r="AJ490" i="12"/>
  <c r="AJ491" i="12"/>
  <c r="AJ492" i="12"/>
  <c r="AJ493" i="12"/>
  <c r="AJ494" i="12"/>
  <c r="AJ495" i="12"/>
  <c r="AJ496" i="12"/>
  <c r="AJ497" i="12"/>
  <c r="AJ498" i="12"/>
  <c r="AJ499" i="12"/>
  <c r="AJ500" i="12"/>
  <c r="AJ501" i="12"/>
  <c r="AJ502" i="12"/>
  <c r="AJ503" i="12"/>
  <c r="AJ504" i="12"/>
  <c r="AJ505" i="12"/>
  <c r="AJ506" i="12"/>
  <c r="AJ507" i="12"/>
  <c r="AJ508" i="12"/>
  <c r="AJ509" i="12"/>
  <c r="AJ510" i="12"/>
  <c r="B11" i="12"/>
  <c r="AQ18" i="12"/>
  <c r="AQ19" i="12"/>
  <c r="AQ20" i="12"/>
  <c r="AQ22" i="12"/>
  <c r="AQ24" i="12"/>
  <c r="AQ26" i="12"/>
  <c r="AQ28" i="12"/>
  <c r="AP28" i="12"/>
  <c r="AQ30" i="12"/>
  <c r="AQ34" i="12"/>
  <c r="AQ36" i="12"/>
  <c r="AQ38" i="12"/>
  <c r="AQ40" i="12"/>
  <c r="AP40" i="12"/>
  <c r="AQ42" i="12"/>
  <c r="AQ44" i="12"/>
  <c r="AQ46" i="12"/>
  <c r="AQ50" i="12"/>
  <c r="AQ52" i="12"/>
  <c r="AQ54" i="12"/>
  <c r="AQ56" i="12"/>
  <c r="AQ58" i="12"/>
  <c r="AQ60" i="12"/>
  <c r="AP60" i="12"/>
  <c r="AQ62" i="12"/>
  <c r="AQ66" i="12"/>
  <c r="AQ68" i="12"/>
  <c r="AQ70" i="12"/>
  <c r="AQ72" i="12"/>
  <c r="AP72" i="12"/>
  <c r="AQ74" i="12"/>
  <c r="AQ76" i="12"/>
  <c r="AQ78" i="12"/>
  <c r="AQ82" i="12"/>
  <c r="AQ84" i="12"/>
  <c r="AQ86" i="12"/>
  <c r="AQ88" i="12"/>
  <c r="AQ90" i="12"/>
  <c r="AQ92" i="12"/>
  <c r="AP92" i="12"/>
  <c r="AQ94" i="12"/>
  <c r="AQ98" i="12"/>
  <c r="AQ100" i="12"/>
  <c r="AQ102" i="12"/>
  <c r="AQ104" i="12"/>
  <c r="AP104" i="12"/>
  <c r="AQ106" i="12"/>
  <c r="AQ108" i="12"/>
  <c r="AQ110" i="12"/>
  <c r="AQ114" i="12"/>
  <c r="AQ116" i="12"/>
  <c r="AQ118" i="12"/>
  <c r="AQ120" i="12"/>
  <c r="AQ122" i="12"/>
  <c r="AQ124" i="12"/>
  <c r="AP124" i="12"/>
  <c r="AQ126" i="12"/>
  <c r="AQ130" i="12"/>
  <c r="AQ132" i="12"/>
  <c r="AQ134" i="12"/>
  <c r="AQ136" i="12"/>
  <c r="AP136" i="12"/>
  <c r="AQ138" i="12"/>
  <c r="AQ140" i="12"/>
  <c r="AQ142" i="12"/>
  <c r="AQ146" i="12"/>
  <c r="AQ148" i="12"/>
  <c r="AQ150" i="12"/>
  <c r="AQ152" i="12"/>
  <c r="AQ154" i="12"/>
  <c r="AQ156" i="12"/>
  <c r="AP156" i="12"/>
  <c r="AQ158" i="12"/>
  <c r="AQ162" i="12"/>
  <c r="AQ164" i="12"/>
  <c r="AQ166" i="12"/>
  <c r="AQ168" i="12"/>
  <c r="AP168" i="12"/>
  <c r="AQ170" i="12"/>
  <c r="AQ172" i="12"/>
  <c r="AQ174" i="12"/>
  <c r="AQ178" i="12"/>
  <c r="AQ180" i="12"/>
  <c r="AQ182" i="12"/>
  <c r="AQ184" i="12"/>
  <c r="AQ186" i="12"/>
  <c r="AQ188" i="12"/>
  <c r="AP188" i="12"/>
  <c r="AQ190" i="12"/>
  <c r="AQ194" i="12"/>
  <c r="AQ196" i="12"/>
  <c r="AQ198" i="12"/>
  <c r="AQ200" i="12"/>
  <c r="AP200" i="12"/>
  <c r="AQ202" i="12"/>
  <c r="AQ204" i="12"/>
  <c r="AQ206" i="12"/>
  <c r="AQ210" i="12"/>
  <c r="AQ212" i="12"/>
  <c r="AQ214" i="12"/>
  <c r="AQ216" i="12"/>
  <c r="AQ218" i="12"/>
  <c r="AQ220" i="12"/>
  <c r="AP220" i="12"/>
  <c r="AQ222" i="12"/>
  <c r="AQ226" i="12"/>
  <c r="AQ228" i="12"/>
  <c r="AQ230" i="12"/>
  <c r="AQ232" i="12"/>
  <c r="AP232" i="12"/>
  <c r="AQ234" i="12"/>
  <c r="AQ236" i="12"/>
  <c r="AQ238" i="12"/>
  <c r="AP239" i="12"/>
  <c r="AQ242" i="12"/>
  <c r="AQ244" i="12"/>
  <c r="AQ246" i="12"/>
  <c r="AQ248" i="12"/>
  <c r="AQ250" i="12"/>
  <c r="AQ252" i="12"/>
  <c r="AP252" i="12"/>
  <c r="AQ254" i="12"/>
  <c r="AQ258" i="12"/>
  <c r="AP259" i="12"/>
  <c r="AQ260" i="12"/>
  <c r="AQ262" i="12"/>
  <c r="AQ264" i="12"/>
  <c r="AP264" i="12"/>
  <c r="AQ266" i="12"/>
  <c r="AQ268" i="12"/>
  <c r="AQ270" i="12"/>
  <c r="AP271" i="12"/>
  <c r="AQ274" i="12"/>
  <c r="AQ276" i="12"/>
  <c r="AQ278" i="12"/>
  <c r="AQ280" i="12"/>
  <c r="AQ282" i="12"/>
  <c r="AQ284" i="12"/>
  <c r="AP284" i="12"/>
  <c r="AQ286" i="12"/>
  <c r="AQ290" i="12"/>
  <c r="AP291" i="12"/>
  <c r="AQ292" i="12"/>
  <c r="AQ294" i="12"/>
  <c r="AQ296" i="12"/>
  <c r="AP296" i="12"/>
  <c r="AQ298" i="12"/>
  <c r="AQ300" i="12"/>
  <c r="AQ302" i="12"/>
  <c r="AP303" i="12"/>
  <c r="AQ306" i="12"/>
  <c r="AQ308" i="12"/>
  <c r="AQ310" i="12"/>
  <c r="AQ312" i="12"/>
  <c r="AQ314" i="12"/>
  <c r="AQ316" i="12"/>
  <c r="AP316" i="12"/>
  <c r="AQ318" i="12"/>
  <c r="AQ322" i="12"/>
  <c r="AP323" i="12"/>
  <c r="AQ324" i="12"/>
  <c r="AQ326" i="12"/>
  <c r="AQ328" i="12"/>
  <c r="AP328" i="12"/>
  <c r="AQ330" i="12"/>
  <c r="AQ332" i="12"/>
  <c r="AQ334" i="12"/>
  <c r="AP335" i="12"/>
  <c r="AQ338" i="12"/>
  <c r="AQ340" i="12"/>
  <c r="AQ342" i="12"/>
  <c r="AQ344" i="12"/>
  <c r="AQ346" i="12"/>
  <c r="AQ348" i="12"/>
  <c r="AP348" i="12"/>
  <c r="AQ350" i="12"/>
  <c r="AQ354" i="12"/>
  <c r="AP355" i="12"/>
  <c r="AQ356" i="12"/>
  <c r="AQ358" i="12"/>
  <c r="AQ360" i="12"/>
  <c r="AP360" i="12"/>
  <c r="AQ362" i="12"/>
  <c r="AQ364" i="12"/>
  <c r="AQ366" i="12"/>
  <c r="AP367" i="12"/>
  <c r="AQ370" i="12"/>
  <c r="AQ372" i="12"/>
  <c r="AQ374" i="12"/>
  <c r="AQ376" i="12"/>
  <c r="AQ378" i="12"/>
  <c r="AQ380" i="12"/>
  <c r="AP380" i="12"/>
  <c r="AQ382" i="12"/>
  <c r="AQ386" i="12"/>
  <c r="AP387" i="12"/>
  <c r="AQ388" i="12"/>
  <c r="AQ390" i="12"/>
  <c r="AQ392" i="12"/>
  <c r="AP392" i="12"/>
  <c r="AQ394" i="12"/>
  <c r="AQ396" i="12"/>
  <c r="AQ398" i="12"/>
  <c r="AQ400" i="12"/>
  <c r="AP400" i="12"/>
  <c r="AQ402" i="12"/>
  <c r="AQ404" i="12"/>
  <c r="AQ405" i="12"/>
  <c r="AQ406" i="12"/>
  <c r="AQ408" i="12"/>
  <c r="AQ410" i="12"/>
  <c r="AQ412" i="12"/>
  <c r="AQ414" i="12"/>
  <c r="AQ416" i="12"/>
  <c r="AQ417" i="12"/>
  <c r="AQ418" i="12"/>
  <c r="AQ420" i="12"/>
  <c r="AQ422" i="12"/>
  <c r="AQ424" i="12"/>
  <c r="AQ425" i="12"/>
  <c r="AQ426" i="12"/>
  <c r="AQ428" i="12"/>
  <c r="AP428" i="12"/>
  <c r="AQ430" i="12"/>
  <c r="AQ432" i="12"/>
  <c r="AP432" i="12"/>
  <c r="AQ434" i="12"/>
  <c r="AQ436" i="12"/>
  <c r="AQ437" i="12"/>
  <c r="AP437" i="12"/>
  <c r="AQ438" i="12"/>
  <c r="AQ440" i="12"/>
  <c r="AQ442" i="12"/>
  <c r="AQ444" i="12"/>
  <c r="AQ446" i="12"/>
  <c r="AQ448" i="12"/>
  <c r="AQ449" i="12"/>
  <c r="AQ450" i="12"/>
  <c r="AQ452" i="12"/>
  <c r="AQ454" i="12"/>
  <c r="AQ456" i="12"/>
  <c r="AQ457" i="12"/>
  <c r="AQ458" i="12"/>
  <c r="AQ460" i="12"/>
  <c r="AQ462" i="12"/>
  <c r="AQ464" i="12"/>
  <c r="AQ466" i="12"/>
  <c r="AQ468" i="12"/>
  <c r="AQ469" i="12"/>
  <c r="AP469" i="12"/>
  <c r="AQ470" i="12"/>
  <c r="AQ472" i="12"/>
  <c r="AQ474" i="12"/>
  <c r="AQ476" i="12"/>
  <c r="AQ478" i="12"/>
  <c r="AQ480" i="12"/>
  <c r="AQ481" i="12"/>
  <c r="AP481" i="12"/>
  <c r="AQ482" i="12"/>
  <c r="AQ484" i="12"/>
  <c r="AQ486" i="12"/>
  <c r="AQ488" i="12"/>
  <c r="AQ489" i="12"/>
  <c r="AQ490" i="12"/>
  <c r="AQ492" i="12"/>
  <c r="AP492" i="12"/>
  <c r="AQ494" i="12"/>
  <c r="AQ496" i="12"/>
  <c r="AP496" i="12"/>
  <c r="AQ498" i="12"/>
  <c r="AQ500" i="12"/>
  <c r="AQ501" i="12"/>
  <c r="AP501" i="12"/>
  <c r="AQ502" i="12"/>
  <c r="AQ504" i="12"/>
  <c r="AQ506" i="12"/>
  <c r="AQ508" i="12"/>
  <c r="AQ510" i="12"/>
  <c r="AP16" i="12"/>
  <c r="AP17" i="12"/>
  <c r="AP19" i="12"/>
  <c r="AE19" i="12" s="1"/>
  <c r="AP20" i="12"/>
  <c r="AP22" i="12"/>
  <c r="AP23" i="12"/>
  <c r="AP24" i="12"/>
  <c r="AP25" i="12"/>
  <c r="AP27" i="12"/>
  <c r="AP29" i="12"/>
  <c r="AE29" i="12" s="1"/>
  <c r="AP30" i="12"/>
  <c r="AP31" i="12"/>
  <c r="AP32" i="12"/>
  <c r="AP33" i="12"/>
  <c r="AP35" i="12"/>
  <c r="AP36" i="12"/>
  <c r="AP38" i="12"/>
  <c r="AP39" i="12"/>
  <c r="AP41" i="12"/>
  <c r="AE41" i="12" s="1"/>
  <c r="AP43" i="12"/>
  <c r="AP44" i="12"/>
  <c r="AP45" i="12"/>
  <c r="AP46" i="12"/>
  <c r="AP47" i="12"/>
  <c r="AP48" i="12"/>
  <c r="AP49" i="12"/>
  <c r="AP51" i="12"/>
  <c r="AP52" i="12"/>
  <c r="AP53" i="12"/>
  <c r="AP54" i="12"/>
  <c r="AP55" i="12"/>
  <c r="AP56" i="12"/>
  <c r="AP57" i="12"/>
  <c r="AP59" i="12"/>
  <c r="AP61" i="12"/>
  <c r="AP62" i="12"/>
  <c r="AP63" i="12"/>
  <c r="AP64" i="12"/>
  <c r="AP65" i="12"/>
  <c r="AP67" i="12"/>
  <c r="AP68" i="12"/>
  <c r="AP70" i="12"/>
  <c r="AP71" i="12"/>
  <c r="AP73" i="12"/>
  <c r="AP75" i="12"/>
  <c r="AP76" i="12"/>
  <c r="AP77" i="12"/>
  <c r="AE77" i="12" s="1"/>
  <c r="AP78" i="12"/>
  <c r="AP79" i="12"/>
  <c r="AP80" i="12"/>
  <c r="AP81" i="12"/>
  <c r="AP83" i="12"/>
  <c r="AP84" i="12"/>
  <c r="AP85" i="12"/>
  <c r="AP86" i="12"/>
  <c r="AP87" i="12"/>
  <c r="AP88" i="12"/>
  <c r="AP89" i="12"/>
  <c r="AP91" i="12"/>
  <c r="AP93" i="12"/>
  <c r="AE93" i="12" s="1"/>
  <c r="AP94" i="12"/>
  <c r="AP95" i="12"/>
  <c r="AP96" i="12"/>
  <c r="AP97" i="12"/>
  <c r="AP99" i="12"/>
  <c r="AP100" i="12"/>
  <c r="AP102" i="12"/>
  <c r="AE102" i="12" s="1"/>
  <c r="AP103" i="12"/>
  <c r="AP105" i="12"/>
  <c r="AP107" i="12"/>
  <c r="AP108" i="12"/>
  <c r="AP109" i="12"/>
  <c r="AP110" i="12"/>
  <c r="AP111" i="12"/>
  <c r="AP112" i="12"/>
  <c r="AP113" i="12"/>
  <c r="AE113" i="12" s="1"/>
  <c r="AP115" i="12"/>
  <c r="AP116" i="12"/>
  <c r="AP117" i="12"/>
  <c r="AP118" i="12"/>
  <c r="AP119" i="12"/>
  <c r="AP120" i="12"/>
  <c r="AP121" i="12"/>
  <c r="AP123" i="12"/>
  <c r="AP125" i="12"/>
  <c r="AP126" i="12"/>
  <c r="AP127" i="12"/>
  <c r="AP128" i="12"/>
  <c r="AP129" i="12"/>
  <c r="AP131" i="12"/>
  <c r="AP132" i="12"/>
  <c r="AP134" i="12"/>
  <c r="AE134" i="12" s="1"/>
  <c r="AP135" i="12"/>
  <c r="AP137" i="12"/>
  <c r="AE137" i="12" s="1"/>
  <c r="AP139" i="12"/>
  <c r="AP140" i="12"/>
  <c r="AP141" i="12"/>
  <c r="AP142" i="12"/>
  <c r="AP143" i="12"/>
  <c r="AP144" i="12"/>
  <c r="AP145" i="12"/>
  <c r="AE145" i="12" s="1"/>
  <c r="AP147" i="12"/>
  <c r="AP148" i="12"/>
  <c r="AP149" i="12"/>
  <c r="AP150" i="12"/>
  <c r="AP151" i="12"/>
  <c r="AP152" i="12"/>
  <c r="AP153" i="12"/>
  <c r="AE153" i="12" s="1"/>
  <c r="AP155" i="12"/>
  <c r="AP157" i="12"/>
  <c r="AE157" i="12" s="1"/>
  <c r="AP158" i="12"/>
  <c r="AP159" i="12"/>
  <c r="AP160" i="12"/>
  <c r="AP161" i="12"/>
  <c r="AP163" i="12"/>
  <c r="AP164" i="12"/>
  <c r="AP166" i="12"/>
  <c r="AP167" i="12"/>
  <c r="AP169" i="12"/>
  <c r="AE169" i="12" s="1"/>
  <c r="AP171" i="12"/>
  <c r="AP172" i="12"/>
  <c r="AP173" i="12"/>
  <c r="AP174" i="12"/>
  <c r="AP175" i="12"/>
  <c r="AP176" i="12"/>
  <c r="AP177" i="12"/>
  <c r="AP179" i="12"/>
  <c r="AP180" i="12"/>
  <c r="AP181" i="12"/>
  <c r="AP182" i="12"/>
  <c r="AP183" i="12"/>
  <c r="AP184" i="12"/>
  <c r="AP185" i="12"/>
  <c r="AP187" i="12"/>
  <c r="AP189" i="12"/>
  <c r="AE189" i="12" s="1"/>
  <c r="AP190" i="12"/>
  <c r="AE190" i="12" s="1"/>
  <c r="AP191" i="12"/>
  <c r="AP192" i="12"/>
  <c r="AP193" i="12"/>
  <c r="AE193" i="12" s="1"/>
  <c r="AP195" i="12"/>
  <c r="AP196" i="12"/>
  <c r="AP198" i="12"/>
  <c r="AP199" i="12"/>
  <c r="AP201" i="12"/>
  <c r="AP203" i="12"/>
  <c r="AP204" i="12"/>
  <c r="AP205" i="12"/>
  <c r="AE205" i="12" s="1"/>
  <c r="AP206" i="12"/>
  <c r="AP207" i="12"/>
  <c r="AP208" i="12"/>
  <c r="AP209" i="12"/>
  <c r="AP211" i="12"/>
  <c r="AP212" i="12"/>
  <c r="AP213" i="12"/>
  <c r="AE213" i="12" s="1"/>
  <c r="AP214" i="12"/>
  <c r="AP215" i="12"/>
  <c r="AP216" i="12"/>
  <c r="AP217" i="12"/>
  <c r="AP219" i="12"/>
  <c r="AP221" i="12"/>
  <c r="AP222" i="12"/>
  <c r="AP223" i="12"/>
  <c r="AP224" i="12"/>
  <c r="AP225" i="12"/>
  <c r="AP227" i="12"/>
  <c r="AP228" i="12"/>
  <c r="AP230" i="12"/>
  <c r="AE230" i="12" s="1"/>
  <c r="AP231" i="12"/>
  <c r="AP233" i="12"/>
  <c r="AP235" i="12"/>
  <c r="AP236" i="12"/>
  <c r="AP237" i="12"/>
  <c r="AP238" i="12"/>
  <c r="AP240" i="12"/>
  <c r="AP241" i="12"/>
  <c r="AE241" i="12" s="1"/>
  <c r="AP243" i="12"/>
  <c r="AP244" i="12"/>
  <c r="AP245" i="12"/>
  <c r="AP246" i="12"/>
  <c r="AP247" i="12"/>
  <c r="AP248" i="12"/>
  <c r="AP249" i="12"/>
  <c r="AP251" i="12"/>
  <c r="AP253" i="12"/>
  <c r="AP254" i="12"/>
  <c r="AP255" i="12"/>
  <c r="AP256" i="12"/>
  <c r="AP257" i="12"/>
  <c r="AP260" i="12"/>
  <c r="AP262" i="12"/>
  <c r="AP263" i="12"/>
  <c r="AP265" i="12"/>
  <c r="AE265" i="12" s="1"/>
  <c r="AP267" i="12"/>
  <c r="AP268" i="12"/>
  <c r="AP269" i="12"/>
  <c r="AP270" i="12"/>
  <c r="AP272" i="12"/>
  <c r="AP273" i="12"/>
  <c r="AE273" i="12" s="1"/>
  <c r="AP275" i="12"/>
  <c r="AP276" i="12"/>
  <c r="AP277" i="12"/>
  <c r="AP278" i="12"/>
  <c r="AP279" i="12"/>
  <c r="AP280" i="12"/>
  <c r="AP281" i="12"/>
  <c r="AP283" i="12"/>
  <c r="AP285" i="12"/>
  <c r="AP286" i="12"/>
  <c r="AP287" i="12"/>
  <c r="AP288" i="12"/>
  <c r="AP289" i="12"/>
  <c r="AP292" i="12"/>
  <c r="AP294" i="12"/>
  <c r="AP295" i="12"/>
  <c r="AP297" i="12"/>
  <c r="AP299" i="12"/>
  <c r="AP300" i="12"/>
  <c r="AP301" i="12"/>
  <c r="AE301" i="12" s="1"/>
  <c r="AP302" i="12"/>
  <c r="AP304" i="12"/>
  <c r="AP305" i="12"/>
  <c r="AP307" i="12"/>
  <c r="AP308" i="12"/>
  <c r="AP309" i="12"/>
  <c r="AP310" i="12"/>
  <c r="AP311" i="12"/>
  <c r="AP312" i="12"/>
  <c r="AP313" i="12"/>
  <c r="AE313" i="12" s="1"/>
  <c r="AP315" i="12"/>
  <c r="AP317" i="12"/>
  <c r="AP318" i="12"/>
  <c r="AP319" i="12"/>
  <c r="AP320" i="12"/>
  <c r="AP321" i="12"/>
  <c r="AE321" i="12" s="1"/>
  <c r="AP324" i="12"/>
  <c r="AP326" i="12"/>
  <c r="AP327" i="12"/>
  <c r="AP329" i="12"/>
  <c r="AP331" i="12"/>
  <c r="AP332" i="12"/>
  <c r="AP333" i="12"/>
  <c r="AE333" i="12" s="1"/>
  <c r="AP334" i="12"/>
  <c r="AP336" i="12"/>
  <c r="AE336" i="12" s="1"/>
  <c r="AP337" i="12"/>
  <c r="AP339" i="12"/>
  <c r="AP340" i="12"/>
  <c r="AP341" i="12"/>
  <c r="AE341" i="12" s="1"/>
  <c r="AP342" i="12"/>
  <c r="AP343" i="12"/>
  <c r="AP344" i="12"/>
  <c r="AP345" i="12"/>
  <c r="AE345" i="12" s="1"/>
  <c r="AP347" i="12"/>
  <c r="AP349" i="12"/>
  <c r="AP350" i="12"/>
  <c r="AP351" i="12"/>
  <c r="AP352" i="12"/>
  <c r="AP353" i="12"/>
  <c r="AE353" i="12" s="1"/>
  <c r="AP356" i="12"/>
  <c r="AP358" i="12"/>
  <c r="AP359" i="12"/>
  <c r="AP361" i="12"/>
  <c r="AE361" i="12" s="1"/>
  <c r="AP363" i="12"/>
  <c r="AP364" i="12"/>
  <c r="AP365" i="12"/>
  <c r="AP366" i="12"/>
  <c r="AP368" i="12"/>
  <c r="AP369" i="12"/>
  <c r="AE369" i="12" s="1"/>
  <c r="AP371" i="12"/>
  <c r="AP372" i="12"/>
  <c r="AP373" i="12"/>
  <c r="AP374" i="12"/>
  <c r="AP375" i="12"/>
  <c r="AP376" i="12"/>
  <c r="AP377" i="12"/>
  <c r="AP379" i="12"/>
  <c r="AP381" i="12"/>
  <c r="AE381" i="12" s="1"/>
  <c r="AP382" i="12"/>
  <c r="AP383" i="12"/>
  <c r="AP384" i="12"/>
  <c r="AP385" i="12"/>
  <c r="AP388" i="12"/>
  <c r="AP390" i="12"/>
  <c r="AP391" i="12"/>
  <c r="AP393" i="12"/>
  <c r="AP395" i="12"/>
  <c r="AP396" i="12"/>
  <c r="AP397" i="12"/>
  <c r="AP398" i="12"/>
  <c r="AP399" i="12"/>
  <c r="AP401" i="12"/>
  <c r="AP403" i="12"/>
  <c r="AP404" i="12"/>
  <c r="AE404" i="12" s="1"/>
  <c r="AP405" i="12"/>
  <c r="AP406" i="12"/>
  <c r="AP407" i="12"/>
  <c r="AP408" i="12"/>
  <c r="AP409" i="12"/>
  <c r="AP411" i="12"/>
  <c r="AP412" i="12"/>
  <c r="AP413" i="12"/>
  <c r="AP414" i="12"/>
  <c r="AP415" i="12"/>
  <c r="AP416" i="12"/>
  <c r="AP417" i="12"/>
  <c r="AE417" i="12" s="1"/>
  <c r="AP419" i="12"/>
  <c r="AP420" i="12"/>
  <c r="AP422" i="12"/>
  <c r="AP423" i="12"/>
  <c r="AP424" i="12"/>
  <c r="AP425" i="12"/>
  <c r="AP427" i="12"/>
  <c r="AP430" i="12"/>
  <c r="AP431" i="12"/>
  <c r="AP435" i="12"/>
  <c r="AP436" i="12"/>
  <c r="AP438" i="12"/>
  <c r="AP439" i="12"/>
  <c r="AP440" i="12"/>
  <c r="AP441" i="12"/>
  <c r="AE441" i="12" s="1"/>
  <c r="AP443" i="12"/>
  <c r="AP444" i="12"/>
  <c r="AP446" i="12"/>
  <c r="AP447" i="12"/>
  <c r="AP448" i="12"/>
  <c r="AP449" i="12"/>
  <c r="AP451" i="12"/>
  <c r="AP452" i="12"/>
  <c r="AP454" i="12"/>
  <c r="AP455" i="12"/>
  <c r="AP456" i="12"/>
  <c r="AP457" i="12"/>
  <c r="AP459" i="12"/>
  <c r="AP460" i="12"/>
  <c r="AP461" i="12"/>
  <c r="AP462" i="12"/>
  <c r="AP463" i="12"/>
  <c r="AP464" i="12"/>
  <c r="AP467" i="12"/>
  <c r="AP468" i="12"/>
  <c r="AP470" i="12"/>
  <c r="AP471" i="12"/>
  <c r="AP472" i="12"/>
  <c r="AP473" i="12"/>
  <c r="AE473" i="12" s="1"/>
  <c r="AP475" i="12"/>
  <c r="AP476" i="12"/>
  <c r="AP477" i="12"/>
  <c r="AP478" i="12"/>
  <c r="AP479" i="12"/>
  <c r="AP480" i="12"/>
  <c r="AP483" i="12"/>
  <c r="AP484" i="12"/>
  <c r="AP486" i="12"/>
  <c r="AP487" i="12"/>
  <c r="AP488" i="12"/>
  <c r="AP489" i="12"/>
  <c r="AP491" i="12"/>
  <c r="AP494" i="12"/>
  <c r="AP495" i="12"/>
  <c r="AP499" i="12"/>
  <c r="AP500" i="12"/>
  <c r="AP502" i="12"/>
  <c r="AP503" i="12"/>
  <c r="AP504" i="12"/>
  <c r="AP505" i="12"/>
  <c r="AP507" i="12"/>
  <c r="AP508" i="12"/>
  <c r="AP510" i="12"/>
  <c r="AO17" i="12"/>
  <c r="AO18" i="12"/>
  <c r="AO19" i="12"/>
  <c r="AO21" i="12"/>
  <c r="AN21" i="12"/>
  <c r="AO22" i="12"/>
  <c r="AO23" i="12"/>
  <c r="AO25" i="12"/>
  <c r="AO26" i="12"/>
  <c r="AO27" i="12"/>
  <c r="AO29" i="12"/>
  <c r="AO30" i="12"/>
  <c r="AO31" i="12"/>
  <c r="AO33" i="12"/>
  <c r="AO34" i="12"/>
  <c r="AO35" i="12"/>
  <c r="AO37" i="12"/>
  <c r="AO38" i="12"/>
  <c r="AO39" i="12"/>
  <c r="AO41" i="12"/>
  <c r="AO42" i="12"/>
  <c r="AO43" i="12"/>
  <c r="AO45" i="12"/>
  <c r="AO46" i="12"/>
  <c r="AO47" i="12"/>
  <c r="AO49" i="12"/>
  <c r="AO50" i="12"/>
  <c r="AO51" i="12"/>
  <c r="AO53" i="12"/>
  <c r="AO54" i="12"/>
  <c r="AO55" i="12"/>
  <c r="AO57" i="12"/>
  <c r="AO58" i="12"/>
  <c r="AO59" i="12"/>
  <c r="AO61" i="12"/>
  <c r="AO62" i="12"/>
  <c r="AO63" i="12"/>
  <c r="AO65" i="12"/>
  <c r="AO66" i="12"/>
  <c r="AO67" i="12"/>
  <c r="AO69" i="12"/>
  <c r="AO70" i="12"/>
  <c r="AO71" i="12"/>
  <c r="AO73" i="12"/>
  <c r="AO74" i="12"/>
  <c r="AO75" i="12"/>
  <c r="AO77" i="12"/>
  <c r="AO78" i="12"/>
  <c r="AO79" i="12"/>
  <c r="AO81" i="12"/>
  <c r="AO82" i="12"/>
  <c r="AO83" i="12"/>
  <c r="AO85" i="12"/>
  <c r="AO86" i="12"/>
  <c r="AO87" i="12"/>
  <c r="AO89" i="12"/>
  <c r="AO90" i="12"/>
  <c r="AO91" i="12"/>
  <c r="AO93" i="12"/>
  <c r="AO94" i="12"/>
  <c r="AO95" i="12"/>
  <c r="AO97" i="12"/>
  <c r="AO98" i="12"/>
  <c r="AO99" i="12"/>
  <c r="AO101" i="12"/>
  <c r="AO102" i="12"/>
  <c r="AO103" i="12"/>
  <c r="AO105" i="12"/>
  <c r="AO106" i="12"/>
  <c r="AO107" i="12"/>
  <c r="AO109" i="12"/>
  <c r="AO110" i="12"/>
  <c r="AO111" i="12"/>
  <c r="AO113" i="12"/>
  <c r="AO114" i="12"/>
  <c r="AO115" i="12"/>
  <c r="AO117" i="12"/>
  <c r="AO118" i="12"/>
  <c r="AO119" i="12"/>
  <c r="AO121" i="12"/>
  <c r="AO122" i="12"/>
  <c r="AO123" i="12"/>
  <c r="AO125" i="12"/>
  <c r="AO126" i="12"/>
  <c r="AO127" i="12"/>
  <c r="AO129" i="12"/>
  <c r="AO130" i="12"/>
  <c r="AO131" i="12"/>
  <c r="AO133" i="12"/>
  <c r="AO134" i="12"/>
  <c r="AO135" i="12"/>
  <c r="AO137" i="12"/>
  <c r="AO138" i="12"/>
  <c r="AO139" i="12"/>
  <c r="AO141" i="12"/>
  <c r="AO142" i="12"/>
  <c r="AO143" i="12"/>
  <c r="AO145" i="12"/>
  <c r="AO146" i="12"/>
  <c r="AO147" i="12"/>
  <c r="AO149" i="12"/>
  <c r="AO150" i="12"/>
  <c r="AO151" i="12"/>
  <c r="AO153" i="12"/>
  <c r="AO154" i="12"/>
  <c r="AO155" i="12"/>
  <c r="AO157" i="12"/>
  <c r="AO158" i="12"/>
  <c r="AO159" i="12"/>
  <c r="AO161" i="12"/>
  <c r="AO162" i="12"/>
  <c r="AO163" i="12"/>
  <c r="AO165" i="12"/>
  <c r="AO166" i="12"/>
  <c r="AO167" i="12"/>
  <c r="AO169" i="12"/>
  <c r="AO170" i="12"/>
  <c r="AO171" i="12"/>
  <c r="AO173" i="12"/>
  <c r="AO174" i="12"/>
  <c r="AO175" i="12"/>
  <c r="AO177" i="12"/>
  <c r="AO178" i="12"/>
  <c r="AO179" i="12"/>
  <c r="AO181" i="12"/>
  <c r="AO182" i="12"/>
  <c r="AO183" i="12"/>
  <c r="AO185" i="12"/>
  <c r="AO186" i="12"/>
  <c r="AO187" i="12"/>
  <c r="AO189" i="12"/>
  <c r="AO190" i="12"/>
  <c r="AO191" i="12"/>
  <c r="AO193" i="12"/>
  <c r="AO194" i="12"/>
  <c r="AO195" i="12"/>
  <c r="AO197" i="12"/>
  <c r="AO198" i="12"/>
  <c r="AO199" i="12"/>
  <c r="AO201" i="12"/>
  <c r="AO202" i="12"/>
  <c r="AO203" i="12"/>
  <c r="AO205" i="12"/>
  <c r="AO206" i="12"/>
  <c r="AO207" i="12"/>
  <c r="AO209" i="12"/>
  <c r="AO210" i="12"/>
  <c r="AO211" i="12"/>
  <c r="AO213" i="12"/>
  <c r="AO214" i="12"/>
  <c r="AO215" i="12"/>
  <c r="AO217" i="12"/>
  <c r="AO218" i="12"/>
  <c r="AO219" i="12"/>
  <c r="AO221" i="12"/>
  <c r="AO222" i="12"/>
  <c r="AO223" i="12"/>
  <c r="AO225" i="12"/>
  <c r="AO226" i="12"/>
  <c r="AO227" i="12"/>
  <c r="AO229" i="12"/>
  <c r="AO230" i="12"/>
  <c r="AO231" i="12"/>
  <c r="AO233" i="12"/>
  <c r="AO234" i="12"/>
  <c r="AO235" i="12"/>
  <c r="AO237" i="12"/>
  <c r="AO238" i="12"/>
  <c r="AO239" i="12"/>
  <c r="AO241" i="12"/>
  <c r="AO242" i="12"/>
  <c r="AO243" i="12"/>
  <c r="AO245" i="12"/>
  <c r="AO246" i="12"/>
  <c r="AO247" i="12"/>
  <c r="AO249" i="12"/>
  <c r="AO250" i="12"/>
  <c r="AO251" i="12"/>
  <c r="AO253" i="12"/>
  <c r="AO254" i="12"/>
  <c r="AO255" i="12"/>
  <c r="AO257" i="12"/>
  <c r="AO258" i="12"/>
  <c r="AO259" i="12"/>
  <c r="AO261" i="12"/>
  <c r="AO262" i="12"/>
  <c r="AO263" i="12"/>
  <c r="AO265" i="12"/>
  <c r="AO266" i="12"/>
  <c r="AO267" i="12"/>
  <c r="AO269" i="12"/>
  <c r="AO270" i="12"/>
  <c r="AO271" i="12"/>
  <c r="AO273" i="12"/>
  <c r="AO274" i="12"/>
  <c r="AO275" i="12"/>
  <c r="AO277" i="12"/>
  <c r="AO278" i="12"/>
  <c r="AO279" i="12"/>
  <c r="AO281" i="12"/>
  <c r="AO282" i="12"/>
  <c r="AO283" i="12"/>
  <c r="AO285" i="12"/>
  <c r="AO286" i="12"/>
  <c r="AO287" i="12"/>
  <c r="AO289" i="12"/>
  <c r="AO290" i="12"/>
  <c r="AO291" i="12"/>
  <c r="AO293" i="12"/>
  <c r="AO294" i="12"/>
  <c r="AO295" i="12"/>
  <c r="AO297" i="12"/>
  <c r="AO298" i="12"/>
  <c r="AO299" i="12"/>
  <c r="AO301" i="12"/>
  <c r="AO302" i="12"/>
  <c r="AO303" i="12"/>
  <c r="AO305" i="12"/>
  <c r="AO306" i="12"/>
  <c r="AO307" i="12"/>
  <c r="AO309" i="12"/>
  <c r="AO310" i="12"/>
  <c r="AO311" i="12"/>
  <c r="AO313" i="12"/>
  <c r="AO314" i="12"/>
  <c r="AO315" i="12"/>
  <c r="AO317" i="12"/>
  <c r="AO318" i="12"/>
  <c r="AO319" i="12"/>
  <c r="AO321" i="12"/>
  <c r="AO322" i="12"/>
  <c r="AO323" i="12"/>
  <c r="AO325" i="12"/>
  <c r="AO326" i="12"/>
  <c r="AO327" i="12"/>
  <c r="AO329" i="12"/>
  <c r="AO330" i="12"/>
  <c r="AO331" i="12"/>
  <c r="AO333" i="12"/>
  <c r="AO334" i="12"/>
  <c r="AO335" i="12"/>
  <c r="AO337" i="12"/>
  <c r="AO338" i="12"/>
  <c r="AO339" i="12"/>
  <c r="AO341" i="12"/>
  <c r="AO342" i="12"/>
  <c r="AO343" i="12"/>
  <c r="AO345" i="12"/>
  <c r="AO346" i="12"/>
  <c r="AO347" i="12"/>
  <c r="AO349" i="12"/>
  <c r="AO350" i="12"/>
  <c r="AO351" i="12"/>
  <c r="AO353" i="12"/>
  <c r="AO354" i="12"/>
  <c r="AO355" i="12"/>
  <c r="AO357" i="12"/>
  <c r="AO358" i="12"/>
  <c r="AO359" i="12"/>
  <c r="AO361" i="12"/>
  <c r="AO362" i="12"/>
  <c r="AO363" i="12"/>
  <c r="AO365" i="12"/>
  <c r="AO366" i="12"/>
  <c r="AO367" i="12"/>
  <c r="AO369" i="12"/>
  <c r="AO370" i="12"/>
  <c r="AO371" i="12"/>
  <c r="AO373" i="12"/>
  <c r="AO374" i="12"/>
  <c r="AO375" i="12"/>
  <c r="AO377" i="12"/>
  <c r="AO378" i="12"/>
  <c r="AO379" i="12"/>
  <c r="AO381" i="12"/>
  <c r="AO382" i="12"/>
  <c r="AO383" i="12"/>
  <c r="AO385" i="12"/>
  <c r="AO386" i="12"/>
  <c r="AO387" i="12"/>
  <c r="AO389" i="12"/>
  <c r="AO390" i="12"/>
  <c r="AO391" i="12"/>
  <c r="AO393" i="12"/>
  <c r="AO394" i="12"/>
  <c r="AO395" i="12"/>
  <c r="AO397" i="12"/>
  <c r="AO398" i="12"/>
  <c r="AO399" i="12"/>
  <c r="AO401" i="12"/>
  <c r="AO402" i="12"/>
  <c r="AO403" i="12"/>
  <c r="AO405" i="12"/>
  <c r="AO406" i="12"/>
  <c r="AO407" i="12"/>
  <c r="AO409" i="12"/>
  <c r="AO410" i="12"/>
  <c r="AO411" i="12"/>
  <c r="AO413" i="12"/>
  <c r="AO414" i="12"/>
  <c r="AO415" i="12"/>
  <c r="AO417" i="12"/>
  <c r="AO418" i="12"/>
  <c r="AO419" i="12"/>
  <c r="AO421" i="12"/>
  <c r="AO422" i="12"/>
  <c r="AO423" i="12"/>
  <c r="AO425" i="12"/>
  <c r="AO426" i="12"/>
  <c r="AO427" i="12"/>
  <c r="AO429" i="12"/>
  <c r="AO430" i="12"/>
  <c r="AO431" i="12"/>
  <c r="AO433" i="12"/>
  <c r="AO434" i="12"/>
  <c r="AO435" i="12"/>
  <c r="AO437" i="12"/>
  <c r="AO438" i="12"/>
  <c r="AO439" i="12"/>
  <c r="AO441" i="12"/>
  <c r="AO442" i="12"/>
  <c r="AO443" i="12"/>
  <c r="AO445" i="12"/>
  <c r="AO446" i="12"/>
  <c r="AO447" i="12"/>
  <c r="AO449" i="12"/>
  <c r="AO450" i="12"/>
  <c r="AO451" i="12"/>
  <c r="AO453" i="12"/>
  <c r="AO454" i="12"/>
  <c r="AO455" i="12"/>
  <c r="AO457" i="12"/>
  <c r="AO458" i="12"/>
  <c r="AO459" i="12"/>
  <c r="AO461" i="12"/>
  <c r="AO462" i="12"/>
  <c r="AO463" i="12"/>
  <c r="AO465" i="12"/>
  <c r="AO466" i="12"/>
  <c r="AO467" i="12"/>
  <c r="AO469" i="12"/>
  <c r="AO470" i="12"/>
  <c r="AO471" i="12"/>
  <c r="AO473" i="12"/>
  <c r="AO474" i="12"/>
  <c r="AO475" i="12"/>
  <c r="AO477" i="12"/>
  <c r="AO478" i="12"/>
  <c r="AO479" i="12"/>
  <c r="AO481" i="12"/>
  <c r="AO482" i="12"/>
  <c r="AO483" i="12"/>
  <c r="AO485" i="12"/>
  <c r="AO486" i="12"/>
  <c r="AO487" i="12"/>
  <c r="AO489" i="12"/>
  <c r="AO490" i="12"/>
  <c r="AO491" i="12"/>
  <c r="AO493" i="12"/>
  <c r="AO494" i="12"/>
  <c r="AO495" i="12"/>
  <c r="AO497" i="12"/>
  <c r="AO498" i="12"/>
  <c r="AO499" i="12"/>
  <c r="AO501" i="12"/>
  <c r="AO502" i="12"/>
  <c r="AO503" i="12"/>
  <c r="AO505" i="12"/>
  <c r="AO506" i="12"/>
  <c r="AO507" i="12"/>
  <c r="AO509" i="12"/>
  <c r="AO510" i="12"/>
  <c r="AN14" i="12"/>
  <c r="AN16" i="12"/>
  <c r="AN17" i="12"/>
  <c r="AN18" i="12"/>
  <c r="V18" i="12" s="1"/>
  <c r="AN20" i="12"/>
  <c r="AN22" i="12"/>
  <c r="AN24" i="12"/>
  <c r="AN25" i="12"/>
  <c r="AN26" i="12"/>
  <c r="AN27" i="12"/>
  <c r="AN28" i="12"/>
  <c r="AN29" i="12"/>
  <c r="V29" i="12" s="1"/>
  <c r="AN30" i="12"/>
  <c r="AN32" i="12"/>
  <c r="AN33" i="12"/>
  <c r="AN34" i="12"/>
  <c r="AN35" i="12"/>
  <c r="AN36" i="12"/>
  <c r="AN37" i="12"/>
  <c r="V37" i="12" s="1"/>
  <c r="AN38" i="12"/>
  <c r="AN40" i="12"/>
  <c r="AN41" i="12"/>
  <c r="AN42" i="12"/>
  <c r="AN43" i="12"/>
  <c r="AN44" i="12"/>
  <c r="AN45" i="12"/>
  <c r="AN46" i="12"/>
  <c r="AN48" i="12"/>
  <c r="AN49" i="12"/>
  <c r="AN50" i="12"/>
  <c r="AN51" i="12"/>
  <c r="AN52" i="12"/>
  <c r="AN53" i="12"/>
  <c r="AN54" i="12"/>
  <c r="AN56" i="12"/>
  <c r="AN57" i="12"/>
  <c r="AN58" i="12"/>
  <c r="AN59" i="12"/>
  <c r="AN60" i="12"/>
  <c r="AN61" i="12"/>
  <c r="AN62" i="12"/>
  <c r="AN64" i="12"/>
  <c r="AN65" i="12"/>
  <c r="AN66" i="12"/>
  <c r="AN67" i="12"/>
  <c r="AN68" i="12"/>
  <c r="AN69" i="12"/>
  <c r="AN70" i="12"/>
  <c r="AN72" i="12"/>
  <c r="AN73" i="12"/>
  <c r="AN74" i="12"/>
  <c r="AN75" i="12"/>
  <c r="AN76" i="12"/>
  <c r="AN77" i="12"/>
  <c r="AN78" i="12"/>
  <c r="AN80" i="12"/>
  <c r="AN81" i="12"/>
  <c r="AN82" i="12"/>
  <c r="AN83" i="12"/>
  <c r="AN84" i="12"/>
  <c r="AN85" i="12"/>
  <c r="AN86" i="12"/>
  <c r="AN88" i="12"/>
  <c r="AN89" i="12"/>
  <c r="AN90" i="12"/>
  <c r="AN91" i="12"/>
  <c r="AN92" i="12"/>
  <c r="AN93" i="12"/>
  <c r="V93" i="12" s="1"/>
  <c r="AN94" i="12"/>
  <c r="AN96" i="12"/>
  <c r="AN97" i="12"/>
  <c r="AN98" i="12"/>
  <c r="AN99" i="12"/>
  <c r="AN100" i="12"/>
  <c r="AN101" i="12"/>
  <c r="V101" i="12" s="1"/>
  <c r="AN102" i="12"/>
  <c r="V102" i="12" s="1"/>
  <c r="AN104" i="12"/>
  <c r="AN105" i="12"/>
  <c r="AN106" i="12"/>
  <c r="AN107" i="12"/>
  <c r="AN108" i="12"/>
  <c r="AN109" i="12"/>
  <c r="AN110" i="12"/>
  <c r="AN112" i="12"/>
  <c r="AN113" i="12"/>
  <c r="V113" i="12" s="1"/>
  <c r="AN114" i="12"/>
  <c r="AN115" i="12"/>
  <c r="AN116" i="12"/>
  <c r="AN117" i="12"/>
  <c r="AN118" i="12"/>
  <c r="AN120" i="12"/>
  <c r="AN121" i="12"/>
  <c r="AN122" i="12"/>
  <c r="AN123" i="12"/>
  <c r="AN124" i="12"/>
  <c r="AN125" i="12"/>
  <c r="AN126" i="12"/>
  <c r="AN128" i="12"/>
  <c r="AN129" i="12"/>
  <c r="AN130" i="12"/>
  <c r="AN131" i="12"/>
  <c r="AN132" i="12"/>
  <c r="AN133" i="12"/>
  <c r="V133" i="12" s="1"/>
  <c r="AN134" i="12"/>
  <c r="V134" i="12" s="1"/>
  <c r="AN136" i="12"/>
  <c r="AN137" i="12"/>
  <c r="AN138" i="12"/>
  <c r="AN139" i="12"/>
  <c r="AN140" i="12"/>
  <c r="AN141" i="12"/>
  <c r="AN142" i="12"/>
  <c r="AN144" i="12"/>
  <c r="AN145" i="12"/>
  <c r="V145" i="12" s="1"/>
  <c r="AN146" i="12"/>
  <c r="AN147" i="12"/>
  <c r="AN148" i="12"/>
  <c r="AN149" i="12"/>
  <c r="AN150" i="12"/>
  <c r="AN152" i="12"/>
  <c r="AN153" i="12"/>
  <c r="V153" i="12" s="1"/>
  <c r="AN154" i="12"/>
  <c r="AN155" i="12"/>
  <c r="AN156" i="12"/>
  <c r="AN157" i="12"/>
  <c r="V157" i="12" s="1"/>
  <c r="AN158" i="12"/>
  <c r="AN160" i="12"/>
  <c r="AN161" i="12"/>
  <c r="AN162" i="12"/>
  <c r="AN163" i="12"/>
  <c r="AN164" i="12"/>
  <c r="AN165" i="12"/>
  <c r="AN166" i="12"/>
  <c r="AN168" i="12"/>
  <c r="AN169" i="12"/>
  <c r="AN170" i="12"/>
  <c r="AN171" i="12"/>
  <c r="AN172" i="12"/>
  <c r="AN173" i="12"/>
  <c r="AN174" i="12"/>
  <c r="AN176" i="12"/>
  <c r="AN177" i="12"/>
  <c r="V177" i="12" s="1"/>
  <c r="AN178" i="12"/>
  <c r="AN179" i="12"/>
  <c r="AN180" i="12"/>
  <c r="AN181" i="12"/>
  <c r="AN182" i="12"/>
  <c r="AN184" i="12"/>
  <c r="AN185" i="12"/>
  <c r="AN186" i="12"/>
  <c r="AN187" i="12"/>
  <c r="AN188" i="12"/>
  <c r="AN189" i="12"/>
  <c r="V189" i="12" s="1"/>
  <c r="AN190" i="12"/>
  <c r="AN192" i="12"/>
  <c r="AN193" i="12"/>
  <c r="V193" i="12" s="1"/>
  <c r="AN194" i="12"/>
  <c r="AN195" i="12"/>
  <c r="AN196" i="12"/>
  <c r="AN197" i="12"/>
  <c r="V197" i="12" s="1"/>
  <c r="AN198" i="12"/>
  <c r="AN200" i="12"/>
  <c r="AN201" i="12"/>
  <c r="AN202" i="12"/>
  <c r="AN203" i="12"/>
  <c r="AN204" i="12"/>
  <c r="AN205" i="12"/>
  <c r="AN206" i="12"/>
  <c r="AN208" i="12"/>
  <c r="AN209" i="12"/>
  <c r="V209" i="12" s="1"/>
  <c r="AN210" i="12"/>
  <c r="AN211" i="12"/>
  <c r="AN212" i="12"/>
  <c r="AN213" i="12"/>
  <c r="V213" i="12" s="1"/>
  <c r="AN214" i="12"/>
  <c r="AN216" i="12"/>
  <c r="AN217" i="12"/>
  <c r="AN218" i="12"/>
  <c r="AN219" i="12"/>
  <c r="AN220" i="12"/>
  <c r="AN221" i="12"/>
  <c r="AN222" i="12"/>
  <c r="AN223" i="12"/>
  <c r="AN224" i="12"/>
  <c r="AN225" i="12"/>
  <c r="AN226" i="12"/>
  <c r="AN227" i="12"/>
  <c r="AN228" i="12"/>
  <c r="AN229" i="12"/>
  <c r="V229" i="12" s="1"/>
  <c r="AN230" i="12"/>
  <c r="AN231" i="12"/>
  <c r="AN232" i="12"/>
  <c r="AN233" i="12"/>
  <c r="AN234" i="12"/>
  <c r="AN235" i="12"/>
  <c r="AN236" i="12"/>
  <c r="AN237" i="12"/>
  <c r="V237" i="12" s="1"/>
  <c r="AN238" i="12"/>
  <c r="AN239" i="12"/>
  <c r="AN240" i="12"/>
  <c r="AN241" i="12"/>
  <c r="V241" i="12" s="1"/>
  <c r="AN242" i="12"/>
  <c r="AN243" i="12"/>
  <c r="AN244" i="12"/>
  <c r="AN245" i="12"/>
  <c r="AN246" i="12"/>
  <c r="AN247" i="12"/>
  <c r="AN248" i="12"/>
  <c r="AN249" i="12"/>
  <c r="AN250" i="12"/>
  <c r="AN251" i="12"/>
  <c r="AN252" i="12"/>
  <c r="AN253" i="12"/>
  <c r="AN254" i="12"/>
  <c r="AN255" i="12"/>
  <c r="AN256" i="12"/>
  <c r="AN257" i="12"/>
  <c r="V257" i="12" s="1"/>
  <c r="AN258" i="12"/>
  <c r="AN259" i="12"/>
  <c r="AN260" i="12"/>
  <c r="AN261" i="12"/>
  <c r="AN262" i="12"/>
  <c r="AN263" i="12"/>
  <c r="AN264" i="12"/>
  <c r="AN265" i="12"/>
  <c r="V265" i="12" s="1"/>
  <c r="AN266" i="12"/>
  <c r="AN267" i="12"/>
  <c r="AN268" i="12"/>
  <c r="AN269" i="12"/>
  <c r="AN270" i="12"/>
  <c r="AN271" i="12"/>
  <c r="AN272" i="12"/>
  <c r="AN273" i="12"/>
  <c r="V273" i="12" s="1"/>
  <c r="AN274" i="12"/>
  <c r="AN275" i="12"/>
  <c r="AN276" i="12"/>
  <c r="AN277" i="12"/>
  <c r="V277" i="12" s="1"/>
  <c r="AN278" i="12"/>
  <c r="AN279" i="12"/>
  <c r="AN280" i="12"/>
  <c r="AN281" i="12"/>
  <c r="V281" i="12" s="1"/>
  <c r="AN282" i="12"/>
  <c r="AN283" i="12"/>
  <c r="AN284" i="12"/>
  <c r="AN285" i="12"/>
  <c r="AN286" i="12"/>
  <c r="AN287" i="12"/>
  <c r="AN288" i="12"/>
  <c r="AN289" i="12"/>
  <c r="V289" i="12" s="1"/>
  <c r="AN290" i="12"/>
  <c r="AN291" i="12"/>
  <c r="AN292" i="12"/>
  <c r="AN293" i="12"/>
  <c r="AN294" i="12"/>
  <c r="AN295" i="12"/>
  <c r="AN296" i="12"/>
  <c r="AN297" i="12"/>
  <c r="AN298" i="12"/>
  <c r="AN299" i="12"/>
  <c r="AN300" i="12"/>
  <c r="AN301" i="12"/>
  <c r="V301" i="12" s="1"/>
  <c r="AN302" i="12"/>
  <c r="AN303" i="12"/>
  <c r="AN304" i="12"/>
  <c r="AN305" i="12"/>
  <c r="AN306" i="12"/>
  <c r="AN307" i="12"/>
  <c r="AN308" i="12"/>
  <c r="AN309" i="12"/>
  <c r="AN310" i="12"/>
  <c r="AN311" i="12"/>
  <c r="AN312" i="12"/>
  <c r="AN313" i="12"/>
  <c r="V313" i="12" s="1"/>
  <c r="AN314" i="12"/>
  <c r="AN315" i="12"/>
  <c r="AN316" i="12"/>
  <c r="AN317" i="12"/>
  <c r="AN318" i="12"/>
  <c r="AN319" i="12"/>
  <c r="AN320" i="12"/>
  <c r="AN321" i="12"/>
  <c r="V321" i="12" s="1"/>
  <c r="AN322" i="12"/>
  <c r="AN323" i="12"/>
  <c r="AN324" i="12"/>
  <c r="AN325" i="12"/>
  <c r="AN326" i="12"/>
  <c r="AN327" i="12"/>
  <c r="AN328" i="12"/>
  <c r="AN329" i="12"/>
  <c r="AN330" i="12"/>
  <c r="AN331" i="12"/>
  <c r="AN332" i="12"/>
  <c r="AN333" i="12"/>
  <c r="V333" i="12" s="1"/>
  <c r="AN334" i="12"/>
  <c r="AN335" i="12"/>
  <c r="AN336" i="12"/>
  <c r="AN337" i="12"/>
  <c r="AN338" i="12"/>
  <c r="AN339" i="12"/>
  <c r="AN340" i="12"/>
  <c r="AN341" i="12"/>
  <c r="V341" i="12" s="1"/>
  <c r="AN342" i="12"/>
  <c r="AN343" i="12"/>
  <c r="AN344" i="12"/>
  <c r="AN345" i="12"/>
  <c r="V345" i="12" s="1"/>
  <c r="AN346" i="12"/>
  <c r="AN347" i="12"/>
  <c r="AN348" i="12"/>
  <c r="AN349" i="12"/>
  <c r="AN350" i="12"/>
  <c r="AN351" i="12"/>
  <c r="AN352" i="12"/>
  <c r="AN353" i="12"/>
  <c r="V353" i="12" s="1"/>
  <c r="AN354" i="12"/>
  <c r="AN355" i="12"/>
  <c r="AN356" i="12"/>
  <c r="AN357" i="12"/>
  <c r="AN358" i="12"/>
  <c r="AN359" i="12"/>
  <c r="AN360" i="12"/>
  <c r="AN361" i="12"/>
  <c r="V361" i="12" s="1"/>
  <c r="AN362" i="12"/>
  <c r="AN363" i="12"/>
  <c r="AN364" i="12"/>
  <c r="AN365" i="12"/>
  <c r="AN366" i="12"/>
  <c r="AN367" i="12"/>
  <c r="AN368" i="12"/>
  <c r="AN369" i="12"/>
  <c r="AN370" i="12"/>
  <c r="AN371" i="12"/>
  <c r="AN372" i="12"/>
  <c r="AN373" i="12"/>
  <c r="AN374" i="12"/>
  <c r="AN375" i="12"/>
  <c r="AN376" i="12"/>
  <c r="AN377" i="12"/>
  <c r="V377" i="12" s="1"/>
  <c r="AN378" i="12"/>
  <c r="AN379" i="12"/>
  <c r="AN380" i="12"/>
  <c r="AN381" i="12"/>
  <c r="AN382" i="12"/>
  <c r="AN383" i="12"/>
  <c r="AN384" i="12"/>
  <c r="AN385" i="12"/>
  <c r="AN386" i="12"/>
  <c r="AN387" i="12"/>
  <c r="AN388" i="12"/>
  <c r="AN389" i="12"/>
  <c r="V389" i="12" s="1"/>
  <c r="AN390" i="12"/>
  <c r="AN391" i="12"/>
  <c r="AN392" i="12"/>
  <c r="AN393" i="12"/>
  <c r="AN394" i="12"/>
  <c r="AN395" i="12"/>
  <c r="AN396" i="12"/>
  <c r="AN397" i="12"/>
  <c r="AN398" i="12"/>
  <c r="AN399" i="12"/>
  <c r="AN400" i="12"/>
  <c r="AN401" i="12"/>
  <c r="AN402" i="12"/>
  <c r="AN403" i="12"/>
  <c r="AN404" i="12"/>
  <c r="AN405" i="12"/>
  <c r="AN406" i="12"/>
  <c r="AN407" i="12"/>
  <c r="AN408" i="12"/>
  <c r="AN409" i="12"/>
  <c r="AN410" i="12"/>
  <c r="AN411" i="12"/>
  <c r="AN412" i="12"/>
  <c r="AN413" i="12"/>
  <c r="AN414" i="12"/>
  <c r="AN415" i="12"/>
  <c r="AN416" i="12"/>
  <c r="AN417" i="12"/>
  <c r="AN418" i="12"/>
  <c r="AN419" i="12"/>
  <c r="AN420" i="12"/>
  <c r="AN421" i="12"/>
  <c r="V421" i="12" s="1"/>
  <c r="AN422" i="12"/>
  <c r="AN423" i="12"/>
  <c r="AN424" i="12"/>
  <c r="AN425" i="12"/>
  <c r="AN426" i="12"/>
  <c r="AN427" i="12"/>
  <c r="AN428" i="12"/>
  <c r="AN429" i="12"/>
  <c r="AN430" i="12"/>
  <c r="AN431" i="12"/>
  <c r="AN432" i="12"/>
  <c r="AN433" i="12"/>
  <c r="AN434" i="12"/>
  <c r="AN435" i="12"/>
  <c r="AN436" i="12"/>
  <c r="AN437" i="12"/>
  <c r="V437" i="12" s="1"/>
  <c r="AN438" i="12"/>
  <c r="AN439" i="12"/>
  <c r="AN440" i="12"/>
  <c r="AN441" i="12"/>
  <c r="V441" i="12" s="1"/>
  <c r="AN442" i="12"/>
  <c r="AN443" i="12"/>
  <c r="AN444" i="12"/>
  <c r="AN445" i="12"/>
  <c r="AN446" i="12"/>
  <c r="AN447" i="12"/>
  <c r="AN448" i="12"/>
  <c r="AN449" i="12"/>
  <c r="AN450" i="12"/>
  <c r="AN451" i="12"/>
  <c r="AN452" i="12"/>
  <c r="AN453" i="12"/>
  <c r="V453" i="12" s="1"/>
  <c r="AN454" i="12"/>
  <c r="AN455" i="12"/>
  <c r="AN456" i="12"/>
  <c r="AN457" i="12"/>
  <c r="AN458" i="12"/>
  <c r="AN459" i="12"/>
  <c r="AN460" i="12"/>
  <c r="AN461" i="12"/>
  <c r="AN462" i="12"/>
  <c r="AN463" i="12"/>
  <c r="AN464" i="12"/>
  <c r="AN465" i="12"/>
  <c r="AN466" i="12"/>
  <c r="AN467" i="12"/>
  <c r="AN468" i="12"/>
  <c r="AN469" i="12"/>
  <c r="AN470" i="12"/>
  <c r="AN471" i="12"/>
  <c r="AN472" i="12"/>
  <c r="AN473" i="12"/>
  <c r="V473" i="12" s="1"/>
  <c r="AN474" i="12"/>
  <c r="AN475" i="12"/>
  <c r="AN476" i="12"/>
  <c r="AN477" i="12"/>
  <c r="AN478" i="12"/>
  <c r="AN479" i="12"/>
  <c r="AN480" i="12"/>
  <c r="AN481" i="12"/>
  <c r="AN482" i="12"/>
  <c r="AN483" i="12"/>
  <c r="AN484" i="12"/>
  <c r="AN485" i="12"/>
  <c r="AN486" i="12"/>
  <c r="AN487" i="12"/>
  <c r="AN488" i="12"/>
  <c r="AN489" i="12"/>
  <c r="AN490" i="12"/>
  <c r="AN491" i="12"/>
  <c r="AN492" i="12"/>
  <c r="AN493" i="12"/>
  <c r="V493" i="12" s="1"/>
  <c r="AN494" i="12"/>
  <c r="AN495" i="12"/>
  <c r="AN496" i="12"/>
  <c r="AN497" i="12"/>
  <c r="V497" i="12" s="1"/>
  <c r="AN498" i="12"/>
  <c r="AN499" i="12"/>
  <c r="AN500" i="12"/>
  <c r="AN501" i="12"/>
  <c r="AN502" i="12"/>
  <c r="AN503" i="12"/>
  <c r="AN504" i="12"/>
  <c r="AN505" i="12"/>
  <c r="AN506" i="12"/>
  <c r="AN507" i="12"/>
  <c r="AN508" i="12"/>
  <c r="AN509" i="12"/>
  <c r="V509" i="12" s="1"/>
  <c r="AN510" i="12"/>
  <c r="AM13" i="12"/>
  <c r="AM15" i="12"/>
  <c r="AM16" i="12"/>
  <c r="AM18" i="12"/>
  <c r="AM19" i="12"/>
  <c r="AM20" i="12"/>
  <c r="AM22" i="12"/>
  <c r="AM23" i="12"/>
  <c r="AM24" i="12"/>
  <c r="AM26" i="12"/>
  <c r="AM27" i="12"/>
  <c r="AM28" i="12"/>
  <c r="AM30" i="12"/>
  <c r="AM31" i="12"/>
  <c r="AM32" i="12"/>
  <c r="AM34" i="12"/>
  <c r="AM35" i="12"/>
  <c r="AM36" i="12"/>
  <c r="AM38" i="12"/>
  <c r="AM39" i="12"/>
  <c r="AM40" i="12"/>
  <c r="AM42" i="12"/>
  <c r="AM43" i="12"/>
  <c r="AM44" i="12"/>
  <c r="AM46" i="12"/>
  <c r="AM47" i="12"/>
  <c r="AM48" i="12"/>
  <c r="AM50" i="12"/>
  <c r="AM51" i="12"/>
  <c r="AM52" i="12"/>
  <c r="AM54" i="12"/>
  <c r="AM55" i="12"/>
  <c r="AM56" i="12"/>
  <c r="AM58" i="12"/>
  <c r="AM59" i="12"/>
  <c r="AM60" i="12"/>
  <c r="AM62" i="12"/>
  <c r="AM63" i="12"/>
  <c r="AM64" i="12"/>
  <c r="AM66" i="12"/>
  <c r="AM67" i="12"/>
  <c r="AM68" i="12"/>
  <c r="AM70" i="12"/>
  <c r="AM71" i="12"/>
  <c r="AM72" i="12"/>
  <c r="AM74" i="12"/>
  <c r="AM75" i="12"/>
  <c r="AM76" i="12"/>
  <c r="AM78" i="12"/>
  <c r="AM79" i="12"/>
  <c r="AM80" i="12"/>
  <c r="AM82" i="12"/>
  <c r="AM83" i="12"/>
  <c r="AM84" i="12"/>
  <c r="AM86" i="12"/>
  <c r="AM87" i="12"/>
  <c r="AM88" i="12"/>
  <c r="AM90" i="12"/>
  <c r="AM91" i="12"/>
  <c r="AM92" i="12"/>
  <c r="AM94" i="12"/>
  <c r="AM95" i="12"/>
  <c r="AM96" i="12"/>
  <c r="AM98" i="12"/>
  <c r="AM99" i="12"/>
  <c r="AM100" i="12"/>
  <c r="AM102" i="12"/>
  <c r="AM103" i="12"/>
  <c r="AM104" i="12"/>
  <c r="AM106" i="12"/>
  <c r="AM107" i="12"/>
  <c r="AM108" i="12"/>
  <c r="AM110" i="12"/>
  <c r="AM111" i="12"/>
  <c r="AM112" i="12"/>
  <c r="AM114" i="12"/>
  <c r="AM115" i="12"/>
  <c r="AM116" i="12"/>
  <c r="AM118" i="12"/>
  <c r="AM119" i="12"/>
  <c r="AM120" i="12"/>
  <c r="AM122" i="12"/>
  <c r="AM123" i="12"/>
  <c r="AM124" i="12"/>
  <c r="AM126" i="12"/>
  <c r="AM127" i="12"/>
  <c r="AM128" i="12"/>
  <c r="AM130" i="12"/>
  <c r="AM131" i="12"/>
  <c r="AM132" i="12"/>
  <c r="AM134" i="12"/>
  <c r="AM135" i="12"/>
  <c r="AM136" i="12"/>
  <c r="AM138" i="12"/>
  <c r="AM139" i="12"/>
  <c r="AM140" i="12"/>
  <c r="AM142" i="12"/>
  <c r="AM143" i="12"/>
  <c r="AM144" i="12"/>
  <c r="AM146" i="12"/>
  <c r="AM147" i="12"/>
  <c r="AM148" i="12"/>
  <c r="AM150" i="12"/>
  <c r="AM151" i="12"/>
  <c r="AM152" i="12"/>
  <c r="AM154" i="12"/>
  <c r="AM155" i="12"/>
  <c r="AM156" i="12"/>
  <c r="AM158" i="12"/>
  <c r="AM159" i="12"/>
  <c r="AM160" i="12"/>
  <c r="AM162" i="12"/>
  <c r="AM163" i="12"/>
  <c r="AM164" i="12"/>
  <c r="AM166" i="12"/>
  <c r="AM167" i="12"/>
  <c r="AM168" i="12"/>
  <c r="AM170" i="12"/>
  <c r="AM171" i="12"/>
  <c r="AM172" i="12"/>
  <c r="AM174" i="12"/>
  <c r="AM175" i="12"/>
  <c r="AM176" i="12"/>
  <c r="AM178" i="12"/>
  <c r="AM179" i="12"/>
  <c r="AM180" i="12"/>
  <c r="AM182" i="12"/>
  <c r="AM183" i="12"/>
  <c r="AM184" i="12"/>
  <c r="AM186" i="12"/>
  <c r="AM187" i="12"/>
  <c r="AM188" i="12"/>
  <c r="AM190" i="12"/>
  <c r="AM191" i="12"/>
  <c r="AM192" i="12"/>
  <c r="AM194" i="12"/>
  <c r="AM195" i="12"/>
  <c r="AM196" i="12"/>
  <c r="AM198" i="12"/>
  <c r="AM199" i="12"/>
  <c r="AM200" i="12"/>
  <c r="AM202" i="12"/>
  <c r="AM203" i="12"/>
  <c r="AM204" i="12"/>
  <c r="AM206" i="12"/>
  <c r="AM207" i="12"/>
  <c r="AM208" i="12"/>
  <c r="AM210" i="12"/>
  <c r="AM211" i="12"/>
  <c r="AM212" i="12"/>
  <c r="AM214" i="12"/>
  <c r="AM215" i="12"/>
  <c r="AM216" i="12"/>
  <c r="AM218" i="12"/>
  <c r="AM219" i="12"/>
  <c r="AM220" i="12"/>
  <c r="AM222" i="12"/>
  <c r="AM223" i="12"/>
  <c r="AM224" i="12"/>
  <c r="AM226" i="12"/>
  <c r="AM227" i="12"/>
  <c r="AM228" i="12"/>
  <c r="AM230" i="12"/>
  <c r="AM231" i="12"/>
  <c r="AM232" i="12"/>
  <c r="AM234" i="12"/>
  <c r="AM235" i="12"/>
  <c r="AM236" i="12"/>
  <c r="AM238" i="12"/>
  <c r="AM239" i="12"/>
  <c r="AM240" i="12"/>
  <c r="AM242" i="12"/>
  <c r="AM243" i="12"/>
  <c r="AM244" i="12"/>
  <c r="AM246" i="12"/>
  <c r="AM247" i="12"/>
  <c r="AM248" i="12"/>
  <c r="AM250" i="12"/>
  <c r="AM251" i="12"/>
  <c r="AM252" i="12"/>
  <c r="AM254" i="12"/>
  <c r="AM255" i="12"/>
  <c r="AM256" i="12"/>
  <c r="AM258" i="12"/>
  <c r="AM259" i="12"/>
  <c r="AM260" i="12"/>
  <c r="AM262" i="12"/>
  <c r="AM263" i="12"/>
  <c r="AM264" i="12"/>
  <c r="AM266" i="12"/>
  <c r="AM267" i="12"/>
  <c r="AM268" i="12"/>
  <c r="AM270" i="12"/>
  <c r="AM271" i="12"/>
  <c r="AM272" i="12"/>
  <c r="AM274" i="12"/>
  <c r="AM275" i="12"/>
  <c r="AM276" i="12"/>
  <c r="AM278" i="12"/>
  <c r="AM279" i="12"/>
  <c r="AM280" i="12"/>
  <c r="AM282" i="12"/>
  <c r="AM283" i="12"/>
  <c r="AM284" i="12"/>
  <c r="AM286" i="12"/>
  <c r="AM287" i="12"/>
  <c r="AM288" i="12"/>
  <c r="AM290" i="12"/>
  <c r="AM291" i="12"/>
  <c r="AM292" i="12"/>
  <c r="AM294" i="12"/>
  <c r="AM295" i="12"/>
  <c r="AM296" i="12"/>
  <c r="AM298" i="12"/>
  <c r="AM299" i="12"/>
  <c r="AM300" i="12"/>
  <c r="AM302" i="12"/>
  <c r="AM303" i="12"/>
  <c r="AM304" i="12"/>
  <c r="AM306" i="12"/>
  <c r="AM307" i="12"/>
  <c r="AM308" i="12"/>
  <c r="AM310" i="12"/>
  <c r="AM311" i="12"/>
  <c r="AM312" i="12"/>
  <c r="AM314" i="12"/>
  <c r="AM315" i="12"/>
  <c r="AM316" i="12"/>
  <c r="AM318" i="12"/>
  <c r="AM319" i="12"/>
  <c r="AM320" i="12"/>
  <c r="AM322" i="12"/>
  <c r="AM323" i="12"/>
  <c r="AM324" i="12"/>
  <c r="AM326" i="12"/>
  <c r="AM327" i="12"/>
  <c r="AM328" i="12"/>
  <c r="AM330" i="12"/>
  <c r="AM331" i="12"/>
  <c r="AM332" i="12"/>
  <c r="AM334" i="12"/>
  <c r="AM335" i="12"/>
  <c r="AM336" i="12"/>
  <c r="AM338" i="12"/>
  <c r="AM339" i="12"/>
  <c r="AM340" i="12"/>
  <c r="AM342" i="12"/>
  <c r="AM343" i="12"/>
  <c r="AM344" i="12"/>
  <c r="AM346" i="12"/>
  <c r="AM347" i="12"/>
  <c r="AM348" i="12"/>
  <c r="AM350" i="12"/>
  <c r="AM351" i="12"/>
  <c r="AM352" i="12"/>
  <c r="AM354" i="12"/>
  <c r="AM355" i="12"/>
  <c r="AM356" i="12"/>
  <c r="AM358" i="12"/>
  <c r="AM359" i="12"/>
  <c r="AM360" i="12"/>
  <c r="AM362" i="12"/>
  <c r="AM363" i="12"/>
  <c r="AM364" i="12"/>
  <c r="AM366" i="12"/>
  <c r="AM367" i="12"/>
  <c r="AM368" i="12"/>
  <c r="AM370" i="12"/>
  <c r="AM371" i="12"/>
  <c r="AM372" i="12"/>
  <c r="AM374" i="12"/>
  <c r="AM375" i="12"/>
  <c r="AM376" i="12"/>
  <c r="AM378" i="12"/>
  <c r="AM379" i="12"/>
  <c r="AM380" i="12"/>
  <c r="AM382" i="12"/>
  <c r="AM383" i="12"/>
  <c r="AM384" i="12"/>
  <c r="AM386" i="12"/>
  <c r="AM387" i="12"/>
  <c r="AM388" i="12"/>
  <c r="AM390" i="12"/>
  <c r="AM391" i="12"/>
  <c r="AM392" i="12"/>
  <c r="AM394" i="12"/>
  <c r="AM395" i="12"/>
  <c r="AM396" i="12"/>
  <c r="AM398" i="12"/>
  <c r="AM399" i="12"/>
  <c r="AM400" i="12"/>
  <c r="AM402" i="12"/>
  <c r="AM403" i="12"/>
  <c r="AM404" i="12"/>
  <c r="AM406" i="12"/>
  <c r="AM407" i="12"/>
  <c r="AM408" i="12"/>
  <c r="AM410" i="12"/>
  <c r="AM411" i="12"/>
  <c r="AM412" i="12"/>
  <c r="AM414" i="12"/>
  <c r="AM415" i="12"/>
  <c r="AM416" i="12"/>
  <c r="AM418" i="12"/>
  <c r="AM419" i="12"/>
  <c r="AM420" i="12"/>
  <c r="AM422" i="12"/>
  <c r="AM423" i="12"/>
  <c r="AM424" i="12"/>
  <c r="AM426" i="12"/>
  <c r="AM427" i="12"/>
  <c r="AM428" i="12"/>
  <c r="AM430" i="12"/>
  <c r="AM431" i="12"/>
  <c r="AM432" i="12"/>
  <c r="AM434" i="12"/>
  <c r="AM435" i="12"/>
  <c r="AM436" i="12"/>
  <c r="AM438" i="12"/>
  <c r="AM439" i="12"/>
  <c r="AM440" i="12"/>
  <c r="AM442" i="12"/>
  <c r="AM443" i="12"/>
  <c r="AM444" i="12"/>
  <c r="AM446" i="12"/>
  <c r="AM447" i="12"/>
  <c r="AM448" i="12"/>
  <c r="AM450" i="12"/>
  <c r="AM451" i="12"/>
  <c r="AM452" i="12"/>
  <c r="AM454" i="12"/>
  <c r="AM455" i="12"/>
  <c r="AM456" i="12"/>
  <c r="AM458" i="12"/>
  <c r="AM459" i="12"/>
  <c r="AM460" i="12"/>
  <c r="AM462" i="12"/>
  <c r="AM463" i="12"/>
  <c r="AM464" i="12"/>
  <c r="AM466" i="12"/>
  <c r="AM467" i="12"/>
  <c r="AM468" i="12"/>
  <c r="AM470" i="12"/>
  <c r="AM471" i="12"/>
  <c r="AM472" i="12"/>
  <c r="AM474" i="12"/>
  <c r="AM475" i="12"/>
  <c r="AM476" i="12"/>
  <c r="AM478" i="12"/>
  <c r="AM479" i="12"/>
  <c r="AM480" i="12"/>
  <c r="AM482" i="12"/>
  <c r="AM483" i="12"/>
  <c r="AM484" i="12"/>
  <c r="AM486" i="12"/>
  <c r="AM487" i="12"/>
  <c r="AM488" i="12"/>
  <c r="AM490" i="12"/>
  <c r="AM491" i="12"/>
  <c r="AM492" i="12"/>
  <c r="AM494" i="12"/>
  <c r="AM495" i="12"/>
  <c r="AM496" i="12"/>
  <c r="AM498" i="12"/>
  <c r="AM499" i="12"/>
  <c r="AM500" i="12"/>
  <c r="AM502" i="12"/>
  <c r="AM503" i="12"/>
  <c r="AM504" i="12"/>
  <c r="AM506" i="12"/>
  <c r="AM507" i="12"/>
  <c r="AM508" i="12"/>
  <c r="AM510" i="12"/>
  <c r="N12" i="12"/>
  <c r="AM12" i="12" s="1"/>
  <c r="N11" i="12"/>
  <c r="AM11" i="12" s="1"/>
  <c r="AL13" i="12"/>
  <c r="AL14" i="12"/>
  <c r="AK15" i="12"/>
  <c r="AL16" i="12"/>
  <c r="AL17" i="12"/>
  <c r="AL18" i="12"/>
  <c r="AK19" i="12"/>
  <c r="AL20" i="12"/>
  <c r="AL21" i="12"/>
  <c r="AL22" i="12"/>
  <c r="AL24" i="12"/>
  <c r="AL25" i="12"/>
  <c r="AL26" i="12"/>
  <c r="AK27" i="12"/>
  <c r="AL28" i="12"/>
  <c r="AL29" i="12"/>
  <c r="AL30" i="12"/>
  <c r="AK31" i="12"/>
  <c r="AL32" i="12"/>
  <c r="AL33" i="12"/>
  <c r="AL34" i="12"/>
  <c r="AK35" i="12"/>
  <c r="AL36" i="12"/>
  <c r="AL37" i="12"/>
  <c r="AL38" i="12"/>
  <c r="AL40" i="12"/>
  <c r="AL41" i="12"/>
  <c r="AL42" i="12"/>
  <c r="AK43" i="12"/>
  <c r="AL44" i="12"/>
  <c r="AL45" i="12"/>
  <c r="AL46" i="12"/>
  <c r="AK47" i="12"/>
  <c r="AL48" i="12"/>
  <c r="AL49" i="12"/>
  <c r="AL50" i="12"/>
  <c r="AK51" i="12"/>
  <c r="AL52" i="12"/>
  <c r="AL53" i="12"/>
  <c r="AL54" i="12"/>
  <c r="AL56" i="12"/>
  <c r="AL57" i="12"/>
  <c r="AL58" i="12"/>
  <c r="AK59" i="12"/>
  <c r="AL60" i="12"/>
  <c r="AL61" i="12"/>
  <c r="AL62" i="12"/>
  <c r="AK63" i="12"/>
  <c r="AL64" i="12"/>
  <c r="AL65" i="12"/>
  <c r="AL66" i="12"/>
  <c r="AK67" i="12"/>
  <c r="AL68" i="12"/>
  <c r="AL69" i="12"/>
  <c r="AL70" i="12"/>
  <c r="AL72" i="12"/>
  <c r="AL73" i="12"/>
  <c r="AL74" i="12"/>
  <c r="AK75" i="12"/>
  <c r="AL76" i="12"/>
  <c r="AL77" i="12"/>
  <c r="AL78" i="12"/>
  <c r="AK79" i="12"/>
  <c r="AL80" i="12"/>
  <c r="AL81" i="12"/>
  <c r="AL82" i="12"/>
  <c r="AK83" i="12"/>
  <c r="AL84" i="12"/>
  <c r="AL85" i="12"/>
  <c r="AL86" i="12"/>
  <c r="AL88" i="12"/>
  <c r="AL89" i="12"/>
  <c r="AL90" i="12"/>
  <c r="AK91" i="12"/>
  <c r="AL92" i="12"/>
  <c r="AL93" i="12"/>
  <c r="AL94" i="12"/>
  <c r="AK95" i="12"/>
  <c r="AL96" i="12"/>
  <c r="AL97" i="12"/>
  <c r="AL98" i="12"/>
  <c r="AK99" i="12"/>
  <c r="AL100" i="12"/>
  <c r="AL101" i="12"/>
  <c r="AL102" i="12"/>
  <c r="AL104" i="12"/>
  <c r="AL105" i="12"/>
  <c r="AL106" i="12"/>
  <c r="AK107" i="12"/>
  <c r="AL108" i="12"/>
  <c r="AL109" i="12"/>
  <c r="AL110" i="12"/>
  <c r="AK111" i="12"/>
  <c r="AL112" i="12"/>
  <c r="AL113" i="12"/>
  <c r="AL114" i="12"/>
  <c r="AK115" i="12"/>
  <c r="AL116" i="12"/>
  <c r="AL117" i="12"/>
  <c r="AL118" i="12"/>
  <c r="AL120" i="12"/>
  <c r="AL121" i="12"/>
  <c r="AL122" i="12"/>
  <c r="AK123" i="12"/>
  <c r="AL124" i="12"/>
  <c r="AL125" i="12"/>
  <c r="AL126" i="12"/>
  <c r="AK127" i="12"/>
  <c r="AL128" i="12"/>
  <c r="AL129" i="12"/>
  <c r="AL130" i="12"/>
  <c r="AK131" i="12"/>
  <c r="AL132" i="12"/>
  <c r="AL133" i="12"/>
  <c r="AL134" i="12"/>
  <c r="AL136" i="12"/>
  <c r="AL137" i="12"/>
  <c r="AL138" i="12"/>
  <c r="AK139" i="12"/>
  <c r="AL140" i="12"/>
  <c r="AL141" i="12"/>
  <c r="AL142" i="12"/>
  <c r="AK143" i="12"/>
  <c r="AL144" i="12"/>
  <c r="AL145" i="12"/>
  <c r="AL146" i="12"/>
  <c r="AK147" i="12"/>
  <c r="AL148" i="12"/>
  <c r="AL149" i="12"/>
  <c r="AL150" i="12"/>
  <c r="AL152" i="12"/>
  <c r="AL153" i="12"/>
  <c r="AL154" i="12"/>
  <c r="AK155" i="12"/>
  <c r="AL156" i="12"/>
  <c r="AL157" i="12"/>
  <c r="AL158" i="12"/>
  <c r="AK159" i="12"/>
  <c r="AL160" i="12"/>
  <c r="AL161" i="12"/>
  <c r="AL162" i="12"/>
  <c r="AK163" i="12"/>
  <c r="AL164" i="12"/>
  <c r="AL165" i="12"/>
  <c r="AL166" i="12"/>
  <c r="AL168" i="12"/>
  <c r="AL169" i="12"/>
  <c r="AL170" i="12"/>
  <c r="AK171" i="12"/>
  <c r="AL172" i="12"/>
  <c r="AL173" i="12"/>
  <c r="AL174" i="12"/>
  <c r="AK175" i="12"/>
  <c r="AL176" i="12"/>
  <c r="AL177" i="12"/>
  <c r="AL178" i="12"/>
  <c r="AK179" i="12"/>
  <c r="AL180" i="12"/>
  <c r="AL181" i="12"/>
  <c r="AL182" i="12"/>
  <c r="AL184" i="12"/>
  <c r="AL185" i="12"/>
  <c r="AL186" i="12"/>
  <c r="AK187" i="12"/>
  <c r="AL188" i="12"/>
  <c r="AL189" i="12"/>
  <c r="AL190" i="12"/>
  <c r="AK191" i="12"/>
  <c r="AL192" i="12"/>
  <c r="AL193" i="12"/>
  <c r="AL194" i="12"/>
  <c r="AK195" i="12"/>
  <c r="AL196" i="12"/>
  <c r="AL197" i="12"/>
  <c r="AL198" i="12"/>
  <c r="AL200" i="12"/>
  <c r="AL201" i="12"/>
  <c r="AL202" i="12"/>
  <c r="AK203" i="12"/>
  <c r="AL204" i="12"/>
  <c r="AL205" i="12"/>
  <c r="AL206" i="12"/>
  <c r="AK207" i="12"/>
  <c r="AL208" i="12"/>
  <c r="AL209" i="12"/>
  <c r="AL210" i="12"/>
  <c r="AK211" i="12"/>
  <c r="AL212" i="12"/>
  <c r="AL213" i="12"/>
  <c r="AL214" i="12"/>
  <c r="AL216" i="12"/>
  <c r="AL217" i="12"/>
  <c r="AL218" i="12"/>
  <c r="AK219" i="12"/>
  <c r="AL220" i="12"/>
  <c r="AL221" i="12"/>
  <c r="AL222" i="12"/>
  <c r="AK223" i="12"/>
  <c r="AL224" i="12"/>
  <c r="AL225" i="12"/>
  <c r="AL226" i="12"/>
  <c r="AK227" i="12"/>
  <c r="AL228" i="12"/>
  <c r="AL229" i="12"/>
  <c r="AL230" i="12"/>
  <c r="AL232" i="12"/>
  <c r="AL233" i="12"/>
  <c r="AL234" i="12"/>
  <c r="AK235" i="12"/>
  <c r="AL236" i="12"/>
  <c r="AL237" i="12"/>
  <c r="AL238" i="12"/>
  <c r="AK239" i="12"/>
  <c r="AL240" i="12"/>
  <c r="AL241" i="12"/>
  <c r="AL242" i="12"/>
  <c r="AK243" i="12"/>
  <c r="AL244" i="12"/>
  <c r="AL245" i="12"/>
  <c r="AL246" i="12"/>
  <c r="AL248" i="12"/>
  <c r="AL249" i="12"/>
  <c r="AL250" i="12"/>
  <c r="AK251" i="12"/>
  <c r="AL252" i="12"/>
  <c r="AL253" i="12"/>
  <c r="AL254" i="12"/>
  <c r="AK255" i="12"/>
  <c r="AL256" i="12"/>
  <c r="AL257" i="12"/>
  <c r="AL258" i="12"/>
  <c r="AK259" i="12"/>
  <c r="AL260" i="12"/>
  <c r="AL261" i="12"/>
  <c r="AL262" i="12"/>
  <c r="AL264" i="12"/>
  <c r="AL265" i="12"/>
  <c r="AL266" i="12"/>
  <c r="AK267" i="12"/>
  <c r="AL268" i="12"/>
  <c r="AL269" i="12"/>
  <c r="AL270" i="12"/>
  <c r="AK271" i="12"/>
  <c r="AL272" i="12"/>
  <c r="AL273" i="12"/>
  <c r="AL274" i="12"/>
  <c r="AK275" i="12"/>
  <c r="AL276" i="12"/>
  <c r="AL277" i="12"/>
  <c r="AL278" i="12"/>
  <c r="AL280" i="12"/>
  <c r="AL281" i="12"/>
  <c r="AL282" i="12"/>
  <c r="AK283" i="12"/>
  <c r="AL284" i="12"/>
  <c r="AL285" i="12"/>
  <c r="AL286" i="12"/>
  <c r="AK287" i="12"/>
  <c r="AL288" i="12"/>
  <c r="AL289" i="12"/>
  <c r="AL290" i="12"/>
  <c r="AK291" i="12"/>
  <c r="AL292" i="12"/>
  <c r="AL293" i="12"/>
  <c r="AL294" i="12"/>
  <c r="AL296" i="12"/>
  <c r="AL297" i="12"/>
  <c r="AL298" i="12"/>
  <c r="AK299" i="12"/>
  <c r="AL300" i="12"/>
  <c r="AL301" i="12"/>
  <c r="AL302" i="12"/>
  <c r="AK303" i="12"/>
  <c r="AL304" i="12"/>
  <c r="AL305" i="12"/>
  <c r="AL306" i="12"/>
  <c r="AK307" i="12"/>
  <c r="AL308" i="12"/>
  <c r="AL309" i="12"/>
  <c r="AL310" i="12"/>
  <c r="AL312" i="12"/>
  <c r="AL313" i="12"/>
  <c r="AL314" i="12"/>
  <c r="AK315" i="12"/>
  <c r="AL316" i="12"/>
  <c r="AL317" i="12"/>
  <c r="AL318" i="12"/>
  <c r="AK319" i="12"/>
  <c r="AL320" i="12"/>
  <c r="AL321" i="12"/>
  <c r="AL322" i="12"/>
  <c r="AK323" i="12"/>
  <c r="AL324" i="12"/>
  <c r="AL325" i="12"/>
  <c r="AL326" i="12"/>
  <c r="AL328" i="12"/>
  <c r="AL329" i="12"/>
  <c r="AL330" i="12"/>
  <c r="AK331" i="12"/>
  <c r="AL332" i="12"/>
  <c r="AL333" i="12"/>
  <c r="AL334" i="12"/>
  <c r="AK335" i="12"/>
  <c r="AL336" i="12"/>
  <c r="AL337" i="12"/>
  <c r="AL338" i="12"/>
  <c r="AK339" i="12"/>
  <c r="AL340" i="12"/>
  <c r="AL341" i="12"/>
  <c r="AL342" i="12"/>
  <c r="AL344" i="12"/>
  <c r="AL345" i="12"/>
  <c r="AL346" i="12"/>
  <c r="AL348" i="12"/>
  <c r="AL349" i="12"/>
  <c r="AL350" i="12"/>
  <c r="AL352" i="12"/>
  <c r="AL353" i="12"/>
  <c r="AL354" i="12"/>
  <c r="AL356" i="12"/>
  <c r="AL357" i="12"/>
  <c r="AL358" i="12"/>
  <c r="AL360" i="12"/>
  <c r="AL361" i="12"/>
  <c r="AL362" i="12"/>
  <c r="AL364" i="12"/>
  <c r="AL365" i="12"/>
  <c r="AL366" i="12"/>
  <c r="AL368" i="12"/>
  <c r="AL369" i="12"/>
  <c r="AL370" i="12"/>
  <c r="AL371" i="12"/>
  <c r="AL372" i="12"/>
  <c r="AL373" i="12"/>
  <c r="AL374" i="12"/>
  <c r="AL375" i="12"/>
  <c r="AL376" i="12"/>
  <c r="AL377" i="12"/>
  <c r="AL378" i="12"/>
  <c r="AL379" i="12"/>
  <c r="AL380" i="12"/>
  <c r="AL381" i="12"/>
  <c r="AL382" i="12"/>
  <c r="AL383" i="12"/>
  <c r="AL384" i="12"/>
  <c r="AL385" i="12"/>
  <c r="AL386" i="12"/>
  <c r="AL387" i="12"/>
  <c r="AL388" i="12"/>
  <c r="AL389" i="12"/>
  <c r="AL390" i="12"/>
  <c r="AL391" i="12"/>
  <c r="AL392" i="12"/>
  <c r="AL393" i="12"/>
  <c r="AL394" i="12"/>
  <c r="AL395" i="12"/>
  <c r="AL396" i="12"/>
  <c r="AL397" i="12"/>
  <c r="AL398" i="12"/>
  <c r="AL399" i="12"/>
  <c r="AL400" i="12"/>
  <c r="AL401" i="12"/>
  <c r="AL402" i="12"/>
  <c r="AL403" i="12"/>
  <c r="AL404" i="12"/>
  <c r="AL405" i="12"/>
  <c r="AL406" i="12"/>
  <c r="AL407" i="12"/>
  <c r="AL408" i="12"/>
  <c r="AL409" i="12"/>
  <c r="AL410" i="12"/>
  <c r="AL411" i="12"/>
  <c r="AL412" i="12"/>
  <c r="AL413" i="12"/>
  <c r="AL414" i="12"/>
  <c r="AL415" i="12"/>
  <c r="AL416" i="12"/>
  <c r="AL417" i="12"/>
  <c r="AL418" i="12"/>
  <c r="AL419" i="12"/>
  <c r="AL420" i="12"/>
  <c r="AL421" i="12"/>
  <c r="AL422" i="12"/>
  <c r="AL423" i="12"/>
  <c r="AL424" i="12"/>
  <c r="AL425" i="12"/>
  <c r="AL426" i="12"/>
  <c r="AL427" i="12"/>
  <c r="AL428" i="12"/>
  <c r="AL429" i="12"/>
  <c r="AL430" i="12"/>
  <c r="AL431" i="12"/>
  <c r="AL432" i="12"/>
  <c r="AL433" i="12"/>
  <c r="AL434" i="12"/>
  <c r="AL435" i="12"/>
  <c r="AL436" i="12"/>
  <c r="AL437" i="12"/>
  <c r="AL438" i="12"/>
  <c r="AL439" i="12"/>
  <c r="AL440" i="12"/>
  <c r="AL441" i="12"/>
  <c r="AL442" i="12"/>
  <c r="AL443" i="12"/>
  <c r="AL444" i="12"/>
  <c r="AL445" i="12"/>
  <c r="AL446" i="12"/>
  <c r="AL447" i="12"/>
  <c r="AL448" i="12"/>
  <c r="AL449" i="12"/>
  <c r="AL450" i="12"/>
  <c r="AL451" i="12"/>
  <c r="AL452" i="12"/>
  <c r="AL453" i="12"/>
  <c r="AL454" i="12"/>
  <c r="AL455" i="12"/>
  <c r="AL456" i="12"/>
  <c r="AL457" i="12"/>
  <c r="AL458" i="12"/>
  <c r="AL459" i="12"/>
  <c r="AL460" i="12"/>
  <c r="AL461" i="12"/>
  <c r="AL462" i="12"/>
  <c r="AL463" i="12"/>
  <c r="AL464" i="12"/>
  <c r="AL465" i="12"/>
  <c r="AL466" i="12"/>
  <c r="AL467" i="12"/>
  <c r="AL468" i="12"/>
  <c r="AL469" i="12"/>
  <c r="AL470" i="12"/>
  <c r="AL471" i="12"/>
  <c r="AL472" i="12"/>
  <c r="AL473" i="12"/>
  <c r="AL474" i="12"/>
  <c r="AL475" i="12"/>
  <c r="AL476" i="12"/>
  <c r="AL477" i="12"/>
  <c r="AL478" i="12"/>
  <c r="AL479" i="12"/>
  <c r="AL480" i="12"/>
  <c r="AL481" i="12"/>
  <c r="AL482" i="12"/>
  <c r="AL483" i="12"/>
  <c r="AL484" i="12"/>
  <c r="AL485" i="12"/>
  <c r="AL486" i="12"/>
  <c r="AL487" i="12"/>
  <c r="AL488" i="12"/>
  <c r="AL489" i="12"/>
  <c r="AL490" i="12"/>
  <c r="AL491" i="12"/>
  <c r="AL492" i="12"/>
  <c r="AL493" i="12"/>
  <c r="AL494" i="12"/>
  <c r="AL495" i="12"/>
  <c r="AL496" i="12"/>
  <c r="AL497" i="12"/>
  <c r="AL498" i="12"/>
  <c r="AL499" i="12"/>
  <c r="AL500" i="12"/>
  <c r="AL501" i="12"/>
  <c r="AL502" i="12"/>
  <c r="AL503" i="12"/>
  <c r="AL504" i="12"/>
  <c r="AL505" i="12"/>
  <c r="AL506" i="12"/>
  <c r="AL507" i="12"/>
  <c r="AL508" i="12"/>
  <c r="AL509" i="12"/>
  <c r="AL510" i="12"/>
  <c r="AK13" i="12"/>
  <c r="AK14" i="12"/>
  <c r="AK16" i="12"/>
  <c r="AK18" i="12"/>
  <c r="AK20" i="12"/>
  <c r="AK22" i="12"/>
  <c r="AK23" i="12"/>
  <c r="AK24" i="12"/>
  <c r="AK26" i="12"/>
  <c r="AK28" i="12"/>
  <c r="AK30" i="12"/>
  <c r="AK32" i="12"/>
  <c r="AK34" i="12"/>
  <c r="AK36" i="12"/>
  <c r="AK37" i="12"/>
  <c r="AK38" i="12"/>
  <c r="AK39" i="12"/>
  <c r="AK40" i="12"/>
  <c r="AK41" i="12"/>
  <c r="AK42" i="12"/>
  <c r="AK44" i="12"/>
  <c r="AK46" i="12"/>
  <c r="AK48" i="12"/>
  <c r="AK50" i="12"/>
  <c r="AK52" i="12"/>
  <c r="AK54" i="12"/>
  <c r="AK55" i="12"/>
  <c r="AK56" i="12"/>
  <c r="AK58" i="12"/>
  <c r="AK60" i="12"/>
  <c r="AK62" i="12"/>
  <c r="AK64" i="12"/>
  <c r="AK66" i="12"/>
  <c r="AK68" i="12"/>
  <c r="AK70" i="12"/>
  <c r="AK71" i="12"/>
  <c r="AK72" i="12"/>
  <c r="AK74" i="12"/>
  <c r="AK76" i="12"/>
  <c r="AK77" i="12"/>
  <c r="AK78" i="12"/>
  <c r="AK80" i="12"/>
  <c r="AK82" i="12"/>
  <c r="AK84" i="12"/>
  <c r="AK86" i="12"/>
  <c r="AK87" i="12"/>
  <c r="AK88" i="12"/>
  <c r="AK90" i="12"/>
  <c r="AK92" i="12"/>
  <c r="AK94" i="12"/>
  <c r="AK96" i="12"/>
  <c r="AK98" i="12"/>
  <c r="AK100" i="12"/>
  <c r="AK101" i="12"/>
  <c r="AK102" i="12"/>
  <c r="AK103" i="12"/>
  <c r="AK104" i="12"/>
  <c r="AK105" i="12"/>
  <c r="AK106" i="12"/>
  <c r="AK108" i="12"/>
  <c r="AK110" i="12"/>
  <c r="AK112" i="12"/>
  <c r="AK114" i="12"/>
  <c r="AK116" i="12"/>
  <c r="AK118" i="12"/>
  <c r="AK119" i="12"/>
  <c r="AK120" i="12"/>
  <c r="AK122" i="12"/>
  <c r="AK124" i="12"/>
  <c r="AK126" i="12"/>
  <c r="AK128" i="12"/>
  <c r="AK130" i="12"/>
  <c r="AK132" i="12"/>
  <c r="AK134" i="12"/>
  <c r="AK135" i="12"/>
  <c r="AK136" i="12"/>
  <c r="AK138" i="12"/>
  <c r="AK140" i="12"/>
  <c r="AK141" i="12"/>
  <c r="AK142" i="12"/>
  <c r="AK144" i="12"/>
  <c r="AK146" i="12"/>
  <c r="AK148" i="12"/>
  <c r="AK150" i="12"/>
  <c r="AK151" i="12"/>
  <c r="AK152" i="12"/>
  <c r="AK154" i="12"/>
  <c r="AK156" i="12"/>
  <c r="AK158" i="12"/>
  <c r="AK160" i="12"/>
  <c r="AK162" i="12"/>
  <c r="AK164" i="12"/>
  <c r="AK165" i="12"/>
  <c r="AK166" i="12"/>
  <c r="AK167" i="12"/>
  <c r="AK168" i="12"/>
  <c r="AK169" i="12"/>
  <c r="AK170" i="12"/>
  <c r="AK172" i="12"/>
  <c r="AK174" i="12"/>
  <c r="AK176" i="12"/>
  <c r="AK178" i="12"/>
  <c r="AK180" i="12"/>
  <c r="AK182" i="12"/>
  <c r="AK183" i="12"/>
  <c r="AK184" i="12"/>
  <c r="AK186" i="12"/>
  <c r="AK188" i="12"/>
  <c r="AK190" i="12"/>
  <c r="AK192" i="12"/>
  <c r="AK194" i="12"/>
  <c r="AK196" i="12"/>
  <c r="AK198" i="12"/>
  <c r="AK199" i="12"/>
  <c r="AK200" i="12"/>
  <c r="AK202" i="12"/>
  <c r="AK204" i="12"/>
  <c r="AK205" i="12"/>
  <c r="AK206" i="12"/>
  <c r="AK208" i="12"/>
  <c r="AK210" i="12"/>
  <c r="AK212" i="12"/>
  <c r="AK214" i="12"/>
  <c r="AK215" i="12"/>
  <c r="AK216" i="12"/>
  <c r="AK218" i="12"/>
  <c r="AK220" i="12"/>
  <c r="AK222" i="12"/>
  <c r="AK224" i="12"/>
  <c r="AK226" i="12"/>
  <c r="AK228" i="12"/>
  <c r="AK229" i="12"/>
  <c r="AK230" i="12"/>
  <c r="AK231" i="12"/>
  <c r="AK232" i="12"/>
  <c r="AK233" i="12"/>
  <c r="AK234" i="12"/>
  <c r="AK236" i="12"/>
  <c r="AK238" i="12"/>
  <c r="AK240" i="12"/>
  <c r="AK242" i="12"/>
  <c r="AK244" i="12"/>
  <c r="AK246" i="12"/>
  <c r="AK247" i="12"/>
  <c r="AK248" i="12"/>
  <c r="AK250" i="12"/>
  <c r="AK252" i="12"/>
  <c r="AK254" i="12"/>
  <c r="AK256" i="12"/>
  <c r="AK258" i="12"/>
  <c r="AK260" i="12"/>
  <c r="AK262" i="12"/>
  <c r="AK263" i="12"/>
  <c r="AK264" i="12"/>
  <c r="AK266" i="12"/>
  <c r="AK268" i="12"/>
  <c r="AK269" i="12"/>
  <c r="AK270" i="12"/>
  <c r="AK272" i="12"/>
  <c r="AK274" i="12"/>
  <c r="AK276" i="12"/>
  <c r="AK278" i="12"/>
  <c r="AK279" i="12"/>
  <c r="AK280" i="12"/>
  <c r="AK282" i="12"/>
  <c r="AK284" i="12"/>
  <c r="AK286" i="12"/>
  <c r="AK288" i="12"/>
  <c r="AK290" i="12"/>
  <c r="AK292" i="12"/>
  <c r="AK293" i="12"/>
  <c r="AK294" i="12"/>
  <c r="AK295" i="12"/>
  <c r="AK296" i="12"/>
  <c r="AK297" i="12"/>
  <c r="AK298" i="12"/>
  <c r="AK300" i="12"/>
  <c r="AK302" i="12"/>
  <c r="AK304" i="12"/>
  <c r="AK306" i="12"/>
  <c r="AK308" i="12"/>
  <c r="AK310" i="12"/>
  <c r="AK311" i="12"/>
  <c r="AK312" i="12"/>
  <c r="AK314" i="12"/>
  <c r="AK316" i="12"/>
  <c r="AK318" i="12"/>
  <c r="AK320" i="12"/>
  <c r="AK322" i="12"/>
  <c r="AK324" i="12"/>
  <c r="AK326" i="12"/>
  <c r="AK327" i="12"/>
  <c r="AK328" i="12"/>
  <c r="AK330" i="12"/>
  <c r="AK332" i="12"/>
  <c r="AK333" i="12"/>
  <c r="AK334" i="12"/>
  <c r="AK336" i="12"/>
  <c r="AK338" i="12"/>
  <c r="AK340" i="12"/>
  <c r="AK342" i="12"/>
  <c r="AK343" i="12"/>
  <c r="AK344" i="12"/>
  <c r="AK346" i="12"/>
  <c r="AK347" i="12"/>
  <c r="AK348" i="12"/>
  <c r="AK350" i="12"/>
  <c r="AK351" i="12"/>
  <c r="AK352" i="12"/>
  <c r="AK354" i="12"/>
  <c r="AK355" i="12"/>
  <c r="AK356" i="12"/>
  <c r="AK358" i="12"/>
  <c r="AK359" i="12"/>
  <c r="AK360" i="12"/>
  <c r="AK362" i="12"/>
  <c r="AK363" i="12"/>
  <c r="AK364" i="12"/>
  <c r="AK366" i="12"/>
  <c r="AK367" i="12"/>
  <c r="AK368" i="12"/>
  <c r="AK370" i="12"/>
  <c r="AK371" i="12"/>
  <c r="AK372" i="12"/>
  <c r="AK374" i="12"/>
  <c r="AK375" i="12"/>
  <c r="AK376" i="12"/>
  <c r="AK378" i="12"/>
  <c r="AK379" i="12"/>
  <c r="AK380" i="12"/>
  <c r="AK382" i="12"/>
  <c r="AK383" i="12"/>
  <c r="AK384" i="12"/>
  <c r="AK386" i="12"/>
  <c r="AK387" i="12"/>
  <c r="AK388" i="12"/>
  <c r="AK390" i="12"/>
  <c r="AK391" i="12"/>
  <c r="AK392" i="12"/>
  <c r="AK394" i="12"/>
  <c r="AK395" i="12"/>
  <c r="AK396" i="12"/>
  <c r="AK398" i="12"/>
  <c r="AK399" i="12"/>
  <c r="AK400" i="12"/>
  <c r="AK402" i="12"/>
  <c r="AK403" i="12"/>
  <c r="AK404" i="12"/>
  <c r="AK406" i="12"/>
  <c r="AK407" i="12"/>
  <c r="AK408" i="12"/>
  <c r="AK410" i="12"/>
  <c r="AK411" i="12"/>
  <c r="AK412" i="12"/>
  <c r="AK414" i="12"/>
  <c r="AK415" i="12"/>
  <c r="AK416" i="12"/>
  <c r="AK418" i="12"/>
  <c r="AK419" i="12"/>
  <c r="AK420" i="12"/>
  <c r="AK422" i="12"/>
  <c r="AK423" i="12"/>
  <c r="AK424" i="12"/>
  <c r="AK426" i="12"/>
  <c r="AK427" i="12"/>
  <c r="AK428" i="12"/>
  <c r="AK430" i="12"/>
  <c r="AK431" i="12"/>
  <c r="AK432" i="12"/>
  <c r="AK434" i="12"/>
  <c r="AK435" i="12"/>
  <c r="AK436" i="12"/>
  <c r="AK438" i="12"/>
  <c r="AK439" i="12"/>
  <c r="AK440" i="12"/>
  <c r="AK442" i="12"/>
  <c r="AK443" i="12"/>
  <c r="AK444" i="12"/>
  <c r="AK446" i="12"/>
  <c r="AK447" i="12"/>
  <c r="AK448" i="12"/>
  <c r="AK450" i="12"/>
  <c r="AK451" i="12"/>
  <c r="AK452" i="12"/>
  <c r="AK454" i="12"/>
  <c r="AK455" i="12"/>
  <c r="AK456" i="12"/>
  <c r="AK458" i="12"/>
  <c r="AK459" i="12"/>
  <c r="AK460" i="12"/>
  <c r="AK462" i="12"/>
  <c r="AK463" i="12"/>
  <c r="AK464" i="12"/>
  <c r="AK466" i="12"/>
  <c r="AK467" i="12"/>
  <c r="AK468" i="12"/>
  <c r="AK470" i="12"/>
  <c r="AK471" i="12"/>
  <c r="AK472" i="12"/>
  <c r="AK474" i="12"/>
  <c r="AK475" i="12"/>
  <c r="AK476" i="12"/>
  <c r="AK478" i="12"/>
  <c r="AK479" i="12"/>
  <c r="AK480" i="12"/>
  <c r="AK482" i="12"/>
  <c r="AK483" i="12"/>
  <c r="AK484" i="12"/>
  <c r="AK486" i="12"/>
  <c r="AK487" i="12"/>
  <c r="AK488" i="12"/>
  <c r="AK490" i="12"/>
  <c r="AK491" i="12"/>
  <c r="AK492" i="12"/>
  <c r="AK494" i="12"/>
  <c r="AK495" i="12"/>
  <c r="AK496" i="12"/>
  <c r="AK498" i="12"/>
  <c r="AK499" i="12"/>
  <c r="AK500" i="12"/>
  <c r="AK502" i="12"/>
  <c r="AK503" i="12"/>
  <c r="AK504" i="12"/>
  <c r="AK506" i="12"/>
  <c r="AK507" i="12"/>
  <c r="AK508" i="12"/>
  <c r="AK510" i="12"/>
  <c r="I12" i="12"/>
  <c r="AK12" i="12" s="1"/>
  <c r="I11" i="12"/>
  <c r="AK11" i="12" s="1"/>
  <c r="D11" i="12"/>
  <c r="AT11" i="12" s="1"/>
  <c r="D12" i="12"/>
  <c r="AT12" i="12" s="1"/>
  <c r="AT14" i="12"/>
  <c r="AT16" i="12"/>
  <c r="BE16" i="12" s="1"/>
  <c r="BF16" i="12" s="1"/>
  <c r="AT24" i="12"/>
  <c r="BE24" i="12" s="1"/>
  <c r="BF24" i="12" s="1"/>
  <c r="AT26" i="12"/>
  <c r="BE26" i="12" s="1"/>
  <c r="BF26" i="12" s="1"/>
  <c r="AT30" i="12"/>
  <c r="BE30" i="12" s="1"/>
  <c r="BF30" i="12" s="1"/>
  <c r="AT34" i="12"/>
  <c r="BE34" i="12" s="1"/>
  <c r="BF34" i="12" s="1"/>
  <c r="AT36" i="12"/>
  <c r="AT40" i="12"/>
  <c r="AT42" i="12"/>
  <c r="AT46" i="12"/>
  <c r="AT48" i="12"/>
  <c r="AT49" i="12"/>
  <c r="BE49" i="12" s="1"/>
  <c r="BF49" i="12" s="1"/>
  <c r="AT52" i="12"/>
  <c r="AT55" i="12"/>
  <c r="AT56" i="12"/>
  <c r="AT58" i="12"/>
  <c r="BE58" i="12" s="1"/>
  <c r="BF58" i="12" s="1"/>
  <c r="AT62" i="12"/>
  <c r="BE62" i="12" s="1"/>
  <c r="BF62" i="12" s="1"/>
  <c r="AT66" i="12"/>
  <c r="AT68" i="12"/>
  <c r="BE68" i="12" s="1"/>
  <c r="BF68" i="12" s="1"/>
  <c r="AT69" i="12"/>
  <c r="AT70" i="12"/>
  <c r="AT73" i="12"/>
  <c r="BE73" i="12" s="1"/>
  <c r="BF73" i="12" s="1"/>
  <c r="AT78" i="12"/>
  <c r="AT80" i="12"/>
  <c r="BE80" i="12" s="1"/>
  <c r="BF80" i="12" s="1"/>
  <c r="AT82" i="12"/>
  <c r="AT90" i="12"/>
  <c r="AY90" i="12" s="1"/>
  <c r="AZ90" i="12" s="1"/>
  <c r="AT94" i="12"/>
  <c r="AT98" i="12"/>
  <c r="AT102" i="12"/>
  <c r="BE102" i="12" s="1"/>
  <c r="BF102" i="12" s="1"/>
  <c r="AT110" i="12"/>
  <c r="AT112" i="12"/>
  <c r="BE112" i="12" s="1"/>
  <c r="BF112" i="12" s="1"/>
  <c r="AT114" i="12"/>
  <c r="AT118" i="12"/>
  <c r="AT122" i="12"/>
  <c r="AT126" i="12"/>
  <c r="AT130" i="12"/>
  <c r="AT134" i="12"/>
  <c r="AT142" i="12"/>
  <c r="AT144" i="12"/>
  <c r="AT146" i="12"/>
  <c r="BE146" i="12" s="1"/>
  <c r="BF146" i="12" s="1"/>
  <c r="AT154" i="12"/>
  <c r="AT162" i="12"/>
  <c r="AT164" i="12"/>
  <c r="AT165" i="12"/>
  <c r="AT166" i="12"/>
  <c r="AT173" i="12"/>
  <c r="AT175" i="12"/>
  <c r="AT176" i="12"/>
  <c r="BE176" i="12" s="1"/>
  <c r="BF176" i="12" s="1"/>
  <c r="AT178" i="12"/>
  <c r="AT182" i="12"/>
  <c r="BE182" i="12" s="1"/>
  <c r="BF182" i="12" s="1"/>
  <c r="AT184" i="12"/>
  <c r="BE184" i="12" s="1"/>
  <c r="BF184" i="12" s="1"/>
  <c r="AT186" i="12"/>
  <c r="AT192" i="12"/>
  <c r="AT198" i="12"/>
  <c r="AT200" i="12"/>
  <c r="BE200" i="12" s="1"/>
  <c r="BF200" i="12" s="1"/>
  <c r="AT204" i="12"/>
  <c r="AT208" i="12"/>
  <c r="AT210" i="12"/>
  <c r="BE210" i="12" s="1"/>
  <c r="BF210" i="12" s="1"/>
  <c r="AT214" i="12"/>
  <c r="AT220" i="12"/>
  <c r="AT222" i="12"/>
  <c r="BE222" i="12" s="1"/>
  <c r="BF222" i="12" s="1"/>
  <c r="AT225" i="12"/>
  <c r="BE225" i="12" s="1"/>
  <c r="BF225" i="12" s="1"/>
  <c r="AT226" i="12"/>
  <c r="BE226" i="12" s="1"/>
  <c r="BF226" i="12" s="1"/>
  <c r="AT228" i="12"/>
  <c r="BE228" i="12" s="1"/>
  <c r="BF228" i="12" s="1"/>
  <c r="AT232" i="12"/>
  <c r="AT236" i="12"/>
  <c r="AT238" i="12"/>
  <c r="BE238" i="12" s="1"/>
  <c r="BF238" i="12" s="1"/>
  <c r="AT242" i="12"/>
  <c r="AT244" i="12"/>
  <c r="AT246" i="12"/>
  <c r="BE246" i="12" s="1"/>
  <c r="BF246" i="12" s="1"/>
  <c r="AT259" i="12"/>
  <c r="AT262" i="12"/>
  <c r="BE262" i="12" s="1"/>
  <c r="BF262" i="12" s="1"/>
  <c r="AT274" i="12"/>
  <c r="AT277" i="12"/>
  <c r="BE277" i="12" s="1"/>
  <c r="BF277" i="12" s="1"/>
  <c r="AT278" i="12"/>
  <c r="AT280" i="12"/>
  <c r="AT288" i="12"/>
  <c r="AT296" i="12"/>
  <c r="AT299" i="12"/>
  <c r="AT304" i="12"/>
  <c r="BE304" i="12" s="1"/>
  <c r="BF304" i="12" s="1"/>
  <c r="AT306" i="12"/>
  <c r="AT310" i="12"/>
  <c r="AT313" i="12"/>
  <c r="AT314" i="12"/>
  <c r="AT317" i="12"/>
  <c r="AT321" i="12"/>
  <c r="AT325" i="12"/>
  <c r="BE325" i="12" s="1"/>
  <c r="BF325" i="12" s="1"/>
  <c r="AT329" i="12"/>
  <c r="AT332" i="12"/>
  <c r="AT336" i="12"/>
  <c r="AT340" i="12"/>
  <c r="AT342" i="12"/>
  <c r="AT348" i="12"/>
  <c r="AT349" i="12"/>
  <c r="AT356" i="12"/>
  <c r="AT362" i="12"/>
  <c r="AT364" i="12"/>
  <c r="AT365" i="12"/>
  <c r="AT380" i="12"/>
  <c r="AT391" i="12"/>
  <c r="BE391" i="12" s="1"/>
  <c r="BF391" i="12" s="1"/>
  <c r="AT394" i="12"/>
  <c r="AT406" i="12"/>
  <c r="AT407" i="12"/>
  <c r="AT408" i="12"/>
  <c r="AT409" i="12"/>
  <c r="AT410" i="12"/>
  <c r="AT413" i="12"/>
  <c r="AT417" i="12"/>
  <c r="AT421" i="12"/>
  <c r="BE421" i="12" s="1"/>
  <c r="BF421" i="12" s="1"/>
  <c r="AT422" i="12"/>
  <c r="BE422" i="12" s="1"/>
  <c r="BF422" i="12" s="1"/>
  <c r="AT424" i="12"/>
  <c r="AT425" i="12"/>
  <c r="AT426" i="12"/>
  <c r="AT428" i="12"/>
  <c r="AT432" i="12"/>
  <c r="AT436" i="12"/>
  <c r="BE436" i="12" s="1"/>
  <c r="BF436" i="12" s="1"/>
  <c r="AT442" i="12"/>
  <c r="BE442" i="12" s="1"/>
  <c r="BF442" i="12" s="1"/>
  <c r="AT446" i="12"/>
  <c r="BE446" i="12" s="1"/>
  <c r="BF446" i="12" s="1"/>
  <c r="AT452" i="12"/>
  <c r="AT457" i="12"/>
  <c r="BE457" i="12" s="1"/>
  <c r="BF457" i="12" s="1"/>
  <c r="AT458" i="12"/>
  <c r="BE458" i="12" s="1"/>
  <c r="BF458" i="12" s="1"/>
  <c r="AT461" i="12"/>
  <c r="AT462" i="12"/>
  <c r="AT468" i="12"/>
  <c r="AT473" i="12"/>
  <c r="AT477" i="12"/>
  <c r="AT484" i="12"/>
  <c r="BE484" i="12" s="1"/>
  <c r="BF484" i="12" s="1"/>
  <c r="AT486" i="12"/>
  <c r="AT494" i="12"/>
  <c r="AT496" i="12"/>
  <c r="AT497" i="12"/>
  <c r="AT498" i="12"/>
  <c r="BE498" i="12" s="1"/>
  <c r="BF498" i="12" s="1"/>
  <c r="AT501" i="12"/>
  <c r="AT505" i="12"/>
  <c r="BE505" i="12" s="1"/>
  <c r="BF505" i="12" s="1"/>
  <c r="AW509" i="12"/>
  <c r="AX509" i="12" s="1"/>
  <c r="AT510" i="12"/>
  <c r="AB506" i="10"/>
  <c r="G507" i="12" s="1"/>
  <c r="AG507" i="12" s="1"/>
  <c r="AG20" i="12"/>
  <c r="AB37" i="10"/>
  <c r="AB45" i="10"/>
  <c r="G46" i="12" s="1"/>
  <c r="AG46" i="12" s="1"/>
  <c r="AB61" i="10"/>
  <c r="G62" i="12" s="1"/>
  <c r="AG62" i="12" s="1"/>
  <c r="AB77" i="10"/>
  <c r="AB81" i="10"/>
  <c r="G82" i="12" s="1"/>
  <c r="AG82" i="12" s="1"/>
  <c r="AB93" i="10"/>
  <c r="G94" i="12" s="1"/>
  <c r="AG94" i="12" s="1"/>
  <c r="AB97" i="10"/>
  <c r="G98" i="12" s="1"/>
  <c r="AG98" i="12" s="1"/>
  <c r="AB113" i="10"/>
  <c r="AB125" i="10"/>
  <c r="G126" i="12" s="1"/>
  <c r="AG126" i="12" s="1"/>
  <c r="AB141" i="10"/>
  <c r="AB145" i="10"/>
  <c r="AB157" i="10"/>
  <c r="G158" i="12" s="1"/>
  <c r="AG158" i="12" s="1"/>
  <c r="AB161" i="10"/>
  <c r="G162" i="12" s="1"/>
  <c r="AG162" i="12" s="1"/>
  <c r="AB173" i="10"/>
  <c r="AB177" i="10"/>
  <c r="AB193" i="10"/>
  <c r="AB209" i="10"/>
  <c r="G210" i="12" s="1"/>
  <c r="AG210" i="12" s="1"/>
  <c r="AB221" i="10"/>
  <c r="AB224" i="10"/>
  <c r="AB233" i="10"/>
  <c r="G234" i="12" s="1"/>
  <c r="AG234" i="12" s="1"/>
  <c r="AB241" i="10"/>
  <c r="G242" i="12" s="1"/>
  <c r="AG242" i="12" s="1"/>
  <c r="AB245" i="10"/>
  <c r="G246" i="12" s="1"/>
  <c r="AG246" i="12" s="1"/>
  <c r="AB253" i="10"/>
  <c r="G254" i="12" s="1"/>
  <c r="AG254" i="12" s="1"/>
  <c r="AB257" i="10"/>
  <c r="G258" i="12" s="1"/>
  <c r="AG258" i="12" s="1"/>
  <c r="AB261" i="10"/>
  <c r="G262" i="12" s="1"/>
  <c r="AG262" i="12" s="1"/>
  <c r="AB265" i="10"/>
  <c r="G266" i="12" s="1"/>
  <c r="AG266" i="12" s="1"/>
  <c r="AB269" i="10"/>
  <c r="G270" i="12" s="1"/>
  <c r="AG270" i="12" s="1"/>
  <c r="AB273" i="10"/>
  <c r="AB277" i="10"/>
  <c r="G278" i="12" s="1"/>
  <c r="AG278" i="12" s="1"/>
  <c r="AB285" i="10"/>
  <c r="AB289" i="10"/>
  <c r="G290" i="12" s="1"/>
  <c r="AG290" i="12" s="1"/>
  <c r="AB293" i="10"/>
  <c r="AB297" i="10"/>
  <c r="AB301" i="10"/>
  <c r="AB305" i="10"/>
  <c r="AB309" i="10"/>
  <c r="G310" i="12" s="1"/>
  <c r="AG310" i="12" s="1"/>
  <c r="AB317" i="10"/>
  <c r="G318" i="12" s="1"/>
  <c r="AG318" i="12" s="1"/>
  <c r="AB321" i="10"/>
  <c r="AB325" i="10"/>
  <c r="G326" i="12" s="1"/>
  <c r="AG326" i="12" s="1"/>
  <c r="AB329" i="10"/>
  <c r="AB333" i="10"/>
  <c r="AB337" i="10"/>
  <c r="AB341" i="10"/>
  <c r="G342" i="12" s="1"/>
  <c r="AG342" i="12" s="1"/>
  <c r="AB349" i="10"/>
  <c r="AB353" i="10"/>
  <c r="AB357" i="10"/>
  <c r="G358" i="12" s="1"/>
  <c r="AG358" i="12" s="1"/>
  <c r="AB361" i="10"/>
  <c r="AB365" i="10"/>
  <c r="AB369" i="10"/>
  <c r="AB373" i="10"/>
  <c r="G374" i="12" s="1"/>
  <c r="AG374" i="12" s="1"/>
  <c r="AB381" i="10"/>
  <c r="G382" i="12" s="1"/>
  <c r="AG382" i="12" s="1"/>
  <c r="AB385" i="10"/>
  <c r="AB389" i="10"/>
  <c r="AB393" i="10"/>
  <c r="AB397" i="10"/>
  <c r="AB401" i="10"/>
  <c r="AB405" i="10"/>
  <c r="G406" i="12" s="1"/>
  <c r="AG406" i="12" s="1"/>
  <c r="AB408" i="10"/>
  <c r="AB421" i="10"/>
  <c r="AB425" i="10"/>
  <c r="G426" i="12" s="1"/>
  <c r="AG426" i="12" s="1"/>
  <c r="AB437" i="10"/>
  <c r="G438" i="12" s="1"/>
  <c r="AG438" i="12" s="1"/>
  <c r="AB453" i="10"/>
  <c r="G454" i="12" s="1"/>
  <c r="AG454" i="12" s="1"/>
  <c r="AB457" i="10"/>
  <c r="G458" i="12" s="1"/>
  <c r="AG458" i="12" s="1"/>
  <c r="AB469" i="10"/>
  <c r="AB485" i="10"/>
  <c r="AB497" i="10"/>
  <c r="AB35" i="10"/>
  <c r="AB39" i="10"/>
  <c r="AB43" i="10"/>
  <c r="G44" i="12" s="1"/>
  <c r="AG44" i="12" s="1"/>
  <c r="AB47" i="10"/>
  <c r="G48" i="12" s="1"/>
  <c r="AG48" i="12" s="1"/>
  <c r="AB51" i="10"/>
  <c r="AB55" i="10"/>
  <c r="G56" i="12" s="1"/>
  <c r="AG56" i="12" s="1"/>
  <c r="AB59" i="10"/>
  <c r="AB63" i="10"/>
  <c r="G64" i="12" s="1"/>
  <c r="AG64" i="12" s="1"/>
  <c r="AB67" i="10"/>
  <c r="G68" i="12" s="1"/>
  <c r="AG68" i="12" s="1"/>
  <c r="AB71" i="10"/>
  <c r="G72" i="12" s="1"/>
  <c r="AG72" i="12" s="1"/>
  <c r="AB75" i="10"/>
  <c r="AB79" i="10"/>
  <c r="AB83" i="10"/>
  <c r="AB87" i="10"/>
  <c r="G88" i="12" s="1"/>
  <c r="AG88" i="12" s="1"/>
  <c r="AB89" i="10"/>
  <c r="AB91" i="10"/>
  <c r="G92" i="12" s="1"/>
  <c r="AG92" i="12" s="1"/>
  <c r="AB95" i="10"/>
  <c r="AB99" i="10"/>
  <c r="AB103" i="10"/>
  <c r="AB107" i="10"/>
  <c r="AB111" i="10"/>
  <c r="G112" i="12" s="1"/>
  <c r="AG112" i="12" s="1"/>
  <c r="AB115" i="10"/>
  <c r="G116" i="12" s="1"/>
  <c r="AG116" i="12" s="1"/>
  <c r="AB119" i="10"/>
  <c r="G120" i="12" s="1"/>
  <c r="AG120" i="12" s="1"/>
  <c r="AB121" i="10"/>
  <c r="AB123" i="10"/>
  <c r="AB127" i="10"/>
  <c r="AB130" i="10"/>
  <c r="G131" i="12" s="1"/>
  <c r="AG131" i="12" s="1"/>
  <c r="AB131" i="10"/>
  <c r="AB135" i="10"/>
  <c r="G136" i="12" s="1"/>
  <c r="AG136" i="12" s="1"/>
  <c r="AB139" i="10"/>
  <c r="G140" i="12" s="1"/>
  <c r="AG140" i="12" s="1"/>
  <c r="AB143" i="10"/>
  <c r="G144" i="12" s="1"/>
  <c r="AG144" i="12" s="1"/>
  <c r="AB147" i="10"/>
  <c r="G148" i="12" s="1"/>
  <c r="AG148" i="12" s="1"/>
  <c r="AB151" i="10"/>
  <c r="G152" i="12" s="1"/>
  <c r="AG152" i="12" s="1"/>
  <c r="AB155" i="10"/>
  <c r="AB159" i="10"/>
  <c r="G160" i="12" s="1"/>
  <c r="AG160" i="12" s="1"/>
  <c r="AB163" i="10"/>
  <c r="AB167" i="10"/>
  <c r="G168" i="12" s="1"/>
  <c r="AG168" i="12" s="1"/>
  <c r="AB171" i="10"/>
  <c r="G172" i="12" s="1"/>
  <c r="AG172" i="12" s="1"/>
  <c r="AB175" i="10"/>
  <c r="AB179" i="10"/>
  <c r="G180" i="12" s="1"/>
  <c r="AG180" i="12" s="1"/>
  <c r="AB183" i="10"/>
  <c r="AB187" i="10"/>
  <c r="AB191" i="10"/>
  <c r="AB195" i="10"/>
  <c r="AB199" i="10"/>
  <c r="G200" i="12" s="1"/>
  <c r="AG200" i="12" s="1"/>
  <c r="AB203" i="10"/>
  <c r="AB207" i="10"/>
  <c r="AB211" i="10"/>
  <c r="AB215" i="10"/>
  <c r="G216" i="12" s="1"/>
  <c r="AG216" i="12" s="1"/>
  <c r="AB217" i="10"/>
  <c r="AB218" i="10"/>
  <c r="AB219" i="10"/>
  <c r="AB223" i="10"/>
  <c r="AB227" i="10"/>
  <c r="AB231" i="10"/>
  <c r="G232" i="12" s="1"/>
  <c r="AG232" i="12" s="1"/>
  <c r="AB235" i="10"/>
  <c r="AB239" i="10"/>
  <c r="AB243" i="10"/>
  <c r="G244" i="12" s="1"/>
  <c r="AG244" i="12" s="1"/>
  <c r="AB247" i="10"/>
  <c r="G248" i="12" s="1"/>
  <c r="AG248" i="12" s="1"/>
  <c r="AB249" i="10"/>
  <c r="AB255" i="10"/>
  <c r="G256" i="12" s="1"/>
  <c r="AG256" i="12" s="1"/>
  <c r="AB263" i="10"/>
  <c r="G264" i="12" s="1"/>
  <c r="AG264" i="12" s="1"/>
  <c r="AB266" i="10"/>
  <c r="AB271" i="10"/>
  <c r="G272" i="12" s="1"/>
  <c r="AG272" i="12" s="1"/>
  <c r="AB278" i="10"/>
  <c r="G279" i="12" s="1"/>
  <c r="AG279" i="12" s="1"/>
  <c r="AB279" i="10"/>
  <c r="G280" i="12" s="1"/>
  <c r="AG280" i="12" s="1"/>
  <c r="AB281" i="10"/>
  <c r="AB283" i="10"/>
  <c r="AB291" i="10"/>
  <c r="G292" i="12" s="1"/>
  <c r="AG292" i="12" s="1"/>
  <c r="AB299" i="10"/>
  <c r="AB307" i="10"/>
  <c r="AB313" i="10"/>
  <c r="AB314" i="10"/>
  <c r="G315" i="12" s="1"/>
  <c r="AG315" i="12" s="1"/>
  <c r="AB315" i="10"/>
  <c r="AB323" i="10"/>
  <c r="G324" i="12" s="1"/>
  <c r="AG324" i="12" s="1"/>
  <c r="AB331" i="10"/>
  <c r="AB334" i="10"/>
  <c r="G335" i="12" s="1"/>
  <c r="AG335" i="12" s="1"/>
  <c r="AB339" i="10"/>
  <c r="G340" i="12" s="1"/>
  <c r="AG340" i="12" s="1"/>
  <c r="AB345" i="10"/>
  <c r="G346" i="12" s="1"/>
  <c r="AG346" i="12" s="1"/>
  <c r="AB351" i="10"/>
  <c r="AB354" i="10"/>
  <c r="G355" i="12" s="1"/>
  <c r="AG355" i="12" s="1"/>
  <c r="AB359" i="10"/>
  <c r="AB366" i="10"/>
  <c r="G367" i="12" s="1"/>
  <c r="AG367" i="12" s="1"/>
  <c r="AB367" i="10"/>
  <c r="AB375" i="10"/>
  <c r="G376" i="12" s="1"/>
  <c r="AG376" i="12" s="1"/>
  <c r="AB377" i="10"/>
  <c r="AB383" i="10"/>
  <c r="AB386" i="10"/>
  <c r="G387" i="12" s="1"/>
  <c r="AG387" i="12" s="1"/>
  <c r="AB391" i="10"/>
  <c r="G392" i="12" s="1"/>
  <c r="AG392" i="12" s="1"/>
  <c r="AB399" i="10"/>
  <c r="G400" i="12" s="1"/>
  <c r="AG400" i="12" s="1"/>
  <c r="AB407" i="10"/>
  <c r="AB409" i="10"/>
  <c r="G410" i="12" s="1"/>
  <c r="AG410" i="12" s="1"/>
  <c r="AB415" i="10"/>
  <c r="AB419" i="10"/>
  <c r="AB423" i="10"/>
  <c r="G424" i="12" s="1"/>
  <c r="AG424" i="12" s="1"/>
  <c r="AB427" i="10"/>
  <c r="AB431" i="10"/>
  <c r="AB435" i="10"/>
  <c r="AB439" i="10"/>
  <c r="G440" i="12" s="1"/>
  <c r="AG440" i="12" s="1"/>
  <c r="AB443" i="10"/>
  <c r="AB447" i="10"/>
  <c r="G448" i="12" s="1"/>
  <c r="AG448" i="12" s="1"/>
  <c r="AB451" i="10"/>
  <c r="G452" i="12" s="1"/>
  <c r="AG452" i="12" s="1"/>
  <c r="AB455" i="10"/>
  <c r="AB459" i="10"/>
  <c r="AB463" i="10"/>
  <c r="AB467" i="10"/>
  <c r="AB471" i="10"/>
  <c r="AB473" i="10"/>
  <c r="G474" i="12" s="1"/>
  <c r="AG474" i="12" s="1"/>
  <c r="AB475" i="10"/>
  <c r="AB479" i="10"/>
  <c r="AB483" i="10"/>
  <c r="AB487" i="10"/>
  <c r="AB491" i="10"/>
  <c r="AB495" i="10"/>
  <c r="AB499" i="10"/>
  <c r="AT17" i="12"/>
  <c r="AT503" i="12"/>
  <c r="BE503" i="12" s="1"/>
  <c r="BF503" i="12" s="1"/>
  <c r="AT479" i="12"/>
  <c r="AT463" i="12"/>
  <c r="AT447" i="12"/>
  <c r="AT419" i="12"/>
  <c r="AT399" i="12"/>
  <c r="AT375" i="12"/>
  <c r="AT351" i="12"/>
  <c r="BE351" i="12" s="1"/>
  <c r="BF351" i="12" s="1"/>
  <c r="AT319" i="12"/>
  <c r="BE319" i="12" s="1"/>
  <c r="BF319" i="12" s="1"/>
  <c r="AT291" i="12"/>
  <c r="AT255" i="12"/>
  <c r="AT203" i="12"/>
  <c r="AT151" i="12"/>
  <c r="AT111" i="12"/>
  <c r="AT47" i="12"/>
  <c r="AT506" i="12"/>
  <c r="AT502" i="12"/>
  <c r="BE502" i="12" s="1"/>
  <c r="BF502" i="12" s="1"/>
  <c r="AT490" i="12"/>
  <c r="AT482" i="12"/>
  <c r="AT478" i="12"/>
  <c r="AT474" i="12"/>
  <c r="AT470" i="12"/>
  <c r="BE470" i="12" s="1"/>
  <c r="BF470" i="12" s="1"/>
  <c r="AT466" i="12"/>
  <c r="BE466" i="12" s="1"/>
  <c r="BF466" i="12" s="1"/>
  <c r="AT454" i="12"/>
  <c r="AT450" i="12"/>
  <c r="AT438" i="12"/>
  <c r="BE438" i="12" s="1"/>
  <c r="BF438" i="12" s="1"/>
  <c r="AT434" i="12"/>
  <c r="AT430" i="12"/>
  <c r="AT418" i="12"/>
  <c r="BE418" i="12" s="1"/>
  <c r="BF418" i="12" s="1"/>
  <c r="AT414" i="12"/>
  <c r="BE414" i="12" s="1"/>
  <c r="BF414" i="12" s="1"/>
  <c r="AT402" i="12"/>
  <c r="AT398" i="12"/>
  <c r="AT390" i="12"/>
  <c r="AT386" i="12"/>
  <c r="AT382" i="12"/>
  <c r="BE382" i="12" s="1"/>
  <c r="BF382" i="12" s="1"/>
  <c r="AT378" i="12"/>
  <c r="AT374" i="12"/>
  <c r="BE374" i="12" s="1"/>
  <c r="BF374" i="12" s="1"/>
  <c r="AT370" i="12"/>
  <c r="AT366" i="12"/>
  <c r="AT358" i="12"/>
  <c r="AT354" i="12"/>
  <c r="AT350" i="12"/>
  <c r="AT346" i="12"/>
  <c r="AT338" i="12"/>
  <c r="AT334" i="12"/>
  <c r="BE334" i="12" s="1"/>
  <c r="BF334" i="12" s="1"/>
  <c r="AT330" i="12"/>
  <c r="BE330" i="12" s="1"/>
  <c r="BF330" i="12" s="1"/>
  <c r="AT326" i="12"/>
  <c r="AT322" i="12"/>
  <c r="BE322" i="12" s="1"/>
  <c r="BF322" i="12" s="1"/>
  <c r="AT318" i="12"/>
  <c r="AT302" i="12"/>
  <c r="BE302" i="12" s="1"/>
  <c r="BF302" i="12" s="1"/>
  <c r="AT298" i="12"/>
  <c r="AT290" i="12"/>
  <c r="AT286" i="12"/>
  <c r="BE286" i="12" s="1"/>
  <c r="BF286" i="12" s="1"/>
  <c r="AT282" i="12"/>
  <c r="BE282" i="12" s="1"/>
  <c r="BF282" i="12" s="1"/>
  <c r="AT270" i="12"/>
  <c r="BE270" i="12" s="1"/>
  <c r="BF270" i="12" s="1"/>
  <c r="AT266" i="12"/>
  <c r="BE266" i="12" s="1"/>
  <c r="BF266" i="12" s="1"/>
  <c r="AT258" i="12"/>
  <c r="AT254" i="12"/>
  <c r="BE254" i="12" s="1"/>
  <c r="BF254" i="12" s="1"/>
  <c r="AT250" i="12"/>
  <c r="AT234" i="12"/>
  <c r="AT230" i="12"/>
  <c r="AT218" i="12"/>
  <c r="AT206" i="12"/>
  <c r="BE206" i="12" s="1"/>
  <c r="BF206" i="12" s="1"/>
  <c r="AT202" i="12"/>
  <c r="AT194" i="12"/>
  <c r="BE194" i="12" s="1"/>
  <c r="BF194" i="12" s="1"/>
  <c r="AT190" i="12"/>
  <c r="AT174" i="12"/>
  <c r="AT170" i="12"/>
  <c r="AT158" i="12"/>
  <c r="AT150" i="12"/>
  <c r="AT138" i="12"/>
  <c r="AT106" i="12"/>
  <c r="AT86" i="12"/>
  <c r="AT74" i="12"/>
  <c r="BE74" i="12" s="1"/>
  <c r="BF74" i="12" s="1"/>
  <c r="AT54" i="12"/>
  <c r="BE54" i="12" s="1"/>
  <c r="BF54" i="12" s="1"/>
  <c r="AT50" i="12"/>
  <c r="AT38" i="12"/>
  <c r="AT22" i="12"/>
  <c r="BE22" i="12" s="1"/>
  <c r="BF22" i="12" s="1"/>
  <c r="AT18" i="12"/>
  <c r="AT493" i="12"/>
  <c r="AT489" i="12"/>
  <c r="AT485" i="12"/>
  <c r="BE485" i="12" s="1"/>
  <c r="BF485" i="12" s="1"/>
  <c r="AT481" i="12"/>
  <c r="AT469" i="12"/>
  <c r="AT465" i="12"/>
  <c r="BE465" i="12" s="1"/>
  <c r="BF465" i="12" s="1"/>
  <c r="AT453" i="12"/>
  <c r="BE453" i="12" s="1"/>
  <c r="BF453" i="12" s="1"/>
  <c r="AT449" i="12"/>
  <c r="AT445" i="12"/>
  <c r="BE445" i="12" s="1"/>
  <c r="BF445" i="12" s="1"/>
  <c r="AT441" i="12"/>
  <c r="AT437" i="12"/>
  <c r="AT433" i="12"/>
  <c r="AT429" i="12"/>
  <c r="AT405" i="12"/>
  <c r="AT401" i="12"/>
  <c r="AT397" i="12"/>
  <c r="AT393" i="12"/>
  <c r="AT389" i="12"/>
  <c r="BE389" i="12" s="1"/>
  <c r="BF389" i="12" s="1"/>
  <c r="AT385" i="12"/>
  <c r="BE385" i="12" s="1"/>
  <c r="BF385" i="12" s="1"/>
  <c r="AT381" i="12"/>
  <c r="AT377" i="12"/>
  <c r="BE377" i="12" s="1"/>
  <c r="BF377" i="12" s="1"/>
  <c r="AT373" i="12"/>
  <c r="AT369" i="12"/>
  <c r="AT361" i="12"/>
  <c r="AT357" i="12"/>
  <c r="AT353" i="12"/>
  <c r="AT345" i="12"/>
  <c r="AT341" i="12"/>
  <c r="BE341" i="12" s="1"/>
  <c r="BF341" i="12" s="1"/>
  <c r="AT337" i="12"/>
  <c r="AT333" i="12"/>
  <c r="AT309" i="12"/>
  <c r="BE309" i="12" s="1"/>
  <c r="BF309" i="12" s="1"/>
  <c r="AT305" i="12"/>
  <c r="AT301" i="12"/>
  <c r="AT297" i="12"/>
  <c r="BE297" i="12" s="1"/>
  <c r="BF297" i="12" s="1"/>
  <c r="AT293" i="12"/>
  <c r="AT289" i="12"/>
  <c r="AT285" i="12"/>
  <c r="BE285" i="12" s="1"/>
  <c r="BF285" i="12" s="1"/>
  <c r="AT281" i="12"/>
  <c r="AT273" i="12"/>
  <c r="BE273" i="12" s="1"/>
  <c r="BF273" i="12" s="1"/>
  <c r="AT269" i="12"/>
  <c r="AT265" i="12"/>
  <c r="AT261" i="12"/>
  <c r="AT257" i="12"/>
  <c r="AT253" i="12"/>
  <c r="AT249" i="12"/>
  <c r="AT245" i="12"/>
  <c r="AT241" i="12"/>
  <c r="BE241" i="12" s="1"/>
  <c r="BF241" i="12" s="1"/>
  <c r="AT237" i="12"/>
  <c r="AT233" i="12"/>
  <c r="AT229" i="12"/>
  <c r="AT221" i="12"/>
  <c r="AT217" i="12"/>
  <c r="BE217" i="12" s="1"/>
  <c r="BF217" i="12" s="1"/>
  <c r="AT213" i="12"/>
  <c r="BE213" i="12" s="1"/>
  <c r="BF213" i="12" s="1"/>
  <c r="AT209" i="12"/>
  <c r="BE209" i="12" s="1"/>
  <c r="BF209" i="12" s="1"/>
  <c r="AT205" i="12"/>
  <c r="BE205" i="12" s="1"/>
  <c r="BF205" i="12" s="1"/>
  <c r="AT201" i="12"/>
  <c r="AT197" i="12"/>
  <c r="BE197" i="12" s="1"/>
  <c r="BF197" i="12" s="1"/>
  <c r="AT193" i="12"/>
  <c r="BE193" i="12" s="1"/>
  <c r="BF193" i="12" s="1"/>
  <c r="AT189" i="12"/>
  <c r="AT185" i="12"/>
  <c r="BE185" i="12" s="1"/>
  <c r="BF185" i="12" s="1"/>
  <c r="AT181" i="12"/>
  <c r="AT177" i="12"/>
  <c r="AT169" i="12"/>
  <c r="BE169" i="12" s="1"/>
  <c r="BF169" i="12" s="1"/>
  <c r="AT161" i="12"/>
  <c r="BE161" i="12" s="1"/>
  <c r="BF161" i="12" s="1"/>
  <c r="AT157" i="12"/>
  <c r="AT153" i="12"/>
  <c r="AT149" i="12"/>
  <c r="AT145" i="12"/>
  <c r="BE145" i="12" s="1"/>
  <c r="BF145" i="12" s="1"/>
  <c r="AT141" i="12"/>
  <c r="AT137" i="12"/>
  <c r="AT133" i="12"/>
  <c r="AT129" i="12"/>
  <c r="BE129" i="12" s="1"/>
  <c r="BF129" i="12" s="1"/>
  <c r="AT125" i="12"/>
  <c r="AT121" i="12"/>
  <c r="AT117" i="12"/>
  <c r="AT113" i="12"/>
  <c r="AT109" i="12"/>
  <c r="AT105" i="12"/>
  <c r="AT101" i="12"/>
  <c r="BE101" i="12" s="1"/>
  <c r="BF101" i="12" s="1"/>
  <c r="AT97" i="12"/>
  <c r="AT93" i="12"/>
  <c r="AT89" i="12"/>
  <c r="AT85" i="12"/>
  <c r="AT81" i="12"/>
  <c r="AT77" i="12"/>
  <c r="AT65" i="12"/>
  <c r="AT61" i="12"/>
  <c r="BE61" i="12" s="1"/>
  <c r="BF61" i="12" s="1"/>
  <c r="AT57" i="12"/>
  <c r="AT53" i="12"/>
  <c r="BE53" i="12" s="1"/>
  <c r="BF53" i="12" s="1"/>
  <c r="AT45" i="12"/>
  <c r="AT41" i="12"/>
  <c r="BE41" i="12" s="1"/>
  <c r="BF41" i="12" s="1"/>
  <c r="AT37" i="12"/>
  <c r="BE37" i="12" s="1"/>
  <c r="BF37" i="12" s="1"/>
  <c r="AT33" i="12"/>
  <c r="AT29" i="12"/>
  <c r="AT25" i="12"/>
  <c r="BE25" i="12" s="1"/>
  <c r="BF25" i="12" s="1"/>
  <c r="AT21" i="12"/>
  <c r="AT508" i="12"/>
  <c r="BE508" i="12" s="1"/>
  <c r="BF508" i="12" s="1"/>
  <c r="AT504" i="12"/>
  <c r="AT500" i="12"/>
  <c r="AT492" i="12"/>
  <c r="BE492" i="12" s="1"/>
  <c r="BF492" i="12" s="1"/>
  <c r="AT488" i="12"/>
  <c r="BE488" i="12" s="1"/>
  <c r="BF488" i="12" s="1"/>
  <c r="AT480" i="12"/>
  <c r="AT476" i="12"/>
  <c r="BE476" i="12" s="1"/>
  <c r="BF476" i="12" s="1"/>
  <c r="AT472" i="12"/>
  <c r="AT464" i="12"/>
  <c r="AT460" i="12"/>
  <c r="AT456" i="12"/>
  <c r="BE456" i="12" s="1"/>
  <c r="BF456" i="12" s="1"/>
  <c r="AT448" i="12"/>
  <c r="BE448" i="12" s="1"/>
  <c r="BF448" i="12" s="1"/>
  <c r="AT444" i="12"/>
  <c r="AT440" i="12"/>
  <c r="BE440" i="12" s="1"/>
  <c r="BF440" i="12" s="1"/>
  <c r="AT420" i="12"/>
  <c r="AT416" i="12"/>
  <c r="AT412" i="12"/>
  <c r="AT404" i="12"/>
  <c r="AT400" i="12"/>
  <c r="BE400" i="12" s="1"/>
  <c r="BF400" i="12" s="1"/>
  <c r="AT396" i="12"/>
  <c r="AT392" i="12"/>
  <c r="AT388" i="12"/>
  <c r="AT384" i="12"/>
  <c r="AT376" i="12"/>
  <c r="BE376" i="12" s="1"/>
  <c r="BF376" i="12" s="1"/>
  <c r="AT372" i="12"/>
  <c r="AT368" i="12"/>
  <c r="AT360" i="12"/>
  <c r="BE360" i="12" s="1"/>
  <c r="BF360" i="12" s="1"/>
  <c r="AT352" i="12"/>
  <c r="BE352" i="12" s="1"/>
  <c r="BF352" i="12" s="1"/>
  <c r="AT344" i="12"/>
  <c r="AT328" i="12"/>
  <c r="AT324" i="12"/>
  <c r="BE324" i="12" s="1"/>
  <c r="BF324" i="12" s="1"/>
  <c r="AT320" i="12"/>
  <c r="AT316" i="12"/>
  <c r="AT312" i="12"/>
  <c r="AT308" i="12"/>
  <c r="AT300" i="12"/>
  <c r="AT292" i="12"/>
  <c r="AT284" i="12"/>
  <c r="AT276" i="12"/>
  <c r="BE276" i="12" s="1"/>
  <c r="BF276" i="12" s="1"/>
  <c r="AT272" i="12"/>
  <c r="AT268" i="12"/>
  <c r="AT264" i="12"/>
  <c r="AT260" i="12"/>
  <c r="AT256" i="12"/>
  <c r="AT252" i="12"/>
  <c r="AT248" i="12"/>
  <c r="AT240" i="12"/>
  <c r="AT224" i="12"/>
  <c r="BE224" i="12" s="1"/>
  <c r="BF224" i="12" s="1"/>
  <c r="AT216" i="12"/>
  <c r="BE216" i="12" s="1"/>
  <c r="BF216" i="12" s="1"/>
  <c r="AT212" i="12"/>
  <c r="BE212" i="12" s="1"/>
  <c r="BF212" i="12" s="1"/>
  <c r="AT196" i="12"/>
  <c r="BE196" i="12" s="1"/>
  <c r="BF196" i="12" s="1"/>
  <c r="AT188" i="12"/>
  <c r="BE188" i="12" s="1"/>
  <c r="BF188" i="12" s="1"/>
  <c r="AT180" i="12"/>
  <c r="AT172" i="12"/>
  <c r="AT168" i="12"/>
  <c r="BE168" i="12" s="1"/>
  <c r="BF168" i="12" s="1"/>
  <c r="AT160" i="12"/>
  <c r="BE160" i="12" s="1"/>
  <c r="BF160" i="12" s="1"/>
  <c r="AT156" i="12"/>
  <c r="AT152" i="12"/>
  <c r="AT148" i="12"/>
  <c r="BE148" i="12" s="1"/>
  <c r="BF148" i="12" s="1"/>
  <c r="AT140" i="12"/>
  <c r="AT136" i="12"/>
  <c r="BE136" i="12" s="1"/>
  <c r="BF136" i="12" s="1"/>
  <c r="AT132" i="12"/>
  <c r="BE132" i="12" s="1"/>
  <c r="BF132" i="12" s="1"/>
  <c r="AT128" i="12"/>
  <c r="AT124" i="12"/>
  <c r="AT120" i="12"/>
  <c r="BE120" i="12" s="1"/>
  <c r="BF120" i="12" s="1"/>
  <c r="AT116" i="12"/>
  <c r="AT108" i="12"/>
  <c r="BE108" i="12" s="1"/>
  <c r="BF108" i="12" s="1"/>
  <c r="AT104" i="12"/>
  <c r="AT100" i="12"/>
  <c r="AT96" i="12"/>
  <c r="AT92" i="12"/>
  <c r="AT88" i="12"/>
  <c r="BE88" i="12" s="1"/>
  <c r="BF88" i="12" s="1"/>
  <c r="AT84" i="12"/>
  <c r="AT76" i="12"/>
  <c r="AT72" i="12"/>
  <c r="BE72" i="12" s="1"/>
  <c r="BF72" i="12" s="1"/>
  <c r="AT64" i="12"/>
  <c r="AT60" i="12"/>
  <c r="AT44" i="12"/>
  <c r="AT32" i="12"/>
  <c r="AT28" i="12"/>
  <c r="AT20" i="12"/>
  <c r="AE30" i="10"/>
  <c r="AE508" i="10"/>
  <c r="AE507" i="10"/>
  <c r="AE31" i="10"/>
  <c r="AE28" i="10"/>
  <c r="AE29" i="10"/>
  <c r="AE504" i="10"/>
  <c r="AE33" i="10"/>
  <c r="AE502" i="10"/>
  <c r="AE509" i="10"/>
  <c r="AE32" i="10"/>
  <c r="AE501" i="10"/>
  <c r="AE510" i="10"/>
  <c r="AE503" i="10"/>
  <c r="AE505" i="10"/>
  <c r="AE506" i="10"/>
  <c r="AE34" i="10"/>
  <c r="AE35" i="10"/>
  <c r="AE36" i="10"/>
  <c r="AE37" i="10"/>
  <c r="AE38" i="10"/>
  <c r="AE39" i="10"/>
  <c r="AE40" i="10"/>
  <c r="AE41" i="10"/>
  <c r="AE42" i="10"/>
  <c r="AE43" i="10"/>
  <c r="AE44" i="10"/>
  <c r="AE45" i="10"/>
  <c r="AE46" i="10"/>
  <c r="AE47" i="10"/>
  <c r="AE48" i="10"/>
  <c r="AE49" i="10"/>
  <c r="AE50" i="10"/>
  <c r="AE51" i="10"/>
  <c r="AE52" i="10"/>
  <c r="AE53" i="10"/>
  <c r="AE54" i="10"/>
  <c r="AE55" i="10"/>
  <c r="AE56" i="10"/>
  <c r="AE57" i="10"/>
  <c r="AE58" i="10"/>
  <c r="AE59" i="10"/>
  <c r="AE60" i="10"/>
  <c r="AE61" i="10"/>
  <c r="AE62" i="10"/>
  <c r="AE63" i="10"/>
  <c r="AE64" i="10"/>
  <c r="AE65" i="10"/>
  <c r="AE66" i="10"/>
  <c r="AE67" i="10"/>
  <c r="AE68" i="10"/>
  <c r="AE69" i="10"/>
  <c r="AE70" i="10"/>
  <c r="AE71" i="10"/>
  <c r="AE72" i="10"/>
  <c r="AE73" i="10"/>
  <c r="AE74" i="10"/>
  <c r="AE75" i="10"/>
  <c r="AE76" i="10"/>
  <c r="AE77" i="10"/>
  <c r="AE78" i="10"/>
  <c r="AE79" i="10"/>
  <c r="AE80" i="10"/>
  <c r="AE81" i="10"/>
  <c r="AE82" i="10"/>
  <c r="AE83" i="10"/>
  <c r="AE84" i="10"/>
  <c r="AE85" i="10"/>
  <c r="AE86" i="10"/>
  <c r="AE87" i="10"/>
  <c r="AE88" i="10"/>
  <c r="AE89" i="10"/>
  <c r="AE90" i="10"/>
  <c r="AE91" i="10"/>
  <c r="AE92" i="10"/>
  <c r="AE93" i="10"/>
  <c r="AE94" i="10"/>
  <c r="AE95" i="10"/>
  <c r="AE96" i="10"/>
  <c r="AE97" i="10"/>
  <c r="AE98" i="10"/>
  <c r="AE99" i="10"/>
  <c r="AE100" i="10"/>
  <c r="AE101" i="10"/>
  <c r="AE102" i="10"/>
  <c r="AE103" i="10"/>
  <c r="AE104" i="10"/>
  <c r="AE105" i="10"/>
  <c r="AE106" i="10"/>
  <c r="AE107" i="10"/>
  <c r="AE108" i="10"/>
  <c r="AE109" i="10"/>
  <c r="AE110" i="10"/>
  <c r="AE111" i="10"/>
  <c r="AE112" i="10"/>
  <c r="AE113" i="10"/>
  <c r="AE114" i="10"/>
  <c r="AE115" i="10"/>
  <c r="AE116" i="10"/>
  <c r="AE117" i="10"/>
  <c r="AE118" i="10"/>
  <c r="AE119" i="10"/>
  <c r="AE120" i="10"/>
  <c r="AE121" i="10"/>
  <c r="AE122" i="10"/>
  <c r="AE123" i="10"/>
  <c r="AE124" i="10"/>
  <c r="AE125" i="10"/>
  <c r="AE126" i="10"/>
  <c r="AE127" i="10"/>
  <c r="AE128" i="10"/>
  <c r="AE129" i="10"/>
  <c r="AE130" i="10"/>
  <c r="AE131" i="10"/>
  <c r="AE132" i="10"/>
  <c r="AE133" i="10"/>
  <c r="AE134" i="10"/>
  <c r="AE135" i="10"/>
  <c r="AE136" i="10"/>
  <c r="AE137" i="10"/>
  <c r="AE138" i="10"/>
  <c r="AE139" i="10"/>
  <c r="AE140" i="10"/>
  <c r="AE141" i="10"/>
  <c r="AE142" i="10"/>
  <c r="AE143" i="10"/>
  <c r="AE144" i="10"/>
  <c r="AE145" i="10"/>
  <c r="AE146" i="10"/>
  <c r="AE147" i="10"/>
  <c r="AE148" i="10"/>
  <c r="AE149" i="10"/>
  <c r="AE150" i="10"/>
  <c r="AE151" i="10"/>
  <c r="AE152" i="10"/>
  <c r="AE153" i="10"/>
  <c r="AE154" i="10"/>
  <c r="AE155" i="10"/>
  <c r="AE156" i="10"/>
  <c r="AE157" i="10"/>
  <c r="AE158" i="10"/>
  <c r="AE159" i="10"/>
  <c r="AE160" i="10"/>
  <c r="AE161" i="10"/>
  <c r="AE162" i="10"/>
  <c r="AE163" i="10"/>
  <c r="AE164" i="10"/>
  <c r="AE165" i="10"/>
  <c r="AE166" i="10"/>
  <c r="AE167" i="10"/>
  <c r="AE168" i="10"/>
  <c r="AE169" i="10"/>
  <c r="AE170" i="10"/>
  <c r="AE171" i="10"/>
  <c r="AE172" i="10"/>
  <c r="AE173" i="10"/>
  <c r="AE174" i="10"/>
  <c r="AE175" i="10"/>
  <c r="AE176" i="10"/>
  <c r="AE177" i="10"/>
  <c r="AE178" i="10"/>
  <c r="AE179" i="10"/>
  <c r="AE180" i="10"/>
  <c r="AE181" i="10"/>
  <c r="AE182" i="10"/>
  <c r="AE183" i="10"/>
  <c r="AE184" i="10"/>
  <c r="AE185" i="10"/>
  <c r="AE186" i="10"/>
  <c r="AE187" i="10"/>
  <c r="AE188" i="10"/>
  <c r="AE189" i="10"/>
  <c r="AE190" i="10"/>
  <c r="AE191" i="10"/>
  <c r="AE192" i="10"/>
  <c r="AE193" i="10"/>
  <c r="AE194" i="10"/>
  <c r="AE195" i="10"/>
  <c r="AE196" i="10"/>
  <c r="AE197" i="10"/>
  <c r="AE198" i="10"/>
  <c r="AE199" i="10"/>
  <c r="AE200" i="10"/>
  <c r="AE201" i="10"/>
  <c r="AE202" i="10"/>
  <c r="AE203" i="10"/>
  <c r="AE204" i="10"/>
  <c r="AE205" i="10"/>
  <c r="AE206" i="10"/>
  <c r="AE207" i="10"/>
  <c r="AE208" i="10"/>
  <c r="AE209" i="10"/>
  <c r="AE210" i="10"/>
  <c r="AE211" i="10"/>
  <c r="AE212" i="10"/>
  <c r="AE213" i="10"/>
  <c r="AE214" i="10"/>
  <c r="AE215" i="10"/>
  <c r="AE216" i="10"/>
  <c r="AE217" i="10"/>
  <c r="AE218" i="10"/>
  <c r="AE219" i="10"/>
  <c r="AE220" i="10"/>
  <c r="AE221" i="10"/>
  <c r="AE222" i="10"/>
  <c r="AE223" i="10"/>
  <c r="AE224" i="10"/>
  <c r="AE225" i="10"/>
  <c r="AE226" i="10"/>
  <c r="AE227" i="10"/>
  <c r="AE228" i="10"/>
  <c r="AE229" i="10"/>
  <c r="AE230" i="10"/>
  <c r="AE231" i="10"/>
  <c r="AE232" i="10"/>
  <c r="AE233" i="10"/>
  <c r="AE234" i="10"/>
  <c r="AE235" i="10"/>
  <c r="AE236" i="10"/>
  <c r="AE237" i="10"/>
  <c r="AE238" i="10"/>
  <c r="AE239" i="10"/>
  <c r="AE240" i="10"/>
  <c r="AE241" i="10"/>
  <c r="AE242" i="10"/>
  <c r="AE243" i="10"/>
  <c r="AE244" i="10"/>
  <c r="AE245" i="10"/>
  <c r="AE246" i="10"/>
  <c r="AE247" i="10"/>
  <c r="AE248" i="10"/>
  <c r="AE249" i="10"/>
  <c r="AE250" i="10"/>
  <c r="AE251" i="10"/>
  <c r="AE252" i="10"/>
  <c r="AE253" i="10"/>
  <c r="AE254" i="10"/>
  <c r="AE255" i="10"/>
  <c r="AE256" i="10"/>
  <c r="AE257" i="10"/>
  <c r="AE258" i="10"/>
  <c r="AE259" i="10"/>
  <c r="AE260" i="10"/>
  <c r="AE261" i="10"/>
  <c r="AE262" i="10"/>
  <c r="AE263" i="10"/>
  <c r="AE264" i="10"/>
  <c r="AE265" i="10"/>
  <c r="AE266" i="10"/>
  <c r="AE267" i="10"/>
  <c r="AE268" i="10"/>
  <c r="AE269" i="10"/>
  <c r="AE270" i="10"/>
  <c r="AE271" i="10"/>
  <c r="AE272" i="10"/>
  <c r="AE273" i="10"/>
  <c r="AE274" i="10"/>
  <c r="AE275" i="10"/>
  <c r="AE276" i="10"/>
  <c r="AE277" i="10"/>
  <c r="AE278" i="10"/>
  <c r="AE279" i="10"/>
  <c r="AE280" i="10"/>
  <c r="AE281" i="10"/>
  <c r="AE282" i="10"/>
  <c r="AE283" i="10"/>
  <c r="AE284" i="10"/>
  <c r="AE285" i="10"/>
  <c r="AE286" i="10"/>
  <c r="AE287" i="10"/>
  <c r="AE288" i="10"/>
  <c r="AE289" i="10"/>
  <c r="AE290" i="10"/>
  <c r="AE291" i="10"/>
  <c r="AE292" i="10"/>
  <c r="AE293" i="10"/>
  <c r="AE294" i="10"/>
  <c r="AE295" i="10"/>
  <c r="AE296" i="10"/>
  <c r="AE297" i="10"/>
  <c r="AE298" i="10"/>
  <c r="AE299" i="10"/>
  <c r="AE300" i="10"/>
  <c r="AE301" i="10"/>
  <c r="AE302" i="10"/>
  <c r="AE303" i="10"/>
  <c r="AE304" i="10"/>
  <c r="AE305" i="10"/>
  <c r="AE306" i="10"/>
  <c r="AE307" i="10"/>
  <c r="AE308" i="10"/>
  <c r="AE309" i="10"/>
  <c r="AE310" i="10"/>
  <c r="AE311" i="10"/>
  <c r="AE312" i="10"/>
  <c r="AE313" i="10"/>
  <c r="AE314" i="10"/>
  <c r="AE315" i="10"/>
  <c r="AE316" i="10"/>
  <c r="AE317" i="10"/>
  <c r="AE318" i="10"/>
  <c r="AE319" i="10"/>
  <c r="AE320" i="10"/>
  <c r="AE321" i="10"/>
  <c r="AE322" i="10"/>
  <c r="AE323" i="10"/>
  <c r="AE324" i="10"/>
  <c r="AE325" i="10"/>
  <c r="AE326" i="10"/>
  <c r="AE327" i="10"/>
  <c r="AE328" i="10"/>
  <c r="AE329" i="10"/>
  <c r="AE330" i="10"/>
  <c r="AE331" i="10"/>
  <c r="AE332" i="10"/>
  <c r="AE333" i="10"/>
  <c r="AE334" i="10"/>
  <c r="AE335" i="10"/>
  <c r="AE336" i="10"/>
  <c r="AE337" i="10"/>
  <c r="AE338" i="10"/>
  <c r="AE339" i="10"/>
  <c r="AE340" i="10"/>
  <c r="AE341" i="10"/>
  <c r="AE342" i="10"/>
  <c r="AE343" i="10"/>
  <c r="AE344" i="10"/>
  <c r="AE345" i="10"/>
  <c r="AE346" i="10"/>
  <c r="AE347" i="10"/>
  <c r="AE348" i="10"/>
  <c r="AE349" i="10"/>
  <c r="AE350" i="10"/>
  <c r="AE351" i="10"/>
  <c r="AE352" i="10"/>
  <c r="AE353" i="10"/>
  <c r="AE354" i="10"/>
  <c r="AE355" i="10"/>
  <c r="AE356" i="10"/>
  <c r="AE357" i="10"/>
  <c r="AE358" i="10"/>
  <c r="AE359" i="10"/>
  <c r="AE360" i="10"/>
  <c r="AE361" i="10"/>
  <c r="AE362" i="10"/>
  <c r="AE363" i="10"/>
  <c r="AE364" i="10"/>
  <c r="AE365" i="10"/>
  <c r="AE366" i="10"/>
  <c r="AE367" i="10"/>
  <c r="AE368" i="10"/>
  <c r="AE369" i="10"/>
  <c r="AE370" i="10"/>
  <c r="AE371" i="10"/>
  <c r="AE372" i="10"/>
  <c r="AE373" i="10"/>
  <c r="AE374" i="10"/>
  <c r="AE375" i="10"/>
  <c r="AE376" i="10"/>
  <c r="AE377" i="10"/>
  <c r="AE378" i="10"/>
  <c r="AE379" i="10"/>
  <c r="AE380" i="10"/>
  <c r="AE381" i="10"/>
  <c r="AE382" i="10"/>
  <c r="AE383" i="10"/>
  <c r="AE384" i="10"/>
  <c r="AE385" i="10"/>
  <c r="AE386" i="10"/>
  <c r="AE387" i="10"/>
  <c r="AE388" i="10"/>
  <c r="AE389" i="10"/>
  <c r="AE390" i="10"/>
  <c r="AE391" i="10"/>
  <c r="AE392" i="10"/>
  <c r="AE393" i="10"/>
  <c r="AE394" i="10"/>
  <c r="AE395" i="10"/>
  <c r="AE396" i="10"/>
  <c r="AE397" i="10"/>
  <c r="AE398" i="10"/>
  <c r="AE399" i="10"/>
  <c r="AE400" i="10"/>
  <c r="AE401" i="10"/>
  <c r="AE402" i="10"/>
  <c r="AE403" i="10"/>
  <c r="AE404" i="10"/>
  <c r="AE405" i="10"/>
  <c r="AE406" i="10"/>
  <c r="AE407" i="10"/>
  <c r="AE408" i="10"/>
  <c r="AE409" i="10"/>
  <c r="AE410" i="10"/>
  <c r="AE411" i="10"/>
  <c r="AE412" i="10"/>
  <c r="AE413" i="10"/>
  <c r="AE414" i="10"/>
  <c r="AE415" i="10"/>
  <c r="AE416" i="10"/>
  <c r="AE417" i="10"/>
  <c r="AE418" i="10"/>
  <c r="AE419" i="10"/>
  <c r="AE420" i="10"/>
  <c r="AE421" i="10"/>
  <c r="AE422" i="10"/>
  <c r="AE423" i="10"/>
  <c r="AE424" i="10"/>
  <c r="AE425" i="10"/>
  <c r="AE426" i="10"/>
  <c r="AE427" i="10"/>
  <c r="AE428" i="10"/>
  <c r="AE429" i="10"/>
  <c r="AE430" i="10"/>
  <c r="AE431" i="10"/>
  <c r="AE432" i="10"/>
  <c r="AE433" i="10"/>
  <c r="AE434" i="10"/>
  <c r="AE435" i="10"/>
  <c r="AE436" i="10"/>
  <c r="AE437" i="10"/>
  <c r="AE438" i="10"/>
  <c r="AE439" i="10"/>
  <c r="AE440" i="10"/>
  <c r="AE441" i="10"/>
  <c r="AE442" i="10"/>
  <c r="AE443" i="10"/>
  <c r="AE444" i="10"/>
  <c r="AE445" i="10"/>
  <c r="AE446" i="10"/>
  <c r="AE447" i="10"/>
  <c r="AE448" i="10"/>
  <c r="AE449" i="10"/>
  <c r="AE450" i="10"/>
  <c r="AE451" i="10"/>
  <c r="AE452" i="10"/>
  <c r="AE453" i="10"/>
  <c r="AE454" i="10"/>
  <c r="AE455" i="10"/>
  <c r="AE456" i="10"/>
  <c r="AE457" i="10"/>
  <c r="AE458" i="10"/>
  <c r="AE459" i="10"/>
  <c r="AE460" i="10"/>
  <c r="AE461" i="10"/>
  <c r="AE462" i="10"/>
  <c r="AE463" i="10"/>
  <c r="AE464" i="10"/>
  <c r="AE465" i="10"/>
  <c r="AE466" i="10"/>
  <c r="AE467" i="10"/>
  <c r="AE468" i="10"/>
  <c r="AE469" i="10"/>
  <c r="AE470" i="10"/>
  <c r="AE471" i="10"/>
  <c r="AE472" i="10"/>
  <c r="AE473" i="10"/>
  <c r="AE474" i="10"/>
  <c r="AE475" i="10"/>
  <c r="AE476" i="10"/>
  <c r="AE477" i="10"/>
  <c r="AE478" i="10"/>
  <c r="AE479" i="10"/>
  <c r="AE480" i="10"/>
  <c r="AE481" i="10"/>
  <c r="AE482" i="10"/>
  <c r="AE483" i="10"/>
  <c r="AE484" i="10"/>
  <c r="AE485" i="10"/>
  <c r="AE486" i="10"/>
  <c r="AE487" i="10"/>
  <c r="AE488" i="10"/>
  <c r="AE489" i="10"/>
  <c r="AE490" i="10"/>
  <c r="AE491" i="10"/>
  <c r="AE492" i="10"/>
  <c r="AE493" i="10"/>
  <c r="AE494" i="10"/>
  <c r="AE495" i="10"/>
  <c r="AE496" i="10"/>
  <c r="AE497" i="10"/>
  <c r="AE498" i="10"/>
  <c r="AE499" i="10"/>
  <c r="AE500" i="10"/>
  <c r="A30" i="10"/>
  <c r="A508" i="10"/>
  <c r="A21" i="10"/>
  <c r="A507" i="10"/>
  <c r="A27" i="10"/>
  <c r="A26" i="10"/>
  <c r="A17" i="10"/>
  <c r="A25" i="10"/>
  <c r="A31" i="10"/>
  <c r="A29" i="10"/>
  <c r="A504" i="10"/>
  <c r="A33" i="10"/>
  <c r="A502" i="10"/>
  <c r="A509" i="10"/>
  <c r="A14" i="10"/>
  <c r="A501" i="10"/>
  <c r="A510" i="10"/>
  <c r="A503" i="10"/>
  <c r="A505" i="10"/>
  <c r="A13" i="10"/>
  <c r="A506" i="10"/>
  <c r="A34" i="10"/>
  <c r="A35" i="10"/>
  <c r="A37" i="10"/>
  <c r="A38" i="10"/>
  <c r="A39" i="10"/>
  <c r="A41" i="10"/>
  <c r="A42" i="10"/>
  <c r="A43" i="10"/>
  <c r="A45" i="10"/>
  <c r="A46" i="10"/>
  <c r="A47" i="10"/>
  <c r="A49" i="10"/>
  <c r="A50" i="10"/>
  <c r="A51" i="10"/>
  <c r="A53" i="10"/>
  <c r="A54" i="10"/>
  <c r="A55" i="10"/>
  <c r="A57" i="10"/>
  <c r="A58" i="10"/>
  <c r="A59" i="10"/>
  <c r="A61" i="10"/>
  <c r="A62" i="10"/>
  <c r="A63" i="10"/>
  <c r="A65" i="10"/>
  <c r="A66" i="10"/>
  <c r="A67" i="10"/>
  <c r="A69" i="10"/>
  <c r="A70" i="10"/>
  <c r="A71" i="10"/>
  <c r="A73" i="10"/>
  <c r="A74" i="10"/>
  <c r="A75" i="10"/>
  <c r="A77" i="10"/>
  <c r="A78" i="10"/>
  <c r="A79" i="10"/>
  <c r="A81" i="10"/>
  <c r="A82" i="10"/>
  <c r="A83" i="10"/>
  <c r="A85" i="10"/>
  <c r="A86" i="10"/>
  <c r="A87" i="10"/>
  <c r="A89" i="10"/>
  <c r="A90" i="10"/>
  <c r="A91" i="10"/>
  <c r="A93" i="10"/>
  <c r="A94" i="10"/>
  <c r="A95" i="10"/>
  <c r="A97" i="10"/>
  <c r="A98" i="10"/>
  <c r="A99" i="10"/>
  <c r="A101" i="10"/>
  <c r="A102" i="10"/>
  <c r="A103" i="10"/>
  <c r="A105" i="10"/>
  <c r="A106" i="10"/>
  <c r="A107" i="10"/>
  <c r="A109" i="10"/>
  <c r="A110" i="10"/>
  <c r="A111" i="10"/>
  <c r="A113" i="10"/>
  <c r="A114" i="10"/>
  <c r="A115" i="10"/>
  <c r="A117" i="10"/>
  <c r="A118" i="10"/>
  <c r="A119" i="10"/>
  <c r="A121" i="10"/>
  <c r="A122" i="10"/>
  <c r="A123" i="10"/>
  <c r="A125" i="10"/>
  <c r="A126" i="10"/>
  <c r="A127" i="10"/>
  <c r="A129" i="10"/>
  <c r="A130" i="10"/>
  <c r="A131" i="10"/>
  <c r="A133" i="10"/>
  <c r="A134" i="10"/>
  <c r="A135" i="10"/>
  <c r="A22" i="10"/>
  <c r="AJ11" i="12"/>
  <c r="A156" i="10"/>
  <c r="A153" i="10"/>
  <c r="A150" i="10"/>
  <c r="A140" i="10"/>
  <c r="A142" i="10"/>
  <c r="A139" i="10"/>
  <c r="A160" i="10"/>
  <c r="A158" i="10"/>
  <c r="A146" i="10"/>
  <c r="A141" i="10"/>
  <c r="A161" i="10"/>
  <c r="A138" i="10"/>
  <c r="A157" i="10"/>
  <c r="A154" i="10"/>
  <c r="A162" i="10"/>
  <c r="A143" i="10"/>
  <c r="A148" i="10"/>
  <c r="A149" i="10"/>
  <c r="A137" i="10"/>
  <c r="A145" i="10"/>
  <c r="A152" i="10"/>
  <c r="A175" i="10"/>
  <c r="A198" i="10"/>
  <c r="A179" i="10"/>
  <c r="A172" i="10"/>
  <c r="A164" i="10"/>
  <c r="A176" i="10"/>
  <c r="A186" i="10"/>
  <c r="A178" i="10"/>
  <c r="A170" i="10"/>
  <c r="A189" i="10"/>
  <c r="A181" i="10"/>
  <c r="A184" i="10"/>
  <c r="A165" i="10"/>
  <c r="A174" i="10"/>
  <c r="A188" i="10"/>
  <c r="A168" i="10"/>
  <c r="A182" i="10"/>
  <c r="A173" i="10"/>
  <c r="A185" i="10"/>
  <c r="A166" i="10"/>
  <c r="A169" i="10"/>
  <c r="A177" i="10"/>
  <c r="A180" i="10"/>
  <c r="A191" i="10"/>
  <c r="A204" i="10"/>
  <c r="A196" i="10"/>
  <c r="A193" i="10"/>
  <c r="A214" i="10"/>
  <c r="A212" i="10"/>
  <c r="A200" i="10"/>
  <c r="A209" i="10"/>
  <c r="A201" i="10"/>
  <c r="A192" i="10"/>
  <c r="A208" i="10"/>
  <c r="A216" i="10"/>
  <c r="A197" i="10"/>
  <c r="A205" i="10"/>
  <c r="A213" i="10"/>
  <c r="A206" i="10"/>
  <c r="A210" i="10"/>
  <c r="A194" i="10"/>
  <c r="A225" i="10"/>
  <c r="A202" i="10"/>
  <c r="A190" i="10"/>
  <c r="AS24" i="12"/>
  <c r="AB27" i="10"/>
  <c r="AR22" i="12"/>
  <c r="AH11" i="12"/>
  <c r="A221" i="10"/>
  <c r="A241" i="10"/>
  <c r="A218" i="10"/>
  <c r="A229" i="10"/>
  <c r="A252" i="10"/>
  <c r="A237" i="10"/>
  <c r="A233" i="10"/>
  <c r="A226" i="10"/>
  <c r="A240" i="10"/>
  <c r="A232" i="10"/>
  <c r="A224" i="10"/>
  <c r="A238" i="10"/>
  <c r="A228" i="10"/>
  <c r="A242" i="10"/>
  <c r="A222" i="10"/>
  <c r="A236" i="10"/>
  <c r="A220" i="10"/>
  <c r="A234" i="10"/>
  <c r="A230" i="10"/>
  <c r="A217" i="10"/>
  <c r="AS25" i="12"/>
  <c r="AR12" i="12"/>
  <c r="AB31" i="10"/>
  <c r="G32" i="12" s="1"/>
  <c r="AG32" i="12" s="1"/>
  <c r="AB33" i="10"/>
  <c r="G34" i="12" s="1"/>
  <c r="AG34" i="12" s="1"/>
  <c r="AR19" i="12"/>
  <c r="AB501" i="10"/>
  <c r="AB510" i="10"/>
  <c r="AB503" i="10"/>
  <c r="AS12" i="12"/>
  <c r="AH19" i="12"/>
  <c r="AH13" i="12"/>
  <c r="AH16" i="12"/>
  <c r="AJ16" i="12"/>
  <c r="AJ19" i="12"/>
  <c r="AJ13" i="12"/>
  <c r="AH21" i="12"/>
  <c r="AH23" i="12"/>
  <c r="AH12" i="12"/>
  <c r="A257" i="10"/>
  <c r="A261" i="10"/>
  <c r="A258" i="10"/>
  <c r="A250" i="10"/>
  <c r="A247" i="10"/>
  <c r="A266" i="10"/>
  <c r="A254" i="10"/>
  <c r="A249" i="10"/>
  <c r="A269" i="10"/>
  <c r="A246" i="10"/>
  <c r="A265" i="10"/>
  <c r="A262" i="10"/>
  <c r="A270" i="10"/>
  <c r="A259" i="10"/>
  <c r="A253" i="10"/>
  <c r="A260" i="10"/>
  <c r="A264" i="10"/>
  <c r="A256" i="10"/>
  <c r="A245" i="10"/>
  <c r="A268" i="10"/>
  <c r="A248" i="10"/>
  <c r="A244" i="10"/>
  <c r="AR28" i="12"/>
  <c r="AR284" i="12"/>
  <c r="AR60" i="12"/>
  <c r="AR316" i="12"/>
  <c r="AR59" i="12"/>
  <c r="AR107" i="12"/>
  <c r="AR171" i="12"/>
  <c r="AR347" i="12"/>
  <c r="AR65" i="12"/>
  <c r="AR481" i="12"/>
  <c r="AR27" i="12"/>
  <c r="AR91" i="12"/>
  <c r="AR139" i="12"/>
  <c r="AR187" i="12"/>
  <c r="AR267" i="12"/>
  <c r="AR315" i="12"/>
  <c r="AR443" i="12"/>
  <c r="AR49" i="12"/>
  <c r="AR401" i="12"/>
  <c r="AR43" i="12"/>
  <c r="AR75" i="12"/>
  <c r="AR123" i="12"/>
  <c r="AR155" i="12"/>
  <c r="AR299" i="12"/>
  <c r="AR331" i="12"/>
  <c r="AR161" i="12"/>
  <c r="AR31" i="12"/>
  <c r="AR47" i="12"/>
  <c r="AR63" i="12"/>
  <c r="AR79" i="12"/>
  <c r="AR95" i="12"/>
  <c r="AR111" i="12"/>
  <c r="AR127" i="12"/>
  <c r="AR143" i="12"/>
  <c r="AR159" i="12"/>
  <c r="AR175" i="12"/>
  <c r="AR207" i="12"/>
  <c r="AR223" i="12"/>
  <c r="AR271" i="12"/>
  <c r="AR287" i="12"/>
  <c r="AR335" i="12"/>
  <c r="AR351" i="12"/>
  <c r="AR399" i="12"/>
  <c r="AR415" i="12"/>
  <c r="AR32" i="12"/>
  <c r="AR160" i="12"/>
  <c r="AR288" i="12"/>
  <c r="AR416" i="12"/>
  <c r="AR117" i="12"/>
  <c r="AR245" i="12"/>
  <c r="AR373" i="12"/>
  <c r="AR35" i="12"/>
  <c r="AR51" i="12"/>
  <c r="AR67" i="12"/>
  <c r="AR83" i="12"/>
  <c r="AR99" i="12"/>
  <c r="AR115" i="12"/>
  <c r="AR131" i="12"/>
  <c r="AR147" i="12"/>
  <c r="AR163" i="12"/>
  <c r="AR179" i="12"/>
  <c r="AR195" i="12"/>
  <c r="AR243" i="12"/>
  <c r="AR259" i="12"/>
  <c r="AR307" i="12"/>
  <c r="AR323" i="12"/>
  <c r="AR371" i="12"/>
  <c r="AR387" i="12"/>
  <c r="AR435" i="12"/>
  <c r="AR451" i="12"/>
  <c r="AR132" i="12"/>
  <c r="AR260" i="12"/>
  <c r="AR388" i="12"/>
  <c r="AR89" i="12"/>
  <c r="AR217" i="12"/>
  <c r="AR345" i="12"/>
  <c r="AR473" i="12"/>
  <c r="AR23" i="12"/>
  <c r="AR39" i="12"/>
  <c r="AR55" i="12"/>
  <c r="AR71" i="12"/>
  <c r="AR87" i="12"/>
  <c r="AR103" i="12"/>
  <c r="AR119" i="12"/>
  <c r="AR135" i="12"/>
  <c r="AR151" i="12"/>
  <c r="AR167" i="12"/>
  <c r="AR183" i="12"/>
  <c r="AR199" i="12"/>
  <c r="AR247" i="12"/>
  <c r="AR263" i="12"/>
  <c r="AR311" i="12"/>
  <c r="AR327" i="12"/>
  <c r="AR375" i="12"/>
  <c r="AR391" i="12"/>
  <c r="AR471" i="12"/>
  <c r="AR487" i="12"/>
  <c r="AR136" i="12"/>
  <c r="AR264" i="12"/>
  <c r="AR392" i="12"/>
  <c r="AR29" i="12"/>
  <c r="AR157" i="12"/>
  <c r="AR285" i="12"/>
  <c r="AR413" i="12"/>
  <c r="AJ21" i="12"/>
  <c r="AJ23" i="12"/>
  <c r="AJ12" i="12"/>
  <c r="A306" i="10"/>
  <c r="A272" i="10"/>
  <c r="A287" i="10"/>
  <c r="A280" i="10"/>
  <c r="A294" i="10"/>
  <c r="A286" i="10"/>
  <c r="A278" i="10"/>
  <c r="A297" i="10"/>
  <c r="A289" i="10"/>
  <c r="A292" i="10"/>
  <c r="A273" i="10"/>
  <c r="A282" i="10"/>
  <c r="A296" i="10"/>
  <c r="A276" i="10"/>
  <c r="A290" i="10"/>
  <c r="A281" i="10"/>
  <c r="A293" i="10"/>
  <c r="A274" i="10"/>
  <c r="A277" i="10"/>
  <c r="A285" i="10"/>
  <c r="A288" i="10"/>
  <c r="A284" i="10"/>
  <c r="A271" i="10"/>
  <c r="A333" i="10"/>
  <c r="A312" i="10"/>
  <c r="A304" i="10"/>
  <c r="A301" i="10"/>
  <c r="A320" i="10"/>
  <c r="A308" i="10"/>
  <c r="A317" i="10"/>
  <c r="A309" i="10"/>
  <c r="A300" i="10"/>
  <c r="A316" i="10"/>
  <c r="A324" i="10"/>
  <c r="A305" i="10"/>
  <c r="A313" i="10"/>
  <c r="A321" i="10"/>
  <c r="A307" i="10"/>
  <c r="A314" i="10"/>
  <c r="A318" i="10"/>
  <c r="A302" i="10"/>
  <c r="A310" i="10"/>
  <c r="A322" i="10"/>
  <c r="A298" i="10"/>
  <c r="A329" i="10"/>
  <c r="A334" i="10"/>
  <c r="A336" i="10"/>
  <c r="A335" i="10"/>
  <c r="A349" i="10"/>
  <c r="A326" i="10"/>
  <c r="A348" i="10"/>
  <c r="A346" i="10"/>
  <c r="A350" i="10"/>
  <c r="A347" i="10"/>
  <c r="A342" i="10"/>
  <c r="A345" i="10"/>
  <c r="A340" i="10"/>
  <c r="A330" i="10"/>
  <c r="A328" i="10"/>
  <c r="A338" i="10"/>
  <c r="A337" i="10"/>
  <c r="A341" i="10"/>
  <c r="A332" i="10"/>
  <c r="A344" i="10"/>
  <c r="A331" i="10"/>
  <c r="A360" i="10"/>
  <c r="A325" i="10"/>
  <c r="A358" i="10"/>
  <c r="A368" i="10"/>
  <c r="A364" i="10"/>
  <c r="A377" i="10"/>
  <c r="A370" i="10"/>
  <c r="A357" i="10"/>
  <c r="A372" i="10"/>
  <c r="A374" i="10"/>
  <c r="A376" i="10"/>
  <c r="A362" i="10"/>
  <c r="A356" i="10"/>
  <c r="A387" i="10"/>
  <c r="A369" i="10"/>
  <c r="A353" i="10"/>
  <c r="A366" i="10"/>
  <c r="A361" i="10"/>
  <c r="A354" i="10"/>
  <c r="A365" i="10"/>
  <c r="A373" i="10"/>
  <c r="A378" i="10"/>
  <c r="A352" i="10"/>
  <c r="A400" i="10"/>
  <c r="A388" i="10"/>
  <c r="A394" i="10"/>
  <c r="A389" i="10"/>
  <c r="A384" i="10"/>
  <c r="A397" i="10"/>
  <c r="A402" i="10"/>
  <c r="A386" i="10"/>
  <c r="A396" i="10"/>
  <c r="A390" i="10"/>
  <c r="A398" i="10"/>
  <c r="A385" i="10"/>
  <c r="A405" i="10"/>
  <c r="A381" i="10"/>
  <c r="A380" i="10"/>
  <c r="A414" i="10"/>
  <c r="A401" i="10"/>
  <c r="A392" i="10"/>
  <c r="A393" i="10"/>
  <c r="A382" i="10"/>
  <c r="A404" i="10"/>
  <c r="A379" i="10"/>
  <c r="A409" i="10"/>
  <c r="A426" i="10"/>
  <c r="A413" i="10"/>
  <c r="A411" i="10"/>
  <c r="A427" i="10"/>
  <c r="A430" i="10"/>
  <c r="A441" i="10"/>
  <c r="A417" i="10"/>
  <c r="A423" i="10"/>
  <c r="A429" i="10"/>
  <c r="A424" i="10"/>
  <c r="A431" i="10"/>
  <c r="A425" i="10"/>
  <c r="A422" i="10"/>
  <c r="A410" i="10"/>
  <c r="A415" i="10"/>
  <c r="A419" i="10"/>
  <c r="A418" i="10"/>
  <c r="A408" i="10"/>
  <c r="A412" i="10"/>
  <c r="A421" i="10"/>
  <c r="A406" i="10"/>
  <c r="A443" i="10"/>
  <c r="A439" i="10"/>
  <c r="A446" i="10"/>
  <c r="A451" i="10"/>
  <c r="A434" i="10"/>
  <c r="A447" i="10"/>
  <c r="A449" i="10"/>
  <c r="A458" i="10"/>
  <c r="A453" i="10"/>
  <c r="A448" i="10"/>
  <c r="A435" i="10"/>
  <c r="A445" i="10"/>
  <c r="A437" i="10"/>
  <c r="A455" i="10"/>
  <c r="A450" i="10"/>
  <c r="A454" i="10"/>
  <c r="A442" i="10"/>
  <c r="A459" i="10"/>
  <c r="A457" i="10"/>
  <c r="A438" i="10"/>
  <c r="A433" i="10"/>
  <c r="A477" i="10"/>
  <c r="A462" i="10"/>
  <c r="A474" i="10"/>
  <c r="A495" i="10"/>
  <c r="A466" i="10"/>
  <c r="A481" i="10"/>
  <c r="A475" i="10"/>
  <c r="A461" i="10"/>
  <c r="A473" i="10"/>
  <c r="A469" i="10"/>
  <c r="A463" i="10"/>
  <c r="A486" i="10"/>
  <c r="A467" i="10"/>
  <c r="A464" i="10"/>
  <c r="A485" i="10"/>
  <c r="A479" i="10"/>
  <c r="A465" i="10"/>
  <c r="A483" i="10"/>
  <c r="A482" i="10"/>
  <c r="A471" i="10"/>
  <c r="A478" i="10"/>
  <c r="A470" i="10"/>
  <c r="A498" i="10"/>
  <c r="A491" i="10"/>
  <c r="A490" i="10"/>
  <c r="A497" i="10"/>
  <c r="A494" i="10"/>
  <c r="A499" i="10"/>
  <c r="A493" i="10"/>
  <c r="A489" i="10"/>
  <c r="A487" i="10"/>
  <c r="AS501" i="12"/>
  <c r="AS493" i="12"/>
  <c r="AS481" i="12"/>
  <c r="AS473" i="12"/>
  <c r="AS417" i="12"/>
  <c r="AS321" i="12"/>
  <c r="AS269" i="12"/>
  <c r="AS209" i="12"/>
  <c r="AS181" i="12"/>
  <c r="AS149" i="12"/>
  <c r="AS141" i="12"/>
  <c r="AG141" i="12"/>
  <c r="AS113" i="12"/>
  <c r="AS69" i="12"/>
  <c r="AS37" i="12"/>
  <c r="AR15" i="12"/>
  <c r="AS457" i="12"/>
  <c r="AG73" i="12"/>
  <c r="AS437" i="12"/>
  <c r="AS333" i="12"/>
  <c r="AS205" i="12"/>
  <c r="AS16" i="12"/>
  <c r="AR18" i="12"/>
  <c r="AS18" i="12"/>
  <c r="AS421" i="12"/>
  <c r="AS413" i="12"/>
  <c r="AG413" i="12"/>
  <c r="AS389" i="12"/>
  <c r="AS193" i="12"/>
  <c r="AS13" i="12"/>
  <c r="AR13" i="12"/>
  <c r="AS429" i="12"/>
  <c r="AS365" i="12"/>
  <c r="AS297" i="12"/>
  <c r="AS17" i="12"/>
  <c r="AG24" i="12"/>
  <c r="AS461" i="12"/>
  <c r="AS281" i="12"/>
  <c r="AS273" i="12"/>
  <c r="AS265" i="12"/>
  <c r="AS213" i="12"/>
  <c r="AS185" i="12"/>
  <c r="AG185" i="12"/>
  <c r="AS177" i="12"/>
  <c r="AS153" i="12"/>
  <c r="AS145" i="12"/>
  <c r="AS137" i="12"/>
  <c r="AS117" i="12"/>
  <c r="AG117" i="12"/>
  <c r="AS101" i="12"/>
  <c r="AS65" i="12"/>
  <c r="AG65" i="12"/>
  <c r="AS19" i="12"/>
  <c r="AS22" i="12"/>
  <c r="AS21" i="12"/>
  <c r="AR21" i="12"/>
  <c r="AS433" i="12"/>
  <c r="AS425" i="12"/>
  <c r="AG425" i="12"/>
  <c r="AS26" i="12"/>
  <c r="AR14" i="12"/>
  <c r="AS469" i="12"/>
  <c r="AS341" i="12"/>
  <c r="AS325" i="12"/>
  <c r="AS109" i="12"/>
  <c r="AS93" i="12"/>
  <c r="AS49" i="12"/>
  <c r="AG49" i="12"/>
  <c r="AS23" i="12"/>
  <c r="AS397" i="12"/>
  <c r="AG397" i="12"/>
  <c r="AS381" i="12"/>
  <c r="AS357" i="12"/>
  <c r="AS245" i="12"/>
  <c r="AS229" i="12"/>
  <c r="AS161" i="12"/>
  <c r="AS133" i="12"/>
  <c r="AS89" i="12"/>
  <c r="AR16" i="12"/>
  <c r="AR17" i="12"/>
  <c r="AS453" i="12"/>
  <c r="AS337" i="12"/>
  <c r="AS61" i="12"/>
  <c r="AG61" i="12"/>
  <c r="AS45" i="12"/>
  <c r="AG217" i="12"/>
  <c r="AS465" i="12"/>
  <c r="AG105" i="12"/>
  <c r="AS20" i="12"/>
  <c r="AR20" i="12"/>
  <c r="V501" i="12" l="1"/>
  <c r="V481" i="12"/>
  <c r="V477" i="12"/>
  <c r="V469" i="12"/>
  <c r="BC469" i="12" s="1"/>
  <c r="V465" i="12"/>
  <c r="V461" i="12"/>
  <c r="V457" i="12"/>
  <c r="V449" i="12"/>
  <c r="V445" i="12"/>
  <c r="V433" i="12"/>
  <c r="V429" i="12"/>
  <c r="V417" i="12"/>
  <c r="BC417" i="12" s="1"/>
  <c r="V381" i="12"/>
  <c r="V369" i="12"/>
  <c r="V365" i="12"/>
  <c r="V357" i="12"/>
  <c r="BC357" i="12" s="1"/>
  <c r="V349" i="12"/>
  <c r="V337" i="12"/>
  <c r="V329" i="12"/>
  <c r="V325" i="12"/>
  <c r="BC325" i="12" s="1"/>
  <c r="V297" i="12"/>
  <c r="V269" i="12"/>
  <c r="V249" i="12"/>
  <c r="V245" i="12"/>
  <c r="V198" i="12"/>
  <c r="V89" i="12"/>
  <c r="V66" i="12"/>
  <c r="V404" i="12"/>
  <c r="BC404" i="12" s="1"/>
  <c r="V388" i="12"/>
  <c r="V380" i="12"/>
  <c r="V348" i="12"/>
  <c r="V336" i="12"/>
  <c r="BC336" i="12" s="1"/>
  <c r="V328" i="12"/>
  <c r="V276" i="12"/>
  <c r="V260" i="12"/>
  <c r="V161" i="12"/>
  <c r="BC161" i="12" s="1"/>
  <c r="V129" i="12"/>
  <c r="V97" i="12"/>
  <c r="AE475" i="12"/>
  <c r="AE459" i="12"/>
  <c r="AE337" i="12"/>
  <c r="AE276" i="12"/>
  <c r="AE243" i="12"/>
  <c r="AE231" i="12"/>
  <c r="AE211" i="12"/>
  <c r="AE123" i="12"/>
  <c r="AE97" i="12"/>
  <c r="AE47" i="12"/>
  <c r="AE447" i="12"/>
  <c r="V149" i="12"/>
  <c r="V81" i="12"/>
  <c r="AE331" i="12"/>
  <c r="AE297" i="12"/>
  <c r="AE127" i="12"/>
  <c r="AE55" i="12"/>
  <c r="AE483" i="12"/>
  <c r="AE451" i="12"/>
  <c r="AE307" i="12"/>
  <c r="AE283" i="12"/>
  <c r="AE245" i="12"/>
  <c r="BD245" i="12" s="1"/>
  <c r="AE235" i="12"/>
  <c r="AE198" i="12"/>
  <c r="AE187" i="12"/>
  <c r="AE173" i="12"/>
  <c r="AE151" i="12"/>
  <c r="AE147" i="12"/>
  <c r="AE89" i="12"/>
  <c r="AE45" i="12"/>
  <c r="BD45" i="12" s="1"/>
  <c r="AE23" i="12"/>
  <c r="AE455" i="12"/>
  <c r="AE419" i="12"/>
  <c r="AE399" i="12"/>
  <c r="AE227" i="12"/>
  <c r="AE203" i="12"/>
  <c r="AE191" i="12"/>
  <c r="AE155" i="12"/>
  <c r="AE75" i="12"/>
  <c r="AE63" i="12"/>
  <c r="AE27" i="12"/>
  <c r="AE493" i="12"/>
  <c r="AE510" i="12"/>
  <c r="AE457" i="12"/>
  <c r="AE407" i="12"/>
  <c r="AE289" i="12"/>
  <c r="AE269" i="12"/>
  <c r="AE209" i="12"/>
  <c r="AE179" i="12"/>
  <c r="AE81" i="12"/>
  <c r="AE51" i="12"/>
  <c r="AE501" i="12"/>
  <c r="AE239" i="12"/>
  <c r="AE429" i="12"/>
  <c r="BD429" i="12" s="1"/>
  <c r="AE421" i="12"/>
  <c r="AE325" i="12"/>
  <c r="AE197" i="12"/>
  <c r="V203" i="12"/>
  <c r="V75" i="12"/>
  <c r="V211" i="12"/>
  <c r="V179" i="12"/>
  <c r="V170" i="12"/>
  <c r="BC170" i="12" s="1"/>
  <c r="V147" i="12"/>
  <c r="V106" i="12"/>
  <c r="V74" i="12"/>
  <c r="V51" i="12"/>
  <c r="V42" i="12"/>
  <c r="AE495" i="12"/>
  <c r="AE477" i="12"/>
  <c r="AE467" i="12"/>
  <c r="AE461" i="12"/>
  <c r="AE415" i="12"/>
  <c r="AE377" i="12"/>
  <c r="AE329" i="12"/>
  <c r="AE311" i="12"/>
  <c r="AE249" i="12"/>
  <c r="AE177" i="12"/>
  <c r="AE161" i="12"/>
  <c r="BD161" i="12" s="1"/>
  <c r="AE95" i="12"/>
  <c r="V495" i="12"/>
  <c r="V487" i="12"/>
  <c r="V483" i="12"/>
  <c r="V475" i="12"/>
  <c r="V467" i="12"/>
  <c r="V459" i="12"/>
  <c r="V455" i="12"/>
  <c r="V451" i="12"/>
  <c r="V447" i="12"/>
  <c r="V439" i="12"/>
  <c r="V419" i="12"/>
  <c r="V415" i="12"/>
  <c r="V407" i="12"/>
  <c r="V399" i="12"/>
  <c r="V395" i="12"/>
  <c r="BC395" i="12" s="1"/>
  <c r="V347" i="12"/>
  <c r="V331" i="12"/>
  <c r="V327" i="12"/>
  <c r="V311" i="12"/>
  <c r="BC311" i="12" s="1"/>
  <c r="V307" i="12"/>
  <c r="V291" i="12"/>
  <c r="V287" i="12"/>
  <c r="V283" i="12"/>
  <c r="BC283" i="12" s="1"/>
  <c r="V259" i="12"/>
  <c r="V243" i="12"/>
  <c r="V239" i="12"/>
  <c r="V235" i="12"/>
  <c r="V231" i="12"/>
  <c r="V227" i="12"/>
  <c r="V205" i="12"/>
  <c r="V187" i="12"/>
  <c r="BC187" i="12" s="1"/>
  <c r="V173" i="12"/>
  <c r="V169" i="12"/>
  <c r="V155" i="12"/>
  <c r="V137" i="12"/>
  <c r="BC137" i="12" s="1"/>
  <c r="V123" i="12"/>
  <c r="V77" i="12"/>
  <c r="V50" i="12"/>
  <c r="V45" i="12"/>
  <c r="BC45" i="12" s="1"/>
  <c r="V41" i="12"/>
  <c r="V27" i="12"/>
  <c r="V22" i="12"/>
  <c r="AE487" i="12"/>
  <c r="AE449" i="12"/>
  <c r="AE439" i="12"/>
  <c r="AE395" i="12"/>
  <c r="AE388" i="12"/>
  <c r="AE349" i="12"/>
  <c r="AE327" i="12"/>
  <c r="AE287" i="12"/>
  <c r="AE281" i="12"/>
  <c r="BD281" i="12" s="1"/>
  <c r="AE277" i="12"/>
  <c r="AE260" i="12"/>
  <c r="AE129" i="12"/>
  <c r="AE22" i="12"/>
  <c r="AE291" i="12"/>
  <c r="AE259" i="12"/>
  <c r="AE389" i="12"/>
  <c r="AE133" i="12"/>
  <c r="V510" i="12"/>
  <c r="V506" i="12"/>
  <c r="V490" i="12"/>
  <c r="V466" i="12"/>
  <c r="V230" i="12"/>
  <c r="V226" i="12"/>
  <c r="V190" i="12"/>
  <c r="V186" i="12"/>
  <c r="BC186" i="12" s="1"/>
  <c r="V58" i="12"/>
  <c r="V26" i="12"/>
  <c r="AE365" i="12"/>
  <c r="AE347" i="12"/>
  <c r="AE257" i="12"/>
  <c r="AE237" i="12"/>
  <c r="AE159" i="12"/>
  <c r="AE149" i="12"/>
  <c r="BD149" i="12" s="1"/>
  <c r="AE31" i="12"/>
  <c r="V425" i="12"/>
  <c r="V413" i="12"/>
  <c r="V397" i="12"/>
  <c r="BC397" i="12" s="1"/>
  <c r="V217" i="12"/>
  <c r="V185" i="12"/>
  <c r="V180" i="12"/>
  <c r="V162" i="12"/>
  <c r="V148" i="12"/>
  <c r="V144" i="12"/>
  <c r="V116" i="12"/>
  <c r="V112" i="12"/>
  <c r="V98" i="12"/>
  <c r="V61" i="12"/>
  <c r="V48" i="12"/>
  <c r="V34" i="12"/>
  <c r="V25" i="12"/>
  <c r="AE452" i="12"/>
  <c r="AE397" i="12"/>
  <c r="AE374" i="12"/>
  <c r="AE358" i="12"/>
  <c r="AE324" i="12"/>
  <c r="AE318" i="12"/>
  <c r="AE279" i="12"/>
  <c r="AE256" i="12"/>
  <c r="V452" i="12"/>
  <c r="V448" i="12"/>
  <c r="V440" i="12"/>
  <c r="BC440" i="12" s="1"/>
  <c r="V424" i="12"/>
  <c r="V400" i="12"/>
  <c r="V392" i="12"/>
  <c r="V376" i="12"/>
  <c r="V340" i="12"/>
  <c r="V324" i="12"/>
  <c r="V292" i="12"/>
  <c r="V280" i="12"/>
  <c r="V272" i="12"/>
  <c r="V264" i="12"/>
  <c r="V256" i="12"/>
  <c r="V248" i="12"/>
  <c r="V244" i="12"/>
  <c r="V232" i="12"/>
  <c r="V216" i="12"/>
  <c r="V152" i="12"/>
  <c r="V120" i="12"/>
  <c r="V92" i="12"/>
  <c r="V88" i="12"/>
  <c r="V69" i="12"/>
  <c r="V65" i="12"/>
  <c r="V56" i="12"/>
  <c r="V46" i="12"/>
  <c r="V24" i="12"/>
  <c r="BC24" i="12" s="1"/>
  <c r="V21" i="12"/>
  <c r="AE440" i="12"/>
  <c r="AE425" i="12"/>
  <c r="V507" i="12"/>
  <c r="BC507" i="12" s="1"/>
  <c r="V387" i="12"/>
  <c r="V367" i="12"/>
  <c r="V355" i="12"/>
  <c r="V335" i="12"/>
  <c r="BC335" i="12" s="1"/>
  <c r="V315" i="12"/>
  <c r="V279" i="12"/>
  <c r="V210" i="12"/>
  <c r="V160" i="12"/>
  <c r="BC160" i="12" s="1"/>
  <c r="V141" i="12"/>
  <c r="V109" i="12"/>
  <c r="V105" i="12"/>
  <c r="V82" i="12"/>
  <c r="V73" i="12"/>
  <c r="V68" i="12"/>
  <c r="V64" i="12"/>
  <c r="V32" i="12"/>
  <c r="AE507" i="12"/>
  <c r="AE424" i="12"/>
  <c r="AE382" i="12"/>
  <c r="AE376" i="12"/>
  <c r="AE315" i="12"/>
  <c r="AE310" i="12"/>
  <c r="AE272" i="12"/>
  <c r="V474" i="12"/>
  <c r="V458" i="12"/>
  <c r="V454" i="12"/>
  <c r="V438" i="12"/>
  <c r="V426" i="12"/>
  <c r="BC426" i="12" s="1"/>
  <c r="V410" i="12"/>
  <c r="V406" i="12"/>
  <c r="V382" i="12"/>
  <c r="V374" i="12"/>
  <c r="V358" i="12"/>
  <c r="V346" i="12"/>
  <c r="V342" i="12"/>
  <c r="V326" i="12"/>
  <c r="BC326" i="12" s="1"/>
  <c r="V318" i="12"/>
  <c r="V310" i="12"/>
  <c r="V290" i="12"/>
  <c r="V278" i="12"/>
  <c r="V270" i="12"/>
  <c r="V266" i="12"/>
  <c r="V262" i="12"/>
  <c r="V258" i="12"/>
  <c r="BC258" i="12" s="1"/>
  <c r="V254" i="12"/>
  <c r="V246" i="12"/>
  <c r="V242" i="12"/>
  <c r="V234" i="12"/>
  <c r="V200" i="12"/>
  <c r="V181" i="12"/>
  <c r="V172" i="12"/>
  <c r="V168" i="12"/>
  <c r="BC168" i="12" s="1"/>
  <c r="V158" i="12"/>
  <c r="V140" i="12"/>
  <c r="V136" i="12"/>
  <c r="V131" i="12"/>
  <c r="BC131" i="12" s="1"/>
  <c r="V126" i="12"/>
  <c r="V117" i="12"/>
  <c r="V94" i="12"/>
  <c r="V72" i="12"/>
  <c r="V62" i="12"/>
  <c r="V49" i="12"/>
  <c r="V44" i="12"/>
  <c r="V20" i="12"/>
  <c r="AE454" i="12"/>
  <c r="AE448" i="12"/>
  <c r="AE438" i="12"/>
  <c r="AE413" i="12"/>
  <c r="BD413" i="12" s="1"/>
  <c r="AE406" i="12"/>
  <c r="AE340" i="12"/>
  <c r="AE278" i="12"/>
  <c r="AE262" i="12"/>
  <c r="AE217" i="12"/>
  <c r="AE131" i="12"/>
  <c r="AE126" i="12"/>
  <c r="AE120" i="12"/>
  <c r="AE116" i="12"/>
  <c r="AE64" i="12"/>
  <c r="AE49" i="12"/>
  <c r="AE392" i="12"/>
  <c r="AE328" i="12"/>
  <c r="AE264" i="12"/>
  <c r="AE232" i="12"/>
  <c r="AE168" i="12"/>
  <c r="AE466" i="12"/>
  <c r="AE242" i="12"/>
  <c r="AE210" i="12"/>
  <c r="AE82" i="12"/>
  <c r="AE50" i="12"/>
  <c r="AE21" i="12"/>
  <c r="AE497" i="12"/>
  <c r="AE465" i="12"/>
  <c r="BD465" i="12" s="1"/>
  <c r="AE433" i="12"/>
  <c r="AE37" i="12"/>
  <c r="AE13" i="12"/>
  <c r="AE254" i="12"/>
  <c r="AE248" i="12"/>
  <c r="AE244" i="12"/>
  <c r="AE216" i="12"/>
  <c r="AE185" i="12"/>
  <c r="AE181" i="12"/>
  <c r="AE172" i="12"/>
  <c r="AE160" i="12"/>
  <c r="AE141" i="12"/>
  <c r="BD141" i="12" s="1"/>
  <c r="AE105" i="12"/>
  <c r="AE94" i="12"/>
  <c r="AE88" i="12"/>
  <c r="AE68" i="12"/>
  <c r="AE48" i="12"/>
  <c r="AE44" i="12"/>
  <c r="AE32" i="12"/>
  <c r="AE387" i="12"/>
  <c r="AE355" i="12"/>
  <c r="AE92" i="12"/>
  <c r="AE490" i="12"/>
  <c r="AE458" i="12"/>
  <c r="AE426" i="12"/>
  <c r="AE266" i="12"/>
  <c r="AE234" i="12"/>
  <c r="AE170" i="12"/>
  <c r="AE106" i="12"/>
  <c r="AE74" i="12"/>
  <c r="AE42" i="12"/>
  <c r="AE18" i="12"/>
  <c r="BD18" i="12" s="1"/>
  <c r="V191" i="12"/>
  <c r="V159" i="12"/>
  <c r="V127" i="12"/>
  <c r="V95" i="12"/>
  <c r="V63" i="12"/>
  <c r="V31" i="12"/>
  <c r="AE342" i="12"/>
  <c r="AE326" i="12"/>
  <c r="AE292" i="12"/>
  <c r="AE280" i="12"/>
  <c r="AE270" i="12"/>
  <c r="AE180" i="12"/>
  <c r="AE144" i="12"/>
  <c r="AE140" i="12"/>
  <c r="AE109" i="12"/>
  <c r="AE73" i="12"/>
  <c r="AE62" i="12"/>
  <c r="AE56" i="12"/>
  <c r="AE25" i="12"/>
  <c r="AE20" i="12"/>
  <c r="BD20" i="12" s="1"/>
  <c r="AE481" i="12"/>
  <c r="AE469" i="12"/>
  <c r="AE437" i="12"/>
  <c r="AE380" i="12"/>
  <c r="AE348" i="12"/>
  <c r="AE200" i="12"/>
  <c r="AE136" i="12"/>
  <c r="AE72" i="12"/>
  <c r="AE290" i="12"/>
  <c r="AE258" i="12"/>
  <c r="AE226" i="12"/>
  <c r="AE162" i="12"/>
  <c r="AE98" i="12"/>
  <c r="AE66" i="12"/>
  <c r="AE34" i="12"/>
  <c r="AE509" i="12"/>
  <c r="AE453" i="12"/>
  <c r="AE445" i="12"/>
  <c r="AE357" i="12"/>
  <c r="AE229" i="12"/>
  <c r="BD229" i="12" s="1"/>
  <c r="AE101" i="12"/>
  <c r="V151" i="12"/>
  <c r="V55" i="12"/>
  <c r="V23" i="12"/>
  <c r="BC23" i="12" s="1"/>
  <c r="AE246" i="12"/>
  <c r="AE158" i="12"/>
  <c r="AE152" i="12"/>
  <c r="AE148" i="12"/>
  <c r="AE117" i="12"/>
  <c r="AE112" i="12"/>
  <c r="AE65" i="12"/>
  <c r="AE61" i="12"/>
  <c r="AE46" i="12"/>
  <c r="AE24" i="12"/>
  <c r="AE400" i="12"/>
  <c r="AE367" i="12"/>
  <c r="AE335" i="12"/>
  <c r="AE506" i="12"/>
  <c r="AE474" i="12"/>
  <c r="AE410" i="12"/>
  <c r="AE346" i="12"/>
  <c r="AE186" i="12"/>
  <c r="AE58" i="12"/>
  <c r="AE26" i="12"/>
  <c r="AE69" i="12"/>
  <c r="V47" i="12"/>
  <c r="V19" i="12"/>
  <c r="AE16" i="12"/>
  <c r="BD16" i="12" s="1"/>
  <c r="V16" i="12"/>
  <c r="AE17" i="12"/>
  <c r="V17" i="12"/>
  <c r="AE12" i="12"/>
  <c r="BD12" i="12" s="1"/>
  <c r="V12" i="12"/>
  <c r="R23" i="16"/>
  <c r="BA11" i="12"/>
  <c r="V13" i="12"/>
  <c r="BC13" i="12" s="1"/>
  <c r="R24" i="16"/>
  <c r="BB507" i="12"/>
  <c r="BB502" i="12"/>
  <c r="BB494" i="12"/>
  <c r="BB487" i="12"/>
  <c r="BB480" i="12"/>
  <c r="BB476" i="12"/>
  <c r="BB471" i="12"/>
  <c r="BB464" i="12"/>
  <c r="BB460" i="12"/>
  <c r="BB455" i="12"/>
  <c r="BB449" i="12"/>
  <c r="BB444" i="12"/>
  <c r="BB439" i="12"/>
  <c r="BB431" i="12"/>
  <c r="BB424" i="12"/>
  <c r="BB419" i="12"/>
  <c r="BB414" i="12"/>
  <c r="BB409" i="12"/>
  <c r="BB405" i="12"/>
  <c r="BB399" i="12"/>
  <c r="BB395" i="12"/>
  <c r="BB388" i="12"/>
  <c r="BB382" i="12"/>
  <c r="BB376" i="12"/>
  <c r="BB372" i="12"/>
  <c r="BB366" i="12"/>
  <c r="BB361" i="12"/>
  <c r="BB353" i="12"/>
  <c r="BB349" i="12"/>
  <c r="BB343" i="12"/>
  <c r="BB339" i="12"/>
  <c r="BB333" i="12"/>
  <c r="BB327" i="12"/>
  <c r="BB320" i="12"/>
  <c r="BB315" i="12"/>
  <c r="BB310" i="12"/>
  <c r="BB305" i="12"/>
  <c r="BB300" i="12"/>
  <c r="BB294" i="12"/>
  <c r="BB287" i="12"/>
  <c r="BB281" i="12"/>
  <c r="BB277" i="12"/>
  <c r="BB272" i="12"/>
  <c r="BB267" i="12"/>
  <c r="BB260" i="12"/>
  <c r="BB254" i="12"/>
  <c r="BB248" i="12"/>
  <c r="BB244" i="12"/>
  <c r="BB238" i="12"/>
  <c r="BB233" i="12"/>
  <c r="BB227" i="12"/>
  <c r="BB222" i="12"/>
  <c r="BB216" i="12"/>
  <c r="BB212" i="12"/>
  <c r="BB207" i="12"/>
  <c r="BB203" i="12"/>
  <c r="BB196" i="12"/>
  <c r="BB191" i="12"/>
  <c r="BB185" i="12"/>
  <c r="BB181" i="12"/>
  <c r="BB176" i="12"/>
  <c r="BB172" i="12"/>
  <c r="BB166" i="12"/>
  <c r="BB160" i="12"/>
  <c r="BB155" i="12"/>
  <c r="BB150" i="12"/>
  <c r="BB145" i="12"/>
  <c r="BB141" i="12"/>
  <c r="BB135" i="12"/>
  <c r="BB129" i="12"/>
  <c r="BB125" i="12"/>
  <c r="BB119" i="12"/>
  <c r="BB115" i="12"/>
  <c r="BB110" i="12"/>
  <c r="BB105" i="12"/>
  <c r="BB99" i="12"/>
  <c r="BB94" i="12"/>
  <c r="BB88" i="12"/>
  <c r="BB84" i="12"/>
  <c r="BB79" i="12"/>
  <c r="BB75" i="12"/>
  <c r="BB68" i="12"/>
  <c r="BB63" i="12"/>
  <c r="BB57" i="12"/>
  <c r="BB53" i="12"/>
  <c r="BB48" i="12"/>
  <c r="BB44" i="12"/>
  <c r="BB38" i="12"/>
  <c r="BB32" i="12"/>
  <c r="BB27" i="12"/>
  <c r="BB22" i="12"/>
  <c r="BB16" i="12"/>
  <c r="BB428" i="12"/>
  <c r="BB387" i="12"/>
  <c r="BB355" i="12"/>
  <c r="BB323" i="12"/>
  <c r="BB259" i="12"/>
  <c r="BB92" i="12"/>
  <c r="BB28" i="12"/>
  <c r="BB490" i="12"/>
  <c r="BB426" i="12"/>
  <c r="BB394" i="12"/>
  <c r="BB330" i="12"/>
  <c r="BB298" i="12"/>
  <c r="BB234" i="12"/>
  <c r="BB170" i="12"/>
  <c r="BB74" i="12"/>
  <c r="BB18" i="12"/>
  <c r="BB465" i="12"/>
  <c r="BB293" i="12"/>
  <c r="BB165" i="12"/>
  <c r="BB505" i="12"/>
  <c r="BB500" i="12"/>
  <c r="BB491" i="12"/>
  <c r="BB486" i="12"/>
  <c r="BB479" i="12"/>
  <c r="BB475" i="12"/>
  <c r="BB470" i="12"/>
  <c r="BB463" i="12"/>
  <c r="BB459" i="12"/>
  <c r="BB454" i="12"/>
  <c r="BB448" i="12"/>
  <c r="BB443" i="12"/>
  <c r="BB438" i="12"/>
  <c r="BB430" i="12"/>
  <c r="BB423" i="12"/>
  <c r="BB417" i="12"/>
  <c r="BB413" i="12"/>
  <c r="BB408" i="12"/>
  <c r="BB404" i="12"/>
  <c r="BB398" i="12"/>
  <c r="BB393" i="12"/>
  <c r="BB385" i="12"/>
  <c r="BB381" i="12"/>
  <c r="BB375" i="12"/>
  <c r="BB371" i="12"/>
  <c r="BB365" i="12"/>
  <c r="BB359" i="12"/>
  <c r="BB352" i="12"/>
  <c r="BB347" i="12"/>
  <c r="BB342" i="12"/>
  <c r="BB337" i="12"/>
  <c r="BB332" i="12"/>
  <c r="BB326" i="12"/>
  <c r="BB319" i="12"/>
  <c r="BB313" i="12"/>
  <c r="BB309" i="12"/>
  <c r="BB304" i="12"/>
  <c r="BB299" i="12"/>
  <c r="BB292" i="12"/>
  <c r="BB286" i="12"/>
  <c r="BB280" i="12"/>
  <c r="BB276" i="12"/>
  <c r="BB270" i="12"/>
  <c r="BB265" i="12"/>
  <c r="BB257" i="12"/>
  <c r="BB253" i="12"/>
  <c r="BB247" i="12"/>
  <c r="BB243" i="12"/>
  <c r="BB237" i="12"/>
  <c r="BB231" i="12"/>
  <c r="BB225" i="12"/>
  <c r="BB221" i="12"/>
  <c r="BB215" i="12"/>
  <c r="BB211" i="12"/>
  <c r="BB206" i="12"/>
  <c r="BB201" i="12"/>
  <c r="BB195" i="12"/>
  <c r="BB190" i="12"/>
  <c r="BB184" i="12"/>
  <c r="BB180" i="12"/>
  <c r="BB175" i="12"/>
  <c r="BB171" i="12"/>
  <c r="BB164" i="12"/>
  <c r="BB159" i="12"/>
  <c r="BB153" i="12"/>
  <c r="BB149" i="12"/>
  <c r="BB144" i="12"/>
  <c r="BB140" i="12"/>
  <c r="BB134" i="12"/>
  <c r="BB128" i="12"/>
  <c r="BB123" i="12"/>
  <c r="BB118" i="12"/>
  <c r="BB113" i="12"/>
  <c r="BB109" i="12"/>
  <c r="BB103" i="12"/>
  <c r="BB97" i="12"/>
  <c r="BB93" i="12"/>
  <c r="BB87" i="12"/>
  <c r="BB83" i="12"/>
  <c r="BB78" i="12"/>
  <c r="BB73" i="12"/>
  <c r="BB67" i="12"/>
  <c r="BB62" i="12"/>
  <c r="BB56" i="12"/>
  <c r="BB52" i="12"/>
  <c r="BB47" i="12"/>
  <c r="BB43" i="12"/>
  <c r="BB36" i="12"/>
  <c r="BB31" i="12"/>
  <c r="BB25" i="12"/>
  <c r="BB20" i="12"/>
  <c r="BB492" i="12"/>
  <c r="BB481" i="12"/>
  <c r="BB469" i="12"/>
  <c r="BD437" i="12"/>
  <c r="BB437" i="12"/>
  <c r="BB432" i="12"/>
  <c r="BB380" i="12"/>
  <c r="BB348" i="12"/>
  <c r="BB316" i="12"/>
  <c r="BB284" i="12"/>
  <c r="BB252" i="12"/>
  <c r="BB200" i="12"/>
  <c r="BB136" i="12"/>
  <c r="BB72" i="12"/>
  <c r="BB482" i="12"/>
  <c r="BB450" i="12"/>
  <c r="BB418" i="12"/>
  <c r="BB386" i="12"/>
  <c r="BB354" i="12"/>
  <c r="BB322" i="12"/>
  <c r="BB290" i="12"/>
  <c r="BB258" i="12"/>
  <c r="BB226" i="12"/>
  <c r="BB194" i="12"/>
  <c r="BB162" i="12"/>
  <c r="BB130" i="12"/>
  <c r="BB98" i="12"/>
  <c r="BB66" i="12"/>
  <c r="BB34" i="12"/>
  <c r="BB15" i="12"/>
  <c r="BB389" i="12"/>
  <c r="BB261" i="12"/>
  <c r="BD133" i="12"/>
  <c r="BB133" i="12"/>
  <c r="BB138" i="12"/>
  <c r="BB510" i="12"/>
  <c r="BB504" i="12"/>
  <c r="BB499" i="12"/>
  <c r="BB489" i="12"/>
  <c r="BB484" i="12"/>
  <c r="BB478" i="12"/>
  <c r="BB473" i="12"/>
  <c r="BB468" i="12"/>
  <c r="BB462" i="12"/>
  <c r="BB457" i="12"/>
  <c r="BB452" i="12"/>
  <c r="BB447" i="12"/>
  <c r="BB441" i="12"/>
  <c r="BB436" i="12"/>
  <c r="BB427" i="12"/>
  <c r="BB422" i="12"/>
  <c r="BB416" i="12"/>
  <c r="BB412" i="12"/>
  <c r="BB407" i="12"/>
  <c r="BB403" i="12"/>
  <c r="BB397" i="12"/>
  <c r="BB391" i="12"/>
  <c r="BB384" i="12"/>
  <c r="BB379" i="12"/>
  <c r="BB374" i="12"/>
  <c r="BB369" i="12"/>
  <c r="BB364" i="12"/>
  <c r="BB358" i="12"/>
  <c r="BB351" i="12"/>
  <c r="BB345" i="12"/>
  <c r="BB341" i="12"/>
  <c r="BB336" i="12"/>
  <c r="BB331" i="12"/>
  <c r="BB324" i="12"/>
  <c r="BB318" i="12"/>
  <c r="BB312" i="12"/>
  <c r="BB308" i="12"/>
  <c r="BB302" i="12"/>
  <c r="BD297" i="12"/>
  <c r="BB297" i="12"/>
  <c r="BB289" i="12"/>
  <c r="BB285" i="12"/>
  <c r="BB279" i="12"/>
  <c r="BB275" i="12"/>
  <c r="BB269" i="12"/>
  <c r="BB263" i="12"/>
  <c r="BB256" i="12"/>
  <c r="BB251" i="12"/>
  <c r="BB246" i="12"/>
  <c r="BB241" i="12"/>
  <c r="BB236" i="12"/>
  <c r="BB230" i="12"/>
  <c r="BB224" i="12"/>
  <c r="BB219" i="12"/>
  <c r="BB214" i="12"/>
  <c r="BD209" i="12"/>
  <c r="BB209" i="12"/>
  <c r="BB205" i="12"/>
  <c r="BB199" i="12"/>
  <c r="BB193" i="12"/>
  <c r="BB189" i="12"/>
  <c r="BB183" i="12"/>
  <c r="BB179" i="12"/>
  <c r="BB174" i="12"/>
  <c r="BB169" i="12"/>
  <c r="BB163" i="12"/>
  <c r="BB158" i="12"/>
  <c r="BB152" i="12"/>
  <c r="BB148" i="12"/>
  <c r="BB143" i="12"/>
  <c r="BB139" i="12"/>
  <c r="BB132" i="12"/>
  <c r="BB127" i="12"/>
  <c r="BB121" i="12"/>
  <c r="BB117" i="12"/>
  <c r="BB112" i="12"/>
  <c r="BB108" i="12"/>
  <c r="BB102" i="12"/>
  <c r="BB96" i="12"/>
  <c r="BB91" i="12"/>
  <c r="BB86" i="12"/>
  <c r="BB81" i="12"/>
  <c r="BB77" i="12"/>
  <c r="BB71" i="12"/>
  <c r="BB65" i="12"/>
  <c r="BB61" i="12"/>
  <c r="BB55" i="12"/>
  <c r="BB51" i="12"/>
  <c r="BB46" i="12"/>
  <c r="BB41" i="12"/>
  <c r="BB35" i="12"/>
  <c r="BB30" i="12"/>
  <c r="BD24" i="12"/>
  <c r="BB24" i="12"/>
  <c r="BB19" i="12"/>
  <c r="BD501" i="12"/>
  <c r="BB501" i="12"/>
  <c r="BB496" i="12"/>
  <c r="BB400" i="12"/>
  <c r="BB367" i="12"/>
  <c r="BB335" i="12"/>
  <c r="BB303" i="12"/>
  <c r="BB271" i="12"/>
  <c r="BB239" i="12"/>
  <c r="BB188" i="12"/>
  <c r="BB124" i="12"/>
  <c r="BB60" i="12"/>
  <c r="BB506" i="12"/>
  <c r="BB474" i="12"/>
  <c r="BB442" i="12"/>
  <c r="BB410" i="12"/>
  <c r="BB378" i="12"/>
  <c r="BB346" i="12"/>
  <c r="BB314" i="12"/>
  <c r="BB282" i="12"/>
  <c r="BB250" i="12"/>
  <c r="BB218" i="12"/>
  <c r="BB186" i="12"/>
  <c r="BB154" i="12"/>
  <c r="BB122" i="12"/>
  <c r="BB90" i="12"/>
  <c r="BB58" i="12"/>
  <c r="BB26" i="12"/>
  <c r="BB509" i="12"/>
  <c r="BD453" i="12"/>
  <c r="BB453" i="12"/>
  <c r="BB445" i="12"/>
  <c r="BB357" i="12"/>
  <c r="BB229" i="12"/>
  <c r="BB101" i="12"/>
  <c r="BB291" i="12"/>
  <c r="BB220" i="12"/>
  <c r="BB156" i="12"/>
  <c r="BB458" i="12"/>
  <c r="BB362" i="12"/>
  <c r="BB266" i="12"/>
  <c r="BB202" i="12"/>
  <c r="BB106" i="12"/>
  <c r="BB42" i="12"/>
  <c r="BB497" i="12"/>
  <c r="BB433" i="12"/>
  <c r="BD37" i="12"/>
  <c r="BB37" i="12"/>
  <c r="BB508" i="12"/>
  <c r="BB503" i="12"/>
  <c r="BB495" i="12"/>
  <c r="BB488" i="12"/>
  <c r="BB483" i="12"/>
  <c r="BB477" i="12"/>
  <c r="BB472" i="12"/>
  <c r="BB467" i="12"/>
  <c r="BB461" i="12"/>
  <c r="BB456" i="12"/>
  <c r="BB451" i="12"/>
  <c r="BB446" i="12"/>
  <c r="BB440" i="12"/>
  <c r="BB435" i="12"/>
  <c r="BB425" i="12"/>
  <c r="BB420" i="12"/>
  <c r="BB415" i="12"/>
  <c r="BB411" i="12"/>
  <c r="BB406" i="12"/>
  <c r="BB401" i="12"/>
  <c r="BB396" i="12"/>
  <c r="BB390" i="12"/>
  <c r="BB383" i="12"/>
  <c r="BB377" i="12"/>
  <c r="BB373" i="12"/>
  <c r="BB368" i="12"/>
  <c r="BB363" i="12"/>
  <c r="BB356" i="12"/>
  <c r="BB350" i="12"/>
  <c r="BB344" i="12"/>
  <c r="BB340" i="12"/>
  <c r="BB334" i="12"/>
  <c r="BB329" i="12"/>
  <c r="BB321" i="12"/>
  <c r="BB317" i="12"/>
  <c r="BB311" i="12"/>
  <c r="BB307" i="12"/>
  <c r="BB301" i="12"/>
  <c r="BB295" i="12"/>
  <c r="BB288" i="12"/>
  <c r="BB283" i="12"/>
  <c r="BB278" i="12"/>
  <c r="BD273" i="12"/>
  <c r="BB273" i="12"/>
  <c r="BB268" i="12"/>
  <c r="BB262" i="12"/>
  <c r="BB255" i="12"/>
  <c r="BB249" i="12"/>
  <c r="BB245" i="12"/>
  <c r="BB240" i="12"/>
  <c r="BB235" i="12"/>
  <c r="BB228" i="12"/>
  <c r="BB223" i="12"/>
  <c r="BB217" i="12"/>
  <c r="BD213" i="12"/>
  <c r="BB213" i="12"/>
  <c r="BB208" i="12"/>
  <c r="BB204" i="12"/>
  <c r="BB198" i="12"/>
  <c r="BB192" i="12"/>
  <c r="BB187" i="12"/>
  <c r="BB182" i="12"/>
  <c r="BB177" i="12"/>
  <c r="BB173" i="12"/>
  <c r="BB167" i="12"/>
  <c r="BB161" i="12"/>
  <c r="BB157" i="12"/>
  <c r="BB151" i="12"/>
  <c r="BB147" i="12"/>
  <c r="BB142" i="12"/>
  <c r="BD137" i="12"/>
  <c r="BB137" i="12"/>
  <c r="BB131" i="12"/>
  <c r="BB126" i="12"/>
  <c r="BB120" i="12"/>
  <c r="BB116" i="12"/>
  <c r="BB111" i="12"/>
  <c r="BB107" i="12"/>
  <c r="BB100" i="12"/>
  <c r="BB95" i="12"/>
  <c r="BD89" i="12"/>
  <c r="BB89" i="12"/>
  <c r="BB85" i="12"/>
  <c r="BB80" i="12"/>
  <c r="BB76" i="12"/>
  <c r="BB70" i="12"/>
  <c r="BB64" i="12"/>
  <c r="BB59" i="12"/>
  <c r="BB54" i="12"/>
  <c r="BB49" i="12"/>
  <c r="BB45" i="12"/>
  <c r="BB39" i="12"/>
  <c r="BB33" i="12"/>
  <c r="BB29" i="12"/>
  <c r="BD23" i="12"/>
  <c r="BB23" i="12"/>
  <c r="BB17" i="12"/>
  <c r="BB392" i="12"/>
  <c r="BB360" i="12"/>
  <c r="BB328" i="12"/>
  <c r="BB296" i="12"/>
  <c r="BB264" i="12"/>
  <c r="BB232" i="12"/>
  <c r="BB168" i="12"/>
  <c r="BB104" i="12"/>
  <c r="BB40" i="12"/>
  <c r="BB498" i="12"/>
  <c r="BB466" i="12"/>
  <c r="BB434" i="12"/>
  <c r="BB402" i="12"/>
  <c r="BB370" i="12"/>
  <c r="BB338" i="12"/>
  <c r="BB306" i="12"/>
  <c r="BB274" i="12"/>
  <c r="BB242" i="12"/>
  <c r="BB210" i="12"/>
  <c r="BB178" i="12"/>
  <c r="BB146" i="12"/>
  <c r="BB114" i="12"/>
  <c r="BB82" i="12"/>
  <c r="BB50" i="12"/>
  <c r="BD21" i="12"/>
  <c r="BB21" i="12"/>
  <c r="BB493" i="12"/>
  <c r="BB485" i="12"/>
  <c r="BB429" i="12"/>
  <c r="BD421" i="12"/>
  <c r="BB421" i="12"/>
  <c r="BD325" i="12"/>
  <c r="BB325" i="12"/>
  <c r="BB197" i="12"/>
  <c r="BB69" i="12"/>
  <c r="AC23" i="16"/>
  <c r="BA327" i="12"/>
  <c r="BA505" i="12"/>
  <c r="BA501" i="12"/>
  <c r="BA493" i="12"/>
  <c r="BA485" i="12"/>
  <c r="BA481" i="12"/>
  <c r="BA473" i="12"/>
  <c r="BA465" i="12"/>
  <c r="BA461" i="12"/>
  <c r="BA453" i="12"/>
  <c r="BA445" i="12"/>
  <c r="BA441" i="12"/>
  <c r="BA433" i="12"/>
  <c r="BA425" i="12"/>
  <c r="BA417" i="12"/>
  <c r="BA409" i="12"/>
  <c r="BA401" i="12"/>
  <c r="BA393" i="12"/>
  <c r="BA385" i="12"/>
  <c r="BA381" i="12"/>
  <c r="BA373" i="12"/>
  <c r="BA365" i="12"/>
  <c r="BA361" i="12"/>
  <c r="BA353" i="12"/>
  <c r="BA345" i="12"/>
  <c r="BA337" i="12"/>
  <c r="BA329" i="12"/>
  <c r="BA325" i="12"/>
  <c r="BA317" i="12"/>
  <c r="BA313" i="12"/>
  <c r="BA305" i="12"/>
  <c r="BA297" i="12"/>
  <c r="BA293" i="12"/>
  <c r="BA285" i="12"/>
  <c r="BA277" i="12"/>
  <c r="BA269" i="12"/>
  <c r="BA261" i="12"/>
  <c r="BA253" i="12"/>
  <c r="BA245" i="12"/>
  <c r="BA237" i="12"/>
  <c r="BA229" i="12"/>
  <c r="BA221" i="12"/>
  <c r="BA217" i="12"/>
  <c r="BA208" i="12"/>
  <c r="BA198" i="12"/>
  <c r="BA189" i="12"/>
  <c r="BA185" i="12"/>
  <c r="BA176" i="12"/>
  <c r="BA166" i="12"/>
  <c r="BA157" i="12"/>
  <c r="BA148" i="12"/>
  <c r="BA139" i="12"/>
  <c r="BA134" i="12"/>
  <c r="BA125" i="12"/>
  <c r="BA116" i="12"/>
  <c r="BA112" i="12"/>
  <c r="BA102" i="12"/>
  <c r="AI93" i="12"/>
  <c r="A93" i="12" s="1"/>
  <c r="BA93" i="12"/>
  <c r="BA89" i="12"/>
  <c r="BA80" i="12"/>
  <c r="BA70" i="12"/>
  <c r="BA66" i="12"/>
  <c r="BA57" i="12"/>
  <c r="AI52" i="12"/>
  <c r="A52" i="12" s="1"/>
  <c r="BA52" i="12"/>
  <c r="BA43" i="12"/>
  <c r="BA38" i="12"/>
  <c r="BA34" i="12"/>
  <c r="BA29" i="12"/>
  <c r="BA18" i="12"/>
  <c r="BA215" i="12"/>
  <c r="BA183" i="12"/>
  <c r="BA151" i="12"/>
  <c r="BA119" i="12"/>
  <c r="BA87" i="12"/>
  <c r="BA23" i="12"/>
  <c r="BA508" i="12"/>
  <c r="AI504" i="12"/>
  <c r="A504" i="12" s="1"/>
  <c r="BA504" i="12"/>
  <c r="BA500" i="12"/>
  <c r="BA496" i="12"/>
  <c r="BA492" i="12"/>
  <c r="BA488" i="12"/>
  <c r="AI484" i="12"/>
  <c r="A484" i="12" s="1"/>
  <c r="BA484" i="12"/>
  <c r="BA480" i="12"/>
  <c r="BA476" i="12"/>
  <c r="BA472" i="12"/>
  <c r="AI468" i="12"/>
  <c r="A468" i="12" s="1"/>
  <c r="BA468" i="12"/>
  <c r="BA464" i="12"/>
  <c r="BA460" i="12"/>
  <c r="BA456" i="12"/>
  <c r="AI452" i="12"/>
  <c r="A452" i="12" s="1"/>
  <c r="BA452" i="12"/>
  <c r="BA448" i="12"/>
  <c r="BA444" i="12"/>
  <c r="BA440" i="12"/>
  <c r="AI436" i="12"/>
  <c r="A436" i="12" s="1"/>
  <c r="BA436" i="12"/>
  <c r="BA432" i="12"/>
  <c r="BA428" i="12"/>
  <c r="BA424" i="12"/>
  <c r="BA420" i="12"/>
  <c r="BA416" i="12"/>
  <c r="BA412" i="12"/>
  <c r="BA408" i="12"/>
  <c r="BA404" i="12"/>
  <c r="AI400" i="12"/>
  <c r="A400" i="12" s="1"/>
  <c r="BA400" i="12"/>
  <c r="BA396" i="12"/>
  <c r="BA392" i="12"/>
  <c r="BA388" i="12"/>
  <c r="BA384" i="12"/>
  <c r="BA380" i="12"/>
  <c r="BA376" i="12"/>
  <c r="BA372" i="12"/>
  <c r="BA368" i="12"/>
  <c r="BA364" i="12"/>
  <c r="BA360" i="12"/>
  <c r="BA356" i="12"/>
  <c r="BA352" i="12"/>
  <c r="BA348" i="12"/>
  <c r="BA344" i="12"/>
  <c r="BA340" i="12"/>
  <c r="BA336" i="12"/>
  <c r="BA332" i="12"/>
  <c r="BA328" i="12"/>
  <c r="BA324" i="12"/>
  <c r="BA320" i="12"/>
  <c r="BA316" i="12"/>
  <c r="BA312" i="12"/>
  <c r="BA308" i="12"/>
  <c r="BA304" i="12"/>
  <c r="BA300" i="12"/>
  <c r="BA296" i="12"/>
  <c r="BA292" i="12"/>
  <c r="BA288" i="12"/>
  <c r="BA284" i="12"/>
  <c r="BA280" i="12"/>
  <c r="BA276" i="12"/>
  <c r="BC276" i="12"/>
  <c r="BA272" i="12"/>
  <c r="BA268" i="12"/>
  <c r="BA264" i="12"/>
  <c r="BA260" i="12"/>
  <c r="BA256" i="12"/>
  <c r="BA252" i="12"/>
  <c r="BA248" i="12"/>
  <c r="BA244" i="12"/>
  <c r="BA240" i="12"/>
  <c r="BA236" i="12"/>
  <c r="BA232" i="12"/>
  <c r="BA228" i="12"/>
  <c r="BA224" i="12"/>
  <c r="BA220" i="12"/>
  <c r="BA216" i="12"/>
  <c r="BA211" i="12"/>
  <c r="BA206" i="12"/>
  <c r="BA202" i="12"/>
  <c r="BA197" i="12"/>
  <c r="BA193" i="12"/>
  <c r="BA188" i="12"/>
  <c r="BA184" i="12"/>
  <c r="BA179" i="12"/>
  <c r="BA174" i="12"/>
  <c r="BA170" i="12"/>
  <c r="BA165" i="12"/>
  <c r="BA161" i="12"/>
  <c r="BA156" i="12"/>
  <c r="BA152" i="12"/>
  <c r="BA147" i="12"/>
  <c r="BA142" i="12"/>
  <c r="BA138" i="12"/>
  <c r="BA133" i="12"/>
  <c r="BA129" i="12"/>
  <c r="BA124" i="12"/>
  <c r="BA120" i="12"/>
  <c r="BA115" i="12"/>
  <c r="BA110" i="12"/>
  <c r="BA106" i="12"/>
  <c r="BA101" i="12"/>
  <c r="BA97" i="12"/>
  <c r="BA92" i="12"/>
  <c r="BA88" i="12"/>
  <c r="BA83" i="12"/>
  <c r="BA78" i="12"/>
  <c r="BA74" i="12"/>
  <c r="BA69" i="12"/>
  <c r="BA65" i="12"/>
  <c r="BA60" i="12"/>
  <c r="BA56" i="12"/>
  <c r="BA51" i="12"/>
  <c r="BA46" i="12"/>
  <c r="BA42" i="12"/>
  <c r="BA37" i="12"/>
  <c r="BA33" i="12"/>
  <c r="BA28" i="12"/>
  <c r="BA24" i="12"/>
  <c r="BA17" i="12"/>
  <c r="BA21" i="12"/>
  <c r="BA207" i="12"/>
  <c r="BA175" i="12"/>
  <c r="BA143" i="12"/>
  <c r="BA111" i="12"/>
  <c r="BA79" i="12"/>
  <c r="BA47" i="12"/>
  <c r="BA19" i="12"/>
  <c r="BA507" i="12"/>
  <c r="AI503" i="12"/>
  <c r="A503" i="12" s="1"/>
  <c r="BA503" i="12"/>
  <c r="BA499" i="12"/>
  <c r="AI495" i="12"/>
  <c r="A495" i="12" s="1"/>
  <c r="BA495" i="12"/>
  <c r="BA491" i="12"/>
  <c r="BA487" i="12"/>
  <c r="AI483" i="12"/>
  <c r="A483" i="12" s="1"/>
  <c r="BA483" i="12"/>
  <c r="BA479" i="12"/>
  <c r="BA475" i="12"/>
  <c r="BA471" i="12"/>
  <c r="AI467" i="12"/>
  <c r="A467" i="12" s="1"/>
  <c r="BA467" i="12"/>
  <c r="BA463" i="12"/>
  <c r="BA459" i="12"/>
  <c r="BA455" i="12"/>
  <c r="AI451" i="12"/>
  <c r="A451" i="12" s="1"/>
  <c r="BA451" i="12"/>
  <c r="BA447" i="12"/>
  <c r="BA443" i="12"/>
  <c r="BC439" i="12"/>
  <c r="BA439" i="12"/>
  <c r="AI435" i="12"/>
  <c r="A435" i="12" s="1"/>
  <c r="BA435" i="12"/>
  <c r="BA431" i="12"/>
  <c r="BA427" i="12"/>
  <c r="BA423" i="12"/>
  <c r="BA419" i="12"/>
  <c r="AI415" i="12"/>
  <c r="A415" i="12" s="1"/>
  <c r="BA415" i="12"/>
  <c r="AI411" i="12"/>
  <c r="A411" i="12" s="1"/>
  <c r="BA411" i="12"/>
  <c r="BA407" i="12"/>
  <c r="BA403" i="12"/>
  <c r="BA399" i="12"/>
  <c r="BA395" i="12"/>
  <c r="BA391" i="12"/>
  <c r="BA387" i="12"/>
  <c r="AI383" i="12"/>
  <c r="A383" i="12" s="1"/>
  <c r="BA383" i="12"/>
  <c r="BA379" i="12"/>
  <c r="BA375" i="12"/>
  <c r="BA371" i="12"/>
  <c r="BA367" i="12"/>
  <c r="AI363" i="12"/>
  <c r="A363" i="12" s="1"/>
  <c r="BA363" i="12"/>
  <c r="BA359" i="12"/>
  <c r="BA355" i="12"/>
  <c r="BA351" i="12"/>
  <c r="BA347" i="12"/>
  <c r="BA343" i="12"/>
  <c r="BA339" i="12"/>
  <c r="BA335" i="12"/>
  <c r="BA331" i="12"/>
  <c r="BA323" i="12"/>
  <c r="BA319" i="12"/>
  <c r="BA315" i="12"/>
  <c r="AI311" i="12"/>
  <c r="A311" i="12" s="1"/>
  <c r="BA311" i="12"/>
  <c r="AI307" i="12"/>
  <c r="A307" i="12" s="1"/>
  <c r="BA307" i="12"/>
  <c r="BA303" i="12"/>
  <c r="BA299" i="12"/>
  <c r="AI295" i="12"/>
  <c r="A295" i="12" s="1"/>
  <c r="BA295" i="12"/>
  <c r="BC291" i="12"/>
  <c r="BA291" i="12"/>
  <c r="BA287" i="12"/>
  <c r="AI283" i="12"/>
  <c r="A283" i="12" s="1"/>
  <c r="BA283" i="12"/>
  <c r="BA279" i="12"/>
  <c r="BA275" i="12"/>
  <c r="BA271" i="12"/>
  <c r="BA267" i="12"/>
  <c r="BA263" i="12"/>
  <c r="BA259" i="12"/>
  <c r="AI255" i="12"/>
  <c r="A255" i="12" s="1"/>
  <c r="BA255" i="12"/>
  <c r="BA251" i="12"/>
  <c r="BA247" i="12"/>
  <c r="BA243" i="12"/>
  <c r="BA239" i="12"/>
  <c r="AI235" i="12"/>
  <c r="A235" i="12" s="1"/>
  <c r="BA235" i="12"/>
  <c r="BA231" i="12"/>
  <c r="BA227" i="12"/>
  <c r="AI223" i="12"/>
  <c r="A223" i="12" s="1"/>
  <c r="BA223" i="12"/>
  <c r="BA219" i="12"/>
  <c r="BA214" i="12"/>
  <c r="BC210" i="12"/>
  <c r="BA210" i="12"/>
  <c r="BA205" i="12"/>
  <c r="BA201" i="12"/>
  <c r="BA196" i="12"/>
  <c r="BA192" i="12"/>
  <c r="AI187" i="12"/>
  <c r="A187" i="12" s="1"/>
  <c r="BA187" i="12"/>
  <c r="AI182" i="12"/>
  <c r="A182" i="12" s="1"/>
  <c r="BA182" i="12"/>
  <c r="BA178" i="12"/>
  <c r="BA173" i="12"/>
  <c r="BC169" i="12"/>
  <c r="BA169" i="12"/>
  <c r="BA164" i="12"/>
  <c r="BA160" i="12"/>
  <c r="BA155" i="12"/>
  <c r="BA150" i="12"/>
  <c r="BA146" i="12"/>
  <c r="BA141" i="12"/>
  <c r="BA137" i="12"/>
  <c r="BA132" i="12"/>
  <c r="BA128" i="12"/>
  <c r="BA123" i="12"/>
  <c r="BA118" i="12"/>
  <c r="BA114" i="12"/>
  <c r="BA109" i="12"/>
  <c r="BC105" i="12"/>
  <c r="BA105" i="12"/>
  <c r="AI100" i="12"/>
  <c r="A100" i="12" s="1"/>
  <c r="BA100" i="12"/>
  <c r="BA96" i="12"/>
  <c r="BA91" i="12"/>
  <c r="BA86" i="12"/>
  <c r="BA82" i="12"/>
  <c r="BA77" i="12"/>
  <c r="BA73" i="12"/>
  <c r="BA68" i="12"/>
  <c r="AI64" i="12"/>
  <c r="A64" i="12" s="1"/>
  <c r="BA64" i="12"/>
  <c r="BA59" i="12"/>
  <c r="BA54" i="12"/>
  <c r="BA50" i="12"/>
  <c r="BA45" i="12"/>
  <c r="BA41" i="12"/>
  <c r="BA36" i="12"/>
  <c r="BA32" i="12"/>
  <c r="BA27" i="12"/>
  <c r="BA22" i="12"/>
  <c r="BA16" i="12"/>
  <c r="BA199" i="12"/>
  <c r="BA167" i="12"/>
  <c r="BA135" i="12"/>
  <c r="BA103" i="12"/>
  <c r="BA71" i="12"/>
  <c r="BA39" i="12"/>
  <c r="BA15" i="12"/>
  <c r="BC510" i="12"/>
  <c r="BA510" i="12"/>
  <c r="BA506" i="12"/>
  <c r="BA502" i="12"/>
  <c r="BA498" i="12"/>
  <c r="BA494" i="12"/>
  <c r="BA490" i="12"/>
  <c r="BA486" i="12"/>
  <c r="BA482" i="12"/>
  <c r="BA478" i="12"/>
  <c r="BA474" i="12"/>
  <c r="BA470" i="12"/>
  <c r="BA466" i="12"/>
  <c r="BA462" i="12"/>
  <c r="BA458" i="12"/>
  <c r="BC454" i="12"/>
  <c r="BA454" i="12"/>
  <c r="BA450" i="12"/>
  <c r="BA446" i="12"/>
  <c r="BA442" i="12"/>
  <c r="BC438" i="12"/>
  <c r="BA438" i="12"/>
  <c r="BA434" i="12"/>
  <c r="BA430" i="12"/>
  <c r="BA426" i="12"/>
  <c r="BA422" i="12"/>
  <c r="BA418" i="12"/>
  <c r="BA414" i="12"/>
  <c r="BA410" i="12"/>
  <c r="BA406" i="12"/>
  <c r="BA402" i="12"/>
  <c r="BA398" i="12"/>
  <c r="BA394" i="12"/>
  <c r="BA390" i="12"/>
  <c r="BA386" i="12"/>
  <c r="BC382" i="12"/>
  <c r="BA382" i="12"/>
  <c r="BA378" i="12"/>
  <c r="BC374" i="12"/>
  <c r="BA374" i="12"/>
  <c r="BA370" i="12"/>
  <c r="BA366" i="12"/>
  <c r="BA362" i="12"/>
  <c r="BC358" i="12"/>
  <c r="BA358" i="12"/>
  <c r="BA354" i="12"/>
  <c r="BA350" i="12"/>
  <c r="BA346" i="12"/>
  <c r="BC342" i="12"/>
  <c r="BA342" i="12"/>
  <c r="BA338" i="12"/>
  <c r="BA334" i="12"/>
  <c r="BA330" i="12"/>
  <c r="BA326" i="12"/>
  <c r="BA322" i="12"/>
  <c r="BC318" i="12"/>
  <c r="BA318" i="12"/>
  <c r="BA314" i="12"/>
  <c r="BA310" i="12"/>
  <c r="BA306" i="12"/>
  <c r="BA302" i="12"/>
  <c r="BA298" i="12"/>
  <c r="BA294" i="12"/>
  <c r="BA290" i="12"/>
  <c r="BA286" i="12"/>
  <c r="BA282" i="12"/>
  <c r="BA278" i="12"/>
  <c r="BA274" i="12"/>
  <c r="BC270" i="12"/>
  <c r="BA270" i="12"/>
  <c r="BA266" i="12"/>
  <c r="BC262" i="12"/>
  <c r="BA262" i="12"/>
  <c r="BA258" i="12"/>
  <c r="BA254" i="12"/>
  <c r="BA250" i="12"/>
  <c r="BA246" i="12"/>
  <c r="BA242" i="12"/>
  <c r="BA238" i="12"/>
  <c r="BA234" i="12"/>
  <c r="BC230" i="12"/>
  <c r="BA230" i="12"/>
  <c r="BA226" i="12"/>
  <c r="BA222" i="12"/>
  <c r="BA218" i="12"/>
  <c r="BA213" i="12"/>
  <c r="BA209" i="12"/>
  <c r="BA204" i="12"/>
  <c r="BA200" i="12"/>
  <c r="BA195" i="12"/>
  <c r="BA190" i="12"/>
  <c r="BA186" i="12"/>
  <c r="BA181" i="12"/>
  <c r="BC177" i="12"/>
  <c r="BA177" i="12"/>
  <c r="BA172" i="12"/>
  <c r="BA168" i="12"/>
  <c r="BA163" i="12"/>
  <c r="BA158" i="12"/>
  <c r="BA154" i="12"/>
  <c r="BA149" i="12"/>
  <c r="BA145" i="12"/>
  <c r="BC140" i="12"/>
  <c r="BA140" i="12"/>
  <c r="BA136" i="12"/>
  <c r="BA131" i="12"/>
  <c r="BA126" i="12"/>
  <c r="BA122" i="12"/>
  <c r="BA117" i="12"/>
  <c r="BC113" i="12"/>
  <c r="BA113" i="12"/>
  <c r="BA108" i="12"/>
  <c r="BA104" i="12"/>
  <c r="BA99" i="12"/>
  <c r="BC94" i="12"/>
  <c r="BA94" i="12"/>
  <c r="BA90" i="12"/>
  <c r="BA85" i="12"/>
  <c r="BA81" i="12"/>
  <c r="BA76" i="12"/>
  <c r="BA72" i="12"/>
  <c r="BA67" i="12"/>
  <c r="BA62" i="12"/>
  <c r="BC58" i="12"/>
  <c r="BA58" i="12"/>
  <c r="BA53" i="12"/>
  <c r="BA49" i="12"/>
  <c r="BA44" i="12"/>
  <c r="BA40" i="12"/>
  <c r="BA35" i="12"/>
  <c r="BA30" i="12"/>
  <c r="BA26" i="12"/>
  <c r="BA20" i="12"/>
  <c r="BA191" i="12"/>
  <c r="BC159" i="12"/>
  <c r="BA159" i="12"/>
  <c r="BA127" i="12"/>
  <c r="BA95" i="12"/>
  <c r="BA63" i="12"/>
  <c r="BC31" i="12"/>
  <c r="BA31" i="12"/>
  <c r="BA509" i="12"/>
  <c r="BA497" i="12"/>
  <c r="BA489" i="12"/>
  <c r="BC477" i="12"/>
  <c r="BA477" i="12"/>
  <c r="BA469" i="12"/>
  <c r="BC457" i="12"/>
  <c r="BA457" i="12"/>
  <c r="BA449" i="12"/>
  <c r="BC437" i="12"/>
  <c r="BA437" i="12"/>
  <c r="BA429" i="12"/>
  <c r="BC421" i="12"/>
  <c r="BA421" i="12"/>
  <c r="BA413" i="12"/>
  <c r="BA405" i="12"/>
  <c r="BA397" i="12"/>
  <c r="BC389" i="12"/>
  <c r="BA389" i="12"/>
  <c r="BA377" i="12"/>
  <c r="BA369" i="12"/>
  <c r="BA357" i="12"/>
  <c r="BC349" i="12"/>
  <c r="BA349" i="12"/>
  <c r="BA341" i="12"/>
  <c r="BA333" i="12"/>
  <c r="BA321" i="12"/>
  <c r="BA309" i="12"/>
  <c r="BA301" i="12"/>
  <c r="BA289" i="12"/>
  <c r="BA281" i="12"/>
  <c r="BC273" i="12"/>
  <c r="BA273" i="12"/>
  <c r="BA265" i="12"/>
  <c r="BA257" i="12"/>
  <c r="BA249" i="12"/>
  <c r="BC241" i="12"/>
  <c r="BA241" i="12"/>
  <c r="BA233" i="12"/>
  <c r="BA225" i="12"/>
  <c r="BA212" i="12"/>
  <c r="BA203" i="12"/>
  <c r="BA194" i="12"/>
  <c r="BC180" i="12"/>
  <c r="BA180" i="12"/>
  <c r="BA171" i="12"/>
  <c r="BC162" i="12"/>
  <c r="BA162" i="12"/>
  <c r="BA153" i="12"/>
  <c r="BC144" i="12"/>
  <c r="BA144" i="12"/>
  <c r="BA130" i="12"/>
  <c r="BA121" i="12"/>
  <c r="BA107" i="12"/>
  <c r="BC98" i="12"/>
  <c r="BA98" i="12"/>
  <c r="BA84" i="12"/>
  <c r="BC75" i="12"/>
  <c r="BA75" i="12"/>
  <c r="BA61" i="12"/>
  <c r="BA48" i="12"/>
  <c r="BA25" i="12"/>
  <c r="BC55" i="12"/>
  <c r="BA55" i="12"/>
  <c r="G23" i="16"/>
  <c r="BA12" i="12"/>
  <c r="AN23" i="16"/>
  <c r="AN24" i="16"/>
  <c r="G24" i="16"/>
  <c r="AC24" i="16"/>
  <c r="BB12" i="12"/>
  <c r="BB14" i="12"/>
  <c r="BB13" i="12"/>
  <c r="BB11" i="12"/>
  <c r="AI11" i="12"/>
  <c r="A11" i="12" s="1"/>
  <c r="BA14" i="12"/>
  <c r="BA13" i="12"/>
  <c r="AY246" i="12"/>
  <c r="AZ246" i="12" s="1"/>
  <c r="M11" i="12"/>
  <c r="BC16" i="12"/>
  <c r="BC465" i="12"/>
  <c r="BC399" i="12"/>
  <c r="BC315" i="12"/>
  <c r="BC493" i="12"/>
  <c r="BC148" i="12"/>
  <c r="BC229" i="12"/>
  <c r="BC145" i="12"/>
  <c r="BC473" i="12"/>
  <c r="AG12" i="10"/>
  <c r="E9" i="13" s="1"/>
  <c r="AA17" i="13"/>
  <c r="AK17" i="13"/>
  <c r="P17" i="13"/>
  <c r="E10" i="13"/>
  <c r="BD193" i="12"/>
  <c r="AY44" i="12"/>
  <c r="AZ44" i="12" s="1"/>
  <c r="BE44" i="12"/>
  <c r="BF44" i="12" s="1"/>
  <c r="AU152" i="12"/>
  <c r="AV152" i="12" s="1"/>
  <c r="BE152" i="12"/>
  <c r="BF152" i="12" s="1"/>
  <c r="AW264" i="12"/>
  <c r="AX264" i="12" s="1"/>
  <c r="BE264" i="12"/>
  <c r="BF264" i="12" s="1"/>
  <c r="AY504" i="12"/>
  <c r="AZ504" i="12" s="1"/>
  <c r="BE504" i="12"/>
  <c r="BF504" i="12" s="1"/>
  <c r="AW89" i="12"/>
  <c r="AX89" i="12" s="1"/>
  <c r="BE89" i="12"/>
  <c r="BF89" i="12" s="1"/>
  <c r="AY137" i="12"/>
  <c r="AZ137" i="12" s="1"/>
  <c r="BE137" i="12"/>
  <c r="BF137" i="12" s="1"/>
  <c r="AU245" i="12"/>
  <c r="AV245" i="12" s="1"/>
  <c r="BE245" i="12"/>
  <c r="BF245" i="12" s="1"/>
  <c r="AY281" i="12"/>
  <c r="AZ281" i="12" s="1"/>
  <c r="BE281" i="12"/>
  <c r="BF281" i="12" s="1"/>
  <c r="AU405" i="12"/>
  <c r="AV405" i="12" s="1"/>
  <c r="BE405" i="12"/>
  <c r="BF405" i="12" s="1"/>
  <c r="AW489" i="12"/>
  <c r="AX489" i="12" s="1"/>
  <c r="BE489" i="12"/>
  <c r="BF489" i="12" s="1"/>
  <c r="AU86" i="12"/>
  <c r="AV86" i="12" s="1"/>
  <c r="BE86" i="12"/>
  <c r="BF86" i="12" s="1"/>
  <c r="AW390" i="12"/>
  <c r="AX390" i="12" s="1"/>
  <c r="BE390" i="12"/>
  <c r="BF390" i="12" s="1"/>
  <c r="AY450" i="12"/>
  <c r="AZ450" i="12" s="1"/>
  <c r="BE450" i="12"/>
  <c r="BF450" i="12" s="1"/>
  <c r="AU47" i="12"/>
  <c r="AV47" i="12" s="1"/>
  <c r="BE47" i="12"/>
  <c r="BF47" i="12" s="1"/>
  <c r="AW203" i="12"/>
  <c r="AX203" i="12" s="1"/>
  <c r="BE203" i="12"/>
  <c r="BF203" i="12" s="1"/>
  <c r="AW255" i="12"/>
  <c r="AX255" i="12" s="1"/>
  <c r="BE255" i="12"/>
  <c r="BF255" i="12" s="1"/>
  <c r="AU291" i="12"/>
  <c r="AV291" i="12" s="1"/>
  <c r="BE291" i="12"/>
  <c r="BF291" i="12" s="1"/>
  <c r="AW375" i="12"/>
  <c r="AX375" i="12" s="1"/>
  <c r="BE375" i="12"/>
  <c r="BF375" i="12" s="1"/>
  <c r="AU447" i="12"/>
  <c r="AV447" i="12" s="1"/>
  <c r="BE447" i="12"/>
  <c r="BF447" i="12" s="1"/>
  <c r="AY477" i="12"/>
  <c r="AZ477" i="12" s="1"/>
  <c r="BE477" i="12"/>
  <c r="BF477" i="12" s="1"/>
  <c r="AU461" i="12"/>
  <c r="AV461" i="12" s="1"/>
  <c r="BE461" i="12"/>
  <c r="BF461" i="12" s="1"/>
  <c r="AY409" i="12"/>
  <c r="AZ409" i="12" s="1"/>
  <c r="BE409" i="12"/>
  <c r="BF409" i="12" s="1"/>
  <c r="AW365" i="12"/>
  <c r="AX365" i="12" s="1"/>
  <c r="BE365" i="12"/>
  <c r="BF365" i="12" s="1"/>
  <c r="AW336" i="12"/>
  <c r="AX336" i="12" s="1"/>
  <c r="BE336" i="12"/>
  <c r="BF336" i="12" s="1"/>
  <c r="AW306" i="12"/>
  <c r="AX306" i="12" s="1"/>
  <c r="BE306" i="12"/>
  <c r="BF306" i="12" s="1"/>
  <c r="AW288" i="12"/>
  <c r="AX288" i="12" s="1"/>
  <c r="BE288" i="12"/>
  <c r="BF288" i="12" s="1"/>
  <c r="AY219" i="12"/>
  <c r="AZ219" i="12" s="1"/>
  <c r="BE219" i="12"/>
  <c r="BF219" i="12" s="1"/>
  <c r="AU208" i="12"/>
  <c r="AV208" i="12" s="1"/>
  <c r="BE208" i="12"/>
  <c r="BF208" i="12" s="1"/>
  <c r="AU187" i="12"/>
  <c r="AV187" i="12" s="1"/>
  <c r="BE187" i="12"/>
  <c r="BF187" i="12" s="1"/>
  <c r="AY164" i="12"/>
  <c r="AZ164" i="12" s="1"/>
  <c r="BE164" i="12"/>
  <c r="BF164" i="12" s="1"/>
  <c r="AY126" i="12"/>
  <c r="AZ126" i="12" s="1"/>
  <c r="BE126" i="12"/>
  <c r="BF126" i="12" s="1"/>
  <c r="AW103" i="12"/>
  <c r="AX103" i="12" s="1"/>
  <c r="BE103" i="12"/>
  <c r="BF103" i="12" s="1"/>
  <c r="AU82" i="12"/>
  <c r="AV82" i="12" s="1"/>
  <c r="BE82" i="12"/>
  <c r="BF82" i="12" s="1"/>
  <c r="AU75" i="12"/>
  <c r="AV75" i="12" s="1"/>
  <c r="BE75" i="12"/>
  <c r="BF75" i="12" s="1"/>
  <c r="BC63" i="12"/>
  <c r="BC51" i="12"/>
  <c r="BC243" i="12"/>
  <c r="BC239" i="12"/>
  <c r="BC231" i="12"/>
  <c r="BC211" i="12"/>
  <c r="BC179" i="12"/>
  <c r="BC155" i="12"/>
  <c r="BC151" i="12"/>
  <c r="BC123" i="12"/>
  <c r="BC321" i="12"/>
  <c r="BC313" i="12"/>
  <c r="BC301" i="12"/>
  <c r="BC277" i="12"/>
  <c r="BC269" i="12"/>
  <c r="BC257" i="12"/>
  <c r="BC249" i="12"/>
  <c r="BC381" i="12"/>
  <c r="BC377" i="12"/>
  <c r="BC365" i="12"/>
  <c r="BC353" i="12"/>
  <c r="BC345" i="12"/>
  <c r="BC341" i="12"/>
  <c r="BC337" i="12"/>
  <c r="BC329" i="12"/>
  <c r="BC487" i="12"/>
  <c r="BC475" i="12"/>
  <c r="BC467" i="12"/>
  <c r="BC459" i="12"/>
  <c r="BC451" i="12"/>
  <c r="BC447" i="12"/>
  <c r="BC415" i="12"/>
  <c r="AW295" i="12"/>
  <c r="AX295" i="12" s="1"/>
  <c r="BE295" i="12"/>
  <c r="BF295" i="12" s="1"/>
  <c r="AW76" i="12"/>
  <c r="AX76" i="12" s="1"/>
  <c r="BE76" i="12"/>
  <c r="BF76" i="12" s="1"/>
  <c r="AU248" i="12"/>
  <c r="AV248" i="12" s="1"/>
  <c r="BE248" i="12"/>
  <c r="BF248" i="12" s="1"/>
  <c r="AW284" i="12"/>
  <c r="AX284" i="12" s="1"/>
  <c r="BE284" i="12"/>
  <c r="BF284" i="12" s="1"/>
  <c r="AY328" i="12"/>
  <c r="AZ328" i="12" s="1"/>
  <c r="BE328" i="12"/>
  <c r="BF328" i="12" s="1"/>
  <c r="AW388" i="12"/>
  <c r="AX388" i="12" s="1"/>
  <c r="BE388" i="12"/>
  <c r="BF388" i="12" s="1"/>
  <c r="AW460" i="12"/>
  <c r="AX460" i="12" s="1"/>
  <c r="BE460" i="12"/>
  <c r="BF460" i="12" s="1"/>
  <c r="AU29" i="12"/>
  <c r="AV29" i="12" s="1"/>
  <c r="BE29" i="12"/>
  <c r="BF29" i="12" s="1"/>
  <c r="AW65" i="12"/>
  <c r="AX65" i="12" s="1"/>
  <c r="BE65" i="12"/>
  <c r="BF65" i="12" s="1"/>
  <c r="AW105" i="12"/>
  <c r="AX105" i="12" s="1"/>
  <c r="BE105" i="12"/>
  <c r="BF105" i="12" s="1"/>
  <c r="AW153" i="12"/>
  <c r="AX153" i="12" s="1"/>
  <c r="BE153" i="12"/>
  <c r="BF153" i="12" s="1"/>
  <c r="AU177" i="12"/>
  <c r="AV177" i="12" s="1"/>
  <c r="BE177" i="12"/>
  <c r="BF177" i="12" s="1"/>
  <c r="AW229" i="12"/>
  <c r="AX229" i="12" s="1"/>
  <c r="BE229" i="12"/>
  <c r="BF229" i="12" s="1"/>
  <c r="AU261" i="12"/>
  <c r="AV261" i="12" s="1"/>
  <c r="BE261" i="12"/>
  <c r="BF261" i="12" s="1"/>
  <c r="AW333" i="12"/>
  <c r="AX333" i="12" s="1"/>
  <c r="BE333" i="12"/>
  <c r="BF333" i="12" s="1"/>
  <c r="AU38" i="12"/>
  <c r="AV38" i="12" s="1"/>
  <c r="BE38" i="12"/>
  <c r="BF38" i="12" s="1"/>
  <c r="AW158" i="12"/>
  <c r="AX158" i="12" s="1"/>
  <c r="BE158" i="12"/>
  <c r="BF158" i="12" s="1"/>
  <c r="AW230" i="12"/>
  <c r="AX230" i="12" s="1"/>
  <c r="BE230" i="12"/>
  <c r="BF230" i="12" s="1"/>
  <c r="AW258" i="12"/>
  <c r="AX258" i="12" s="1"/>
  <c r="BE258" i="12"/>
  <c r="BF258" i="12" s="1"/>
  <c r="AW318" i="12"/>
  <c r="AX318" i="12" s="1"/>
  <c r="BE318" i="12"/>
  <c r="BF318" i="12" s="1"/>
  <c r="AW354" i="12"/>
  <c r="AX354" i="12" s="1"/>
  <c r="BE354" i="12"/>
  <c r="BF354" i="12" s="1"/>
  <c r="AW151" i="12"/>
  <c r="AX151" i="12" s="1"/>
  <c r="BE151" i="12"/>
  <c r="BF151" i="12" s="1"/>
  <c r="AW419" i="12"/>
  <c r="AX419" i="12" s="1"/>
  <c r="BE419" i="12"/>
  <c r="BF419" i="12" s="1"/>
  <c r="AW479" i="12"/>
  <c r="AX479" i="12" s="1"/>
  <c r="BE479" i="12"/>
  <c r="BF479" i="12" s="1"/>
  <c r="AY510" i="12"/>
  <c r="AZ510" i="12" s="1"/>
  <c r="BE510" i="12"/>
  <c r="BF510" i="12" s="1"/>
  <c r="AW426" i="12"/>
  <c r="AX426" i="12" s="1"/>
  <c r="BE426" i="12"/>
  <c r="BF426" i="12" s="1"/>
  <c r="AY315" i="12"/>
  <c r="AZ315" i="12" s="1"/>
  <c r="BE315" i="12"/>
  <c r="BF315" i="12" s="1"/>
  <c r="AW143" i="12"/>
  <c r="AX143" i="12" s="1"/>
  <c r="BE143" i="12"/>
  <c r="BF143" i="12" s="1"/>
  <c r="AY114" i="12"/>
  <c r="AZ114" i="12" s="1"/>
  <c r="BE114" i="12"/>
  <c r="BF114" i="12" s="1"/>
  <c r="AU69" i="12"/>
  <c r="AV69" i="12" s="1"/>
  <c r="BE69" i="12"/>
  <c r="BF69" i="12" s="1"/>
  <c r="AY55" i="12"/>
  <c r="AZ55" i="12" s="1"/>
  <c r="BE55" i="12"/>
  <c r="BF55" i="12" s="1"/>
  <c r="AY31" i="12"/>
  <c r="AZ31" i="12" s="1"/>
  <c r="BE31" i="12"/>
  <c r="BF31" i="12" s="1"/>
  <c r="AW14" i="12"/>
  <c r="AX14" i="12" s="1"/>
  <c r="BE14" i="12"/>
  <c r="BF14" i="12" s="1"/>
  <c r="AU13" i="12"/>
  <c r="BE13" i="12"/>
  <c r="BF13" i="12" s="1"/>
  <c r="BC245" i="12"/>
  <c r="BC429" i="12"/>
  <c r="BC237" i="12"/>
  <c r="BC481" i="12"/>
  <c r="BC501" i="12"/>
  <c r="BC34" i="12"/>
  <c r="AU20" i="12"/>
  <c r="AV20" i="12" s="1"/>
  <c r="BE20" i="12"/>
  <c r="BF20" i="12" s="1"/>
  <c r="AW60" i="12"/>
  <c r="AX60" i="12" s="1"/>
  <c r="BE60" i="12"/>
  <c r="BF60" i="12" s="1"/>
  <c r="AW84" i="12"/>
  <c r="AX84" i="12" s="1"/>
  <c r="BE84" i="12"/>
  <c r="BF84" i="12" s="1"/>
  <c r="AW100" i="12"/>
  <c r="AX100" i="12" s="1"/>
  <c r="BE100" i="12"/>
  <c r="BF100" i="12" s="1"/>
  <c r="AU156" i="12"/>
  <c r="AV156" i="12" s="1"/>
  <c r="BE156" i="12"/>
  <c r="BF156" i="12" s="1"/>
  <c r="AY180" i="12"/>
  <c r="AZ180" i="12" s="1"/>
  <c r="BE180" i="12"/>
  <c r="BF180" i="12" s="1"/>
  <c r="AY252" i="12"/>
  <c r="AZ252" i="12" s="1"/>
  <c r="BE252" i="12"/>
  <c r="BF252" i="12" s="1"/>
  <c r="AW268" i="12"/>
  <c r="AX268" i="12" s="1"/>
  <c r="BE268" i="12"/>
  <c r="BF268" i="12" s="1"/>
  <c r="AU292" i="12"/>
  <c r="AV292" i="12" s="1"/>
  <c r="BE292" i="12"/>
  <c r="BF292" i="12" s="1"/>
  <c r="AU316" i="12"/>
  <c r="AV316" i="12" s="1"/>
  <c r="BE316" i="12"/>
  <c r="BF316" i="12" s="1"/>
  <c r="AW344" i="12"/>
  <c r="AX344" i="12" s="1"/>
  <c r="BE344" i="12"/>
  <c r="BF344" i="12" s="1"/>
  <c r="AY372" i="12"/>
  <c r="AZ372" i="12" s="1"/>
  <c r="BE372" i="12"/>
  <c r="BF372" i="12" s="1"/>
  <c r="AY392" i="12"/>
  <c r="AZ392" i="12" s="1"/>
  <c r="BE392" i="12"/>
  <c r="BF392" i="12" s="1"/>
  <c r="AY412" i="12"/>
  <c r="AZ412" i="12" s="1"/>
  <c r="BE412" i="12"/>
  <c r="BF412" i="12" s="1"/>
  <c r="AW444" i="12"/>
  <c r="AX444" i="12" s="1"/>
  <c r="BE444" i="12"/>
  <c r="BF444" i="12" s="1"/>
  <c r="AY464" i="12"/>
  <c r="AZ464" i="12" s="1"/>
  <c r="BE464" i="12"/>
  <c r="BF464" i="12" s="1"/>
  <c r="AU33" i="12"/>
  <c r="AV33" i="12" s="1"/>
  <c r="BE33" i="12"/>
  <c r="BF33" i="12" s="1"/>
  <c r="AU77" i="12"/>
  <c r="AV77" i="12" s="1"/>
  <c r="BE77" i="12"/>
  <c r="BF77" i="12" s="1"/>
  <c r="AU93" i="12"/>
  <c r="AV93" i="12" s="1"/>
  <c r="BE93" i="12"/>
  <c r="BF93" i="12" s="1"/>
  <c r="AY109" i="12"/>
  <c r="AZ109" i="12" s="1"/>
  <c r="BE109" i="12"/>
  <c r="BF109" i="12" s="1"/>
  <c r="AY125" i="12"/>
  <c r="AZ125" i="12" s="1"/>
  <c r="BE125" i="12"/>
  <c r="BF125" i="12" s="1"/>
  <c r="AW141" i="12"/>
  <c r="AX141" i="12" s="1"/>
  <c r="BE141" i="12"/>
  <c r="BF141" i="12" s="1"/>
  <c r="AU157" i="12"/>
  <c r="AV157" i="12" s="1"/>
  <c r="BE157" i="12"/>
  <c r="BF157" i="12" s="1"/>
  <c r="AU181" i="12"/>
  <c r="AV181" i="12" s="1"/>
  <c r="BE181" i="12"/>
  <c r="BF181" i="12" s="1"/>
  <c r="AU233" i="12"/>
  <c r="AV233" i="12" s="1"/>
  <c r="BE233" i="12"/>
  <c r="BF233" i="12" s="1"/>
  <c r="AU249" i="12"/>
  <c r="AV249" i="12" s="1"/>
  <c r="BE249" i="12"/>
  <c r="BF249" i="12" s="1"/>
  <c r="AU265" i="12"/>
  <c r="AV265" i="12" s="1"/>
  <c r="BE265" i="12"/>
  <c r="BF265" i="12" s="1"/>
  <c r="AY301" i="12"/>
  <c r="AZ301" i="12" s="1"/>
  <c r="BE301" i="12"/>
  <c r="BF301" i="12" s="1"/>
  <c r="AU337" i="12"/>
  <c r="AV337" i="12" s="1"/>
  <c r="BE337" i="12"/>
  <c r="BF337" i="12" s="1"/>
  <c r="AW357" i="12"/>
  <c r="AX357" i="12" s="1"/>
  <c r="BE357" i="12"/>
  <c r="BF357" i="12" s="1"/>
  <c r="AU393" i="12"/>
  <c r="AV393" i="12" s="1"/>
  <c r="BE393" i="12"/>
  <c r="BF393" i="12" s="1"/>
  <c r="AY429" i="12"/>
  <c r="AZ429" i="12" s="1"/>
  <c r="BE429" i="12"/>
  <c r="BF429" i="12" s="1"/>
  <c r="AW469" i="12"/>
  <c r="AX469" i="12" s="1"/>
  <c r="BE469" i="12"/>
  <c r="BF469" i="12" s="1"/>
  <c r="AW493" i="12"/>
  <c r="AX493" i="12" s="1"/>
  <c r="BE493" i="12"/>
  <c r="BF493" i="12" s="1"/>
  <c r="AW50" i="12"/>
  <c r="AX50" i="12" s="1"/>
  <c r="BE50" i="12"/>
  <c r="BF50" i="12" s="1"/>
  <c r="AY106" i="12"/>
  <c r="AZ106" i="12" s="1"/>
  <c r="BE106" i="12"/>
  <c r="BF106" i="12" s="1"/>
  <c r="AU170" i="12"/>
  <c r="AV170" i="12" s="1"/>
  <c r="BE170" i="12"/>
  <c r="BF170" i="12" s="1"/>
  <c r="AY202" i="12"/>
  <c r="AZ202" i="12" s="1"/>
  <c r="BE202" i="12"/>
  <c r="BF202" i="12" s="1"/>
  <c r="AU234" i="12"/>
  <c r="AV234" i="12" s="1"/>
  <c r="BE234" i="12"/>
  <c r="BF234" i="12" s="1"/>
  <c r="AY290" i="12"/>
  <c r="AZ290" i="12" s="1"/>
  <c r="BE290" i="12"/>
  <c r="BF290" i="12" s="1"/>
  <c r="AW338" i="12"/>
  <c r="AX338" i="12" s="1"/>
  <c r="BE338" i="12"/>
  <c r="BF338" i="12" s="1"/>
  <c r="AY358" i="12"/>
  <c r="AZ358" i="12" s="1"/>
  <c r="BE358" i="12"/>
  <c r="BF358" i="12" s="1"/>
  <c r="AY378" i="12"/>
  <c r="AZ378" i="12" s="1"/>
  <c r="BE378" i="12"/>
  <c r="BF378" i="12" s="1"/>
  <c r="AW398" i="12"/>
  <c r="AX398" i="12" s="1"/>
  <c r="BE398" i="12"/>
  <c r="BF398" i="12" s="1"/>
  <c r="AW430" i="12"/>
  <c r="AX430" i="12" s="1"/>
  <c r="BE430" i="12"/>
  <c r="BF430" i="12" s="1"/>
  <c r="AY454" i="12"/>
  <c r="AZ454" i="12" s="1"/>
  <c r="BE454" i="12"/>
  <c r="BF454" i="12" s="1"/>
  <c r="AW478" i="12"/>
  <c r="AX478" i="12" s="1"/>
  <c r="BE478" i="12"/>
  <c r="BF478" i="12" s="1"/>
  <c r="AW506" i="12"/>
  <c r="AX506" i="12" s="1"/>
  <c r="BE506" i="12"/>
  <c r="BF506" i="12" s="1"/>
  <c r="AU119" i="12"/>
  <c r="AV119" i="12" s="1"/>
  <c r="BE119" i="12"/>
  <c r="BF119" i="12" s="1"/>
  <c r="AY167" i="12"/>
  <c r="AZ167" i="12" s="1"/>
  <c r="BE167" i="12"/>
  <c r="BF167" i="12" s="1"/>
  <c r="AU263" i="12"/>
  <c r="AV263" i="12" s="1"/>
  <c r="BE263" i="12"/>
  <c r="BF263" i="12" s="1"/>
  <c r="AY303" i="12"/>
  <c r="AZ303" i="12" s="1"/>
  <c r="BE303" i="12"/>
  <c r="BF303" i="12" s="1"/>
  <c r="AW323" i="12"/>
  <c r="AX323" i="12" s="1"/>
  <c r="BE323" i="12"/>
  <c r="BF323" i="12" s="1"/>
  <c r="AY363" i="12"/>
  <c r="AZ363" i="12" s="1"/>
  <c r="BE363" i="12"/>
  <c r="BF363" i="12" s="1"/>
  <c r="AW379" i="12"/>
  <c r="AX379" i="12" s="1"/>
  <c r="BE379" i="12"/>
  <c r="BF379" i="12" s="1"/>
  <c r="AW423" i="12"/>
  <c r="AX423" i="12" s="1"/>
  <c r="BE423" i="12"/>
  <c r="BF423" i="12" s="1"/>
  <c r="AU483" i="12"/>
  <c r="AV483" i="12" s="1"/>
  <c r="BE483" i="12"/>
  <c r="BF483" i="12" s="1"/>
  <c r="AW507" i="12"/>
  <c r="AX507" i="12" s="1"/>
  <c r="BE507" i="12"/>
  <c r="BF507" i="12" s="1"/>
  <c r="BC448" i="12"/>
  <c r="BC407" i="12"/>
  <c r="BC244" i="12"/>
  <c r="BC116" i="12"/>
  <c r="BC88" i="12"/>
  <c r="BC56" i="12"/>
  <c r="BC310" i="12"/>
  <c r="BC189" i="12"/>
  <c r="BC158" i="12"/>
  <c r="BC77" i="12"/>
  <c r="AU497" i="12"/>
  <c r="AV497" i="12" s="1"/>
  <c r="BE497" i="12"/>
  <c r="BF497" i="12" s="1"/>
  <c r="AY473" i="12"/>
  <c r="AZ473" i="12" s="1"/>
  <c r="BE473" i="12"/>
  <c r="BF473" i="12" s="1"/>
  <c r="AU432" i="12"/>
  <c r="AV432" i="12" s="1"/>
  <c r="BE432" i="12"/>
  <c r="BF432" i="12" s="1"/>
  <c r="AY425" i="12"/>
  <c r="AZ425" i="12" s="1"/>
  <c r="BE425" i="12"/>
  <c r="BF425" i="12" s="1"/>
  <c r="AY417" i="12"/>
  <c r="AZ417" i="12" s="1"/>
  <c r="BE417" i="12"/>
  <c r="BF417" i="12" s="1"/>
  <c r="AW408" i="12"/>
  <c r="AX408" i="12" s="1"/>
  <c r="BE408" i="12"/>
  <c r="BF408" i="12" s="1"/>
  <c r="AU394" i="12"/>
  <c r="AV394" i="12" s="1"/>
  <c r="BE394" i="12"/>
  <c r="BF394" i="12" s="1"/>
  <c r="AY364" i="12"/>
  <c r="AZ364" i="12" s="1"/>
  <c r="BE364" i="12"/>
  <c r="BF364" i="12" s="1"/>
  <c r="AW355" i="12"/>
  <c r="AX355" i="12" s="1"/>
  <c r="BE355" i="12"/>
  <c r="BF355" i="12" s="1"/>
  <c r="AY342" i="12"/>
  <c r="AZ342" i="12" s="1"/>
  <c r="BE342" i="12"/>
  <c r="BF342" i="12" s="1"/>
  <c r="AW335" i="12"/>
  <c r="AX335" i="12" s="1"/>
  <c r="BE335" i="12"/>
  <c r="BF335" i="12" s="1"/>
  <c r="AU314" i="12"/>
  <c r="AV314" i="12" s="1"/>
  <c r="BE314" i="12"/>
  <c r="BF314" i="12" s="1"/>
  <c r="AW283" i="12"/>
  <c r="AX283" i="12" s="1"/>
  <c r="BE283" i="12"/>
  <c r="BF283" i="12" s="1"/>
  <c r="AU236" i="12"/>
  <c r="AV236" i="12" s="1"/>
  <c r="BE236" i="12"/>
  <c r="BF236" i="12" s="1"/>
  <c r="AW223" i="12"/>
  <c r="AX223" i="12" s="1"/>
  <c r="BE223" i="12"/>
  <c r="BF223" i="12" s="1"/>
  <c r="AY215" i="12"/>
  <c r="AZ215" i="12" s="1"/>
  <c r="BE215" i="12"/>
  <c r="BF215" i="12" s="1"/>
  <c r="AW198" i="12"/>
  <c r="AX198" i="12" s="1"/>
  <c r="BE198" i="12"/>
  <c r="BF198" i="12" s="1"/>
  <c r="AY186" i="12"/>
  <c r="AZ186" i="12" s="1"/>
  <c r="BE186" i="12"/>
  <c r="BF186" i="12" s="1"/>
  <c r="AY173" i="12"/>
  <c r="AZ173" i="12" s="1"/>
  <c r="BE173" i="12"/>
  <c r="BF173" i="12" s="1"/>
  <c r="AY154" i="12"/>
  <c r="AZ154" i="12" s="1"/>
  <c r="BE154" i="12"/>
  <c r="BF154" i="12" s="1"/>
  <c r="AU142" i="12"/>
  <c r="AV142" i="12" s="1"/>
  <c r="BE142" i="12"/>
  <c r="BF142" i="12" s="1"/>
  <c r="AW122" i="12"/>
  <c r="AX122" i="12" s="1"/>
  <c r="BE122" i="12"/>
  <c r="BF122" i="12" s="1"/>
  <c r="AU90" i="12"/>
  <c r="AV90" i="12" s="1"/>
  <c r="BE90" i="12"/>
  <c r="BF90" i="12" s="1"/>
  <c r="AW52" i="12"/>
  <c r="AX52" i="12" s="1"/>
  <c r="BE52" i="12"/>
  <c r="BF52" i="12" s="1"/>
  <c r="AW46" i="12"/>
  <c r="AX46" i="12" s="1"/>
  <c r="BE46" i="12"/>
  <c r="BF46" i="12" s="1"/>
  <c r="AY36" i="12"/>
  <c r="AZ36" i="12" s="1"/>
  <c r="BE36" i="12"/>
  <c r="BF36" i="12" s="1"/>
  <c r="AY23" i="12"/>
  <c r="AZ23" i="12" s="1"/>
  <c r="BE23" i="12"/>
  <c r="BF23" i="12" s="1"/>
  <c r="AW12" i="12"/>
  <c r="AX12" i="12" s="1"/>
  <c r="BE12" i="12"/>
  <c r="BF12" i="12" s="1"/>
  <c r="BC50" i="12"/>
  <c r="BC42" i="12"/>
  <c r="BC226" i="12"/>
  <c r="BC198" i="12"/>
  <c r="BC134" i="12"/>
  <c r="BC102" i="12"/>
  <c r="BC328" i="12"/>
  <c r="BC380" i="12"/>
  <c r="BC348" i="12"/>
  <c r="BC506" i="12"/>
  <c r="BC490" i="12"/>
  <c r="BC466" i="12"/>
  <c r="BC509" i="12"/>
  <c r="BC22" i="12"/>
  <c r="BC18" i="12"/>
  <c r="AW96" i="12"/>
  <c r="AX96" i="12" s="1"/>
  <c r="BE96" i="12"/>
  <c r="BF96" i="12" s="1"/>
  <c r="AY116" i="12"/>
  <c r="AZ116" i="12" s="1"/>
  <c r="BE116" i="12"/>
  <c r="BF116" i="12" s="1"/>
  <c r="AW172" i="12"/>
  <c r="AX172" i="12" s="1"/>
  <c r="BE172" i="12"/>
  <c r="BF172" i="12" s="1"/>
  <c r="AW312" i="12"/>
  <c r="AX312" i="12" s="1"/>
  <c r="BE312" i="12"/>
  <c r="BF312" i="12" s="1"/>
  <c r="AY368" i="12"/>
  <c r="AZ368" i="12" s="1"/>
  <c r="BE368" i="12"/>
  <c r="BF368" i="12" s="1"/>
  <c r="AU404" i="12"/>
  <c r="AV404" i="12" s="1"/>
  <c r="BE404" i="12"/>
  <c r="BF404" i="12" s="1"/>
  <c r="AW480" i="12"/>
  <c r="AX480" i="12" s="1"/>
  <c r="BE480" i="12"/>
  <c r="BF480" i="12" s="1"/>
  <c r="AW45" i="12"/>
  <c r="AX45" i="12" s="1"/>
  <c r="BE45" i="12"/>
  <c r="BF45" i="12" s="1"/>
  <c r="AY121" i="12"/>
  <c r="AZ121" i="12" s="1"/>
  <c r="BE121" i="12"/>
  <c r="BF121" i="12" s="1"/>
  <c r="AU353" i="12"/>
  <c r="AV353" i="12" s="1"/>
  <c r="BE353" i="12"/>
  <c r="BF353" i="12" s="1"/>
  <c r="AU373" i="12"/>
  <c r="AV373" i="12" s="1"/>
  <c r="BE373" i="12"/>
  <c r="BF373" i="12" s="1"/>
  <c r="AW441" i="12"/>
  <c r="AX441" i="12" s="1"/>
  <c r="BE441" i="12"/>
  <c r="BF441" i="12" s="1"/>
  <c r="AY474" i="12"/>
  <c r="AZ474" i="12" s="1"/>
  <c r="BE474" i="12"/>
  <c r="BF474" i="12" s="1"/>
  <c r="AY111" i="12"/>
  <c r="AZ111" i="12" s="1"/>
  <c r="BE111" i="12"/>
  <c r="BF111" i="12" s="1"/>
  <c r="AU399" i="12"/>
  <c r="AV399" i="12" s="1"/>
  <c r="BE399" i="12"/>
  <c r="BF399" i="12" s="1"/>
  <c r="AW463" i="12"/>
  <c r="AX463" i="12" s="1"/>
  <c r="BE463" i="12"/>
  <c r="BF463" i="12" s="1"/>
  <c r="AW491" i="12"/>
  <c r="AX491" i="12" s="1"/>
  <c r="BE491" i="12"/>
  <c r="BF491" i="12" s="1"/>
  <c r="AW356" i="12"/>
  <c r="AX356" i="12" s="1"/>
  <c r="BE356" i="12"/>
  <c r="BF356" i="12" s="1"/>
  <c r="AW329" i="12"/>
  <c r="AX329" i="12" s="1"/>
  <c r="BE329" i="12"/>
  <c r="BF329" i="12" s="1"/>
  <c r="AW175" i="12"/>
  <c r="AX175" i="12" s="1"/>
  <c r="BE175" i="12"/>
  <c r="BF175" i="12" s="1"/>
  <c r="AW155" i="12"/>
  <c r="AX155" i="12" s="1"/>
  <c r="BE155" i="12"/>
  <c r="BF155" i="12" s="1"/>
  <c r="AW134" i="12"/>
  <c r="AX134" i="12" s="1"/>
  <c r="BE134" i="12"/>
  <c r="BF134" i="12" s="1"/>
  <c r="AY94" i="12"/>
  <c r="AZ94" i="12" s="1"/>
  <c r="BE94" i="12"/>
  <c r="BF94" i="12" s="1"/>
  <c r="AU48" i="12"/>
  <c r="AV48" i="12" s="1"/>
  <c r="BE48" i="12"/>
  <c r="BF48" i="12" s="1"/>
  <c r="AY40" i="12"/>
  <c r="AZ40" i="12" s="1"/>
  <c r="BE40" i="12"/>
  <c r="BF40" i="12" s="1"/>
  <c r="BC61" i="12"/>
  <c r="BC453" i="12"/>
  <c r="BC41" i="12"/>
  <c r="BC433" i="12"/>
  <c r="BC213" i="12"/>
  <c r="BC81" i="12"/>
  <c r="BC37" i="12"/>
  <c r="AU28" i="12"/>
  <c r="AV28" i="12" s="1"/>
  <c r="BE28" i="12"/>
  <c r="BF28" i="12" s="1"/>
  <c r="AW64" i="12"/>
  <c r="AX64" i="12" s="1"/>
  <c r="BE64" i="12"/>
  <c r="BF64" i="12" s="1"/>
  <c r="AW104" i="12"/>
  <c r="AX104" i="12" s="1"/>
  <c r="BE104" i="12"/>
  <c r="BF104" i="12" s="1"/>
  <c r="AW124" i="12"/>
  <c r="AX124" i="12" s="1"/>
  <c r="BE124" i="12"/>
  <c r="BF124" i="12" s="1"/>
  <c r="AW140" i="12"/>
  <c r="AX140" i="12" s="1"/>
  <c r="BE140" i="12"/>
  <c r="BF140" i="12" s="1"/>
  <c r="AW256" i="12"/>
  <c r="AX256" i="12" s="1"/>
  <c r="BE256" i="12"/>
  <c r="BF256" i="12" s="1"/>
  <c r="AW272" i="12"/>
  <c r="AX272" i="12" s="1"/>
  <c r="BE272" i="12"/>
  <c r="BF272" i="12" s="1"/>
  <c r="AW300" i="12"/>
  <c r="AX300" i="12" s="1"/>
  <c r="BE300" i="12"/>
  <c r="BF300" i="12" s="1"/>
  <c r="AU320" i="12"/>
  <c r="AV320" i="12" s="1"/>
  <c r="BE320" i="12"/>
  <c r="BF320" i="12" s="1"/>
  <c r="AU396" i="12"/>
  <c r="AV396" i="12" s="1"/>
  <c r="BE396" i="12"/>
  <c r="BF396" i="12" s="1"/>
  <c r="AW416" i="12"/>
  <c r="AX416" i="12" s="1"/>
  <c r="BE416" i="12"/>
  <c r="BF416" i="12" s="1"/>
  <c r="AU472" i="12"/>
  <c r="AV472" i="12" s="1"/>
  <c r="BE472" i="12"/>
  <c r="BF472" i="12" s="1"/>
  <c r="AU21" i="12"/>
  <c r="AV21" i="12" s="1"/>
  <c r="BE21" i="12"/>
  <c r="BF21" i="12" s="1"/>
  <c r="AW57" i="12"/>
  <c r="AX57" i="12" s="1"/>
  <c r="BE57" i="12"/>
  <c r="BF57" i="12" s="1"/>
  <c r="AY81" i="12"/>
  <c r="AZ81" i="12" s="1"/>
  <c r="BE81" i="12"/>
  <c r="BF81" i="12" s="1"/>
  <c r="AU97" i="12"/>
  <c r="AV97" i="12" s="1"/>
  <c r="BE97" i="12"/>
  <c r="BF97" i="12" s="1"/>
  <c r="AW113" i="12"/>
  <c r="AX113" i="12" s="1"/>
  <c r="BE113" i="12"/>
  <c r="BF113" i="12" s="1"/>
  <c r="AW201" i="12"/>
  <c r="AX201" i="12" s="1"/>
  <c r="BE201" i="12"/>
  <c r="BF201" i="12" s="1"/>
  <c r="AW237" i="12"/>
  <c r="AX237" i="12" s="1"/>
  <c r="BE237" i="12"/>
  <c r="BF237" i="12" s="1"/>
  <c r="AY253" i="12"/>
  <c r="AZ253" i="12" s="1"/>
  <c r="BE253" i="12"/>
  <c r="BF253" i="12" s="1"/>
  <c r="AW269" i="12"/>
  <c r="AX269" i="12" s="1"/>
  <c r="BE269" i="12"/>
  <c r="BF269" i="12" s="1"/>
  <c r="AY289" i="12"/>
  <c r="AZ289" i="12" s="1"/>
  <c r="BE289" i="12"/>
  <c r="BF289" i="12" s="1"/>
  <c r="AY305" i="12"/>
  <c r="AZ305" i="12" s="1"/>
  <c r="BE305" i="12"/>
  <c r="BF305" i="12" s="1"/>
  <c r="AY361" i="12"/>
  <c r="AZ361" i="12" s="1"/>
  <c r="BE361" i="12"/>
  <c r="BF361" i="12" s="1"/>
  <c r="AW381" i="12"/>
  <c r="AX381" i="12" s="1"/>
  <c r="BE381" i="12"/>
  <c r="BF381" i="12" s="1"/>
  <c r="AY397" i="12"/>
  <c r="AZ397" i="12" s="1"/>
  <c r="BE397" i="12"/>
  <c r="BF397" i="12" s="1"/>
  <c r="AW433" i="12"/>
  <c r="AX433" i="12" s="1"/>
  <c r="BE433" i="12"/>
  <c r="BF433" i="12" s="1"/>
  <c r="AY449" i="12"/>
  <c r="AZ449" i="12" s="1"/>
  <c r="BE449" i="12"/>
  <c r="BF449" i="12" s="1"/>
  <c r="AU481" i="12"/>
  <c r="AV481" i="12" s="1"/>
  <c r="BE481" i="12"/>
  <c r="BF481" i="12" s="1"/>
  <c r="AY18" i="12"/>
  <c r="AZ18" i="12" s="1"/>
  <c r="BE18" i="12"/>
  <c r="BF18" i="12" s="1"/>
  <c r="AW138" i="12"/>
  <c r="AX138" i="12" s="1"/>
  <c r="BE138" i="12"/>
  <c r="BF138" i="12" s="1"/>
  <c r="AW174" i="12"/>
  <c r="AX174" i="12" s="1"/>
  <c r="BE174" i="12"/>
  <c r="BF174" i="12" s="1"/>
  <c r="AW250" i="12"/>
  <c r="AX250" i="12" s="1"/>
  <c r="BE250" i="12"/>
  <c r="BF250" i="12" s="1"/>
  <c r="AY298" i="12"/>
  <c r="AZ298" i="12" s="1"/>
  <c r="BE298" i="12"/>
  <c r="BF298" i="12" s="1"/>
  <c r="AY326" i="12"/>
  <c r="AZ326" i="12" s="1"/>
  <c r="BE326" i="12"/>
  <c r="BF326" i="12" s="1"/>
  <c r="AU346" i="12"/>
  <c r="AV346" i="12" s="1"/>
  <c r="BE346" i="12"/>
  <c r="BF346" i="12" s="1"/>
  <c r="AW366" i="12"/>
  <c r="AX366" i="12" s="1"/>
  <c r="BE366" i="12"/>
  <c r="BF366" i="12" s="1"/>
  <c r="AW402" i="12"/>
  <c r="AX402" i="12" s="1"/>
  <c r="BE402" i="12"/>
  <c r="BF402" i="12" s="1"/>
  <c r="AW434" i="12"/>
  <c r="AX434" i="12" s="1"/>
  <c r="BE434" i="12"/>
  <c r="BF434" i="12" s="1"/>
  <c r="AY482" i="12"/>
  <c r="AZ482" i="12" s="1"/>
  <c r="BE482" i="12"/>
  <c r="BF482" i="12" s="1"/>
  <c r="AW15" i="12"/>
  <c r="AX15" i="12" s="1"/>
  <c r="BE15" i="12"/>
  <c r="BF15" i="12" s="1"/>
  <c r="AU91" i="12"/>
  <c r="AV91" i="12" s="1"/>
  <c r="BE91" i="12"/>
  <c r="BF91" i="12" s="1"/>
  <c r="AW123" i="12"/>
  <c r="AX123" i="12" s="1"/>
  <c r="BE123" i="12"/>
  <c r="BF123" i="12" s="1"/>
  <c r="AW239" i="12"/>
  <c r="AX239" i="12" s="1"/>
  <c r="BE239" i="12"/>
  <c r="BF239" i="12" s="1"/>
  <c r="AU279" i="12"/>
  <c r="AV279" i="12" s="1"/>
  <c r="BE279" i="12"/>
  <c r="BF279" i="12" s="1"/>
  <c r="AY307" i="12"/>
  <c r="AZ307" i="12" s="1"/>
  <c r="BE307" i="12"/>
  <c r="BF307" i="12" s="1"/>
  <c r="AY367" i="12"/>
  <c r="AZ367" i="12" s="1"/>
  <c r="BE367" i="12"/>
  <c r="BF367" i="12" s="1"/>
  <c r="AY431" i="12"/>
  <c r="AZ431" i="12" s="1"/>
  <c r="BE431" i="12"/>
  <c r="BF431" i="12" s="1"/>
  <c r="AY455" i="12"/>
  <c r="AZ455" i="12" s="1"/>
  <c r="BE455" i="12"/>
  <c r="BF455" i="12" s="1"/>
  <c r="AY495" i="12"/>
  <c r="AZ495" i="12" s="1"/>
  <c r="BE495" i="12"/>
  <c r="BF495" i="12" s="1"/>
  <c r="AW17" i="12"/>
  <c r="AX17" i="12" s="1"/>
  <c r="BE17" i="12"/>
  <c r="BF17" i="12" s="1"/>
  <c r="BC441" i="12"/>
  <c r="AY496" i="12"/>
  <c r="AZ496" i="12" s="1"/>
  <c r="BE496" i="12"/>
  <c r="BF496" i="12" s="1"/>
  <c r="AU486" i="12"/>
  <c r="AV486" i="12" s="1"/>
  <c r="BE486" i="12"/>
  <c r="BF486" i="12" s="1"/>
  <c r="AU468" i="12"/>
  <c r="AV468" i="12" s="1"/>
  <c r="BE468" i="12"/>
  <c r="BF468" i="12" s="1"/>
  <c r="AW428" i="12"/>
  <c r="AX428" i="12" s="1"/>
  <c r="BE428" i="12"/>
  <c r="BF428" i="12" s="1"/>
  <c r="AU424" i="12"/>
  <c r="AV424" i="12" s="1"/>
  <c r="BE424" i="12"/>
  <c r="BF424" i="12" s="1"/>
  <c r="AW413" i="12"/>
  <c r="AX413" i="12" s="1"/>
  <c r="BE413" i="12"/>
  <c r="BF413" i="12" s="1"/>
  <c r="AY407" i="12"/>
  <c r="AZ407" i="12" s="1"/>
  <c r="BE407" i="12"/>
  <c r="BF407" i="12" s="1"/>
  <c r="AW362" i="12"/>
  <c r="AX362" i="12" s="1"/>
  <c r="BE362" i="12"/>
  <c r="BF362" i="12" s="1"/>
  <c r="AW349" i="12"/>
  <c r="AX349" i="12" s="1"/>
  <c r="BE349" i="12"/>
  <c r="BF349" i="12" s="1"/>
  <c r="AY340" i="12"/>
  <c r="AZ340" i="12" s="1"/>
  <c r="BE340" i="12"/>
  <c r="BF340" i="12" s="1"/>
  <c r="AY332" i="12"/>
  <c r="AZ332" i="12" s="1"/>
  <c r="BE332" i="12"/>
  <c r="BF332" i="12" s="1"/>
  <c r="AU321" i="12"/>
  <c r="AV321" i="12" s="1"/>
  <c r="BE321" i="12"/>
  <c r="BF321" i="12" s="1"/>
  <c r="AU313" i="12"/>
  <c r="AV313" i="12" s="1"/>
  <c r="BE313" i="12"/>
  <c r="BF313" i="12" s="1"/>
  <c r="AW299" i="12"/>
  <c r="AX299" i="12" s="1"/>
  <c r="BE299" i="12"/>
  <c r="BF299" i="12" s="1"/>
  <c r="AU280" i="12"/>
  <c r="AV280" i="12" s="1"/>
  <c r="BE280" i="12"/>
  <c r="BF280" i="12" s="1"/>
  <c r="AY274" i="12"/>
  <c r="AZ274" i="12" s="1"/>
  <c r="BE274" i="12"/>
  <c r="BF274" i="12" s="1"/>
  <c r="AY259" i="12"/>
  <c r="AZ259" i="12" s="1"/>
  <c r="BE259" i="12"/>
  <c r="BF259" i="12" s="1"/>
  <c r="AY244" i="12"/>
  <c r="AZ244" i="12" s="1"/>
  <c r="BE244" i="12"/>
  <c r="BF244" i="12" s="1"/>
  <c r="AU235" i="12"/>
  <c r="AV235" i="12" s="1"/>
  <c r="BE235" i="12"/>
  <c r="BF235" i="12" s="1"/>
  <c r="AU214" i="12"/>
  <c r="AV214" i="12" s="1"/>
  <c r="BE214" i="12"/>
  <c r="BF214" i="12" s="1"/>
  <c r="AW204" i="12"/>
  <c r="AX204" i="12" s="1"/>
  <c r="BE204" i="12"/>
  <c r="BF204" i="12" s="1"/>
  <c r="AY195" i="12"/>
  <c r="AZ195" i="12" s="1"/>
  <c r="BE195" i="12"/>
  <c r="BF195" i="12" s="1"/>
  <c r="AU178" i="12"/>
  <c r="AV178" i="12" s="1"/>
  <c r="BE178" i="12"/>
  <c r="BF178" i="12" s="1"/>
  <c r="AY166" i="12"/>
  <c r="AZ166" i="12" s="1"/>
  <c r="BE166" i="12"/>
  <c r="BF166" i="12" s="1"/>
  <c r="AU162" i="12"/>
  <c r="AV162" i="12" s="1"/>
  <c r="BE162" i="12"/>
  <c r="BF162" i="12" s="1"/>
  <c r="AU139" i="12"/>
  <c r="AV139" i="12" s="1"/>
  <c r="BE139" i="12"/>
  <c r="BF139" i="12" s="1"/>
  <c r="AW130" i="12"/>
  <c r="AX130" i="12" s="1"/>
  <c r="BE130" i="12"/>
  <c r="BF130" i="12" s="1"/>
  <c r="AY118" i="12"/>
  <c r="AZ118" i="12" s="1"/>
  <c r="BE118" i="12"/>
  <c r="BF118" i="12" s="1"/>
  <c r="AU110" i="12"/>
  <c r="AV110" i="12" s="1"/>
  <c r="BE110" i="12"/>
  <c r="BF110" i="12" s="1"/>
  <c r="AU98" i="12"/>
  <c r="AV98" i="12" s="1"/>
  <c r="BE98" i="12"/>
  <c r="BF98" i="12" s="1"/>
  <c r="AY87" i="12"/>
  <c r="AZ87" i="12" s="1"/>
  <c r="BE87" i="12"/>
  <c r="BF87" i="12" s="1"/>
  <c r="AY79" i="12"/>
  <c r="AZ79" i="12" s="1"/>
  <c r="BE79" i="12"/>
  <c r="BF79" i="12" s="1"/>
  <c r="AU71" i="12"/>
  <c r="AV71" i="12" s="1"/>
  <c r="BE71" i="12"/>
  <c r="BF71" i="12" s="1"/>
  <c r="AY51" i="12"/>
  <c r="AZ51" i="12" s="1"/>
  <c r="BE51" i="12"/>
  <c r="BF51" i="12" s="1"/>
  <c r="AU43" i="12"/>
  <c r="AV43" i="12" s="1"/>
  <c r="BE43" i="12"/>
  <c r="BF43" i="12" s="1"/>
  <c r="AY35" i="12"/>
  <c r="AZ35" i="12" s="1"/>
  <c r="BE35" i="12"/>
  <c r="BF35" i="12" s="1"/>
  <c r="AU27" i="12"/>
  <c r="AV27" i="12" s="1"/>
  <c r="BE27" i="12"/>
  <c r="BF27" i="12" s="1"/>
  <c r="AY19" i="12"/>
  <c r="AZ19" i="12" s="1"/>
  <c r="BE19" i="12"/>
  <c r="BF19" i="12" s="1"/>
  <c r="BE11" i="12"/>
  <c r="BF11" i="12" s="1"/>
  <c r="AY11" i="12"/>
  <c r="AZ11" i="12" s="1"/>
  <c r="BD153" i="12"/>
  <c r="E11" i="13"/>
  <c r="BC209" i="12"/>
  <c r="BC193" i="12"/>
  <c r="BC153" i="12"/>
  <c r="BC445" i="12"/>
  <c r="AY32" i="12"/>
  <c r="AZ32" i="12" s="1"/>
  <c r="BE32" i="12"/>
  <c r="BF32" i="12" s="1"/>
  <c r="AU92" i="12"/>
  <c r="AV92" i="12" s="1"/>
  <c r="BE92" i="12"/>
  <c r="BF92" i="12" s="1"/>
  <c r="AY128" i="12"/>
  <c r="AZ128" i="12" s="1"/>
  <c r="BE128" i="12"/>
  <c r="BF128" i="12" s="1"/>
  <c r="AW240" i="12"/>
  <c r="AX240" i="12" s="1"/>
  <c r="BE240" i="12"/>
  <c r="BF240" i="12" s="1"/>
  <c r="AU260" i="12"/>
  <c r="AV260" i="12" s="1"/>
  <c r="BE260" i="12"/>
  <c r="BF260" i="12" s="1"/>
  <c r="AY308" i="12"/>
  <c r="AZ308" i="12" s="1"/>
  <c r="BE308" i="12"/>
  <c r="BF308" i="12" s="1"/>
  <c r="AU384" i="12"/>
  <c r="AV384" i="12" s="1"/>
  <c r="BE384" i="12"/>
  <c r="BF384" i="12" s="1"/>
  <c r="AY420" i="12"/>
  <c r="AZ420" i="12" s="1"/>
  <c r="BE420" i="12"/>
  <c r="BF420" i="12" s="1"/>
  <c r="AW500" i="12"/>
  <c r="AX500" i="12" s="1"/>
  <c r="BE500" i="12"/>
  <c r="BF500" i="12" s="1"/>
  <c r="AU85" i="12"/>
  <c r="AV85" i="12" s="1"/>
  <c r="BE85" i="12"/>
  <c r="BF85" i="12" s="1"/>
  <c r="AY117" i="12"/>
  <c r="AZ117" i="12" s="1"/>
  <c r="BE117" i="12"/>
  <c r="BF117" i="12" s="1"/>
  <c r="AW133" i="12"/>
  <c r="AX133" i="12" s="1"/>
  <c r="BE133" i="12"/>
  <c r="BF133" i="12" s="1"/>
  <c r="AU149" i="12"/>
  <c r="AV149" i="12" s="1"/>
  <c r="BE149" i="12"/>
  <c r="BF149" i="12" s="1"/>
  <c r="AY189" i="12"/>
  <c r="AZ189" i="12" s="1"/>
  <c r="BE189" i="12"/>
  <c r="BF189" i="12" s="1"/>
  <c r="AU221" i="12"/>
  <c r="AV221" i="12" s="1"/>
  <c r="BE221" i="12"/>
  <c r="BF221" i="12" s="1"/>
  <c r="AU257" i="12"/>
  <c r="AV257" i="12" s="1"/>
  <c r="BE257" i="12"/>
  <c r="BF257" i="12" s="1"/>
  <c r="AU293" i="12"/>
  <c r="AV293" i="12" s="1"/>
  <c r="BE293" i="12"/>
  <c r="BF293" i="12" s="1"/>
  <c r="AW345" i="12"/>
  <c r="AX345" i="12" s="1"/>
  <c r="BE345" i="12"/>
  <c r="BF345" i="12" s="1"/>
  <c r="AU369" i="12"/>
  <c r="AV369" i="12" s="1"/>
  <c r="BE369" i="12"/>
  <c r="BF369" i="12" s="1"/>
  <c r="AW401" i="12"/>
  <c r="AX401" i="12" s="1"/>
  <c r="BE401" i="12"/>
  <c r="BF401" i="12" s="1"/>
  <c r="AU437" i="12"/>
  <c r="AV437" i="12" s="1"/>
  <c r="BE437" i="12"/>
  <c r="BF437" i="12" s="1"/>
  <c r="AW150" i="12"/>
  <c r="AX150" i="12" s="1"/>
  <c r="BE150" i="12"/>
  <c r="BF150" i="12" s="1"/>
  <c r="AY190" i="12"/>
  <c r="AZ190" i="12" s="1"/>
  <c r="BE190" i="12"/>
  <c r="BF190" i="12" s="1"/>
  <c r="AY218" i="12"/>
  <c r="AZ218" i="12" s="1"/>
  <c r="BE218" i="12"/>
  <c r="BF218" i="12" s="1"/>
  <c r="AU350" i="12"/>
  <c r="AV350" i="12" s="1"/>
  <c r="BE350" i="12"/>
  <c r="BF350" i="12" s="1"/>
  <c r="AU370" i="12"/>
  <c r="AV370" i="12" s="1"/>
  <c r="BE370" i="12"/>
  <c r="BF370" i="12" s="1"/>
  <c r="AY386" i="12"/>
  <c r="AZ386" i="12" s="1"/>
  <c r="BE386" i="12"/>
  <c r="BF386" i="12" s="1"/>
  <c r="AW490" i="12"/>
  <c r="AX490" i="12" s="1"/>
  <c r="BE490" i="12"/>
  <c r="BF490" i="12" s="1"/>
  <c r="AY39" i="12"/>
  <c r="AZ39" i="12" s="1"/>
  <c r="BE39" i="12"/>
  <c r="BF39" i="12" s="1"/>
  <c r="AW99" i="12"/>
  <c r="AX99" i="12" s="1"/>
  <c r="BE99" i="12"/>
  <c r="BF99" i="12" s="1"/>
  <c r="AU147" i="12"/>
  <c r="AV147" i="12" s="1"/>
  <c r="BE147" i="12"/>
  <c r="BF147" i="12" s="1"/>
  <c r="AW191" i="12"/>
  <c r="AX191" i="12" s="1"/>
  <c r="BE191" i="12"/>
  <c r="BF191" i="12" s="1"/>
  <c r="AY243" i="12"/>
  <c r="AZ243" i="12" s="1"/>
  <c r="BE243" i="12"/>
  <c r="BF243" i="12" s="1"/>
  <c r="AU311" i="12"/>
  <c r="AV311" i="12" s="1"/>
  <c r="BE311" i="12"/>
  <c r="BF311" i="12" s="1"/>
  <c r="AU347" i="12"/>
  <c r="AV347" i="12" s="1"/>
  <c r="BE347" i="12"/>
  <c r="BF347" i="12" s="1"/>
  <c r="AW371" i="12"/>
  <c r="AX371" i="12" s="1"/>
  <c r="BE371" i="12"/>
  <c r="BF371" i="12" s="1"/>
  <c r="AY387" i="12"/>
  <c r="AZ387" i="12" s="1"/>
  <c r="BE387" i="12"/>
  <c r="BF387" i="12" s="1"/>
  <c r="AY435" i="12"/>
  <c r="AZ435" i="12" s="1"/>
  <c r="BE435" i="12"/>
  <c r="BF435" i="12" s="1"/>
  <c r="AW499" i="12"/>
  <c r="AX499" i="12" s="1"/>
  <c r="BE499" i="12"/>
  <c r="BF499" i="12" s="1"/>
  <c r="BC347" i="12"/>
  <c r="BC327" i="12"/>
  <c r="BC287" i="12"/>
  <c r="BC64" i="12"/>
  <c r="BC197" i="12"/>
  <c r="BC82" i="12"/>
  <c r="AU501" i="12"/>
  <c r="AV501" i="12" s="1"/>
  <c r="BE501" i="12"/>
  <c r="BF501" i="12" s="1"/>
  <c r="AW494" i="12"/>
  <c r="AX494" i="12" s="1"/>
  <c r="BE494" i="12"/>
  <c r="BF494" i="12" s="1"/>
  <c r="AW462" i="12"/>
  <c r="AX462" i="12" s="1"/>
  <c r="BE462" i="12"/>
  <c r="BF462" i="12" s="1"/>
  <c r="AY452" i="12"/>
  <c r="AZ452" i="12" s="1"/>
  <c r="BE452" i="12"/>
  <c r="BF452" i="12" s="1"/>
  <c r="AW439" i="12"/>
  <c r="AX439" i="12" s="1"/>
  <c r="BE439" i="12"/>
  <c r="BF439" i="12" s="1"/>
  <c r="AW410" i="12"/>
  <c r="AX410" i="12" s="1"/>
  <c r="BE410" i="12"/>
  <c r="BF410" i="12" s="1"/>
  <c r="AY406" i="12"/>
  <c r="AZ406" i="12" s="1"/>
  <c r="BE406" i="12"/>
  <c r="BF406" i="12" s="1"/>
  <c r="AW380" i="12"/>
  <c r="AX380" i="12" s="1"/>
  <c r="BE380" i="12"/>
  <c r="BF380" i="12" s="1"/>
  <c r="AY359" i="12"/>
  <c r="AZ359" i="12" s="1"/>
  <c r="BE359" i="12"/>
  <c r="BF359" i="12" s="1"/>
  <c r="AY348" i="12"/>
  <c r="AZ348" i="12" s="1"/>
  <c r="BE348" i="12"/>
  <c r="BF348" i="12" s="1"/>
  <c r="AY339" i="12"/>
  <c r="AZ339" i="12" s="1"/>
  <c r="BE339" i="12"/>
  <c r="BF339" i="12" s="1"/>
  <c r="AW317" i="12"/>
  <c r="AX317" i="12" s="1"/>
  <c r="BE317" i="12"/>
  <c r="BF317" i="12" s="1"/>
  <c r="AW310" i="12"/>
  <c r="AX310" i="12" s="1"/>
  <c r="BE310" i="12"/>
  <c r="BF310" i="12" s="1"/>
  <c r="AW296" i="12"/>
  <c r="AX296" i="12" s="1"/>
  <c r="BE296" i="12"/>
  <c r="BF296" i="12" s="1"/>
  <c r="AU278" i="12"/>
  <c r="AV278" i="12" s="1"/>
  <c r="BE278" i="12"/>
  <c r="BF278" i="12" s="1"/>
  <c r="AY271" i="12"/>
  <c r="AZ271" i="12" s="1"/>
  <c r="BE271" i="12"/>
  <c r="BF271" i="12" s="1"/>
  <c r="AW242" i="12"/>
  <c r="AX242" i="12" s="1"/>
  <c r="BE242" i="12"/>
  <c r="BF242" i="12" s="1"/>
  <c r="AU232" i="12"/>
  <c r="AV232" i="12" s="1"/>
  <c r="BE232" i="12"/>
  <c r="BF232" i="12" s="1"/>
  <c r="AW220" i="12"/>
  <c r="AX220" i="12" s="1"/>
  <c r="BE220" i="12"/>
  <c r="BF220" i="12" s="1"/>
  <c r="AW192" i="12"/>
  <c r="AX192" i="12" s="1"/>
  <c r="BE192" i="12"/>
  <c r="BF192" i="12" s="1"/>
  <c r="AY183" i="12"/>
  <c r="AZ183" i="12" s="1"/>
  <c r="BE183" i="12"/>
  <c r="BF183" i="12" s="1"/>
  <c r="AY165" i="12"/>
  <c r="AZ165" i="12" s="1"/>
  <c r="BE165" i="12"/>
  <c r="BF165" i="12" s="1"/>
  <c r="AY159" i="12"/>
  <c r="AZ159" i="12" s="1"/>
  <c r="BE159" i="12"/>
  <c r="BF159" i="12" s="1"/>
  <c r="AU144" i="12"/>
  <c r="AV144" i="12" s="1"/>
  <c r="BE144" i="12"/>
  <c r="BF144" i="12" s="1"/>
  <c r="AU127" i="12"/>
  <c r="AV127" i="12" s="1"/>
  <c r="BE127" i="12"/>
  <c r="BF127" i="12" s="1"/>
  <c r="AW115" i="12"/>
  <c r="AX115" i="12" s="1"/>
  <c r="BE115" i="12"/>
  <c r="BF115" i="12" s="1"/>
  <c r="AW107" i="12"/>
  <c r="AX107" i="12" s="1"/>
  <c r="BE107" i="12"/>
  <c r="BF107" i="12" s="1"/>
  <c r="AW78" i="12"/>
  <c r="AX78" i="12" s="1"/>
  <c r="BE78" i="12"/>
  <c r="BF78" i="12" s="1"/>
  <c r="AY70" i="12"/>
  <c r="AZ70" i="12" s="1"/>
  <c r="BE70" i="12"/>
  <c r="BF70" i="12" s="1"/>
  <c r="AW66" i="12"/>
  <c r="AX66" i="12" s="1"/>
  <c r="BE66" i="12"/>
  <c r="BF66" i="12" s="1"/>
  <c r="AW56" i="12"/>
  <c r="AX56" i="12" s="1"/>
  <c r="BE56" i="12"/>
  <c r="BF56" i="12" s="1"/>
  <c r="AU42" i="12"/>
  <c r="AV42" i="12" s="1"/>
  <c r="BE42" i="12"/>
  <c r="BF42" i="12" s="1"/>
  <c r="BD265" i="12"/>
  <c r="BD389" i="12"/>
  <c r="BD177" i="12"/>
  <c r="BD469" i="12"/>
  <c r="BD461" i="12"/>
  <c r="BD425" i="12"/>
  <c r="BD49" i="12"/>
  <c r="BD17" i="12"/>
  <c r="BD493" i="12"/>
  <c r="BD69" i="12"/>
  <c r="BD333" i="12"/>
  <c r="BD185" i="12"/>
  <c r="BD181" i="12"/>
  <c r="BD145" i="12"/>
  <c r="BD22" i="12"/>
  <c r="BD433" i="12"/>
  <c r="BD337" i="12"/>
  <c r="BD109" i="12"/>
  <c r="BD93" i="12"/>
  <c r="BD481" i="12"/>
  <c r="BD417" i="12"/>
  <c r="BD365" i="12"/>
  <c r="BD113" i="12"/>
  <c r="BD25" i="12"/>
  <c r="BD473" i="12"/>
  <c r="BD397" i="12"/>
  <c r="BD341" i="12"/>
  <c r="BD269" i="12"/>
  <c r="BD205" i="12"/>
  <c r="BD65" i="12"/>
  <c r="BD19" i="12"/>
  <c r="BD26" i="12"/>
  <c r="BD357" i="12"/>
  <c r="BD13" i="12"/>
  <c r="BC12" i="12"/>
  <c r="AS270" i="12"/>
  <c r="AS410" i="12"/>
  <c r="AY43" i="12"/>
  <c r="AZ43" i="12" s="1"/>
  <c r="AS64" i="12"/>
  <c r="AI402" i="12"/>
  <c r="A402" i="12" s="1"/>
  <c r="AI370" i="12"/>
  <c r="A370" i="12" s="1"/>
  <c r="AI338" i="12"/>
  <c r="A338" i="12" s="1"/>
  <c r="AI306" i="12"/>
  <c r="A306" i="12" s="1"/>
  <c r="AI242" i="12"/>
  <c r="A242" i="12" s="1"/>
  <c r="AW313" i="12"/>
  <c r="AX313" i="12" s="1"/>
  <c r="AU46" i="12"/>
  <c r="AV46" i="12" s="1"/>
  <c r="AY204" i="12"/>
  <c r="AZ204" i="12" s="1"/>
  <c r="AW186" i="12"/>
  <c r="AX186" i="12" s="1"/>
  <c r="AS291" i="12"/>
  <c r="G17" i="13"/>
  <c r="AS347" i="12"/>
  <c r="AS358" i="12"/>
  <c r="AS102" i="12"/>
  <c r="G14" i="12"/>
  <c r="AG14" i="12" s="1"/>
  <c r="AS14" i="12"/>
  <c r="AS157" i="12"/>
  <c r="AI429" i="12"/>
  <c r="A429" i="12" s="1"/>
  <c r="AI332" i="12"/>
  <c r="A332" i="12" s="1"/>
  <c r="AW19" i="12"/>
  <c r="AX19" i="12" s="1"/>
  <c r="AS256" i="12"/>
  <c r="AS232" i="12"/>
  <c r="AS235" i="12"/>
  <c r="AU295" i="12"/>
  <c r="AV295" i="12" s="1"/>
  <c r="M338" i="12"/>
  <c r="M328" i="12"/>
  <c r="M324" i="12"/>
  <c r="M318" i="12"/>
  <c r="M304" i="12"/>
  <c r="M298" i="12"/>
  <c r="M294" i="12"/>
  <c r="M284" i="12"/>
  <c r="M274" i="12"/>
  <c r="M264" i="12"/>
  <c r="M260" i="12"/>
  <c r="M254" i="12"/>
  <c r="M240" i="12"/>
  <c r="M234" i="12"/>
  <c r="M230" i="12"/>
  <c r="M220" i="12"/>
  <c r="M210" i="12"/>
  <c r="M200" i="12"/>
  <c r="M196" i="12"/>
  <c r="M190" i="12"/>
  <c r="M176" i="12"/>
  <c r="M170" i="12"/>
  <c r="M166" i="12"/>
  <c r="M156" i="12"/>
  <c r="M146" i="12"/>
  <c r="M136" i="12"/>
  <c r="M132" i="12"/>
  <c r="M126" i="12"/>
  <c r="M112" i="12"/>
  <c r="M106" i="12"/>
  <c r="M102" i="12"/>
  <c r="M92" i="12"/>
  <c r="M82" i="12"/>
  <c r="M72" i="12"/>
  <c r="M68" i="12"/>
  <c r="M62" i="12"/>
  <c r="M48" i="12"/>
  <c r="M42" i="12"/>
  <c r="M38" i="12"/>
  <c r="M28" i="12"/>
  <c r="M18" i="12"/>
  <c r="AS152" i="12"/>
  <c r="AS264" i="12"/>
  <c r="AY313" i="12"/>
  <c r="AZ313" i="12" s="1"/>
  <c r="AS426" i="12"/>
  <c r="AS452" i="12"/>
  <c r="AU288" i="12"/>
  <c r="AV288" i="12" s="1"/>
  <c r="G15" i="12"/>
  <c r="AG15" i="12" s="1"/>
  <c r="AS15" i="12"/>
  <c r="AS189" i="12"/>
  <c r="AY155" i="12"/>
  <c r="AZ155" i="12" s="1"/>
  <c r="AU94" i="12"/>
  <c r="AV94" i="12" s="1"/>
  <c r="AW40" i="12"/>
  <c r="AX40" i="12" s="1"/>
  <c r="AY413" i="12"/>
  <c r="AZ413" i="12" s="1"/>
  <c r="AS301" i="12"/>
  <c r="AS75" i="12"/>
  <c r="AS42" i="12"/>
  <c r="AS197" i="12"/>
  <c r="AS507" i="12"/>
  <c r="AS140" i="12"/>
  <c r="AU223" i="12"/>
  <c r="AV223" i="12" s="1"/>
  <c r="AW94" i="12"/>
  <c r="AX94" i="12" s="1"/>
  <c r="AY150" i="12"/>
  <c r="AZ150" i="12" s="1"/>
  <c r="AU413" i="12"/>
  <c r="AV413" i="12" s="1"/>
  <c r="AW69" i="12"/>
  <c r="AX69" i="12" s="1"/>
  <c r="AI510" i="12"/>
  <c r="A510" i="12" s="1"/>
  <c r="AI478" i="12"/>
  <c r="A478" i="12" s="1"/>
  <c r="AI462" i="12"/>
  <c r="A462" i="12" s="1"/>
  <c r="AI422" i="12"/>
  <c r="A422" i="12" s="1"/>
  <c r="AI398" i="12"/>
  <c r="A398" i="12" s="1"/>
  <c r="AI358" i="12"/>
  <c r="A358" i="12" s="1"/>
  <c r="AI318" i="12"/>
  <c r="A318" i="12" s="1"/>
  <c r="AI286" i="12"/>
  <c r="A286" i="12" s="1"/>
  <c r="AI230" i="12"/>
  <c r="A230" i="12" s="1"/>
  <c r="AI209" i="12"/>
  <c r="A209" i="12" s="1"/>
  <c r="AI186" i="12"/>
  <c r="A186" i="12" s="1"/>
  <c r="AI140" i="12"/>
  <c r="A140" i="12" s="1"/>
  <c r="AI20" i="12"/>
  <c r="A20" i="12" s="1"/>
  <c r="AI14" i="12"/>
  <c r="A14" i="12" s="1"/>
  <c r="AS155" i="12"/>
  <c r="AS361" i="12"/>
  <c r="AY380" i="12"/>
  <c r="AZ380" i="12" s="1"/>
  <c r="AU36" i="12"/>
  <c r="AV36" i="12" s="1"/>
  <c r="AY69" i="12"/>
  <c r="AZ69" i="12" s="1"/>
  <c r="AU463" i="12"/>
  <c r="AV463" i="12" s="1"/>
  <c r="AY198" i="12"/>
  <c r="AZ198" i="12" s="1"/>
  <c r="AS172" i="12"/>
  <c r="AS283" i="12"/>
  <c r="BD283" i="12" s="1"/>
  <c r="AS278" i="12"/>
  <c r="AU371" i="12"/>
  <c r="AV371" i="12" s="1"/>
  <c r="AS62" i="12"/>
  <c r="AW218" i="12"/>
  <c r="AX218" i="12" s="1"/>
  <c r="AU430" i="12"/>
  <c r="AV430" i="12" s="1"/>
  <c r="M337" i="12"/>
  <c r="M327" i="12"/>
  <c r="M317" i="12"/>
  <c r="M297" i="12"/>
  <c r="M293" i="12"/>
  <c r="M273" i="12"/>
  <c r="M253" i="12"/>
  <c r="M233" i="12"/>
  <c r="M229" i="12"/>
  <c r="M209" i="12"/>
  <c r="M199" i="12"/>
  <c r="M189" i="12"/>
  <c r="M169" i="12"/>
  <c r="M165" i="12"/>
  <c r="M145" i="12"/>
  <c r="M135" i="12"/>
  <c r="M125" i="12"/>
  <c r="M105" i="12"/>
  <c r="M101" i="12"/>
  <c r="M81" i="12"/>
  <c r="M71" i="12"/>
  <c r="M61" i="12"/>
  <c r="M41" i="12"/>
  <c r="M37" i="12"/>
  <c r="M17" i="12"/>
  <c r="AI490" i="12"/>
  <c r="A490" i="12" s="1"/>
  <c r="AI388" i="12"/>
  <c r="A388" i="12" s="1"/>
  <c r="AI376" i="12"/>
  <c r="A376" i="12" s="1"/>
  <c r="AI191" i="12"/>
  <c r="A191" i="12" s="1"/>
  <c r="AW243" i="12"/>
  <c r="AX243" i="12" s="1"/>
  <c r="AU243" i="12"/>
  <c r="AV243" i="12" s="1"/>
  <c r="G485" i="12"/>
  <c r="AG485" i="12" s="1"/>
  <c r="V485" i="12" s="1"/>
  <c r="AS485" i="12"/>
  <c r="AY285" i="12"/>
  <c r="AZ285" i="12" s="1"/>
  <c r="AU285" i="12"/>
  <c r="AV285" i="12" s="1"/>
  <c r="AY266" i="12"/>
  <c r="AZ266" i="12" s="1"/>
  <c r="AU266" i="12"/>
  <c r="AV266" i="12" s="1"/>
  <c r="G414" i="12"/>
  <c r="AG414" i="12" s="1"/>
  <c r="AS414" i="12"/>
  <c r="G214" i="12"/>
  <c r="AG214" i="12" s="1"/>
  <c r="V214" i="12" s="1"/>
  <c r="AS214" i="12"/>
  <c r="G118" i="12"/>
  <c r="AG118" i="12" s="1"/>
  <c r="AS118" i="12"/>
  <c r="AW275" i="12"/>
  <c r="AX275" i="12" s="1"/>
  <c r="AU275" i="12"/>
  <c r="AV275" i="12" s="1"/>
  <c r="AY262" i="12"/>
  <c r="AZ262" i="12" s="1"/>
  <c r="AW262" i="12"/>
  <c r="AX262" i="12" s="1"/>
  <c r="AU246" i="12"/>
  <c r="AV246" i="12" s="1"/>
  <c r="AW246" i="12"/>
  <c r="AX246" i="12" s="1"/>
  <c r="AY228" i="12"/>
  <c r="AZ228" i="12" s="1"/>
  <c r="AU228" i="12"/>
  <c r="AV228" i="12" s="1"/>
  <c r="AW179" i="12"/>
  <c r="AX179" i="12" s="1"/>
  <c r="AU179" i="12"/>
  <c r="AV179" i="12" s="1"/>
  <c r="AW163" i="12"/>
  <c r="AX163" i="12" s="1"/>
  <c r="AY163" i="12"/>
  <c r="AZ163" i="12" s="1"/>
  <c r="AW112" i="12"/>
  <c r="AX112" i="12" s="1"/>
  <c r="AU112" i="12"/>
  <c r="AV112" i="12" s="1"/>
  <c r="AU102" i="12"/>
  <c r="AV102" i="12" s="1"/>
  <c r="AY102" i="12"/>
  <c r="AZ102" i="12" s="1"/>
  <c r="AU73" i="12"/>
  <c r="AV73" i="12" s="1"/>
  <c r="AY73" i="12"/>
  <c r="AZ73" i="12" s="1"/>
  <c r="AW30" i="12"/>
  <c r="AX30" i="12" s="1"/>
  <c r="AY30" i="12"/>
  <c r="AZ30" i="12" s="1"/>
  <c r="AW279" i="12"/>
  <c r="AX279" i="12" s="1"/>
  <c r="M336" i="12"/>
  <c r="M330" i="12"/>
  <c r="M326" i="12"/>
  <c r="M316" i="12"/>
  <c r="M306" i="12"/>
  <c r="M296" i="12"/>
  <c r="M292" i="12"/>
  <c r="M286" i="12"/>
  <c r="M272" i="12"/>
  <c r="M266" i="12"/>
  <c r="M262" i="12"/>
  <c r="M252" i="12"/>
  <c r="M242" i="12"/>
  <c r="M232" i="12"/>
  <c r="M228" i="12"/>
  <c r="M222" i="12"/>
  <c r="M208" i="12"/>
  <c r="M202" i="12"/>
  <c r="M198" i="12"/>
  <c r="M188" i="12"/>
  <c r="M178" i="12"/>
  <c r="M168" i="12"/>
  <c r="M164" i="12"/>
  <c r="M158" i="12"/>
  <c r="M144" i="12"/>
  <c r="M138" i="12"/>
  <c r="M134" i="12"/>
  <c r="M124" i="12"/>
  <c r="M114" i="12"/>
  <c r="M104" i="12"/>
  <c r="M100" i="12"/>
  <c r="M94" i="12"/>
  <c r="M80" i="12"/>
  <c r="M74" i="12"/>
  <c r="M70" i="12"/>
  <c r="M60" i="12"/>
  <c r="M50" i="12"/>
  <c r="M40" i="12"/>
  <c r="M36" i="12"/>
  <c r="M30" i="12"/>
  <c r="M16" i="12"/>
  <c r="AI83" i="12"/>
  <c r="A83" i="12" s="1"/>
  <c r="AI380" i="12"/>
  <c r="A380" i="12" s="1"/>
  <c r="AI499" i="12"/>
  <c r="A499" i="12" s="1"/>
  <c r="AI447" i="12"/>
  <c r="A447" i="12" s="1"/>
  <c r="AI427" i="12"/>
  <c r="A427" i="12" s="1"/>
  <c r="AI407" i="12"/>
  <c r="A407" i="12" s="1"/>
  <c r="AI403" i="12"/>
  <c r="A403" i="12" s="1"/>
  <c r="AI391" i="12"/>
  <c r="A391" i="12" s="1"/>
  <c r="AI379" i="12"/>
  <c r="A379" i="12" s="1"/>
  <c r="AI367" i="12"/>
  <c r="A367" i="12" s="1"/>
  <c r="AI303" i="12"/>
  <c r="A303" i="12" s="1"/>
  <c r="AI279" i="12"/>
  <c r="A279" i="12" s="1"/>
  <c r="AI275" i="12"/>
  <c r="A275" i="12" s="1"/>
  <c r="AI271" i="12"/>
  <c r="A271" i="12" s="1"/>
  <c r="AI263" i="12"/>
  <c r="A263" i="12" s="1"/>
  <c r="AI251" i="12"/>
  <c r="A251" i="12" s="1"/>
  <c r="AI239" i="12"/>
  <c r="A239" i="12" s="1"/>
  <c r="AI219" i="12"/>
  <c r="A219" i="12" s="1"/>
  <c r="AI214" i="12"/>
  <c r="A214" i="12" s="1"/>
  <c r="AI96" i="12"/>
  <c r="A96" i="12" s="1"/>
  <c r="AI86" i="12"/>
  <c r="A86" i="12" s="1"/>
  <c r="AI77" i="12"/>
  <c r="A77" i="12" s="1"/>
  <c r="AI41" i="12"/>
  <c r="A41" i="12" s="1"/>
  <c r="G408" i="12"/>
  <c r="AG408" i="12" s="1"/>
  <c r="AE408" i="12" s="1"/>
  <c r="AS408" i="12"/>
  <c r="G470" i="12"/>
  <c r="AG470" i="12" s="1"/>
  <c r="AE470" i="12" s="1"/>
  <c r="AS470" i="12"/>
  <c r="G206" i="12"/>
  <c r="AG206" i="12" s="1"/>
  <c r="AE206" i="12" s="1"/>
  <c r="AS206" i="12"/>
  <c r="AU210" i="12"/>
  <c r="AV210" i="12" s="1"/>
  <c r="AW210" i="12"/>
  <c r="AX210" i="12" s="1"/>
  <c r="AU200" i="12"/>
  <c r="AV200" i="12" s="1"/>
  <c r="AY200" i="12"/>
  <c r="AZ200" i="12" s="1"/>
  <c r="AW135" i="12"/>
  <c r="AX135" i="12" s="1"/>
  <c r="AU135" i="12"/>
  <c r="AV135" i="12" s="1"/>
  <c r="AY16" i="12"/>
  <c r="AZ16" i="12" s="1"/>
  <c r="AW16" i="12"/>
  <c r="AX16" i="12" s="1"/>
  <c r="AS190" i="12"/>
  <c r="AS406" i="12"/>
  <c r="AS475" i="12"/>
  <c r="AU389" i="12"/>
  <c r="AV389" i="12" s="1"/>
  <c r="AY389" i="12"/>
  <c r="AZ389" i="12" s="1"/>
  <c r="AW389" i="12"/>
  <c r="AX389" i="12" s="1"/>
  <c r="AU502" i="12"/>
  <c r="AV502" i="12" s="1"/>
  <c r="AY502" i="12"/>
  <c r="AZ502" i="12" s="1"/>
  <c r="AW319" i="12"/>
  <c r="AX319" i="12" s="1"/>
  <c r="AY319" i="12"/>
  <c r="AZ319" i="12" s="1"/>
  <c r="AU503" i="12"/>
  <c r="AV503" i="12" s="1"/>
  <c r="AY503" i="12"/>
  <c r="AZ503" i="12" s="1"/>
  <c r="AW503" i="12"/>
  <c r="AX503" i="12" s="1"/>
  <c r="G323" i="12"/>
  <c r="AG323" i="12" s="1"/>
  <c r="AE323" i="12" s="1"/>
  <c r="AS323" i="12"/>
  <c r="G183" i="12"/>
  <c r="AG183" i="12" s="1"/>
  <c r="V183" i="12" s="1"/>
  <c r="AS183" i="12"/>
  <c r="G156" i="12"/>
  <c r="AG156" i="12" s="1"/>
  <c r="AE156" i="12" s="1"/>
  <c r="AS156" i="12"/>
  <c r="G422" i="12"/>
  <c r="AG422" i="12" s="1"/>
  <c r="V422" i="12" s="1"/>
  <c r="AS422" i="12"/>
  <c r="G293" i="12"/>
  <c r="AG293" i="12" s="1"/>
  <c r="V293" i="12" s="1"/>
  <c r="AS293" i="12"/>
  <c r="G146" i="12"/>
  <c r="AG146" i="12" s="1"/>
  <c r="AE146" i="12" s="1"/>
  <c r="AS146" i="12"/>
  <c r="AY325" i="12"/>
  <c r="AZ325" i="12" s="1"/>
  <c r="AU325" i="12"/>
  <c r="AV325" i="12" s="1"/>
  <c r="AW49" i="12"/>
  <c r="AX49" i="12" s="1"/>
  <c r="AU49" i="12"/>
  <c r="AV49" i="12" s="1"/>
  <c r="AW26" i="12"/>
  <c r="AX26" i="12" s="1"/>
  <c r="AY26" i="12"/>
  <c r="AZ26" i="12" s="1"/>
  <c r="AS376" i="12"/>
  <c r="AS315" i="12"/>
  <c r="AS439" i="12"/>
  <c r="AS415" i="12"/>
  <c r="AS483" i="12"/>
  <c r="AS162" i="12"/>
  <c r="AS331" i="12"/>
  <c r="M329" i="12"/>
  <c r="M325" i="12"/>
  <c r="M305" i="12"/>
  <c r="M295" i="12"/>
  <c r="M285" i="12"/>
  <c r="M265" i="12"/>
  <c r="M261" i="12"/>
  <c r="M241" i="12"/>
  <c r="M231" i="12"/>
  <c r="M221" i="12"/>
  <c r="M201" i="12"/>
  <c r="M197" i="12"/>
  <c r="M177" i="12"/>
  <c r="M167" i="12"/>
  <c r="M157" i="12"/>
  <c r="M137" i="12"/>
  <c r="M133" i="12"/>
  <c r="M113" i="12"/>
  <c r="M103" i="12"/>
  <c r="M93" i="12"/>
  <c r="M73" i="12"/>
  <c r="M69" i="12"/>
  <c r="M49" i="12"/>
  <c r="M39" i="12"/>
  <c r="M29" i="12"/>
  <c r="G444" i="12"/>
  <c r="AG444" i="12" s="1"/>
  <c r="V444" i="12" s="1"/>
  <c r="AS444" i="12"/>
  <c r="G431" i="12"/>
  <c r="AG431" i="12" s="1"/>
  <c r="AE431" i="12" s="1"/>
  <c r="AS431" i="12"/>
  <c r="G360" i="12"/>
  <c r="AG360" i="12" s="1"/>
  <c r="AE360" i="12" s="1"/>
  <c r="AS360" i="12"/>
  <c r="G143" i="12"/>
  <c r="AG143" i="12" s="1"/>
  <c r="V143" i="12" s="1"/>
  <c r="AS143" i="12"/>
  <c r="G225" i="12"/>
  <c r="AG225" i="12" s="1"/>
  <c r="V225" i="12" s="1"/>
  <c r="AS225" i="12"/>
  <c r="AW304" i="12"/>
  <c r="AX304" i="12" s="1"/>
  <c r="AY304" i="12"/>
  <c r="AZ304" i="12" s="1"/>
  <c r="AY294" i="12"/>
  <c r="AZ294" i="12" s="1"/>
  <c r="AW294" i="12"/>
  <c r="AX294" i="12" s="1"/>
  <c r="AW95" i="12"/>
  <c r="AX95" i="12" s="1"/>
  <c r="AU95" i="12"/>
  <c r="AV95" i="12" s="1"/>
  <c r="AY83" i="12"/>
  <c r="AZ83" i="12" s="1"/>
  <c r="AU83" i="12"/>
  <c r="AV83" i="12" s="1"/>
  <c r="AS246" i="12"/>
  <c r="AS134" i="12"/>
  <c r="AS399" i="12"/>
  <c r="AS46" i="12"/>
  <c r="AS180" i="12"/>
  <c r="AS336" i="12"/>
  <c r="AU362" i="12"/>
  <c r="AV362" i="12" s="1"/>
  <c r="AY175" i="12"/>
  <c r="AZ175" i="12" s="1"/>
  <c r="AW114" i="12"/>
  <c r="AX114" i="12" s="1"/>
  <c r="AU303" i="12"/>
  <c r="AV303" i="12" s="1"/>
  <c r="AU106" i="12"/>
  <c r="AV106" i="12" s="1"/>
  <c r="AI500" i="12"/>
  <c r="A500" i="12" s="1"/>
  <c r="AI492" i="12"/>
  <c r="A492" i="12" s="1"/>
  <c r="AI480" i="12"/>
  <c r="A480" i="12" s="1"/>
  <c r="AI464" i="12"/>
  <c r="A464" i="12" s="1"/>
  <c r="AI448" i="12"/>
  <c r="A448" i="12" s="1"/>
  <c r="AI432" i="12"/>
  <c r="A432" i="12" s="1"/>
  <c r="AI404" i="12"/>
  <c r="A404" i="12" s="1"/>
  <c r="AI352" i="12"/>
  <c r="A352" i="12" s="1"/>
  <c r="AI348" i="12"/>
  <c r="A348" i="12" s="1"/>
  <c r="AI316" i="12"/>
  <c r="A316" i="12" s="1"/>
  <c r="AI304" i="12"/>
  <c r="A304" i="12" s="1"/>
  <c r="AI284" i="12"/>
  <c r="A284" i="12" s="1"/>
  <c r="AS307" i="12"/>
  <c r="AS474" i="12"/>
  <c r="AS290" i="12"/>
  <c r="AS68" i="12"/>
  <c r="AY362" i="12"/>
  <c r="AZ362" i="12" s="1"/>
  <c r="AU155" i="12"/>
  <c r="AV155" i="12" s="1"/>
  <c r="AW55" i="12"/>
  <c r="AX55" i="12" s="1"/>
  <c r="AW249" i="12"/>
  <c r="AX249" i="12" s="1"/>
  <c r="AU338" i="12"/>
  <c r="AV338" i="12" s="1"/>
  <c r="AI475" i="12"/>
  <c r="A475" i="12" s="1"/>
  <c r="AI439" i="12"/>
  <c r="A439" i="12" s="1"/>
  <c r="AI423" i="12"/>
  <c r="A423" i="12" s="1"/>
  <c r="AI375" i="12"/>
  <c r="A375" i="12" s="1"/>
  <c r="AI371" i="12"/>
  <c r="A371" i="12" s="1"/>
  <c r="AI359" i="12"/>
  <c r="A359" i="12" s="1"/>
  <c r="AI319" i="12"/>
  <c r="A319" i="12" s="1"/>
  <c r="AI299" i="12"/>
  <c r="A299" i="12" s="1"/>
  <c r="AI243" i="12"/>
  <c r="A243" i="12" s="1"/>
  <c r="AI210" i="12"/>
  <c r="A210" i="12" s="1"/>
  <c r="AI178" i="12"/>
  <c r="A178" i="12" s="1"/>
  <c r="AI146" i="12"/>
  <c r="A146" i="12" s="1"/>
  <c r="AI114" i="12"/>
  <c r="A114" i="12" s="1"/>
  <c r="AI109" i="12"/>
  <c r="A109" i="12" s="1"/>
  <c r="AI21" i="12"/>
  <c r="A21" i="12" s="1"/>
  <c r="AI446" i="12"/>
  <c r="A446" i="12" s="1"/>
  <c r="AI368" i="12"/>
  <c r="A368" i="12" s="1"/>
  <c r="AI350" i="12"/>
  <c r="A350" i="12" s="1"/>
  <c r="AI334" i="12"/>
  <c r="A334" i="12" s="1"/>
  <c r="AI131" i="12"/>
  <c r="A131" i="12" s="1"/>
  <c r="AI70" i="12"/>
  <c r="A70" i="12" s="1"/>
  <c r="AI482" i="12"/>
  <c r="A482" i="12" s="1"/>
  <c r="AI450" i="12"/>
  <c r="A450" i="12" s="1"/>
  <c r="AI418" i="12"/>
  <c r="A418" i="12" s="1"/>
  <c r="AI322" i="12"/>
  <c r="A322" i="12" s="1"/>
  <c r="AI226" i="12"/>
  <c r="A226" i="12" s="1"/>
  <c r="AI199" i="12"/>
  <c r="A199" i="12" s="1"/>
  <c r="AU492" i="12"/>
  <c r="AV492" i="12" s="1"/>
  <c r="AW492" i="12"/>
  <c r="AX492" i="12" s="1"/>
  <c r="AY411" i="12"/>
  <c r="AZ411" i="12" s="1"/>
  <c r="AU411" i="12"/>
  <c r="AV411" i="12" s="1"/>
  <c r="G480" i="12"/>
  <c r="AG480" i="12" s="1"/>
  <c r="AE480" i="12" s="1"/>
  <c r="AS480" i="12"/>
  <c r="G57" i="12"/>
  <c r="AG57" i="12" s="1"/>
  <c r="AE57" i="12" s="1"/>
  <c r="AS57" i="12"/>
  <c r="AU428" i="12"/>
  <c r="AV428" i="12" s="1"/>
  <c r="AY428" i="12"/>
  <c r="AZ428" i="12" s="1"/>
  <c r="AW340" i="12"/>
  <c r="AX340" i="12" s="1"/>
  <c r="AU340" i="12"/>
  <c r="AV340" i="12" s="1"/>
  <c r="AW187" i="12"/>
  <c r="AX187" i="12" s="1"/>
  <c r="AY187" i="12"/>
  <c r="AZ187" i="12" s="1"/>
  <c r="AW126" i="12"/>
  <c r="AX126" i="12" s="1"/>
  <c r="AU126" i="12"/>
  <c r="AV126" i="12" s="1"/>
  <c r="AW62" i="12"/>
  <c r="AX62" i="12" s="1"/>
  <c r="AY62" i="12"/>
  <c r="AZ62" i="12" s="1"/>
  <c r="AI406" i="12"/>
  <c r="A406" i="12" s="1"/>
  <c r="AI386" i="12"/>
  <c r="A386" i="12" s="1"/>
  <c r="AI115" i="12"/>
  <c r="A115" i="12" s="1"/>
  <c r="AW21" i="12"/>
  <c r="AX21" i="12" s="1"/>
  <c r="AU255" i="12"/>
  <c r="AV255" i="12" s="1"/>
  <c r="AW481" i="12"/>
  <c r="AX481" i="12" s="1"/>
  <c r="AW485" i="12"/>
  <c r="AX485" i="12" s="1"/>
  <c r="AU485" i="12"/>
  <c r="AV485" i="12" s="1"/>
  <c r="AY254" i="12"/>
  <c r="AZ254" i="12" s="1"/>
  <c r="AU254" i="12"/>
  <c r="AV254" i="12" s="1"/>
  <c r="G228" i="12"/>
  <c r="AG228" i="12" s="1"/>
  <c r="V228" i="12" s="1"/>
  <c r="AS228" i="12"/>
  <c r="G446" i="12"/>
  <c r="AG446" i="12" s="1"/>
  <c r="AE446" i="12" s="1"/>
  <c r="AS446" i="12"/>
  <c r="G166" i="12"/>
  <c r="AG166" i="12" s="1"/>
  <c r="AE166" i="12" s="1"/>
  <c r="AS166" i="12"/>
  <c r="G138" i="12"/>
  <c r="AG138" i="12" s="1"/>
  <c r="V138" i="12" s="1"/>
  <c r="AS138" i="12"/>
  <c r="AW484" i="12"/>
  <c r="AX484" i="12" s="1"/>
  <c r="AU484" i="12"/>
  <c r="AV484" i="12" s="1"/>
  <c r="AW331" i="12"/>
  <c r="AX331" i="12" s="1"/>
  <c r="AU331" i="12"/>
  <c r="AV331" i="12" s="1"/>
  <c r="AY317" i="12"/>
  <c r="AZ317" i="12" s="1"/>
  <c r="AU317" i="12"/>
  <c r="AV317" i="12" s="1"/>
  <c r="AU310" i="12"/>
  <c r="AV310" i="12" s="1"/>
  <c r="AY310" i="12"/>
  <c r="AZ310" i="12" s="1"/>
  <c r="AY283" i="12"/>
  <c r="AZ283" i="12" s="1"/>
  <c r="AU283" i="12"/>
  <c r="AV283" i="12" s="1"/>
  <c r="AY207" i="12"/>
  <c r="AZ207" i="12" s="1"/>
  <c r="AU207" i="12"/>
  <c r="AV207" i="12" s="1"/>
  <c r="AW68" i="12"/>
  <c r="AX68" i="12" s="1"/>
  <c r="AY68" i="12"/>
  <c r="AZ68" i="12" s="1"/>
  <c r="AU23" i="12"/>
  <c r="AV23" i="12" s="1"/>
  <c r="AW23" i="12"/>
  <c r="AX23" i="12" s="1"/>
  <c r="AY12" i="12"/>
  <c r="AZ12" i="12" s="1"/>
  <c r="AU12" i="12"/>
  <c r="AI15" i="12"/>
  <c r="A15" i="12" s="1"/>
  <c r="AI169" i="12"/>
  <c r="A169" i="12" s="1"/>
  <c r="AI80" i="12"/>
  <c r="A80" i="12" s="1"/>
  <c r="AY177" i="12"/>
  <c r="AZ177" i="12" s="1"/>
  <c r="AW177" i="12"/>
  <c r="AX177" i="12" s="1"/>
  <c r="AY373" i="12"/>
  <c r="AZ373" i="12" s="1"/>
  <c r="AW373" i="12"/>
  <c r="AX373" i="12" s="1"/>
  <c r="AY286" i="12"/>
  <c r="AZ286" i="12" s="1"/>
  <c r="AU286" i="12"/>
  <c r="AV286" i="12" s="1"/>
  <c r="AY47" i="12"/>
  <c r="AZ47" i="12" s="1"/>
  <c r="AW47" i="12"/>
  <c r="AX47" i="12" s="1"/>
  <c r="G204" i="12"/>
  <c r="AG204" i="12" s="1"/>
  <c r="V204" i="12" s="1"/>
  <c r="AS204" i="12"/>
  <c r="G306" i="12"/>
  <c r="AG306" i="12" s="1"/>
  <c r="AE306" i="12" s="1"/>
  <c r="AS306" i="12"/>
  <c r="G285" i="12"/>
  <c r="AG285" i="12" s="1"/>
  <c r="AS285" i="12"/>
  <c r="G194" i="12"/>
  <c r="AG194" i="12" s="1"/>
  <c r="V194" i="12" s="1"/>
  <c r="AS194" i="12"/>
  <c r="G163" i="12"/>
  <c r="AG163" i="12" s="1"/>
  <c r="AS163" i="12"/>
  <c r="AW235" i="12"/>
  <c r="AX235" i="12" s="1"/>
  <c r="AY235" i="12"/>
  <c r="AZ235" i="12" s="1"/>
  <c r="AI302" i="12"/>
  <c r="A302" i="12" s="1"/>
  <c r="AI394" i="12"/>
  <c r="A394" i="12" s="1"/>
  <c r="AI266" i="12"/>
  <c r="A266" i="12" s="1"/>
  <c r="AI497" i="12"/>
  <c r="A497" i="12" s="1"/>
  <c r="AI139" i="12"/>
  <c r="A139" i="12" s="1"/>
  <c r="AI112" i="12"/>
  <c r="A112" i="12" s="1"/>
  <c r="AI18" i="12"/>
  <c r="A18" i="12" s="1"/>
  <c r="AI498" i="12"/>
  <c r="A498" i="12" s="1"/>
  <c r="AI466" i="12"/>
  <c r="A466" i="12" s="1"/>
  <c r="AI434" i="12"/>
  <c r="A434" i="12" s="1"/>
  <c r="AI274" i="12"/>
  <c r="A274" i="12" s="1"/>
  <c r="AI183" i="12"/>
  <c r="A183" i="12" s="1"/>
  <c r="AI192" i="12"/>
  <c r="A192" i="12" s="1"/>
  <c r="AI45" i="12"/>
  <c r="A45" i="12" s="1"/>
  <c r="AI461" i="12"/>
  <c r="A461" i="12" s="1"/>
  <c r="AY216" i="12"/>
  <c r="AZ216" i="12" s="1"/>
  <c r="AW216" i="12"/>
  <c r="AX216" i="12" s="1"/>
  <c r="AW508" i="12"/>
  <c r="AX508" i="12" s="1"/>
  <c r="AY508" i="12"/>
  <c r="AZ508" i="12" s="1"/>
  <c r="AW445" i="12"/>
  <c r="AX445" i="12" s="1"/>
  <c r="AU445" i="12"/>
  <c r="AV445" i="12" s="1"/>
  <c r="AU322" i="12"/>
  <c r="AV322" i="12" s="1"/>
  <c r="AY322" i="12"/>
  <c r="AZ322" i="12" s="1"/>
  <c r="AW452" i="12"/>
  <c r="AX452" i="12" s="1"/>
  <c r="AU452" i="12"/>
  <c r="AV452" i="12" s="1"/>
  <c r="AY131" i="12"/>
  <c r="AZ131" i="12" s="1"/>
  <c r="AW131" i="12"/>
  <c r="AX131" i="12" s="1"/>
  <c r="AY122" i="12"/>
  <c r="AZ122" i="12" s="1"/>
  <c r="AU122" i="12"/>
  <c r="AV122" i="12" s="1"/>
  <c r="AI313" i="12"/>
  <c r="A313" i="12" s="1"/>
  <c r="AI116" i="12"/>
  <c r="A116" i="12" s="1"/>
  <c r="AI151" i="12"/>
  <c r="A151" i="12" s="1"/>
  <c r="AS51" i="12"/>
  <c r="AS88" i="12"/>
  <c r="AS74" i="12"/>
  <c r="AS259" i="12"/>
  <c r="AS369" i="12"/>
  <c r="AS348" i="12"/>
  <c r="AS380" i="12"/>
  <c r="AY275" i="12"/>
  <c r="AZ275" i="12" s="1"/>
  <c r="AU380" i="12"/>
  <c r="AV380" i="12" s="1"/>
  <c r="AY484" i="12"/>
  <c r="AZ484" i="12" s="1"/>
  <c r="AU68" i="12"/>
  <c r="AV68" i="12" s="1"/>
  <c r="AW207" i="12"/>
  <c r="AX207" i="12" s="1"/>
  <c r="AW228" i="12"/>
  <c r="AX228" i="12" s="1"/>
  <c r="AY112" i="12"/>
  <c r="AZ112" i="12" s="1"/>
  <c r="AY52" i="12"/>
  <c r="AZ52" i="12" s="1"/>
  <c r="AW36" i="12"/>
  <c r="AX36" i="12" s="1"/>
  <c r="AY46" i="12"/>
  <c r="AZ46" i="12" s="1"/>
  <c r="AW501" i="12"/>
  <c r="AX501" i="12" s="1"/>
  <c r="AI341" i="12"/>
  <c r="A341" i="12" s="1"/>
  <c r="AI329" i="12"/>
  <c r="A329" i="12" s="1"/>
  <c r="AU163" i="12"/>
  <c r="AV163" i="12" s="1"/>
  <c r="AI137" i="12"/>
  <c r="A137" i="12" s="1"/>
  <c r="AY50" i="12"/>
  <c r="AZ50" i="12" s="1"/>
  <c r="AW102" i="12"/>
  <c r="AX102" i="12" s="1"/>
  <c r="AU392" i="12"/>
  <c r="AV392" i="12" s="1"/>
  <c r="AW154" i="12"/>
  <c r="AX154" i="12" s="1"/>
  <c r="AY181" i="12"/>
  <c r="AZ181" i="12" s="1"/>
  <c r="AY224" i="12"/>
  <c r="AZ224" i="12" s="1"/>
  <c r="AU224" i="12"/>
  <c r="AV224" i="12" s="1"/>
  <c r="AW206" i="12"/>
  <c r="AX206" i="12" s="1"/>
  <c r="AY206" i="12"/>
  <c r="AZ206" i="12" s="1"/>
  <c r="AY466" i="12"/>
  <c r="AZ466" i="12" s="1"/>
  <c r="AU466" i="12"/>
  <c r="AV466" i="12" s="1"/>
  <c r="AU296" i="12"/>
  <c r="AV296" i="12" s="1"/>
  <c r="AY329" i="12"/>
  <c r="AZ329" i="12" s="1"/>
  <c r="AU329" i="12"/>
  <c r="AV329" i="12" s="1"/>
  <c r="AI508" i="12"/>
  <c r="A508" i="12" s="1"/>
  <c r="AI488" i="12"/>
  <c r="A488" i="12" s="1"/>
  <c r="AI472" i="12"/>
  <c r="A472" i="12" s="1"/>
  <c r="AI456" i="12"/>
  <c r="A456" i="12" s="1"/>
  <c r="AI246" i="12"/>
  <c r="A246" i="12" s="1"/>
  <c r="AI278" i="12"/>
  <c r="A278" i="12" s="1"/>
  <c r="AI54" i="12"/>
  <c r="A54" i="12" s="1"/>
  <c r="AW13" i="12"/>
  <c r="AX13" i="12" s="1"/>
  <c r="AS116" i="12"/>
  <c r="AS159" i="12"/>
  <c r="AS441" i="12"/>
  <c r="AS324" i="12"/>
  <c r="AS55" i="12"/>
  <c r="AS230" i="12"/>
  <c r="AS342" i="12"/>
  <c r="AS168" i="12"/>
  <c r="AS458" i="12"/>
  <c r="AU30" i="12"/>
  <c r="AV30" i="12" s="1"/>
  <c r="AY223" i="12"/>
  <c r="AZ223" i="12" s="1"/>
  <c r="AY426" i="12"/>
  <c r="AZ426" i="12" s="1"/>
  <c r="AY331" i="12"/>
  <c r="AZ331" i="12" s="1"/>
  <c r="AY179" i="12"/>
  <c r="AZ179" i="12" s="1"/>
  <c r="AU204" i="12"/>
  <c r="AV204" i="12" s="1"/>
  <c r="AY233" i="12"/>
  <c r="AZ233" i="12" s="1"/>
  <c r="AU52" i="12"/>
  <c r="AV52" i="12" s="1"/>
  <c r="AW73" i="12"/>
  <c r="AX73" i="12" s="1"/>
  <c r="AY507" i="12"/>
  <c r="AZ507" i="12" s="1"/>
  <c r="AI262" i="12"/>
  <c r="A262" i="12" s="1"/>
  <c r="AY170" i="12"/>
  <c r="AZ170" i="12" s="1"/>
  <c r="AW378" i="12"/>
  <c r="AX378" i="12" s="1"/>
  <c r="AY13" i="12"/>
  <c r="AZ13" i="12" s="1"/>
  <c r="AU268" i="12"/>
  <c r="AV268" i="12" s="1"/>
  <c r="AU186" i="12"/>
  <c r="AV186" i="12" s="1"/>
  <c r="AU131" i="12"/>
  <c r="AV131" i="12" s="1"/>
  <c r="AU198" i="12"/>
  <c r="AV198" i="12" s="1"/>
  <c r="AW90" i="12"/>
  <c r="AX90" i="12" s="1"/>
  <c r="AW334" i="12"/>
  <c r="AX334" i="12" s="1"/>
  <c r="AU334" i="12"/>
  <c r="AV334" i="12" s="1"/>
  <c r="AY399" i="12"/>
  <c r="AZ399" i="12" s="1"/>
  <c r="AW399" i="12"/>
  <c r="AX399" i="12" s="1"/>
  <c r="AI30" i="12"/>
  <c r="A30" i="12" s="1"/>
  <c r="AI507" i="12"/>
  <c r="A507" i="12" s="1"/>
  <c r="AI502" i="12"/>
  <c r="A502" i="12" s="1"/>
  <c r="AI494" i="12"/>
  <c r="A494" i="12" s="1"/>
  <c r="AI471" i="12"/>
  <c r="A471" i="12" s="1"/>
  <c r="AI455" i="12"/>
  <c r="A455" i="12" s="1"/>
  <c r="AI431" i="12"/>
  <c r="A431" i="12" s="1"/>
  <c r="AI419" i="12"/>
  <c r="A419" i="12" s="1"/>
  <c r="AI414" i="12"/>
  <c r="A414" i="12" s="1"/>
  <c r="AI399" i="12"/>
  <c r="A399" i="12" s="1"/>
  <c r="AI395" i="12"/>
  <c r="A395" i="12" s="1"/>
  <c r="AI315" i="12"/>
  <c r="A315" i="12" s="1"/>
  <c r="AI310" i="12"/>
  <c r="A310" i="12" s="1"/>
  <c r="AI294" i="12"/>
  <c r="A294" i="12" s="1"/>
  <c r="AI287" i="12"/>
  <c r="A287" i="12" s="1"/>
  <c r="AI267" i="12"/>
  <c r="A267" i="12" s="1"/>
  <c r="AI254" i="12"/>
  <c r="A254" i="12" s="1"/>
  <c r="AI238" i="12"/>
  <c r="A238" i="12" s="1"/>
  <c r="AI227" i="12"/>
  <c r="A227" i="12" s="1"/>
  <c r="AI222" i="12"/>
  <c r="A222" i="12" s="1"/>
  <c r="AI212" i="12"/>
  <c r="A212" i="12" s="1"/>
  <c r="AI181" i="12"/>
  <c r="A181" i="12" s="1"/>
  <c r="AI172" i="12"/>
  <c r="A172" i="12" s="1"/>
  <c r="AI155" i="12"/>
  <c r="A155" i="12" s="1"/>
  <c r="AI145" i="12"/>
  <c r="A145" i="12" s="1"/>
  <c r="AI141" i="12"/>
  <c r="A141" i="12" s="1"/>
  <c r="AI119" i="12"/>
  <c r="A119" i="12" s="1"/>
  <c r="AI105" i="12"/>
  <c r="A105" i="12" s="1"/>
  <c r="AI68" i="12"/>
  <c r="A68" i="12" s="1"/>
  <c r="AI440" i="12"/>
  <c r="A440" i="12" s="1"/>
  <c r="AI420" i="12"/>
  <c r="A420" i="12" s="1"/>
  <c r="AI412" i="12"/>
  <c r="A412" i="12" s="1"/>
  <c r="AI396" i="12"/>
  <c r="A396" i="12" s="1"/>
  <c r="AI384" i="12"/>
  <c r="A384" i="12" s="1"/>
  <c r="AI364" i="12"/>
  <c r="A364" i="12" s="1"/>
  <c r="AI344" i="12"/>
  <c r="A344" i="12" s="1"/>
  <c r="AI340" i="12"/>
  <c r="A340" i="12" s="1"/>
  <c r="AI336" i="12"/>
  <c r="A336" i="12" s="1"/>
  <c r="AI324" i="12"/>
  <c r="A324" i="12" s="1"/>
  <c r="AI312" i="12"/>
  <c r="A312" i="12" s="1"/>
  <c r="AI288" i="12"/>
  <c r="A288" i="12" s="1"/>
  <c r="AI268" i="12"/>
  <c r="A268" i="12" s="1"/>
  <c r="AI256" i="12"/>
  <c r="A256" i="12" s="1"/>
  <c r="AI236" i="12"/>
  <c r="A236" i="12" s="1"/>
  <c r="AI232" i="12"/>
  <c r="A232" i="12" s="1"/>
  <c r="AI224" i="12"/>
  <c r="A224" i="12" s="1"/>
  <c r="AI179" i="12"/>
  <c r="A179" i="12" s="1"/>
  <c r="AI174" i="12"/>
  <c r="A174" i="12" s="1"/>
  <c r="AI152" i="12"/>
  <c r="A152" i="12" s="1"/>
  <c r="AI147" i="12"/>
  <c r="A147" i="12" s="1"/>
  <c r="AI142" i="12"/>
  <c r="A142" i="12" s="1"/>
  <c r="AI486" i="12"/>
  <c r="A486" i="12" s="1"/>
  <c r="AI454" i="12"/>
  <c r="A454" i="12" s="1"/>
  <c r="AI430" i="12"/>
  <c r="A430" i="12" s="1"/>
  <c r="AI326" i="12"/>
  <c r="A326" i="12" s="1"/>
  <c r="AI270" i="12"/>
  <c r="A270" i="12" s="1"/>
  <c r="AI215" i="12"/>
  <c r="A215" i="12" s="1"/>
  <c r="AI128" i="12"/>
  <c r="A128" i="12" s="1"/>
  <c r="AI87" i="12"/>
  <c r="A87" i="12" s="1"/>
  <c r="AI73" i="12"/>
  <c r="A73" i="12" s="1"/>
  <c r="AI136" i="12"/>
  <c r="A136" i="12" s="1"/>
  <c r="AI506" i="12"/>
  <c r="A506" i="12" s="1"/>
  <c r="AI474" i="12"/>
  <c r="A474" i="12" s="1"/>
  <c r="AI442" i="12"/>
  <c r="A442" i="12" s="1"/>
  <c r="AI410" i="12"/>
  <c r="A410" i="12" s="1"/>
  <c r="AI346" i="12"/>
  <c r="A346" i="12" s="1"/>
  <c r="AI314" i="12"/>
  <c r="A314" i="12" s="1"/>
  <c r="AI282" i="12"/>
  <c r="A282" i="12" s="1"/>
  <c r="AI218" i="12"/>
  <c r="A218" i="12" s="1"/>
  <c r="AI154" i="12"/>
  <c r="A154" i="12" s="1"/>
  <c r="AI95" i="12"/>
  <c r="A95" i="12" s="1"/>
  <c r="AI356" i="12"/>
  <c r="A356" i="12" s="1"/>
  <c r="AI320" i="12"/>
  <c r="A320" i="12" s="1"/>
  <c r="AI272" i="12"/>
  <c r="A272" i="12" s="1"/>
  <c r="AY352" i="12"/>
  <c r="AZ352" i="12" s="1"/>
  <c r="AW352" i="12"/>
  <c r="AX352" i="12" s="1"/>
  <c r="AU37" i="12"/>
  <c r="AV37" i="12" s="1"/>
  <c r="AW37" i="12"/>
  <c r="AX37" i="12" s="1"/>
  <c r="AU145" i="12"/>
  <c r="AV145" i="12" s="1"/>
  <c r="AY145" i="12"/>
  <c r="AZ145" i="12" s="1"/>
  <c r="AU171" i="12"/>
  <c r="AV171" i="12" s="1"/>
  <c r="AY171" i="12"/>
  <c r="AZ171" i="12" s="1"/>
  <c r="AY327" i="12"/>
  <c r="AZ327" i="12" s="1"/>
  <c r="AW327" i="12"/>
  <c r="AX327" i="12" s="1"/>
  <c r="AU436" i="12"/>
  <c r="AV436" i="12" s="1"/>
  <c r="AW436" i="12"/>
  <c r="AX436" i="12" s="1"/>
  <c r="AU395" i="12"/>
  <c r="AV395" i="12" s="1"/>
  <c r="AW395" i="12"/>
  <c r="AX395" i="12" s="1"/>
  <c r="AY395" i="12"/>
  <c r="AZ395" i="12" s="1"/>
  <c r="AY343" i="12"/>
  <c r="AZ343" i="12" s="1"/>
  <c r="AW343" i="12"/>
  <c r="AX343" i="12" s="1"/>
  <c r="AW195" i="12"/>
  <c r="AX195" i="12" s="1"/>
  <c r="AU195" i="12"/>
  <c r="AV195" i="12" s="1"/>
  <c r="AI101" i="12"/>
  <c r="A101" i="12" s="1"/>
  <c r="AI491" i="12"/>
  <c r="A491" i="12" s="1"/>
  <c r="AI211" i="12"/>
  <c r="A211" i="12" s="1"/>
  <c r="AI149" i="12"/>
  <c r="A149" i="12" s="1"/>
  <c r="AS249" i="12"/>
  <c r="AS424" i="12"/>
  <c r="AS136" i="12"/>
  <c r="AS198" i="12"/>
  <c r="AS210" i="12"/>
  <c r="AY130" i="12"/>
  <c r="AZ130" i="12" s="1"/>
  <c r="AU426" i="12"/>
  <c r="AV426" i="12" s="1"/>
  <c r="AY356" i="12"/>
  <c r="AZ356" i="12" s="1"/>
  <c r="AW214" i="12"/>
  <c r="AX214" i="12" s="1"/>
  <c r="AY402" i="12"/>
  <c r="AZ402" i="12" s="1"/>
  <c r="AW43" i="12"/>
  <c r="AX43" i="12" s="1"/>
  <c r="AY336" i="12"/>
  <c r="AZ336" i="12" s="1"/>
  <c r="AI496" i="12"/>
  <c r="A496" i="12" s="1"/>
  <c r="AI120" i="12"/>
  <c r="A120" i="12" s="1"/>
  <c r="AY433" i="12"/>
  <c r="AZ433" i="12" s="1"/>
  <c r="AW396" i="12"/>
  <c r="AX396" i="12" s="1"/>
  <c r="AW132" i="12"/>
  <c r="AX132" i="12" s="1"/>
  <c r="AY132" i="12"/>
  <c r="AZ132" i="12" s="1"/>
  <c r="AU132" i="12"/>
  <c r="AV132" i="12" s="1"/>
  <c r="AW212" i="12"/>
  <c r="AX212" i="12" s="1"/>
  <c r="AU212" i="12"/>
  <c r="AV212" i="12" s="1"/>
  <c r="AW440" i="12"/>
  <c r="AX440" i="12" s="1"/>
  <c r="AY440" i="12"/>
  <c r="AZ440" i="12" s="1"/>
  <c r="AU480" i="12"/>
  <c r="AV480" i="12" s="1"/>
  <c r="AY480" i="12"/>
  <c r="AZ480" i="12" s="1"/>
  <c r="AW504" i="12"/>
  <c r="AX504" i="12" s="1"/>
  <c r="AU504" i="12"/>
  <c r="AV504" i="12" s="1"/>
  <c r="AY29" i="12"/>
  <c r="AZ29" i="12" s="1"/>
  <c r="AW29" i="12"/>
  <c r="AX29" i="12" s="1"/>
  <c r="AY193" i="12"/>
  <c r="AZ193" i="12" s="1"/>
  <c r="AU193" i="12"/>
  <c r="AV193" i="12" s="1"/>
  <c r="AW209" i="12"/>
  <c r="AX209" i="12" s="1"/>
  <c r="AU209" i="12"/>
  <c r="AV209" i="12" s="1"/>
  <c r="AY405" i="12"/>
  <c r="AZ405" i="12" s="1"/>
  <c r="AW405" i="12"/>
  <c r="AX405" i="12" s="1"/>
  <c r="AY465" i="12"/>
  <c r="AZ465" i="12" s="1"/>
  <c r="AW465" i="12"/>
  <c r="AX465" i="12" s="1"/>
  <c r="AY230" i="12"/>
  <c r="AZ230" i="12" s="1"/>
  <c r="AU230" i="12"/>
  <c r="AV230" i="12" s="1"/>
  <c r="AU450" i="12"/>
  <c r="AV450" i="12" s="1"/>
  <c r="AW450" i="12"/>
  <c r="AX450" i="12" s="1"/>
  <c r="AW111" i="12"/>
  <c r="AX111" i="12" s="1"/>
  <c r="AU111" i="12"/>
  <c r="AV111" i="12" s="1"/>
  <c r="AY203" i="12"/>
  <c r="AZ203" i="12" s="1"/>
  <c r="AU203" i="12"/>
  <c r="AV203" i="12" s="1"/>
  <c r="AW291" i="12"/>
  <c r="AX291" i="12" s="1"/>
  <c r="AY291" i="12"/>
  <c r="AZ291" i="12" s="1"/>
  <c r="AU375" i="12"/>
  <c r="AV375" i="12" s="1"/>
  <c r="AY375" i="12"/>
  <c r="AZ375" i="12" s="1"/>
  <c r="AY447" i="12"/>
  <c r="AZ447" i="12" s="1"/>
  <c r="AW447" i="12"/>
  <c r="AX447" i="12" s="1"/>
  <c r="AU479" i="12"/>
  <c r="AV479" i="12" s="1"/>
  <c r="AY479" i="12"/>
  <c r="AZ479" i="12" s="1"/>
  <c r="AU505" i="12"/>
  <c r="AV505" i="12" s="1"/>
  <c r="AW505" i="12"/>
  <c r="AX505" i="12" s="1"/>
  <c r="AY505" i="12"/>
  <c r="AZ505" i="12" s="1"/>
  <c r="AY424" i="12"/>
  <c r="AZ424" i="12" s="1"/>
  <c r="AW424" i="12"/>
  <c r="AX424" i="12" s="1"/>
  <c r="AU332" i="12"/>
  <c r="AV332" i="12" s="1"/>
  <c r="AW332" i="12"/>
  <c r="AX332" i="12" s="1"/>
  <c r="AW208" i="12"/>
  <c r="AX208" i="12" s="1"/>
  <c r="AY208" i="12"/>
  <c r="AZ208" i="12" s="1"/>
  <c r="AW164" i="12"/>
  <c r="AX164" i="12" s="1"/>
  <c r="AU164" i="12"/>
  <c r="AV164" i="12" s="1"/>
  <c r="AW82" i="12"/>
  <c r="AX82" i="12" s="1"/>
  <c r="AY82" i="12"/>
  <c r="AZ82" i="12" s="1"/>
  <c r="AW48" i="12"/>
  <c r="AX48" i="12" s="1"/>
  <c r="AY48" i="12"/>
  <c r="AZ48" i="12" s="1"/>
  <c r="AW24" i="12"/>
  <c r="AX24" i="12" s="1"/>
  <c r="AY24" i="12"/>
  <c r="AZ24" i="12" s="1"/>
  <c r="AI171" i="12"/>
  <c r="A171" i="12" s="1"/>
  <c r="AI134" i="12"/>
  <c r="A134" i="12" s="1"/>
  <c r="AI122" i="12"/>
  <c r="A122" i="12" s="1"/>
  <c r="AI67" i="12"/>
  <c r="A67" i="12" s="1"/>
  <c r="AI88" i="12"/>
  <c r="A88" i="12" s="1"/>
  <c r="AI84" i="12"/>
  <c r="A84" i="12" s="1"/>
  <c r="AI75" i="12"/>
  <c r="A75" i="12" s="1"/>
  <c r="AI48" i="12"/>
  <c r="A48" i="12" s="1"/>
  <c r="AI428" i="12"/>
  <c r="A428" i="12" s="1"/>
  <c r="AI387" i="12"/>
  <c r="A387" i="12" s="1"/>
  <c r="AI323" i="12"/>
  <c r="A323" i="12" s="1"/>
  <c r="AI291" i="12"/>
  <c r="A291" i="12" s="1"/>
  <c r="AI259" i="12"/>
  <c r="A259" i="12" s="1"/>
  <c r="AI156" i="12"/>
  <c r="A156" i="12" s="1"/>
  <c r="AI28" i="12"/>
  <c r="A28" i="12" s="1"/>
  <c r="AI130" i="12"/>
  <c r="A130" i="12" s="1"/>
  <c r="AI133" i="12"/>
  <c r="A133" i="12" s="1"/>
  <c r="AI167" i="12"/>
  <c r="A167" i="12" s="1"/>
  <c r="M263" i="12"/>
  <c r="AW326" i="12"/>
  <c r="AX326" i="12" s="1"/>
  <c r="AU326" i="12"/>
  <c r="AV326" i="12" s="1"/>
  <c r="AW383" i="12"/>
  <c r="AX383" i="12" s="1"/>
  <c r="AY383" i="12"/>
  <c r="AZ383" i="12" s="1"/>
  <c r="AW471" i="12"/>
  <c r="AX471" i="12" s="1"/>
  <c r="AU471" i="12"/>
  <c r="AV471" i="12" s="1"/>
  <c r="AY280" i="12"/>
  <c r="AZ280" i="12" s="1"/>
  <c r="AW280" i="12"/>
  <c r="AX280" i="12" s="1"/>
  <c r="AW244" i="12"/>
  <c r="AX244" i="12" s="1"/>
  <c r="AU244" i="12"/>
  <c r="AV244" i="12" s="1"/>
  <c r="AY146" i="12"/>
  <c r="AZ146" i="12" s="1"/>
  <c r="AW146" i="12"/>
  <c r="AX146" i="12" s="1"/>
  <c r="AI97" i="12"/>
  <c r="A97" i="12" s="1"/>
  <c r="AI60" i="12"/>
  <c r="A60" i="12" s="1"/>
  <c r="AI408" i="12"/>
  <c r="A408" i="12" s="1"/>
  <c r="AI292" i="12"/>
  <c r="A292" i="12" s="1"/>
  <c r="AI201" i="12"/>
  <c r="A201" i="12" s="1"/>
  <c r="AI164" i="12"/>
  <c r="A164" i="12" s="1"/>
  <c r="AI416" i="12"/>
  <c r="A416" i="12" s="1"/>
  <c r="AI308" i="12"/>
  <c r="A308" i="12" s="1"/>
  <c r="AI161" i="12"/>
  <c r="A161" i="12" s="1"/>
  <c r="AI125" i="12"/>
  <c r="A125" i="12" s="1"/>
  <c r="AI476" i="12"/>
  <c r="A476" i="12" s="1"/>
  <c r="AI460" i="12"/>
  <c r="A460" i="12" s="1"/>
  <c r="AI444" i="12"/>
  <c r="A444" i="12" s="1"/>
  <c r="AI424" i="12"/>
  <c r="A424" i="12" s="1"/>
  <c r="AI372" i="12"/>
  <c r="A372" i="12" s="1"/>
  <c r="AI300" i="12"/>
  <c r="A300" i="12" s="1"/>
  <c r="AI244" i="12"/>
  <c r="A244" i="12" s="1"/>
  <c r="AI216" i="12"/>
  <c r="A216" i="12" s="1"/>
  <c r="AW448" i="12"/>
  <c r="AX448" i="12" s="1"/>
  <c r="AU448" i="12"/>
  <c r="AV448" i="12" s="1"/>
  <c r="AU421" i="12"/>
  <c r="AV421" i="12" s="1"/>
  <c r="AW421" i="12"/>
  <c r="AX421" i="12" s="1"/>
  <c r="AU365" i="12"/>
  <c r="AV365" i="12" s="1"/>
  <c r="AY365" i="12"/>
  <c r="AZ365" i="12" s="1"/>
  <c r="AI173" i="12"/>
  <c r="A173" i="12" s="1"/>
  <c r="AI92" i="12"/>
  <c r="A92" i="12" s="1"/>
  <c r="AI276" i="12"/>
  <c r="A276" i="12" s="1"/>
  <c r="AI206" i="12"/>
  <c r="A206" i="12" s="1"/>
  <c r="AS477" i="12"/>
  <c r="AS127" i="12"/>
  <c r="AS158" i="12"/>
  <c r="AS226" i="12"/>
  <c r="AS276" i="12"/>
  <c r="AS387" i="12"/>
  <c r="AS106" i="12"/>
  <c r="AS231" i="12"/>
  <c r="AS131" i="12"/>
  <c r="AS260" i="12"/>
  <c r="AS216" i="12"/>
  <c r="AS239" i="12"/>
  <c r="AS407" i="12"/>
  <c r="AS123" i="12"/>
  <c r="AS395" i="12"/>
  <c r="AS77" i="12"/>
  <c r="AS187" i="12"/>
  <c r="AS467" i="12"/>
  <c r="AS126" i="12"/>
  <c r="AU24" i="12"/>
  <c r="AV24" i="12" s="1"/>
  <c r="AU62" i="12"/>
  <c r="AV62" i="12" s="1"/>
  <c r="AY288" i="12"/>
  <c r="AZ288" i="12" s="1"/>
  <c r="AU130" i="12"/>
  <c r="AV130" i="12" s="1"/>
  <c r="AU175" i="12"/>
  <c r="AV175" i="12" s="1"/>
  <c r="AU356" i="12"/>
  <c r="AV356" i="12" s="1"/>
  <c r="AY214" i="12"/>
  <c r="AZ214" i="12" s="1"/>
  <c r="AY295" i="12"/>
  <c r="AZ295" i="12" s="1"/>
  <c r="AU402" i="12"/>
  <c r="AV402" i="12" s="1"/>
  <c r="AU114" i="12"/>
  <c r="AV114" i="12" s="1"/>
  <c r="AY212" i="12"/>
  <c r="AZ212" i="12" s="1"/>
  <c r="AW472" i="12"/>
  <c r="AX472" i="12" s="1"/>
  <c r="AU40" i="12"/>
  <c r="AV40" i="12" s="1"/>
  <c r="AU55" i="12"/>
  <c r="AV55" i="12" s="1"/>
  <c r="AU146" i="12"/>
  <c r="AV146" i="12" s="1"/>
  <c r="AU336" i="12"/>
  <c r="AV336" i="12" s="1"/>
  <c r="AU343" i="12"/>
  <c r="AV343" i="12" s="1"/>
  <c r="AY421" i="12"/>
  <c r="AZ421" i="12" s="1"/>
  <c r="AY436" i="12"/>
  <c r="AZ436" i="12" s="1"/>
  <c r="AI481" i="12"/>
  <c r="A481" i="12" s="1"/>
  <c r="AI457" i="12"/>
  <c r="A457" i="12" s="1"/>
  <c r="AI437" i="12"/>
  <c r="A437" i="12" s="1"/>
  <c r="AI369" i="12"/>
  <c r="A369" i="12" s="1"/>
  <c r="AI328" i="12"/>
  <c r="A328" i="12" s="1"/>
  <c r="AI265" i="12"/>
  <c r="A265" i="12" s="1"/>
  <c r="AI193" i="12"/>
  <c r="A193" i="12" s="1"/>
  <c r="AI197" i="12"/>
  <c r="A197" i="12" s="1"/>
  <c r="AU19" i="12"/>
  <c r="AV19" i="12" s="1"/>
  <c r="AY463" i="12"/>
  <c r="AZ463" i="12" s="1"/>
  <c r="AY255" i="12"/>
  <c r="AZ255" i="12" s="1"/>
  <c r="AW502" i="12"/>
  <c r="AX502" i="12" s="1"/>
  <c r="AW286" i="12"/>
  <c r="AX286" i="12" s="1"/>
  <c r="AY138" i="12"/>
  <c r="AZ138" i="12" s="1"/>
  <c r="AU15" i="12"/>
  <c r="AV15" i="12" s="1"/>
  <c r="AU465" i="12"/>
  <c r="AV465" i="12" s="1"/>
  <c r="AY209" i="12"/>
  <c r="AZ209" i="12" s="1"/>
  <c r="AU45" i="12"/>
  <c r="AV45" i="12" s="1"/>
  <c r="AY460" i="12"/>
  <c r="AZ460" i="12" s="1"/>
  <c r="AU319" i="12"/>
  <c r="AV319" i="12" s="1"/>
  <c r="AY334" i="12"/>
  <c r="AZ334" i="12" s="1"/>
  <c r="AY17" i="12"/>
  <c r="AZ17" i="12" s="1"/>
  <c r="AI252" i="12"/>
  <c r="A252" i="12" s="1"/>
  <c r="AU74" i="12"/>
  <c r="AV74" i="12" s="1"/>
  <c r="AY74" i="12"/>
  <c r="AZ74" i="12" s="1"/>
  <c r="AU435" i="12"/>
  <c r="AV435" i="12" s="1"/>
  <c r="AW435" i="12"/>
  <c r="AX435" i="12" s="1"/>
  <c r="AI127" i="12"/>
  <c r="A127" i="12" s="1"/>
  <c r="AS510" i="12"/>
  <c r="AY115" i="12"/>
  <c r="AZ115" i="12" s="1"/>
  <c r="AY192" i="12"/>
  <c r="AZ192" i="12" s="1"/>
  <c r="AY355" i="12"/>
  <c r="AZ355" i="12" s="1"/>
  <c r="AW200" i="12"/>
  <c r="AX200" i="12" s="1"/>
  <c r="AY210" i="12"/>
  <c r="AZ210" i="12" s="1"/>
  <c r="AY144" i="12"/>
  <c r="AZ144" i="12" s="1"/>
  <c r="AY49" i="12"/>
  <c r="AZ49" i="12" s="1"/>
  <c r="AY497" i="12"/>
  <c r="AZ497" i="12" s="1"/>
  <c r="AY265" i="12"/>
  <c r="AZ265" i="12" s="1"/>
  <c r="AW233" i="12"/>
  <c r="AX233" i="12" s="1"/>
  <c r="AI487" i="12"/>
  <c r="A487" i="12" s="1"/>
  <c r="AU167" i="12"/>
  <c r="AV167" i="12" s="1"/>
  <c r="AU323" i="12"/>
  <c r="AV323" i="12" s="1"/>
  <c r="AY119" i="12"/>
  <c r="AZ119" i="12" s="1"/>
  <c r="AY398" i="12"/>
  <c r="AZ398" i="12" s="1"/>
  <c r="AU358" i="12"/>
  <c r="AV358" i="12" s="1"/>
  <c r="AY338" i="12"/>
  <c r="AZ338" i="12" s="1"/>
  <c r="AW170" i="12"/>
  <c r="AX170" i="12" s="1"/>
  <c r="AU16" i="12"/>
  <c r="AV16" i="12" s="1"/>
  <c r="AW337" i="12"/>
  <c r="AX337" i="12" s="1"/>
  <c r="AY316" i="12"/>
  <c r="AZ316" i="12" s="1"/>
  <c r="AY268" i="12"/>
  <c r="AZ268" i="12" s="1"/>
  <c r="AU96" i="12"/>
  <c r="AV96" i="12" s="1"/>
  <c r="AW167" i="12"/>
  <c r="AX167" i="12" s="1"/>
  <c r="AY430" i="12"/>
  <c r="AZ430" i="12" s="1"/>
  <c r="AY445" i="12"/>
  <c r="AZ445" i="12" s="1"/>
  <c r="AU125" i="12"/>
  <c r="AV125" i="12" s="1"/>
  <c r="AY335" i="12"/>
  <c r="AZ335" i="12" s="1"/>
  <c r="AY393" i="12"/>
  <c r="AZ393" i="12" s="1"/>
  <c r="AY153" i="12"/>
  <c r="AZ153" i="12" s="1"/>
  <c r="AU290" i="12"/>
  <c r="AV290" i="12" s="1"/>
  <c r="AY229" i="12"/>
  <c r="AZ229" i="12" s="1"/>
  <c r="AU304" i="12"/>
  <c r="AV304" i="12" s="1"/>
  <c r="AW144" i="12"/>
  <c r="AX144" i="12" s="1"/>
  <c r="AY249" i="12"/>
  <c r="AZ249" i="12" s="1"/>
  <c r="AW325" i="12"/>
  <c r="AX325" i="12" s="1"/>
  <c r="AW83" i="12"/>
  <c r="AX83" i="12" s="1"/>
  <c r="AU507" i="12"/>
  <c r="AV507" i="12" s="1"/>
  <c r="AI354" i="12"/>
  <c r="A354" i="12" s="1"/>
  <c r="AY323" i="12"/>
  <c r="AZ323" i="12" s="1"/>
  <c r="AU378" i="12"/>
  <c r="AV378" i="12" s="1"/>
  <c r="AW358" i="12"/>
  <c r="AX358" i="12" s="1"/>
  <c r="AW322" i="12"/>
  <c r="AX322" i="12" s="1"/>
  <c r="AU50" i="12"/>
  <c r="AV50" i="12" s="1"/>
  <c r="AY337" i="12"/>
  <c r="AZ337" i="12" s="1"/>
  <c r="AW125" i="12"/>
  <c r="AX125" i="12" s="1"/>
  <c r="AU216" i="12"/>
  <c r="AV216" i="12" s="1"/>
  <c r="AU294" i="12"/>
  <c r="AV294" i="12" s="1"/>
  <c r="AY234" i="12"/>
  <c r="AZ234" i="12" s="1"/>
  <c r="AW181" i="12"/>
  <c r="AX181" i="12" s="1"/>
  <c r="AI135" i="12"/>
  <c r="A135" i="12" s="1"/>
  <c r="AU115" i="12"/>
  <c r="AV115" i="12" s="1"/>
  <c r="AY95" i="12"/>
  <c r="AZ95" i="12" s="1"/>
  <c r="AU192" i="12"/>
  <c r="AV192" i="12" s="1"/>
  <c r="AU355" i="12"/>
  <c r="AV355" i="12" s="1"/>
  <c r="AU26" i="12"/>
  <c r="AV26" i="12" s="1"/>
  <c r="AY135" i="12"/>
  <c r="AZ135" i="12" s="1"/>
  <c r="AY432" i="12"/>
  <c r="AZ432" i="12" s="1"/>
  <c r="AW265" i="12"/>
  <c r="AX265" i="12" s="1"/>
  <c r="AU508" i="12"/>
  <c r="AV508" i="12" s="1"/>
  <c r="AW303" i="12"/>
  <c r="AX303" i="12" s="1"/>
  <c r="AW119" i="12"/>
  <c r="AX119" i="12" s="1"/>
  <c r="AU398" i="12"/>
  <c r="AV398" i="12" s="1"/>
  <c r="AW266" i="12"/>
  <c r="AX266" i="12" s="1"/>
  <c r="AW106" i="12"/>
  <c r="AX106" i="12" s="1"/>
  <c r="AU440" i="12"/>
  <c r="AV440" i="12" s="1"/>
  <c r="AW316" i="12"/>
  <c r="AX316" i="12" s="1"/>
  <c r="AY172" i="12"/>
  <c r="AZ172" i="12" s="1"/>
  <c r="AW285" i="12"/>
  <c r="AX285" i="12" s="1"/>
  <c r="AW392" i="12"/>
  <c r="AX392" i="12" s="1"/>
  <c r="AU335" i="12"/>
  <c r="AV335" i="12" s="1"/>
  <c r="AW393" i="12"/>
  <c r="AX393" i="12" s="1"/>
  <c r="AU153" i="12"/>
  <c r="AV153" i="12" s="1"/>
  <c r="AU229" i="12"/>
  <c r="AV229" i="12" s="1"/>
  <c r="AI361" i="12"/>
  <c r="A361" i="12" s="1"/>
  <c r="AI203" i="12"/>
  <c r="A203" i="12" s="1"/>
  <c r="AI194" i="12"/>
  <c r="A194" i="12" s="1"/>
  <c r="AI166" i="12"/>
  <c r="A166" i="12" s="1"/>
  <c r="AI99" i="12"/>
  <c r="A99" i="12" s="1"/>
  <c r="AI94" i="12"/>
  <c r="A94" i="12" s="1"/>
  <c r="AI342" i="12"/>
  <c r="A342" i="12" s="1"/>
  <c r="AI195" i="12"/>
  <c r="A195" i="12" s="1"/>
  <c r="AI123" i="12"/>
  <c r="A123" i="12" s="1"/>
  <c r="AI25" i="12"/>
  <c r="A25" i="12" s="1"/>
  <c r="AI250" i="12"/>
  <c r="A250" i="12" s="1"/>
  <c r="AI63" i="12"/>
  <c r="A63" i="12" s="1"/>
  <c r="M509" i="12"/>
  <c r="M505" i="12"/>
  <c r="M501" i="12"/>
  <c r="M497" i="12"/>
  <c r="M493" i="12"/>
  <c r="M489" i="12"/>
  <c r="M485" i="12"/>
  <c r="M481" i="12"/>
  <c r="M477" i="12"/>
  <c r="M473" i="12"/>
  <c r="M469" i="12"/>
  <c r="M465" i="12"/>
  <c r="M461" i="12"/>
  <c r="M457" i="12"/>
  <c r="M453" i="12"/>
  <c r="M449" i="12"/>
  <c r="M445" i="12"/>
  <c r="M441" i="12"/>
  <c r="M437" i="12"/>
  <c r="M433" i="12"/>
  <c r="M429" i="12"/>
  <c r="M425" i="12"/>
  <c r="M421" i="12"/>
  <c r="M417" i="12"/>
  <c r="M413" i="12"/>
  <c r="M409" i="12"/>
  <c r="M405" i="12"/>
  <c r="M401" i="12"/>
  <c r="M397" i="12"/>
  <c r="M393" i="12"/>
  <c r="M389" i="12"/>
  <c r="M385" i="12"/>
  <c r="M381" i="12"/>
  <c r="M377" i="12"/>
  <c r="M373" i="12"/>
  <c r="M369" i="12"/>
  <c r="M365" i="12"/>
  <c r="M361" i="12"/>
  <c r="M357" i="12"/>
  <c r="M353" i="12"/>
  <c r="M349" i="12"/>
  <c r="M345" i="12"/>
  <c r="M341" i="12"/>
  <c r="M321" i="12"/>
  <c r="M311" i="12"/>
  <c r="M301" i="12"/>
  <c r="M281" i="12"/>
  <c r="M277" i="12"/>
  <c r="M257" i="12"/>
  <c r="M247" i="12"/>
  <c r="M237" i="12"/>
  <c r="M217" i="12"/>
  <c r="M213" i="12"/>
  <c r="M193" i="12"/>
  <c r="M183" i="12"/>
  <c r="M173" i="12"/>
  <c r="M153" i="12"/>
  <c r="M149" i="12"/>
  <c r="M129" i="12"/>
  <c r="M119" i="12"/>
  <c r="M109" i="12"/>
  <c r="M89" i="12"/>
  <c r="M85" i="12"/>
  <c r="M65" i="12"/>
  <c r="M55" i="12"/>
  <c r="M45" i="12"/>
  <c r="M25" i="12"/>
  <c r="M21" i="12"/>
  <c r="AI260" i="12"/>
  <c r="A260" i="12" s="1"/>
  <c r="AI163" i="12"/>
  <c r="A163" i="12" s="1"/>
  <c r="AI158" i="12"/>
  <c r="A158" i="12" s="1"/>
  <c r="M335" i="12"/>
  <c r="M315" i="12"/>
  <c r="M291" i="12"/>
  <c r="M271" i="12"/>
  <c r="M251" i="12"/>
  <c r="M227" i="12"/>
  <c r="M207" i="12"/>
  <c r="M187" i="12"/>
  <c r="M163" i="12"/>
  <c r="M143" i="12"/>
  <c r="M123" i="12"/>
  <c r="M99" i="12"/>
  <c r="M79" i="12"/>
  <c r="M59" i="12"/>
  <c r="M35" i="12"/>
  <c r="M15" i="12"/>
  <c r="AI160" i="12"/>
  <c r="A160" i="12" s="1"/>
  <c r="AI150" i="12"/>
  <c r="A150" i="12" s="1"/>
  <c r="AI129" i="12"/>
  <c r="A129" i="12" s="1"/>
  <c r="AI110" i="12"/>
  <c r="A110" i="12" s="1"/>
  <c r="AI213" i="12"/>
  <c r="A213" i="12" s="1"/>
  <c r="AI204" i="12"/>
  <c r="A204" i="12" s="1"/>
  <c r="AW188" i="12"/>
  <c r="AX188" i="12" s="1"/>
  <c r="AY188" i="12"/>
  <c r="AZ188" i="12" s="1"/>
  <c r="AW376" i="12"/>
  <c r="AX376" i="12" s="1"/>
  <c r="AY376" i="12"/>
  <c r="AZ376" i="12" s="1"/>
  <c r="AY97" i="12"/>
  <c r="AZ97" i="12" s="1"/>
  <c r="AW97" i="12"/>
  <c r="AX97" i="12" s="1"/>
  <c r="AU129" i="12"/>
  <c r="AV129" i="12" s="1"/>
  <c r="AY129" i="12"/>
  <c r="AZ129" i="12" s="1"/>
  <c r="AW161" i="12"/>
  <c r="AX161" i="12" s="1"/>
  <c r="AY161" i="12"/>
  <c r="AZ161" i="12" s="1"/>
  <c r="AW185" i="12"/>
  <c r="AX185" i="12" s="1"/>
  <c r="AY185" i="12"/>
  <c r="AZ185" i="12" s="1"/>
  <c r="AU289" i="12"/>
  <c r="AV289" i="12" s="1"/>
  <c r="AW289" i="12"/>
  <c r="AX289" i="12" s="1"/>
  <c r="AW298" i="12"/>
  <c r="AX298" i="12" s="1"/>
  <c r="AU298" i="12"/>
  <c r="AV298" i="12" s="1"/>
  <c r="AW427" i="12"/>
  <c r="AX427" i="12" s="1"/>
  <c r="AY427" i="12"/>
  <c r="AZ427" i="12" s="1"/>
  <c r="AW422" i="12"/>
  <c r="AX422" i="12" s="1"/>
  <c r="AY422" i="12"/>
  <c r="AZ422" i="12" s="1"/>
  <c r="AI505" i="12"/>
  <c r="A505" i="12" s="1"/>
  <c r="AI441" i="12"/>
  <c r="A441" i="12" s="1"/>
  <c r="AI413" i="12"/>
  <c r="A413" i="12" s="1"/>
  <c r="AI401" i="12"/>
  <c r="A401" i="12" s="1"/>
  <c r="AI389" i="12"/>
  <c r="A389" i="12" s="1"/>
  <c r="AI365" i="12"/>
  <c r="A365" i="12" s="1"/>
  <c r="AS447" i="12"/>
  <c r="AU366" i="12"/>
  <c r="AV366" i="12" s="1"/>
  <c r="AY37" i="12"/>
  <c r="AZ37" i="12" s="1"/>
  <c r="AY492" i="12"/>
  <c r="AZ492" i="12" s="1"/>
  <c r="AY448" i="12"/>
  <c r="AZ448" i="12" s="1"/>
  <c r="AY501" i="12"/>
  <c r="AZ501" i="12" s="1"/>
  <c r="AU495" i="12"/>
  <c r="AV495" i="12" s="1"/>
  <c r="AU431" i="12"/>
  <c r="AV431" i="12" s="1"/>
  <c r="AU367" i="12"/>
  <c r="AV367" i="12" s="1"/>
  <c r="AY279" i="12"/>
  <c r="AZ279" i="12" s="1"/>
  <c r="AU239" i="12"/>
  <c r="AV239" i="12" s="1"/>
  <c r="AW91" i="12"/>
  <c r="AX91" i="12" s="1"/>
  <c r="AW466" i="12"/>
  <c r="AX466" i="12" s="1"/>
  <c r="AU250" i="12"/>
  <c r="AV250" i="12" s="1"/>
  <c r="AY15" i="12"/>
  <c r="AZ15" i="12" s="1"/>
  <c r="AY481" i="12"/>
  <c r="AZ481" i="12" s="1"/>
  <c r="AU449" i="12"/>
  <c r="AV449" i="12" s="1"/>
  <c r="AU305" i="12"/>
  <c r="AV305" i="12" s="1"/>
  <c r="AW129" i="12"/>
  <c r="AX129" i="12" s="1"/>
  <c r="AU81" i="12"/>
  <c r="AV81" i="12" s="1"/>
  <c r="AY396" i="12"/>
  <c r="AZ396" i="12" s="1"/>
  <c r="AW224" i="12"/>
  <c r="AX224" i="12" s="1"/>
  <c r="AW28" i="12"/>
  <c r="AX28" i="12" s="1"/>
  <c r="AW411" i="12"/>
  <c r="AX411" i="12" s="1"/>
  <c r="AU57" i="12"/>
  <c r="AV57" i="12" s="1"/>
  <c r="AU188" i="12"/>
  <c r="AV188" i="12" s="1"/>
  <c r="AY471" i="12"/>
  <c r="AZ471" i="12" s="1"/>
  <c r="AU307" i="12"/>
  <c r="AV307" i="12" s="1"/>
  <c r="AY476" i="12"/>
  <c r="AZ476" i="12" s="1"/>
  <c r="AW476" i="12"/>
  <c r="AX476" i="12" s="1"/>
  <c r="AY366" i="12"/>
  <c r="AZ366" i="12" s="1"/>
  <c r="AY472" i="12"/>
  <c r="AZ472" i="12" s="1"/>
  <c r="AU161" i="12"/>
  <c r="AV161" i="12" s="1"/>
  <c r="AW495" i="12"/>
  <c r="AX495" i="12" s="1"/>
  <c r="AW431" i="12"/>
  <c r="AX431" i="12" s="1"/>
  <c r="AW367" i="12"/>
  <c r="AX367" i="12" s="1"/>
  <c r="AY239" i="12"/>
  <c r="AZ239" i="12" s="1"/>
  <c r="AW171" i="12"/>
  <c r="AX171" i="12" s="1"/>
  <c r="AY91" i="12"/>
  <c r="AZ91" i="12" s="1"/>
  <c r="AU482" i="12"/>
  <c r="AV482" i="12" s="1"/>
  <c r="AU434" i="12"/>
  <c r="AV434" i="12" s="1"/>
  <c r="AY250" i="12"/>
  <c r="AZ250" i="12" s="1"/>
  <c r="AU206" i="12"/>
  <c r="AV206" i="12" s="1"/>
  <c r="AU138" i="12"/>
  <c r="AV138" i="12" s="1"/>
  <c r="AU18" i="12"/>
  <c r="AV18" i="12" s="1"/>
  <c r="AW449" i="12"/>
  <c r="AX449" i="12" s="1"/>
  <c r="AW305" i="12"/>
  <c r="AX305" i="12" s="1"/>
  <c r="AU113" i="12"/>
  <c r="AV113" i="12" s="1"/>
  <c r="AW81" i="12"/>
  <c r="AX81" i="12" s="1"/>
  <c r="AU416" i="12"/>
  <c r="AV416" i="12" s="1"/>
  <c r="AU376" i="12"/>
  <c r="AV376" i="12" s="1"/>
  <c r="AY28" i="12"/>
  <c r="AZ28" i="12" s="1"/>
  <c r="AU339" i="12"/>
  <c r="AV339" i="12" s="1"/>
  <c r="AU410" i="12"/>
  <c r="AV410" i="12" s="1"/>
  <c r="AU269" i="12"/>
  <c r="AV269" i="12" s="1"/>
  <c r="AY57" i="12"/>
  <c r="AZ57" i="12" s="1"/>
  <c r="AU455" i="12"/>
  <c r="AV455" i="12" s="1"/>
  <c r="AU494" i="12"/>
  <c r="AV494" i="12" s="1"/>
  <c r="AU17" i="12"/>
  <c r="AV17" i="12" s="1"/>
  <c r="AW307" i="12"/>
  <c r="AX307" i="12" s="1"/>
  <c r="AY314" i="12"/>
  <c r="AZ314" i="12" s="1"/>
  <c r="AW314" i="12"/>
  <c r="AX314" i="12" s="1"/>
  <c r="AW271" i="12"/>
  <c r="AX271" i="12" s="1"/>
  <c r="AU271" i="12"/>
  <c r="AV271" i="12" s="1"/>
  <c r="AW226" i="12"/>
  <c r="AX226" i="12" s="1"/>
  <c r="AY226" i="12"/>
  <c r="AZ226" i="12" s="1"/>
  <c r="AW183" i="12"/>
  <c r="AX183" i="12" s="1"/>
  <c r="AU183" i="12"/>
  <c r="AV183" i="12" s="1"/>
  <c r="AW165" i="12"/>
  <c r="AX165" i="12" s="1"/>
  <c r="AU165" i="12"/>
  <c r="AV165" i="12" s="1"/>
  <c r="AU70" i="12"/>
  <c r="AV70" i="12" s="1"/>
  <c r="AW70" i="12"/>
  <c r="AX70" i="12" s="1"/>
  <c r="AW34" i="12"/>
  <c r="AX34" i="12" s="1"/>
  <c r="AU34" i="12"/>
  <c r="AV34" i="12" s="1"/>
  <c r="AY21" i="12"/>
  <c r="AZ21" i="12" s="1"/>
  <c r="AU383" i="12"/>
  <c r="AV383" i="12" s="1"/>
  <c r="AW482" i="12"/>
  <c r="AX482" i="12" s="1"/>
  <c r="AY434" i="12"/>
  <c r="AZ434" i="12" s="1"/>
  <c r="AW18" i="12"/>
  <c r="AX18" i="12" s="1"/>
  <c r="AU433" i="12"/>
  <c r="AV433" i="12" s="1"/>
  <c r="AW145" i="12"/>
  <c r="AX145" i="12" s="1"/>
  <c r="AY113" i="12"/>
  <c r="AZ113" i="12" s="1"/>
  <c r="AY416" i="12"/>
  <c r="AZ416" i="12" s="1"/>
  <c r="AU352" i="12"/>
  <c r="AV352" i="12" s="1"/>
  <c r="AY410" i="12"/>
  <c r="AZ410" i="12" s="1"/>
  <c r="AY269" i="12"/>
  <c r="AZ269" i="12" s="1"/>
  <c r="AW455" i="12"/>
  <c r="AX455" i="12" s="1"/>
  <c r="AY494" i="12"/>
  <c r="AZ494" i="12" s="1"/>
  <c r="AU327" i="12"/>
  <c r="AV327" i="12" s="1"/>
  <c r="AW486" i="12"/>
  <c r="AX486" i="12" s="1"/>
  <c r="AY486" i="12"/>
  <c r="AZ486" i="12" s="1"/>
  <c r="AU143" i="12"/>
  <c r="AV143" i="12" s="1"/>
  <c r="AY143" i="12"/>
  <c r="AZ143" i="12" s="1"/>
  <c r="AY75" i="12"/>
  <c r="AZ75" i="12" s="1"/>
  <c r="AW75" i="12"/>
  <c r="AX75" i="12" s="1"/>
  <c r="AU31" i="12"/>
  <c r="AV31" i="12" s="1"/>
  <c r="AW31" i="12"/>
  <c r="AX31" i="12" s="1"/>
  <c r="AY14" i="12"/>
  <c r="AZ14" i="12" s="1"/>
  <c r="AU14" i="12"/>
  <c r="AV14" i="12" s="1"/>
  <c r="AI290" i="12"/>
  <c r="A290" i="12" s="1"/>
  <c r="AI103" i="12"/>
  <c r="A103" i="12" s="1"/>
  <c r="AI57" i="12"/>
  <c r="A57" i="12" s="1"/>
  <c r="AI132" i="12"/>
  <c r="A132" i="12" s="1"/>
  <c r="AI121" i="12"/>
  <c r="A121" i="12" s="1"/>
  <c r="AI102" i="12"/>
  <c r="A102" i="12" s="1"/>
  <c r="AI51" i="12"/>
  <c r="A51" i="12" s="1"/>
  <c r="AI159" i="12"/>
  <c r="A159" i="12" s="1"/>
  <c r="AI31" i="12"/>
  <c r="A31" i="12" s="1"/>
  <c r="AW80" i="12"/>
  <c r="AX80" i="12" s="1"/>
  <c r="AY80" i="12"/>
  <c r="AZ80" i="12" s="1"/>
  <c r="AI78" i="12"/>
  <c r="A78" i="12" s="1"/>
  <c r="AI240" i="12"/>
  <c r="A240" i="12" s="1"/>
  <c r="AI228" i="12"/>
  <c r="A228" i="12" s="1"/>
  <c r="AI107" i="12"/>
  <c r="A107" i="12" s="1"/>
  <c r="AI89" i="12"/>
  <c r="A89" i="12" s="1"/>
  <c r="AU154" i="12"/>
  <c r="AV154" i="12" s="1"/>
  <c r="AU80" i="12"/>
  <c r="AV80" i="12" s="1"/>
  <c r="AI82" i="12"/>
  <c r="A82" i="12" s="1"/>
  <c r="AI50" i="12"/>
  <c r="A50" i="12" s="1"/>
  <c r="AI33" i="12"/>
  <c r="A33" i="12" s="1"/>
  <c r="AI392" i="12"/>
  <c r="A392" i="12" s="1"/>
  <c r="AI360" i="12"/>
  <c r="A360" i="12" s="1"/>
  <c r="AI296" i="12"/>
  <c r="A296" i="12" s="1"/>
  <c r="AI264" i="12"/>
  <c r="A264" i="12" s="1"/>
  <c r="AI168" i="12"/>
  <c r="A168" i="12" s="1"/>
  <c r="AI330" i="12"/>
  <c r="A330" i="12" s="1"/>
  <c r="AI298" i="12"/>
  <c r="A298" i="12" s="1"/>
  <c r="AI202" i="12"/>
  <c r="A202" i="12" s="1"/>
  <c r="AI170" i="12"/>
  <c r="A170" i="12" s="1"/>
  <c r="AI138" i="12"/>
  <c r="A138" i="12" s="1"/>
  <c r="AI74" i="12"/>
  <c r="A74" i="12" s="1"/>
  <c r="AI37" i="12"/>
  <c r="A37" i="12" s="1"/>
  <c r="AI19" i="12"/>
  <c r="A19" i="12" s="1"/>
  <c r="AW74" i="12"/>
  <c r="AX74" i="12" s="1"/>
  <c r="AY401" i="12"/>
  <c r="AZ401" i="12" s="1"/>
  <c r="AU476" i="12"/>
  <c r="AV476" i="12" s="1"/>
  <c r="AU150" i="12"/>
  <c r="AV150" i="12" s="1"/>
  <c r="AI426" i="12"/>
  <c r="A426" i="12" s="1"/>
  <c r="AI234" i="12"/>
  <c r="A234" i="12" s="1"/>
  <c r="AI143" i="12"/>
  <c r="A143" i="12" s="1"/>
  <c r="AW72" i="12"/>
  <c r="AX72" i="12" s="1"/>
  <c r="AU72" i="12"/>
  <c r="AV72" i="12" s="1"/>
  <c r="AY108" i="12"/>
  <c r="AZ108" i="12" s="1"/>
  <c r="AU108" i="12"/>
  <c r="AV108" i="12" s="1"/>
  <c r="AW148" i="12"/>
  <c r="AX148" i="12" s="1"/>
  <c r="AY148" i="12"/>
  <c r="AZ148" i="12" s="1"/>
  <c r="AU148" i="12"/>
  <c r="AV148" i="12" s="1"/>
  <c r="AW168" i="12"/>
  <c r="AX168" i="12" s="1"/>
  <c r="AY168" i="12"/>
  <c r="AZ168" i="12" s="1"/>
  <c r="AU168" i="12"/>
  <c r="AV168" i="12" s="1"/>
  <c r="AY196" i="12"/>
  <c r="AZ196" i="12" s="1"/>
  <c r="AU196" i="12"/>
  <c r="AV196" i="12" s="1"/>
  <c r="AY456" i="12"/>
  <c r="AZ456" i="12" s="1"/>
  <c r="AW456" i="12"/>
  <c r="AX456" i="12" s="1"/>
  <c r="AU25" i="12"/>
  <c r="AV25" i="12" s="1"/>
  <c r="AW25" i="12"/>
  <c r="AX25" i="12" s="1"/>
  <c r="AY25" i="12"/>
  <c r="AZ25" i="12" s="1"/>
  <c r="AY41" i="12"/>
  <c r="AZ41" i="12" s="1"/>
  <c r="AU41" i="12"/>
  <c r="AV41" i="12" s="1"/>
  <c r="AU61" i="12"/>
  <c r="AV61" i="12" s="1"/>
  <c r="AY61" i="12"/>
  <c r="AZ61" i="12" s="1"/>
  <c r="AW169" i="12"/>
  <c r="AX169" i="12" s="1"/>
  <c r="AY169" i="12"/>
  <c r="AZ169" i="12" s="1"/>
  <c r="AW205" i="12"/>
  <c r="AX205" i="12" s="1"/>
  <c r="AU205" i="12"/>
  <c r="AV205" i="12" s="1"/>
  <c r="AY205" i="12"/>
  <c r="AZ205" i="12" s="1"/>
  <c r="AW241" i="12"/>
  <c r="AX241" i="12" s="1"/>
  <c r="AY241" i="12"/>
  <c r="AZ241" i="12" s="1"/>
  <c r="AY273" i="12"/>
  <c r="AZ273" i="12" s="1"/>
  <c r="AU273" i="12"/>
  <c r="AV273" i="12" s="1"/>
  <c r="AW273" i="12"/>
  <c r="AX273" i="12" s="1"/>
  <c r="AY345" i="12"/>
  <c r="AZ345" i="12" s="1"/>
  <c r="AU345" i="12"/>
  <c r="AV345" i="12" s="1"/>
  <c r="AY369" i="12"/>
  <c r="AZ369" i="12" s="1"/>
  <c r="AW369" i="12"/>
  <c r="AX369" i="12" s="1"/>
  <c r="AY385" i="12"/>
  <c r="AZ385" i="12" s="1"/>
  <c r="AU385" i="12"/>
  <c r="AV385" i="12" s="1"/>
  <c r="AU453" i="12"/>
  <c r="AV453" i="12" s="1"/>
  <c r="AY453" i="12"/>
  <c r="AZ453" i="12" s="1"/>
  <c r="AW453" i="12"/>
  <c r="AX453" i="12" s="1"/>
  <c r="AU22" i="12"/>
  <c r="AV22" i="12" s="1"/>
  <c r="AY22" i="12"/>
  <c r="AZ22" i="12" s="1"/>
  <c r="AW190" i="12"/>
  <c r="AX190" i="12" s="1"/>
  <c r="AU190" i="12"/>
  <c r="AV190" i="12" s="1"/>
  <c r="AW282" i="12"/>
  <c r="AX282" i="12" s="1"/>
  <c r="AU282" i="12"/>
  <c r="AV282" i="12" s="1"/>
  <c r="AW302" i="12"/>
  <c r="AX302" i="12" s="1"/>
  <c r="AU302" i="12"/>
  <c r="AV302" i="12" s="1"/>
  <c r="AW330" i="12"/>
  <c r="AX330" i="12" s="1"/>
  <c r="AU330" i="12"/>
  <c r="AV330" i="12" s="1"/>
  <c r="AY370" i="12"/>
  <c r="AZ370" i="12" s="1"/>
  <c r="AW370" i="12"/>
  <c r="AX370" i="12" s="1"/>
  <c r="AY414" i="12"/>
  <c r="AZ414" i="12" s="1"/>
  <c r="AW414" i="12"/>
  <c r="AX414" i="12" s="1"/>
  <c r="AU414" i="12"/>
  <c r="AV414" i="12" s="1"/>
  <c r="AW39" i="12"/>
  <c r="AX39" i="12" s="1"/>
  <c r="AU39" i="12"/>
  <c r="AV39" i="12" s="1"/>
  <c r="AW287" i="12"/>
  <c r="AX287" i="12" s="1"/>
  <c r="AU287" i="12"/>
  <c r="AV287" i="12" s="1"/>
  <c r="AY347" i="12"/>
  <c r="AZ347" i="12" s="1"/>
  <c r="AW347" i="12"/>
  <c r="AX347" i="12" s="1"/>
  <c r="AU415" i="12"/>
  <c r="AV415" i="12" s="1"/>
  <c r="AY415" i="12"/>
  <c r="AZ415" i="12" s="1"/>
  <c r="AW459" i="12"/>
  <c r="AX459" i="12" s="1"/>
  <c r="AY459" i="12"/>
  <c r="AZ459" i="12" s="1"/>
  <c r="AU459" i="12"/>
  <c r="AV459" i="12" s="1"/>
  <c r="AI485" i="12"/>
  <c r="A485" i="12" s="1"/>
  <c r="AI393" i="12"/>
  <c r="A393" i="12" s="1"/>
  <c r="AI289" i="12"/>
  <c r="A289" i="12" s="1"/>
  <c r="AI285" i="12"/>
  <c r="A285" i="12" s="1"/>
  <c r="AI245" i="12"/>
  <c r="A245" i="12" s="1"/>
  <c r="AI241" i="12"/>
  <c r="A241" i="12" s="1"/>
  <c r="AI153" i="12"/>
  <c r="A153" i="12" s="1"/>
  <c r="AI470" i="12"/>
  <c r="A470" i="12" s="1"/>
  <c r="AI459" i="12"/>
  <c r="A459" i="12" s="1"/>
  <c r="AI280" i="12"/>
  <c r="A280" i="12" s="1"/>
  <c r="AI231" i="12"/>
  <c r="A231" i="12" s="1"/>
  <c r="AI190" i="12"/>
  <c r="A190" i="12" s="1"/>
  <c r="AI22" i="12"/>
  <c r="A22" i="12" s="1"/>
  <c r="AI258" i="12"/>
  <c r="A258" i="12" s="1"/>
  <c r="AI98" i="12"/>
  <c r="A98" i="12" s="1"/>
  <c r="AI71" i="12"/>
  <c r="A71" i="12" s="1"/>
  <c r="AI39" i="12"/>
  <c r="A39" i="12" s="1"/>
  <c r="AU499" i="12"/>
  <c r="AV499" i="12" s="1"/>
  <c r="AY371" i="12"/>
  <c r="AZ371" i="12" s="1"/>
  <c r="AY302" i="12"/>
  <c r="AZ302" i="12" s="1"/>
  <c r="AU218" i="12"/>
  <c r="AV218" i="12" s="1"/>
  <c r="AW22" i="12"/>
  <c r="AX22" i="12" s="1"/>
  <c r="AW415" i="12"/>
  <c r="AX415" i="12" s="1"/>
  <c r="AW147" i="12"/>
  <c r="AX147" i="12" s="1"/>
  <c r="AW257" i="12"/>
  <c r="AX257" i="12" s="1"/>
  <c r="AW61" i="12"/>
  <c r="AX61" i="12" s="1"/>
  <c r="AW108" i="12"/>
  <c r="AX108" i="12" s="1"/>
  <c r="AY350" i="12"/>
  <c r="AZ350" i="12" s="1"/>
  <c r="AY437" i="12"/>
  <c r="AZ437" i="12" s="1"/>
  <c r="AW510" i="12"/>
  <c r="AX510" i="12" s="1"/>
  <c r="AU510" i="12"/>
  <c r="AV510" i="12" s="1"/>
  <c r="AW498" i="12"/>
  <c r="AX498" i="12" s="1"/>
  <c r="AY498" i="12"/>
  <c r="AZ498" i="12" s="1"/>
  <c r="AU498" i="12"/>
  <c r="AV498" i="12" s="1"/>
  <c r="AU491" i="12"/>
  <c r="AV491" i="12" s="1"/>
  <c r="AY491" i="12"/>
  <c r="AZ491" i="12" s="1"/>
  <c r="AW477" i="12"/>
  <c r="AX477" i="12" s="1"/>
  <c r="AU477" i="12"/>
  <c r="AV477" i="12" s="1"/>
  <c r="AY461" i="12"/>
  <c r="AZ461" i="12" s="1"/>
  <c r="AW461" i="12"/>
  <c r="AX461" i="12" s="1"/>
  <c r="AY446" i="12"/>
  <c r="AZ446" i="12" s="1"/>
  <c r="AW446" i="12"/>
  <c r="AX446" i="12" s="1"/>
  <c r="AU446" i="12"/>
  <c r="AV446" i="12" s="1"/>
  <c r="AU409" i="12"/>
  <c r="AV409" i="12" s="1"/>
  <c r="AW409" i="12"/>
  <c r="AX409" i="12" s="1"/>
  <c r="AU274" i="12"/>
  <c r="AV274" i="12" s="1"/>
  <c r="AW274" i="12"/>
  <c r="AX274" i="12" s="1"/>
  <c r="AW227" i="12"/>
  <c r="AX227" i="12" s="1"/>
  <c r="AY227" i="12"/>
  <c r="AZ227" i="12" s="1"/>
  <c r="AU227" i="12"/>
  <c r="AV227" i="12" s="1"/>
  <c r="AY222" i="12"/>
  <c r="AZ222" i="12" s="1"/>
  <c r="AW222" i="12"/>
  <c r="AX222" i="12" s="1"/>
  <c r="AU222" i="12"/>
  <c r="AV222" i="12" s="1"/>
  <c r="AW162" i="12"/>
  <c r="AX162" i="12" s="1"/>
  <c r="AY162" i="12"/>
  <c r="AZ162" i="12" s="1"/>
  <c r="AW118" i="12"/>
  <c r="AX118" i="12" s="1"/>
  <c r="AU118" i="12"/>
  <c r="AV118" i="12" s="1"/>
  <c r="AW98" i="12"/>
  <c r="AX98" i="12" s="1"/>
  <c r="AY98" i="12"/>
  <c r="AZ98" i="12" s="1"/>
  <c r="AW71" i="12"/>
  <c r="AX71" i="12" s="1"/>
  <c r="AY71" i="12"/>
  <c r="AZ71" i="12" s="1"/>
  <c r="AW27" i="12"/>
  <c r="AX27" i="12" s="1"/>
  <c r="AY27" i="12"/>
  <c r="AZ27" i="12" s="1"/>
  <c r="AI91" i="12"/>
  <c r="A91" i="12" s="1"/>
  <c r="AI55" i="12"/>
  <c r="A55" i="12" s="1"/>
  <c r="AY499" i="12"/>
  <c r="AZ499" i="12" s="1"/>
  <c r="AY287" i="12"/>
  <c r="AZ287" i="12" s="1"/>
  <c r="AW254" i="12"/>
  <c r="AX254" i="12" s="1"/>
  <c r="AY485" i="12"/>
  <c r="AZ485" i="12" s="1"/>
  <c r="AY147" i="12"/>
  <c r="AZ147" i="12" s="1"/>
  <c r="AY257" i="12"/>
  <c r="AZ257" i="12" s="1"/>
  <c r="AY92" i="12"/>
  <c r="AZ92" i="12" s="1"/>
  <c r="AI355" i="12"/>
  <c r="A355" i="12" s="1"/>
  <c r="AI347" i="12"/>
  <c r="A347" i="12" s="1"/>
  <c r="AI247" i="12"/>
  <c r="A247" i="12" s="1"/>
  <c r="AI205" i="12"/>
  <c r="A205" i="12" s="1"/>
  <c r="AI124" i="12"/>
  <c r="A124" i="12" s="1"/>
  <c r="AI69" i="12"/>
  <c r="A69" i="12" s="1"/>
  <c r="AI56" i="12"/>
  <c r="A56" i="12" s="1"/>
  <c r="AI177" i="12"/>
  <c r="A177" i="12" s="1"/>
  <c r="AU252" i="12"/>
  <c r="AV252" i="12" s="1"/>
  <c r="AW252" i="12"/>
  <c r="AX252" i="12" s="1"/>
  <c r="AY292" i="12"/>
  <c r="AZ292" i="12" s="1"/>
  <c r="AW292" i="12"/>
  <c r="AX292" i="12" s="1"/>
  <c r="AU372" i="12"/>
  <c r="AV372" i="12" s="1"/>
  <c r="AW372" i="12"/>
  <c r="AX372" i="12" s="1"/>
  <c r="AW488" i="12"/>
  <c r="AX488" i="12" s="1"/>
  <c r="AY488" i="12"/>
  <c r="AZ488" i="12" s="1"/>
  <c r="AY77" i="12"/>
  <c r="AZ77" i="12" s="1"/>
  <c r="AW77" i="12"/>
  <c r="AX77" i="12" s="1"/>
  <c r="AU109" i="12"/>
  <c r="AV109" i="12" s="1"/>
  <c r="AW109" i="12"/>
  <c r="AX109" i="12" s="1"/>
  <c r="AW157" i="12"/>
  <c r="AX157" i="12" s="1"/>
  <c r="AY157" i="12"/>
  <c r="AZ157" i="12" s="1"/>
  <c r="AU429" i="12"/>
  <c r="AV429" i="12" s="1"/>
  <c r="AW429" i="12"/>
  <c r="AX429" i="12" s="1"/>
  <c r="AU493" i="12"/>
  <c r="AV493" i="12" s="1"/>
  <c r="AY493" i="12"/>
  <c r="AZ493" i="12" s="1"/>
  <c r="AW202" i="12"/>
  <c r="AX202" i="12" s="1"/>
  <c r="AU202" i="12"/>
  <c r="AV202" i="12" s="1"/>
  <c r="AY478" i="12"/>
  <c r="AZ478" i="12" s="1"/>
  <c r="AU478" i="12"/>
  <c r="AV478" i="12" s="1"/>
  <c r="AY134" i="12"/>
  <c r="AZ134" i="12" s="1"/>
  <c r="AU134" i="12"/>
  <c r="AV134" i="12" s="1"/>
  <c r="G416" i="12"/>
  <c r="AG416" i="12" s="1"/>
  <c r="AE416" i="12" s="1"/>
  <c r="AS416" i="12"/>
  <c r="AW278" i="12"/>
  <c r="AX278" i="12" s="1"/>
  <c r="AY278" i="12"/>
  <c r="AZ278" i="12" s="1"/>
  <c r="AI61" i="12"/>
  <c r="A61" i="12" s="1"/>
  <c r="AI16" i="12"/>
  <c r="A16" i="12" s="1"/>
  <c r="AI32" i="12"/>
  <c r="A32" i="12" s="1"/>
  <c r="AU176" i="12"/>
  <c r="AV176" i="12" s="1"/>
  <c r="AW176" i="12"/>
  <c r="AX176" i="12" s="1"/>
  <c r="AY176" i="12"/>
  <c r="AZ176" i="12" s="1"/>
  <c r="AI493" i="12"/>
  <c r="A493" i="12" s="1"/>
  <c r="AI489" i="12"/>
  <c r="A489" i="12" s="1"/>
  <c r="AI469" i="12"/>
  <c r="A469" i="12" s="1"/>
  <c r="AI449" i="12"/>
  <c r="A449" i="12" s="1"/>
  <c r="AI425" i="12"/>
  <c r="A425" i="12" s="1"/>
  <c r="AI421" i="12"/>
  <c r="A421" i="12" s="1"/>
  <c r="AI405" i="12"/>
  <c r="A405" i="12" s="1"/>
  <c r="AI397" i="12"/>
  <c r="A397" i="12" s="1"/>
  <c r="AI385" i="12"/>
  <c r="A385" i="12" s="1"/>
  <c r="AI377" i="12"/>
  <c r="A377" i="12" s="1"/>
  <c r="AI373" i="12"/>
  <c r="A373" i="12" s="1"/>
  <c r="AI353" i="12"/>
  <c r="A353" i="12" s="1"/>
  <c r="AI345" i="12"/>
  <c r="A345" i="12" s="1"/>
  <c r="AI337" i="12"/>
  <c r="A337" i="12" s="1"/>
  <c r="AI325" i="12"/>
  <c r="A325" i="12" s="1"/>
  <c r="AI321" i="12"/>
  <c r="A321" i="12" s="1"/>
  <c r="AI317" i="12"/>
  <c r="A317" i="12" s="1"/>
  <c r="AI309" i="12"/>
  <c r="A309" i="12" s="1"/>
  <c r="AI301" i="12"/>
  <c r="A301" i="12" s="1"/>
  <c r="AI297" i="12"/>
  <c r="A297" i="12" s="1"/>
  <c r="AI281" i="12"/>
  <c r="A281" i="12" s="1"/>
  <c r="AI277" i="12"/>
  <c r="A277" i="12" s="1"/>
  <c r="AI261" i="12"/>
  <c r="A261" i="12" s="1"/>
  <c r="AI257" i="12"/>
  <c r="A257" i="12" s="1"/>
  <c r="AI249" i="12"/>
  <c r="A249" i="12" s="1"/>
  <c r="AI237" i="12"/>
  <c r="A237" i="12" s="1"/>
  <c r="AI233" i="12"/>
  <c r="A233" i="12" s="1"/>
  <c r="AI229" i="12"/>
  <c r="A229" i="12" s="1"/>
  <c r="AI225" i="12"/>
  <c r="A225" i="12" s="1"/>
  <c r="AI217" i="12"/>
  <c r="A217" i="12" s="1"/>
  <c r="AI189" i="12"/>
  <c r="A189" i="12" s="1"/>
  <c r="AI185" i="12"/>
  <c r="A185" i="12" s="1"/>
  <c r="AI157" i="12"/>
  <c r="A157" i="12" s="1"/>
  <c r="AI144" i="12"/>
  <c r="A144" i="12" s="1"/>
  <c r="AI117" i="12"/>
  <c r="A117" i="12" s="1"/>
  <c r="AI113" i="12"/>
  <c r="A113" i="12" s="1"/>
  <c r="AI85" i="12"/>
  <c r="A85" i="12" s="1"/>
  <c r="AI81" i="12"/>
  <c r="A81" i="12" s="1"/>
  <c r="AI76" i="12"/>
  <c r="A76" i="12" s="1"/>
  <c r="AI72" i="12"/>
  <c r="A72" i="12" s="1"/>
  <c r="AI479" i="12"/>
  <c r="A479" i="12" s="1"/>
  <c r="AI463" i="12"/>
  <c r="A463" i="12" s="1"/>
  <c r="AI438" i="12"/>
  <c r="A438" i="12" s="1"/>
  <c r="AI458" i="12"/>
  <c r="A458" i="12" s="1"/>
  <c r="AI106" i="12"/>
  <c r="A106" i="12" s="1"/>
  <c r="AI162" i="12"/>
  <c r="A162" i="12" s="1"/>
  <c r="AI501" i="12"/>
  <c r="A501" i="12" s="1"/>
  <c r="AI473" i="12"/>
  <c r="A473" i="12" s="1"/>
  <c r="AI445" i="12"/>
  <c r="A445" i="12" s="1"/>
  <c r="AI349" i="12"/>
  <c r="A349" i="12" s="1"/>
  <c r="AI333" i="12"/>
  <c r="A333" i="12" s="1"/>
  <c r="AI273" i="12"/>
  <c r="A273" i="12" s="1"/>
  <c r="AI253" i="12"/>
  <c r="A253" i="12" s="1"/>
  <c r="AI221" i="12"/>
  <c r="A221" i="12" s="1"/>
  <c r="AI180" i="12"/>
  <c r="A180" i="12" s="1"/>
  <c r="AI176" i="12"/>
  <c r="A176" i="12" s="1"/>
  <c r="AI148" i="12"/>
  <c r="A148" i="12" s="1"/>
  <c r="AW496" i="12"/>
  <c r="AX496" i="12" s="1"/>
  <c r="AU496" i="12"/>
  <c r="AV496" i="12" s="1"/>
  <c r="AW457" i="12"/>
  <c r="AX457" i="12" s="1"/>
  <c r="AY457" i="12"/>
  <c r="AZ457" i="12" s="1"/>
  <c r="AU457" i="12"/>
  <c r="AV457" i="12" s="1"/>
  <c r="AY442" i="12"/>
  <c r="AZ442" i="12" s="1"/>
  <c r="AW442" i="12"/>
  <c r="AX442" i="12" s="1"/>
  <c r="AU442" i="12"/>
  <c r="AV442" i="12" s="1"/>
  <c r="AW407" i="12"/>
  <c r="AX407" i="12" s="1"/>
  <c r="AU407" i="12"/>
  <c r="AV407" i="12" s="1"/>
  <c r="AY391" i="12"/>
  <c r="AZ391" i="12" s="1"/>
  <c r="AW391" i="12"/>
  <c r="AX391" i="12" s="1"/>
  <c r="AU391" i="12"/>
  <c r="AV391" i="12" s="1"/>
  <c r="AU349" i="12"/>
  <c r="AV349" i="12" s="1"/>
  <c r="AY349" i="12"/>
  <c r="AZ349" i="12" s="1"/>
  <c r="AU277" i="12"/>
  <c r="AV277" i="12" s="1"/>
  <c r="AW277" i="12"/>
  <c r="AX277" i="12" s="1"/>
  <c r="AY277" i="12"/>
  <c r="AZ277" i="12" s="1"/>
  <c r="AU267" i="12"/>
  <c r="AV267" i="12" s="1"/>
  <c r="AW267" i="12"/>
  <c r="AX267" i="12" s="1"/>
  <c r="AY267" i="12"/>
  <c r="AZ267" i="12" s="1"/>
  <c r="AU247" i="12"/>
  <c r="AV247" i="12" s="1"/>
  <c r="AY247" i="12"/>
  <c r="AZ247" i="12" s="1"/>
  <c r="AW247" i="12"/>
  <c r="AX247" i="12" s="1"/>
  <c r="AW238" i="12"/>
  <c r="AX238" i="12" s="1"/>
  <c r="AU238" i="12"/>
  <c r="AV238" i="12" s="1"/>
  <c r="AY238" i="12"/>
  <c r="AZ238" i="12" s="1"/>
  <c r="AW231" i="12"/>
  <c r="AX231" i="12" s="1"/>
  <c r="AY231" i="12"/>
  <c r="AZ231" i="12" s="1"/>
  <c r="AU231" i="12"/>
  <c r="AV231" i="12" s="1"/>
  <c r="AY225" i="12"/>
  <c r="AZ225" i="12" s="1"/>
  <c r="AW225" i="12"/>
  <c r="AX225" i="12" s="1"/>
  <c r="AU225" i="12"/>
  <c r="AV225" i="12" s="1"/>
  <c r="AU219" i="12"/>
  <c r="AV219" i="12" s="1"/>
  <c r="AW219" i="12"/>
  <c r="AX219" i="12" s="1"/>
  <c r="AW199" i="12"/>
  <c r="AX199" i="12" s="1"/>
  <c r="AY199" i="12"/>
  <c r="AZ199" i="12" s="1"/>
  <c r="AU182" i="12"/>
  <c r="AV182" i="12" s="1"/>
  <c r="AW182" i="12"/>
  <c r="AX182" i="12" s="1"/>
  <c r="AY182" i="12"/>
  <c r="AZ182" i="12" s="1"/>
  <c r="AI509" i="12"/>
  <c r="A509" i="12" s="1"/>
  <c r="AI477" i="12"/>
  <c r="A477" i="12" s="1"/>
  <c r="AI453" i="12"/>
  <c r="A453" i="12" s="1"/>
  <c r="AI465" i="12"/>
  <c r="A465" i="12" s="1"/>
  <c r="AI417" i="12"/>
  <c r="A417" i="12" s="1"/>
  <c r="AI433" i="12"/>
  <c r="A433" i="12" s="1"/>
  <c r="AI443" i="12"/>
  <c r="A443" i="12" s="1"/>
  <c r="AI409" i="12"/>
  <c r="A409" i="12" s="1"/>
  <c r="AI357" i="12"/>
  <c r="A357" i="12" s="1"/>
  <c r="AI269" i="12"/>
  <c r="A269" i="12" s="1"/>
  <c r="AI198" i="12"/>
  <c r="A198" i="12" s="1"/>
  <c r="AI104" i="12"/>
  <c r="A104" i="12" s="1"/>
  <c r="AI381" i="12"/>
  <c r="A381" i="12" s="1"/>
  <c r="AI305" i="12"/>
  <c r="A305" i="12" s="1"/>
  <c r="AI108" i="12"/>
  <c r="A108" i="12" s="1"/>
  <c r="AW166" i="12"/>
  <c r="AX166" i="12" s="1"/>
  <c r="AU166" i="12"/>
  <c r="AV166" i="12" s="1"/>
  <c r="AW438" i="12"/>
  <c r="AX438" i="12" s="1"/>
  <c r="AY438" i="12"/>
  <c r="AZ438" i="12" s="1"/>
  <c r="AW470" i="12"/>
  <c r="AX470" i="12" s="1"/>
  <c r="AU470" i="12"/>
  <c r="AV470" i="12" s="1"/>
  <c r="AU475" i="12"/>
  <c r="AV475" i="12" s="1"/>
  <c r="AW475" i="12"/>
  <c r="AX475" i="12" s="1"/>
  <c r="AU348" i="12"/>
  <c r="AV348" i="12" s="1"/>
  <c r="AW348" i="12"/>
  <c r="AX348" i="12" s="1"/>
  <c r="AU159" i="12"/>
  <c r="AV159" i="12" s="1"/>
  <c r="AW159" i="12"/>
  <c r="AX159" i="12" s="1"/>
  <c r="AU66" i="12"/>
  <c r="AV66" i="12" s="1"/>
  <c r="AY66" i="12"/>
  <c r="AZ66" i="12" s="1"/>
  <c r="AU401" i="12"/>
  <c r="AV401" i="12" s="1"/>
  <c r="AW385" i="12"/>
  <c r="AX385" i="12" s="1"/>
  <c r="AU241" i="12"/>
  <c r="AV241" i="12" s="1"/>
  <c r="AW196" i="12"/>
  <c r="AX196" i="12" s="1"/>
  <c r="AY282" i="12"/>
  <c r="AZ282" i="12" s="1"/>
  <c r="AW221" i="12"/>
  <c r="AX221" i="12" s="1"/>
  <c r="AU189" i="12"/>
  <c r="AV189" i="12" s="1"/>
  <c r="AW41" i="12"/>
  <c r="AX41" i="12" s="1"/>
  <c r="AU500" i="12"/>
  <c r="AV500" i="12" s="1"/>
  <c r="AU456" i="12"/>
  <c r="AV456" i="12" s="1"/>
  <c r="AU128" i="12"/>
  <c r="AV128" i="12" s="1"/>
  <c r="AY72" i="12"/>
  <c r="AZ72" i="12" s="1"/>
  <c r="AU386" i="12"/>
  <c r="AV386" i="12" s="1"/>
  <c r="AY330" i="12"/>
  <c r="AZ330" i="12" s="1"/>
  <c r="AU438" i="12"/>
  <c r="AV438" i="12" s="1"/>
  <c r="AY76" i="12"/>
  <c r="AZ76" i="12" s="1"/>
  <c r="AU76" i="12"/>
  <c r="AV76" i="12" s="1"/>
  <c r="AU116" i="12"/>
  <c r="AV116" i="12" s="1"/>
  <c r="AW116" i="12"/>
  <c r="AX116" i="12" s="1"/>
  <c r="AY152" i="12"/>
  <c r="AZ152" i="12" s="1"/>
  <c r="AW152" i="12"/>
  <c r="AX152" i="12" s="1"/>
  <c r="AW297" i="12"/>
  <c r="AX297" i="12" s="1"/>
  <c r="AU297" i="12"/>
  <c r="AV297" i="12" s="1"/>
  <c r="AW374" i="12"/>
  <c r="AX374" i="12" s="1"/>
  <c r="AY374" i="12"/>
  <c r="AZ374" i="12" s="1"/>
  <c r="AU351" i="12"/>
  <c r="AV351" i="12" s="1"/>
  <c r="AW351" i="12"/>
  <c r="AX351" i="12" s="1"/>
  <c r="AU56" i="12"/>
  <c r="AV56" i="12" s="1"/>
  <c r="AY296" i="12"/>
  <c r="AZ296" i="12" s="1"/>
  <c r="AY103" i="12"/>
  <c r="AZ103" i="12" s="1"/>
  <c r="AU103" i="12"/>
  <c r="AV103" i="12" s="1"/>
  <c r="AU169" i="12"/>
  <c r="AV169" i="12" s="1"/>
  <c r="AW193" i="12"/>
  <c r="AX193" i="12" s="1"/>
  <c r="AY45" i="12"/>
  <c r="AZ45" i="12" s="1"/>
  <c r="AU460" i="12"/>
  <c r="AV460" i="12" s="1"/>
  <c r="AU172" i="12"/>
  <c r="AV172" i="12" s="1"/>
  <c r="AY96" i="12"/>
  <c r="AZ96" i="12" s="1"/>
  <c r="AY475" i="12"/>
  <c r="AZ475" i="12" s="1"/>
  <c r="AW339" i="12"/>
  <c r="AX339" i="12" s="1"/>
  <c r="AU374" i="12"/>
  <c r="AV374" i="12" s="1"/>
  <c r="AU262" i="12"/>
  <c r="AV262" i="12" s="1"/>
  <c r="AY221" i="12"/>
  <c r="AZ221" i="12" s="1"/>
  <c r="AW189" i="12"/>
  <c r="AX189" i="12" s="1"/>
  <c r="AY500" i="12"/>
  <c r="AZ500" i="12" s="1"/>
  <c r="AW128" i="12"/>
  <c r="AX128" i="12" s="1"/>
  <c r="AW92" i="12"/>
  <c r="AX92" i="12" s="1"/>
  <c r="AW386" i="12"/>
  <c r="AX386" i="12" s="1"/>
  <c r="AW350" i="12"/>
  <c r="AX350" i="12" s="1"/>
  <c r="AY34" i="12"/>
  <c r="AZ34" i="12" s="1"/>
  <c r="AY297" i="12"/>
  <c r="AZ297" i="12" s="1"/>
  <c r="AY351" i="12"/>
  <c r="AZ351" i="12" s="1"/>
  <c r="AY470" i="12"/>
  <c r="AZ470" i="12" s="1"/>
  <c r="AW437" i="12"/>
  <c r="AX437" i="12" s="1"/>
  <c r="AW120" i="12"/>
  <c r="AX120" i="12" s="1"/>
  <c r="AY120" i="12"/>
  <c r="AZ120" i="12" s="1"/>
  <c r="AU344" i="12"/>
  <c r="AV344" i="12" s="1"/>
  <c r="AY344" i="12"/>
  <c r="AZ344" i="12" s="1"/>
  <c r="AW412" i="12"/>
  <c r="AX412" i="12" s="1"/>
  <c r="AU412" i="12"/>
  <c r="AV412" i="12" s="1"/>
  <c r="AW93" i="12"/>
  <c r="AX93" i="12" s="1"/>
  <c r="AY93" i="12"/>
  <c r="AZ93" i="12" s="1"/>
  <c r="AY141" i="12"/>
  <c r="AZ141" i="12" s="1"/>
  <c r="AU141" i="12"/>
  <c r="AV141" i="12" s="1"/>
  <c r="AU197" i="12"/>
  <c r="AV197" i="12" s="1"/>
  <c r="AW197" i="12"/>
  <c r="AX197" i="12" s="1"/>
  <c r="AW301" i="12"/>
  <c r="AX301" i="12" s="1"/>
  <c r="AU301" i="12"/>
  <c r="AV301" i="12" s="1"/>
  <c r="AW363" i="12"/>
  <c r="AX363" i="12" s="1"/>
  <c r="AU363" i="12"/>
  <c r="AV363" i="12" s="1"/>
  <c r="AY78" i="12"/>
  <c r="AZ78" i="12" s="1"/>
  <c r="AI200" i="12"/>
  <c r="A200" i="12" s="1"/>
  <c r="AI382" i="12"/>
  <c r="A382" i="12" s="1"/>
  <c r="AI378" i="12"/>
  <c r="A378" i="12" s="1"/>
  <c r="AI351" i="12"/>
  <c r="A351" i="12" s="1"/>
  <c r="AI343" i="12"/>
  <c r="A343" i="12" s="1"/>
  <c r="AI42" i="12"/>
  <c r="A42" i="12" s="1"/>
  <c r="AI66" i="12"/>
  <c r="A66" i="12" s="1"/>
  <c r="AW11" i="12"/>
  <c r="AX11" i="12" s="1"/>
  <c r="AU11" i="12"/>
  <c r="AV11" i="12" s="1"/>
  <c r="AI366" i="12"/>
  <c r="A366" i="12" s="1"/>
  <c r="AI335" i="12"/>
  <c r="A335" i="12" s="1"/>
  <c r="AI207" i="12"/>
  <c r="A207" i="12" s="1"/>
  <c r="AI165" i="12"/>
  <c r="A165" i="12" s="1"/>
  <c r="AW88" i="12"/>
  <c r="AX88" i="12" s="1"/>
  <c r="AU88" i="12"/>
  <c r="AV88" i="12" s="1"/>
  <c r="AW160" i="12"/>
  <c r="AX160" i="12" s="1"/>
  <c r="AY160" i="12"/>
  <c r="AZ160" i="12" s="1"/>
  <c r="AU201" i="12"/>
  <c r="AV201" i="12" s="1"/>
  <c r="AY201" i="12"/>
  <c r="AZ201" i="12" s="1"/>
  <c r="AY217" i="12"/>
  <c r="AZ217" i="12" s="1"/>
  <c r="AW217" i="12"/>
  <c r="AX217" i="12" s="1"/>
  <c r="AU217" i="12"/>
  <c r="AV217" i="12" s="1"/>
  <c r="AU237" i="12"/>
  <c r="AV237" i="12" s="1"/>
  <c r="AY237" i="12"/>
  <c r="AZ237" i="12" s="1"/>
  <c r="AU253" i="12"/>
  <c r="AV253" i="12" s="1"/>
  <c r="AW253" i="12"/>
  <c r="AX253" i="12" s="1"/>
  <c r="AY381" i="12"/>
  <c r="AZ381" i="12" s="1"/>
  <c r="AU381" i="12"/>
  <c r="AV381" i="12" s="1"/>
  <c r="AW397" i="12"/>
  <c r="AX397" i="12" s="1"/>
  <c r="AU397" i="12"/>
  <c r="AV397" i="12" s="1"/>
  <c r="AY174" i="12"/>
  <c r="AZ174" i="12" s="1"/>
  <c r="AU174" i="12"/>
  <c r="AV174" i="12" s="1"/>
  <c r="AU270" i="12"/>
  <c r="AV270" i="12" s="1"/>
  <c r="AW270" i="12"/>
  <c r="AX270" i="12" s="1"/>
  <c r="AY379" i="12"/>
  <c r="AZ379" i="12" s="1"/>
  <c r="AU379" i="12"/>
  <c r="AV379" i="12" s="1"/>
  <c r="AY403" i="12"/>
  <c r="AZ403" i="12" s="1"/>
  <c r="AU403" i="12"/>
  <c r="AV403" i="12" s="1"/>
  <c r="AU423" i="12"/>
  <c r="AV423" i="12" s="1"/>
  <c r="AY423" i="12"/>
  <c r="AZ423" i="12" s="1"/>
  <c r="AW451" i="12"/>
  <c r="AX451" i="12" s="1"/>
  <c r="AU451" i="12"/>
  <c r="AV451" i="12" s="1"/>
  <c r="AY451" i="12"/>
  <c r="AZ451" i="12" s="1"/>
  <c r="AY467" i="12"/>
  <c r="AZ467" i="12" s="1"/>
  <c r="AU467" i="12"/>
  <c r="AV467" i="12" s="1"/>
  <c r="AW467" i="12"/>
  <c r="AX467" i="12" s="1"/>
  <c r="AY483" i="12"/>
  <c r="AZ483" i="12" s="1"/>
  <c r="AW483" i="12"/>
  <c r="AX483" i="12" s="1"/>
  <c r="G386" i="12"/>
  <c r="AG386" i="12" s="1"/>
  <c r="V386" i="12" s="1"/>
  <c r="AS386" i="12"/>
  <c r="G463" i="12"/>
  <c r="AG463" i="12" s="1"/>
  <c r="AE463" i="12" s="1"/>
  <c r="AS463" i="12"/>
  <c r="AW473" i="12"/>
  <c r="AX473" i="12" s="1"/>
  <c r="AU473" i="12"/>
  <c r="AV473" i="12" s="1"/>
  <c r="AY443" i="12"/>
  <c r="AZ443" i="12" s="1"/>
  <c r="AU443" i="12"/>
  <c r="AV443" i="12" s="1"/>
  <c r="AI23" i="12"/>
  <c r="A23" i="12" s="1"/>
  <c r="AS244" i="12"/>
  <c r="AW432" i="12"/>
  <c r="AX432" i="12" s="1"/>
  <c r="AS440" i="12"/>
  <c r="AS455" i="12"/>
  <c r="AW417" i="12"/>
  <c r="AX417" i="12" s="1"/>
  <c r="AY509" i="12"/>
  <c r="AZ509" i="12" s="1"/>
  <c r="AI111" i="12"/>
  <c r="A111" i="12" s="1"/>
  <c r="AU417" i="12"/>
  <c r="AV417" i="12" s="1"/>
  <c r="AW443" i="12"/>
  <c r="AX443" i="12" s="1"/>
  <c r="AI29" i="12"/>
  <c r="A29" i="12" s="1"/>
  <c r="AU462" i="12"/>
  <c r="AV462" i="12" s="1"/>
  <c r="AY462" i="12"/>
  <c r="AZ462" i="12" s="1"/>
  <c r="AU439" i="12"/>
  <c r="AV439" i="12" s="1"/>
  <c r="AY439" i="12"/>
  <c r="AZ439" i="12" s="1"/>
  <c r="AU406" i="12"/>
  <c r="AV406" i="12" s="1"/>
  <c r="AW406" i="12"/>
  <c r="AX406" i="12" s="1"/>
  <c r="AU359" i="12"/>
  <c r="AV359" i="12" s="1"/>
  <c r="AW359" i="12"/>
  <c r="AX359" i="12" s="1"/>
  <c r="AW321" i="12"/>
  <c r="AX321" i="12" s="1"/>
  <c r="AY321" i="12"/>
  <c r="AZ321" i="12" s="1"/>
  <c r="AY299" i="12"/>
  <c r="AZ299" i="12" s="1"/>
  <c r="AU299" i="12"/>
  <c r="AV299" i="12" s="1"/>
  <c r="AU251" i="12"/>
  <c r="AV251" i="12" s="1"/>
  <c r="AY251" i="12"/>
  <c r="AZ251" i="12" s="1"/>
  <c r="AU242" i="12"/>
  <c r="AV242" i="12" s="1"/>
  <c r="AY242" i="12"/>
  <c r="AZ242" i="12" s="1"/>
  <c r="AW232" i="12"/>
  <c r="AX232" i="12" s="1"/>
  <c r="AY232" i="12"/>
  <c r="AZ232" i="12" s="1"/>
  <c r="AW184" i="12"/>
  <c r="AX184" i="12" s="1"/>
  <c r="AU184" i="12"/>
  <c r="AV184" i="12" s="1"/>
  <c r="AY184" i="12"/>
  <c r="AZ184" i="12" s="1"/>
  <c r="AU173" i="12"/>
  <c r="AV173" i="12" s="1"/>
  <c r="AW173" i="12"/>
  <c r="AX173" i="12" s="1"/>
  <c r="AU67" i="12"/>
  <c r="AV67" i="12" s="1"/>
  <c r="AY67" i="12"/>
  <c r="AZ67" i="12" s="1"/>
  <c r="AW58" i="12"/>
  <c r="AX58" i="12" s="1"/>
  <c r="AU58" i="12"/>
  <c r="AV58" i="12" s="1"/>
  <c r="AY58" i="12"/>
  <c r="AZ58" i="12" s="1"/>
  <c r="AI53" i="12"/>
  <c r="A53" i="12" s="1"/>
  <c r="AI49" i="12"/>
  <c r="A49" i="12" s="1"/>
  <c r="AI44" i="12"/>
  <c r="A44" i="12" s="1"/>
  <c r="AI40" i="12"/>
  <c r="A40" i="12" s="1"/>
  <c r="AI35" i="12"/>
  <c r="A35" i="12" s="1"/>
  <c r="AI24" i="12"/>
  <c r="A24" i="12" s="1"/>
  <c r="AI17" i="12"/>
  <c r="A17" i="12" s="1"/>
  <c r="AU487" i="12"/>
  <c r="AV487" i="12" s="1"/>
  <c r="AW487" i="12"/>
  <c r="AX487" i="12" s="1"/>
  <c r="AW458" i="12"/>
  <c r="AX458" i="12" s="1"/>
  <c r="AU458" i="12"/>
  <c r="AV458" i="12" s="1"/>
  <c r="AW425" i="12"/>
  <c r="AX425" i="12" s="1"/>
  <c r="AU425" i="12"/>
  <c r="AV425" i="12" s="1"/>
  <c r="AI46" i="12"/>
  <c r="A46" i="12" s="1"/>
  <c r="AI38" i="12"/>
  <c r="A38" i="12" s="1"/>
  <c r="AI47" i="12"/>
  <c r="A47" i="12" s="1"/>
  <c r="AS388" i="12"/>
  <c r="AS29" i="12"/>
  <c r="AW497" i="12"/>
  <c r="AX497" i="12" s="1"/>
  <c r="AU509" i="12"/>
  <c r="AV509" i="12" s="1"/>
  <c r="AI390" i="12"/>
  <c r="A390" i="12" s="1"/>
  <c r="AI374" i="12"/>
  <c r="A374" i="12" s="1"/>
  <c r="AI339" i="12"/>
  <c r="A339" i="12" s="1"/>
  <c r="AI362" i="12"/>
  <c r="A362" i="12" s="1"/>
  <c r="AI327" i="12"/>
  <c r="A327" i="12" s="1"/>
  <c r="AI331" i="12"/>
  <c r="A331" i="12" s="1"/>
  <c r="AI293" i="12"/>
  <c r="A293" i="12" s="1"/>
  <c r="AI175" i="12"/>
  <c r="A175" i="12" s="1"/>
  <c r="AI79" i="12"/>
  <c r="A79" i="12" s="1"/>
  <c r="AU427" i="12"/>
  <c r="AV427" i="12" s="1"/>
  <c r="AW251" i="12"/>
  <c r="AX251" i="12" s="1"/>
  <c r="AU226" i="12"/>
  <c r="AV226" i="12" s="1"/>
  <c r="AY487" i="12"/>
  <c r="AZ487" i="12" s="1"/>
  <c r="AW67" i="12"/>
  <c r="AX67" i="12" s="1"/>
  <c r="AY458" i="12"/>
  <c r="AZ458" i="12" s="1"/>
  <c r="AU422" i="12"/>
  <c r="AV422" i="12" s="1"/>
  <c r="AU272" i="12"/>
  <c r="AV272" i="12" s="1"/>
  <c r="AU44" i="12"/>
  <c r="AV44" i="12" s="1"/>
  <c r="AW44" i="12"/>
  <c r="AX44" i="12" s="1"/>
  <c r="AW248" i="12"/>
  <c r="AX248" i="12" s="1"/>
  <c r="AY248" i="12"/>
  <c r="AZ248" i="12" s="1"/>
  <c r="AU264" i="12"/>
  <c r="AV264" i="12" s="1"/>
  <c r="AY264" i="12"/>
  <c r="AZ264" i="12" s="1"/>
  <c r="AY284" i="12"/>
  <c r="AZ284" i="12" s="1"/>
  <c r="AU284" i="12"/>
  <c r="AV284" i="12" s="1"/>
  <c r="AY312" i="12"/>
  <c r="AZ312" i="12" s="1"/>
  <c r="AU312" i="12"/>
  <c r="AV312" i="12" s="1"/>
  <c r="AW328" i="12"/>
  <c r="AX328" i="12" s="1"/>
  <c r="AU328" i="12"/>
  <c r="AV328" i="12" s="1"/>
  <c r="AW368" i="12"/>
  <c r="AX368" i="12" s="1"/>
  <c r="AU368" i="12"/>
  <c r="AV368" i="12" s="1"/>
  <c r="AY388" i="12"/>
  <c r="AZ388" i="12" s="1"/>
  <c r="AU388" i="12"/>
  <c r="AV388" i="12" s="1"/>
  <c r="AW404" i="12"/>
  <c r="AX404" i="12" s="1"/>
  <c r="AY404" i="12"/>
  <c r="AZ404" i="12" s="1"/>
  <c r="AY89" i="12"/>
  <c r="AZ89" i="12" s="1"/>
  <c r="AU89" i="12"/>
  <c r="AV89" i="12" s="1"/>
  <c r="AY105" i="12"/>
  <c r="AZ105" i="12" s="1"/>
  <c r="AU105" i="12"/>
  <c r="AV105" i="12" s="1"/>
  <c r="AW121" i="12"/>
  <c r="AX121" i="12" s="1"/>
  <c r="AU121" i="12"/>
  <c r="AV121" i="12" s="1"/>
  <c r="AU137" i="12"/>
  <c r="AV137" i="12" s="1"/>
  <c r="AW137" i="12"/>
  <c r="AX137" i="12" s="1"/>
  <c r="AY245" i="12"/>
  <c r="AZ245" i="12" s="1"/>
  <c r="AW245" i="12"/>
  <c r="AX245" i="12" s="1"/>
  <c r="AW261" i="12"/>
  <c r="AX261" i="12" s="1"/>
  <c r="AY261" i="12"/>
  <c r="AZ261" i="12" s="1"/>
  <c r="AU281" i="12"/>
  <c r="AV281" i="12" s="1"/>
  <c r="AW281" i="12"/>
  <c r="AX281" i="12" s="1"/>
  <c r="AU333" i="12"/>
  <c r="AV333" i="12" s="1"/>
  <c r="AY333" i="12"/>
  <c r="AZ333" i="12" s="1"/>
  <c r="AW353" i="12"/>
  <c r="AX353" i="12" s="1"/>
  <c r="AY353" i="12"/>
  <c r="AZ353" i="12" s="1"/>
  <c r="AY441" i="12"/>
  <c r="AZ441" i="12" s="1"/>
  <c r="AU441" i="12"/>
  <c r="AV441" i="12" s="1"/>
  <c r="AY489" i="12"/>
  <c r="AZ489" i="12" s="1"/>
  <c r="AU489" i="12"/>
  <c r="AV489" i="12" s="1"/>
  <c r="AY38" i="12"/>
  <c r="AZ38" i="12" s="1"/>
  <c r="AW38" i="12"/>
  <c r="AX38" i="12" s="1"/>
  <c r="AU158" i="12"/>
  <c r="AV158" i="12" s="1"/>
  <c r="AY158" i="12"/>
  <c r="AZ158" i="12" s="1"/>
  <c r="AY194" i="12"/>
  <c r="AZ194" i="12" s="1"/>
  <c r="AW194" i="12"/>
  <c r="AX194" i="12" s="1"/>
  <c r="AU258" i="12"/>
  <c r="AV258" i="12" s="1"/>
  <c r="AY258" i="12"/>
  <c r="AZ258" i="12" s="1"/>
  <c r="AU318" i="12"/>
  <c r="AV318" i="12" s="1"/>
  <c r="AY318" i="12"/>
  <c r="AZ318" i="12" s="1"/>
  <c r="AY354" i="12"/>
  <c r="AZ354" i="12" s="1"/>
  <c r="AU354" i="12"/>
  <c r="AV354" i="12" s="1"/>
  <c r="AU390" i="12"/>
  <c r="AV390" i="12" s="1"/>
  <c r="AY390" i="12"/>
  <c r="AZ390" i="12" s="1"/>
  <c r="AU418" i="12"/>
  <c r="AV418" i="12" s="1"/>
  <c r="AY418" i="12"/>
  <c r="AZ418" i="12" s="1"/>
  <c r="AW418" i="12"/>
  <c r="AX418" i="12" s="1"/>
  <c r="AU474" i="12"/>
  <c r="AV474" i="12" s="1"/>
  <c r="AW474" i="12"/>
  <c r="AX474" i="12" s="1"/>
  <c r="AU99" i="12"/>
  <c r="AV99" i="12" s="1"/>
  <c r="AY99" i="12"/>
  <c r="AZ99" i="12" s="1"/>
  <c r="AY191" i="12"/>
  <c r="AZ191" i="12" s="1"/>
  <c r="AU191" i="12"/>
  <c r="AV191" i="12" s="1"/>
  <c r="AY311" i="12"/>
  <c r="AZ311" i="12" s="1"/>
  <c r="AW311" i="12"/>
  <c r="AX311" i="12" s="1"/>
  <c r="AI43" i="12"/>
  <c r="A43" i="12" s="1"/>
  <c r="G52" i="12"/>
  <c r="AG52" i="12" s="1"/>
  <c r="AE52" i="12" s="1"/>
  <c r="AS52" i="12"/>
  <c r="G402" i="12"/>
  <c r="AG402" i="12" s="1"/>
  <c r="AE402" i="12" s="1"/>
  <c r="AS402" i="12"/>
  <c r="G430" i="12"/>
  <c r="AG430" i="12" s="1"/>
  <c r="AE430" i="12" s="1"/>
  <c r="AS430" i="12"/>
  <c r="G379" i="12"/>
  <c r="AG379" i="12" s="1"/>
  <c r="AE379" i="12" s="1"/>
  <c r="AS379" i="12"/>
  <c r="AI12" i="12"/>
  <c r="A12" i="12" s="1"/>
  <c r="AI184" i="12"/>
  <c r="A184" i="12" s="1"/>
  <c r="AI27" i="12"/>
  <c r="A27" i="12" s="1"/>
  <c r="AW315" i="12"/>
  <c r="AX315" i="12" s="1"/>
  <c r="AU315" i="12"/>
  <c r="AV315" i="12" s="1"/>
  <c r="AW20" i="12"/>
  <c r="AX20" i="12" s="1"/>
  <c r="AY20" i="12"/>
  <c r="AZ20" i="12" s="1"/>
  <c r="AW156" i="12"/>
  <c r="AX156" i="12" s="1"/>
  <c r="AY156" i="12"/>
  <c r="AZ156" i="12" s="1"/>
  <c r="AW180" i="12"/>
  <c r="AX180" i="12" s="1"/>
  <c r="AU180" i="12"/>
  <c r="AV180" i="12" s="1"/>
  <c r="AY53" i="12"/>
  <c r="AZ53" i="12" s="1"/>
  <c r="AU53" i="12"/>
  <c r="AV53" i="12" s="1"/>
  <c r="AU213" i="12"/>
  <c r="AV213" i="12" s="1"/>
  <c r="AY213" i="12"/>
  <c r="AZ213" i="12" s="1"/>
  <c r="AW377" i="12"/>
  <c r="AX377" i="12" s="1"/>
  <c r="AY377" i="12"/>
  <c r="AZ377" i="12" s="1"/>
  <c r="AW454" i="12"/>
  <c r="AX454" i="12" s="1"/>
  <c r="AU454" i="12"/>
  <c r="AV454" i="12" s="1"/>
  <c r="AU506" i="12"/>
  <c r="AV506" i="12" s="1"/>
  <c r="AY506" i="12"/>
  <c r="AZ506" i="12" s="1"/>
  <c r="AU78" i="12"/>
  <c r="AV78" i="12" s="1"/>
  <c r="AY107" i="12"/>
  <c r="AZ107" i="12" s="1"/>
  <c r="AY56" i="12"/>
  <c r="AZ56" i="12" s="1"/>
  <c r="G394" i="12"/>
  <c r="AG394" i="12" s="1"/>
  <c r="V394" i="12" s="1"/>
  <c r="AS394" i="12"/>
  <c r="AI220" i="12"/>
  <c r="A220" i="12" s="1"/>
  <c r="AI65" i="12"/>
  <c r="A65" i="12" s="1"/>
  <c r="AI126" i="12"/>
  <c r="A126" i="12" s="1"/>
  <c r="AY60" i="12"/>
  <c r="AZ60" i="12" s="1"/>
  <c r="AU60" i="12"/>
  <c r="AV60" i="12" s="1"/>
  <c r="AY100" i="12"/>
  <c r="AZ100" i="12" s="1"/>
  <c r="AU100" i="12"/>
  <c r="AV100" i="12" s="1"/>
  <c r="AY136" i="12"/>
  <c r="AZ136" i="12" s="1"/>
  <c r="AU136" i="12"/>
  <c r="AV136" i="12" s="1"/>
  <c r="AW464" i="12"/>
  <c r="AX464" i="12" s="1"/>
  <c r="AU464" i="12"/>
  <c r="AV464" i="12" s="1"/>
  <c r="G108" i="12"/>
  <c r="AG108" i="12" s="1"/>
  <c r="V108" i="12" s="1"/>
  <c r="AS108" i="12"/>
  <c r="G462" i="12"/>
  <c r="AG462" i="12" s="1"/>
  <c r="AE462" i="12" s="1"/>
  <c r="AS462" i="12"/>
  <c r="AW468" i="12"/>
  <c r="AX468" i="12" s="1"/>
  <c r="AY468" i="12"/>
  <c r="AZ468" i="12" s="1"/>
  <c r="AW59" i="12"/>
  <c r="AX59" i="12" s="1"/>
  <c r="AY59" i="12"/>
  <c r="AZ59" i="12" s="1"/>
  <c r="AW320" i="12"/>
  <c r="AX320" i="12" s="1"/>
  <c r="AY320" i="12"/>
  <c r="AZ320" i="12" s="1"/>
  <c r="AW341" i="12"/>
  <c r="AX341" i="12" s="1"/>
  <c r="AY341" i="12"/>
  <c r="AZ341" i="12" s="1"/>
  <c r="AW346" i="12"/>
  <c r="AX346" i="12" s="1"/>
  <c r="AY346" i="12"/>
  <c r="AZ346" i="12" s="1"/>
  <c r="G339" i="12"/>
  <c r="AG339" i="12" s="1"/>
  <c r="AE339" i="12" s="1"/>
  <c r="AS339" i="12"/>
  <c r="G76" i="12"/>
  <c r="AG76" i="12" s="1"/>
  <c r="V76" i="12" s="1"/>
  <c r="AS76" i="12"/>
  <c r="AW139" i="12"/>
  <c r="AX139" i="12" s="1"/>
  <c r="AY139" i="12"/>
  <c r="AZ139" i="12" s="1"/>
  <c r="AW87" i="12"/>
  <c r="AX87" i="12" s="1"/>
  <c r="AU87" i="12"/>
  <c r="AV87" i="12" s="1"/>
  <c r="AU377" i="12"/>
  <c r="AV377" i="12" s="1"/>
  <c r="AU185" i="12"/>
  <c r="AV185" i="12" s="1"/>
  <c r="AW53" i="12"/>
  <c r="AX53" i="12" s="1"/>
  <c r="AU160" i="12"/>
  <c r="AV160" i="12" s="1"/>
  <c r="AY124" i="12"/>
  <c r="AZ124" i="12" s="1"/>
  <c r="AW403" i="12"/>
  <c r="AX403" i="12" s="1"/>
  <c r="AU151" i="12"/>
  <c r="AV151" i="12" s="1"/>
  <c r="AW290" i="12"/>
  <c r="AX290" i="12" s="1"/>
  <c r="AY270" i="12"/>
  <c r="AZ270" i="12" s="1"/>
  <c r="AU341" i="12"/>
  <c r="AV341" i="12" s="1"/>
  <c r="AW213" i="12"/>
  <c r="AX213" i="12" s="1"/>
  <c r="AY197" i="12"/>
  <c r="AZ197" i="12" s="1"/>
  <c r="AW33" i="12"/>
  <c r="AX33" i="12" s="1"/>
  <c r="AU488" i="12"/>
  <c r="AV488" i="12" s="1"/>
  <c r="AY444" i="12"/>
  <c r="AZ444" i="12" s="1"/>
  <c r="AU120" i="12"/>
  <c r="AV120" i="12" s="1"/>
  <c r="AY84" i="12"/>
  <c r="AZ84" i="12" s="1"/>
  <c r="AU59" i="12"/>
  <c r="AV59" i="12" s="1"/>
  <c r="G130" i="12"/>
  <c r="AG130" i="12" s="1"/>
  <c r="V130" i="12" s="1"/>
  <c r="AS130" i="12"/>
  <c r="AW51" i="12"/>
  <c r="AX51" i="12" s="1"/>
  <c r="AU51" i="12"/>
  <c r="AV51" i="12" s="1"/>
  <c r="AW35" i="12"/>
  <c r="AX35" i="12" s="1"/>
  <c r="AU35" i="12"/>
  <c r="AV35" i="12" s="1"/>
  <c r="AU124" i="12"/>
  <c r="AV124" i="12" s="1"/>
  <c r="AY88" i="12"/>
  <c r="AZ88" i="12" s="1"/>
  <c r="AY151" i="12"/>
  <c r="AZ151" i="12" s="1"/>
  <c r="AW234" i="12"/>
  <c r="AX234" i="12" s="1"/>
  <c r="AY33" i="12"/>
  <c r="AZ33" i="12" s="1"/>
  <c r="AU444" i="12"/>
  <c r="AV444" i="12" s="1"/>
  <c r="AY272" i="12"/>
  <c r="AZ272" i="12" s="1"/>
  <c r="AW136" i="12"/>
  <c r="AX136" i="12" s="1"/>
  <c r="AU84" i="12"/>
  <c r="AV84" i="12" s="1"/>
  <c r="G496" i="12"/>
  <c r="AG496" i="12" s="1"/>
  <c r="AE496" i="12" s="1"/>
  <c r="AS496" i="12"/>
  <c r="AS355" i="12"/>
  <c r="G103" i="12"/>
  <c r="AG103" i="12" s="1"/>
  <c r="AE103" i="12" s="1"/>
  <c r="AS103" i="12"/>
  <c r="G174" i="12"/>
  <c r="AG174" i="12" s="1"/>
  <c r="AE174" i="12" s="1"/>
  <c r="AS174" i="12"/>
  <c r="AW394" i="12"/>
  <c r="AX394" i="12" s="1"/>
  <c r="AY394" i="12"/>
  <c r="AZ394" i="12" s="1"/>
  <c r="AW364" i="12"/>
  <c r="AX364" i="12" s="1"/>
  <c r="AU364" i="12"/>
  <c r="AV364" i="12" s="1"/>
  <c r="AW42" i="12"/>
  <c r="AX42" i="12" s="1"/>
  <c r="AY42" i="12"/>
  <c r="AZ42" i="12" s="1"/>
  <c r="AU107" i="12"/>
  <c r="AV107" i="12" s="1"/>
  <c r="G344" i="12"/>
  <c r="AG344" i="12" s="1"/>
  <c r="AE344" i="12" s="1"/>
  <c r="AS344" i="12"/>
  <c r="G83" i="12"/>
  <c r="AG83" i="12" s="1"/>
  <c r="AE83" i="12" s="1"/>
  <c r="AS83" i="12"/>
  <c r="AU342" i="12"/>
  <c r="AV342" i="12" s="1"/>
  <c r="AW342" i="12"/>
  <c r="AX342" i="12" s="1"/>
  <c r="AI188" i="12"/>
  <c r="A188" i="12" s="1"/>
  <c r="AI208" i="12"/>
  <c r="A208" i="12" s="1"/>
  <c r="G71" i="12"/>
  <c r="AG71" i="12" s="1"/>
  <c r="AS71" i="12"/>
  <c r="M12" i="12"/>
  <c r="M508" i="12"/>
  <c r="M504" i="12"/>
  <c r="M500" i="12"/>
  <c r="M496" i="12"/>
  <c r="M492" i="12"/>
  <c r="M488" i="12"/>
  <c r="M484" i="12"/>
  <c r="M480" i="12"/>
  <c r="M476" i="12"/>
  <c r="M472" i="12"/>
  <c r="M468" i="12"/>
  <c r="M464" i="12"/>
  <c r="M460" i="12"/>
  <c r="M456" i="12"/>
  <c r="M452" i="12"/>
  <c r="M448" i="12"/>
  <c r="M444" i="12"/>
  <c r="M440" i="12"/>
  <c r="M436" i="12"/>
  <c r="M432" i="12"/>
  <c r="M428" i="12"/>
  <c r="M424" i="12"/>
  <c r="M420" i="12"/>
  <c r="M416" i="12"/>
  <c r="M412" i="12"/>
  <c r="M408" i="12"/>
  <c r="M404" i="12"/>
  <c r="M400" i="12"/>
  <c r="M396" i="12"/>
  <c r="M392" i="12"/>
  <c r="M388" i="12"/>
  <c r="M384" i="12"/>
  <c r="M380" i="12"/>
  <c r="M376" i="12"/>
  <c r="M372" i="12"/>
  <c r="M368" i="12"/>
  <c r="M364" i="12"/>
  <c r="M360" i="12"/>
  <c r="M356" i="12"/>
  <c r="M352" i="12"/>
  <c r="M348" i="12"/>
  <c r="M344" i="12"/>
  <c r="M340" i="12"/>
  <c r="M334" i="12"/>
  <c r="M320" i="12"/>
  <c r="M314" i="12"/>
  <c r="M310" i="12"/>
  <c r="M300" i="12"/>
  <c r="M290" i="12"/>
  <c r="M280" i="12"/>
  <c r="M276" i="12"/>
  <c r="M270" i="12"/>
  <c r="M256" i="12"/>
  <c r="M250" i="12"/>
  <c r="M246" i="12"/>
  <c r="M236" i="12"/>
  <c r="M226" i="12"/>
  <c r="M216" i="12"/>
  <c r="M212" i="12"/>
  <c r="M206" i="12"/>
  <c r="M192" i="12"/>
  <c r="M186" i="12"/>
  <c r="M182" i="12"/>
  <c r="M172" i="12"/>
  <c r="M162" i="12"/>
  <c r="M152" i="12"/>
  <c r="M148" i="12"/>
  <c r="M142" i="12"/>
  <c r="M128" i="12"/>
  <c r="M122" i="12"/>
  <c r="M118" i="12"/>
  <c r="M108" i="12"/>
  <c r="M98" i="12"/>
  <c r="M88" i="12"/>
  <c r="M84" i="12"/>
  <c r="M78" i="12"/>
  <c r="M64" i="12"/>
  <c r="M58" i="12"/>
  <c r="M54" i="12"/>
  <c r="M44" i="12"/>
  <c r="M34" i="12"/>
  <c r="M24" i="12"/>
  <c r="M20" i="12"/>
  <c r="M14" i="12"/>
  <c r="AS34" i="12"/>
  <c r="AW361" i="12"/>
  <c r="AX361" i="12" s="1"/>
  <c r="AU361" i="12"/>
  <c r="AV361" i="12" s="1"/>
  <c r="AW54" i="12"/>
  <c r="AX54" i="12" s="1"/>
  <c r="AY54" i="12"/>
  <c r="AZ54" i="12" s="1"/>
  <c r="AU54" i="12"/>
  <c r="AV54" i="12" s="1"/>
  <c r="AW382" i="12"/>
  <c r="AX382" i="12" s="1"/>
  <c r="AU382" i="12"/>
  <c r="AV382" i="12" s="1"/>
  <c r="AY382" i="12"/>
  <c r="AZ382" i="12" s="1"/>
  <c r="AY63" i="12"/>
  <c r="AZ63" i="12" s="1"/>
  <c r="AU63" i="12"/>
  <c r="AV63" i="12" s="1"/>
  <c r="AW63" i="12"/>
  <c r="AX63" i="12" s="1"/>
  <c r="AY211" i="12"/>
  <c r="AZ211" i="12" s="1"/>
  <c r="AW211" i="12"/>
  <c r="AX211" i="12" s="1"/>
  <c r="AU211" i="12"/>
  <c r="AV211" i="12" s="1"/>
  <c r="AW263" i="12"/>
  <c r="AX263" i="12" s="1"/>
  <c r="AY263" i="12"/>
  <c r="AZ263" i="12" s="1"/>
  <c r="G432" i="12"/>
  <c r="AG432" i="12" s="1"/>
  <c r="V432" i="12" s="1"/>
  <c r="AS432" i="12"/>
  <c r="G312" i="12"/>
  <c r="AG312" i="12" s="1"/>
  <c r="V312" i="12" s="1"/>
  <c r="AS312" i="12"/>
  <c r="G207" i="12"/>
  <c r="AG207" i="12" s="1"/>
  <c r="AS207" i="12"/>
  <c r="AW32" i="12"/>
  <c r="AX32" i="12" s="1"/>
  <c r="AU32" i="12"/>
  <c r="AV32" i="12" s="1"/>
  <c r="AY240" i="12"/>
  <c r="AZ240" i="12" s="1"/>
  <c r="AU240" i="12"/>
  <c r="AV240" i="12" s="1"/>
  <c r="AW260" i="12"/>
  <c r="AX260" i="12" s="1"/>
  <c r="AY260" i="12"/>
  <c r="AZ260" i="12" s="1"/>
  <c r="AY276" i="12"/>
  <c r="AZ276" i="12" s="1"/>
  <c r="AU276" i="12"/>
  <c r="AV276" i="12" s="1"/>
  <c r="AW276" i="12"/>
  <c r="AX276" i="12" s="1"/>
  <c r="AW308" i="12"/>
  <c r="AX308" i="12" s="1"/>
  <c r="AU308" i="12"/>
  <c r="AV308" i="12" s="1"/>
  <c r="AY324" i="12"/>
  <c r="AZ324" i="12" s="1"/>
  <c r="AU324" i="12"/>
  <c r="AV324" i="12" s="1"/>
  <c r="AW324" i="12"/>
  <c r="AX324" i="12" s="1"/>
  <c r="AY360" i="12"/>
  <c r="AZ360" i="12" s="1"/>
  <c r="AU360" i="12"/>
  <c r="AV360" i="12" s="1"/>
  <c r="AW384" i="12"/>
  <c r="AX384" i="12" s="1"/>
  <c r="AY384" i="12"/>
  <c r="AZ384" i="12" s="1"/>
  <c r="AY400" i="12"/>
  <c r="AZ400" i="12" s="1"/>
  <c r="AU400" i="12"/>
  <c r="AV400" i="12" s="1"/>
  <c r="AW400" i="12"/>
  <c r="AX400" i="12" s="1"/>
  <c r="AW420" i="12"/>
  <c r="AX420" i="12" s="1"/>
  <c r="AU420" i="12"/>
  <c r="AV420" i="12" s="1"/>
  <c r="AW85" i="12"/>
  <c r="AX85" i="12" s="1"/>
  <c r="AY85" i="12"/>
  <c r="AZ85" i="12" s="1"/>
  <c r="AY101" i="12"/>
  <c r="AZ101" i="12" s="1"/>
  <c r="AU101" i="12"/>
  <c r="AV101" i="12" s="1"/>
  <c r="AW101" i="12"/>
  <c r="AX101" i="12" s="1"/>
  <c r="AW117" i="12"/>
  <c r="AX117" i="12" s="1"/>
  <c r="AU117" i="12"/>
  <c r="AV117" i="12" s="1"/>
  <c r="AY133" i="12"/>
  <c r="AZ133" i="12" s="1"/>
  <c r="AU133" i="12"/>
  <c r="AV133" i="12" s="1"/>
  <c r="AW149" i="12"/>
  <c r="AX149" i="12" s="1"/>
  <c r="AY149" i="12"/>
  <c r="AZ149" i="12" s="1"/>
  <c r="AW293" i="12"/>
  <c r="AX293" i="12" s="1"/>
  <c r="AY293" i="12"/>
  <c r="AZ293" i="12" s="1"/>
  <c r="AY309" i="12"/>
  <c r="AZ309" i="12" s="1"/>
  <c r="AU309" i="12"/>
  <c r="AV309" i="12" s="1"/>
  <c r="AW309" i="12"/>
  <c r="AX309" i="12" s="1"/>
  <c r="G371" i="12"/>
  <c r="AG371" i="12" s="1"/>
  <c r="V371" i="12" s="1"/>
  <c r="AS371" i="12"/>
  <c r="AW86" i="12"/>
  <c r="AX86" i="12" s="1"/>
  <c r="AY86" i="12"/>
  <c r="AZ86" i="12" s="1"/>
  <c r="AW387" i="12"/>
  <c r="AX387" i="12" s="1"/>
  <c r="AU387" i="12"/>
  <c r="AV387" i="12" s="1"/>
  <c r="G436" i="12"/>
  <c r="AG436" i="12" s="1"/>
  <c r="AE436" i="12" s="1"/>
  <c r="AS436" i="12"/>
  <c r="G308" i="12"/>
  <c r="AG308" i="12" s="1"/>
  <c r="V308" i="12" s="1"/>
  <c r="AS308" i="12"/>
  <c r="G35" i="12"/>
  <c r="AG35" i="12" s="1"/>
  <c r="V35" i="12" s="1"/>
  <c r="AS35" i="12"/>
  <c r="AU194" i="12"/>
  <c r="AV194" i="12" s="1"/>
  <c r="AW360" i="12"/>
  <c r="AX360" i="12" s="1"/>
  <c r="G471" i="12"/>
  <c r="AG471" i="12" s="1"/>
  <c r="AE471" i="12" s="1"/>
  <c r="AS471" i="12"/>
  <c r="G383" i="12"/>
  <c r="AG383" i="12" s="1"/>
  <c r="V383" i="12" s="1"/>
  <c r="AS383" i="12"/>
  <c r="AU408" i="12"/>
  <c r="AV408" i="12" s="1"/>
  <c r="AY408" i="12"/>
  <c r="AZ408" i="12" s="1"/>
  <c r="AW178" i="12"/>
  <c r="AX178" i="12" s="1"/>
  <c r="AY178" i="12"/>
  <c r="AZ178" i="12" s="1"/>
  <c r="AW110" i="12"/>
  <c r="AX110" i="12" s="1"/>
  <c r="AY110" i="12"/>
  <c r="AZ110" i="12" s="1"/>
  <c r="AW79" i="12"/>
  <c r="AX79" i="12" s="1"/>
  <c r="AU79" i="12"/>
  <c r="AV79" i="12" s="1"/>
  <c r="AI59" i="12"/>
  <c r="A59" i="12" s="1"/>
  <c r="AI36" i="12"/>
  <c r="A36" i="12" s="1"/>
  <c r="AU306" i="12"/>
  <c r="AV306" i="12" s="1"/>
  <c r="AY64" i="12"/>
  <c r="AZ64" i="12" s="1"/>
  <c r="AU64" i="12"/>
  <c r="AV64" i="12" s="1"/>
  <c r="AY104" i="12"/>
  <c r="AZ104" i="12" s="1"/>
  <c r="AU104" i="12"/>
  <c r="AV104" i="12" s="1"/>
  <c r="AY140" i="12"/>
  <c r="AZ140" i="12" s="1"/>
  <c r="AU140" i="12"/>
  <c r="AV140" i="12" s="1"/>
  <c r="AY256" i="12"/>
  <c r="AZ256" i="12" s="1"/>
  <c r="AU256" i="12"/>
  <c r="AV256" i="12" s="1"/>
  <c r="AY300" i="12"/>
  <c r="AZ300" i="12" s="1"/>
  <c r="AU300" i="12"/>
  <c r="AV300" i="12" s="1"/>
  <c r="AY357" i="12"/>
  <c r="AZ357" i="12" s="1"/>
  <c r="AU357" i="12"/>
  <c r="AV357" i="12" s="1"/>
  <c r="AY469" i="12"/>
  <c r="AZ469" i="12" s="1"/>
  <c r="AU469" i="12"/>
  <c r="AV469" i="12" s="1"/>
  <c r="AY419" i="12"/>
  <c r="AZ419" i="12" s="1"/>
  <c r="AU419" i="12"/>
  <c r="AV419" i="12" s="1"/>
  <c r="G492" i="12"/>
  <c r="AG492" i="12" s="1"/>
  <c r="V492" i="12" s="1"/>
  <c r="AS492" i="12"/>
  <c r="G412" i="12"/>
  <c r="AG412" i="12" s="1"/>
  <c r="AE412" i="12" s="1"/>
  <c r="AS412" i="12"/>
  <c r="G212" i="12"/>
  <c r="AG212" i="12" s="1"/>
  <c r="AE212" i="12" s="1"/>
  <c r="AS212" i="12"/>
  <c r="AU220" i="12"/>
  <c r="AV220" i="12" s="1"/>
  <c r="AY220" i="12"/>
  <c r="AZ220" i="12" s="1"/>
  <c r="AW127" i="12"/>
  <c r="AX127" i="12" s="1"/>
  <c r="AY127" i="12"/>
  <c r="AZ127" i="12" s="1"/>
  <c r="AI118" i="12"/>
  <c r="A118" i="12" s="1"/>
  <c r="AI90" i="12"/>
  <c r="A90" i="12" s="1"/>
  <c r="AI62" i="12"/>
  <c r="A62" i="12" s="1"/>
  <c r="AI58" i="12"/>
  <c r="A58" i="12" s="1"/>
  <c r="AI26" i="12"/>
  <c r="A26" i="12" s="1"/>
  <c r="AW236" i="12"/>
  <c r="AX236" i="12" s="1"/>
  <c r="AY236" i="12"/>
  <c r="AZ236" i="12" s="1"/>
  <c r="AY306" i="12"/>
  <c r="AZ306" i="12" s="1"/>
  <c r="AY65" i="12"/>
  <c r="AZ65" i="12" s="1"/>
  <c r="AU65" i="12"/>
  <c r="AV65" i="12" s="1"/>
  <c r="AY490" i="12"/>
  <c r="AZ490" i="12" s="1"/>
  <c r="AU490" i="12"/>
  <c r="AV490" i="12" s="1"/>
  <c r="AY123" i="12"/>
  <c r="AZ123" i="12" s="1"/>
  <c r="AU123" i="12"/>
  <c r="AV123" i="12" s="1"/>
  <c r="AU199" i="12"/>
  <c r="AV199" i="12" s="1"/>
  <c r="G443" i="12"/>
  <c r="AG443" i="12" s="1"/>
  <c r="V443" i="12" s="1"/>
  <c r="AS443" i="12"/>
  <c r="G319" i="12"/>
  <c r="AG319" i="12" s="1"/>
  <c r="V319" i="12" s="1"/>
  <c r="AS319" i="12"/>
  <c r="G40" i="12"/>
  <c r="AG40" i="12" s="1"/>
  <c r="AE40" i="12" s="1"/>
  <c r="AS40" i="12"/>
  <c r="AW259" i="12"/>
  <c r="AX259" i="12" s="1"/>
  <c r="AU259" i="12"/>
  <c r="AV259" i="12" s="1"/>
  <c r="AW215" i="12"/>
  <c r="AX215" i="12" s="1"/>
  <c r="AU215" i="12"/>
  <c r="AV215" i="12" s="1"/>
  <c r="AW142" i="12"/>
  <c r="AX142" i="12" s="1"/>
  <c r="AY142" i="12"/>
  <c r="AZ142" i="12" s="1"/>
  <c r="AI248" i="12"/>
  <c r="A248" i="12" s="1"/>
  <c r="AI34" i="12"/>
  <c r="A34" i="12" s="1"/>
  <c r="AI196" i="12"/>
  <c r="A196" i="12" s="1"/>
  <c r="AI13" i="12"/>
  <c r="A13" i="12" s="1"/>
  <c r="M507" i="12"/>
  <c r="M503" i="12"/>
  <c r="M499" i="12"/>
  <c r="M495" i="12"/>
  <c r="M491" i="12"/>
  <c r="M487" i="12"/>
  <c r="M483" i="12"/>
  <c r="M479" i="12"/>
  <c r="M475" i="12"/>
  <c r="M471" i="12"/>
  <c r="M467" i="12"/>
  <c r="M463" i="12"/>
  <c r="M459" i="12"/>
  <c r="M455" i="12"/>
  <c r="M451" i="12"/>
  <c r="M447" i="12"/>
  <c r="M443" i="12"/>
  <c r="M439" i="12"/>
  <c r="M435" i="12"/>
  <c r="M431" i="12"/>
  <c r="M427" i="12"/>
  <c r="M423" i="12"/>
  <c r="M419" i="12"/>
  <c r="M415" i="12"/>
  <c r="M411" i="12"/>
  <c r="M407" i="12"/>
  <c r="M403" i="12"/>
  <c r="M399" i="12"/>
  <c r="M395" i="12"/>
  <c r="M391" i="12"/>
  <c r="M387" i="12"/>
  <c r="M383" i="12"/>
  <c r="M379" i="12"/>
  <c r="M375" i="12"/>
  <c r="M371" i="12"/>
  <c r="M367" i="12"/>
  <c r="M363" i="12"/>
  <c r="M359" i="12"/>
  <c r="M355" i="12"/>
  <c r="M351" i="12"/>
  <c r="M347" i="12"/>
  <c r="M343" i="12"/>
  <c r="M333" i="12"/>
  <c r="M313" i="12"/>
  <c r="M309" i="12"/>
  <c r="M289" i="12"/>
  <c r="M279" i="12"/>
  <c r="M269" i="12"/>
  <c r="M249" i="12"/>
  <c r="M245" i="12"/>
  <c r="M225" i="12"/>
  <c r="M215" i="12"/>
  <c r="M205" i="12"/>
  <c r="M185" i="12"/>
  <c r="M181" i="12"/>
  <c r="M161" i="12"/>
  <c r="M151" i="12"/>
  <c r="M141" i="12"/>
  <c r="M121" i="12"/>
  <c r="M117" i="12"/>
  <c r="M97" i="12"/>
  <c r="M87" i="12"/>
  <c r="M77" i="12"/>
  <c r="M57" i="12"/>
  <c r="M53" i="12"/>
  <c r="M33" i="12"/>
  <c r="M23" i="12"/>
  <c r="M13" i="12"/>
  <c r="M331" i="12"/>
  <c r="M307" i="12"/>
  <c r="M287" i="12"/>
  <c r="M267" i="12"/>
  <c r="M243" i="12"/>
  <c r="M223" i="12"/>
  <c r="M203" i="12"/>
  <c r="M179" i="12"/>
  <c r="M159" i="12"/>
  <c r="M139" i="12"/>
  <c r="M115" i="12"/>
  <c r="M95" i="12"/>
  <c r="M75" i="12"/>
  <c r="M51" i="12"/>
  <c r="M31" i="12"/>
  <c r="M510" i="12"/>
  <c r="M506" i="12"/>
  <c r="M502" i="12"/>
  <c r="M498" i="12"/>
  <c r="M494" i="12"/>
  <c r="M490" i="12"/>
  <c r="M486" i="12"/>
  <c r="M482" i="12"/>
  <c r="M478" i="12"/>
  <c r="M474" i="12"/>
  <c r="M470" i="12"/>
  <c r="M466" i="12"/>
  <c r="M462" i="12"/>
  <c r="M458" i="12"/>
  <c r="M454" i="12"/>
  <c r="M450" i="12"/>
  <c r="M446" i="12"/>
  <c r="M442" i="12"/>
  <c r="M438" i="12"/>
  <c r="M434" i="12"/>
  <c r="M430" i="12"/>
  <c r="M426" i="12"/>
  <c r="M422" i="12"/>
  <c r="M418" i="12"/>
  <c r="M414" i="12"/>
  <c r="M410" i="12"/>
  <c r="M406" i="12"/>
  <c r="M402" i="12"/>
  <c r="M398" i="12"/>
  <c r="M394" i="12"/>
  <c r="M390" i="12"/>
  <c r="M386" i="12"/>
  <c r="M382" i="12"/>
  <c r="M378" i="12"/>
  <c r="M374" i="12"/>
  <c r="M370" i="12"/>
  <c r="M366" i="12"/>
  <c r="M362" i="12"/>
  <c r="M358" i="12"/>
  <c r="M354" i="12"/>
  <c r="M350" i="12"/>
  <c r="M346" i="12"/>
  <c r="M342" i="12"/>
  <c r="M332" i="12"/>
  <c r="M322" i="12"/>
  <c r="M312" i="12"/>
  <c r="M308" i="12"/>
  <c r="M302" i="12"/>
  <c r="M288" i="12"/>
  <c r="M282" i="12"/>
  <c r="M278" i="12"/>
  <c r="M268" i="12"/>
  <c r="M258" i="12"/>
  <c r="M248" i="12"/>
  <c r="M244" i="12"/>
  <c r="M238" i="12"/>
  <c r="M224" i="12"/>
  <c r="M218" i="12"/>
  <c r="M214" i="12"/>
  <c r="M204" i="12"/>
  <c r="M194" i="12"/>
  <c r="M184" i="12"/>
  <c r="M180" i="12"/>
  <c r="M174" i="12"/>
  <c r="M160" i="12"/>
  <c r="M154" i="12"/>
  <c r="M150" i="12"/>
  <c r="M140" i="12"/>
  <c r="M130" i="12"/>
  <c r="M120" i="12"/>
  <c r="M116" i="12"/>
  <c r="M110" i="12"/>
  <c r="M96" i="12"/>
  <c r="M90" i="12"/>
  <c r="M86" i="12"/>
  <c r="M76" i="12"/>
  <c r="M66" i="12"/>
  <c r="M56" i="12"/>
  <c r="M52" i="12"/>
  <c r="M46" i="12"/>
  <c r="M32" i="12"/>
  <c r="M26" i="12"/>
  <c r="M22" i="12"/>
  <c r="M323" i="12"/>
  <c r="M303" i="12"/>
  <c r="M283" i="12"/>
  <c r="M259" i="12"/>
  <c r="M239" i="12"/>
  <c r="M219" i="12"/>
  <c r="M195" i="12"/>
  <c r="M175" i="12"/>
  <c r="M155" i="12"/>
  <c r="M131" i="12"/>
  <c r="M111" i="12"/>
  <c r="M91" i="12"/>
  <c r="M67" i="12"/>
  <c r="M47" i="12"/>
  <c r="M27" i="12"/>
  <c r="M339" i="12"/>
  <c r="M319" i="12"/>
  <c r="M299" i="12"/>
  <c r="M275" i="12"/>
  <c r="M255" i="12"/>
  <c r="M235" i="12"/>
  <c r="M211" i="12"/>
  <c r="M191" i="12"/>
  <c r="M171" i="12"/>
  <c r="M147" i="12"/>
  <c r="M127" i="12"/>
  <c r="M107" i="12"/>
  <c r="M83" i="12"/>
  <c r="M63" i="12"/>
  <c r="M43" i="12"/>
  <c r="M19" i="12"/>
  <c r="G201" i="12"/>
  <c r="AG201" i="12" s="1"/>
  <c r="AE201" i="12" s="1"/>
  <c r="AS201" i="12"/>
  <c r="G125" i="12"/>
  <c r="AG125" i="12" s="1"/>
  <c r="V125" i="12" s="1"/>
  <c r="AS125" i="12"/>
  <c r="AS449" i="12"/>
  <c r="AS257" i="12"/>
  <c r="AS81" i="12"/>
  <c r="G100" i="12"/>
  <c r="AG100" i="12" s="1"/>
  <c r="AE100" i="12" s="1"/>
  <c r="AS100" i="12"/>
  <c r="G87" i="12"/>
  <c r="AG87" i="12" s="1"/>
  <c r="V87" i="12" s="1"/>
  <c r="AS87" i="12"/>
  <c r="G385" i="12"/>
  <c r="AG385" i="12" s="1"/>
  <c r="AS385" i="12"/>
  <c r="G366" i="12"/>
  <c r="AG366" i="12" s="1"/>
  <c r="AE366" i="12" s="1"/>
  <c r="AS366" i="12"/>
  <c r="G114" i="12"/>
  <c r="AG114" i="12" s="1"/>
  <c r="V114" i="12" s="1"/>
  <c r="AS114" i="12"/>
  <c r="AS459" i="12"/>
  <c r="AS340" i="12"/>
  <c r="AS451" i="12"/>
  <c r="AS335" i="12"/>
  <c r="G284" i="12"/>
  <c r="AG284" i="12" s="1"/>
  <c r="V284" i="12" s="1"/>
  <c r="AS284" i="12"/>
  <c r="G91" i="12"/>
  <c r="AG91" i="12" s="1"/>
  <c r="V91" i="12" s="1"/>
  <c r="AS91" i="12"/>
  <c r="G182" i="12"/>
  <c r="AG182" i="12" s="1"/>
  <c r="AE182" i="12" s="1"/>
  <c r="AS182" i="12"/>
  <c r="G405" i="12"/>
  <c r="AG405" i="12" s="1"/>
  <c r="AE405" i="12" s="1"/>
  <c r="AS405" i="12"/>
  <c r="AS27" i="12"/>
  <c r="AS56" i="12"/>
  <c r="G391" i="12"/>
  <c r="AG391" i="12" s="1"/>
  <c r="AE391" i="12" s="1"/>
  <c r="AS391" i="12"/>
  <c r="AS63" i="12"/>
  <c r="AS327" i="12"/>
  <c r="AS448" i="12"/>
  <c r="AS92" i="12"/>
  <c r="AS98" i="12"/>
  <c r="AS346" i="12"/>
  <c r="AS279" i="12"/>
  <c r="AS400" i="12"/>
  <c r="AS419" i="12"/>
  <c r="AS50" i="12"/>
  <c r="AS66" i="12"/>
  <c r="AS170" i="12"/>
  <c r="AS266" i="12"/>
  <c r="AS377" i="12"/>
  <c r="AS438" i="12"/>
  <c r="AS48" i="12"/>
  <c r="AS147" i="12"/>
  <c r="AS186" i="12"/>
  <c r="G396" i="12"/>
  <c r="AG396" i="12" s="1"/>
  <c r="V396" i="12" s="1"/>
  <c r="AS396" i="12"/>
  <c r="G238" i="12"/>
  <c r="AG238" i="12" s="1"/>
  <c r="AE238" i="12" s="1"/>
  <c r="AS238" i="12"/>
  <c r="G378" i="12"/>
  <c r="AG378" i="12" s="1"/>
  <c r="V378" i="12" s="1"/>
  <c r="AS378" i="12"/>
  <c r="AS179" i="12"/>
  <c r="AS262" i="12"/>
  <c r="AS72" i="12"/>
  <c r="AS227" i="12"/>
  <c r="AS454" i="12"/>
  <c r="AS490" i="12"/>
  <c r="AS112" i="12"/>
  <c r="AS160" i="12"/>
  <c r="BD160" i="12" s="1"/>
  <c r="AS129" i="12"/>
  <c r="AS241" i="12"/>
  <c r="AS318" i="12"/>
  <c r="AS466" i="12"/>
  <c r="AS47" i="12"/>
  <c r="G488" i="12"/>
  <c r="AG488" i="12" s="1"/>
  <c r="AE488" i="12" s="1"/>
  <c r="AS488" i="12"/>
  <c r="G304" i="12"/>
  <c r="AG304" i="12" s="1"/>
  <c r="AS304" i="12"/>
  <c r="G296" i="12"/>
  <c r="AG296" i="12" s="1"/>
  <c r="V296" i="12" s="1"/>
  <c r="AS296" i="12"/>
  <c r="AS203" i="12"/>
  <c r="AS191" i="12"/>
  <c r="AS120" i="12"/>
  <c r="G286" i="12"/>
  <c r="AG286" i="12" s="1"/>
  <c r="AE286" i="12" s="1"/>
  <c r="AS286" i="12"/>
  <c r="AS254" i="12"/>
  <c r="AS242" i="12"/>
  <c r="G85" i="12"/>
  <c r="AG85" i="12" s="1"/>
  <c r="V85" i="12" s="1"/>
  <c r="AS85" i="12"/>
  <c r="G53" i="12"/>
  <c r="AG53" i="12" s="1"/>
  <c r="V53" i="12" s="1"/>
  <c r="AS53" i="12"/>
  <c r="G221" i="12"/>
  <c r="AG221" i="12" s="1"/>
  <c r="V221" i="12" s="1"/>
  <c r="AS221" i="12"/>
  <c r="G121" i="12"/>
  <c r="AG121" i="12" s="1"/>
  <c r="AE121" i="12" s="1"/>
  <c r="AS121" i="12"/>
  <c r="AS237" i="12"/>
  <c r="AS105" i="12"/>
  <c r="AS73" i="12"/>
  <c r="AS313" i="12"/>
  <c r="AS217" i="12"/>
  <c r="G219" i="12"/>
  <c r="AG219" i="12" s="1"/>
  <c r="V219" i="12" s="1"/>
  <c r="AS219" i="12"/>
  <c r="G390" i="12"/>
  <c r="AG390" i="12" s="1"/>
  <c r="V390" i="12" s="1"/>
  <c r="AS390" i="12"/>
  <c r="AS367" i="12"/>
  <c r="AS353" i="12"/>
  <c r="AS374" i="12"/>
  <c r="AS280" i="12"/>
  <c r="G428" i="12"/>
  <c r="AG428" i="12" s="1"/>
  <c r="V428" i="12" s="1"/>
  <c r="AS428" i="12"/>
  <c r="G420" i="12"/>
  <c r="AG420" i="12" s="1"/>
  <c r="V420" i="12" s="1"/>
  <c r="AS420" i="12"/>
  <c r="G359" i="12"/>
  <c r="AG359" i="12" s="1"/>
  <c r="V359" i="12" s="1"/>
  <c r="AS359" i="12"/>
  <c r="G314" i="12"/>
  <c r="AG314" i="12" s="1"/>
  <c r="AS314" i="12"/>
  <c r="G184" i="12"/>
  <c r="AG184" i="12" s="1"/>
  <c r="AE184" i="12" s="1"/>
  <c r="AS184" i="12"/>
  <c r="G67" i="12"/>
  <c r="AG67" i="12" s="1"/>
  <c r="V67" i="12" s="1"/>
  <c r="AS67" i="12"/>
  <c r="G317" i="12"/>
  <c r="AG317" i="12" s="1"/>
  <c r="V317" i="12" s="1"/>
  <c r="AS317" i="12"/>
  <c r="G305" i="12"/>
  <c r="AG305" i="12" s="1"/>
  <c r="V305" i="12" s="1"/>
  <c r="AS305" i="12"/>
  <c r="G253" i="12"/>
  <c r="AG253" i="12" s="1"/>
  <c r="AE253" i="12" s="1"/>
  <c r="AS253" i="12"/>
  <c r="G373" i="12"/>
  <c r="AG373" i="12" s="1"/>
  <c r="V373" i="12" s="1"/>
  <c r="AS373" i="12"/>
  <c r="G343" i="12"/>
  <c r="AG343" i="12" s="1"/>
  <c r="AE343" i="12" s="1"/>
  <c r="AS343" i="12"/>
  <c r="G60" i="12"/>
  <c r="AG60" i="12" s="1"/>
  <c r="AE60" i="12" s="1"/>
  <c r="AS60" i="12"/>
  <c r="G478" i="12"/>
  <c r="AG478" i="12" s="1"/>
  <c r="V478" i="12" s="1"/>
  <c r="AS478" i="12"/>
  <c r="G398" i="12"/>
  <c r="AG398" i="12" s="1"/>
  <c r="AE398" i="12" s="1"/>
  <c r="AS398" i="12"/>
  <c r="G334" i="12"/>
  <c r="AG334" i="12" s="1"/>
  <c r="AE334" i="12" s="1"/>
  <c r="AS334" i="12"/>
  <c r="AS311" i="12"/>
  <c r="AS382" i="12"/>
  <c r="AS404" i="12"/>
  <c r="G503" i="12"/>
  <c r="AG503" i="12" s="1"/>
  <c r="V503" i="12" s="1"/>
  <c r="AS503" i="12"/>
  <c r="G476" i="12"/>
  <c r="AG476" i="12" s="1"/>
  <c r="V476" i="12" s="1"/>
  <c r="AS476" i="12"/>
  <c r="G363" i="12"/>
  <c r="AG363" i="12" s="1"/>
  <c r="AE363" i="12" s="1"/>
  <c r="AS363" i="12"/>
  <c r="G268" i="12"/>
  <c r="AG268" i="12" s="1"/>
  <c r="V268" i="12" s="1"/>
  <c r="AS268" i="12"/>
  <c r="G99" i="12"/>
  <c r="AG99" i="12" s="1"/>
  <c r="AE99" i="12" s="1"/>
  <c r="AS99" i="12"/>
  <c r="AS328" i="12"/>
  <c r="AS148" i="12"/>
  <c r="AS272" i="12"/>
  <c r="AS31" i="12"/>
  <c r="AS495" i="12"/>
  <c r="G375" i="12"/>
  <c r="AG375" i="12" s="1"/>
  <c r="AE375" i="12" s="1"/>
  <c r="AS375" i="12"/>
  <c r="G300" i="12"/>
  <c r="AG300" i="12" s="1"/>
  <c r="V300" i="12" s="1"/>
  <c r="AS300" i="12"/>
  <c r="AS292" i="12"/>
  <c r="AS287" i="12"/>
  <c r="G251" i="12"/>
  <c r="AG251" i="12" s="1"/>
  <c r="AE251" i="12" s="1"/>
  <c r="AS251" i="12"/>
  <c r="G128" i="12"/>
  <c r="AG128" i="12" s="1"/>
  <c r="V128" i="12" s="1"/>
  <c r="AS128" i="12"/>
  <c r="AS211" i="12"/>
  <c r="AS32" i="12"/>
  <c r="AS509" i="12"/>
  <c r="AS248" i="12"/>
  <c r="AS243" i="12"/>
  <c r="AS200" i="12"/>
  <c r="AS151" i="12"/>
  <c r="AS144" i="12"/>
  <c r="AS95" i="12"/>
  <c r="AS58" i="12"/>
  <c r="AS44" i="12"/>
  <c r="AS487" i="12"/>
  <c r="AS326" i="12"/>
  <c r="AS310" i="12"/>
  <c r="AS234" i="12"/>
  <c r="AS506" i="12"/>
  <c r="AS445" i="12"/>
  <c r="AS329" i="12"/>
  <c r="AS289" i="12"/>
  <c r="AS173" i="12"/>
  <c r="AS41" i="12"/>
  <c r="BC387" i="12"/>
  <c r="BC109" i="12"/>
  <c r="BC95" i="12"/>
  <c r="BC272" i="12"/>
  <c r="BC136" i="12"/>
  <c r="BC133" i="12"/>
  <c r="BC278" i="12"/>
  <c r="BC72" i="12"/>
  <c r="BC256" i="12"/>
  <c r="BC232" i="12"/>
  <c r="BC400" i="12"/>
  <c r="BD452" i="12"/>
  <c r="BC452" i="12"/>
  <c r="BC127" i="12"/>
  <c r="BC234" i="12"/>
  <c r="BC190" i="12"/>
  <c r="BD381" i="12"/>
  <c r="BC419" i="12"/>
  <c r="BC246" i="12"/>
  <c r="AS258" i="12"/>
  <c r="BC265" i="12"/>
  <c r="BC297" i="12"/>
  <c r="BC200" i="12"/>
  <c r="G505" i="12"/>
  <c r="AG505" i="12" s="1"/>
  <c r="V505" i="12" s="1"/>
  <c r="AS505" i="12"/>
  <c r="G460" i="12"/>
  <c r="AG460" i="12" s="1"/>
  <c r="V460" i="12" s="1"/>
  <c r="AS460" i="12"/>
  <c r="G403" i="12"/>
  <c r="AG403" i="12" s="1"/>
  <c r="AE403" i="12" s="1"/>
  <c r="AS403" i="12"/>
  <c r="G356" i="12"/>
  <c r="AG356" i="12" s="1"/>
  <c r="V356" i="12" s="1"/>
  <c r="AS356" i="12"/>
  <c r="G218" i="12"/>
  <c r="AG218" i="12" s="1"/>
  <c r="AE218" i="12" s="1"/>
  <c r="AS218" i="12"/>
  <c r="G167" i="12"/>
  <c r="AG167" i="12" s="1"/>
  <c r="V167" i="12" s="1"/>
  <c r="AS167" i="12"/>
  <c r="G139" i="12"/>
  <c r="AG139" i="12" s="1"/>
  <c r="V139" i="12" s="1"/>
  <c r="AS139" i="12"/>
  <c r="G90" i="12"/>
  <c r="AG90" i="12" s="1"/>
  <c r="AE90" i="12" s="1"/>
  <c r="AS90" i="12"/>
  <c r="G80" i="12"/>
  <c r="AG80" i="12" s="1"/>
  <c r="AE80" i="12" s="1"/>
  <c r="AS80" i="12"/>
  <c r="G70" i="12"/>
  <c r="AG70" i="12" s="1"/>
  <c r="V70" i="12" s="1"/>
  <c r="AS70" i="12"/>
  <c r="G482" i="12"/>
  <c r="AG482" i="12" s="1"/>
  <c r="AE482" i="12" s="1"/>
  <c r="AS482" i="12"/>
  <c r="BC458" i="12"/>
  <c r="G370" i="12"/>
  <c r="AG370" i="12" s="1"/>
  <c r="V370" i="12" s="1"/>
  <c r="AS370" i="12"/>
  <c r="G350" i="12"/>
  <c r="AG350" i="12" s="1"/>
  <c r="V350" i="12" s="1"/>
  <c r="AS350" i="12"/>
  <c r="G150" i="12"/>
  <c r="AG150" i="12" s="1"/>
  <c r="V150" i="12" s="1"/>
  <c r="AS150" i="12"/>
  <c r="BC361" i="12"/>
  <c r="BC217" i="12"/>
  <c r="BC424" i="12"/>
  <c r="BC62" i="12"/>
  <c r="BC152" i="12"/>
  <c r="BC172" i="12"/>
  <c r="BC346" i="12"/>
  <c r="BC324" i="12"/>
  <c r="BC279" i="12"/>
  <c r="BC49" i="12"/>
  <c r="BC66" i="12"/>
  <c r="AS82" i="12"/>
  <c r="BD117" i="12"/>
  <c r="BC117" i="12"/>
  <c r="BC497" i="12"/>
  <c r="G423" i="12"/>
  <c r="AG423" i="12" s="1"/>
  <c r="V423" i="12" s="1"/>
  <c r="AS423" i="12"/>
  <c r="G364" i="12"/>
  <c r="AG364" i="12" s="1"/>
  <c r="AE364" i="12" s="1"/>
  <c r="AS364" i="12"/>
  <c r="G220" i="12"/>
  <c r="AG220" i="12" s="1"/>
  <c r="V220" i="12" s="1"/>
  <c r="AS220" i="12"/>
  <c r="G498" i="12"/>
  <c r="AG498" i="12" s="1"/>
  <c r="V498" i="12" s="1"/>
  <c r="AS498" i="12"/>
  <c r="G409" i="12"/>
  <c r="AG409" i="12" s="1"/>
  <c r="V409" i="12" s="1"/>
  <c r="AS409" i="12"/>
  <c r="G401" i="12"/>
  <c r="AG401" i="12" s="1"/>
  <c r="V401" i="12" s="1"/>
  <c r="AS401" i="12"/>
  <c r="BC97" i="12"/>
  <c r="BD61" i="12"/>
  <c r="BC307" i="12"/>
  <c r="BC19" i="12"/>
  <c r="BC74" i="12"/>
  <c r="BC483" i="12"/>
  <c r="AS94" i="12"/>
  <c r="BC181" i="12"/>
  <c r="G508" i="12"/>
  <c r="AG508" i="12" s="1"/>
  <c r="V508" i="12" s="1"/>
  <c r="AS508" i="12"/>
  <c r="G500" i="12"/>
  <c r="AG500" i="12" s="1"/>
  <c r="AE500" i="12" s="1"/>
  <c r="AS500" i="12"/>
  <c r="G479" i="12"/>
  <c r="AG479" i="12" s="1"/>
  <c r="V479" i="12" s="1"/>
  <c r="AS479" i="12"/>
  <c r="G299" i="12"/>
  <c r="AG299" i="12" s="1"/>
  <c r="V299" i="12" s="1"/>
  <c r="AS299" i="12"/>
  <c r="G196" i="12"/>
  <c r="AG196" i="12" s="1"/>
  <c r="V196" i="12" s="1"/>
  <c r="AS196" i="12"/>
  <c r="G115" i="12"/>
  <c r="AG115" i="12" s="1"/>
  <c r="AE115" i="12" s="1"/>
  <c r="AS115" i="12"/>
  <c r="G36" i="12"/>
  <c r="AG36" i="12" s="1"/>
  <c r="AE36" i="12" s="1"/>
  <c r="AS36" i="12"/>
  <c r="G434" i="12"/>
  <c r="AG434" i="12" s="1"/>
  <c r="AE434" i="12" s="1"/>
  <c r="AS434" i="12"/>
  <c r="G442" i="12"/>
  <c r="AG442" i="12" s="1"/>
  <c r="V442" i="12" s="1"/>
  <c r="AS442" i="12"/>
  <c r="G384" i="12"/>
  <c r="AG384" i="12" s="1"/>
  <c r="AE384" i="12" s="1"/>
  <c r="AS384" i="12"/>
  <c r="G352" i="12"/>
  <c r="AG352" i="12" s="1"/>
  <c r="AE352" i="12" s="1"/>
  <c r="AS352" i="12"/>
  <c r="G263" i="12"/>
  <c r="AG263" i="12" s="1"/>
  <c r="AE263" i="12" s="1"/>
  <c r="AS263" i="12"/>
  <c r="G247" i="12"/>
  <c r="AG247" i="12" s="1"/>
  <c r="AE247" i="12" s="1"/>
  <c r="AS247" i="12"/>
  <c r="G240" i="12"/>
  <c r="AG240" i="12" s="1"/>
  <c r="V240" i="12" s="1"/>
  <c r="AS240" i="12"/>
  <c r="G298" i="12"/>
  <c r="AG298" i="12" s="1"/>
  <c r="V298" i="12" s="1"/>
  <c r="AS298" i="12"/>
  <c r="G274" i="12"/>
  <c r="AG274" i="12" s="1"/>
  <c r="AE274" i="12" s="1"/>
  <c r="AS274" i="12"/>
  <c r="G233" i="12"/>
  <c r="AG233" i="12" s="1"/>
  <c r="V233" i="12" s="1"/>
  <c r="AS233" i="12"/>
  <c r="G110" i="12"/>
  <c r="AG110" i="12" s="1"/>
  <c r="V110" i="12" s="1"/>
  <c r="AS110" i="12"/>
  <c r="G54" i="12"/>
  <c r="AG54" i="12" s="1"/>
  <c r="V54" i="12" s="1"/>
  <c r="AS54" i="12"/>
  <c r="BC89" i="12"/>
  <c r="BC260" i="12"/>
  <c r="BC191" i="12"/>
  <c r="BC367" i="12"/>
  <c r="BC93" i="12"/>
  <c r="BC290" i="12"/>
  <c r="BC112" i="12"/>
  <c r="BC259" i="12"/>
  <c r="BC266" i="12"/>
  <c r="BC369" i="12"/>
  <c r="BC425" i="12"/>
  <c r="BC48" i="12"/>
  <c r="BD101" i="12"/>
  <c r="BC101" i="12"/>
  <c r="BC147" i="12"/>
  <c r="BC331" i="12"/>
  <c r="BC47" i="12"/>
  <c r="AS392" i="12"/>
  <c r="BC449" i="12"/>
  <c r="BC25" i="12"/>
  <c r="G30" i="12"/>
  <c r="AG30" i="12" s="1"/>
  <c r="AE30" i="12" s="1"/>
  <c r="AS30" i="12"/>
  <c r="G499" i="12"/>
  <c r="AG499" i="12" s="1"/>
  <c r="AE499" i="12" s="1"/>
  <c r="AS499" i="12"/>
  <c r="G491" i="12"/>
  <c r="AG491" i="12" s="1"/>
  <c r="V491" i="12" s="1"/>
  <c r="AS491" i="12"/>
  <c r="G484" i="12"/>
  <c r="AG484" i="12" s="1"/>
  <c r="AE484" i="12" s="1"/>
  <c r="AS484" i="12"/>
  <c r="G464" i="12"/>
  <c r="AG464" i="12" s="1"/>
  <c r="V464" i="12" s="1"/>
  <c r="AS464" i="12"/>
  <c r="G427" i="12"/>
  <c r="AG427" i="12" s="1"/>
  <c r="AE427" i="12" s="1"/>
  <c r="AS427" i="12"/>
  <c r="G411" i="12"/>
  <c r="AG411" i="12" s="1"/>
  <c r="AE411" i="12" s="1"/>
  <c r="AS411" i="12"/>
  <c r="G368" i="12"/>
  <c r="AG368" i="12" s="1"/>
  <c r="AE368" i="12" s="1"/>
  <c r="AS368" i="12"/>
  <c r="G351" i="12"/>
  <c r="AG351" i="12" s="1"/>
  <c r="V351" i="12" s="1"/>
  <c r="AS351" i="12"/>
  <c r="G320" i="12"/>
  <c r="AG320" i="12" s="1"/>
  <c r="V320" i="12" s="1"/>
  <c r="AS320" i="12"/>
  <c r="G316" i="12"/>
  <c r="AG316" i="12" s="1"/>
  <c r="AE316" i="12" s="1"/>
  <c r="AS316" i="12"/>
  <c r="G303" i="12"/>
  <c r="AG303" i="12" s="1"/>
  <c r="V303" i="12" s="1"/>
  <c r="AS303" i="12"/>
  <c r="G282" i="12"/>
  <c r="AG282" i="12" s="1"/>
  <c r="V282" i="12" s="1"/>
  <c r="AS282" i="12"/>
  <c r="G271" i="12"/>
  <c r="AG271" i="12" s="1"/>
  <c r="V271" i="12" s="1"/>
  <c r="AS271" i="12"/>
  <c r="G267" i="12"/>
  <c r="AG267" i="12" s="1"/>
  <c r="V267" i="12" s="1"/>
  <c r="AS267" i="12"/>
  <c r="G255" i="12"/>
  <c r="AG255" i="12" s="1"/>
  <c r="V255" i="12" s="1"/>
  <c r="AS255" i="12"/>
  <c r="G250" i="12"/>
  <c r="AG250" i="12" s="1"/>
  <c r="V250" i="12" s="1"/>
  <c r="AS250" i="12"/>
  <c r="G208" i="12"/>
  <c r="AG208" i="12" s="1"/>
  <c r="V208" i="12" s="1"/>
  <c r="AS208" i="12"/>
  <c r="G195" i="12"/>
  <c r="AG195" i="12" s="1"/>
  <c r="V195" i="12" s="1"/>
  <c r="AS195" i="12"/>
  <c r="G176" i="12"/>
  <c r="AG176" i="12" s="1"/>
  <c r="V176" i="12" s="1"/>
  <c r="AS176" i="12"/>
  <c r="G171" i="12"/>
  <c r="AG171" i="12" s="1"/>
  <c r="V171" i="12" s="1"/>
  <c r="AS171" i="12"/>
  <c r="G164" i="12"/>
  <c r="AG164" i="12" s="1"/>
  <c r="V164" i="12" s="1"/>
  <c r="AS164" i="12"/>
  <c r="G132" i="12"/>
  <c r="AG132" i="12" s="1"/>
  <c r="V132" i="12" s="1"/>
  <c r="AS132" i="12"/>
  <c r="G122" i="12"/>
  <c r="AG122" i="12" s="1"/>
  <c r="V122" i="12" s="1"/>
  <c r="AS122" i="12"/>
  <c r="G119" i="12"/>
  <c r="AG119" i="12" s="1"/>
  <c r="V119" i="12" s="1"/>
  <c r="AS119" i="12"/>
  <c r="G84" i="12"/>
  <c r="AG84" i="12" s="1"/>
  <c r="V84" i="12" s="1"/>
  <c r="AS84" i="12"/>
  <c r="G79" i="12"/>
  <c r="AG79" i="12" s="1"/>
  <c r="V79" i="12" s="1"/>
  <c r="AS79" i="12"/>
  <c r="G494" i="12"/>
  <c r="AG494" i="12" s="1"/>
  <c r="AE494" i="12" s="1"/>
  <c r="AS494" i="12"/>
  <c r="G393" i="12"/>
  <c r="AG393" i="12" s="1"/>
  <c r="V393" i="12" s="1"/>
  <c r="AS393" i="12"/>
  <c r="G294" i="12"/>
  <c r="AG294" i="12" s="1"/>
  <c r="AE294" i="12" s="1"/>
  <c r="AS294" i="12"/>
  <c r="G222" i="12"/>
  <c r="AG222" i="12" s="1"/>
  <c r="AE222" i="12" s="1"/>
  <c r="AS222" i="12"/>
  <c r="G86" i="12"/>
  <c r="AG86" i="12" s="1"/>
  <c r="V86" i="12" s="1"/>
  <c r="AS86" i="12"/>
  <c r="G78" i="12"/>
  <c r="AG78" i="12" s="1"/>
  <c r="V78" i="12" s="1"/>
  <c r="AS78" i="12"/>
  <c r="G38" i="12"/>
  <c r="AG38" i="12" s="1"/>
  <c r="AE38" i="12" s="1"/>
  <c r="AS38" i="12"/>
  <c r="BC129" i="12"/>
  <c r="BC281" i="12"/>
  <c r="BC68" i="12"/>
  <c r="BC235" i="12"/>
  <c r="BC254" i="12"/>
  <c r="BC413" i="12"/>
  <c r="BC69" i="12"/>
  <c r="G33" i="12"/>
  <c r="AG33" i="12" s="1"/>
  <c r="AE33" i="12" s="1"/>
  <c r="AS33" i="12"/>
  <c r="BC29" i="12"/>
  <c r="G28" i="12"/>
  <c r="AG28" i="12" s="1"/>
  <c r="AE28" i="12" s="1"/>
  <c r="AS28" i="12"/>
  <c r="G472" i="12"/>
  <c r="AG472" i="12" s="1"/>
  <c r="AE472" i="12" s="1"/>
  <c r="AS472" i="12"/>
  <c r="G468" i="12"/>
  <c r="AG468" i="12" s="1"/>
  <c r="AE468" i="12" s="1"/>
  <c r="AS468" i="12"/>
  <c r="G435" i="12"/>
  <c r="AG435" i="12" s="1"/>
  <c r="AE435" i="12" s="1"/>
  <c r="AS435" i="12"/>
  <c r="BC392" i="12"/>
  <c r="G372" i="12"/>
  <c r="AG372" i="12" s="1"/>
  <c r="V372" i="12" s="1"/>
  <c r="AS372" i="12"/>
  <c r="G275" i="12"/>
  <c r="AG275" i="12" s="1"/>
  <c r="V275" i="12" s="1"/>
  <c r="AS275" i="12"/>
  <c r="G252" i="12"/>
  <c r="AG252" i="12" s="1"/>
  <c r="AE252" i="12" s="1"/>
  <c r="AS252" i="12"/>
  <c r="G224" i="12"/>
  <c r="AG224" i="12" s="1"/>
  <c r="V224" i="12" s="1"/>
  <c r="AS224" i="12"/>
  <c r="G199" i="12"/>
  <c r="AG199" i="12" s="1"/>
  <c r="V199" i="12" s="1"/>
  <c r="AS199" i="12"/>
  <c r="G192" i="12"/>
  <c r="AG192" i="12" s="1"/>
  <c r="AE192" i="12" s="1"/>
  <c r="AS192" i="12"/>
  <c r="G188" i="12"/>
  <c r="AG188" i="12" s="1"/>
  <c r="AE188" i="12" s="1"/>
  <c r="AS188" i="12"/>
  <c r="G175" i="12"/>
  <c r="AG175" i="12" s="1"/>
  <c r="AE175" i="12" s="1"/>
  <c r="AS175" i="12"/>
  <c r="G154" i="12"/>
  <c r="AG154" i="12" s="1"/>
  <c r="AE154" i="12" s="1"/>
  <c r="AS154" i="12"/>
  <c r="G135" i="12"/>
  <c r="AG135" i="12" s="1"/>
  <c r="AE135" i="12" s="1"/>
  <c r="AS135" i="12"/>
  <c r="G124" i="12"/>
  <c r="AG124" i="12" s="1"/>
  <c r="V124" i="12" s="1"/>
  <c r="AS124" i="12"/>
  <c r="G107" i="12"/>
  <c r="AG107" i="12" s="1"/>
  <c r="V107" i="12" s="1"/>
  <c r="AS107" i="12"/>
  <c r="G96" i="12"/>
  <c r="AG96" i="12" s="1"/>
  <c r="V96" i="12" s="1"/>
  <c r="AS96" i="12"/>
  <c r="G486" i="12"/>
  <c r="AG486" i="12" s="1"/>
  <c r="V486" i="12" s="1"/>
  <c r="AS486" i="12"/>
  <c r="G418" i="12"/>
  <c r="AG418" i="12" s="1"/>
  <c r="V418" i="12" s="1"/>
  <c r="AS418" i="12"/>
  <c r="G354" i="12"/>
  <c r="AG354" i="12" s="1"/>
  <c r="AE354" i="12" s="1"/>
  <c r="AS354" i="12"/>
  <c r="G330" i="12"/>
  <c r="AG330" i="12" s="1"/>
  <c r="V330" i="12" s="1"/>
  <c r="AS330" i="12"/>
  <c r="G322" i="12"/>
  <c r="AG322" i="12" s="1"/>
  <c r="AE322" i="12" s="1"/>
  <c r="AS322" i="12"/>
  <c r="G302" i="12"/>
  <c r="AG302" i="12" s="1"/>
  <c r="AE302" i="12" s="1"/>
  <c r="AS302" i="12"/>
  <c r="G202" i="12"/>
  <c r="AG202" i="12" s="1"/>
  <c r="V202" i="12" s="1"/>
  <c r="AS202" i="12"/>
  <c r="G178" i="12"/>
  <c r="AG178" i="12" s="1"/>
  <c r="AE178" i="12" s="1"/>
  <c r="AS178" i="12"/>
  <c r="BC173" i="12"/>
  <c r="BC376" i="12"/>
  <c r="BC406" i="12"/>
  <c r="BC410" i="12"/>
  <c r="BC92" i="12"/>
  <c r="BC46" i="12"/>
  <c r="BC106" i="12"/>
  <c r="BC340" i="12"/>
  <c r="BC203" i="12"/>
  <c r="BC216" i="12"/>
  <c r="BC227" i="12"/>
  <c r="BC264" i="12"/>
  <c r="BC474" i="12"/>
  <c r="BC388" i="12"/>
  <c r="BC26" i="12"/>
  <c r="BC157" i="12"/>
  <c r="BC65" i="12"/>
  <c r="BC185" i="12"/>
  <c r="BC461" i="12"/>
  <c r="BC280" i="12"/>
  <c r="BC32" i="12"/>
  <c r="BC333" i="12"/>
  <c r="BC141" i="12"/>
  <c r="G504" i="12"/>
  <c r="AG504" i="12" s="1"/>
  <c r="AE504" i="12" s="1"/>
  <c r="AS504" i="12"/>
  <c r="G502" i="12"/>
  <c r="AG502" i="12" s="1"/>
  <c r="AE502" i="12" s="1"/>
  <c r="AS502" i="12"/>
  <c r="BC27" i="12"/>
  <c r="BC242" i="12"/>
  <c r="G456" i="12"/>
  <c r="AG456" i="12" s="1"/>
  <c r="V456" i="12" s="1"/>
  <c r="AS456" i="12"/>
  <c r="G332" i="12"/>
  <c r="AG332" i="12" s="1"/>
  <c r="V332" i="12" s="1"/>
  <c r="AS332" i="12"/>
  <c r="G295" i="12"/>
  <c r="AG295" i="12" s="1"/>
  <c r="AE295" i="12" s="1"/>
  <c r="AS295" i="12"/>
  <c r="G288" i="12"/>
  <c r="AG288" i="12" s="1"/>
  <c r="AE288" i="12" s="1"/>
  <c r="AS288" i="12"/>
  <c r="G236" i="12"/>
  <c r="AG236" i="12" s="1"/>
  <c r="V236" i="12" s="1"/>
  <c r="AS236" i="12"/>
  <c r="G223" i="12"/>
  <c r="AG223" i="12" s="1"/>
  <c r="AE223" i="12" s="1"/>
  <c r="AS223" i="12"/>
  <c r="G215" i="12"/>
  <c r="AG215" i="12" s="1"/>
  <c r="AE215" i="12" s="1"/>
  <c r="AS215" i="12"/>
  <c r="G111" i="12"/>
  <c r="AG111" i="12" s="1"/>
  <c r="AE111" i="12" s="1"/>
  <c r="AS111" i="12"/>
  <c r="G104" i="12"/>
  <c r="AG104" i="12" s="1"/>
  <c r="AE104" i="12" s="1"/>
  <c r="AS104" i="12"/>
  <c r="G59" i="12"/>
  <c r="AG59" i="12" s="1"/>
  <c r="AE59" i="12" s="1"/>
  <c r="AS59" i="12"/>
  <c r="G43" i="12"/>
  <c r="AG43" i="12" s="1"/>
  <c r="V43" i="12" s="1"/>
  <c r="AS43" i="12"/>
  <c r="G39" i="12"/>
  <c r="AG39" i="12" s="1"/>
  <c r="V39" i="12" s="1"/>
  <c r="AS39" i="12"/>
  <c r="G450" i="12"/>
  <c r="AG450" i="12" s="1"/>
  <c r="AE450" i="12" s="1"/>
  <c r="AS450" i="12"/>
  <c r="G362" i="12"/>
  <c r="AG362" i="12" s="1"/>
  <c r="V362" i="12" s="1"/>
  <c r="AS362" i="12"/>
  <c r="G338" i="12"/>
  <c r="AG338" i="12" s="1"/>
  <c r="V338" i="12" s="1"/>
  <c r="AS338" i="12"/>
  <c r="G309" i="12"/>
  <c r="AG309" i="12" s="1"/>
  <c r="V309" i="12" s="1"/>
  <c r="AS309" i="12"/>
  <c r="G142" i="12"/>
  <c r="AG142" i="12" s="1"/>
  <c r="V142" i="12" s="1"/>
  <c r="AS142" i="12"/>
  <c r="G261" i="12"/>
  <c r="AG261" i="12" s="1"/>
  <c r="V261" i="12" s="1"/>
  <c r="AS261" i="12"/>
  <c r="BC205" i="12"/>
  <c r="BC126" i="12"/>
  <c r="BC495" i="12"/>
  <c r="BC292" i="12"/>
  <c r="BC149" i="12"/>
  <c r="BD321" i="12"/>
  <c r="BC20" i="12"/>
  <c r="BD457" i="12"/>
  <c r="AS345" i="12"/>
  <c r="AS169" i="12"/>
  <c r="AS97" i="12"/>
  <c r="BC455" i="12"/>
  <c r="BC73" i="12"/>
  <c r="BC120" i="12"/>
  <c r="BC248" i="12"/>
  <c r="BC289" i="12"/>
  <c r="BC355" i="12"/>
  <c r="BC44" i="12"/>
  <c r="BC17" i="12"/>
  <c r="BC21" i="12"/>
  <c r="AS497" i="12"/>
  <c r="G489" i="12"/>
  <c r="AG489" i="12" s="1"/>
  <c r="V489" i="12" s="1"/>
  <c r="AS489" i="12"/>
  <c r="AS349" i="12"/>
  <c r="AS277" i="12"/>
  <c r="G165" i="12"/>
  <c r="AG165" i="12" s="1"/>
  <c r="V165" i="12" s="1"/>
  <c r="AS165" i="12"/>
  <c r="AE485" i="12" l="1"/>
  <c r="AE122" i="12"/>
  <c r="AE250" i="12"/>
  <c r="AE378" i="12"/>
  <c r="AE271" i="12"/>
  <c r="AE35" i="12"/>
  <c r="AE71" i="12"/>
  <c r="AE108" i="12"/>
  <c r="BD108" i="12" s="1"/>
  <c r="AE132" i="12"/>
  <c r="AE183" i="12"/>
  <c r="AE224" i="12"/>
  <c r="AE130" i="12"/>
  <c r="BD130" i="12" s="1"/>
  <c r="AE386" i="12"/>
  <c r="AE284" i="12"/>
  <c r="AE432" i="12"/>
  <c r="AE492" i="12"/>
  <c r="BD492" i="12" s="1"/>
  <c r="AE43" i="12"/>
  <c r="AE67" i="12"/>
  <c r="AE87" i="12"/>
  <c r="AE128" i="12"/>
  <c r="BD128" i="12" s="1"/>
  <c r="AE171" i="12"/>
  <c r="AE195" i="12"/>
  <c r="AE221" i="12"/>
  <c r="AE299" i="12"/>
  <c r="BD299" i="12" s="1"/>
  <c r="AE359" i="12"/>
  <c r="AE393" i="12"/>
  <c r="AE261" i="12"/>
  <c r="AE362" i="12"/>
  <c r="BD362" i="12" s="1"/>
  <c r="AE220" i="12"/>
  <c r="AE428" i="12"/>
  <c r="AE79" i="12"/>
  <c r="AE119" i="12"/>
  <c r="BD119" i="12" s="1"/>
  <c r="AE150" i="12"/>
  <c r="AE176" i="12"/>
  <c r="AE207" i="12"/>
  <c r="AE233" i="12"/>
  <c r="V103" i="12"/>
  <c r="BC103" i="12" s="1"/>
  <c r="AE338" i="12"/>
  <c r="AE39" i="12"/>
  <c r="AE85" i="12"/>
  <c r="BD85" i="12" s="1"/>
  <c r="AE142" i="12"/>
  <c r="AE204" i="12"/>
  <c r="AE228" i="12"/>
  <c r="AE268" i="12"/>
  <c r="BD268" i="12" s="1"/>
  <c r="AE317" i="12"/>
  <c r="AE350" i="12"/>
  <c r="AE373" i="12"/>
  <c r="AE401" i="12"/>
  <c r="BD401" i="12" s="1"/>
  <c r="AE423" i="12"/>
  <c r="AE479" i="12"/>
  <c r="AE505" i="12"/>
  <c r="V40" i="12"/>
  <c r="BC40" i="12" s="1"/>
  <c r="V104" i="12"/>
  <c r="V154" i="12"/>
  <c r="V238" i="12"/>
  <c r="V286" i="12"/>
  <c r="V302" i="12"/>
  <c r="V334" i="12"/>
  <c r="V366" i="12"/>
  <c r="V398" i="12"/>
  <c r="BC398" i="12" s="1"/>
  <c r="V414" i="12"/>
  <c r="BC414" i="12" s="1"/>
  <c r="V430" i="12"/>
  <c r="V446" i="12"/>
  <c r="BC446" i="12" s="1"/>
  <c r="V462" i="12"/>
  <c r="BC462" i="12" s="1"/>
  <c r="V482" i="12"/>
  <c r="V502" i="12"/>
  <c r="AE300" i="12"/>
  <c r="AE320" i="12"/>
  <c r="BD320" i="12" s="1"/>
  <c r="AE372" i="12"/>
  <c r="AE409" i="12"/>
  <c r="AE444" i="12"/>
  <c r="AE476" i="12"/>
  <c r="V59" i="12"/>
  <c r="V100" i="12"/>
  <c r="V118" i="12"/>
  <c r="BC118" i="12" s="1"/>
  <c r="V146" i="12"/>
  <c r="BC146" i="12" s="1"/>
  <c r="V178" i="12"/>
  <c r="V201" i="12"/>
  <c r="V223" i="12"/>
  <c r="V263" i="12"/>
  <c r="V339" i="12"/>
  <c r="BC339" i="12" s="1"/>
  <c r="V375" i="12"/>
  <c r="V391" i="12"/>
  <c r="V427" i="12"/>
  <c r="V463" i="12"/>
  <c r="V499" i="12"/>
  <c r="AE420" i="12"/>
  <c r="AE503" i="12"/>
  <c r="BD503" i="12" s="1"/>
  <c r="V28" i="12"/>
  <c r="V60" i="12"/>
  <c r="V83" i="12"/>
  <c r="V115" i="12"/>
  <c r="V174" i="12"/>
  <c r="V206" i="12"/>
  <c r="V316" i="12"/>
  <c r="V360" i="12"/>
  <c r="V436" i="12"/>
  <c r="V468" i="12"/>
  <c r="V484" i="12"/>
  <c r="V500" i="12"/>
  <c r="BC500" i="12" s="1"/>
  <c r="AE422" i="12"/>
  <c r="AE489" i="12"/>
  <c r="V52" i="12"/>
  <c r="V80" i="12"/>
  <c r="BC80" i="12" s="1"/>
  <c r="V212" i="12"/>
  <c r="V175" i="12"/>
  <c r="AE282" i="12"/>
  <c r="AE303" i="12"/>
  <c r="BD303" i="12" s="1"/>
  <c r="AE86" i="12"/>
  <c r="AE139" i="12"/>
  <c r="AE199" i="12"/>
  <c r="AE236" i="12"/>
  <c r="BD236" i="12" s="1"/>
  <c r="AE418" i="12"/>
  <c r="AE225" i="12"/>
  <c r="AE304" i="12"/>
  <c r="AE332" i="12"/>
  <c r="BD332" i="12" s="1"/>
  <c r="AE371" i="12"/>
  <c r="AE138" i="12"/>
  <c r="AE394" i="12"/>
  <c r="AE53" i="12"/>
  <c r="BD53" i="12" s="1"/>
  <c r="AE84" i="12"/>
  <c r="AE125" i="12"/>
  <c r="V135" i="12"/>
  <c r="AE165" i="12"/>
  <c r="BD165" i="12" s="1"/>
  <c r="AE114" i="12"/>
  <c r="AE370" i="12"/>
  <c r="AE498" i="12"/>
  <c r="AE70" i="12"/>
  <c r="AE167" i="12"/>
  <c r="AE208" i="12"/>
  <c r="AE240" i="12"/>
  <c r="AE356" i="12"/>
  <c r="AE383" i="12"/>
  <c r="AE486" i="12"/>
  <c r="V90" i="12"/>
  <c r="V218" i="12"/>
  <c r="V274" i="12"/>
  <c r="V306" i="12"/>
  <c r="V322" i="12"/>
  <c r="V354" i="12"/>
  <c r="V402" i="12"/>
  <c r="V434" i="12"/>
  <c r="V450" i="12"/>
  <c r="V470" i="12"/>
  <c r="BC470" i="12" s="1"/>
  <c r="AE267" i="12"/>
  <c r="AE305" i="12"/>
  <c r="AE414" i="12"/>
  <c r="AE460" i="12"/>
  <c r="BD460" i="12" s="1"/>
  <c r="V182" i="12"/>
  <c r="V247" i="12"/>
  <c r="V295" i="12"/>
  <c r="V343" i="12"/>
  <c r="V363" i="12"/>
  <c r="BC363" i="12" s="1"/>
  <c r="V379" i="12"/>
  <c r="V403" i="12"/>
  <c r="V431" i="12"/>
  <c r="BC431" i="12" s="1"/>
  <c r="V471" i="12"/>
  <c r="AE456" i="12"/>
  <c r="AE508" i="12"/>
  <c r="V33" i="12"/>
  <c r="BC33" i="12" s="1"/>
  <c r="V184" i="12"/>
  <c r="V288" i="12"/>
  <c r="V304" i="12"/>
  <c r="BC304" i="12" s="1"/>
  <c r="V344" i="12"/>
  <c r="BC344" i="12" s="1"/>
  <c r="V364" i="12"/>
  <c r="V384" i="12"/>
  <c r="V408" i="12"/>
  <c r="BC408" i="12" s="1"/>
  <c r="V472" i="12"/>
  <c r="V488" i="12"/>
  <c r="V504" i="12"/>
  <c r="AE275" i="12"/>
  <c r="AE308" i="12"/>
  <c r="BD308" i="12" s="1"/>
  <c r="AE351" i="12"/>
  <c r="V38" i="12"/>
  <c r="V57" i="12"/>
  <c r="V166" i="12"/>
  <c r="BC166" i="12" s="1"/>
  <c r="V253" i="12"/>
  <c r="V385" i="12"/>
  <c r="BC385" i="12" s="1"/>
  <c r="V405" i="12"/>
  <c r="BC67" i="12"/>
  <c r="BC212" i="12"/>
  <c r="BC143" i="12"/>
  <c r="BC293" i="12"/>
  <c r="V207" i="12"/>
  <c r="BC207" i="12" s="1"/>
  <c r="AE314" i="12"/>
  <c r="AE442" i="12"/>
  <c r="AE124" i="12"/>
  <c r="AE91" i="12"/>
  <c r="AE143" i="12"/>
  <c r="AE163" i="12"/>
  <c r="AE214" i="12"/>
  <c r="V215" i="12"/>
  <c r="AE194" i="12"/>
  <c r="AE78" i="12"/>
  <c r="AE309" i="12"/>
  <c r="AE298" i="12"/>
  <c r="AE110" i="12"/>
  <c r="AE293" i="12"/>
  <c r="AE54" i="12"/>
  <c r="AE76" i="12"/>
  <c r="BD76" i="12" s="1"/>
  <c r="AE107" i="12"/>
  <c r="AE255" i="12"/>
  <c r="AE390" i="12"/>
  <c r="AE491" i="12"/>
  <c r="BD491" i="12" s="1"/>
  <c r="V30" i="12"/>
  <c r="V163" i="12"/>
  <c r="BC163" i="12" s="1"/>
  <c r="V222" i="12"/>
  <c r="V294" i="12"/>
  <c r="BC294" i="12" s="1"/>
  <c r="V494" i="12"/>
  <c r="AE464" i="12"/>
  <c r="V36" i="12"/>
  <c r="V192" i="12"/>
  <c r="V251" i="12"/>
  <c r="V323" i="12"/>
  <c r="BC323" i="12" s="1"/>
  <c r="V411" i="12"/>
  <c r="V435" i="12"/>
  <c r="V156" i="12"/>
  <c r="V188" i="12"/>
  <c r="V252" i="12"/>
  <c r="V352" i="12"/>
  <c r="V368" i="12"/>
  <c r="V412" i="12"/>
  <c r="AE312" i="12"/>
  <c r="AE478" i="12"/>
  <c r="BD478" i="12" s="1"/>
  <c r="V121" i="12"/>
  <c r="BC305" i="12"/>
  <c r="BC503" i="12"/>
  <c r="BC319" i="12"/>
  <c r="BC308" i="12"/>
  <c r="V111" i="12"/>
  <c r="AE96" i="12"/>
  <c r="AE219" i="12"/>
  <c r="AE118" i="12"/>
  <c r="BD118" i="12" s="1"/>
  <c r="AE164" i="12"/>
  <c r="AE319" i="12"/>
  <c r="AE385" i="12"/>
  <c r="AE202" i="12"/>
  <c r="AE330" i="12"/>
  <c r="AE196" i="12"/>
  <c r="V71" i="12"/>
  <c r="BC71" i="12" s="1"/>
  <c r="AE296" i="12"/>
  <c r="BD296" i="12" s="1"/>
  <c r="AE396" i="12"/>
  <c r="AE443" i="12"/>
  <c r="V99" i="12"/>
  <c r="BC99" i="12" s="1"/>
  <c r="V314" i="12"/>
  <c r="BC314" i="12" s="1"/>
  <c r="V416" i="12"/>
  <c r="V480" i="12"/>
  <c r="BC480" i="12" s="1"/>
  <c r="V496" i="12"/>
  <c r="BC496" i="12" s="1"/>
  <c r="AE285" i="12"/>
  <c r="BD285" i="12" s="1"/>
  <c r="V285" i="12"/>
  <c r="BC285" i="12" s="1"/>
  <c r="AE15" i="12"/>
  <c r="AE14" i="12"/>
  <c r="V14" i="12"/>
  <c r="BC14" i="12" s="1"/>
  <c r="V15" i="12"/>
  <c r="BC15" i="12" s="1"/>
  <c r="BC238" i="12"/>
  <c r="BC383" i="12"/>
  <c r="BC219" i="12"/>
  <c r="BC201" i="12"/>
  <c r="BC405" i="12"/>
  <c r="BC100" i="12"/>
  <c r="BC228" i="12"/>
  <c r="G21" i="13"/>
  <c r="H17" i="13"/>
  <c r="BD74" i="12"/>
  <c r="BD243" i="12"/>
  <c r="BD211" i="12"/>
  <c r="BD419" i="12"/>
  <c r="BD426" i="12"/>
  <c r="BD197" i="12"/>
  <c r="AV12" i="12"/>
  <c r="AV13" i="12"/>
  <c r="G11" i="12"/>
  <c r="BD291" i="12"/>
  <c r="BD102" i="12"/>
  <c r="BD256" i="12"/>
  <c r="BD180" i="12"/>
  <c r="BD42" i="12"/>
  <c r="BD27" i="12"/>
  <c r="BD348" i="12"/>
  <c r="BD407" i="12"/>
  <c r="BD131" i="12"/>
  <c r="BD451" i="12"/>
  <c r="BD342" i="12"/>
  <c r="BD474" i="12"/>
  <c r="BD439" i="12"/>
  <c r="BD361" i="12"/>
  <c r="BD235" i="12"/>
  <c r="BD246" i="12"/>
  <c r="BD179" i="12"/>
  <c r="BD50" i="12"/>
  <c r="BD346" i="12"/>
  <c r="BD123" i="12"/>
  <c r="BD159" i="12"/>
  <c r="BD358" i="12"/>
  <c r="BD410" i="12"/>
  <c r="AM19" i="16"/>
  <c r="AL17" i="13"/>
  <c r="F19" i="16"/>
  <c r="AB19" i="16"/>
  <c r="AB17" i="13"/>
  <c r="Q19" i="16"/>
  <c r="Q17" i="13"/>
  <c r="BD244" i="12"/>
  <c r="BD467" i="12"/>
  <c r="BD249" i="12"/>
  <c r="BD259" i="12"/>
  <c r="BD162" i="12"/>
  <c r="BD140" i="12"/>
  <c r="BD75" i="12"/>
  <c r="BD64" i="12"/>
  <c r="BD81" i="12"/>
  <c r="BD276" i="12"/>
  <c r="BD210" i="12"/>
  <c r="BD264" i="12"/>
  <c r="BD477" i="12"/>
  <c r="BD62" i="12"/>
  <c r="BD157" i="12"/>
  <c r="BD191" i="12"/>
  <c r="BD129" i="12"/>
  <c r="BD186" i="12"/>
  <c r="E11" i="16"/>
  <c r="BD440" i="12"/>
  <c r="BD315" i="12"/>
  <c r="BD172" i="12"/>
  <c r="BD230" i="12"/>
  <c r="BD387" i="12"/>
  <c r="BD260" i="12"/>
  <c r="BD449" i="12"/>
  <c r="BD187" i="12"/>
  <c r="BD406" i="12"/>
  <c r="BD331" i="12"/>
  <c r="E12" i="16"/>
  <c r="BD424" i="12"/>
  <c r="BD441" i="12"/>
  <c r="BD152" i="12"/>
  <c r="BD31" i="12"/>
  <c r="BD266" i="12"/>
  <c r="BD105" i="12"/>
  <c r="BD377" i="12"/>
  <c r="BD147" i="12"/>
  <c r="BD347" i="12"/>
  <c r="BD155" i="12"/>
  <c r="BD380" i="12"/>
  <c r="BD190" i="12"/>
  <c r="BD46" i="12"/>
  <c r="BD307" i="12"/>
  <c r="BD270" i="12"/>
  <c r="BC121" i="12"/>
  <c r="BC53" i="12"/>
  <c r="BC114" i="12"/>
  <c r="BC412" i="12"/>
  <c r="BC312" i="12"/>
  <c r="BC174" i="12"/>
  <c r="BC130" i="12"/>
  <c r="BC76" i="12"/>
  <c r="BC108" i="12"/>
  <c r="BD314" i="12"/>
  <c r="BD188" i="12"/>
  <c r="BD121" i="12"/>
  <c r="BD143" i="12"/>
  <c r="BD163" i="12"/>
  <c r="BD351" i="12"/>
  <c r="BD384" i="12"/>
  <c r="BD462" i="12"/>
  <c r="BD484" i="12"/>
  <c r="BD482" i="12"/>
  <c r="BD284" i="12"/>
  <c r="BD52" i="12"/>
  <c r="BD171" i="12"/>
  <c r="BD304" i="12"/>
  <c r="BD393" i="12"/>
  <c r="BD500" i="12"/>
  <c r="BD354" i="12"/>
  <c r="BD201" i="12"/>
  <c r="BD408" i="12"/>
  <c r="BD470" i="12"/>
  <c r="BD220" i="12"/>
  <c r="BD84" i="12"/>
  <c r="BD125" i="12"/>
  <c r="BD166" i="12"/>
  <c r="BD207" i="12"/>
  <c r="BD294" i="12"/>
  <c r="BD339" i="12"/>
  <c r="BD405" i="12"/>
  <c r="BD471" i="12"/>
  <c r="BD494" i="12"/>
  <c r="BD178" i="12"/>
  <c r="BD104" i="12"/>
  <c r="BD70" i="12"/>
  <c r="BD208" i="12"/>
  <c r="BD255" i="12"/>
  <c r="BD288" i="12"/>
  <c r="BD317" i="12"/>
  <c r="BD344" i="12"/>
  <c r="BD368" i="12"/>
  <c r="BD390" i="12"/>
  <c r="BD420" i="12"/>
  <c r="BD446" i="12"/>
  <c r="BC251" i="12"/>
  <c r="BC300" i="12"/>
  <c r="BC182" i="12"/>
  <c r="BC371" i="12"/>
  <c r="BC83" i="12"/>
  <c r="BC463" i="12"/>
  <c r="BC194" i="12"/>
  <c r="BD306" i="12"/>
  <c r="BC306" i="12"/>
  <c r="BC225" i="12"/>
  <c r="BC360" i="12"/>
  <c r="BC444" i="12"/>
  <c r="BC422" i="12"/>
  <c r="BD183" i="12"/>
  <c r="BC183" i="12"/>
  <c r="BD90" i="12"/>
  <c r="BD218" i="12"/>
  <c r="BD378" i="12"/>
  <c r="BD86" i="12"/>
  <c r="BD219" i="12"/>
  <c r="BD251" i="12"/>
  <c r="BD275" i="12"/>
  <c r="BD302" i="12"/>
  <c r="BD364" i="12"/>
  <c r="BD412" i="12"/>
  <c r="BD436" i="12"/>
  <c r="BD468" i="12"/>
  <c r="BD489" i="12"/>
  <c r="BD316" i="12"/>
  <c r="BD67" i="12"/>
  <c r="BD175" i="12"/>
  <c r="BD225" i="12"/>
  <c r="BD309" i="12"/>
  <c r="BD505" i="12"/>
  <c r="BD194" i="12"/>
  <c r="BD450" i="12"/>
  <c r="BD103" i="12"/>
  <c r="BD371" i="12"/>
  <c r="BD430" i="12"/>
  <c r="BD394" i="12"/>
  <c r="BD28" i="12"/>
  <c r="BD150" i="12"/>
  <c r="BD212" i="12"/>
  <c r="BD233" i="12"/>
  <c r="BD300" i="12"/>
  <c r="BD409" i="12"/>
  <c r="BD476" i="12"/>
  <c r="BD502" i="12"/>
  <c r="BD338" i="12"/>
  <c r="BD360" i="12"/>
  <c r="BD54" i="12"/>
  <c r="BD100" i="12"/>
  <c r="BD167" i="12"/>
  <c r="BD240" i="12"/>
  <c r="BD295" i="12"/>
  <c r="BD350" i="12"/>
  <c r="BD373" i="12"/>
  <c r="BC221" i="12"/>
  <c r="BC85" i="12"/>
  <c r="BC286" i="12"/>
  <c r="BC391" i="12"/>
  <c r="BC366" i="12"/>
  <c r="BC87" i="12"/>
  <c r="BC492" i="12"/>
  <c r="BC432" i="12"/>
  <c r="BC138" i="12"/>
  <c r="BC57" i="12"/>
  <c r="BC206" i="12"/>
  <c r="BC214" i="12"/>
  <c r="BC485" i="12"/>
  <c r="BD247" i="12"/>
  <c r="BD184" i="12"/>
  <c r="BD14" i="12"/>
  <c r="BD122" i="12"/>
  <c r="BD250" i="12"/>
  <c r="BD60" i="12"/>
  <c r="BD271" i="12"/>
  <c r="BD496" i="12"/>
  <c r="BD30" i="12"/>
  <c r="BD71" i="12"/>
  <c r="BD132" i="12"/>
  <c r="BD174" i="12"/>
  <c r="BD199" i="12"/>
  <c r="BD224" i="12"/>
  <c r="BD261" i="12"/>
  <c r="BD386" i="12"/>
  <c r="BD432" i="12"/>
  <c r="BD36" i="12"/>
  <c r="BD206" i="12"/>
  <c r="BD286" i="12"/>
  <c r="BD319" i="12"/>
  <c r="BD375" i="12"/>
  <c r="BD15" i="12"/>
  <c r="BD385" i="12"/>
  <c r="BD443" i="12"/>
  <c r="BD486" i="12"/>
  <c r="BD293" i="12"/>
  <c r="BD298" i="12"/>
  <c r="BD428" i="12"/>
  <c r="BD115" i="12"/>
  <c r="BD176" i="12"/>
  <c r="BD196" i="12"/>
  <c r="BD238" i="12"/>
  <c r="BD305" i="12"/>
  <c r="BD414" i="12"/>
  <c r="BD480" i="12"/>
  <c r="BD114" i="12"/>
  <c r="BD370" i="12"/>
  <c r="BD498" i="12"/>
  <c r="BD39" i="12"/>
  <c r="BD59" i="12"/>
  <c r="BD80" i="12"/>
  <c r="BD107" i="12"/>
  <c r="BD223" i="12"/>
  <c r="BD334" i="12"/>
  <c r="BD356" i="12"/>
  <c r="BD456" i="12"/>
  <c r="BD508" i="12"/>
  <c r="BC343" i="12"/>
  <c r="BC359" i="12"/>
  <c r="BC296" i="12"/>
  <c r="BC396" i="12"/>
  <c r="BC91" i="12"/>
  <c r="BC416" i="12"/>
  <c r="BC204" i="12"/>
  <c r="BC156" i="12"/>
  <c r="BD154" i="12"/>
  <c r="BD282" i="12"/>
  <c r="BD442" i="12"/>
  <c r="BD124" i="12"/>
  <c r="BD35" i="12"/>
  <c r="BD96" i="12"/>
  <c r="BD139" i="12"/>
  <c r="BD312" i="12"/>
  <c r="BD379" i="12"/>
  <c r="BD403" i="12"/>
  <c r="BD422" i="12"/>
  <c r="BD504" i="12"/>
  <c r="BD418" i="12"/>
  <c r="BD252" i="12"/>
  <c r="BD43" i="12"/>
  <c r="BD83" i="12"/>
  <c r="BD164" i="12"/>
  <c r="BD215" i="12"/>
  <c r="BD463" i="12"/>
  <c r="BD78" i="12"/>
  <c r="BD195" i="12"/>
  <c r="BD253" i="12"/>
  <c r="BD398" i="12"/>
  <c r="BD330" i="12"/>
  <c r="BD156" i="12"/>
  <c r="BD323" i="12"/>
  <c r="BD38" i="12"/>
  <c r="BD57" i="12"/>
  <c r="BD99" i="12"/>
  <c r="BD267" i="12"/>
  <c r="BD444" i="12"/>
  <c r="BD464" i="12"/>
  <c r="BD485" i="12"/>
  <c r="BD146" i="12"/>
  <c r="BD274" i="12"/>
  <c r="BD402" i="12"/>
  <c r="BD40" i="12"/>
  <c r="BD111" i="12"/>
  <c r="BD142" i="12"/>
  <c r="BD182" i="12"/>
  <c r="BD204" i="12"/>
  <c r="BD228" i="12"/>
  <c r="BD363" i="12"/>
  <c r="BD383" i="12"/>
  <c r="BD411" i="12"/>
  <c r="BD488" i="12"/>
  <c r="BD301" i="12"/>
  <c r="BD126" i="12"/>
  <c r="BD388" i="12"/>
  <c r="BD91" i="12"/>
  <c r="BD353" i="12"/>
  <c r="BD290" i="12"/>
  <c r="BD51" i="12"/>
  <c r="BC378" i="12"/>
  <c r="BD475" i="12"/>
  <c r="BD448" i="12"/>
  <c r="BC394" i="12"/>
  <c r="BD214" i="12"/>
  <c r="BC125" i="12"/>
  <c r="BD287" i="12"/>
  <c r="BD404" i="12"/>
  <c r="BD454" i="12"/>
  <c r="BD400" i="12"/>
  <c r="BD487" i="12"/>
  <c r="BD495" i="12"/>
  <c r="BD254" i="12"/>
  <c r="BD58" i="12"/>
  <c r="BD328" i="12"/>
  <c r="BD327" i="12"/>
  <c r="BD127" i="12"/>
  <c r="BC386" i="12"/>
  <c r="BC379" i="12"/>
  <c r="BD239" i="12"/>
  <c r="BC402" i="12"/>
  <c r="BD313" i="12"/>
  <c r="BD55" i="12"/>
  <c r="BC443" i="12"/>
  <c r="BD416" i="12"/>
  <c r="BD257" i="12"/>
  <c r="BD77" i="12"/>
  <c r="BD112" i="12"/>
  <c r="BD510" i="12"/>
  <c r="BC476" i="12"/>
  <c r="BD68" i="12"/>
  <c r="BD318" i="12"/>
  <c r="BD88" i="12"/>
  <c r="BD87" i="12"/>
  <c r="BC184" i="12"/>
  <c r="BD355" i="12"/>
  <c r="BC35" i="12"/>
  <c r="BC52" i="12"/>
  <c r="BD376" i="12"/>
  <c r="BC471" i="12"/>
  <c r="BC284" i="12"/>
  <c r="BD396" i="12"/>
  <c r="BD170" i="12"/>
  <c r="BD198" i="12"/>
  <c r="BD231" i="12"/>
  <c r="BC488" i="12"/>
  <c r="BD98" i="12"/>
  <c r="BD399" i="12"/>
  <c r="BD226" i="12"/>
  <c r="BD63" i="12"/>
  <c r="BD366" i="12"/>
  <c r="BD507" i="12"/>
  <c r="BD459" i="12"/>
  <c r="BD234" i="12"/>
  <c r="BD490" i="12"/>
  <c r="BD232" i="12"/>
  <c r="G22" i="13"/>
  <c r="BD92" i="12"/>
  <c r="BC375" i="12"/>
  <c r="BD48" i="12"/>
  <c r="BD369" i="12"/>
  <c r="BD138" i="12"/>
  <c r="BC428" i="12"/>
  <c r="BD483" i="12"/>
  <c r="BD458" i="12"/>
  <c r="BD72" i="12"/>
  <c r="BD278" i="12"/>
  <c r="BD395" i="12"/>
  <c r="BD455" i="12"/>
  <c r="BC436" i="12"/>
  <c r="BD343" i="12"/>
  <c r="BD116" i="12"/>
  <c r="BC390" i="12"/>
  <c r="BC430" i="12"/>
  <c r="BD120" i="12"/>
  <c r="BD221" i="12"/>
  <c r="BD280" i="12"/>
  <c r="BD168" i="12"/>
  <c r="BD438" i="12"/>
  <c r="BD241" i="12"/>
  <c r="BD216" i="12"/>
  <c r="BD203" i="12"/>
  <c r="BD106" i="12"/>
  <c r="BD158" i="12"/>
  <c r="BD310" i="12"/>
  <c r="BD447" i="12"/>
  <c r="BD466" i="12"/>
  <c r="BD189" i="12"/>
  <c r="BD279" i="12"/>
  <c r="BD324" i="12"/>
  <c r="BD217" i="12"/>
  <c r="BD431" i="12"/>
  <c r="BD134" i="12"/>
  <c r="BD136" i="12"/>
  <c r="BD336" i="12"/>
  <c r="BD391" i="12"/>
  <c r="BD248" i="12"/>
  <c r="BD73" i="12"/>
  <c r="BD359" i="12"/>
  <c r="BD242" i="12"/>
  <c r="BD237" i="12"/>
  <c r="BD32" i="12"/>
  <c r="BD227" i="12"/>
  <c r="BD144" i="12"/>
  <c r="BD340" i="12"/>
  <c r="BD262" i="12"/>
  <c r="BD311" i="12"/>
  <c r="BD173" i="12"/>
  <c r="BD29" i="12"/>
  <c r="BD506" i="12"/>
  <c r="BD66" i="12"/>
  <c r="BD415" i="12"/>
  <c r="BC128" i="12"/>
  <c r="BD445" i="12"/>
  <c r="BC60" i="12"/>
  <c r="BD326" i="12"/>
  <c r="BD374" i="12"/>
  <c r="BD47" i="12"/>
  <c r="BD335" i="12"/>
  <c r="BD56" i="12"/>
  <c r="BC373" i="12"/>
  <c r="BD151" i="12"/>
  <c r="BC478" i="12"/>
  <c r="BC253" i="12"/>
  <c r="BD200" i="12"/>
  <c r="BD34" i="12"/>
  <c r="BD329" i="12"/>
  <c r="BD392" i="12"/>
  <c r="E10" i="16"/>
  <c r="BD82" i="12"/>
  <c r="BD272" i="12"/>
  <c r="BC420" i="12"/>
  <c r="BD41" i="12"/>
  <c r="BD258" i="12"/>
  <c r="BD95" i="12"/>
  <c r="BD382" i="12"/>
  <c r="BD292" i="12"/>
  <c r="BD148" i="12"/>
  <c r="BC268" i="12"/>
  <c r="BC334" i="12"/>
  <c r="BD509" i="12"/>
  <c r="BC317" i="12"/>
  <c r="BD44" i="12"/>
  <c r="BD289" i="12"/>
  <c r="BD367" i="12"/>
  <c r="BD94" i="12"/>
  <c r="BC298" i="12"/>
  <c r="BC442" i="12"/>
  <c r="BC196" i="12"/>
  <c r="BC370" i="12"/>
  <c r="BC482" i="12"/>
  <c r="BC139" i="12"/>
  <c r="BC218" i="12"/>
  <c r="BC403" i="12"/>
  <c r="BC261" i="12"/>
  <c r="BC309" i="12"/>
  <c r="BC362" i="12"/>
  <c r="BC39" i="12"/>
  <c r="BC59" i="12"/>
  <c r="BC111" i="12"/>
  <c r="BC223" i="12"/>
  <c r="BC288" i="12"/>
  <c r="BC332" i="12"/>
  <c r="BC456" i="12"/>
  <c r="BC502" i="12"/>
  <c r="BC178" i="12"/>
  <c r="BC302" i="12"/>
  <c r="BC330" i="12"/>
  <c r="BC418" i="12"/>
  <c r="BC96" i="12"/>
  <c r="BC124" i="12"/>
  <c r="BC154" i="12"/>
  <c r="BC188" i="12"/>
  <c r="BC199" i="12"/>
  <c r="BC224" i="12"/>
  <c r="BC275" i="12"/>
  <c r="BC468" i="12"/>
  <c r="BC28" i="12"/>
  <c r="BD33" i="12"/>
  <c r="BC38" i="12"/>
  <c r="BC86" i="12"/>
  <c r="BC494" i="12"/>
  <c r="BC84" i="12"/>
  <c r="BC122" i="12"/>
  <c r="BC164" i="12"/>
  <c r="BC176" i="12"/>
  <c r="BC208" i="12"/>
  <c r="BC255" i="12"/>
  <c r="BC271" i="12"/>
  <c r="BC303" i="12"/>
  <c r="BC320" i="12"/>
  <c r="BC368" i="12"/>
  <c r="BC411" i="12"/>
  <c r="BC464" i="12"/>
  <c r="BC491" i="12"/>
  <c r="AS11" i="12"/>
  <c r="I10" i="18" a="1"/>
  <c r="I10" i="18" s="1"/>
  <c r="H10" i="18" s="1" a="1"/>
  <c r="H10" i="18" s="1"/>
  <c r="L13" i="18" a="1"/>
  <c r="L13" i="18" s="1"/>
  <c r="L27" i="18" a="1"/>
  <c r="L27" i="18" s="1"/>
  <c r="I31" i="18" a="1"/>
  <c r="I31" i="18" s="1"/>
  <c r="I27" i="18" a="1"/>
  <c r="I27" i="18" s="1"/>
  <c r="I12" i="18" a="1"/>
  <c r="I12" i="18" s="1"/>
  <c r="I24" i="18" a="1"/>
  <c r="I24" i="18" s="1"/>
  <c r="L30" i="18" a="1"/>
  <c r="L30" i="18" s="1"/>
  <c r="I18" i="18" a="1"/>
  <c r="I18" i="18" s="1"/>
  <c r="L31" i="18" a="1"/>
  <c r="L31" i="18" s="1"/>
  <c r="L28" i="18" a="1"/>
  <c r="L28" i="18" s="1"/>
  <c r="L22" i="18" a="1"/>
  <c r="L22" i="18" s="1"/>
  <c r="K22" i="18" s="1" a="1"/>
  <c r="K22" i="18" s="1"/>
  <c r="L29" i="18" a="1"/>
  <c r="L29" i="18" s="1"/>
  <c r="I13" i="18" a="1"/>
  <c r="I13" i="18" s="1"/>
  <c r="L24" i="18" a="1"/>
  <c r="L24" i="18" s="1"/>
  <c r="L19" i="18" a="1"/>
  <c r="L19" i="18" s="1"/>
  <c r="L17" i="18" a="1"/>
  <c r="L17" i="18" s="1"/>
  <c r="I26" i="18" a="1"/>
  <c r="I26" i="18" s="1"/>
  <c r="I23" i="18" a="1"/>
  <c r="I23" i="18" s="1"/>
  <c r="L25" i="18" a="1"/>
  <c r="L25" i="18" s="1"/>
  <c r="L23" i="18" a="1"/>
  <c r="L23" i="18" s="1"/>
  <c r="L15" i="18" a="1"/>
  <c r="L15" i="18" s="1"/>
  <c r="I29" i="18" a="1"/>
  <c r="I29" i="18" s="1"/>
  <c r="L26" i="18" a="1"/>
  <c r="L26" i="18" s="1"/>
  <c r="I17" i="18" a="1"/>
  <c r="I17" i="18" s="1"/>
  <c r="L16" i="18" a="1"/>
  <c r="L16" i="18" s="1"/>
  <c r="L14" i="18" a="1"/>
  <c r="L14" i="18" s="1"/>
  <c r="I30" i="18" a="1"/>
  <c r="I30" i="18" s="1"/>
  <c r="L10" i="18" a="1"/>
  <c r="L10" i="18" s="1"/>
  <c r="K10" i="18" s="1" a="1"/>
  <c r="K10" i="18" s="1"/>
  <c r="L18" i="18" a="1"/>
  <c r="L18" i="18" s="1"/>
  <c r="I19" i="18" a="1"/>
  <c r="I19" i="18" s="1"/>
  <c r="L12" i="18" a="1"/>
  <c r="L12" i="18" s="1"/>
  <c r="I11" i="18" a="1"/>
  <c r="I11" i="18" s="1"/>
  <c r="H11" i="18" s="1" a="1"/>
  <c r="H11" i="18" s="1"/>
  <c r="I28" i="18" a="1"/>
  <c r="I28" i="18" s="1"/>
  <c r="I14" i="18" a="1"/>
  <c r="I14" i="18" s="1"/>
  <c r="I22" i="18" a="1"/>
  <c r="I22" i="18" s="1"/>
  <c r="H22" i="18" s="1" a="1"/>
  <c r="H22" i="18" s="1"/>
  <c r="I15" i="18" a="1"/>
  <c r="I15" i="18" s="1"/>
  <c r="I16" i="18" a="1"/>
  <c r="I16" i="18" s="1"/>
  <c r="L11" i="18" a="1"/>
  <c r="L11" i="18" s="1"/>
  <c r="I25" i="18" a="1"/>
  <c r="I25" i="18" s="1"/>
  <c r="BD97" i="12"/>
  <c r="BC409" i="12"/>
  <c r="BC220" i="12"/>
  <c r="BD423" i="12"/>
  <c r="BC423" i="12"/>
  <c r="BD277" i="12"/>
  <c r="BD352" i="12"/>
  <c r="BC352" i="12"/>
  <c r="BC36" i="12"/>
  <c r="BC150" i="12"/>
  <c r="BC54" i="12"/>
  <c r="BC233" i="12"/>
  <c r="BC274" i="12"/>
  <c r="BC240" i="12"/>
  <c r="BD263" i="12"/>
  <c r="BC263" i="12"/>
  <c r="BC384" i="12"/>
  <c r="BD434" i="12"/>
  <c r="BC434" i="12"/>
  <c r="BC115" i="12"/>
  <c r="BC299" i="12"/>
  <c r="BC508" i="12"/>
  <c r="BC350" i="12"/>
  <c r="BC70" i="12"/>
  <c r="BC90" i="12"/>
  <c r="BC167" i="12"/>
  <c r="BC356" i="12"/>
  <c r="BC460" i="12"/>
  <c r="BC505" i="12"/>
  <c r="BD110" i="12"/>
  <c r="BC110" i="12"/>
  <c r="BC247" i="12"/>
  <c r="BD479" i="12"/>
  <c r="BC479" i="12"/>
  <c r="BC165" i="12"/>
  <c r="BC489" i="12"/>
  <c r="BD349" i="12"/>
  <c r="BC142" i="12"/>
  <c r="BC338" i="12"/>
  <c r="BC450" i="12"/>
  <c r="BC43" i="12"/>
  <c r="BC104" i="12"/>
  <c r="BC215" i="12"/>
  <c r="BC236" i="12"/>
  <c r="BC295" i="12"/>
  <c r="BC504" i="12"/>
  <c r="BD345" i="12"/>
  <c r="BD202" i="12"/>
  <c r="BC202" i="12"/>
  <c r="BD322" i="12"/>
  <c r="BC322" i="12"/>
  <c r="BC354" i="12"/>
  <c r="BC486" i="12"/>
  <c r="BC107" i="12"/>
  <c r="BD135" i="12"/>
  <c r="BC135" i="12"/>
  <c r="BC175" i="12"/>
  <c r="BD192" i="12"/>
  <c r="BC192" i="12"/>
  <c r="BC252" i="12"/>
  <c r="BD372" i="12"/>
  <c r="BC372" i="12"/>
  <c r="BD435" i="12"/>
  <c r="BC435" i="12"/>
  <c r="BD472" i="12"/>
  <c r="BC472" i="12"/>
  <c r="BC78" i="12"/>
  <c r="BD222" i="12"/>
  <c r="BC222" i="12"/>
  <c r="BC393" i="12"/>
  <c r="BC79" i="12"/>
  <c r="BD79" i="12"/>
  <c r="BC119" i="12"/>
  <c r="BC132" i="12"/>
  <c r="BC171" i="12"/>
  <c r="BC195" i="12"/>
  <c r="BC250" i="12"/>
  <c r="BC267" i="12"/>
  <c r="BC282" i="12"/>
  <c r="BC316" i="12"/>
  <c r="BC351" i="12"/>
  <c r="BD427" i="12"/>
  <c r="BC427" i="12"/>
  <c r="BC484" i="12"/>
  <c r="BD499" i="12"/>
  <c r="BC499" i="12"/>
  <c r="BC30" i="12"/>
  <c r="BC401" i="12"/>
  <c r="BC498" i="12"/>
  <c r="BC364" i="12"/>
  <c r="BD497" i="12"/>
  <c r="BD169" i="12"/>
  <c r="AN19" i="16" l="1"/>
  <c r="AO24" i="16" s="1"/>
  <c r="AG11" i="12"/>
  <c r="G19" i="16" s="1"/>
  <c r="H24" i="16" s="1"/>
  <c r="R19" i="16"/>
  <c r="S24" i="16" s="1"/>
  <c r="E9" i="16"/>
  <c r="AC19" i="16"/>
  <c r="AD19" i="16" s="1"/>
  <c r="E24" i="18" a="1"/>
  <c r="E24" i="18" s="1"/>
  <c r="B18" i="18" a="1"/>
  <c r="B18" i="18" s="1"/>
  <c r="B22" i="18" a="1"/>
  <c r="B22" i="18" s="1"/>
  <c r="A22" i="18" s="1" a="1"/>
  <c r="A22" i="18" s="1"/>
  <c r="E16" i="18" a="1"/>
  <c r="E16" i="18" s="1"/>
  <c r="B10" i="18" a="1"/>
  <c r="B10" i="18" s="1"/>
  <c r="A10" i="18" s="1" a="1"/>
  <c r="A10" i="18" s="1"/>
  <c r="E10" i="18" a="1"/>
  <c r="E10" i="18" s="1"/>
  <c r="D10" i="18" s="1" a="1"/>
  <c r="D10" i="18" s="1"/>
  <c r="E12" i="18" a="1"/>
  <c r="E12" i="18" s="1"/>
  <c r="E19" i="18" a="1"/>
  <c r="E19" i="18" s="1"/>
  <c r="E26" i="18" a="1"/>
  <c r="E26" i="18" s="1"/>
  <c r="B17" i="18" a="1"/>
  <c r="B17" i="18" s="1"/>
  <c r="B16" i="18" a="1"/>
  <c r="B16" i="18" s="1"/>
  <c r="E30" i="18" a="1"/>
  <c r="E30" i="18" s="1"/>
  <c r="B29" i="18" a="1"/>
  <c r="B29" i="18" s="1"/>
  <c r="B28" i="18" a="1"/>
  <c r="B28" i="18" s="1"/>
  <c r="B24" i="18" a="1"/>
  <c r="B24" i="18" s="1"/>
  <c r="B25" i="18" a="1"/>
  <c r="B25" i="18" s="1"/>
  <c r="E13" i="18" a="1"/>
  <c r="E13" i="18" s="1"/>
  <c r="E28" i="18" a="1"/>
  <c r="E28" i="18" s="1"/>
  <c r="E14" i="18" a="1"/>
  <c r="E14" i="18" s="1"/>
  <c r="E15" i="18" a="1"/>
  <c r="E15" i="18" s="1"/>
  <c r="B30" i="18" a="1"/>
  <c r="B30" i="18" s="1"/>
  <c r="E18" i="18" a="1"/>
  <c r="E18" i="18" s="1"/>
  <c r="B15" i="18" a="1"/>
  <c r="B15" i="18" s="1"/>
  <c r="E23" i="18" a="1"/>
  <c r="E23" i="18" s="1"/>
  <c r="B12" i="18" a="1"/>
  <c r="B12" i="18" s="1"/>
  <c r="E17" i="18" a="1"/>
  <c r="E17" i="18" s="1"/>
  <c r="E22" i="18" a="1"/>
  <c r="E22" i="18" s="1"/>
  <c r="D22" i="18" s="1" a="1"/>
  <c r="D22" i="18" s="1"/>
  <c r="B19" i="18" a="1"/>
  <c r="B19" i="18" s="1"/>
  <c r="B13" i="18" a="1"/>
  <c r="B13" i="18" s="1"/>
  <c r="B11" i="18" a="1"/>
  <c r="B11" i="18" s="1"/>
  <c r="B14" i="18" a="1"/>
  <c r="B14" i="18" s="1"/>
  <c r="E31" i="18" a="1"/>
  <c r="E31" i="18" s="1"/>
  <c r="B26" i="18" a="1"/>
  <c r="B26" i="18" s="1"/>
  <c r="E27" i="18" a="1"/>
  <c r="E27" i="18" s="1"/>
  <c r="B31" i="18" a="1"/>
  <c r="B31" i="18" s="1"/>
  <c r="B23" i="18" a="1"/>
  <c r="B23" i="18" s="1"/>
  <c r="E25" i="18" a="1"/>
  <c r="E25" i="18" s="1"/>
  <c r="E11" i="18" a="1"/>
  <c r="E11" i="18" s="1"/>
  <c r="D11" i="18" s="1" a="1"/>
  <c r="D11" i="18" s="1"/>
  <c r="E29" i="18" a="1"/>
  <c r="E29" i="18" s="1"/>
  <c r="B27" i="18" a="1"/>
  <c r="B27" i="18" s="1"/>
  <c r="AL22" i="13"/>
  <c r="AL21" i="13"/>
  <c r="AM17" i="13"/>
  <c r="AB21" i="13"/>
  <c r="AB22" i="13"/>
  <c r="H19" i="16"/>
  <c r="H25" i="18" a="1"/>
  <c r="H25" i="18" s="1"/>
  <c r="K23" i="18" a="1"/>
  <c r="K23" i="18" s="1"/>
  <c r="K11" i="18" a="1"/>
  <c r="K11" i="18" s="1"/>
  <c r="H15" i="18" a="1"/>
  <c r="H15" i="18" s="1"/>
  <c r="H14" i="18" a="1"/>
  <c r="H14" i="18" s="1"/>
  <c r="H28" i="18" a="1"/>
  <c r="H28" i="18" s="1"/>
  <c r="H16" i="18" a="1"/>
  <c r="H16" i="18" s="1"/>
  <c r="K18" i="18" a="1"/>
  <c r="K18" i="18" s="1"/>
  <c r="K16" i="18" a="1"/>
  <c r="K16" i="18" s="1"/>
  <c r="K15" i="18" a="1"/>
  <c r="K15" i="18" s="1"/>
  <c r="H26" i="18" a="1"/>
  <c r="H26" i="18" s="1"/>
  <c r="H13" i="18" a="1"/>
  <c r="H13" i="18" s="1"/>
  <c r="K31" i="18" a="1"/>
  <c r="K31" i="18" s="1"/>
  <c r="H12" i="18" a="1"/>
  <c r="H12" i="18" s="1"/>
  <c r="K13" i="18" a="1"/>
  <c r="K13" i="18" s="1"/>
  <c r="H17" i="18" a="1"/>
  <c r="H17" i="18" s="1"/>
  <c r="K17" i="18" a="1"/>
  <c r="K17" i="18" s="1"/>
  <c r="K29" i="18" a="1"/>
  <c r="K29" i="18" s="1"/>
  <c r="H18" i="18" a="1"/>
  <c r="H18" i="18" s="1"/>
  <c r="H27" i="18" a="1"/>
  <c r="H27" i="18" s="1"/>
  <c r="K12" i="18" a="1"/>
  <c r="K12" i="18" s="1"/>
  <c r="H30" i="18" a="1"/>
  <c r="H30" i="18" s="1"/>
  <c r="K26" i="18" a="1"/>
  <c r="K26" i="18" s="1"/>
  <c r="K25" i="18" a="1"/>
  <c r="K25" i="18" s="1"/>
  <c r="K19" i="18" a="1"/>
  <c r="K19" i="18" s="1"/>
  <c r="K30" i="18" a="1"/>
  <c r="K30" i="18" s="1"/>
  <c r="H31" i="18" a="1"/>
  <c r="H31" i="18" s="1"/>
  <c r="H19" i="18" a="1"/>
  <c r="H19" i="18" s="1"/>
  <c r="K14" i="18" a="1"/>
  <c r="K14" i="18" s="1"/>
  <c r="H29" i="18" a="1"/>
  <c r="H29" i="18" s="1"/>
  <c r="H23" i="18" a="1"/>
  <c r="H23" i="18" s="1"/>
  <c r="K24" i="18" a="1"/>
  <c r="K24" i="18" s="1"/>
  <c r="K28" i="18" a="1"/>
  <c r="K28" i="18" s="1"/>
  <c r="H24" i="18" a="1"/>
  <c r="H24" i="18" s="1"/>
  <c r="K27" i="18" a="1"/>
  <c r="K27" i="18" s="1"/>
  <c r="H23" i="16" l="1"/>
  <c r="S19" i="16"/>
  <c r="S23" i="16"/>
  <c r="AO23" i="16"/>
  <c r="AO19" i="16"/>
  <c r="V11" i="12"/>
  <c r="AE11" i="12"/>
  <c r="A23" i="18" a="1"/>
  <c r="A23" i="18" s="1"/>
  <c r="AD24" i="16"/>
  <c r="AD23" i="16"/>
  <c r="A11" i="18" a="1"/>
  <c r="A11" i="18" s="1"/>
  <c r="A13" i="18" a="1"/>
  <c r="A13" i="18" s="1"/>
  <c r="A12" i="18" a="1"/>
  <c r="A12" i="18" s="1"/>
  <c r="D29" i="18" a="1"/>
  <c r="D29" i="18" s="1"/>
  <c r="A14" i="18" a="1"/>
  <c r="A14" i="18" s="1"/>
  <c r="D25" i="18" a="1"/>
  <c r="D25" i="18" s="1"/>
  <c r="A26" i="18" a="1"/>
  <c r="A26" i="18" s="1"/>
  <c r="D13" i="18" a="1"/>
  <c r="D13" i="18" s="1"/>
  <c r="A31" i="18" a="1"/>
  <c r="A31" i="18" s="1"/>
  <c r="D14" i="18" a="1"/>
  <c r="D14" i="18" s="1"/>
  <c r="A24" i="18" a="1"/>
  <c r="A24" i="18" s="1"/>
  <c r="A15" i="18" a="1"/>
  <c r="A15" i="18" s="1"/>
  <c r="A16" i="18" a="1"/>
  <c r="A16" i="18" s="1"/>
  <c r="D12" i="18" a="1"/>
  <c r="D12" i="18" s="1"/>
  <c r="D27" i="18" a="1"/>
  <c r="D27" i="18" s="1"/>
  <c r="D17" i="18" a="1"/>
  <c r="D17" i="18" s="1"/>
  <c r="D18" i="18" a="1"/>
  <c r="D18" i="18" s="1"/>
  <c r="D28" i="18" a="1"/>
  <c r="D28" i="18" s="1"/>
  <c r="A28" i="18" a="1"/>
  <c r="A28" i="18" s="1"/>
  <c r="A17" i="18"/>
  <c r="A18" i="18"/>
  <c r="A30" i="18" a="1"/>
  <c r="A30" i="18" s="1"/>
  <c r="A29" i="18" a="1"/>
  <c r="A29" i="18" s="1"/>
  <c r="D26" i="18" a="1"/>
  <c r="D26" i="18" s="1"/>
  <c r="D24" i="18" a="1"/>
  <c r="D24" i="18" s="1"/>
  <c r="A27" i="18" a="1"/>
  <c r="A27" i="18" s="1"/>
  <c r="D31" i="18" a="1"/>
  <c r="D31" i="18" s="1"/>
  <c r="A19" i="18"/>
  <c r="D23" i="18" a="1"/>
  <c r="D23" i="18" s="1"/>
  <c r="D15" i="18" a="1"/>
  <c r="D15" i="18" s="1"/>
  <c r="A25" i="18" a="1"/>
  <c r="A25" i="18" s="1"/>
  <c r="D30" i="18" a="1"/>
  <c r="D30" i="18" s="1"/>
  <c r="D19" i="18" a="1"/>
  <c r="D19" i="18" s="1"/>
  <c r="D16" i="18" a="1"/>
  <c r="D16" i="18" s="1"/>
  <c r="I55" i="18" l="1" a="1"/>
  <c r="I55" i="18" s="1"/>
  <c r="L57" i="18" a="1"/>
  <c r="L57" i="18" s="1"/>
  <c r="I49" i="18" a="1"/>
  <c r="I49" i="18" s="1"/>
  <c r="I62" i="18" a="1"/>
  <c r="I62" i="18" s="1"/>
  <c r="I47" i="18" a="1"/>
  <c r="I47" i="18" s="1"/>
  <c r="L41" i="18" a="1"/>
  <c r="L41" i="18" s="1"/>
  <c r="K41" i="18" s="1" a="1"/>
  <c r="K41" i="18" s="1"/>
  <c r="L42" i="18" a="1"/>
  <c r="L42" i="18" s="1"/>
  <c r="L47" i="18" a="1"/>
  <c r="L47" i="18" s="1"/>
  <c r="L62" i="18" a="1"/>
  <c r="L62" i="18" s="1"/>
  <c r="I48" i="18" a="1"/>
  <c r="I48" i="18" s="1"/>
  <c r="I60" i="18" a="1"/>
  <c r="I60" i="18" s="1"/>
  <c r="I61" i="18" a="1"/>
  <c r="I61" i="18" s="1"/>
  <c r="L46" i="18" a="1"/>
  <c r="L46" i="18" s="1"/>
  <c r="I50" i="18" a="1"/>
  <c r="I50" i="18" s="1"/>
  <c r="I58" i="18" a="1"/>
  <c r="I58" i="18" s="1"/>
  <c r="I54" i="18" a="1"/>
  <c r="I54" i="18" s="1"/>
  <c r="L43" i="18" a="1"/>
  <c r="L43" i="18" s="1"/>
  <c r="L53" i="18" a="1"/>
  <c r="L53" i="18" s="1"/>
  <c r="K53" i="18" s="1" a="1"/>
  <c r="K53" i="18" s="1"/>
  <c r="L48" i="18" a="1"/>
  <c r="L48" i="18" s="1"/>
  <c r="L45" i="18" a="1"/>
  <c r="L45" i="18" s="1"/>
  <c r="L55" i="18" a="1"/>
  <c r="L55" i="18" s="1"/>
  <c r="I46" i="18" a="1"/>
  <c r="I46" i="18" s="1"/>
  <c r="L61" i="18" a="1"/>
  <c r="L61" i="18" s="1"/>
  <c r="I56" i="18" a="1"/>
  <c r="I56" i="18" s="1"/>
  <c r="I53" i="18" a="1"/>
  <c r="I53" i="18" s="1"/>
  <c r="H53" i="18" s="1" a="1"/>
  <c r="H53" i="18" s="1"/>
  <c r="I59" i="18" a="1"/>
  <c r="I59" i="18" s="1"/>
  <c r="BD11" i="12"/>
  <c r="L59" i="18" a="1"/>
  <c r="L59" i="18" s="1"/>
  <c r="L58" i="18" a="1"/>
  <c r="L58" i="18" s="1"/>
  <c r="I41" i="18" a="1"/>
  <c r="I41" i="18" s="1"/>
  <c r="H41" i="18" s="1" a="1"/>
  <c r="H41" i="18" s="1"/>
  <c r="I45" i="18" a="1"/>
  <c r="I45" i="18" s="1"/>
  <c r="L50" i="18" a="1"/>
  <c r="L50" i="18" s="1"/>
  <c r="L44" i="18" a="1"/>
  <c r="L44" i="18" s="1"/>
  <c r="L60" i="18" a="1"/>
  <c r="L60" i="18" s="1"/>
  <c r="L49" i="18" a="1"/>
  <c r="L49" i="18" s="1"/>
  <c r="I43" i="18" a="1"/>
  <c r="I43" i="18" s="1"/>
  <c r="L56" i="18" a="1"/>
  <c r="L56" i="18" s="1"/>
  <c r="L54" i="18" a="1"/>
  <c r="L54" i="18" s="1"/>
  <c r="K54" i="18" s="1" a="1"/>
  <c r="K54" i="18" s="1"/>
  <c r="I57" i="18" a="1"/>
  <c r="I57" i="18" s="1"/>
  <c r="I44" i="18" a="1"/>
  <c r="I44" i="18" s="1"/>
  <c r="I42" i="18" a="1"/>
  <c r="I42" i="18" s="1"/>
  <c r="BC11" i="12"/>
  <c r="E55" i="18" a="1"/>
  <c r="E55" i="18" s="1"/>
  <c r="B49" i="18" a="1"/>
  <c r="B49" i="18" s="1"/>
  <c r="E44" i="18" a="1"/>
  <c r="E44" i="18" s="1"/>
  <c r="E57" i="18" a="1"/>
  <c r="E57" i="18" s="1"/>
  <c r="B41" i="18" a="1"/>
  <c r="B41" i="18" s="1"/>
  <c r="A41" i="18" s="1" a="1"/>
  <c r="A41" i="18" s="1"/>
  <c r="B53" i="18" a="1"/>
  <c r="B53" i="18" s="1"/>
  <c r="A53" i="18" s="1" a="1"/>
  <c r="A53" i="18" s="1"/>
  <c r="E56" i="18" a="1"/>
  <c r="E56" i="18" s="1"/>
  <c r="E42" i="18" a="1"/>
  <c r="E42" i="18" s="1"/>
  <c r="E47" i="18" a="1"/>
  <c r="E47" i="18" s="1"/>
  <c r="B46" i="18" a="1"/>
  <c r="B46" i="18" s="1"/>
  <c r="B50" i="18" a="1"/>
  <c r="B50" i="18" s="1"/>
  <c r="E45" i="18" a="1"/>
  <c r="E45" i="18" s="1"/>
  <c r="B62" i="18" a="1"/>
  <c r="B62" i="18" s="1"/>
  <c r="E48" i="18" a="1"/>
  <c r="E48" i="18" s="1"/>
  <c r="B56" i="18" a="1"/>
  <c r="B56" i="18" s="1"/>
  <c r="E62" i="18" a="1"/>
  <c r="E62" i="18" s="1"/>
  <c r="B44" i="18" a="1"/>
  <c r="B44" i="18" s="1"/>
  <c r="E53" i="18" a="1"/>
  <c r="E53" i="18" s="1"/>
  <c r="D53" i="18" s="1" a="1"/>
  <c r="D53" i="18" s="1"/>
  <c r="E46" i="18" a="1"/>
  <c r="E46" i="18" s="1"/>
  <c r="E60" i="18" a="1"/>
  <c r="E60" i="18" s="1"/>
  <c r="B47" i="18" a="1"/>
  <c r="B47" i="18" s="1"/>
  <c r="B45" i="18" a="1"/>
  <c r="B45" i="18" s="1"/>
  <c r="B54" i="18" a="1"/>
  <c r="B54" i="18" s="1"/>
  <c r="B58" i="18" a="1"/>
  <c r="B58" i="18" s="1"/>
  <c r="E50" i="18" a="1"/>
  <c r="E50" i="18" s="1"/>
  <c r="B61" i="18" a="1"/>
  <c r="B61" i="18" s="1"/>
  <c r="E49" i="18" a="1"/>
  <c r="E49" i="18" s="1"/>
  <c r="B59" i="18" a="1"/>
  <c r="B59" i="18" s="1"/>
  <c r="B48" i="18" a="1"/>
  <c r="B48" i="18" s="1"/>
  <c r="E59" i="18" a="1"/>
  <c r="E59" i="18" s="1"/>
  <c r="B43" i="18" a="1"/>
  <c r="B43" i="18" s="1"/>
  <c r="E61" i="18" a="1"/>
  <c r="E61" i="18" s="1"/>
  <c r="B42" i="18" a="1"/>
  <c r="B42" i="18" s="1"/>
  <c r="A42" i="18" s="1" a="1"/>
  <c r="A42" i="18" s="1"/>
  <c r="E58" i="18" a="1"/>
  <c r="E58" i="18" s="1"/>
  <c r="B60" i="18" a="1"/>
  <c r="B60" i="18" s="1"/>
  <c r="E43" i="18" a="1"/>
  <c r="E43" i="18" s="1"/>
  <c r="E54" i="18" a="1"/>
  <c r="E54" i="18" s="1"/>
  <c r="B57" i="18" a="1"/>
  <c r="B57" i="18" s="1"/>
  <c r="B55" i="18" a="1"/>
  <c r="B55" i="18" s="1"/>
  <c r="E41" i="18" a="1"/>
  <c r="E41" i="18" s="1"/>
  <c r="D41" i="18" s="1" a="1"/>
  <c r="D41" i="18" s="1"/>
  <c r="Q21" i="13"/>
  <c r="R17" i="13"/>
  <c r="Q22" i="13"/>
  <c r="AC17" i="13"/>
  <c r="A55" i="18" l="1" a="1"/>
  <c r="A55" i="18" s="1"/>
  <c r="D54" i="18" a="1"/>
  <c r="D54" i="18" s="1"/>
  <c r="H57" i="18" a="1"/>
  <c r="H57" i="18" s="1"/>
  <c r="A54" i="18" a="1"/>
  <c r="A54" i="18" s="1"/>
  <c r="K56" i="18" a="1"/>
  <c r="K56" i="18" s="1"/>
  <c r="K42" i="18" a="1"/>
  <c r="K42" i="18" s="1"/>
  <c r="H42" i="18" a="1"/>
  <c r="H42" i="18" s="1"/>
  <c r="K44" i="18" a="1"/>
  <c r="K44" i="18" s="1"/>
  <c r="K43" i="18" a="1"/>
  <c r="K43" i="18" s="1"/>
  <c r="K50" i="18" a="1"/>
  <c r="K50" i="18" s="1"/>
  <c r="H56" i="18" a="1"/>
  <c r="H56" i="18" s="1"/>
  <c r="A57" i="18" a="1"/>
  <c r="A57" i="18" s="1"/>
  <c r="K49" i="18" a="1"/>
  <c r="K49" i="18" s="1"/>
  <c r="D58" i="18" a="1"/>
  <c r="D58" i="18" s="1"/>
  <c r="D59" i="18" a="1"/>
  <c r="D59" i="18" s="1"/>
  <c r="A61" i="18" a="1"/>
  <c r="A61" i="18" s="1"/>
  <c r="A45" i="18" a="1"/>
  <c r="A45" i="18" s="1"/>
  <c r="D48" i="18" a="1"/>
  <c r="D48" i="18" s="1"/>
  <c r="A46" i="18" a="1"/>
  <c r="A46" i="18" s="1"/>
  <c r="A49" i="18" a="1"/>
  <c r="A49" i="18" s="1"/>
  <c r="H44" i="18" a="1"/>
  <c r="H44" i="18" s="1"/>
  <c r="H43" i="18" a="1"/>
  <c r="H43" i="18" s="1"/>
  <c r="K59" i="18" a="1"/>
  <c r="K59" i="18" s="1"/>
  <c r="K45" i="18" a="1"/>
  <c r="K45" i="18" s="1"/>
  <c r="H54" i="18" a="1"/>
  <c r="H54" i="18" s="1"/>
  <c r="H61" i="18" a="1"/>
  <c r="H61" i="18" s="1"/>
  <c r="K47" i="18" a="1"/>
  <c r="K47" i="18" s="1"/>
  <c r="H62" i="18" a="1"/>
  <c r="H62" i="18" s="1"/>
  <c r="A48" i="18" a="1"/>
  <c r="A48" i="18" s="1"/>
  <c r="D50" i="18" a="1"/>
  <c r="D50" i="18" s="1"/>
  <c r="A47" i="18" a="1"/>
  <c r="A47" i="18" s="1"/>
  <c r="A44" i="18" a="1"/>
  <c r="A44" i="18" s="1"/>
  <c r="A62" i="18" a="1"/>
  <c r="A62" i="18" s="1"/>
  <c r="D47" i="18" a="1"/>
  <c r="D47" i="18" s="1"/>
  <c r="D55" i="18" a="1"/>
  <c r="D55" i="18" s="1"/>
  <c r="H45" i="18" a="1"/>
  <c r="H45" i="18" s="1"/>
  <c r="K61" i="18" a="1"/>
  <c r="K61" i="18" s="1"/>
  <c r="K48" i="18" a="1"/>
  <c r="K48" i="18" s="1"/>
  <c r="H58" i="18" a="1"/>
  <c r="H58" i="18" s="1"/>
  <c r="H60" i="18" a="1"/>
  <c r="H60" i="18" s="1"/>
  <c r="H49" i="18" a="1"/>
  <c r="H49" i="18" s="1"/>
  <c r="D43" i="18" a="1"/>
  <c r="D43" i="18" s="1"/>
  <c r="D61" i="18" a="1"/>
  <c r="D61" i="18" s="1"/>
  <c r="A59" i="18" a="1"/>
  <c r="A59" i="18" s="1"/>
  <c r="A58" i="18" a="1"/>
  <c r="A58" i="18" s="1"/>
  <c r="D60" i="18" a="1"/>
  <c r="D60" i="18" s="1"/>
  <c r="D62" i="18" a="1"/>
  <c r="D62" i="18" s="1"/>
  <c r="D45" i="18" a="1"/>
  <c r="D45" i="18" s="1"/>
  <c r="D42" i="18" a="1"/>
  <c r="D42" i="18" s="1"/>
  <c r="D57" i="18" a="1"/>
  <c r="D57" i="18" s="1"/>
  <c r="K60" i="18" a="1"/>
  <c r="K60" i="18" s="1"/>
  <c r="H59" i="18" a="1"/>
  <c r="H59" i="18" s="1"/>
  <c r="H46" i="18" a="1"/>
  <c r="H46" i="18" s="1"/>
  <c r="H50" i="18" a="1"/>
  <c r="H50" i="18" s="1"/>
  <c r="H48" i="18" a="1"/>
  <c r="H48" i="18" s="1"/>
  <c r="K57" i="18" a="1"/>
  <c r="K57" i="18" s="1"/>
  <c r="A60" i="18" a="1"/>
  <c r="A60" i="18" s="1"/>
  <c r="A43" i="18" a="1"/>
  <c r="A43" i="18" s="1"/>
  <c r="D49" i="18" a="1"/>
  <c r="D49" i="18" s="1"/>
  <c r="D46" i="18" a="1"/>
  <c r="D46" i="18" s="1"/>
  <c r="A56" i="18" a="1"/>
  <c r="A56" i="18" s="1"/>
  <c r="A50" i="18" a="1"/>
  <c r="A50" i="18" s="1"/>
  <c r="D56" i="18" a="1"/>
  <c r="D56" i="18" s="1"/>
  <c r="D44" i="18" a="1"/>
  <c r="D44" i="18" s="1"/>
  <c r="K58" i="18" a="1"/>
  <c r="K58" i="18" s="1"/>
  <c r="K55" i="18" a="1"/>
  <c r="K55" i="18" s="1"/>
  <c r="K46" i="18" a="1"/>
  <c r="K46" i="18" s="1"/>
  <c r="K62" i="18" a="1"/>
  <c r="K62" i="18" s="1"/>
  <c r="H47" i="18" a="1"/>
  <c r="H47" i="18" s="1"/>
  <c r="H55" i="18" a="1"/>
  <c r="H55"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Joanne Lacy</author>
    <author>Elise Tessier</author>
    <author>Yuma Sangpang Rai</author>
  </authors>
  <commentList>
    <comment ref="C3" authorId="0" shapeId="0" xr:uid="{00000000-0006-0000-0000-000001000000}">
      <text>
        <r>
          <rPr>
            <b/>
            <sz val="11"/>
            <color indexed="81"/>
            <rFont val="Tahoma"/>
            <family val="2"/>
          </rPr>
          <t xml:space="preserve">Please enter local authority
</t>
        </r>
        <r>
          <rPr>
            <sz val="11"/>
            <color indexed="10"/>
            <rFont val="Tahoma"/>
            <family val="2"/>
          </rPr>
          <t>Cell will highlight red until Local Authority is entered</t>
        </r>
      </text>
    </comment>
    <comment ref="A7" authorId="0" shapeId="0" xr:uid="{00000000-0006-0000-0000-000002000000}">
      <text>
        <r>
          <rPr>
            <sz val="11"/>
            <color indexed="81"/>
            <rFont val="Tahoma"/>
            <family val="2"/>
          </rPr>
          <t>Example comment</t>
        </r>
      </text>
    </comment>
    <comment ref="A9" authorId="0" shapeId="0" xr:uid="{00000000-0006-0000-0000-000003000000}">
      <text>
        <r>
          <rPr>
            <b/>
            <sz val="11"/>
            <color indexed="81"/>
            <rFont val="Tahoma"/>
            <family val="2"/>
          </rPr>
          <t xml:space="preserve">Data validation:
</t>
        </r>
        <r>
          <rPr>
            <sz val="11"/>
            <color indexed="8"/>
            <rFont val="Tahoma"/>
            <family val="2"/>
          </rPr>
          <t xml:space="preserve">Comment "Required data Incomplete" will show if a School URN has been entered but the following columns do not have data:
- School visited/refused/missed
- Sex (M/F/non-binary or other/not disclosed)
- Number vaccinated with HPV Dose 1
- Number vaccinated with HPV Dose 2* 
*If the school programme delivers dose 2 in year 9 then please make sure there is a zero in the "number vaccinated with dose 2 HPV" column  to get rid of this error message
</t>
        </r>
        <r>
          <rPr>
            <sz val="9"/>
            <color indexed="10"/>
            <rFont val="Tahoma"/>
            <family val="2"/>
          </rPr>
          <t xml:space="preserve">
</t>
        </r>
        <r>
          <rPr>
            <b/>
            <sz val="9"/>
            <color indexed="81"/>
            <rFont val="Tahoma"/>
            <family val="2"/>
          </rPr>
          <t xml:space="preserve">
</t>
        </r>
      </text>
    </comment>
    <comment ref="B9" authorId="0" shapeId="0" xr:uid="{00000000-0006-0000-0000-000004000000}">
      <text>
        <r>
          <rPr>
            <sz val="11"/>
            <color indexed="81"/>
            <rFont val="Tahoma"/>
            <family val="2"/>
          </rPr>
          <t xml:space="preserve">Please see 'list of schools worksheet'
Enter 999999 for home educated children and 888888 for an unknown school
</t>
        </r>
      </text>
    </comment>
    <comment ref="D9" authorId="0" shapeId="0" xr:uid="{00000000-0006-0000-0000-000005000000}">
      <text>
        <r>
          <rPr>
            <b/>
            <sz val="11"/>
            <color indexed="81"/>
            <rFont val="Tahoma"/>
            <family val="2"/>
          </rPr>
          <t>Explanation</t>
        </r>
        <r>
          <rPr>
            <sz val="11"/>
            <color indexed="81"/>
            <rFont val="Tahoma"/>
            <family val="2"/>
          </rPr>
          <t xml:space="preserve">
Indicate if the vaccination programme was carried out (visited), if the school refused (refused) or if the immunisation team was unable to visit the school (missed)
'Missed' can also be used as a placeholder until school is visited
</t>
        </r>
        <r>
          <rPr>
            <b/>
            <sz val="11"/>
            <color indexed="81"/>
            <rFont val="Tahoma"/>
            <family val="2"/>
          </rPr>
          <t xml:space="preserve">
Validation</t>
        </r>
        <r>
          <rPr>
            <sz val="11"/>
            <color indexed="81"/>
            <rFont val="Tahoma"/>
            <family val="2"/>
          </rPr>
          <t xml:space="preserve">
</t>
        </r>
        <r>
          <rPr>
            <sz val="11"/>
            <color indexed="10"/>
            <rFont val="Tahoma"/>
            <family val="2"/>
          </rPr>
          <t>Cell will highlight red if no data is entered</t>
        </r>
      </text>
    </comment>
    <comment ref="E9" authorId="0" shapeId="0" xr:uid="{00000000-0006-0000-0000-000006000000}">
      <text>
        <r>
          <rPr>
            <b/>
            <sz val="11"/>
            <color indexed="81"/>
            <rFont val="Tahoma"/>
            <family val="2"/>
          </rPr>
          <t>Explanation</t>
        </r>
        <r>
          <rPr>
            <sz val="11"/>
            <color indexed="81"/>
            <rFont val="Tahoma"/>
            <family val="2"/>
          </rPr>
          <t xml:space="preserve">
Each school should enter data for females and males separately.
</t>
        </r>
        <r>
          <rPr>
            <b/>
            <sz val="11"/>
            <color indexed="81"/>
            <rFont val="Tahoma"/>
            <family val="2"/>
          </rPr>
          <t xml:space="preserve">
Validation</t>
        </r>
        <r>
          <rPr>
            <sz val="11"/>
            <color indexed="81"/>
            <rFont val="Tahoma"/>
            <family val="2"/>
          </rPr>
          <t xml:space="preserve">
</t>
        </r>
        <r>
          <rPr>
            <sz val="11"/>
            <color indexed="10"/>
            <rFont val="Tahoma"/>
            <family val="2"/>
          </rPr>
          <t>Cell will highlight RED if M or F isn't entered</t>
        </r>
        <r>
          <rPr>
            <b/>
            <sz val="9"/>
            <color indexed="10"/>
            <rFont val="Tahoma"/>
            <family val="2"/>
          </rPr>
          <t xml:space="preserve"> </t>
        </r>
      </text>
    </comment>
    <comment ref="H9" authorId="0" shapeId="0" xr:uid="{00000000-0006-0000-0000-000007000000}">
      <text>
        <r>
          <rPr>
            <b/>
            <sz val="11"/>
            <color indexed="81"/>
            <rFont val="Tahoma"/>
            <family val="2"/>
          </rPr>
          <t>Validation</t>
        </r>
        <r>
          <rPr>
            <sz val="11"/>
            <color indexed="81"/>
            <rFont val="Tahoma"/>
            <family val="2"/>
          </rPr>
          <t xml:space="preserve">
</t>
        </r>
        <r>
          <rPr>
            <sz val="11"/>
            <color indexed="10"/>
            <rFont val="Tahoma"/>
            <family val="2"/>
          </rPr>
          <t>Cell will highlight red if greater than denominator</t>
        </r>
        <r>
          <rPr>
            <sz val="11"/>
            <color indexed="81"/>
            <rFont val="Tahoma"/>
            <family val="2"/>
          </rPr>
          <t xml:space="preserve">
</t>
        </r>
        <r>
          <rPr>
            <sz val="9"/>
            <color indexed="81"/>
            <rFont val="Tahoma"/>
            <family val="2"/>
          </rPr>
          <t xml:space="preserve">
</t>
        </r>
      </text>
    </comment>
    <comment ref="I9" authorId="0" shapeId="0" xr:uid="{00000000-0006-0000-0000-000008000000}">
      <text>
        <r>
          <rPr>
            <b/>
            <sz val="11"/>
            <color indexed="81"/>
            <rFont val="Tahoma"/>
            <family val="2"/>
          </rPr>
          <t>Explanation</t>
        </r>
        <r>
          <rPr>
            <sz val="11"/>
            <color indexed="81"/>
            <rFont val="Tahoma"/>
            <family val="2"/>
          </rPr>
          <t xml:space="preserve">
Number of forms returned consenting to HPV vaccination
</t>
        </r>
        <r>
          <rPr>
            <b/>
            <sz val="11"/>
            <color indexed="81"/>
            <rFont val="Tahoma"/>
            <family val="2"/>
          </rPr>
          <t>Validation</t>
        </r>
        <r>
          <rPr>
            <sz val="11"/>
            <color indexed="81"/>
            <rFont val="Tahoma"/>
            <family val="2"/>
          </rPr>
          <t xml:space="preserve">
</t>
        </r>
        <r>
          <rPr>
            <sz val="11"/>
            <color indexed="10"/>
            <rFont val="Tahoma"/>
            <family val="2"/>
          </rPr>
          <t xml:space="preserve">Cell will highlight red if number of consent forms returned is greater than denominator
</t>
        </r>
        <r>
          <rPr>
            <b/>
            <sz val="11"/>
            <color indexed="10"/>
            <rFont val="Tahoma"/>
            <family val="2"/>
          </rPr>
          <t>OR</t>
        </r>
        <r>
          <rPr>
            <sz val="11"/>
            <color indexed="10"/>
            <rFont val="Tahoma"/>
            <family val="2"/>
          </rPr>
          <t xml:space="preserve"> 
Cell will highlight red if greater than number of forms distributed 
</t>
        </r>
        <r>
          <rPr>
            <b/>
            <sz val="11"/>
            <color indexed="10"/>
            <rFont val="Tahoma"/>
            <family val="2"/>
          </rPr>
          <t>OR</t>
        </r>
        <r>
          <rPr>
            <sz val="11"/>
            <color indexed="10"/>
            <rFont val="Tahoma"/>
            <family val="2"/>
          </rPr>
          <t xml:space="preserve">
Cell will highlight red if number of forms returned consenting + verbal consent + refusals is greater than denominator</t>
        </r>
        <r>
          <rPr>
            <sz val="11"/>
            <color indexed="81"/>
            <rFont val="Tahoma"/>
            <family val="2"/>
          </rPr>
          <t xml:space="preserve">
</t>
        </r>
      </text>
    </comment>
    <comment ref="J9" authorId="0" shapeId="0" xr:uid="{00000000-0006-0000-0000-000009000000}">
      <text>
        <r>
          <rPr>
            <b/>
            <sz val="11"/>
            <color indexed="81"/>
            <rFont val="Tahoma"/>
            <family val="2"/>
          </rPr>
          <t>Explanation</t>
        </r>
        <r>
          <rPr>
            <sz val="11"/>
            <color indexed="81"/>
            <rFont val="Tahoma"/>
            <family val="2"/>
          </rPr>
          <t xml:space="preserve">
This is for any children who returned negative consent forms or did not have a form but consented on the day. 
</t>
        </r>
        <r>
          <rPr>
            <b/>
            <sz val="11"/>
            <color indexed="81"/>
            <rFont val="Tahoma"/>
            <family val="2"/>
          </rPr>
          <t>Validation</t>
        </r>
        <r>
          <rPr>
            <sz val="11"/>
            <color indexed="81"/>
            <rFont val="Tahoma"/>
            <family val="2"/>
          </rPr>
          <t xml:space="preserve">
</t>
        </r>
        <r>
          <rPr>
            <sz val="11"/>
            <color indexed="10"/>
            <rFont val="Tahoma"/>
            <family val="2"/>
          </rPr>
          <t xml:space="preserve">Cell will highlight red if verbal consent is greater than denominator
</t>
        </r>
        <r>
          <rPr>
            <b/>
            <sz val="11"/>
            <color indexed="10"/>
            <rFont val="Tahoma"/>
            <family val="2"/>
          </rPr>
          <t xml:space="preserve">OR </t>
        </r>
        <r>
          <rPr>
            <sz val="11"/>
            <color indexed="10"/>
            <rFont val="Tahoma"/>
            <family val="2"/>
          </rPr>
          <t xml:space="preserve">
Cell will highlight red if number of forms returned consenting  + verbal consent + refusals is greater than denominator</t>
        </r>
      </text>
    </comment>
    <comment ref="K9" authorId="0" shapeId="0" xr:uid="{00000000-0006-0000-0000-00000A000000}">
      <text>
        <r>
          <rPr>
            <b/>
            <sz val="11"/>
            <color indexed="81"/>
            <rFont val="Tahoma"/>
            <family val="2"/>
          </rPr>
          <t>Explanation</t>
        </r>
        <r>
          <rPr>
            <sz val="11"/>
            <color indexed="81"/>
            <rFont val="Tahoma"/>
            <family val="2"/>
          </rPr>
          <t xml:space="preserve">
This is calculated from the sum of columns I and J
 (written and verbal consent)
</t>
        </r>
        <r>
          <rPr>
            <b/>
            <sz val="11"/>
            <color indexed="81"/>
            <rFont val="Tahoma"/>
            <family val="2"/>
          </rPr>
          <t>Validation</t>
        </r>
        <r>
          <rPr>
            <sz val="11"/>
            <color indexed="81"/>
            <rFont val="Tahoma"/>
            <family val="2"/>
          </rPr>
          <t xml:space="preserve">
</t>
        </r>
        <r>
          <rPr>
            <sz val="11"/>
            <color indexed="10"/>
            <rFont val="Tahoma"/>
            <family val="2"/>
          </rPr>
          <t>Cell will highlight red if total consent is greater than denominator</t>
        </r>
        <r>
          <rPr>
            <sz val="11"/>
            <color indexed="81"/>
            <rFont val="Tahoma"/>
            <family val="2"/>
          </rPr>
          <t xml:space="preserve">
</t>
        </r>
      </text>
    </comment>
    <comment ref="L9" authorId="1" shapeId="0" xr:uid="{00000000-0006-0000-0000-00000B000000}">
      <text>
        <r>
          <rPr>
            <b/>
            <sz val="11"/>
            <color indexed="81"/>
            <rFont val="Tahoma"/>
            <family val="2"/>
          </rPr>
          <t>Explanation</t>
        </r>
        <r>
          <rPr>
            <sz val="11"/>
            <color indexed="81"/>
            <rFont val="Tahoma"/>
            <family val="2"/>
          </rPr>
          <t xml:space="preserve">
Any written refusals + any verbal refusals
</t>
        </r>
        <r>
          <rPr>
            <b/>
            <sz val="11"/>
            <color indexed="81"/>
            <rFont val="Tahoma"/>
            <family val="2"/>
          </rPr>
          <t>Validation</t>
        </r>
        <r>
          <rPr>
            <sz val="11"/>
            <color indexed="81"/>
            <rFont val="Tahoma"/>
            <family val="2"/>
          </rPr>
          <t xml:space="preserve">
</t>
        </r>
        <r>
          <rPr>
            <sz val="11"/>
            <color indexed="10"/>
            <rFont val="Tahoma"/>
            <family val="2"/>
          </rPr>
          <t xml:space="preserve">Cell will highlight red if number of refusals is greater than denominator
</t>
        </r>
        <r>
          <rPr>
            <b/>
            <sz val="11"/>
            <color indexed="10"/>
            <rFont val="Tahoma"/>
            <family val="2"/>
          </rPr>
          <t>OR</t>
        </r>
        <r>
          <rPr>
            <sz val="11"/>
            <color indexed="10"/>
            <rFont val="Tahoma"/>
            <family val="2"/>
          </rPr>
          <t xml:space="preserve"> 
Cell will highlight red if number of forms returned consenting + verbal consent + refusals is greater than denominator</t>
        </r>
      </text>
    </comment>
    <comment ref="N9" authorId="0" shapeId="0" xr:uid="{00000000-0006-0000-0000-00000C000000}">
      <text>
        <r>
          <rPr>
            <b/>
            <sz val="11"/>
            <color indexed="81"/>
            <rFont val="Tahoma"/>
            <family val="2"/>
          </rPr>
          <t>Explanation</t>
        </r>
        <r>
          <rPr>
            <sz val="11"/>
            <color indexed="81"/>
            <rFont val="Tahoma"/>
            <family val="2"/>
          </rPr>
          <t xml:space="preserve">
Those who returned written consent form but were not present during school vaccination session
</t>
        </r>
        <r>
          <rPr>
            <b/>
            <sz val="11"/>
            <color indexed="81"/>
            <rFont val="Tahoma"/>
            <family val="2"/>
          </rPr>
          <t xml:space="preserve">Validation: </t>
        </r>
        <r>
          <rPr>
            <sz val="11"/>
            <color indexed="81"/>
            <rFont val="Tahoma"/>
            <family val="2"/>
          </rPr>
          <t xml:space="preserve">
</t>
        </r>
        <r>
          <rPr>
            <sz val="11"/>
            <color indexed="10"/>
            <rFont val="Tahoma"/>
            <family val="2"/>
          </rPr>
          <t>Cell will highlight red if greater than denominator</t>
        </r>
      </text>
    </comment>
    <comment ref="O9" authorId="0" shapeId="0" xr:uid="{00000000-0006-0000-0000-00000D000000}">
      <text>
        <r>
          <rPr>
            <b/>
            <sz val="11"/>
            <color indexed="81"/>
            <rFont val="Tahoma"/>
            <family val="2"/>
          </rPr>
          <t>Explanation:</t>
        </r>
        <r>
          <rPr>
            <sz val="11"/>
            <color indexed="81"/>
            <rFont val="Tahoma"/>
            <family val="2"/>
          </rPr>
          <t xml:space="preserve">
Number of students that have been vaccinated with HPV dose 1 at school
</t>
        </r>
        <r>
          <rPr>
            <b/>
            <sz val="11"/>
            <color indexed="81"/>
            <rFont val="Tahoma"/>
            <family val="2"/>
          </rPr>
          <t xml:space="preserve">Validation: </t>
        </r>
        <r>
          <rPr>
            <sz val="11"/>
            <color indexed="81"/>
            <rFont val="Tahoma"/>
            <family val="2"/>
          </rPr>
          <t xml:space="preserve">
</t>
        </r>
        <r>
          <rPr>
            <sz val="11"/>
            <color indexed="10"/>
            <rFont val="Tahoma"/>
            <family val="2"/>
          </rPr>
          <t xml:space="preserve">Cell will highlight red if total number vaccinated is  greater than denominator
</t>
        </r>
        <r>
          <rPr>
            <b/>
            <sz val="11"/>
            <color indexed="10"/>
            <rFont val="Tahoma"/>
            <family val="2"/>
          </rPr>
          <t xml:space="preserve">OR </t>
        </r>
        <r>
          <rPr>
            <sz val="11"/>
            <color indexed="10"/>
            <rFont val="Tahoma"/>
            <family val="2"/>
          </rPr>
          <t xml:space="preserve">
Cell will highlight YELLOW if greater than total consenting</t>
        </r>
      </text>
    </comment>
    <comment ref="P9" authorId="0" shapeId="0" xr:uid="{00000000-0006-0000-0000-00000E000000}">
      <text>
        <r>
          <rPr>
            <b/>
            <sz val="11"/>
            <color indexed="81"/>
            <rFont val="Tahoma"/>
            <family val="2"/>
          </rPr>
          <t>Explanation:</t>
        </r>
        <r>
          <rPr>
            <sz val="11"/>
            <color indexed="81"/>
            <rFont val="Tahoma"/>
            <family val="2"/>
          </rPr>
          <t xml:space="preserve">
Number of students that have been vaccinated with HPV dose 1 at their GP or elsewhere (not at school)
</t>
        </r>
        <r>
          <rPr>
            <b/>
            <sz val="11"/>
            <color indexed="81"/>
            <rFont val="Tahoma"/>
            <family val="2"/>
          </rPr>
          <t xml:space="preserve">Validation: </t>
        </r>
        <r>
          <rPr>
            <sz val="11"/>
            <color indexed="81"/>
            <rFont val="Tahoma"/>
            <family val="2"/>
          </rPr>
          <t xml:space="preserve">
</t>
        </r>
        <r>
          <rPr>
            <sz val="11"/>
            <color indexed="10"/>
            <rFont val="Tahoma"/>
            <family val="2"/>
          </rPr>
          <t>Cell will highlight red if total number vaccinated is greater than denominator</t>
        </r>
      </text>
    </comment>
    <comment ref="Q9" authorId="2" shapeId="0" xr:uid="{41869C30-5113-4E28-A4DC-3A4DB4A3A318}">
      <text>
        <r>
          <rPr>
            <sz val="11"/>
            <color indexed="81"/>
            <rFont val="Tahoma"/>
            <family val="2"/>
          </rPr>
          <t xml:space="preserve">Please add the date of visit for catch up that may have taken place after the initial visit 
</t>
        </r>
      </text>
    </comment>
    <comment ref="R9" authorId="2" shapeId="0" xr:uid="{BEB23115-FC29-4973-A510-CF2A38909228}">
      <text>
        <r>
          <rPr>
            <b/>
            <sz val="11"/>
            <color indexed="81"/>
            <rFont val="Tahoma"/>
            <family val="2"/>
          </rPr>
          <t xml:space="preserve">Explanation:
</t>
        </r>
        <r>
          <rPr>
            <sz val="11"/>
            <color indexed="81"/>
            <rFont val="Tahoma"/>
            <family val="2"/>
          </rPr>
          <t xml:space="preserve">Number of students that have been vaccinated with HPV dose 1 as a catch up, regardless of where is was administered
</t>
        </r>
        <r>
          <rPr>
            <b/>
            <sz val="11"/>
            <color indexed="81"/>
            <rFont val="Tahoma"/>
            <family val="2"/>
          </rPr>
          <t xml:space="preserve">
Validation: 
</t>
        </r>
        <r>
          <rPr>
            <sz val="11"/>
            <color indexed="10"/>
            <rFont val="Tahoma"/>
            <family val="2"/>
          </rPr>
          <t>Cell will highlight red if total number vaccinated is greater than denominator</t>
        </r>
      </text>
    </comment>
    <comment ref="S9" authorId="0" shapeId="0" xr:uid="{00000000-0006-0000-0000-00000F000000}">
      <text>
        <r>
          <rPr>
            <b/>
            <sz val="11"/>
            <color indexed="81"/>
            <rFont val="Tahoma"/>
            <family val="2"/>
          </rPr>
          <t xml:space="preserve">Explanation: </t>
        </r>
        <r>
          <rPr>
            <sz val="11"/>
            <color indexed="81"/>
            <rFont val="Tahoma"/>
            <family val="2"/>
          </rPr>
          <t xml:space="preserve">
Automatically calculated. Numerator includes vaccines given in school and vaccines given elsewhere if applicable.
Denominator is from column G unless unchanged from provisional
</t>
        </r>
        <r>
          <rPr>
            <b/>
            <sz val="11"/>
            <color indexed="81"/>
            <rFont val="Tahoma"/>
            <family val="2"/>
          </rPr>
          <t xml:space="preserve">Validation: </t>
        </r>
        <r>
          <rPr>
            <sz val="11"/>
            <color indexed="81"/>
            <rFont val="Tahoma"/>
            <family val="2"/>
          </rPr>
          <t xml:space="preserve">
</t>
        </r>
        <r>
          <rPr>
            <sz val="11"/>
            <color indexed="10"/>
            <rFont val="Tahoma"/>
            <family val="2"/>
          </rPr>
          <t xml:space="preserve">Cell will highlight red if greater than 100%
</t>
        </r>
        <r>
          <rPr>
            <sz val="11"/>
            <color indexed="81"/>
            <rFont val="Tahoma"/>
            <family val="2"/>
          </rPr>
          <t xml:space="preserve">
</t>
        </r>
      </text>
    </comment>
    <comment ref="U9" authorId="0" shapeId="0" xr:uid="{00000000-0006-0000-0000-000010000000}">
      <text>
        <r>
          <rPr>
            <b/>
            <sz val="11"/>
            <color indexed="81"/>
            <rFont val="Tahoma"/>
            <family val="2"/>
          </rPr>
          <t>Explanation</t>
        </r>
        <r>
          <rPr>
            <sz val="11"/>
            <color indexed="81"/>
            <rFont val="Tahoma"/>
            <family val="2"/>
          </rPr>
          <t xml:space="preserve">
Those who returned written consent form consenting to HPV vaccination but were not present during school vaccination session
</t>
        </r>
        <r>
          <rPr>
            <b/>
            <sz val="11"/>
            <color indexed="81"/>
            <rFont val="Tahoma"/>
            <family val="2"/>
          </rPr>
          <t>Validation</t>
        </r>
        <r>
          <rPr>
            <sz val="11"/>
            <color indexed="81"/>
            <rFont val="Tahoma"/>
            <family val="2"/>
          </rPr>
          <t xml:space="preserve">
</t>
        </r>
        <r>
          <rPr>
            <sz val="11"/>
            <color indexed="10"/>
            <rFont val="Tahoma"/>
            <family val="2"/>
          </rPr>
          <t>Cell will highlight red if greater than denominator</t>
        </r>
        <r>
          <rPr>
            <sz val="11"/>
            <color indexed="81"/>
            <rFont val="Tahoma"/>
            <family val="2"/>
          </rPr>
          <t xml:space="preserve">
</t>
        </r>
      </text>
    </comment>
    <comment ref="V9" authorId="0" shapeId="0" xr:uid="{00000000-0006-0000-0000-000011000000}">
      <text>
        <r>
          <rPr>
            <b/>
            <sz val="11"/>
            <color indexed="81"/>
            <rFont val="Tahoma"/>
            <family val="2"/>
          </rPr>
          <t xml:space="preserve">Explanation - </t>
        </r>
        <r>
          <rPr>
            <sz val="11"/>
            <color indexed="81"/>
            <rFont val="Tahoma"/>
            <family val="2"/>
          </rPr>
          <t>Number of students that have been vaccinated with HPV dose 2 at school
*</t>
        </r>
        <r>
          <rPr>
            <b/>
            <sz val="11"/>
            <color indexed="81"/>
            <rFont val="Tahoma"/>
            <family val="2"/>
          </rPr>
          <t xml:space="preserve">Only required if your area offers two doses in year 8. Leave as zero if the second dose is not offered 
</t>
        </r>
        <r>
          <rPr>
            <b/>
            <sz val="9"/>
            <color indexed="81"/>
            <rFont val="Tahoma"/>
            <family val="2"/>
          </rPr>
          <t xml:space="preserve">
</t>
        </r>
        <r>
          <rPr>
            <b/>
            <sz val="11"/>
            <color indexed="81"/>
            <rFont val="Tahoma"/>
            <family val="2"/>
          </rPr>
          <t xml:space="preserve">Validation
</t>
        </r>
        <r>
          <rPr>
            <sz val="11"/>
            <color indexed="10"/>
            <rFont val="Tahoma"/>
            <family val="2"/>
          </rPr>
          <t xml:space="preserve">Cell will highlight red if total number vaccinated with dose 2 is greater than number vaccinated with dose 1
</t>
        </r>
        <r>
          <rPr>
            <b/>
            <sz val="11"/>
            <color indexed="10"/>
            <rFont val="Tahoma"/>
            <family val="2"/>
          </rPr>
          <t>OR</t>
        </r>
        <r>
          <rPr>
            <sz val="11"/>
            <color indexed="10"/>
            <rFont val="Tahoma"/>
            <family val="2"/>
          </rPr>
          <t xml:space="preserve">   Cell will highlight red if total number vaccinated is greater than denominator
</t>
        </r>
        <r>
          <rPr>
            <b/>
            <sz val="11"/>
            <color indexed="10"/>
            <rFont val="Tahoma"/>
            <family val="2"/>
          </rPr>
          <t xml:space="preserve">OR  </t>
        </r>
        <r>
          <rPr>
            <sz val="11"/>
            <color indexed="10"/>
            <rFont val="Tahoma"/>
            <family val="2"/>
          </rPr>
          <t xml:space="preserve">Cell will highlight YELLOW if greater than total number consenting
</t>
        </r>
      </text>
    </comment>
    <comment ref="W9" authorId="0" shapeId="0" xr:uid="{00000000-0006-0000-0000-000012000000}">
      <text>
        <r>
          <rPr>
            <b/>
            <sz val="11"/>
            <color indexed="81"/>
            <rFont val="Tahoma"/>
            <family val="2"/>
          </rPr>
          <t>Explanation</t>
        </r>
        <r>
          <rPr>
            <sz val="11"/>
            <color indexed="81"/>
            <rFont val="Tahoma"/>
            <family val="2"/>
          </rPr>
          <t xml:space="preserve">
Number of students that have been vaccinated with HPV dose 2 at their GP or elsewhere (not at school)
</t>
        </r>
        <r>
          <rPr>
            <b/>
            <sz val="11"/>
            <color indexed="81"/>
            <rFont val="Tahoma"/>
            <family val="2"/>
          </rPr>
          <t xml:space="preserve">
Validation</t>
        </r>
        <r>
          <rPr>
            <sz val="11"/>
            <color indexed="81"/>
            <rFont val="Tahoma"/>
            <family val="2"/>
          </rPr>
          <t xml:space="preserve">
</t>
        </r>
        <r>
          <rPr>
            <sz val="11"/>
            <color indexed="10"/>
            <rFont val="Tahoma"/>
            <family val="2"/>
          </rPr>
          <t>Cell will highlight red if total number vaccinated is greater than denominator</t>
        </r>
        <r>
          <rPr>
            <b/>
            <sz val="9"/>
            <color indexed="81"/>
            <rFont val="Tahoma"/>
            <family val="2"/>
          </rPr>
          <t xml:space="preserve">
</t>
        </r>
        <r>
          <rPr>
            <sz val="11"/>
            <color indexed="10"/>
            <rFont val="Tahoma"/>
            <family val="2"/>
          </rPr>
          <t>Cell will highlight red if total number vaccinated with dose 2 is higher than total number vaccinated with dose 1</t>
        </r>
        <r>
          <rPr>
            <sz val="9"/>
            <color indexed="81"/>
            <rFont val="Tahoma"/>
            <family val="2"/>
          </rPr>
          <t xml:space="preserve">
</t>
        </r>
      </text>
    </comment>
    <comment ref="X9" authorId="2" shapeId="0" xr:uid="{666FCD1C-5666-4ACF-BA18-D3C95ADAB8BD}">
      <text>
        <r>
          <rPr>
            <sz val="11"/>
            <color indexed="81"/>
            <rFont val="Tahoma"/>
            <family val="2"/>
          </rPr>
          <t xml:space="preserve">Please add the date of visit for catch up that may have taken place after the initial visit </t>
        </r>
        <r>
          <rPr>
            <b/>
            <sz val="9"/>
            <color indexed="81"/>
            <rFont val="Tahoma"/>
            <family val="2"/>
          </rPr>
          <t xml:space="preserve">
</t>
        </r>
      </text>
    </comment>
    <comment ref="Y9" authorId="2" shapeId="0" xr:uid="{28FAB7EB-6FF6-4E95-B576-911F8EAEE957}">
      <text>
        <r>
          <rPr>
            <b/>
            <sz val="11"/>
            <color indexed="81"/>
            <rFont val="Tahoma"/>
            <family val="2"/>
          </rPr>
          <t xml:space="preserve">Explanation:
</t>
        </r>
        <r>
          <rPr>
            <sz val="11"/>
            <color indexed="81"/>
            <rFont val="Tahoma"/>
            <family val="2"/>
          </rPr>
          <t xml:space="preserve">Number of students that have been vaccinated with HPV dose 2 as a catch up, regardless of where is was administered
</t>
        </r>
        <r>
          <rPr>
            <b/>
            <sz val="11"/>
            <color indexed="81"/>
            <rFont val="Tahoma"/>
            <family val="2"/>
          </rPr>
          <t xml:space="preserve">
Validation: 
</t>
        </r>
        <r>
          <rPr>
            <sz val="11"/>
            <color indexed="10"/>
            <rFont val="Tahoma"/>
            <family val="2"/>
          </rPr>
          <t>Cell will highlight red if total number vaccinated is greater than denominator</t>
        </r>
      </text>
    </comment>
    <comment ref="Z9" authorId="0" shapeId="0" xr:uid="{00000000-0006-0000-0000-000013000000}">
      <text>
        <r>
          <rPr>
            <b/>
            <sz val="11"/>
            <color indexed="81"/>
            <rFont val="Tahoma"/>
            <family val="2"/>
          </rPr>
          <t>Explanation</t>
        </r>
        <r>
          <rPr>
            <sz val="11"/>
            <color indexed="81"/>
            <rFont val="Tahoma"/>
            <family val="2"/>
          </rPr>
          <t xml:space="preserve">
Automatically calculated. Numerator includes dose 2 vaccines given in school and dose 2 vaccines given elsewhere if applicable. Denominator is from column G unless unchanged from provisional
</t>
        </r>
        <r>
          <rPr>
            <b/>
            <sz val="11"/>
            <color indexed="81"/>
            <rFont val="Tahoma"/>
            <family val="2"/>
          </rPr>
          <t>Validation</t>
        </r>
        <r>
          <rPr>
            <sz val="11"/>
            <color indexed="10"/>
            <rFont val="Tahoma"/>
            <family val="2"/>
          </rPr>
          <t xml:space="preserve">
Cell will highlight red if over 100%</t>
        </r>
      </text>
    </comment>
    <comment ref="AA9" authorId="2" shapeId="0" xr:uid="{CF136769-2E1A-437D-9E4B-9458AD74F01B}">
      <text>
        <r>
          <rPr>
            <sz val="9"/>
            <color indexed="81"/>
            <rFont val="Tahoma"/>
            <family val="2"/>
          </rPr>
          <t>Please do not add any Personal Identifiable Data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Joanne Lacy</author>
    <author>Yuma Sangpang Rai</author>
  </authors>
  <commentList>
    <comment ref="B6" authorId="0" shapeId="0" xr:uid="{00000000-0006-0000-0100-000001000000}">
      <text>
        <r>
          <rPr>
            <sz val="11"/>
            <color indexed="81"/>
            <rFont val="Tahoma"/>
            <family val="2"/>
          </rPr>
          <t>Example comment</t>
        </r>
      </text>
    </comment>
    <comment ref="E7" authorId="0" shapeId="0" xr:uid="{00000000-0006-0000-0100-000002000000}">
      <text>
        <r>
          <rPr>
            <b/>
            <sz val="11"/>
            <color indexed="81"/>
            <rFont val="Tahoma"/>
            <family val="2"/>
          </rPr>
          <t xml:space="preserve">Please enter the Local Authority
</t>
        </r>
        <r>
          <rPr>
            <sz val="11"/>
            <color indexed="81"/>
            <rFont val="Tahoma"/>
            <family val="2"/>
          </rPr>
          <t xml:space="preserve">
If the Local Authority has not been entered the cell will highlight red
</t>
        </r>
        <r>
          <rPr>
            <sz val="9"/>
            <color indexed="81"/>
            <rFont val="Tahoma"/>
            <family val="2"/>
          </rPr>
          <t xml:space="preserve">
</t>
        </r>
      </text>
    </comment>
    <comment ref="B9" authorId="0" shapeId="0" xr:uid="{00000000-0006-0000-0100-000003000000}">
      <text>
        <r>
          <rPr>
            <sz val="11"/>
            <color indexed="81"/>
            <rFont val="Tahoma"/>
            <family val="2"/>
          </rPr>
          <t xml:space="preserve">Automatically calculated from total number of School URNs entered while  taking into account schools which are entered twice for both gender cohorts. The visited/missed/refused/booked column needs to be completed, all three of these options are counted for this figure. 
Please note this figure does not include home educated or unknown schools (URN entered 999999 or 888888). 
</t>
        </r>
      </text>
    </comment>
    <comment ref="B10" authorId="0" shapeId="0" xr:uid="{00000000-0006-0000-0100-000004000000}">
      <text>
        <r>
          <rPr>
            <sz val="11"/>
            <color indexed="81"/>
            <rFont val="Tahoma"/>
            <family val="2"/>
          </rPr>
          <t xml:space="preserve">Automatically calculated from total number of schools with "visited" entered in the school visited/missed/refused/booked column while taking into account schools which are entered twice for both gender cohorts.  
Please note this figure does not include home educated or unknown schools (URN entered 999999 or 888888).
If a school is mixed and only one sex has been vaccinated (marked as visited), the school will still be counted as visited for this total
</t>
        </r>
      </text>
    </comment>
    <comment ref="B11" authorId="0" shapeId="0" xr:uid="{00000000-0006-0000-0100-000005000000}">
      <text>
        <r>
          <rPr>
            <sz val="11"/>
            <color indexed="81"/>
            <rFont val="Tahoma"/>
            <family val="2"/>
          </rPr>
          <t xml:space="preserve">Automatically calculated from total number of schools with "refused" entered in the school visited/missed/refused/booked column while taking into account schools which are entered twice for both gender cohorts. 
Please note this figure does not include home educated or unknown schools (URN entered 999999 or 888888)
If a school is mixed and vaccination has been refused for one sex, the school will still be counted as refused for this total
</t>
        </r>
      </text>
    </comment>
    <comment ref="B12" authorId="1" shapeId="0" xr:uid="{0851A7DA-FBDB-474D-BDE2-4D43F603EF80}">
      <text>
        <r>
          <rPr>
            <sz val="11"/>
            <color indexed="81"/>
            <rFont val="Tahoma"/>
            <family val="2"/>
          </rPr>
          <t xml:space="preserve">Automatically calculated from total number of schools with "booked" entered in the school visited/missed/refused/booked column while taking into account schools which are entered twice for both gender cohorts. 
Please note this figure does not include home educated or unknown schools (URN entered 999999 or 888888)
</t>
        </r>
      </text>
    </comment>
    <comment ref="F16" authorId="0" shapeId="0" xr:uid="{00000000-0006-0000-0100-000006000000}">
      <text>
        <r>
          <rPr>
            <sz val="11"/>
            <color indexed="81"/>
            <rFont val="Tahoma"/>
            <family val="2"/>
          </rPr>
          <t>Automatically calculated from the sum of all provisional denominators for female students  from the local education figures</t>
        </r>
      </text>
    </comment>
    <comment ref="G16" authorId="0" shapeId="0" xr:uid="{00000000-0006-0000-0100-000007000000}">
      <text>
        <r>
          <rPr>
            <sz val="11"/>
            <color indexed="81"/>
            <rFont val="Tahoma"/>
            <family val="2"/>
          </rPr>
          <t>Automatically calculated from the sum of all the actual denominators for female students entered on the year 8 spreadsheet (if no revised denominator was entered then the provisional denominator will be used for that school)</t>
        </r>
      </text>
    </comment>
    <comment ref="P16" authorId="0" shapeId="0" xr:uid="{00000000-0006-0000-0100-000008000000}">
      <text>
        <r>
          <rPr>
            <sz val="11"/>
            <color indexed="81"/>
            <rFont val="Tahoma"/>
            <family val="2"/>
          </rPr>
          <t>Automatically calculated from the sum of all provisional denominators for male students  from the local education figures</t>
        </r>
      </text>
    </comment>
    <comment ref="Q16" authorId="0" shapeId="0" xr:uid="{00000000-0006-0000-0100-000009000000}">
      <text>
        <r>
          <rPr>
            <sz val="11"/>
            <color indexed="81"/>
            <rFont val="Tahoma"/>
            <family val="2"/>
          </rPr>
          <t>Automatically calculated from the sum of all the actual denominators for male students entered on the year 8 spreadsheet (if no revised denominator was entered then the provisional denominator will be used for that school)</t>
        </r>
      </text>
    </comment>
    <comment ref="AA16" authorId="0" shapeId="0" xr:uid="{08994F56-99F6-4C67-B21C-117CC6C14823}">
      <text>
        <r>
          <rPr>
            <sz val="11"/>
            <color indexed="81"/>
            <rFont val="Tahoma"/>
            <family val="2"/>
          </rPr>
          <t>Automatically calculated from the sum of all provisional denominators for male students  from the local education figures</t>
        </r>
      </text>
    </comment>
    <comment ref="AB16" authorId="0" shapeId="0" xr:uid="{2FDCC983-69D9-42D8-B851-3526E09EDD1E}">
      <text>
        <r>
          <rPr>
            <sz val="11"/>
            <color indexed="81"/>
            <rFont val="Tahoma"/>
            <family val="2"/>
          </rPr>
          <t>Automatically calculated from the sum of all the actual denominators for male students entered on the year 8 spreadsheet (if no revised denominator was entered then the provisional denominator will be used for that school)</t>
        </r>
      </text>
    </comment>
    <comment ref="AK16" authorId="0" shapeId="0" xr:uid="{B1AA9985-0A75-4727-AE74-CFE504B6EF18}">
      <text>
        <r>
          <rPr>
            <sz val="11"/>
            <color indexed="81"/>
            <rFont val="Tahoma"/>
            <family val="2"/>
          </rPr>
          <t>Automatically calculated from the sum of all provisional denominators for male students  from the local education figures</t>
        </r>
      </text>
    </comment>
    <comment ref="AL16" authorId="0" shapeId="0" xr:uid="{51A9D66D-152C-44E6-A36C-E6E0DE201EFD}">
      <text>
        <r>
          <rPr>
            <sz val="11"/>
            <color indexed="81"/>
            <rFont val="Tahoma"/>
            <family val="2"/>
          </rPr>
          <t>Automatically calculated from the sum of all the actual denominators for male students entered on the year 8 spreadsheet (if no revised denominator was entered then the provisional denominator will be used for that school)</t>
        </r>
      </text>
    </comment>
    <comment ref="F19" authorId="0" shapeId="0" xr:uid="{00000000-0006-0000-0100-00000A000000}">
      <text>
        <r>
          <rPr>
            <b/>
            <sz val="11"/>
            <color indexed="81"/>
            <rFont val="Tahoma"/>
            <family val="2"/>
          </rPr>
          <t>Top row:</t>
        </r>
        <r>
          <rPr>
            <sz val="11"/>
            <color indexed="81"/>
            <rFont val="Tahoma"/>
            <family val="2"/>
          </rPr>
          <t xml:space="preserve">
Automatically calculated from the sum of all female students vaccinated with dose 1 (including any students vaccinated at GP)
</t>
        </r>
        <r>
          <rPr>
            <b/>
            <sz val="11"/>
            <color indexed="81"/>
            <rFont val="Tahoma"/>
            <family val="2"/>
          </rPr>
          <t>Bottom row:</t>
        </r>
        <r>
          <rPr>
            <sz val="11"/>
            <color indexed="81"/>
            <rFont val="Tahoma"/>
            <family val="2"/>
          </rPr>
          <t xml:space="preserve">
Automatically calculated from the sum of all female students vaccinated with dose 2 (including any students vaccinated at GP)</t>
        </r>
      </text>
    </comment>
    <comment ref="G19" authorId="0" shapeId="0" xr:uid="{00000000-0006-0000-0100-00000B000000}">
      <text>
        <r>
          <rPr>
            <sz val="11"/>
            <color indexed="81"/>
            <rFont val="Tahoma"/>
            <family val="2"/>
          </rPr>
          <t>This is the numbers vaccinated in F21 and F22 divided by the actual denominator in G17 times 100</t>
        </r>
      </text>
    </comment>
    <comment ref="H19" authorId="0" shapeId="0" xr:uid="{00000000-0006-0000-0100-00000C000000}">
      <text>
        <r>
          <rPr>
            <sz val="11"/>
            <color indexed="81"/>
            <rFont val="Tahoma"/>
            <family val="2"/>
          </rPr>
          <t xml:space="preserve">Please enter where the doses were given. Any vaccines captured outside of the routine school programme e.g. homeschooled children should be accounted for, where possible.
The response may be different for each dose. </t>
        </r>
      </text>
    </comment>
    <comment ref="P19" authorId="0" shapeId="0" xr:uid="{00000000-0006-0000-0100-00000D000000}">
      <text>
        <r>
          <rPr>
            <b/>
            <sz val="11"/>
            <color indexed="81"/>
            <rFont val="Tahoma"/>
            <family val="2"/>
          </rPr>
          <t>Top row:</t>
        </r>
        <r>
          <rPr>
            <sz val="11"/>
            <color indexed="81"/>
            <rFont val="Tahoma"/>
            <family val="2"/>
          </rPr>
          <t xml:space="preserve">
Automatically calculated from the sum of all male students vaccinated with dose 1 (including any students vaccinated at GP)
</t>
        </r>
        <r>
          <rPr>
            <b/>
            <sz val="11"/>
            <color indexed="81"/>
            <rFont val="Tahoma"/>
            <family val="2"/>
          </rPr>
          <t>Bottom row:</t>
        </r>
        <r>
          <rPr>
            <sz val="11"/>
            <color indexed="81"/>
            <rFont val="Tahoma"/>
            <family val="2"/>
          </rPr>
          <t xml:space="preserve">
Automatically calculated from the sum of all male students vaccinated with dose 2 (including any students vaccinated at GP)</t>
        </r>
      </text>
    </comment>
    <comment ref="Q19" authorId="0" shapeId="0" xr:uid="{00000000-0006-0000-0100-00000E000000}">
      <text>
        <r>
          <rPr>
            <sz val="11"/>
            <color indexed="81"/>
            <rFont val="Tahoma"/>
            <family val="2"/>
          </rPr>
          <t xml:space="preserve">This is the numbers vaccinated in P21 and P22 divided by the actual denominator in Q17 times 100
</t>
        </r>
      </text>
    </comment>
    <comment ref="R19" authorId="0" shapeId="0" xr:uid="{BA09D4E7-30B6-4DCA-ABEF-476466F03780}">
      <text>
        <r>
          <rPr>
            <sz val="11"/>
            <color indexed="81"/>
            <rFont val="Tahoma"/>
            <family val="2"/>
          </rPr>
          <t xml:space="preserve">Please enter where the doses were given. Any vaccines captured outside of the routine school programme e.g. homeschooled children should be accounted for, where possible.
The response may be different for each dose. </t>
        </r>
      </text>
    </comment>
    <comment ref="AA19" authorId="0" shapeId="0" xr:uid="{41C15BBA-8F6D-49D6-8F65-61301840D2B2}">
      <text>
        <r>
          <rPr>
            <b/>
            <sz val="11"/>
            <color indexed="81"/>
            <rFont val="Tahoma"/>
            <family val="2"/>
          </rPr>
          <t>Top row:</t>
        </r>
        <r>
          <rPr>
            <sz val="11"/>
            <color indexed="81"/>
            <rFont val="Tahoma"/>
            <family val="2"/>
          </rPr>
          <t xml:space="preserve">
Automatically calculated from the sum of all male students vaccinated with dose 1 (including any students vaccinated at GP)
</t>
        </r>
        <r>
          <rPr>
            <b/>
            <sz val="11"/>
            <color indexed="81"/>
            <rFont val="Tahoma"/>
            <family val="2"/>
          </rPr>
          <t>Bottom row:</t>
        </r>
        <r>
          <rPr>
            <sz val="11"/>
            <color indexed="81"/>
            <rFont val="Tahoma"/>
            <family val="2"/>
          </rPr>
          <t xml:space="preserve">
Automatically calculated from the sum of all male students vaccinated with dose 2 (including any students vaccinated at GP)</t>
        </r>
      </text>
    </comment>
    <comment ref="AB19" authorId="0" shapeId="0" xr:uid="{73FB5B82-4D09-4417-BBB7-A4E190994D1B}">
      <text>
        <r>
          <rPr>
            <sz val="11"/>
            <color indexed="81"/>
            <rFont val="Tahoma"/>
            <family val="2"/>
          </rPr>
          <t xml:space="preserve">This is the numbers vaccinated in P21 and P22 divided by the actual denominator in Q17 times 100
</t>
        </r>
      </text>
    </comment>
    <comment ref="AC19" authorId="0" shapeId="0" xr:uid="{B38375BA-2963-4B1D-85A6-81C721F7AED9}">
      <text>
        <r>
          <rPr>
            <sz val="11"/>
            <color indexed="81"/>
            <rFont val="Tahoma"/>
            <family val="2"/>
          </rPr>
          <t xml:space="preserve">Please enter where the doses were given. Any vaccines captured outside of the routine school programme e.g. homeschooled children should be accounted for, where possible.
The response may be different for each dose. </t>
        </r>
      </text>
    </comment>
    <comment ref="AK19" authorId="0" shapeId="0" xr:uid="{980E0047-C571-4AAB-A059-95AA0661F667}">
      <text>
        <r>
          <rPr>
            <b/>
            <sz val="11"/>
            <color indexed="81"/>
            <rFont val="Tahoma"/>
            <family val="2"/>
          </rPr>
          <t>Top row:</t>
        </r>
        <r>
          <rPr>
            <sz val="11"/>
            <color indexed="81"/>
            <rFont val="Tahoma"/>
            <family val="2"/>
          </rPr>
          <t xml:space="preserve">
Automatically calculated from the sum of all male students vaccinated with dose 1 (including any students vaccinated at GP)
</t>
        </r>
        <r>
          <rPr>
            <b/>
            <sz val="11"/>
            <color indexed="81"/>
            <rFont val="Tahoma"/>
            <family val="2"/>
          </rPr>
          <t>Bottom row:</t>
        </r>
        <r>
          <rPr>
            <sz val="11"/>
            <color indexed="81"/>
            <rFont val="Tahoma"/>
            <family val="2"/>
          </rPr>
          <t xml:space="preserve">
Automatically calculated from the sum of all male students vaccinated with dose 2 (including any students vaccinated at GP)</t>
        </r>
      </text>
    </comment>
    <comment ref="AL19" authorId="0" shapeId="0" xr:uid="{3AD7BE60-4ADB-4480-9226-A6B467F0F13B}">
      <text>
        <r>
          <rPr>
            <sz val="11"/>
            <color indexed="81"/>
            <rFont val="Tahoma"/>
            <family val="2"/>
          </rPr>
          <t xml:space="preserve">This is the numbers vaccinated in P21 and P22 divided by the actual denominator in Q17 times 100
</t>
        </r>
      </text>
    </comment>
    <comment ref="AM19" authorId="0" shapeId="0" xr:uid="{7EFF0151-B65C-48F8-B3E4-37FBBF471A2B}">
      <text>
        <r>
          <rPr>
            <sz val="11"/>
            <color indexed="81"/>
            <rFont val="Tahoma"/>
            <family val="2"/>
          </rPr>
          <t xml:space="preserve">Please enter where the doses were given. Any vaccines captured outside of the routine school programme e.g. homeschooled children should be accounted for, where possible.
The response may be different for each dose.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Yuma Sangpang Rai</author>
    <author>Joanne Lacy</author>
    <author>Elise Tessier</author>
  </authors>
  <commentList>
    <comment ref="C3" authorId="0" shapeId="0" xr:uid="{20795A6A-DF6B-44A2-9BD3-502EE62EC623}">
      <text>
        <r>
          <rPr>
            <b/>
            <sz val="9"/>
            <color indexed="81"/>
            <rFont val="Tahoma"/>
            <family val="2"/>
          </rPr>
          <t>Please enter local authority</t>
        </r>
        <r>
          <rPr>
            <sz val="9"/>
            <color indexed="81"/>
            <rFont val="Tahoma"/>
            <family val="2"/>
          </rPr>
          <t xml:space="preserve">
</t>
        </r>
        <r>
          <rPr>
            <sz val="9"/>
            <color indexed="10"/>
            <rFont val="Tahoma"/>
            <family val="2"/>
          </rPr>
          <t xml:space="preserve">
Cell will highlight red until Local Authority is entered</t>
        </r>
      </text>
    </comment>
    <comment ref="A8" authorId="1" shapeId="0" xr:uid="{00000000-0006-0000-0200-000001000000}">
      <text>
        <r>
          <rPr>
            <sz val="11"/>
            <color indexed="81"/>
            <rFont val="Tahoma"/>
            <family val="2"/>
          </rPr>
          <t>Example comment</t>
        </r>
      </text>
    </comment>
    <comment ref="A10" authorId="1" shapeId="0" xr:uid="{00000000-0006-0000-0200-000002000000}">
      <text>
        <r>
          <rPr>
            <b/>
            <sz val="11"/>
            <color indexed="81"/>
            <rFont val="Tahoma"/>
            <family val="2"/>
          </rPr>
          <t xml:space="preserve">Data validation:
</t>
        </r>
        <r>
          <rPr>
            <sz val="11"/>
            <color indexed="81"/>
            <rFont val="Tahoma"/>
            <family val="2"/>
          </rPr>
          <t xml:space="preserve">Comment "Required data Incomplete" will show if a School URN has been entered but the following columns do not have data:
-School visited/refused/missed
- Sex (M/F)
-Number vaccinated with HPV Dose 1
-Number vaccinated with HPV Dose 2
</t>
        </r>
      </text>
    </comment>
    <comment ref="B10" authorId="1" shapeId="0" xr:uid="{00000000-0006-0000-0200-000003000000}">
      <text>
        <r>
          <rPr>
            <sz val="11"/>
            <color indexed="81"/>
            <rFont val="Tahoma"/>
            <family val="2"/>
          </rPr>
          <t>Figure is prefilled with data from when this cohort was in year 8</t>
        </r>
      </text>
    </comment>
    <comment ref="C10" authorId="1" shapeId="0" xr:uid="{00000000-0006-0000-0200-000004000000}">
      <text>
        <r>
          <rPr>
            <sz val="11"/>
            <color indexed="81"/>
            <rFont val="Tahoma"/>
            <family val="2"/>
          </rPr>
          <t>Figure is prefilled with data from when this cohort was in year 8</t>
        </r>
      </text>
    </comment>
    <comment ref="D10" authorId="1" shapeId="0" xr:uid="{00000000-0006-0000-0200-000005000000}">
      <text>
        <r>
          <rPr>
            <sz val="11"/>
            <color indexed="81"/>
            <rFont val="Tahoma"/>
            <family val="2"/>
          </rPr>
          <t>Figure is prefilled with data from when this cohort was in year 8</t>
        </r>
      </text>
    </comment>
    <comment ref="E10" authorId="2" shapeId="0" xr:uid="{00000000-0006-0000-0200-000006000000}">
      <text>
        <r>
          <rPr>
            <sz val="11"/>
            <color indexed="81"/>
            <rFont val="Tahoma"/>
            <family val="2"/>
          </rPr>
          <t>Indicate if the vaccination programme was carried out (visited), if the school refused (refused) or if the immunisation team was unable to visit the school (missed)
'Missed' can also be used as a placeholder until school is visited</t>
        </r>
      </text>
    </comment>
    <comment ref="F10" authorId="1" shapeId="0" xr:uid="{00000000-0006-0000-0200-000007000000}">
      <text>
        <r>
          <rPr>
            <sz val="11"/>
            <color indexed="81"/>
            <rFont val="Tahoma"/>
            <family val="2"/>
          </rPr>
          <t>Figure is prefilled with data from when this cohort was in year 8</t>
        </r>
      </text>
    </comment>
    <comment ref="G10" authorId="1" shapeId="0" xr:uid="{00000000-0006-0000-0200-000008000000}">
      <text>
        <r>
          <rPr>
            <sz val="11"/>
            <color indexed="81"/>
            <rFont val="Tahoma"/>
            <family val="2"/>
          </rPr>
          <t xml:space="preserve">This is the actual denominator which was entered on the year 8 spreadsheet unless there was no change to the provisional denominator. </t>
        </r>
      </text>
    </comment>
    <comment ref="I10" authorId="1" shapeId="0" xr:uid="{00000000-0006-0000-0200-000009000000}">
      <text>
        <r>
          <rPr>
            <sz val="11"/>
            <color indexed="81"/>
            <rFont val="Tahoma"/>
            <family val="2"/>
          </rPr>
          <t>Prefilled with data from when this cohort was in year 8 in 2020/21</t>
        </r>
      </text>
    </comment>
    <comment ref="J10" authorId="2" shapeId="0" xr:uid="{00000000-0006-0000-0200-00000A000000}">
      <text>
        <r>
          <rPr>
            <b/>
            <sz val="11"/>
            <color indexed="81"/>
            <rFont val="Tahoma"/>
            <family val="2"/>
          </rPr>
          <t>Explanation</t>
        </r>
        <r>
          <rPr>
            <sz val="11"/>
            <color indexed="81"/>
            <rFont val="Tahoma"/>
            <family val="2"/>
          </rPr>
          <t xml:space="preserve">
If known, please add  any new students who have moved to the school since 2019/2020 and subtract any students that have left the school who have consented for HPV vaccine
</t>
        </r>
        <r>
          <rPr>
            <b/>
            <sz val="11"/>
            <color indexed="81"/>
            <rFont val="Tahoma"/>
            <family val="2"/>
          </rPr>
          <t xml:space="preserve">Validation
</t>
        </r>
        <r>
          <rPr>
            <sz val="11"/>
            <color indexed="10"/>
            <rFont val="Tahoma"/>
            <family val="2"/>
          </rPr>
          <t>Cell will highlight red if number of consent forms returned is greater than denominator
OR 
Cell will highlight red if number of forms returned consenting  + verbal consent + refusals is greater than denominator</t>
        </r>
      </text>
    </comment>
    <comment ref="K10" authorId="1" shapeId="0" xr:uid="{00000000-0006-0000-0200-00000B000000}">
      <text>
        <r>
          <rPr>
            <sz val="11"/>
            <color indexed="81"/>
            <rFont val="Tahoma"/>
            <family val="2"/>
          </rPr>
          <t xml:space="preserve">Prefilled with data from when this cohort was in year 8 in 2020/21.
Verbal consent is for any children who returned negative consent forms or did not have a form but consented on the day. </t>
        </r>
      </text>
    </comment>
    <comment ref="L10" authorId="1" shapeId="0" xr:uid="{00000000-0006-0000-0200-00000C000000}">
      <text>
        <r>
          <rPr>
            <b/>
            <sz val="11"/>
            <color indexed="81"/>
            <rFont val="Tahoma"/>
            <family val="2"/>
          </rPr>
          <t>Explanation</t>
        </r>
        <r>
          <rPr>
            <sz val="11"/>
            <color indexed="81"/>
            <rFont val="Tahoma"/>
            <family val="2"/>
          </rPr>
          <t xml:space="preserve">
If known, please add any new students who have moved to the school since 2020/2021 and subtract any students that have left the school who have verbally consented for HPV vaccine
</t>
        </r>
        <r>
          <rPr>
            <b/>
            <sz val="11"/>
            <color indexed="81"/>
            <rFont val="Tahoma"/>
            <family val="2"/>
          </rPr>
          <t>Validation</t>
        </r>
        <r>
          <rPr>
            <sz val="11"/>
            <color indexed="81"/>
            <rFont val="Tahoma"/>
            <family val="2"/>
          </rPr>
          <t xml:space="preserve">
</t>
        </r>
        <r>
          <rPr>
            <sz val="11"/>
            <color indexed="10"/>
            <rFont val="Tahoma"/>
            <family val="2"/>
          </rPr>
          <t>Cell will highlight red if number of verbal consent is greater than denominator
OR 
Cell will highlight red if number of forms returned + verbal consent + refusals is greater than denominator</t>
        </r>
      </text>
    </comment>
    <comment ref="M10" authorId="1" shapeId="0" xr:uid="{00000000-0006-0000-0200-00000D000000}">
      <text>
        <r>
          <rPr>
            <b/>
            <sz val="11"/>
            <color indexed="81"/>
            <rFont val="Tahoma"/>
            <family val="2"/>
          </rPr>
          <t>Explanation</t>
        </r>
        <r>
          <rPr>
            <sz val="11"/>
            <color indexed="81"/>
            <rFont val="Tahoma"/>
            <family val="2"/>
          </rPr>
          <t xml:space="preserve">
This is calculated from the sum of columns J and L (written and verbal consent) if changes have been made to Y8 data, otherwise it is calculated from sum of I and K. 
</t>
        </r>
        <r>
          <rPr>
            <b/>
            <sz val="11"/>
            <color indexed="81"/>
            <rFont val="Tahoma"/>
            <family val="2"/>
          </rPr>
          <t xml:space="preserve">Validation
</t>
        </r>
        <r>
          <rPr>
            <sz val="11"/>
            <color indexed="10"/>
            <rFont val="Tahoma"/>
            <family val="2"/>
          </rPr>
          <t>Cell will highlight red if total number of consent is greater than denominator</t>
        </r>
      </text>
    </comment>
    <comment ref="N10" authorId="1" shapeId="0" xr:uid="{00000000-0006-0000-0200-00000E000000}">
      <text>
        <r>
          <rPr>
            <sz val="11"/>
            <color indexed="81"/>
            <rFont val="Tahoma"/>
            <family val="2"/>
          </rPr>
          <t xml:space="preserve">Prefilled with data from when this cohort was in year 8 in 2020/21
</t>
        </r>
      </text>
    </comment>
    <comment ref="P10" authorId="1" shapeId="0" xr:uid="{00000000-0006-0000-0200-000010000000}">
      <text>
        <r>
          <rPr>
            <sz val="11"/>
            <color indexed="81"/>
            <rFont val="Tahoma"/>
            <family val="2"/>
          </rPr>
          <t>Figure is prefilled with numbers vaccinated with dose 1 in Y8</t>
        </r>
      </text>
    </comment>
    <comment ref="Q10" authorId="1" shapeId="0" xr:uid="{00000000-0006-0000-0200-000011000000}">
      <text>
        <r>
          <rPr>
            <b/>
            <sz val="11"/>
            <color indexed="81"/>
            <rFont val="Tahoma"/>
            <family val="2"/>
          </rPr>
          <t xml:space="preserve">Explanation - </t>
        </r>
        <r>
          <rPr>
            <sz val="11"/>
            <color indexed="81"/>
            <rFont val="Tahoma"/>
            <family val="2"/>
          </rPr>
          <t xml:space="preserve">If known, please add any new students who have moved to the school since 2020/2021 and subtract any students that have left the school who have been vaccinated with HPV dose 1
</t>
        </r>
        <r>
          <rPr>
            <b/>
            <sz val="11"/>
            <color indexed="81"/>
            <rFont val="Tahoma"/>
            <family val="2"/>
          </rPr>
          <t xml:space="preserve">This figure should include children vaccinated in year 8. </t>
        </r>
        <r>
          <rPr>
            <sz val="11"/>
            <color indexed="81"/>
            <rFont val="Tahoma"/>
            <family val="2"/>
          </rPr>
          <t xml:space="preserve">It is used to calculate coverage in year 9 of ALL students vaccinated with dose 1. 
</t>
        </r>
        <r>
          <rPr>
            <b/>
            <sz val="11"/>
            <color indexed="81"/>
            <rFont val="Tahoma"/>
            <family val="2"/>
          </rPr>
          <t xml:space="preserve">Validation
</t>
        </r>
        <r>
          <rPr>
            <sz val="11"/>
            <color indexed="10"/>
            <rFont val="Tahoma"/>
            <family val="2"/>
          </rPr>
          <t xml:space="preserve">Cell will highlight red if total number of vaccinated with HPV dose 1 is greater than denominator
</t>
        </r>
        <r>
          <rPr>
            <sz val="11"/>
            <color indexed="53"/>
            <rFont val="Tahoma"/>
            <family val="2"/>
          </rPr>
          <t xml:space="preserve">Cell will highlight orange if lower than the number vaccinated last year. Although this could occur if there is a large change in denominator or many vaccinated students leave the school, it is more likely it will increase. </t>
        </r>
      </text>
    </comment>
    <comment ref="R10" authorId="1" shapeId="0" xr:uid="{00000000-0006-0000-0200-000012000000}">
      <text>
        <r>
          <rPr>
            <sz val="11"/>
            <color indexed="81"/>
            <rFont val="Tahoma"/>
            <family val="2"/>
          </rPr>
          <t xml:space="preserve">Prefilled with data from this cohort in 2020/21
</t>
        </r>
      </text>
    </comment>
    <comment ref="S10" authorId="1" shapeId="0" xr:uid="{00000000-0006-0000-0200-000013000000}">
      <text>
        <r>
          <rPr>
            <b/>
            <sz val="11"/>
            <color indexed="81"/>
            <rFont val="Tahoma"/>
            <family val="2"/>
          </rPr>
          <t>Explanation</t>
        </r>
        <r>
          <rPr>
            <sz val="11"/>
            <color indexed="81"/>
            <rFont val="Tahoma"/>
            <family val="2"/>
          </rPr>
          <t xml:space="preserve">
If known, please add any new students who have moved to the school since 2020/2021 and subtract any students that have left the school who have been vaccinated with HPV dose 1 at their GP or elsewhere
</t>
        </r>
        <r>
          <rPr>
            <b/>
            <sz val="11"/>
            <color indexed="81"/>
            <rFont val="Tahoma"/>
            <family val="2"/>
          </rPr>
          <t>This figure should include children vaccinated at their GP in  year 8.</t>
        </r>
        <r>
          <rPr>
            <sz val="11"/>
            <color indexed="81"/>
            <rFont val="Tahoma"/>
            <family val="2"/>
          </rPr>
          <t xml:space="preserve"> It is used to calculate coverage in year 9 of ALL students vaccinated with dose 1. 
</t>
        </r>
        <r>
          <rPr>
            <b/>
            <sz val="11"/>
            <color indexed="81"/>
            <rFont val="Tahoma"/>
            <family val="2"/>
          </rPr>
          <t xml:space="preserve">
Validation</t>
        </r>
        <r>
          <rPr>
            <sz val="11"/>
            <color indexed="81"/>
            <rFont val="Tahoma"/>
            <family val="2"/>
          </rPr>
          <t xml:space="preserve">
</t>
        </r>
        <r>
          <rPr>
            <sz val="11"/>
            <color indexed="10"/>
            <rFont val="Tahoma"/>
            <family val="2"/>
          </rPr>
          <t>Cell will highlight red if total number of vaccinated  is greater than denominator</t>
        </r>
        <r>
          <rPr>
            <sz val="11"/>
            <color indexed="81"/>
            <rFont val="Tahoma"/>
            <family val="2"/>
          </rPr>
          <t xml:space="preserve">
</t>
        </r>
      </text>
    </comment>
    <comment ref="T10" authorId="0" shapeId="0" xr:uid="{E63C30D6-17BE-483C-9BEE-DC9AFBCBFBD8}">
      <text>
        <r>
          <rPr>
            <sz val="11"/>
            <color indexed="81"/>
            <rFont val="Tahoma"/>
            <family val="2"/>
          </rPr>
          <t xml:space="preserve">Please add the date of visit for catch up that may have taken place after the initial visit 
</t>
        </r>
      </text>
    </comment>
    <comment ref="U10" authorId="0" shapeId="0" xr:uid="{1343B67C-D90F-4458-94BE-4C46F054AEF4}">
      <text>
        <r>
          <rPr>
            <b/>
            <sz val="11"/>
            <color indexed="81"/>
            <rFont val="Tahoma"/>
            <family val="2"/>
          </rPr>
          <t xml:space="preserve">Explanation:
</t>
        </r>
        <r>
          <rPr>
            <sz val="11"/>
            <color indexed="81"/>
            <rFont val="Tahoma"/>
            <family val="2"/>
          </rPr>
          <t xml:space="preserve">Number of students that have been vaccinated with HPV dose 1 as a catch up, regardless of where is was administered
</t>
        </r>
        <r>
          <rPr>
            <b/>
            <sz val="11"/>
            <color indexed="81"/>
            <rFont val="Tahoma"/>
            <family val="2"/>
          </rPr>
          <t xml:space="preserve">
Validation: 
</t>
        </r>
        <r>
          <rPr>
            <sz val="11"/>
            <color indexed="10"/>
            <rFont val="Tahoma"/>
            <family val="2"/>
          </rPr>
          <t>Cell will highlight red if total number vaccinated is greater than denominator</t>
        </r>
      </text>
    </comment>
    <comment ref="V10" authorId="1" shapeId="0" xr:uid="{00000000-0006-0000-0200-000014000000}">
      <text>
        <r>
          <rPr>
            <b/>
            <sz val="11"/>
            <color indexed="81"/>
            <rFont val="Tahoma"/>
            <family val="2"/>
          </rPr>
          <t xml:space="preserve">Explanation - </t>
        </r>
        <r>
          <rPr>
            <sz val="11"/>
            <color indexed="81"/>
            <rFont val="Tahoma"/>
            <family val="2"/>
          </rPr>
          <t>Automatically calculated.</t>
        </r>
        <r>
          <rPr>
            <b/>
            <sz val="11"/>
            <color indexed="81"/>
            <rFont val="Tahoma"/>
            <family val="2"/>
          </rPr>
          <t xml:space="preserve"> </t>
        </r>
        <r>
          <rPr>
            <sz val="11"/>
            <color indexed="81"/>
            <rFont val="Tahoma"/>
            <family val="2"/>
          </rPr>
          <t xml:space="preserve">Numerator includes vaccines given in school and vaccines given elsewhere if applicable. 
Numerator data is from columns Q and S unless unchanged from Y8. </t>
        </r>
        <r>
          <rPr>
            <b/>
            <sz val="11"/>
            <color indexed="81"/>
            <rFont val="Tahoma"/>
            <family val="2"/>
          </rPr>
          <t xml:space="preserve">Please note that if column R is populated and column S is blank, column R will still contribute to the proportion vaccinated, this is the same for column P and Q. 
</t>
        </r>
        <r>
          <rPr>
            <sz val="11"/>
            <color indexed="81"/>
            <rFont val="Tahoma"/>
            <family val="2"/>
          </rPr>
          <t xml:space="preserve">
Denominator is from column H unless unchanged from provisional.
</t>
        </r>
        <r>
          <rPr>
            <b/>
            <sz val="11"/>
            <color indexed="81"/>
            <rFont val="Tahoma"/>
            <family val="2"/>
          </rPr>
          <t xml:space="preserve">Validation - </t>
        </r>
        <r>
          <rPr>
            <sz val="11"/>
            <color indexed="10"/>
            <rFont val="Tahoma"/>
            <family val="2"/>
          </rPr>
          <t>Cell will highlight red if greater than 100%</t>
        </r>
        <r>
          <rPr>
            <b/>
            <sz val="9"/>
            <color indexed="10"/>
            <rFont val="Tahoma"/>
            <family val="2"/>
          </rPr>
          <t xml:space="preserve"> </t>
        </r>
      </text>
    </comment>
    <comment ref="X10" authorId="1" shapeId="0" xr:uid="{00000000-0006-0000-0200-000015000000}">
      <text>
        <r>
          <rPr>
            <b/>
            <sz val="11"/>
            <color indexed="81"/>
            <rFont val="Tahoma"/>
            <family val="2"/>
          </rPr>
          <t>Explanation</t>
        </r>
        <r>
          <rPr>
            <sz val="11"/>
            <color indexed="81"/>
            <rFont val="Tahoma"/>
            <family val="2"/>
          </rPr>
          <t xml:space="preserve">
Those who returned written consent form consenting to HPV  vaccination but were not present during school vaccination session
</t>
        </r>
        <r>
          <rPr>
            <b/>
            <sz val="11"/>
            <color indexed="81"/>
            <rFont val="Tahoma"/>
            <family val="2"/>
          </rPr>
          <t>Validation</t>
        </r>
        <r>
          <rPr>
            <sz val="11"/>
            <color indexed="81"/>
            <rFont val="Tahoma"/>
            <family val="2"/>
          </rPr>
          <t xml:space="preserve">
</t>
        </r>
        <r>
          <rPr>
            <sz val="11"/>
            <color indexed="10"/>
            <rFont val="Tahoma"/>
            <family val="2"/>
          </rPr>
          <t>Cell will highlight red if value is greater than denominator</t>
        </r>
        <r>
          <rPr>
            <sz val="11"/>
            <color indexed="81"/>
            <rFont val="Tahoma"/>
            <family val="2"/>
          </rPr>
          <t xml:space="preserve">
</t>
        </r>
      </text>
    </comment>
    <comment ref="Y10" authorId="1" shapeId="0" xr:uid="{00000000-0006-0000-0200-000016000000}">
      <text>
        <r>
          <rPr>
            <sz val="11"/>
            <color indexed="81"/>
            <rFont val="Tahoma"/>
            <family val="2"/>
          </rPr>
          <t>Figure is prefilled with numbers vaccinated with dose 2 in Y8</t>
        </r>
      </text>
    </comment>
    <comment ref="Z10" authorId="1" shapeId="0" xr:uid="{00000000-0006-0000-0200-000017000000}">
      <text>
        <r>
          <rPr>
            <b/>
            <sz val="11"/>
            <color indexed="81"/>
            <rFont val="Tahoma"/>
            <family val="2"/>
          </rPr>
          <t xml:space="preserve">Explanation - </t>
        </r>
        <r>
          <rPr>
            <sz val="11"/>
            <color indexed="81"/>
            <rFont val="Tahoma"/>
            <family val="2"/>
          </rPr>
          <t xml:space="preserve">If known, please add any new students who have moved to the school since 2020/2021 and subtract any students that have left the school who have been vaccinated with HPV dose 2
</t>
        </r>
        <r>
          <rPr>
            <b/>
            <sz val="11"/>
            <color indexed="81"/>
            <rFont val="Tahoma"/>
            <family val="2"/>
          </rPr>
          <t>This figure should include children vaccinated in year 8.</t>
        </r>
        <r>
          <rPr>
            <sz val="11"/>
            <color indexed="81"/>
            <rFont val="Tahoma"/>
            <family val="2"/>
          </rPr>
          <t xml:space="preserve"> It is used to calculate coverage in year 9 of ALL students vaccinated with dose 2. 
</t>
        </r>
        <r>
          <rPr>
            <b/>
            <sz val="11"/>
            <color indexed="81"/>
            <rFont val="Tahoma"/>
            <family val="2"/>
          </rPr>
          <t xml:space="preserve">
Validation - </t>
        </r>
        <r>
          <rPr>
            <sz val="11"/>
            <color indexed="10"/>
            <rFont val="Tahoma"/>
            <family val="2"/>
          </rPr>
          <t xml:space="preserve">Cell will highlight red if total number vaccinated with dose 2 is greater than number vaccinated with dose 1 </t>
        </r>
        <r>
          <rPr>
            <b/>
            <sz val="11"/>
            <color indexed="10"/>
            <rFont val="Tahoma"/>
            <family val="2"/>
          </rPr>
          <t>OR</t>
        </r>
        <r>
          <rPr>
            <sz val="11"/>
            <color indexed="10"/>
            <rFont val="Tahoma"/>
            <family val="2"/>
          </rPr>
          <t xml:space="preserve"> Cell will highlight red if total number vaccinated is greater than denominator
</t>
        </r>
        <r>
          <rPr>
            <sz val="11"/>
            <color indexed="53"/>
            <rFont val="Tahoma"/>
            <family val="2"/>
          </rPr>
          <t xml:space="preserve">Cell will highlight orange if lower than the number vaccinated last year. Although this could occur if there is a large change in denominator or many vaccinated students leave the school, it is more likely that the number will increase.
</t>
        </r>
        <r>
          <rPr>
            <sz val="11"/>
            <color indexed="10"/>
            <rFont val="Tahoma"/>
            <family val="2"/>
          </rPr>
          <t xml:space="preserve">
</t>
        </r>
      </text>
    </comment>
    <comment ref="AA10" authorId="1" shapeId="0" xr:uid="{00000000-0006-0000-0200-000018000000}">
      <text>
        <r>
          <rPr>
            <sz val="11"/>
            <color indexed="81"/>
            <rFont val="Tahoma"/>
            <family val="2"/>
          </rPr>
          <t>Prefilled with data from when this cohort was in year 8 in 2020/21</t>
        </r>
      </text>
    </comment>
    <comment ref="AB10" authorId="1" shapeId="0" xr:uid="{00000000-0006-0000-0200-000019000000}">
      <text>
        <r>
          <rPr>
            <b/>
            <sz val="11"/>
            <color indexed="81"/>
            <rFont val="Tahoma"/>
            <family val="2"/>
          </rPr>
          <t>Explanation</t>
        </r>
        <r>
          <rPr>
            <sz val="11"/>
            <color indexed="81"/>
            <rFont val="Tahoma"/>
            <family val="2"/>
          </rPr>
          <t xml:space="preserve">
If known, please add any new students who have moved to the school since 2020/2021 and subtract any students that have left the school who have been vaccinated with HPV dose 2 at their GP or elsewhere
</t>
        </r>
        <r>
          <rPr>
            <b/>
            <sz val="11"/>
            <color indexed="81"/>
            <rFont val="Tahoma"/>
            <family val="2"/>
          </rPr>
          <t xml:space="preserve">
This figure should include children vaccinated in year 8</t>
        </r>
        <r>
          <rPr>
            <sz val="11"/>
            <color indexed="81"/>
            <rFont val="Tahoma"/>
            <family val="2"/>
          </rPr>
          <t xml:space="preserve">. It is used to calculate coverage in year 9 of ALL students vaccinated with dose 2. 
</t>
        </r>
        <r>
          <rPr>
            <b/>
            <sz val="11"/>
            <color indexed="81"/>
            <rFont val="Tahoma"/>
            <family val="2"/>
          </rPr>
          <t xml:space="preserve">Validation - </t>
        </r>
        <r>
          <rPr>
            <sz val="11"/>
            <color indexed="10"/>
            <rFont val="Tahoma"/>
            <family val="2"/>
          </rPr>
          <t xml:space="preserve">Cell will highlight red if total number vaccinated greater than denominator </t>
        </r>
        <r>
          <rPr>
            <b/>
            <sz val="11"/>
            <color indexed="10"/>
            <rFont val="Tahoma"/>
            <family val="2"/>
          </rPr>
          <t>OR</t>
        </r>
        <r>
          <rPr>
            <sz val="11"/>
            <color indexed="10"/>
            <rFont val="Tahoma"/>
            <family val="2"/>
          </rPr>
          <t xml:space="preserve"> 
Cell will highlight red if total number vaccinated with dose 2 is greater than number vaccinated with dose 1 </t>
        </r>
      </text>
    </comment>
    <comment ref="AC10" authorId="0" shapeId="0" xr:uid="{378C9798-5C5F-45BE-83C9-7C7E19DDD678}">
      <text>
        <r>
          <rPr>
            <sz val="11"/>
            <color indexed="81"/>
            <rFont val="Tahoma"/>
            <family val="2"/>
          </rPr>
          <t xml:space="preserve">Please add the date of visit for catch up that may have taken place after the initial visit 
</t>
        </r>
      </text>
    </comment>
    <comment ref="AD10" authorId="0" shapeId="0" xr:uid="{5B84F81B-EFFA-4822-BB61-7351D69A83CD}">
      <text>
        <r>
          <rPr>
            <b/>
            <sz val="11"/>
            <color indexed="81"/>
            <rFont val="Tahoma"/>
            <family val="2"/>
          </rPr>
          <t xml:space="preserve">Explanation:
</t>
        </r>
        <r>
          <rPr>
            <sz val="11"/>
            <color indexed="81"/>
            <rFont val="Tahoma"/>
            <family val="2"/>
          </rPr>
          <t xml:space="preserve">Number of students that have been vaccinated with HPV dose 1 as a catch up, regardless of where is was administered
</t>
        </r>
        <r>
          <rPr>
            <b/>
            <sz val="11"/>
            <color indexed="81"/>
            <rFont val="Tahoma"/>
            <family val="2"/>
          </rPr>
          <t xml:space="preserve">
Validation: 
</t>
        </r>
        <r>
          <rPr>
            <sz val="11"/>
            <color indexed="10"/>
            <rFont val="Tahoma"/>
            <family val="2"/>
          </rPr>
          <t>Cell will highlight red if total number vaccinated is greater than denominator</t>
        </r>
      </text>
    </comment>
    <comment ref="AE10" authorId="1" shapeId="0" xr:uid="{00000000-0006-0000-0200-00001A000000}">
      <text>
        <r>
          <rPr>
            <b/>
            <sz val="11"/>
            <color indexed="81"/>
            <rFont val="Tahoma"/>
            <family val="2"/>
          </rPr>
          <t xml:space="preserve">Explanation - </t>
        </r>
        <r>
          <rPr>
            <sz val="11"/>
            <color indexed="81"/>
            <rFont val="Tahoma"/>
            <family val="2"/>
          </rPr>
          <t xml:space="preserve">Automatically calculated. Numerator includes vaccines given in school and vaccines given elsewhere if applicable.
Numerator data is from columns X and Z unless unchanged from Y8. </t>
        </r>
        <r>
          <rPr>
            <b/>
            <sz val="11"/>
            <color indexed="81"/>
            <rFont val="Tahoma"/>
            <family val="2"/>
          </rPr>
          <t xml:space="preserve">Please note that if column Y is populated and column Z is blank, column Y will still contribute to the proportion vaccinated, this is the same for column W and X. </t>
        </r>
        <r>
          <rPr>
            <sz val="11"/>
            <color indexed="81"/>
            <rFont val="Tahoma"/>
            <family val="2"/>
          </rPr>
          <t xml:space="preserve">
Denominator is from column H unless unchanged from provisional. 
</t>
        </r>
        <r>
          <rPr>
            <b/>
            <sz val="11"/>
            <color indexed="81"/>
            <rFont val="Tahoma"/>
            <family val="2"/>
          </rPr>
          <t xml:space="preserve">Validation - </t>
        </r>
        <r>
          <rPr>
            <sz val="11"/>
            <color indexed="10"/>
            <rFont val="Tahoma"/>
            <family val="2"/>
          </rPr>
          <t>Cell will highlight red if greater than 100%</t>
        </r>
      </text>
    </comment>
    <comment ref="BC10" authorId="1" shapeId="0" xr:uid="{00000000-0006-0000-0200-00001B000000}">
      <text>
        <r>
          <rPr>
            <sz val="11"/>
            <color indexed="81"/>
            <rFont val="Tahoma"/>
            <family val="2"/>
          </rPr>
          <t>Automatically calculated. Shows the percent change in coverage of HPV dose 1 in this cohort since 20/21
100% means that no students were vaccinated with dose 1 last year (while in year 8)
0% means that no students were vaccinated with dose 1 this year (while in year 9)
Negative percentages means the vaccination coverage has gone down from last year
Positive percentages means the vaccination coverage has gone up from last year</t>
        </r>
      </text>
    </comment>
    <comment ref="BD10" authorId="1" shapeId="0" xr:uid="{00000000-0006-0000-0200-00001C000000}">
      <text>
        <r>
          <rPr>
            <sz val="11"/>
            <color indexed="81"/>
            <rFont val="Tahoma"/>
            <family val="2"/>
          </rPr>
          <t>Automatically calculated. Shows the percent change in coverage in this cohort of HPV dose 2 since 20/21
100% means that no students were vaccinated with dose 2 last year (while in year 8)
0% means that no students were vaccinated with dose 2 this year (while in year 9)
Negative percentages means the vaccination coverage has gone down from last year
Positive percentages means the vaccination coverage has gone up from last year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Joanne Lacy</author>
    <author>Yuma Sangpang Rai</author>
  </authors>
  <commentList>
    <comment ref="B6" authorId="0" shapeId="0" xr:uid="{00000000-0006-0000-0300-000001000000}">
      <text>
        <r>
          <rPr>
            <sz val="11"/>
            <color indexed="81"/>
            <rFont val="Tahoma"/>
            <family val="2"/>
          </rPr>
          <t>Example comment</t>
        </r>
      </text>
    </comment>
    <comment ref="E7" authorId="0" shapeId="0" xr:uid="{00000000-0006-0000-0300-000002000000}">
      <text>
        <r>
          <rPr>
            <b/>
            <sz val="11"/>
            <color indexed="81"/>
            <rFont val="Tahoma"/>
            <family val="2"/>
          </rPr>
          <t>Please enter the Local Authority</t>
        </r>
        <r>
          <rPr>
            <sz val="11"/>
            <color indexed="81"/>
            <rFont val="Tahoma"/>
            <family val="2"/>
          </rPr>
          <t xml:space="preserve">
If the Local Authority has not been entered the cell will highlight red
</t>
        </r>
      </text>
    </comment>
    <comment ref="B9" authorId="0" shapeId="0" xr:uid="{00000000-0006-0000-0300-000003000000}">
      <text>
        <r>
          <rPr>
            <sz val="11"/>
            <color indexed="81"/>
            <rFont val="Tahoma"/>
            <family val="2"/>
          </rPr>
          <t>Automatically calculated from total number of School URNs entered while  taking into account schools which are entered twice for both gender cohorts. The visited/missed/refused/booked column needs to be completed, all three of these options are counted for this figure.  
Please note this figure does not include home educated or unknown schools (URN entered 999999 or 888888)</t>
        </r>
      </text>
    </comment>
    <comment ref="B10" authorId="0" shapeId="0" xr:uid="{00000000-0006-0000-0300-000004000000}">
      <text>
        <r>
          <rPr>
            <sz val="11"/>
            <color indexed="81"/>
            <rFont val="Tahoma"/>
            <family val="2"/>
          </rPr>
          <t>Automatically calculated from total number of schools with "visited" entered in the school visited/missed/refused/booked column while taking into account schools which are entered twice for both gender cohorts.  
Please note this figure does not include home educated or unknown schools (URN entered 999999 or 888888)
If a school is mixed and only one sex has been vaccinated (marked as visited), the school will still be counted as visited for this total</t>
        </r>
      </text>
    </comment>
    <comment ref="B11" authorId="0" shapeId="0" xr:uid="{00000000-0006-0000-0300-000005000000}">
      <text>
        <r>
          <rPr>
            <sz val="11"/>
            <color indexed="81"/>
            <rFont val="Tahoma"/>
            <family val="2"/>
          </rPr>
          <t xml:space="preserve">Automatically calculated from total number of schools with "refused" entered in the school visited/missed/refused/booked column while taking into account schools which are entered twice for both gender cohorts. 
Please note this figure does not include home educated or unknown schools (URN entered 999999 or 888888)
If a school is mixed and vaccination has been refused for one sex (marked as refused), the school will still be counted as refused for this total
</t>
        </r>
      </text>
    </comment>
    <comment ref="B12" authorId="1" shapeId="0" xr:uid="{305A4C1D-A9A9-473C-AC48-09180DBF3948}">
      <text>
        <r>
          <rPr>
            <sz val="11"/>
            <color indexed="81"/>
            <rFont val="Tahoma"/>
            <family val="2"/>
          </rPr>
          <t>Automatically calculated from total number of schools with "booked" entered in the school visited/missed/refused/booked column while taking into account schools which are entered twice for both gender cohorts. 
Please note this figure does not include home educated or unknown schools (URN entered 999999 or 888888)</t>
        </r>
      </text>
    </comment>
    <comment ref="F18" authorId="0" shapeId="0" xr:uid="{00000000-0006-0000-0300-000006000000}">
      <text>
        <r>
          <rPr>
            <sz val="11"/>
            <color indexed="81"/>
            <rFont val="Tahoma"/>
            <family val="2"/>
          </rPr>
          <t xml:space="preserve">Automatically calculated from the sum of all the actual denominators for female students entered on the year </t>
        </r>
        <r>
          <rPr>
            <b/>
            <sz val="11"/>
            <color indexed="81"/>
            <rFont val="Tahoma"/>
            <family val="2"/>
          </rPr>
          <t>8 spreadsheet</t>
        </r>
        <r>
          <rPr>
            <sz val="11"/>
            <color indexed="81"/>
            <rFont val="Tahoma"/>
            <family val="2"/>
          </rPr>
          <t xml:space="preserve"> (if no revised denominator was entered then the provisional denominator will be used for that school)</t>
        </r>
      </text>
    </comment>
    <comment ref="G18" authorId="0" shapeId="0" xr:uid="{00000000-0006-0000-0300-000007000000}">
      <text>
        <r>
          <rPr>
            <sz val="11"/>
            <color indexed="81"/>
            <rFont val="Tahoma"/>
            <family val="2"/>
          </rPr>
          <t xml:space="preserve">Automatically calculated from the sum of all the actual denominators for female students entered on the </t>
        </r>
        <r>
          <rPr>
            <b/>
            <sz val="11"/>
            <color indexed="81"/>
            <rFont val="Tahoma"/>
            <family val="2"/>
          </rPr>
          <t>year 9 spreadsheet</t>
        </r>
        <r>
          <rPr>
            <sz val="11"/>
            <color indexed="81"/>
            <rFont val="Tahoma"/>
            <family val="2"/>
          </rPr>
          <t xml:space="preserve"> (if no revised denominator was entered then the provisional denominator will be used for that school)</t>
        </r>
        <r>
          <rPr>
            <sz val="9"/>
            <color indexed="81"/>
            <rFont val="Tahoma"/>
            <family val="2"/>
          </rPr>
          <t xml:space="preserve">
</t>
        </r>
      </text>
    </comment>
    <comment ref="Q18" authorId="0" shapeId="0" xr:uid="{00000000-0006-0000-0300-000008000000}">
      <text>
        <r>
          <rPr>
            <sz val="11"/>
            <color indexed="81"/>
            <rFont val="Tahoma"/>
            <family val="2"/>
          </rPr>
          <t xml:space="preserve">Automatically calculated from the sum of all the actual denominators for male students entered on the </t>
        </r>
        <r>
          <rPr>
            <b/>
            <sz val="11"/>
            <color indexed="81"/>
            <rFont val="Tahoma"/>
            <family val="2"/>
          </rPr>
          <t>year 8 spreadshee</t>
        </r>
        <r>
          <rPr>
            <sz val="11"/>
            <color indexed="81"/>
            <rFont val="Tahoma"/>
            <family val="2"/>
          </rPr>
          <t>t (if no revised denominator was entered then the provisional denominator will be used for that school)</t>
        </r>
      </text>
    </comment>
    <comment ref="R18" authorId="0" shapeId="0" xr:uid="{00000000-0006-0000-0300-000009000000}">
      <text>
        <r>
          <rPr>
            <sz val="11"/>
            <color indexed="81"/>
            <rFont val="Tahoma"/>
            <family val="2"/>
          </rPr>
          <t>Automatically calculated from the sum of all the actual denominators for male students entered on the</t>
        </r>
        <r>
          <rPr>
            <b/>
            <sz val="11"/>
            <color indexed="81"/>
            <rFont val="Tahoma"/>
            <family val="2"/>
          </rPr>
          <t xml:space="preserve"> year 9 spreadsheet</t>
        </r>
        <r>
          <rPr>
            <sz val="11"/>
            <color indexed="81"/>
            <rFont val="Tahoma"/>
            <family val="2"/>
          </rPr>
          <t xml:space="preserve"> (if no revised denominator was entered then the provisional denominator will be used for that school)</t>
        </r>
      </text>
    </comment>
    <comment ref="AB18" authorId="0" shapeId="0" xr:uid="{FEF8954F-6982-467C-A5AE-AD195F2E88BC}">
      <text>
        <r>
          <rPr>
            <sz val="11"/>
            <color indexed="81"/>
            <rFont val="Tahoma"/>
            <family val="2"/>
          </rPr>
          <t xml:space="preserve">Automatically calculated from the sum of all the actual denominators for male students entered on the </t>
        </r>
        <r>
          <rPr>
            <b/>
            <sz val="11"/>
            <color indexed="81"/>
            <rFont val="Tahoma"/>
            <family val="2"/>
          </rPr>
          <t>year 8 spreadshee</t>
        </r>
        <r>
          <rPr>
            <sz val="11"/>
            <color indexed="81"/>
            <rFont val="Tahoma"/>
            <family val="2"/>
          </rPr>
          <t>t (if no revised denominator was entered then the provisional denominator will be used for that school)</t>
        </r>
      </text>
    </comment>
    <comment ref="AC18" authorId="0" shapeId="0" xr:uid="{7AB75B4D-D8B5-4BC8-A371-A56A52C416BB}">
      <text>
        <r>
          <rPr>
            <sz val="11"/>
            <color indexed="81"/>
            <rFont val="Tahoma"/>
            <family val="2"/>
          </rPr>
          <t>Automatically calculated from the sum of all the actual denominators for male students entered on the</t>
        </r>
        <r>
          <rPr>
            <b/>
            <sz val="11"/>
            <color indexed="81"/>
            <rFont val="Tahoma"/>
            <family val="2"/>
          </rPr>
          <t xml:space="preserve"> year 9 spreadsheet</t>
        </r>
        <r>
          <rPr>
            <sz val="11"/>
            <color indexed="81"/>
            <rFont val="Tahoma"/>
            <family val="2"/>
          </rPr>
          <t xml:space="preserve"> (if no revised denominator was entered then the provisional denominator will be used for that school)</t>
        </r>
      </text>
    </comment>
    <comment ref="AM18" authorId="0" shapeId="0" xr:uid="{95606271-EDB6-45D6-9FC4-373E105BE30E}">
      <text>
        <r>
          <rPr>
            <sz val="11"/>
            <color indexed="81"/>
            <rFont val="Tahoma"/>
            <family val="2"/>
          </rPr>
          <t xml:space="preserve">Automatically calculated from the sum of all the actual denominators for male students entered on the </t>
        </r>
        <r>
          <rPr>
            <b/>
            <sz val="11"/>
            <color indexed="81"/>
            <rFont val="Tahoma"/>
            <family val="2"/>
          </rPr>
          <t>year 8 spreadshee</t>
        </r>
        <r>
          <rPr>
            <sz val="11"/>
            <color indexed="81"/>
            <rFont val="Tahoma"/>
            <family val="2"/>
          </rPr>
          <t>t (if no revised denominator was entered then the provisional denominator will be used for that school)</t>
        </r>
      </text>
    </comment>
    <comment ref="AN18" authorId="0" shapeId="0" xr:uid="{5E36994E-BF96-4E30-94AB-6DFCCD1F9433}">
      <text>
        <r>
          <rPr>
            <sz val="11"/>
            <color indexed="81"/>
            <rFont val="Tahoma"/>
            <family val="2"/>
          </rPr>
          <t>Automatically calculated from the sum of all the actual denominators for male students entered on the</t>
        </r>
        <r>
          <rPr>
            <b/>
            <sz val="11"/>
            <color indexed="81"/>
            <rFont val="Tahoma"/>
            <family val="2"/>
          </rPr>
          <t xml:space="preserve"> year 9 spreadsheet</t>
        </r>
        <r>
          <rPr>
            <sz val="11"/>
            <color indexed="81"/>
            <rFont val="Tahoma"/>
            <family val="2"/>
          </rPr>
          <t xml:space="preserve"> (if no revised denominator was entered then the provisional denominator will be used for that school)</t>
        </r>
      </text>
    </comment>
    <comment ref="F21" authorId="0" shapeId="0" xr:uid="{00000000-0006-0000-0300-00000A000000}">
      <text>
        <r>
          <rPr>
            <b/>
            <sz val="11"/>
            <color indexed="81"/>
            <rFont val="Tahoma"/>
            <family val="2"/>
          </rPr>
          <t xml:space="preserve">Top row:
</t>
        </r>
        <r>
          <rPr>
            <sz val="11"/>
            <color indexed="81"/>
            <rFont val="Tahoma"/>
            <family val="2"/>
          </rPr>
          <t xml:space="preserve">Automatically calculated from the sum of all female students vaccinated with dose 1 (including any students vaccinated at GP) during </t>
        </r>
        <r>
          <rPr>
            <b/>
            <sz val="11"/>
            <color indexed="81"/>
            <rFont val="Tahoma"/>
            <family val="2"/>
          </rPr>
          <t xml:space="preserve">year 8
Bottom row:
</t>
        </r>
        <r>
          <rPr>
            <sz val="11"/>
            <color indexed="81"/>
            <rFont val="Tahoma"/>
            <family val="2"/>
          </rPr>
          <t xml:space="preserve">Automatically calculated from the sum of all female students vaccinated with dose 2 (including any students vaccinated at GP) during </t>
        </r>
        <r>
          <rPr>
            <b/>
            <sz val="11"/>
            <color indexed="81"/>
            <rFont val="Tahoma"/>
            <family val="2"/>
          </rPr>
          <t>year 8</t>
        </r>
      </text>
    </comment>
    <comment ref="G21" authorId="0" shapeId="0" xr:uid="{00000000-0006-0000-0300-00000B000000}">
      <text>
        <r>
          <rPr>
            <b/>
            <sz val="11"/>
            <color indexed="81"/>
            <rFont val="Tahoma"/>
            <family val="2"/>
          </rPr>
          <t xml:space="preserve">Top row:
</t>
        </r>
        <r>
          <rPr>
            <sz val="11"/>
            <color indexed="81"/>
            <rFont val="Tahoma"/>
            <family val="2"/>
          </rPr>
          <t>Automatically calculated from the sum of all female students vaccinated with dose 1 (including any students vaccinated at GP) by the end of August 2021.
Year 8 figures will only be used if no amended data is added in the adjacent columns</t>
        </r>
        <r>
          <rPr>
            <b/>
            <sz val="11"/>
            <color indexed="81"/>
            <rFont val="Tahoma"/>
            <family val="2"/>
          </rPr>
          <t xml:space="preserve">
Bottom row:
</t>
        </r>
        <r>
          <rPr>
            <sz val="11"/>
            <color indexed="81"/>
            <rFont val="Tahoma"/>
            <family val="2"/>
          </rPr>
          <t>Automatically calculated from the sum of all female students vaccinated with dose 2 (including any students vaccinated at GP) by the end of August 2021.
Year 8 figures will only be used if no amended data is added in the adjacent columns</t>
        </r>
      </text>
    </comment>
    <comment ref="H21" authorId="0" shapeId="0" xr:uid="{00000000-0006-0000-0300-00000C000000}">
      <text>
        <r>
          <rPr>
            <sz val="11"/>
            <color indexed="81"/>
            <rFont val="Tahoma"/>
            <family val="2"/>
          </rPr>
          <t xml:space="preserve">This is the numbers vaccinated in G23 (top row) and G24 (bottom row) divided by the actual denominator in G19 times 100
</t>
        </r>
      </text>
    </comment>
    <comment ref="I21" authorId="0" shapeId="0" xr:uid="{DF3455FF-C246-48B9-8283-31DADE217CF3}">
      <text>
        <r>
          <rPr>
            <sz val="11"/>
            <color indexed="81"/>
            <rFont val="Tahoma"/>
            <family val="2"/>
          </rPr>
          <t xml:space="preserve">Please enter where the doses were given. Any vaccines captured outside of the routine school programme e.g. homeschooled children should be accounted for, where possible.
The response may be different for each dose. </t>
        </r>
      </text>
    </comment>
    <comment ref="Q21" authorId="0" shapeId="0" xr:uid="{00000000-0006-0000-0300-00000E000000}">
      <text>
        <r>
          <rPr>
            <b/>
            <sz val="11"/>
            <color indexed="81"/>
            <rFont val="Tahoma"/>
            <family val="2"/>
          </rPr>
          <t xml:space="preserve">Top row:
</t>
        </r>
        <r>
          <rPr>
            <sz val="11"/>
            <color indexed="81"/>
            <rFont val="Tahoma"/>
            <family val="2"/>
          </rPr>
          <t xml:space="preserve">Automatically calculated from the sum of all male students vaccinated with dose 1 (including any students vaccinated at GP) during </t>
        </r>
        <r>
          <rPr>
            <b/>
            <sz val="11"/>
            <color indexed="81"/>
            <rFont val="Tahoma"/>
            <family val="2"/>
          </rPr>
          <t xml:space="preserve">year 8
Bottom row:
</t>
        </r>
        <r>
          <rPr>
            <sz val="11"/>
            <color indexed="81"/>
            <rFont val="Tahoma"/>
            <family val="2"/>
          </rPr>
          <t xml:space="preserve">Automatically calculated from the sum of all male students vaccinated with dose 2 (including any students vaccinated at GP) during </t>
        </r>
        <r>
          <rPr>
            <b/>
            <sz val="11"/>
            <color indexed="81"/>
            <rFont val="Tahoma"/>
            <family val="2"/>
          </rPr>
          <t>year 8</t>
        </r>
      </text>
    </comment>
    <comment ref="R21" authorId="0" shapeId="0" xr:uid="{00000000-0006-0000-0300-00000F000000}">
      <text>
        <r>
          <rPr>
            <b/>
            <sz val="11"/>
            <color indexed="81"/>
            <rFont val="Tahoma"/>
            <family val="2"/>
          </rPr>
          <t xml:space="preserve">Top row:
</t>
        </r>
        <r>
          <rPr>
            <sz val="11"/>
            <color indexed="81"/>
            <rFont val="Tahoma"/>
            <family val="2"/>
          </rPr>
          <t>Automatically calculated from the sum of all male students vaccinated with dose 1 (including any students vaccinated at GP) by the end of August 2021.
Year 8 figures will only be used if no amended data is added in the adjacent columns</t>
        </r>
        <r>
          <rPr>
            <b/>
            <sz val="11"/>
            <color indexed="81"/>
            <rFont val="Tahoma"/>
            <family val="2"/>
          </rPr>
          <t xml:space="preserve">
Bottom row:
</t>
        </r>
        <r>
          <rPr>
            <sz val="11"/>
            <color indexed="81"/>
            <rFont val="Tahoma"/>
            <family val="2"/>
          </rPr>
          <t>Automatically calculated from the sum of all male student vaccinated with dose 2 (including any students vaccinated at GP) by the end of August 2021.
Year 8 figures will only be used if no amended data is added in the adjacent columns</t>
        </r>
      </text>
    </comment>
    <comment ref="S21" authorId="0" shapeId="0" xr:uid="{00000000-0006-0000-0300-000010000000}">
      <text>
        <r>
          <rPr>
            <sz val="11"/>
            <color indexed="81"/>
            <rFont val="Tahoma"/>
            <family val="2"/>
          </rPr>
          <t>This is the numbers vaccinated in R23 (top row) and R24 (bottom row) divided by the actual denominator in R19 times 100</t>
        </r>
      </text>
    </comment>
    <comment ref="T21" authorId="0" shapeId="0" xr:uid="{042846DE-7286-42AB-990A-A248076F1848}">
      <text>
        <r>
          <rPr>
            <sz val="11"/>
            <color indexed="81"/>
            <rFont val="Tahoma"/>
            <family val="2"/>
          </rPr>
          <t xml:space="preserve">Please enter where the doses were given. Any vaccines captured outside of the routine school programme e.g. homeschooled children should be accounted for, where possible.
The response may be different for each dose. </t>
        </r>
      </text>
    </comment>
    <comment ref="AB21" authorId="0" shapeId="0" xr:uid="{BBCD8BB0-63A7-40FE-BC49-143249B3EA34}">
      <text>
        <r>
          <rPr>
            <b/>
            <sz val="11"/>
            <color indexed="81"/>
            <rFont val="Tahoma"/>
            <family val="2"/>
          </rPr>
          <t xml:space="preserve">Top row:
</t>
        </r>
        <r>
          <rPr>
            <sz val="11"/>
            <color indexed="81"/>
            <rFont val="Tahoma"/>
            <family val="2"/>
          </rPr>
          <t xml:space="preserve">Automatically calculated from the sum of all male students vaccinated with dose 1 (including any students vaccinated at GP) during </t>
        </r>
        <r>
          <rPr>
            <b/>
            <sz val="11"/>
            <color indexed="81"/>
            <rFont val="Tahoma"/>
            <family val="2"/>
          </rPr>
          <t xml:space="preserve">year 8
Bottom row:
</t>
        </r>
        <r>
          <rPr>
            <sz val="11"/>
            <color indexed="81"/>
            <rFont val="Tahoma"/>
            <family val="2"/>
          </rPr>
          <t xml:space="preserve">Automatically calculated from the sum of all male students vaccinated with dose 2 (including any students vaccinated at GP) during </t>
        </r>
        <r>
          <rPr>
            <b/>
            <sz val="11"/>
            <color indexed="81"/>
            <rFont val="Tahoma"/>
            <family val="2"/>
          </rPr>
          <t>year 8</t>
        </r>
      </text>
    </comment>
    <comment ref="AC21" authorId="0" shapeId="0" xr:uid="{D9AD8190-BDC1-4C85-869D-EEC24FD2D2D3}">
      <text>
        <r>
          <rPr>
            <b/>
            <sz val="11"/>
            <color indexed="81"/>
            <rFont val="Tahoma"/>
            <family val="2"/>
          </rPr>
          <t xml:space="preserve">Top row:
</t>
        </r>
        <r>
          <rPr>
            <sz val="11"/>
            <color indexed="81"/>
            <rFont val="Tahoma"/>
            <family val="2"/>
          </rPr>
          <t>Automatically calculated from the sum of all male students vaccinated with dose 1 (including any students vaccinated at GP) by the end of August 2021.
Year 8 figures will only be used if no amended data is added in the adjacent columns</t>
        </r>
        <r>
          <rPr>
            <b/>
            <sz val="11"/>
            <color indexed="81"/>
            <rFont val="Tahoma"/>
            <family val="2"/>
          </rPr>
          <t xml:space="preserve">
Bottom row:
</t>
        </r>
        <r>
          <rPr>
            <sz val="11"/>
            <color indexed="81"/>
            <rFont val="Tahoma"/>
            <family val="2"/>
          </rPr>
          <t>Automatically calculated from the sum of all male student vaccinated with dose 2 (including any students vaccinated at GP) by the end of August 2021.
Year 8 figures will only be used if no amended data is added in the adjacent columns</t>
        </r>
      </text>
    </comment>
    <comment ref="AD21" authorId="0" shapeId="0" xr:uid="{FCA10E19-281C-45E5-A2CA-BCAAB18C5A9C}">
      <text>
        <r>
          <rPr>
            <sz val="11"/>
            <color indexed="81"/>
            <rFont val="Tahoma"/>
            <family val="2"/>
          </rPr>
          <t>This is the numbers vaccinated in R23 (top row) and R24 (bottom row) divided by the actual denominator in R19 times 100</t>
        </r>
      </text>
    </comment>
    <comment ref="AE21" authorId="0" shapeId="0" xr:uid="{CF1A53A0-0E52-439C-AFCA-CA890F87685B}">
      <text>
        <r>
          <rPr>
            <sz val="11"/>
            <color indexed="81"/>
            <rFont val="Tahoma"/>
            <family val="2"/>
          </rPr>
          <t xml:space="preserve">Please enter where the doses were given. Any vaccines captured outside of the routine school programme e.g. homeschooled children should be accounted for, where possible.
The response may be different for each dose. </t>
        </r>
      </text>
    </comment>
    <comment ref="AM21" authorId="0" shapeId="0" xr:uid="{217C0333-0F51-46DE-9711-1E4DBDA14C98}">
      <text>
        <r>
          <rPr>
            <b/>
            <sz val="11"/>
            <color indexed="81"/>
            <rFont val="Tahoma"/>
            <family val="2"/>
          </rPr>
          <t xml:space="preserve">Top row:
</t>
        </r>
        <r>
          <rPr>
            <sz val="11"/>
            <color indexed="81"/>
            <rFont val="Tahoma"/>
            <family val="2"/>
          </rPr>
          <t xml:space="preserve">Automatically calculated from the sum of all male students vaccinated with dose 1 (including any students vaccinated at GP) during </t>
        </r>
        <r>
          <rPr>
            <b/>
            <sz val="11"/>
            <color indexed="81"/>
            <rFont val="Tahoma"/>
            <family val="2"/>
          </rPr>
          <t xml:space="preserve">year 8
Bottom row:
</t>
        </r>
        <r>
          <rPr>
            <sz val="11"/>
            <color indexed="81"/>
            <rFont val="Tahoma"/>
            <family val="2"/>
          </rPr>
          <t xml:space="preserve">Automatically calculated from the sum of all male students vaccinated with dose 2 (including any students vaccinated at GP) during </t>
        </r>
        <r>
          <rPr>
            <b/>
            <sz val="11"/>
            <color indexed="81"/>
            <rFont val="Tahoma"/>
            <family val="2"/>
          </rPr>
          <t>year 8</t>
        </r>
      </text>
    </comment>
    <comment ref="AN21" authorId="0" shapeId="0" xr:uid="{7C28428F-DD2B-49FC-B2CA-AB21568B19EE}">
      <text>
        <r>
          <rPr>
            <b/>
            <sz val="11"/>
            <color indexed="81"/>
            <rFont val="Tahoma"/>
            <family val="2"/>
          </rPr>
          <t xml:space="preserve">Top row:
</t>
        </r>
        <r>
          <rPr>
            <sz val="11"/>
            <color indexed="81"/>
            <rFont val="Tahoma"/>
            <family val="2"/>
          </rPr>
          <t>Automatically calculated from the sum of all male students vaccinated with dose 1 (including any students vaccinated at GP) by the end of August 2021.
Year 8 figures will only be used if no amended data is added in the adjacent columns</t>
        </r>
        <r>
          <rPr>
            <b/>
            <sz val="11"/>
            <color indexed="81"/>
            <rFont val="Tahoma"/>
            <family val="2"/>
          </rPr>
          <t xml:space="preserve">
Bottom row:
</t>
        </r>
        <r>
          <rPr>
            <sz val="11"/>
            <color indexed="81"/>
            <rFont val="Tahoma"/>
            <family val="2"/>
          </rPr>
          <t>Automatically calculated from the sum of all male student vaccinated with dose 2 (including any students vaccinated at GP) by the end of August 2021.
Year 8 figures will only be used if no amended data is added in the adjacent columns</t>
        </r>
      </text>
    </comment>
    <comment ref="AO21" authorId="0" shapeId="0" xr:uid="{021DB9C2-25DC-4DA2-8F70-9274F712D097}">
      <text>
        <r>
          <rPr>
            <sz val="11"/>
            <color indexed="81"/>
            <rFont val="Tahoma"/>
            <family val="2"/>
          </rPr>
          <t>This is the numbers vaccinated in R23 (top row) and R24 (bottom row) divided by the actual denominator in R19 times 100</t>
        </r>
      </text>
    </comment>
    <comment ref="AP21" authorId="0" shapeId="0" xr:uid="{7362BF49-D233-4F8C-845A-576DE60A7D7F}">
      <text>
        <r>
          <rPr>
            <sz val="11"/>
            <color indexed="81"/>
            <rFont val="Tahoma"/>
            <family val="2"/>
          </rPr>
          <t xml:space="preserve">Please enter where the doses were given. Any vaccines captured outside of the routine school programme e.g. homeschooled children should be accounted for, where possible.
The response may be different for each dose.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<sst xmlns="http://schemas.openxmlformats.org/spreadsheetml/2006/main" count="36948" uniqueCount="7455">
  <si>
    <t>LOCAL AUTHORITY:</t>
  </si>
  <si>
    <t>Grey cells are automatically calculated.</t>
  </si>
  <si>
    <t>DOSE 1</t>
  </si>
  <si>
    <t>DOSE 2</t>
  </si>
  <si>
    <t>School Name</t>
  </si>
  <si>
    <t>Provisional 
Denominator</t>
  </si>
  <si>
    <t xml:space="preserve">Actual
 Denominator </t>
  </si>
  <si>
    <t>LA name</t>
  </si>
  <si>
    <t>URN</t>
  </si>
  <si>
    <t>Phase-type grouping</t>
  </si>
  <si>
    <t>Sex of school description</t>
  </si>
  <si>
    <t>Barking and Dagenham</t>
  </si>
  <si>
    <t>Barking Abbey School, A Specialist Sports and Humanities College</t>
  </si>
  <si>
    <t>Eastbrook School</t>
  </si>
  <si>
    <t>Eastbury Community School</t>
  </si>
  <si>
    <t>Robert Clack School</t>
  </si>
  <si>
    <t>All Saints Catholic School and Technology College</t>
  </si>
  <si>
    <t>Trinity School</t>
  </si>
  <si>
    <t>Mayesbrook Park School</t>
  </si>
  <si>
    <t>Jo Richardson Community School</t>
  </si>
  <si>
    <t>Dagenham Park CofE School</t>
  </si>
  <si>
    <t>Lady Aisha Academy</t>
  </si>
  <si>
    <t>Riverside School</t>
  </si>
  <si>
    <t>Elutec</t>
  </si>
  <si>
    <t>Goresbrook School</t>
  </si>
  <si>
    <t>The Warren School</t>
  </si>
  <si>
    <t>The Sydney Russell School</t>
  </si>
  <si>
    <t>Riverside Bridge School</t>
  </si>
  <si>
    <t>Greatfields School</t>
  </si>
  <si>
    <t>Alamiyah School</t>
  </si>
  <si>
    <t>Barnet</t>
  </si>
  <si>
    <t>Pavilion Study Centre</t>
  </si>
  <si>
    <t>Friern Barnet School</t>
  </si>
  <si>
    <t>St Michael's Catholic Grammar School</t>
  </si>
  <si>
    <t>Finchley Catholic High School</t>
  </si>
  <si>
    <t>St James' Catholic High School</t>
  </si>
  <si>
    <t>Mill Hill School Foundation</t>
  </si>
  <si>
    <t>Hendon Preparatory School</t>
  </si>
  <si>
    <t>The King Alfred School</t>
  </si>
  <si>
    <t>Lyonsdown School</t>
  </si>
  <si>
    <t>Mount House School</t>
  </si>
  <si>
    <t>Annemount School</t>
  </si>
  <si>
    <t>Golders Hill School</t>
  </si>
  <si>
    <t>Goodwyn School</t>
  </si>
  <si>
    <t>Holland House School</t>
  </si>
  <si>
    <t>Kerem School</t>
  </si>
  <si>
    <t>St Martin's School</t>
  </si>
  <si>
    <t>Pardes House Grammar School</t>
  </si>
  <si>
    <t>Kisharon School</t>
  </si>
  <si>
    <t>Beth Jacob Grammar School for Girls</t>
  </si>
  <si>
    <t>Dwight School London</t>
  </si>
  <si>
    <t>Brampton College</t>
  </si>
  <si>
    <t>Northway School</t>
  </si>
  <si>
    <t>Oakleigh School &amp; Acorn Assessment Centre</t>
  </si>
  <si>
    <t>Mapledown School</t>
  </si>
  <si>
    <t>St Mary's and St John's CofE School</t>
  </si>
  <si>
    <t>Tashbar of Edgware</t>
  </si>
  <si>
    <t>Beis Soroh Schneirer</t>
  </si>
  <si>
    <t>Finchley and Acton Yochien School</t>
  </si>
  <si>
    <t>Tiferes High School</t>
  </si>
  <si>
    <t>Susi Earnshaw Theatre School</t>
  </si>
  <si>
    <t>Torah Vodaas</t>
  </si>
  <si>
    <t>Northgate School</t>
  </si>
  <si>
    <t>North London Grammar School</t>
  </si>
  <si>
    <t>London Academy</t>
  </si>
  <si>
    <t>JCoSS</t>
  </si>
  <si>
    <t>Edgware Jewish Girls - Beis Chinuch</t>
  </si>
  <si>
    <t>The Holmewood School London</t>
  </si>
  <si>
    <t>Queen Elizabeth's School, Barnet</t>
  </si>
  <si>
    <t>Ashmole Academy</t>
  </si>
  <si>
    <t>The Compton School</t>
  </si>
  <si>
    <t>East Barnet School</t>
  </si>
  <si>
    <t>Queen Elizabeth's Girls' School</t>
  </si>
  <si>
    <t>Whitefield School</t>
  </si>
  <si>
    <t>Mill Hill County High School</t>
  </si>
  <si>
    <t>Christ's College Finchley</t>
  </si>
  <si>
    <t>Peninim</t>
  </si>
  <si>
    <t>Hendon School</t>
  </si>
  <si>
    <t>The Henrietta Barnett School</t>
  </si>
  <si>
    <t>Copthall School</t>
  </si>
  <si>
    <t>St Andrew the Apostle Greek Orthodox School</t>
  </si>
  <si>
    <t>The Archer Academy</t>
  </si>
  <si>
    <t>Beis Medrash Elyon</t>
  </si>
  <si>
    <t>Menorah High School for Girls</t>
  </si>
  <si>
    <t>St Anthony's School for Girls</t>
  </si>
  <si>
    <t>Bishop Douglass School Finchley</t>
  </si>
  <si>
    <t>Oak Lodge School</t>
  </si>
  <si>
    <t>The Totteridge Academy</t>
  </si>
  <si>
    <t>Oak Hill School</t>
  </si>
  <si>
    <t>Barnsley</t>
  </si>
  <si>
    <t>Penistone Grammar School</t>
  </si>
  <si>
    <t>The Robert Ogden School</t>
  </si>
  <si>
    <t>Barnsley Academy</t>
  </si>
  <si>
    <t>Dove School</t>
  </si>
  <si>
    <t>Horizon Community College</t>
  </si>
  <si>
    <t>Outwood Academy Carlton</t>
  </si>
  <si>
    <t>Outwood Academy Shafton</t>
  </si>
  <si>
    <t>Kirk Balk Academy</t>
  </si>
  <si>
    <t>Springwell Special Academy</t>
  </si>
  <si>
    <t>Springwell Alternative Academy</t>
  </si>
  <si>
    <t>Greenacre School</t>
  </si>
  <si>
    <t>Park House School</t>
  </si>
  <si>
    <t>Netherwood Academy</t>
  </si>
  <si>
    <t>Bath and North East Somerset</t>
  </si>
  <si>
    <t>Chew Valley School</t>
  </si>
  <si>
    <t>St Mark's CofE School</t>
  </si>
  <si>
    <t>Saint Gregory's Catholic College</t>
  </si>
  <si>
    <t>Kingswood School</t>
  </si>
  <si>
    <t>Prior Park College</t>
  </si>
  <si>
    <t>Royal High School GDST</t>
  </si>
  <si>
    <t>The Paragon School, Junior School of Prior Park College</t>
  </si>
  <si>
    <t>Monkton Senior School</t>
  </si>
  <si>
    <t>King Edward's School</t>
  </si>
  <si>
    <t>Somervale School Specialist Media Arts College</t>
  </si>
  <si>
    <t>Norton Hill Academy</t>
  </si>
  <si>
    <t>Oldfield School</t>
  </si>
  <si>
    <t>Beechen Cliff School</t>
  </si>
  <si>
    <t>Hayesfield Girls School</t>
  </si>
  <si>
    <t>Fosse Way School</t>
  </si>
  <si>
    <t>Wellsway School</t>
  </si>
  <si>
    <t>Writhlington School</t>
  </si>
  <si>
    <t>Ralph Allen School</t>
  </si>
  <si>
    <t>Broadlands Academy</t>
  </si>
  <si>
    <t>Three Ways School</t>
  </si>
  <si>
    <t>Aspire Academy</t>
  </si>
  <si>
    <t>Mendip Studio School</t>
  </si>
  <si>
    <t>Bedford</t>
  </si>
  <si>
    <t>Castle Newnham School</t>
  </si>
  <si>
    <t>Biddenham International School and Sports College</t>
  </si>
  <si>
    <t>Pilgrims Pre-Preparatory School</t>
  </si>
  <si>
    <t>Rushmoor School</t>
  </si>
  <si>
    <t>Bedford School</t>
  </si>
  <si>
    <t>Polam School</t>
  </si>
  <si>
    <t>St Andrew's School</t>
  </si>
  <si>
    <t>Bedford Girls' School</t>
  </si>
  <si>
    <t>Bedford Modern School</t>
  </si>
  <si>
    <t>Ridgeway School</t>
  </si>
  <si>
    <t>Cambian Walnut Tree Lodge School</t>
  </si>
  <si>
    <t>Bedford Academy</t>
  </si>
  <si>
    <t>Sharnbrook Academy</t>
  </si>
  <si>
    <t>Goldington Academy</t>
  </si>
  <si>
    <t>St John's School</t>
  </si>
  <si>
    <t>Wootton Upper School</t>
  </si>
  <si>
    <t>Daubeney Academy</t>
  </si>
  <si>
    <t>Bedford Free School</t>
  </si>
  <si>
    <t>Mark Rutherford School</t>
  </si>
  <si>
    <t>Marston Vale Middle School</t>
  </si>
  <si>
    <t>Greys Education Centre</t>
  </si>
  <si>
    <t>Grange Academy</t>
  </si>
  <si>
    <t>St Thomas More Catholic School</t>
  </si>
  <si>
    <t>Kimberley 16 - 19 Stem College</t>
  </si>
  <si>
    <t>Kempston Challenger Academy</t>
  </si>
  <si>
    <t>Wixams Academy</t>
  </si>
  <si>
    <t>E-Spired</t>
  </si>
  <si>
    <t>Bexley</t>
  </si>
  <si>
    <t>West Lodge School</t>
  </si>
  <si>
    <t>Merton Court School</t>
  </si>
  <si>
    <t>Benedict House Preparatory School</t>
  </si>
  <si>
    <t>Marlborough School</t>
  </si>
  <si>
    <t>Harris Academy Falconwood</t>
  </si>
  <si>
    <t>Haberdashers' Aske's Crayford Academy</t>
  </si>
  <si>
    <t>Beths Grammar School</t>
  </si>
  <si>
    <t>Bexley Grammar School</t>
  </si>
  <si>
    <t>Trinity Church of England School, Belvedere</t>
  </si>
  <si>
    <t>Welling School</t>
  </si>
  <si>
    <t>Bexleyheath Academy</t>
  </si>
  <si>
    <t>Hurstmere School</t>
  </si>
  <si>
    <t>Chislehurst and Sidcup Grammar School</t>
  </si>
  <si>
    <t>St Catherine's Catholic School</t>
  </si>
  <si>
    <t>Townley Grammar School</t>
  </si>
  <si>
    <t>Blackfen School for Girls</t>
  </si>
  <si>
    <t>Park View Academy</t>
  </si>
  <si>
    <t>St Columba's Catholic Boys' School</t>
  </si>
  <si>
    <t>Cleeve Park School</t>
  </si>
  <si>
    <t>Break Through</t>
  </si>
  <si>
    <t>Shenstone School</t>
  </si>
  <si>
    <t>Oakwood School</t>
  </si>
  <si>
    <t>Harris Garrard Academy</t>
  </si>
  <si>
    <t>Birmingham</t>
  </si>
  <si>
    <t>City of Birmingham School</t>
  </si>
  <si>
    <t>Hodge Hill Girls' School</t>
  </si>
  <si>
    <t>Kings Heath Boys</t>
  </si>
  <si>
    <t>Bordesley Green Girls' School &amp; Sixth Form</t>
  </si>
  <si>
    <t>Queensbridge School</t>
  </si>
  <si>
    <t>Turves Green Girls' School</t>
  </si>
  <si>
    <t>Turves Green Boys' School</t>
  </si>
  <si>
    <t>Wheelers Lane Technology College</t>
  </si>
  <si>
    <t>Hodge Hill College</t>
  </si>
  <si>
    <t>Holte School</t>
  </si>
  <si>
    <t>Swanshurst School</t>
  </si>
  <si>
    <t>Moseley School and Sixth Form</t>
  </si>
  <si>
    <t>John Willmott School</t>
  </si>
  <si>
    <t>St Paul's School for Girls</t>
  </si>
  <si>
    <t>St John Wall Catholic School</t>
  </si>
  <si>
    <t>Holy Trinity Catholic School</t>
  </si>
  <si>
    <t>Cardinal Wiseman Catholic School</t>
  </si>
  <si>
    <t>Archbishop Ilsley Catholic School</t>
  </si>
  <si>
    <t>Bishop Challoner Catholic College</t>
  </si>
  <si>
    <t>King's Norton Boys' School</t>
  </si>
  <si>
    <t>Colmers School and Sixth Form College</t>
  </si>
  <si>
    <t>St George's School Edgbaston</t>
  </si>
  <si>
    <t>The Priory School</t>
  </si>
  <si>
    <t>Edgbaston High School for Girls</t>
  </si>
  <si>
    <t>Hallfield School</t>
  </si>
  <si>
    <t>West House School</t>
  </si>
  <si>
    <t>Highclare School</t>
  </si>
  <si>
    <t>The Blue Coat School Birmingham</t>
  </si>
  <si>
    <t>King Edward VI High School for Girls</t>
  </si>
  <si>
    <t>Darul Uloom Islamic High School</t>
  </si>
  <si>
    <t>Mander Portman Woodward Independent College</t>
  </si>
  <si>
    <t>Birchfield Independent Girls' School</t>
  </si>
  <si>
    <t>Al Huda Girls' School</t>
  </si>
  <si>
    <t>Hamilton School</t>
  </si>
  <si>
    <t>Victoria School</t>
  </si>
  <si>
    <t>Longwill A Primary School for Deaf Children</t>
  </si>
  <si>
    <t>Uffculme School</t>
  </si>
  <si>
    <t>Baskerville School</t>
  </si>
  <si>
    <t>Hunters Hill College</t>
  </si>
  <si>
    <t>Braidwood School for the Deaf</t>
  </si>
  <si>
    <t>Selly Oak Trust School</t>
  </si>
  <si>
    <t>Priestley Smith School</t>
  </si>
  <si>
    <t>The Dame Ellen Pinsent School</t>
  </si>
  <si>
    <t>Queensbury School</t>
  </si>
  <si>
    <t>Skilts School</t>
  </si>
  <si>
    <t>Mayfield School</t>
  </si>
  <si>
    <t>The Pines Special School</t>
  </si>
  <si>
    <t>Springfield House Community Special School</t>
  </si>
  <si>
    <t>Fox Hollies School and Performing Arts College</t>
  </si>
  <si>
    <t>Cherry Oak School</t>
  </si>
  <si>
    <t>Beaufort School</t>
  </si>
  <si>
    <t>Oscott Manor School</t>
  </si>
  <si>
    <t>Langley School</t>
  </si>
  <si>
    <t>Lindsworth School</t>
  </si>
  <si>
    <t>Al-Ameen Primary School</t>
  </si>
  <si>
    <t>Hamd House School</t>
  </si>
  <si>
    <t>Values Academy</t>
  </si>
  <si>
    <t>Greenfields Primary School</t>
  </si>
  <si>
    <t>Al-Burhan Grammar School</t>
  </si>
  <si>
    <t>The Lambs Christian School</t>
  </si>
  <si>
    <t>Jamia Islamia Birmingham</t>
  </si>
  <si>
    <t>Spring Hill High School</t>
  </si>
  <si>
    <t>Future First Independent School</t>
  </si>
  <si>
    <t>Flexible Learning Centre</t>
  </si>
  <si>
    <t>TLG North Birmingham</t>
  </si>
  <si>
    <t>Green Heath School</t>
  </si>
  <si>
    <t>Heartlands Academy</t>
  </si>
  <si>
    <t>Shenley Academy</t>
  </si>
  <si>
    <t>Ark St Alban's Academy</t>
  </si>
  <si>
    <t>North Birmingham Academy</t>
  </si>
  <si>
    <t>Hazrat Khadijatul Kubra Girls School</t>
  </si>
  <si>
    <t>King Edward VI Sheldon Heath Academy</t>
  </si>
  <si>
    <t>Harborne Academy</t>
  </si>
  <si>
    <t>Ninestiles, an Academy</t>
  </si>
  <si>
    <t>Bartley Green School</t>
  </si>
  <si>
    <t>Kings Norton Girls' School</t>
  </si>
  <si>
    <t>Lordswood Girls' School and Sixth Form Centre</t>
  </si>
  <si>
    <t>Sutton Coldfield Grammar School for Girls</t>
  </si>
  <si>
    <t>Aston Manor Academy</t>
  </si>
  <si>
    <t>Fairfax</t>
  </si>
  <si>
    <t>Birmingham Ormiston Academy</t>
  </si>
  <si>
    <t>Holyhead School</t>
  </si>
  <si>
    <t>King Edward VI Aston School</t>
  </si>
  <si>
    <t>King Edward VI Camp Hill School for Girls</t>
  </si>
  <si>
    <t>King Edward VI Camp Hill School for Boys</t>
  </si>
  <si>
    <t>King Edward VI Five Ways School</t>
  </si>
  <si>
    <t>King Edward VI Handsworth School</t>
  </si>
  <si>
    <t>Plantsbrook School</t>
  </si>
  <si>
    <t>Ark Kings Academy</t>
  </si>
  <si>
    <t>City United Academy (CUA)</t>
  </si>
  <si>
    <t>Hall Green School</t>
  </si>
  <si>
    <t>Bishop Vesey's Grammar School</t>
  </si>
  <si>
    <t>Rockwood Academy</t>
  </si>
  <si>
    <t>The Arthur Terry School</t>
  </si>
  <si>
    <t>Stockland Green School</t>
  </si>
  <si>
    <t>Arena Academy</t>
  </si>
  <si>
    <t>Aston University Engineering Academy</t>
  </si>
  <si>
    <t>Wilson Stuart School</t>
  </si>
  <si>
    <t>Nishkam High School</t>
  </si>
  <si>
    <t>George Dixon Academy</t>
  </si>
  <si>
    <t>East Birmingham Network Academy</t>
  </si>
  <si>
    <t>Four Dwellings Academy</t>
  </si>
  <si>
    <t>Greenwood Academy</t>
  </si>
  <si>
    <t>James Brindley School</t>
  </si>
  <si>
    <t>Reach School</t>
  </si>
  <si>
    <t>R.Y.A.N Education Academy</t>
  </si>
  <si>
    <t>Hamstead Hall Academy</t>
  </si>
  <si>
    <t>Waverley Studio College</t>
  </si>
  <si>
    <t>Broadway Academy</t>
  </si>
  <si>
    <t>Washwood Heath Academy</t>
  </si>
  <si>
    <t>Yardleys School</t>
  </si>
  <si>
    <t>Ark Boulton Academy</t>
  </si>
  <si>
    <t>Bishop Walsh Catholic School</t>
  </si>
  <si>
    <t>The University of Birmingham School</t>
  </si>
  <si>
    <t>Jewellery Quarter Academy</t>
  </si>
  <si>
    <t>Kimichi School</t>
  </si>
  <si>
    <t>Calthorpe Teaching Academy</t>
  </si>
  <si>
    <t>Bournville School</t>
  </si>
  <si>
    <t>Saltley Academy</t>
  </si>
  <si>
    <t>St Thomas Aquinas Catholic School</t>
  </si>
  <si>
    <t>King Solomon International Business School</t>
  </si>
  <si>
    <t>Eden Boys' School, Birmingham</t>
  </si>
  <si>
    <t>The Edge Academy</t>
  </si>
  <si>
    <t>Oscott Academy</t>
  </si>
  <si>
    <t>Waverley School</t>
  </si>
  <si>
    <t>Riverside Education</t>
  </si>
  <si>
    <t>Cockshut Hill Technology College</t>
  </si>
  <si>
    <t>Imedia School</t>
  </si>
  <si>
    <t>Erdington Academy</t>
  </si>
  <si>
    <t>Birmingham Independent College</t>
  </si>
  <si>
    <t>Dame Elizabeth Cadbury School</t>
  </si>
  <si>
    <t>King Edward VI Handsworth Grammar School for Boys</t>
  </si>
  <si>
    <t>Brays School</t>
  </si>
  <si>
    <t>The Bridge School</t>
  </si>
  <si>
    <t>Tile Cross Academy</t>
  </si>
  <si>
    <t>Hallmoor School</t>
  </si>
  <si>
    <t>Lordswood Boys' School</t>
  </si>
  <si>
    <t>Blackburn with Darwen</t>
  </si>
  <si>
    <t>Our Lady and St John Catholic College</t>
  </si>
  <si>
    <t>St Bede's Roman Catholic High School, Blackburn</t>
  </si>
  <si>
    <t>Westholme School</t>
  </si>
  <si>
    <t>Rawdhatul Uloom Islamic Primary School</t>
  </si>
  <si>
    <t>Al Islah Girls' High School</t>
  </si>
  <si>
    <t>Crosshill Special School</t>
  </si>
  <si>
    <t>Jamiatul-Ilm Wal-Huda UK School</t>
  </si>
  <si>
    <t>Newfield School</t>
  </si>
  <si>
    <t>St Thomas's Centre</t>
  </si>
  <si>
    <t>Islamiyah School</t>
  </si>
  <si>
    <t>Markazul Uloom</t>
  </si>
  <si>
    <t>Blackburn Central High School</t>
  </si>
  <si>
    <t>Darwen Aldridge Community Academy</t>
  </si>
  <si>
    <t>St Wilfrid's Church of England Academy</t>
  </si>
  <si>
    <t>Tauheedul Islam Boys' High School</t>
  </si>
  <si>
    <t>The Heights Free School</t>
  </si>
  <si>
    <t>Darwen Aldridge Enterprise Studio</t>
  </si>
  <si>
    <t>Witton Park Academy</t>
  </si>
  <si>
    <t>Eden School</t>
  </si>
  <si>
    <t>Queen Elizabeth's Grammar School</t>
  </si>
  <si>
    <t>Darwen Vale High School</t>
  </si>
  <si>
    <t>Tauheedul Islam Girls' High School</t>
  </si>
  <si>
    <t>Pleckgate High School</t>
  </si>
  <si>
    <t>Lower Pastures</t>
  </si>
  <si>
    <t>Blackpool</t>
  </si>
  <si>
    <t>Highfurlong School</t>
  </si>
  <si>
    <t>Woodlands School</t>
  </si>
  <si>
    <t>Educational Diversity</t>
  </si>
  <si>
    <t>Unity Academy Blackpool</t>
  </si>
  <si>
    <t>South Shore Academy</t>
  </si>
  <si>
    <t>Park Community Academy</t>
  </si>
  <si>
    <t>St George's School A Church of England Academy</t>
  </si>
  <si>
    <t>Blackpool Aspire Academy</t>
  </si>
  <si>
    <t>St Mary's Catholic Academy</t>
  </si>
  <si>
    <t>Highfield Leadership Academy</t>
  </si>
  <si>
    <t>Bolton</t>
  </si>
  <si>
    <t>Westhoughton High School</t>
  </si>
  <si>
    <t>Turton School</t>
  </si>
  <si>
    <t>Mount St Joseph</t>
  </si>
  <si>
    <t>Thornleigh Salesian College</t>
  </si>
  <si>
    <t>Bolton School Boys' Division</t>
  </si>
  <si>
    <t>Bolton School Girls' Division</t>
  </si>
  <si>
    <t>Ladywood School</t>
  </si>
  <si>
    <t>Thomasson Memorial School</t>
  </si>
  <si>
    <t>Rumworth School</t>
  </si>
  <si>
    <t>Firwood High School</t>
  </si>
  <si>
    <t>Birtenshaw</t>
  </si>
  <si>
    <t>Green Fold School</t>
  </si>
  <si>
    <t>Madrasatul Imam Muhammad Zakariya</t>
  </si>
  <si>
    <t>Ladybridge High School</t>
  </si>
  <si>
    <t>Essa Academy</t>
  </si>
  <si>
    <t>Bolton St Catherine's Academy</t>
  </si>
  <si>
    <t>Kearsley Academy</t>
  </si>
  <si>
    <t>Bolton Islamic Girls School</t>
  </si>
  <si>
    <t>Smithills School</t>
  </si>
  <si>
    <t>Eden Boys' School Bolton</t>
  </si>
  <si>
    <t>Sharples School</t>
  </si>
  <si>
    <t>Little Lever School</t>
  </si>
  <si>
    <t>Bolton Muslim Girls School</t>
  </si>
  <si>
    <t>TLG Bolton</t>
  </si>
  <si>
    <t>Forwards Centre</t>
  </si>
  <si>
    <t>Park School Teaching Service</t>
  </si>
  <si>
    <t>Youth Challenge Pru</t>
  </si>
  <si>
    <t>Lever Park School</t>
  </si>
  <si>
    <t>Raise Education and Wellbeing School</t>
  </si>
  <si>
    <t>Harper Green School</t>
  </si>
  <si>
    <t>Rivington and Blackrod High School</t>
  </si>
  <si>
    <t>Canon Slade CofE School</t>
  </si>
  <si>
    <t>St James's Church of England High School</t>
  </si>
  <si>
    <t>Bournemouth Collegiate School</t>
  </si>
  <si>
    <t>Park School</t>
  </si>
  <si>
    <t>Talbot House School</t>
  </si>
  <si>
    <t>Talbot Heath School</t>
  </si>
  <si>
    <t>Linwood School</t>
  </si>
  <si>
    <t>The Bishop of Winchester Academy</t>
  </si>
  <si>
    <t>The Bourne Academy</t>
  </si>
  <si>
    <t>Bournemouth School for Girls</t>
  </si>
  <si>
    <t>St Peter's Catholic Comprehensive School</t>
  </si>
  <si>
    <t>Bournemouth School</t>
  </si>
  <si>
    <t>Tregonwell Academy</t>
  </si>
  <si>
    <t>Kings Bournemouth</t>
  </si>
  <si>
    <t>LeAF Studio</t>
  </si>
  <si>
    <t>Oak Academy</t>
  </si>
  <si>
    <t>Winton Academy</t>
  </si>
  <si>
    <t>Glenmoor Academy</t>
  </si>
  <si>
    <t>Bracknell Forest</t>
  </si>
  <si>
    <t>Sandhurst School</t>
  </si>
  <si>
    <t>Garth Hill College</t>
  </si>
  <si>
    <t>Easthampstead Park Community School</t>
  </si>
  <si>
    <t>Heathfield School</t>
  </si>
  <si>
    <t>Wellington College</t>
  </si>
  <si>
    <t>Eagle House School</t>
  </si>
  <si>
    <t>Lambrook School</t>
  </si>
  <si>
    <t>LVS Ascot</t>
  </si>
  <si>
    <t>Meadowbrook Montessori School</t>
  </si>
  <si>
    <t>Cressex Lodge (SWAAY)</t>
  </si>
  <si>
    <t>Kennel Lane School</t>
  </si>
  <si>
    <t>College Hall</t>
  </si>
  <si>
    <t>Ranelagh School</t>
  </si>
  <si>
    <t>The Brakenhale School</t>
  </si>
  <si>
    <t>Edgbarrow School</t>
  </si>
  <si>
    <t>Bradford</t>
  </si>
  <si>
    <t>Titus Salt School</t>
  </si>
  <si>
    <t>The Holy Family Catholic School</t>
  </si>
  <si>
    <t>Bingley Grammar School</t>
  </si>
  <si>
    <t>Hanson School</t>
  </si>
  <si>
    <t>Netherleigh and Rossefield School</t>
  </si>
  <si>
    <t>Ghyll Royd School and Pre-School</t>
  </si>
  <si>
    <t>Moorfield School</t>
  </si>
  <si>
    <t>Westville House School</t>
  </si>
  <si>
    <t>Bradford Grammar School</t>
  </si>
  <si>
    <t>Jaamiatul Imaam Muhammad Zakaria</t>
  </si>
  <si>
    <t>Bradford Christian School</t>
  </si>
  <si>
    <t>Crystal Gardens Primary School</t>
  </si>
  <si>
    <t>Dixons City Academy</t>
  </si>
  <si>
    <t>Tracks</t>
  </si>
  <si>
    <t>Parkside School</t>
  </si>
  <si>
    <t>Primary Pupil Referral Unit</t>
  </si>
  <si>
    <t>Al Mumin Primary and Secondary School</t>
  </si>
  <si>
    <t>Chellow Heights Special School</t>
  </si>
  <si>
    <t>Beechcliffe Special School</t>
  </si>
  <si>
    <t>Bradford Academy</t>
  </si>
  <si>
    <t>Bradford District PRU</t>
  </si>
  <si>
    <t>Dixons Allerton Academy</t>
  </si>
  <si>
    <t>University Academy Keighley</t>
  </si>
  <si>
    <t>Ilkley Grammar School</t>
  </si>
  <si>
    <t>Dixons Kings Academy</t>
  </si>
  <si>
    <t>Ellar Carr</t>
  </si>
  <si>
    <t>Prism Independent School</t>
  </si>
  <si>
    <t>Belle Vue Girls' Academy</t>
  </si>
  <si>
    <t>Oastlers School</t>
  </si>
  <si>
    <t>Dixons Trinity Academy</t>
  </si>
  <si>
    <t>One In A Million Free School</t>
  </si>
  <si>
    <t>Beckfoot School</t>
  </si>
  <si>
    <t>Hazelbeck Special School</t>
  </si>
  <si>
    <t>Southfield School</t>
  </si>
  <si>
    <t>Oasis Academy Lister Park</t>
  </si>
  <si>
    <t>Bradford Girls' Grammar School</t>
  </si>
  <si>
    <t>Bradford Forster Academy</t>
  </si>
  <si>
    <t>St Bede's and St Joseph's Catholic College</t>
  </si>
  <si>
    <t>Dixons McMillan Academy</t>
  </si>
  <si>
    <t>Training and Skills Centre</t>
  </si>
  <si>
    <t>Beckfoot Upper Heaton</t>
  </si>
  <si>
    <t>Immanuel College</t>
  </si>
  <si>
    <t>Laisterdyke Leadership Academy</t>
  </si>
  <si>
    <t>Tong Leadership Academy</t>
  </si>
  <si>
    <t>Broadbeck Learning Centre</t>
  </si>
  <si>
    <t>Buttershaw Business &amp; Enterprise College Academy</t>
  </si>
  <si>
    <t>Beckfoot Oakbank</t>
  </si>
  <si>
    <t>Beckfoot Thornton</t>
  </si>
  <si>
    <t>High Park School</t>
  </si>
  <si>
    <t>Beckfoot Phoenix</t>
  </si>
  <si>
    <t>Olive Secondary Girls</t>
  </si>
  <si>
    <t>Appleton Academy</t>
  </si>
  <si>
    <t>Brent</t>
  </si>
  <si>
    <t>Newman Catholic College</t>
  </si>
  <si>
    <t>Buxlow Preparatory School</t>
  </si>
  <si>
    <t>St Christopher's School</t>
  </si>
  <si>
    <t>St Nicholas School</t>
  </si>
  <si>
    <t>Islamia School for Girls'</t>
  </si>
  <si>
    <t>The Swaminarayan School</t>
  </si>
  <si>
    <t>Phoenix Arch School</t>
  </si>
  <si>
    <t>The Village School</t>
  </si>
  <si>
    <t>Brondesbury College London</t>
  </si>
  <si>
    <t>Brent River College</t>
  </si>
  <si>
    <t>JFS</t>
  </si>
  <si>
    <t>Capital City Academy</t>
  </si>
  <si>
    <t>Ashley College</t>
  </si>
  <si>
    <t>Maple Walk School</t>
  </si>
  <si>
    <t>Southover Partnership School</t>
  </si>
  <si>
    <t>Ark Academy</t>
  </si>
  <si>
    <t>The Crest Academy</t>
  </si>
  <si>
    <t>Bnos Beis Yaakov Primary School</t>
  </si>
  <si>
    <t>Claremont High School</t>
  </si>
  <si>
    <t>Kingsbury High School</t>
  </si>
  <si>
    <t>Convent of Jesus and Mary Language College</t>
  </si>
  <si>
    <t>Wembley High Technology College</t>
  </si>
  <si>
    <t>Queens Park Community School</t>
  </si>
  <si>
    <t>Alperton Community School</t>
  </si>
  <si>
    <t>Preston Manor School</t>
  </si>
  <si>
    <t>Woodfield School</t>
  </si>
  <si>
    <t>Michaela Community School</t>
  </si>
  <si>
    <t>Ark Elvin Academy</t>
  </si>
  <si>
    <t>St Gregory's Catholic Science College</t>
  </si>
  <si>
    <t>Advance Education</t>
  </si>
  <si>
    <t>Manor School</t>
  </si>
  <si>
    <t>Edith Kay Independent School</t>
  </si>
  <si>
    <t>Brighton and Hove</t>
  </si>
  <si>
    <t>Varndean School</t>
  </si>
  <si>
    <t>Dorothy Stringer School</t>
  </si>
  <si>
    <t>Longhill High School</t>
  </si>
  <si>
    <t>Hove Park School and Sixth Form Centre</t>
  </si>
  <si>
    <t>Patcham High School</t>
  </si>
  <si>
    <t>Cardinal Newman Catholic School</t>
  </si>
  <si>
    <t>Brighton College</t>
  </si>
  <si>
    <t>Roedean School</t>
  </si>
  <si>
    <t>Windlesham School Trust Limited</t>
  </si>
  <si>
    <t>Hamilton Lodge School and College for Deaf Children</t>
  </si>
  <si>
    <t>Lancing College Preparatory School At Hove</t>
  </si>
  <si>
    <t>Deepdene School</t>
  </si>
  <si>
    <t>Bellerbys College Brighton</t>
  </si>
  <si>
    <t>Homewood College</t>
  </si>
  <si>
    <t>Downs View Special School</t>
  </si>
  <si>
    <t>Drive Preparatory School</t>
  </si>
  <si>
    <t>The Lioncare School</t>
  </si>
  <si>
    <t>Brighton Aldridge Community Academy</t>
  </si>
  <si>
    <t>The Montessori Place</t>
  </si>
  <si>
    <t>Portslade Aldridge Community Academy</t>
  </si>
  <si>
    <t>King's School</t>
  </si>
  <si>
    <t>Kings Brighton</t>
  </si>
  <si>
    <t>Ashton Park School</t>
  </si>
  <si>
    <t>St Mary Redcliffe and Temple School</t>
  </si>
  <si>
    <t>St Bernadette Catholic Secondary School</t>
  </si>
  <si>
    <t>Clifton College</t>
  </si>
  <si>
    <t>Clifton High School</t>
  </si>
  <si>
    <t>Colston's School</t>
  </si>
  <si>
    <t>Badminton School</t>
  </si>
  <si>
    <t>Cleve House School</t>
  </si>
  <si>
    <t>Torwood House School</t>
  </si>
  <si>
    <t>Bristol Steiner School</t>
  </si>
  <si>
    <t>Bristol Grammar School</t>
  </si>
  <si>
    <t>Queen Elizabeth's Hospital</t>
  </si>
  <si>
    <t>Redmaids' High School</t>
  </si>
  <si>
    <t>Belgrave School</t>
  </si>
  <si>
    <t>Elmfield School for Deaf Children</t>
  </si>
  <si>
    <t>Kingsweston School</t>
  </si>
  <si>
    <t>Claremont School</t>
  </si>
  <si>
    <t>New Fosseway School</t>
  </si>
  <si>
    <t>Briarwood School</t>
  </si>
  <si>
    <t>Carmel Christian School</t>
  </si>
  <si>
    <t>Bristol Hospital Education Service</t>
  </si>
  <si>
    <t>Bristol Brunel Academy</t>
  </si>
  <si>
    <t>Colston's Girls' School</t>
  </si>
  <si>
    <t>Merchants' Academy</t>
  </si>
  <si>
    <t>Oasis Academy John Williams</t>
  </si>
  <si>
    <t>Oasis Academy Brightstowe</t>
  </si>
  <si>
    <t>Bristol Metropolitan Academy</t>
  </si>
  <si>
    <t>Bristol Free School</t>
  </si>
  <si>
    <t>Cotham School</t>
  </si>
  <si>
    <t>LPW Independent School</t>
  </si>
  <si>
    <t>St Bede's Catholic College</t>
  </si>
  <si>
    <t>Bedminster Down School</t>
  </si>
  <si>
    <t>Orchard School Bristol</t>
  </si>
  <si>
    <t>Redland Green School</t>
  </si>
  <si>
    <t>Bridge Learning Campus</t>
  </si>
  <si>
    <t>Oasis Academy Brislington</t>
  </si>
  <si>
    <t>Fairfield High School</t>
  </si>
  <si>
    <t>Venturers' Academy</t>
  </si>
  <si>
    <t>Lansdown Park Academy</t>
  </si>
  <si>
    <t>St Matthias Academy</t>
  </si>
  <si>
    <t>Notton House Academy</t>
  </si>
  <si>
    <t>The City Academy Bristol</t>
  </si>
  <si>
    <t>Bromley</t>
  </si>
  <si>
    <t>St Olave's and St Saviour's Grammar School</t>
  </si>
  <si>
    <t>Babington House School</t>
  </si>
  <si>
    <t>Bickley Park School</t>
  </si>
  <si>
    <t>Bishop Challoner School</t>
  </si>
  <si>
    <t>Breaside Preparatory School</t>
  </si>
  <si>
    <t>Farringtons School</t>
  </si>
  <si>
    <t>St Christophers The Hall School</t>
  </si>
  <si>
    <t>St David's Prep</t>
  </si>
  <si>
    <t>Bromley High School</t>
  </si>
  <si>
    <t>Marjorie McClure School</t>
  </si>
  <si>
    <t>Browns School</t>
  </si>
  <si>
    <t>The Tutorial Foundation</t>
  </si>
  <si>
    <t>TLC The Learning Centre</t>
  </si>
  <si>
    <t>Baston House School</t>
  </si>
  <si>
    <t>Kemnal Technology College</t>
  </si>
  <si>
    <t>Darrick Wood School</t>
  </si>
  <si>
    <t>Coopers School</t>
  </si>
  <si>
    <t>Bishop Justus CofE School</t>
  </si>
  <si>
    <t>Chislehurst School for Girls</t>
  </si>
  <si>
    <t>Ravens Wood School</t>
  </si>
  <si>
    <t>The Ravensbourne School</t>
  </si>
  <si>
    <t>Charles Darwin School</t>
  </si>
  <si>
    <t>Newstead Wood School</t>
  </si>
  <si>
    <t>Langley Park School for Boys</t>
  </si>
  <si>
    <t>Hayes School</t>
  </si>
  <si>
    <t>Bullers Wood School</t>
  </si>
  <si>
    <t>Langley Park School for Girls</t>
  </si>
  <si>
    <t>Harris Academy Beckenham</t>
  </si>
  <si>
    <t>Harris Girls Academy Bromley</t>
  </si>
  <si>
    <t>Kings London</t>
  </si>
  <si>
    <t>Harris Aspire Academy</t>
  </si>
  <si>
    <t>Bromley Trust Alternative Provision Academy</t>
  </si>
  <si>
    <t>Kent House Hospital School</t>
  </si>
  <si>
    <t>Bromley Beacon Academy</t>
  </si>
  <si>
    <t>Harris Academy Orpington</t>
  </si>
  <si>
    <t>Eden Park High School</t>
  </si>
  <si>
    <t>Glebe School</t>
  </si>
  <si>
    <t>Buckinghamshire</t>
  </si>
  <si>
    <t>Aspire</t>
  </si>
  <si>
    <t>Buckingham School</t>
  </si>
  <si>
    <t>The Grange School</t>
  </si>
  <si>
    <t>The Mandeville School</t>
  </si>
  <si>
    <t>Cressex Community School</t>
  </si>
  <si>
    <t>St Michael's Catholic School</t>
  </si>
  <si>
    <t>The Cottesloe School</t>
  </si>
  <si>
    <t>Akeley Wood Senior School</t>
  </si>
  <si>
    <t>Davenies School</t>
  </si>
  <si>
    <t>High March School</t>
  </si>
  <si>
    <t>Caldicott School</t>
  </si>
  <si>
    <t>Gayhurst School</t>
  </si>
  <si>
    <t>St Mary's School</t>
  </si>
  <si>
    <t>Pipers Corner School</t>
  </si>
  <si>
    <t>Stowe School</t>
  </si>
  <si>
    <t>Thornton College</t>
  </si>
  <si>
    <t>Beachborough School</t>
  </si>
  <si>
    <t>Swanbourne House School</t>
  </si>
  <si>
    <t>Chesham Preparatory School</t>
  </si>
  <si>
    <t>The Beacon School</t>
  </si>
  <si>
    <t>Dair House School</t>
  </si>
  <si>
    <t>Thorpe House School</t>
  </si>
  <si>
    <t>Gateway School</t>
  </si>
  <si>
    <t>Crown House School</t>
  </si>
  <si>
    <t>St Teresa's School</t>
  </si>
  <si>
    <t>Macintyre School</t>
  </si>
  <si>
    <t>Pebble Brook School</t>
  </si>
  <si>
    <t>Chiltern Wood School</t>
  </si>
  <si>
    <t>Stony Dean School</t>
  </si>
  <si>
    <t>Stocklake Park Community School</t>
  </si>
  <si>
    <t>Heritage House School</t>
  </si>
  <si>
    <t>Furze Down School</t>
  </si>
  <si>
    <t>Booker Park Community School</t>
  </si>
  <si>
    <t>The Pace Centre</t>
  </si>
  <si>
    <t>Westfield School</t>
  </si>
  <si>
    <t>Progress Schools - Buckinghamshire</t>
  </si>
  <si>
    <t>The Aylesbury Vale Academy</t>
  </si>
  <si>
    <t>Unity College</t>
  </si>
  <si>
    <t>Dr Challoner's Grammar School</t>
  </si>
  <si>
    <t>The Royal Grammar School, High Wycombe</t>
  </si>
  <si>
    <t>The Buckinghamshire Primary Pupil Referral Unit</t>
  </si>
  <si>
    <t>Wycombe High School</t>
  </si>
  <si>
    <t>John Hampden Grammar School</t>
  </si>
  <si>
    <t>Sir William Borlase's Grammar School</t>
  </si>
  <si>
    <t>Sir Henry Floyd Grammar School</t>
  </si>
  <si>
    <t>Aylesbury High School</t>
  </si>
  <si>
    <t>The Highcrest Academy</t>
  </si>
  <si>
    <t>Aylesbury Grammar School</t>
  </si>
  <si>
    <t>Great Marlow School</t>
  </si>
  <si>
    <t>Chesham Grammar School</t>
  </si>
  <si>
    <t>The Chalfonts Community College</t>
  </si>
  <si>
    <t>Dr Challoner's High School</t>
  </si>
  <si>
    <t>Sir William Ramsay School</t>
  </si>
  <si>
    <t>John Colet School</t>
  </si>
  <si>
    <t>Chiltern Hills Academy</t>
  </si>
  <si>
    <t>Amersham School</t>
  </si>
  <si>
    <t>Royal Latin School</t>
  </si>
  <si>
    <t>Waddesdon Church of England School</t>
  </si>
  <si>
    <t>Burnham Grammar School</t>
  </si>
  <si>
    <t>Alfriston School</t>
  </si>
  <si>
    <t>Holmer Green Senior School</t>
  </si>
  <si>
    <t>The Beaconsfield School</t>
  </si>
  <si>
    <t>Buckinghamshire UTC</t>
  </si>
  <si>
    <t>Sir Thomas Fremantle School</t>
  </si>
  <si>
    <t>Khalsa Secondary Academy</t>
  </si>
  <si>
    <t>Bourne End Academy</t>
  </si>
  <si>
    <t>Beaconsfield High School</t>
  </si>
  <si>
    <t>Chiltern Way Academy</t>
  </si>
  <si>
    <t>The Misbourne School</t>
  </si>
  <si>
    <t>Bury</t>
  </si>
  <si>
    <t>The Elton High School</t>
  </si>
  <si>
    <t>The Derby High School</t>
  </si>
  <si>
    <t>Tottington High School</t>
  </si>
  <si>
    <t>Parrenthorn High School</t>
  </si>
  <si>
    <t>Philips High School</t>
  </si>
  <si>
    <t>Woodhey High School</t>
  </si>
  <si>
    <t>Bury Church of England High School</t>
  </si>
  <si>
    <t>Bury Catholic Preparatory School</t>
  </si>
  <si>
    <t>Darul Uloom Al Arabiya Al Islamiya</t>
  </si>
  <si>
    <t>Cloughside College</t>
  </si>
  <si>
    <t>Millwood Primary Special School</t>
  </si>
  <si>
    <t>Prestwich Preparatory School</t>
  </si>
  <si>
    <t>Bury Secondary PRU Spring Lane School</t>
  </si>
  <si>
    <t>Manchester Mesivta School</t>
  </si>
  <si>
    <t>Cambian Chesham House School</t>
  </si>
  <si>
    <t>Excel and Exceed Centre</t>
  </si>
  <si>
    <t>Pennine House School</t>
  </si>
  <si>
    <t>Calderdale</t>
  </si>
  <si>
    <t>Todmorden High School</t>
  </si>
  <si>
    <t>The Gleddings School</t>
  </si>
  <si>
    <t>Ravenscliffe High School</t>
  </si>
  <si>
    <t>William Henry Smith School</t>
  </si>
  <si>
    <t>Wood Bank School</t>
  </si>
  <si>
    <t>Highbury School</t>
  </si>
  <si>
    <t>Mill Cottage Montessori School</t>
  </si>
  <si>
    <t>Trinity Academy, Halifax</t>
  </si>
  <si>
    <t>Brighouse High School</t>
  </si>
  <si>
    <t>The North Halifax Grammar School</t>
  </si>
  <si>
    <t>Lightcliffe Academy</t>
  </si>
  <si>
    <t>Rastrick High School</t>
  </si>
  <si>
    <t>The Brooksbank School</t>
  </si>
  <si>
    <t>The Crossley Heath School</t>
  </si>
  <si>
    <t>The Halifax Academy</t>
  </si>
  <si>
    <t>Ryburn Valley High School</t>
  </si>
  <si>
    <t>Riverbank Primary School</t>
  </si>
  <si>
    <t>Nightingale House School</t>
  </si>
  <si>
    <t>Cambridgeshire</t>
  </si>
  <si>
    <t>King's College School</t>
  </si>
  <si>
    <t>St Faith's School</t>
  </si>
  <si>
    <t>The Leys School</t>
  </si>
  <si>
    <t>St John's College School</t>
  </si>
  <si>
    <t>Aurora Meldreth Manor School</t>
  </si>
  <si>
    <t>The Perse School</t>
  </si>
  <si>
    <t>The Stephen Perse Foundation</t>
  </si>
  <si>
    <t>Kimbolton School</t>
  </si>
  <si>
    <t>Wisbech Grammar School</t>
  </si>
  <si>
    <t>Whitehall School</t>
  </si>
  <si>
    <t>Chartwell House School</t>
  </si>
  <si>
    <t>St. Andrew's College Cambridge</t>
  </si>
  <si>
    <t>Samuel Pepys School</t>
  </si>
  <si>
    <t>Red Balloon Learner Centre - Cambridge</t>
  </si>
  <si>
    <t>Cambridge Steiner School</t>
  </si>
  <si>
    <t>The Old School House</t>
  </si>
  <si>
    <t>Cambian Wisbech School</t>
  </si>
  <si>
    <t>The Harbour School</t>
  </si>
  <si>
    <t>Granta School</t>
  </si>
  <si>
    <t>Castle School, Cambridge</t>
  </si>
  <si>
    <t>Heritage School</t>
  </si>
  <si>
    <t>Gretton School</t>
  </si>
  <si>
    <t>Abbey College Cambridge</t>
  </si>
  <si>
    <t>Linton Village College</t>
  </si>
  <si>
    <t>Comberton Village College</t>
  </si>
  <si>
    <t>Swavesey Village College</t>
  </si>
  <si>
    <t>Soham Village College</t>
  </si>
  <si>
    <t>Parkside Community College</t>
  </si>
  <si>
    <t>Coleridge Community College</t>
  </si>
  <si>
    <t>Bottisham Village College</t>
  </si>
  <si>
    <t>Sawston Village College</t>
  </si>
  <si>
    <t>Chesterton Community College</t>
  </si>
  <si>
    <t>Sawtry Village Academy</t>
  </si>
  <si>
    <t>Longsands Academy</t>
  </si>
  <si>
    <t>Ernulf Academy</t>
  </si>
  <si>
    <t>St Peter's School</t>
  </si>
  <si>
    <t>Abbey College, Ramsey</t>
  </si>
  <si>
    <t>Bassingbourn Village College</t>
  </si>
  <si>
    <t>Cottenham Village College</t>
  </si>
  <si>
    <t>Hinchingbrooke School</t>
  </si>
  <si>
    <t>Melbourn Village College</t>
  </si>
  <si>
    <t>Witchford Village College</t>
  </si>
  <si>
    <t>The Centre School</t>
  </si>
  <si>
    <t>Impington Village College</t>
  </si>
  <si>
    <t>Thomas Clarkson Academy</t>
  </si>
  <si>
    <t>St Bede's Inter-Church School</t>
  </si>
  <si>
    <t>Sir Harry Smith Community College</t>
  </si>
  <si>
    <t>Cromwell Community College</t>
  </si>
  <si>
    <t>Neale-Wade Academy</t>
  </si>
  <si>
    <t>North Cambridge Academy</t>
  </si>
  <si>
    <t>Cambourne Village College</t>
  </si>
  <si>
    <t>Cambridge Academy for Science and Technology</t>
  </si>
  <si>
    <t>Littleport &amp; East Cambs Academy</t>
  </si>
  <si>
    <t>Highfield Littleport Academy</t>
  </si>
  <si>
    <t>Cambian Home Tree School</t>
  </si>
  <si>
    <t>Trumpington Community College</t>
  </si>
  <si>
    <t>The Netherhall School</t>
  </si>
  <si>
    <t>TBAP Cambridge AP Academy</t>
  </si>
  <si>
    <t>Spring Common Academy</t>
  </si>
  <si>
    <t>Glebe House</t>
  </si>
  <si>
    <t>Landmark International School</t>
  </si>
  <si>
    <t>TBAP Unity Academy</t>
  </si>
  <si>
    <t>Highfield Ely Academy</t>
  </si>
  <si>
    <t>Ely College</t>
  </si>
  <si>
    <t>Meadowgate Academy</t>
  </si>
  <si>
    <t>Camden</t>
  </si>
  <si>
    <t>CCfL Key Stage 4 PRU</t>
  </si>
  <si>
    <t>Camden Primary Pupil Referral Unit</t>
  </si>
  <si>
    <t>Haverstock School</t>
  </si>
  <si>
    <t>Parliament Hill School</t>
  </si>
  <si>
    <t>Regent High School</t>
  </si>
  <si>
    <t>Hampstead School</t>
  </si>
  <si>
    <t>Acland Burghley School</t>
  </si>
  <si>
    <t>The Camden School for Girls</t>
  </si>
  <si>
    <t>William Ellis School</t>
  </si>
  <si>
    <t>La Sainte Union Catholic Secondary School</t>
  </si>
  <si>
    <t>Children's Hospital School at Gt Ormond Street and UCH</t>
  </si>
  <si>
    <t>St Margaret's School</t>
  </si>
  <si>
    <t>Sarum Hall School</t>
  </si>
  <si>
    <t>The Hall School</t>
  </si>
  <si>
    <t>University College School</t>
  </si>
  <si>
    <t>The Cavendish School</t>
  </si>
  <si>
    <t>North Bridge House Pre-Prep School</t>
  </si>
  <si>
    <t>Hereward House School</t>
  </si>
  <si>
    <t>St Anthony's Preparatory School</t>
  </si>
  <si>
    <t>North Bridge Nursery School</t>
  </si>
  <si>
    <t>Lyndhurst House Preparatory School</t>
  </si>
  <si>
    <t>Hampstead Hill School</t>
  </si>
  <si>
    <t>North Bridge House Senior School</t>
  </si>
  <si>
    <t>Trevor-Roberts School</t>
  </si>
  <si>
    <t>South Hampstead High School</t>
  </si>
  <si>
    <t>Heathside Preparatory School</t>
  </si>
  <si>
    <t>Devonshire House Preparatory School</t>
  </si>
  <si>
    <t>Broadhurst School</t>
  </si>
  <si>
    <t>College Francais Bilingue De Londres</t>
  </si>
  <si>
    <t>Fine Arts College</t>
  </si>
  <si>
    <t>The Mulberry House School</t>
  </si>
  <si>
    <t>Frank Barnes School for Deaf Children</t>
  </si>
  <si>
    <t>Camden Centre for Learning (CCfL) Special School</t>
  </si>
  <si>
    <t>Royal Free Hospital Children's School</t>
  </si>
  <si>
    <t>Swiss Cottage School - Development &amp; Research Centre</t>
  </si>
  <si>
    <t>The Academy School</t>
  </si>
  <si>
    <t>Maria Montessori School</t>
  </si>
  <si>
    <t>CCfL Key Stage 3 PRU</t>
  </si>
  <si>
    <t>Gloucester House, The Tavistock Children's Day Unit</t>
  </si>
  <si>
    <t>The UCL Academy</t>
  </si>
  <si>
    <t>CATS College London</t>
  </si>
  <si>
    <t>La Petite Ecole Bilingue</t>
  </si>
  <si>
    <t>Wac Arts College</t>
  </si>
  <si>
    <t>Ecole Jeannine Manuel</t>
  </si>
  <si>
    <t>Central Bedfordshire</t>
  </si>
  <si>
    <t>Parkfields Middle School</t>
  </si>
  <si>
    <t>Potton Middle School</t>
  </si>
  <si>
    <t>Leighton Middle School</t>
  </si>
  <si>
    <t>Edward Peake CofE VC Middle School</t>
  </si>
  <si>
    <t>St George's School</t>
  </si>
  <si>
    <t>Ivel Valley School</t>
  </si>
  <si>
    <t>The Chiltern School</t>
  </si>
  <si>
    <t>All Saints Academy Dunstable</t>
  </si>
  <si>
    <t>Redborne Upper School and Community College</t>
  </si>
  <si>
    <t>Woodland Middle School Academy</t>
  </si>
  <si>
    <t>Robert Bloomfield Academy</t>
  </si>
  <si>
    <t>Arnold Academy</t>
  </si>
  <si>
    <t>Alameda Middle School</t>
  </si>
  <si>
    <t>Cedars Upper School</t>
  </si>
  <si>
    <t>Etonbury Academy</t>
  </si>
  <si>
    <t>Brooklands Middle School</t>
  </si>
  <si>
    <t>Stratton Upper School</t>
  </si>
  <si>
    <t>Weatherfield Academy</t>
  </si>
  <si>
    <t>Fulbrook Middle School</t>
  </si>
  <si>
    <t>Harlington Upper School</t>
  </si>
  <si>
    <t>Samuel Whitbread Academy</t>
  </si>
  <si>
    <t>Gilbert Inglefield Academy</t>
  </si>
  <si>
    <t>Henlow Church of England Academy</t>
  </si>
  <si>
    <t>Priory Academy</t>
  </si>
  <si>
    <t>Houghton Regis Academy</t>
  </si>
  <si>
    <t>Queensbury Academy</t>
  </si>
  <si>
    <t>Holywell School</t>
  </si>
  <si>
    <t>The Academy of Central Bedfordshire</t>
  </si>
  <si>
    <t>Oak Bank School</t>
  </si>
  <si>
    <t>Manshead CofE Academy</t>
  </si>
  <si>
    <t>Cheshire East</t>
  </si>
  <si>
    <t>Middlewich High School</t>
  </si>
  <si>
    <t>Ruskin Community High School</t>
  </si>
  <si>
    <t>Malbank School and Sixth Form College</t>
  </si>
  <si>
    <t>Poynton High School</t>
  </si>
  <si>
    <t>Wilmslow High School</t>
  </si>
  <si>
    <t>Terra Nova School</t>
  </si>
  <si>
    <t>The King's School In Macclesfield</t>
  </si>
  <si>
    <t>Beech Hall School</t>
  </si>
  <si>
    <t>Wilmslow Preparatory School</t>
  </si>
  <si>
    <t>Alderley Edge School for Girls</t>
  </si>
  <si>
    <t>Yorston Lodge School</t>
  </si>
  <si>
    <t>Pownall Hall School</t>
  </si>
  <si>
    <t>David Lewis School</t>
  </si>
  <si>
    <t>Springfield School</t>
  </si>
  <si>
    <t>Park Lane School</t>
  </si>
  <si>
    <t>Aidenswood</t>
  </si>
  <si>
    <t>The Fallibroome Academy</t>
  </si>
  <si>
    <t>Brine Leas School</t>
  </si>
  <si>
    <t>Sandbach High School and Sixth Form College</t>
  </si>
  <si>
    <t>Congleton High School</t>
  </si>
  <si>
    <t>Oakfield Lodge School</t>
  </si>
  <si>
    <t>The Macclesfield Academy</t>
  </si>
  <si>
    <t>Holmes Chapel Comprehensive School</t>
  </si>
  <si>
    <t>Sandbach School</t>
  </si>
  <si>
    <t>Knutsford Academy</t>
  </si>
  <si>
    <t>Eaton Bank Academy</t>
  </si>
  <si>
    <t>All Hallows Catholic College</t>
  </si>
  <si>
    <t>Sir William Stanier Community School</t>
  </si>
  <si>
    <t>Alsager School</t>
  </si>
  <si>
    <t>Adelaide School</t>
  </si>
  <si>
    <t>Tytherington School</t>
  </si>
  <si>
    <t>High Peak School</t>
  </si>
  <si>
    <t>NAS Church Lawton School</t>
  </si>
  <si>
    <t>The Fermain Academy</t>
  </si>
  <si>
    <t>Shavington Academy</t>
  </si>
  <si>
    <t>The Oaks Academy</t>
  </si>
  <si>
    <t>Crewe Engineering and Design UTC</t>
  </si>
  <si>
    <t>Cheshire West and Chester</t>
  </si>
  <si>
    <t>Blacon High School, A Specialist Sports College</t>
  </si>
  <si>
    <t>Weaverham High School</t>
  </si>
  <si>
    <t>Upton-by-Chester High School</t>
  </si>
  <si>
    <t>Bishop Heber High School</t>
  </si>
  <si>
    <t>The Whitby High School</t>
  </si>
  <si>
    <t>Helsby High School</t>
  </si>
  <si>
    <t>St Nicholas Catholic High School</t>
  </si>
  <si>
    <t>Ellesmere Port Catholic High School</t>
  </si>
  <si>
    <t>Firs School</t>
  </si>
  <si>
    <t>The Hammond</t>
  </si>
  <si>
    <t>Cransley School</t>
  </si>
  <si>
    <t>Abbey Gate College</t>
  </si>
  <si>
    <t>The King's School</t>
  </si>
  <si>
    <t>The Queen's School</t>
  </si>
  <si>
    <t>Dee Banks School</t>
  </si>
  <si>
    <t>Greenbank School</t>
  </si>
  <si>
    <t>Oaklands School</t>
  </si>
  <si>
    <t>Hebden Green Community School</t>
  </si>
  <si>
    <t>Hinderton School</t>
  </si>
  <si>
    <t>Dorin Park School &amp; Specialist SEN College</t>
  </si>
  <si>
    <t>Rosebank School</t>
  </si>
  <si>
    <t>Archers Brook SEMH Residential School</t>
  </si>
  <si>
    <t>Greater Grace School of Christian Education</t>
  </si>
  <si>
    <t>iMap Centre</t>
  </si>
  <si>
    <t>Ancora House School</t>
  </si>
  <si>
    <t>The Winsford Academy</t>
  </si>
  <si>
    <t>The Bishops' Blue Coat Church of England High School</t>
  </si>
  <si>
    <t>Christleton High School</t>
  </si>
  <si>
    <t>Hartford Church of England High School</t>
  </si>
  <si>
    <t>Neston High School</t>
  </si>
  <si>
    <t>The Bridge Short Stay School</t>
  </si>
  <si>
    <t>Tarporley High School and Sixth Form College</t>
  </si>
  <si>
    <t>The County High School, Leftwich</t>
  </si>
  <si>
    <t>Cloughwood Academy</t>
  </si>
  <si>
    <t>The Russett School</t>
  </si>
  <si>
    <t>Jefferson House</t>
  </si>
  <si>
    <t>Queen's Park High School</t>
  </si>
  <si>
    <t>City of London</t>
  </si>
  <si>
    <t>City of London School for Girls</t>
  </si>
  <si>
    <t>St Paul's Cathedral School</t>
  </si>
  <si>
    <t>City of London School</t>
  </si>
  <si>
    <t>Charterhouse Square School</t>
  </si>
  <si>
    <t>Cornwall</t>
  </si>
  <si>
    <t>Torpoint Community College</t>
  </si>
  <si>
    <t>Budehaven Community School</t>
  </si>
  <si>
    <t>Poltair School</t>
  </si>
  <si>
    <t>Redruth School</t>
  </si>
  <si>
    <t>Richard Lander School</t>
  </si>
  <si>
    <t>Cape Cornwall School</t>
  </si>
  <si>
    <t>Humphry Davy School</t>
  </si>
  <si>
    <t>St Petroc's School</t>
  </si>
  <si>
    <t>St Joseph's School</t>
  </si>
  <si>
    <t>Polwhele House School</t>
  </si>
  <si>
    <t>Truro School</t>
  </si>
  <si>
    <t>Truro High School</t>
  </si>
  <si>
    <t>Truro School Preparatory School</t>
  </si>
  <si>
    <t>St Piran's School (Gb) Ltd</t>
  </si>
  <si>
    <t>Bodmin College</t>
  </si>
  <si>
    <t>Camborne Science and International Academy</t>
  </si>
  <si>
    <t>Newquay Tretherras</t>
  </si>
  <si>
    <t>Penair School</t>
  </si>
  <si>
    <t>The Roseland Academy</t>
  </si>
  <si>
    <t>Penrice Academy</t>
  </si>
  <si>
    <t>Pool Academy</t>
  </si>
  <si>
    <t>Penryn College</t>
  </si>
  <si>
    <t>Mounts Bay Academy</t>
  </si>
  <si>
    <t>Falmouth School</t>
  </si>
  <si>
    <t>Pencalenick School</t>
  </si>
  <si>
    <t>Looe Community Academy</t>
  </si>
  <si>
    <t>Wadebridge School</t>
  </si>
  <si>
    <t>Launceston College</t>
  </si>
  <si>
    <t>Caradon Alternative Provision Academy</t>
  </si>
  <si>
    <t>Community &amp; Hospital Education Service Ap Academy</t>
  </si>
  <si>
    <t>Carrick Alternative Provision Academy</t>
  </si>
  <si>
    <t>Nine Maidens Alternative Provision Academy</t>
  </si>
  <si>
    <t>North Cornwall Alternative Provision Academy</t>
  </si>
  <si>
    <t>Penwith Alternative Provision Academy</t>
  </si>
  <si>
    <t>Restormel Alternative Provision Academy</t>
  </si>
  <si>
    <t>St Ives School</t>
  </si>
  <si>
    <t>Fowey River Academy</t>
  </si>
  <si>
    <t>Oak Tree School</t>
  </si>
  <si>
    <t>Curnow School</t>
  </si>
  <si>
    <t>Nancealverne School</t>
  </si>
  <si>
    <t>Doubletrees School</t>
  </si>
  <si>
    <t>Callington Community College</t>
  </si>
  <si>
    <t>Helston Community College</t>
  </si>
  <si>
    <t>Mullion School</t>
  </si>
  <si>
    <t>Liskeard School and Community College</t>
  </si>
  <si>
    <t>Callywith College</t>
  </si>
  <si>
    <t>Brannel School</t>
  </si>
  <si>
    <t>Hayle Academy</t>
  </si>
  <si>
    <t>Coventry</t>
  </si>
  <si>
    <t>Bishop Ullathorne Catholic School</t>
  </si>
  <si>
    <t>Pattison College</t>
  </si>
  <si>
    <t>King Henry VIII School</t>
  </si>
  <si>
    <t>Bablake School</t>
  </si>
  <si>
    <t>Lote Tree Primary School</t>
  </si>
  <si>
    <t>Sherbourne Fields School</t>
  </si>
  <si>
    <t>Tiverton School</t>
  </si>
  <si>
    <t>Baginton Fields School</t>
  </si>
  <si>
    <t>Woodfield</t>
  </si>
  <si>
    <t>Coventry Extended Learning Centre</t>
  </si>
  <si>
    <t>Corley Centre</t>
  </si>
  <si>
    <t>Grace Academy Coventry</t>
  </si>
  <si>
    <t>Castle Wood Special School</t>
  </si>
  <si>
    <t>Sidney Stringer Academy</t>
  </si>
  <si>
    <t>Whitley Academy</t>
  </si>
  <si>
    <t>Finham Park School</t>
  </si>
  <si>
    <t>West Coventry Academy</t>
  </si>
  <si>
    <t>The Westwood Academy</t>
  </si>
  <si>
    <t>Blue Coat Church of England School and Music College</t>
  </si>
  <si>
    <t>Coundon Court</t>
  </si>
  <si>
    <t>Caludon Castle School</t>
  </si>
  <si>
    <t>President Kennedy School Academy</t>
  </si>
  <si>
    <t>Ernesford Grange Community Academy</t>
  </si>
  <si>
    <t>Eden Girls' School Coventry</t>
  </si>
  <si>
    <t>WMG Academy for Young Engineers</t>
  </si>
  <si>
    <t>Seva School</t>
  </si>
  <si>
    <t>Riverbank School</t>
  </si>
  <si>
    <t>Finham Park 2</t>
  </si>
  <si>
    <t>Barr's Hill School and Community College</t>
  </si>
  <si>
    <t>Lyng Hall School</t>
  </si>
  <si>
    <t>Stoke Park School</t>
  </si>
  <si>
    <t>Croydon</t>
  </si>
  <si>
    <t>Saffron Valley Collegiate</t>
  </si>
  <si>
    <t>Archbishop Tenison's CofE High School</t>
  </si>
  <si>
    <t>St Mary's Catholic High School</t>
  </si>
  <si>
    <t>Thomas More Catholic School</t>
  </si>
  <si>
    <t>Coloma Convent Girls' School</t>
  </si>
  <si>
    <t>Cumnor House School</t>
  </si>
  <si>
    <t>Laleham Lea School</t>
  </si>
  <si>
    <t>Royal Russell School</t>
  </si>
  <si>
    <t>Whitgift School</t>
  </si>
  <si>
    <t>St David's School</t>
  </si>
  <si>
    <t>Rutherford School</t>
  </si>
  <si>
    <t>Croydon High School</t>
  </si>
  <si>
    <t>Old Palace of John Whitgift School</t>
  </si>
  <si>
    <t>BRIT School for Performing Arts and Technology</t>
  </si>
  <si>
    <t>Bensham Manor School</t>
  </si>
  <si>
    <t>St Giles School</t>
  </si>
  <si>
    <t>Beckmead School</t>
  </si>
  <si>
    <t>Red Gates School</t>
  </si>
  <si>
    <t>Priory School</t>
  </si>
  <si>
    <t>Virgo Fidelis Convent Senior School</t>
  </si>
  <si>
    <t>CACFO UK Education Centre</t>
  </si>
  <si>
    <t>Cressey College</t>
  </si>
  <si>
    <t>Cambridge Tutors College</t>
  </si>
  <si>
    <t>Harris Academy South Norwood</t>
  </si>
  <si>
    <t>Harris City Academy Crystal Palace</t>
  </si>
  <si>
    <t>Oasis Academy Coulsdon</t>
  </si>
  <si>
    <t>Harris Academy Purley</t>
  </si>
  <si>
    <t>Oasis Academy Shirley Park</t>
  </si>
  <si>
    <t>The Quest Academy</t>
  </si>
  <si>
    <t>Norbury Manor Business and Enterprise College for Girls</t>
  </si>
  <si>
    <t>Shirley High School Performing Arts College</t>
  </si>
  <si>
    <t>Riddlesdown Collegiate</t>
  </si>
  <si>
    <t>Woodcote High School</t>
  </si>
  <si>
    <t>St Joseph's College</t>
  </si>
  <si>
    <t>The Cedars School</t>
  </si>
  <si>
    <t>Oasis Academy Arena</t>
  </si>
  <si>
    <t>Harris Invictus Academy Croydon</t>
  </si>
  <si>
    <t>The Archbishop Lanfranc Academy</t>
  </si>
  <si>
    <t>Orchard Park High (Croydon)</t>
  </si>
  <si>
    <t>The Write Time</t>
  </si>
  <si>
    <t>Meridian High School</t>
  </si>
  <si>
    <t>Cumbria</t>
  </si>
  <si>
    <t>Gillford Centre</t>
  </si>
  <si>
    <t>West Cumbria Learning Centre</t>
  </si>
  <si>
    <t>Newbridge House PRU</t>
  </si>
  <si>
    <t>Beacon Hill Community School</t>
  </si>
  <si>
    <t>Samuel King's School</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</si>
  <si>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</si>
  <si>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</si>
  <si>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</si>
  <si>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</si>
  <si>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</si>
  <si>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</si>
  <si>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</si>
  <si>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</si>
  <si>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</si>
  <si>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St Bernard's Catholic High School</t>
  </si>
  <si>
    <t>St Joseph's Catholic High School, Business and Enterprise College</t>
  </si>
  <si>
    <t>Lime House School</t>
  </si>
  <si>
    <t>Casterton, Sedbergh Preparatory School</t>
  </si>
  <si>
    <t>Windermere School</t>
  </si>
  <si>
    <t>Sedbergh School</t>
  </si>
  <si>
    <t>Oversands School</t>
  </si>
  <si>
    <t>Austin Friars</t>
  </si>
  <si>
    <t>Hunter Hall School</t>
  </si>
  <si>
    <t>Underley Garden School</t>
  </si>
  <si>
    <t>Sandgate School</t>
  </si>
  <si>
    <t>Sandside Lodge School</t>
  </si>
  <si>
    <t>James Rennie School</t>
  </si>
  <si>
    <t>Appletree School</t>
  </si>
  <si>
    <t>Fell House School</t>
  </si>
  <si>
    <t>Wings School</t>
  </si>
  <si>
    <t>Cambian Whinfell School</t>
  </si>
  <si>
    <t>Kirby Moor School</t>
  </si>
  <si>
    <t>Richard Rose Morton Academy</t>
  </si>
  <si>
    <t>Richard Rose Central Academy</t>
  </si>
  <si>
    <t>West Lakes Academy</t>
  </si>
  <si>
    <t>Furness Academy</t>
  </si>
  <si>
    <t>Queen Elizabeth School</t>
  </si>
  <si>
    <t>The Queen Katherine School</t>
  </si>
  <si>
    <t>Kirkbie Kendal School</t>
  </si>
  <si>
    <t>Queen Elizabeth Grammar School Penrith</t>
  </si>
  <si>
    <t>Keswick School</t>
  </si>
  <si>
    <t>Kirkby Stephen Grammar School</t>
  </si>
  <si>
    <t>Dallam School</t>
  </si>
  <si>
    <t>Appleby Grammar School</t>
  </si>
  <si>
    <t>William Howard School</t>
  </si>
  <si>
    <t>Caldew School</t>
  </si>
  <si>
    <t>Cartmel Priory CofE School</t>
  </si>
  <si>
    <t>The Whitehaven Academy</t>
  </si>
  <si>
    <t>Energy Coast UTC</t>
  </si>
  <si>
    <t>Walney School</t>
  </si>
  <si>
    <t>Chetwynde School</t>
  </si>
  <si>
    <t>Workington Academy</t>
  </si>
  <si>
    <t>George Hastwell School Special Academy</t>
  </si>
  <si>
    <t>Cockermouth School</t>
  </si>
  <si>
    <t>Queen Elizabeth Studio School</t>
  </si>
  <si>
    <t>Darlington</t>
  </si>
  <si>
    <t>Rise Carr College</t>
  </si>
  <si>
    <t>Pear Tree School</t>
  </si>
  <si>
    <t>St Aidan's Church of England Academy</t>
  </si>
  <si>
    <t>Hurworth School</t>
  </si>
  <si>
    <t>Hummersknott Academy</t>
  </si>
  <si>
    <t>Carmel College</t>
  </si>
  <si>
    <t>Haughton Academy</t>
  </si>
  <si>
    <t>Beaumont Hill Academy</t>
  </si>
  <si>
    <t>Marchbank Free School</t>
  </si>
  <si>
    <t>Oakwood Learning Centre</t>
  </si>
  <si>
    <t>Polam Hall School</t>
  </si>
  <si>
    <t>Wyvern Academy</t>
  </si>
  <si>
    <t>Derby</t>
  </si>
  <si>
    <t>The Bemrose School</t>
  </si>
  <si>
    <t>Littleover Community School</t>
  </si>
  <si>
    <t>Murray Park Community School</t>
  </si>
  <si>
    <t>Old Vicarage School</t>
  </si>
  <si>
    <t>Derby High School</t>
  </si>
  <si>
    <t>Emmanuel School</t>
  </si>
  <si>
    <t>Derby Grammar School</t>
  </si>
  <si>
    <t>St Martins School</t>
  </si>
  <si>
    <t>Royal School for the Deaf Derby</t>
  </si>
  <si>
    <t>St Giles' School</t>
  </si>
  <si>
    <t>St Clare's School</t>
  </si>
  <si>
    <t>Ivy House School</t>
  </si>
  <si>
    <t>The Kingsmead School</t>
  </si>
  <si>
    <t>Normanton House School</t>
  </si>
  <si>
    <t>Landau Forte College</t>
  </si>
  <si>
    <t>Kingsmead School</t>
  </si>
  <si>
    <t>Newton's Walk</t>
  </si>
  <si>
    <t>Chellaston Academy</t>
  </si>
  <si>
    <t>West Park School</t>
  </si>
  <si>
    <t>Allestree Woodlands School</t>
  </si>
  <si>
    <t>Derby Pride Academy</t>
  </si>
  <si>
    <t>Saint Benedict, A Catholic Voluntary Academy</t>
  </si>
  <si>
    <t>Merrill Academy</t>
  </si>
  <si>
    <t>Noel-Baker Academy</t>
  </si>
  <si>
    <t>Lees Brook Community School</t>
  </si>
  <si>
    <t>Da Vinci Academy</t>
  </si>
  <si>
    <t>City of Derby Academy</t>
  </si>
  <si>
    <t>Derby Moor Academy</t>
  </si>
  <si>
    <t>Derbyshire</t>
  </si>
  <si>
    <t>Chapel-en-le-Frith High School</t>
  </si>
  <si>
    <t>Tupton Hall School</t>
  </si>
  <si>
    <t>William Allitt School</t>
  </si>
  <si>
    <t>Aldercar High School</t>
  </si>
  <si>
    <t>Eckington School</t>
  </si>
  <si>
    <t>Tibshelf Community School</t>
  </si>
  <si>
    <t>Highfields School</t>
  </si>
  <si>
    <t>Glossopdale School</t>
  </si>
  <si>
    <t>Whittington Green School</t>
  </si>
  <si>
    <t>Hasland Hall Community School</t>
  </si>
  <si>
    <t>Parkside Community School</t>
  </si>
  <si>
    <t>Springwell Community College</t>
  </si>
  <si>
    <t>Anthony Gell School</t>
  </si>
  <si>
    <t>Dronfield Henry Fanshawe School</t>
  </si>
  <si>
    <t>Buxton Community School</t>
  </si>
  <si>
    <t>Belper School and Sixth Form Centre</t>
  </si>
  <si>
    <t>Friesland School</t>
  </si>
  <si>
    <t>Lady Manners School</t>
  </si>
  <si>
    <t>St Anselm's School</t>
  </si>
  <si>
    <t>Abbotsholme School</t>
  </si>
  <si>
    <t>Trent College</t>
  </si>
  <si>
    <t>Ockbrook School</t>
  </si>
  <si>
    <t>St Wystan's School</t>
  </si>
  <si>
    <t>Repton School</t>
  </si>
  <si>
    <t>Mount St Mary's College</t>
  </si>
  <si>
    <t>St Peter and St Paul School</t>
  </si>
  <si>
    <t>Barlborough Hall School</t>
  </si>
  <si>
    <t>Bladon House School</t>
  </si>
  <si>
    <t>Alderwasley Hall School</t>
  </si>
  <si>
    <t>Dame Catherine Harpur's School</t>
  </si>
  <si>
    <t>Eastwood Grange School</t>
  </si>
  <si>
    <t>Brackenfield Special School</t>
  </si>
  <si>
    <t>Ashgate Croft School</t>
  </si>
  <si>
    <t>Swanwick School and Sports College</t>
  </si>
  <si>
    <t>Stubbin Wood School</t>
  </si>
  <si>
    <t>Peak School</t>
  </si>
  <si>
    <t>Alfreton Park Community Special School</t>
  </si>
  <si>
    <t>Stanton Vale School</t>
  </si>
  <si>
    <t>Holly House Special School</t>
  </si>
  <si>
    <t>Holbrook School for Autism</t>
  </si>
  <si>
    <t>The Linnet Independent Learning Centre</t>
  </si>
  <si>
    <t>South Derbyshire Support Centre</t>
  </si>
  <si>
    <t>Pegasus School</t>
  </si>
  <si>
    <t>North East Derbyshire Support Centre</t>
  </si>
  <si>
    <t>Arnfield Independent School</t>
  </si>
  <si>
    <t>The Meadows</t>
  </si>
  <si>
    <t>Shirebrook Academy</t>
  </si>
  <si>
    <t>Bradshaw Farm Independent School</t>
  </si>
  <si>
    <t>Old Sams Farm Independent School</t>
  </si>
  <si>
    <t>Kirk Hallam Community Academy</t>
  </si>
  <si>
    <t>The Ecclesbourne School</t>
  </si>
  <si>
    <t>The Long Eaton School</t>
  </si>
  <si>
    <t>High Grange School</t>
  </si>
  <si>
    <t>Ormiston Ilkeston Enterprise Academy</t>
  </si>
  <si>
    <t>Hope Valley College</t>
  </si>
  <si>
    <t>Heanor Gate Science College</t>
  </si>
  <si>
    <t>Netherthorpe School</t>
  </si>
  <si>
    <t>Saint John Houghton Catholic Voluntary Academy</t>
  </si>
  <si>
    <t>St Mary's Catholic High School, A Catholic Voluntary Academy</t>
  </si>
  <si>
    <t>The Bolsover School</t>
  </si>
  <si>
    <t>The Ripley Academy</t>
  </si>
  <si>
    <t>Outwood Academy Newbold</t>
  </si>
  <si>
    <t>Longdon Park School</t>
  </si>
  <si>
    <t>St Philip Howard Catholic Voluntary Academy</t>
  </si>
  <si>
    <t>David Nieper Academy</t>
  </si>
  <si>
    <t>John Flamsteed Community School</t>
  </si>
  <si>
    <t>Swanwick Hall School</t>
  </si>
  <si>
    <t>The Pingle Academy</t>
  </si>
  <si>
    <t>Heritage High School</t>
  </si>
  <si>
    <t>Granville Academy</t>
  </si>
  <si>
    <t>Watchorn Christian School</t>
  </si>
  <si>
    <t>Frederick Gent School</t>
  </si>
  <si>
    <t>Devon</t>
  </si>
  <si>
    <t>Cullompton Community College</t>
  </si>
  <si>
    <t>Sidmouth College</t>
  </si>
  <si>
    <t>West Exe School</t>
  </si>
  <si>
    <t>South Molton Community College</t>
  </si>
  <si>
    <t>The Park Community School</t>
  </si>
  <si>
    <t>King Edward VI Community College</t>
  </si>
  <si>
    <t>Tiverton High School</t>
  </si>
  <si>
    <t>St Peter's Church of England Aided School</t>
  </si>
  <si>
    <t>Exeter Cathedral School</t>
  </si>
  <si>
    <t>St Wilfrid's School</t>
  </si>
  <si>
    <t>Vranch House School</t>
  </si>
  <si>
    <t>Mount Kelly</t>
  </si>
  <si>
    <t>Blundell's School</t>
  </si>
  <si>
    <t>Blundell's Preparatory School</t>
  </si>
  <si>
    <t>Stover School</t>
  </si>
  <si>
    <t>South Devon Steiner School</t>
  </si>
  <si>
    <t>Kingsley School</t>
  </si>
  <si>
    <t>Shebbear College</t>
  </si>
  <si>
    <t>West Buckland School</t>
  </si>
  <si>
    <t>Exeter School</t>
  </si>
  <si>
    <t>The Maynard School</t>
  </si>
  <si>
    <t>Quay View School</t>
  </si>
  <si>
    <t>Magdalen Court School</t>
  </si>
  <si>
    <t>The New School</t>
  </si>
  <si>
    <t>St Christophers School</t>
  </si>
  <si>
    <t>Ellen Tinkham School</t>
  </si>
  <si>
    <t>Southbrook School</t>
  </si>
  <si>
    <t>Mill Water School</t>
  </si>
  <si>
    <t>Barley Lane School</t>
  </si>
  <si>
    <t>The Lampard Community School</t>
  </si>
  <si>
    <t>Pathfield School</t>
  </si>
  <si>
    <t>Bidwell Brook School</t>
  </si>
  <si>
    <t>Wesc Foundation School</t>
  </si>
  <si>
    <t>Exeter Royal Academy for Deaf Education</t>
  </si>
  <si>
    <t>Marland School</t>
  </si>
  <si>
    <t>Blackford Education (Schools) Ltd T/A the Libra School</t>
  </si>
  <si>
    <t>Devon Hospitals' Short Stay School</t>
  </si>
  <si>
    <t>Acorn School</t>
  </si>
  <si>
    <t>Cambian Devon School</t>
  </si>
  <si>
    <t>Dartmouth Academy</t>
  </si>
  <si>
    <t>Ivybridge Community College</t>
  </si>
  <si>
    <t>Colyton Grammar School</t>
  </si>
  <si>
    <t>Kingsbridge Academy</t>
  </si>
  <si>
    <t>Teign School</t>
  </si>
  <si>
    <t>Teignmouth Community School, Exeter Road</t>
  </si>
  <si>
    <t>South Dartmoor Community College</t>
  </si>
  <si>
    <t>Exmouth Community College</t>
  </si>
  <si>
    <t>Clyst Vale Community College</t>
  </si>
  <si>
    <t>Queen Elizabeth's</t>
  </si>
  <si>
    <t>Pilton Community College</t>
  </si>
  <si>
    <t>Honiton Community College</t>
  </si>
  <si>
    <t>Chulmleigh Community College</t>
  </si>
  <si>
    <t>Newton Abbot College</t>
  </si>
  <si>
    <t>Coombeshead Academy</t>
  </si>
  <si>
    <t>Great Torrington School</t>
  </si>
  <si>
    <t>Braunton Academy</t>
  </si>
  <si>
    <t>The Ilfracombe Church of England Academy</t>
  </si>
  <si>
    <t>Isca</t>
  </si>
  <si>
    <t>Exeter Mathematics School</t>
  </si>
  <si>
    <t>Cranbrook Education Campus</t>
  </si>
  <si>
    <t>School for Inspiring Talents</t>
  </si>
  <si>
    <t>South Devon UTC</t>
  </si>
  <si>
    <t>Atrium Studio School</t>
  </si>
  <si>
    <t>Bideford College</t>
  </si>
  <si>
    <t>Highgate Hill House School</t>
  </si>
  <si>
    <t>St James School</t>
  </si>
  <si>
    <t>Totnes Progressive School</t>
  </si>
  <si>
    <t>Axe Valley Academy</t>
  </si>
  <si>
    <t>Tavistock College</t>
  </si>
  <si>
    <t>Okehampton College</t>
  </si>
  <si>
    <t>Holsworthy Community College</t>
  </si>
  <si>
    <t>Doncaster</t>
  </si>
  <si>
    <t>The Levett School</t>
  </si>
  <si>
    <t>Hill House School</t>
  </si>
  <si>
    <t>Wilsic Hall School</t>
  </si>
  <si>
    <t>Sycamore Hall Preparatory School</t>
  </si>
  <si>
    <t>Fullerton House School</t>
  </si>
  <si>
    <t>Doncaster School for the Deaf</t>
  </si>
  <si>
    <t>Trinity Academy</t>
  </si>
  <si>
    <t>Maple Medical PRU</t>
  </si>
  <si>
    <t>Heatherwood School</t>
  </si>
  <si>
    <t>Coppice School</t>
  </si>
  <si>
    <t>Stone Hill School</t>
  </si>
  <si>
    <t>North Ridge Community School</t>
  </si>
  <si>
    <t>De Warenne Academy</t>
  </si>
  <si>
    <t>Outwood Academy Adwick</t>
  </si>
  <si>
    <t>The Hayfield School</t>
  </si>
  <si>
    <t>Rossington All Saints Academy</t>
  </si>
  <si>
    <t>Ash Hill Academy</t>
  </si>
  <si>
    <t>Ridgewood School</t>
  </si>
  <si>
    <t>Hall Cross Academy</t>
  </si>
  <si>
    <t>Hungerhill School</t>
  </si>
  <si>
    <t>Armthorpe Academy</t>
  </si>
  <si>
    <t>North Bridge Enterprise College</t>
  </si>
  <si>
    <t>The McAuley Catholic High School</t>
  </si>
  <si>
    <t>XP School</t>
  </si>
  <si>
    <t>St Wilfrid's Academy, Doncaster</t>
  </si>
  <si>
    <t>XP East</t>
  </si>
  <si>
    <t>Outwood Academy Danum</t>
  </si>
  <si>
    <t>Pennine View School</t>
  </si>
  <si>
    <t>Sir Thomas Wharton Academy</t>
  </si>
  <si>
    <t>New College Doncaster</t>
  </si>
  <si>
    <t>Dorset</t>
  </si>
  <si>
    <t>Cranborne Middle School</t>
  </si>
  <si>
    <t>Ferndown Upper School</t>
  </si>
  <si>
    <t>The Purbeck School</t>
  </si>
  <si>
    <t>West Moors Middle School</t>
  </si>
  <si>
    <t>Lockyer's Middle School</t>
  </si>
  <si>
    <t>Lytchett Minster School</t>
  </si>
  <si>
    <t>Sturminster Newton High School</t>
  </si>
  <si>
    <t>Ferndown Middle School</t>
  </si>
  <si>
    <t>Gillingham School</t>
  </si>
  <si>
    <t>Beaminster School</t>
  </si>
  <si>
    <t>The Blandford School</t>
  </si>
  <si>
    <t>The Woodroffe School</t>
  </si>
  <si>
    <t>Bryanston School</t>
  </si>
  <si>
    <t>Hanford School</t>
  </si>
  <si>
    <t>Clayesmore School</t>
  </si>
  <si>
    <t>Yarrells Preparatory School</t>
  </si>
  <si>
    <t>Port Regis Preparatory School</t>
  </si>
  <si>
    <t>Sherborne Preparatory School</t>
  </si>
  <si>
    <t>Sherborne School</t>
  </si>
  <si>
    <t>Sherborne School for Girls</t>
  </si>
  <si>
    <t>Leweston School</t>
  </si>
  <si>
    <t>Dumpton School</t>
  </si>
  <si>
    <t>Knighton House School</t>
  </si>
  <si>
    <t>Milton Abbey School</t>
  </si>
  <si>
    <t>Portfield School</t>
  </si>
  <si>
    <t>Ringwood Waldorf School</t>
  </si>
  <si>
    <t>Sherborne International</t>
  </si>
  <si>
    <t>Clayesmore Preparatory School</t>
  </si>
  <si>
    <t>Purbeck View School</t>
  </si>
  <si>
    <t>Sheiling School</t>
  </si>
  <si>
    <t>Beaucroft Foundation School</t>
  </si>
  <si>
    <t>Mountjoy School</t>
  </si>
  <si>
    <t>Westfield Arts College</t>
  </si>
  <si>
    <t>Yewstock School</t>
  </si>
  <si>
    <t>The Forum School</t>
  </si>
  <si>
    <t>Dorchester Learning Centre</t>
  </si>
  <si>
    <t>The Forum Centre</t>
  </si>
  <si>
    <t>The Compass</t>
  </si>
  <si>
    <t>Christchurch Learning Centre</t>
  </si>
  <si>
    <t>Twynham School</t>
  </si>
  <si>
    <t>Highcliffe School</t>
  </si>
  <si>
    <t>The Thomas Hardye School</t>
  </si>
  <si>
    <t>Dorchester Middle School</t>
  </si>
  <si>
    <t>St Mary's Church of England Middle School, Puddletown</t>
  </si>
  <si>
    <t>The Gryphon School</t>
  </si>
  <si>
    <t>The Swanage School</t>
  </si>
  <si>
    <t>Parkfield School</t>
  </si>
  <si>
    <t>Shaftesbury School</t>
  </si>
  <si>
    <t>Dorset Studio School</t>
  </si>
  <si>
    <t>Queen Elizabeth's School</t>
  </si>
  <si>
    <t>The Sir John Colfox Academy</t>
  </si>
  <si>
    <t>Allenbourn Middle School</t>
  </si>
  <si>
    <t>St Michael's Church of England Middle School, Colehill</t>
  </si>
  <si>
    <t>Atlantic Academy Portland</t>
  </si>
  <si>
    <t>Dudley</t>
  </si>
  <si>
    <t>Cherry Tree Learning Centre</t>
  </si>
  <si>
    <t>Summerhill School</t>
  </si>
  <si>
    <t>The Dormston School</t>
  </si>
  <si>
    <t>The Wordsley School Business &amp; Enterprise &amp; Music College</t>
  </si>
  <si>
    <t>Old Swinford Hospital</t>
  </si>
  <si>
    <t>Elmfield Rudolf Steiner School Limited</t>
  </si>
  <si>
    <t>The Sutton School and Specialist College</t>
  </si>
  <si>
    <t>The Brier School</t>
  </si>
  <si>
    <t>The Old Park School</t>
  </si>
  <si>
    <t>Halesbury School</t>
  </si>
  <si>
    <t>Rosewood School</t>
  </si>
  <si>
    <t>Pens Meadow School</t>
  </si>
  <si>
    <t>Sycamore Short Stay School</t>
  </si>
  <si>
    <t>Windsor High School and Sixth Form</t>
  </si>
  <si>
    <t>Black Country Wheels School</t>
  </si>
  <si>
    <t>The Earls High School</t>
  </si>
  <si>
    <t>Redhill School</t>
  </si>
  <si>
    <t>Bishop Milner Catholic College</t>
  </si>
  <si>
    <t>The Crestwood School</t>
  </si>
  <si>
    <t>Ellowes Hall Sports College</t>
  </si>
  <si>
    <t>Ridgewood High School</t>
  </si>
  <si>
    <t>Leasowes High School</t>
  </si>
  <si>
    <t>Thorns Collegiate Academy</t>
  </si>
  <si>
    <t>The Rowan School</t>
  </si>
  <si>
    <t>Durham</t>
  </si>
  <si>
    <t>The Woodlands</t>
  </si>
  <si>
    <t>Seaham High School</t>
  </si>
  <si>
    <t>Fyndoune Community College</t>
  </si>
  <si>
    <t>Wolsingham School</t>
  </si>
  <si>
    <t>Bishop Barrington School A Sports with Mathematics College</t>
  </si>
  <si>
    <t>Greenfield Community College, A Specialist Arts and Science School</t>
  </si>
  <si>
    <t>Belmont Community School</t>
  </si>
  <si>
    <t>Durham Sixth Form Centre</t>
  </si>
  <si>
    <t>Durham Community Business College for Technology and Enterprise</t>
  </si>
  <si>
    <t>Durham Johnston Comprehensive School</t>
  </si>
  <si>
    <t>Wellfield School</t>
  </si>
  <si>
    <t>Sedgefield Community College</t>
  </si>
  <si>
    <t>Durham School</t>
  </si>
  <si>
    <t>The Chorister School</t>
  </si>
  <si>
    <t>Barnard Castle School</t>
  </si>
  <si>
    <t>Elemore Hall School</t>
  </si>
  <si>
    <t>Croft Community School</t>
  </si>
  <si>
    <t>Walworth School</t>
  </si>
  <si>
    <t>Villa Real School</t>
  </si>
  <si>
    <t>Windlestone School</t>
  </si>
  <si>
    <t>Durham Trinity School &amp; Sports College</t>
  </si>
  <si>
    <t>The Meadows School</t>
  </si>
  <si>
    <t>The Oaks Secondary School</t>
  </si>
  <si>
    <t>Evergreen Primary School</t>
  </si>
  <si>
    <t>The Grange Learning Centre</t>
  </si>
  <si>
    <t>The Academy at Shotton Hall</t>
  </si>
  <si>
    <t>North Durham Academy</t>
  </si>
  <si>
    <t>Highcroft School</t>
  </si>
  <si>
    <t>King James I Academy Bishop Auckland</t>
  </si>
  <si>
    <t>Park View School</t>
  </si>
  <si>
    <t>Consett Academy</t>
  </si>
  <si>
    <t>Framwellgate School Durham</t>
  </si>
  <si>
    <t>Parkside Academy</t>
  </si>
  <si>
    <t>Easington Academy</t>
  </si>
  <si>
    <t>St Bede's Catholic Comprehensive School and Sixth Form College, Lanchester</t>
  </si>
  <si>
    <t>Woodham Academy</t>
  </si>
  <si>
    <t>Hope Wood Academy</t>
  </si>
  <si>
    <t>North East Centre for Autism - Aycliffe School</t>
  </si>
  <si>
    <t>Endeavour Academy Durham</t>
  </si>
  <si>
    <t>Delta Independent School</t>
  </si>
  <si>
    <t>UTC South Durham</t>
  </si>
  <si>
    <t>St Leonard's Catholic School</t>
  </si>
  <si>
    <t>Staindrop Academy</t>
  </si>
  <si>
    <t>Embleton View</t>
  </si>
  <si>
    <t>Ealing</t>
  </si>
  <si>
    <t>Ysgol Gymraeg Llundain, London Welsh School</t>
  </si>
  <si>
    <t>Villiers High School</t>
  </si>
  <si>
    <t>The Cardinal Wiseman Catholic School</t>
  </si>
  <si>
    <t>Brentside High School</t>
  </si>
  <si>
    <t>Greenford High School</t>
  </si>
  <si>
    <t>The Ellen Wilkinson School for Girls</t>
  </si>
  <si>
    <t>Northolt High School</t>
  </si>
  <si>
    <t>Durston House School</t>
  </si>
  <si>
    <t>Harvington Prep School</t>
  </si>
  <si>
    <t>St Augustine's Priory</t>
  </si>
  <si>
    <t>St Benedict's School</t>
  </si>
  <si>
    <t>The Sybil Elgar School</t>
  </si>
  <si>
    <t>Clifton Lodge School</t>
  </si>
  <si>
    <t>King Fahad Academy</t>
  </si>
  <si>
    <t>The Japanese School</t>
  </si>
  <si>
    <t>Orchard House School</t>
  </si>
  <si>
    <t>Avenue House School</t>
  </si>
  <si>
    <t>Belvue School</t>
  </si>
  <si>
    <t>Castlebar School</t>
  </si>
  <si>
    <t>Mandeville School</t>
  </si>
  <si>
    <t>John Chilton School</t>
  </si>
  <si>
    <t>Springhallow School</t>
  </si>
  <si>
    <t>St Ann's School</t>
  </si>
  <si>
    <t>Elthorne Park High School</t>
  </si>
  <si>
    <t>Ealing Alternative Provision</t>
  </si>
  <si>
    <t>Greek Primary School of London</t>
  </si>
  <si>
    <t>Acorn House College</t>
  </si>
  <si>
    <t>Ealing Independent College</t>
  </si>
  <si>
    <t>Alec Reed Academy</t>
  </si>
  <si>
    <t>Ealing Primary Centre</t>
  </si>
  <si>
    <t>Ayesha Siddiqa Girls School</t>
  </si>
  <si>
    <t>Insights Independent School</t>
  </si>
  <si>
    <t>North West London Independent Special School</t>
  </si>
  <si>
    <t>Drayton Manor High School</t>
  </si>
  <si>
    <t>Twyford Church of England High School</t>
  </si>
  <si>
    <t>Featherstone High School</t>
  </si>
  <si>
    <t>La Chouette School</t>
  </si>
  <si>
    <t>William Perkin Church of England High School</t>
  </si>
  <si>
    <t>Ealing Fields High School</t>
  </si>
  <si>
    <t>Dormers Wells High School</t>
  </si>
  <si>
    <t>East Riding of Yorkshire</t>
  </si>
  <si>
    <t>Beverley High School</t>
  </si>
  <si>
    <t>Longcroft School and Sixth Form College</t>
  </si>
  <si>
    <t>Withernsea High School</t>
  </si>
  <si>
    <t>The Market Weighton School</t>
  </si>
  <si>
    <t>Hornsea School and Language College</t>
  </si>
  <si>
    <t>Howden School</t>
  </si>
  <si>
    <t>Headlands School</t>
  </si>
  <si>
    <t>Bridlington School</t>
  </si>
  <si>
    <t>Hull Collegiate School</t>
  </si>
  <si>
    <t>Hessle Mount School</t>
  </si>
  <si>
    <t>Kings Mill School</t>
  </si>
  <si>
    <t>St Anne's School and Sixth Form College</t>
  </si>
  <si>
    <t>Riverside Special School</t>
  </si>
  <si>
    <t>Cambian Beverley School</t>
  </si>
  <si>
    <t>South Hunsley School and Sixth Form College</t>
  </si>
  <si>
    <t>Cottingham High School and Sixth Form College</t>
  </si>
  <si>
    <t>Beverley Grammar School</t>
  </si>
  <si>
    <t>Hessle High School and Penshurst Primary School</t>
  </si>
  <si>
    <t>The Snaith School</t>
  </si>
  <si>
    <t>Woldgate School and Sixth Form College</t>
  </si>
  <si>
    <t>Driffield School and Sixth Form</t>
  </si>
  <si>
    <t>Wolfreton School and Sixth Form College</t>
  </si>
  <si>
    <t>East Sussex</t>
  </si>
  <si>
    <t>Claverham Community College</t>
  </si>
  <si>
    <t>Heathfield Community College</t>
  </si>
  <si>
    <t>Robertsbridge Community College</t>
  </si>
  <si>
    <t>Uplands Community College</t>
  </si>
  <si>
    <t>Willingdon Community School</t>
  </si>
  <si>
    <t>Chailey School</t>
  </si>
  <si>
    <t>St Richard's Catholic College</t>
  </si>
  <si>
    <t>Battle Abbey School</t>
  </si>
  <si>
    <t>Michael Hall School</t>
  </si>
  <si>
    <t>Vinehall School</t>
  </si>
  <si>
    <t>Lewes Old Grammar School</t>
  </si>
  <si>
    <t>Frewen College</t>
  </si>
  <si>
    <t>Sacred Heart School</t>
  </si>
  <si>
    <t>Northease Manor School</t>
  </si>
  <si>
    <t>Darvell School</t>
  </si>
  <si>
    <t>Eastbourne College</t>
  </si>
  <si>
    <t>St Andrew's Prep</t>
  </si>
  <si>
    <t>Bede's Prep School</t>
  </si>
  <si>
    <t>Buckswood School</t>
  </si>
  <si>
    <t>Bede's Senior School</t>
  </si>
  <si>
    <t>Greenfields School</t>
  </si>
  <si>
    <t>Owlswick School</t>
  </si>
  <si>
    <t>Chailey Heritage School</t>
  </si>
  <si>
    <t>Grove Park School</t>
  </si>
  <si>
    <t>Hazel Court School</t>
  </si>
  <si>
    <t>Peacehaven Community School</t>
  </si>
  <si>
    <t>Causeway School</t>
  </si>
  <si>
    <t>St Mary's School and 6th Form College</t>
  </si>
  <si>
    <t>Headstart</t>
  </si>
  <si>
    <t>The Eastbourne Academy</t>
  </si>
  <si>
    <t>Annan School</t>
  </si>
  <si>
    <t>The St Leonards Academy</t>
  </si>
  <si>
    <t>The Hastings Academy</t>
  </si>
  <si>
    <t>Beacon Academy</t>
  </si>
  <si>
    <t>Hailsham Community College</t>
  </si>
  <si>
    <t>Seaford Head School</t>
  </si>
  <si>
    <t>Ratton School</t>
  </si>
  <si>
    <t>Rye College</t>
  </si>
  <si>
    <t>Bexhill High Academy</t>
  </si>
  <si>
    <t>Glyne Gap School</t>
  </si>
  <si>
    <t>Gildredge House</t>
  </si>
  <si>
    <t>Seahaven Academy</t>
  </si>
  <si>
    <t>Saxon Mount School</t>
  </si>
  <si>
    <t>Torfield School</t>
  </si>
  <si>
    <t>College Central</t>
  </si>
  <si>
    <t>Cuckmere House School</t>
  </si>
  <si>
    <t>The Lindfield School</t>
  </si>
  <si>
    <t>The South Downs School</t>
  </si>
  <si>
    <t>Ticehurst Hospital School</t>
  </si>
  <si>
    <t>St Catherine's College</t>
  </si>
  <si>
    <t>Enfield</t>
  </si>
  <si>
    <t>Orchardside School</t>
  </si>
  <si>
    <t>Winchmore School</t>
  </si>
  <si>
    <t>Chace Community School</t>
  </si>
  <si>
    <t>Bishop Stopford's School</t>
  </si>
  <si>
    <t>St Anne's Catholic High School for Girls</t>
  </si>
  <si>
    <t>The Latymer School</t>
  </si>
  <si>
    <t>Broomfield School</t>
  </si>
  <si>
    <t>St Ignatius College</t>
  </si>
  <si>
    <t>Keble Preparatory School</t>
  </si>
  <si>
    <t>Grange Park Preparatory School</t>
  </si>
  <si>
    <t>St John's Preparatory and Senior School</t>
  </si>
  <si>
    <t>Durants School</t>
  </si>
  <si>
    <t>West Lea School</t>
  </si>
  <si>
    <t>Oaktree School</t>
  </si>
  <si>
    <t>Russet House School</t>
  </si>
  <si>
    <t>Highlands School</t>
  </si>
  <si>
    <t>Oasis Academy Enfield</t>
  </si>
  <si>
    <t>Phoenix Academy</t>
  </si>
  <si>
    <t>Oasis Academy Hadley</t>
  </si>
  <si>
    <t>Aylward Academy</t>
  </si>
  <si>
    <t>Enfield Grammar School</t>
  </si>
  <si>
    <t>Heron Hall Academy</t>
  </si>
  <si>
    <t>Ark John Keats Academy</t>
  </si>
  <si>
    <t>Focus 1st Academy</t>
  </si>
  <si>
    <t>Applied Educational Solutions</t>
  </si>
  <si>
    <t>North London Hospital School</t>
  </si>
  <si>
    <t>Southgate School</t>
  </si>
  <si>
    <t>One Degree Academy</t>
  </si>
  <si>
    <t>Edmonton County School</t>
  </si>
  <si>
    <t>Fern House School</t>
  </si>
  <si>
    <t>Essex</t>
  </si>
  <si>
    <t>Roding Valley High School</t>
  </si>
  <si>
    <t>St John Payne Catholic School, Chelmsford</t>
  </si>
  <si>
    <t>Beauchamps High School</t>
  </si>
  <si>
    <t>St Benedict's Catholic College</t>
  </si>
  <si>
    <t>Braeside School</t>
  </si>
  <si>
    <t>New Hall School</t>
  </si>
  <si>
    <t>St Anne's School</t>
  </si>
  <si>
    <t>St Cedd's School</t>
  </si>
  <si>
    <t>Chigwell School</t>
  </si>
  <si>
    <t>Loyola Preparatory School</t>
  </si>
  <si>
    <t>St Mary's School for Girls</t>
  </si>
  <si>
    <t>Felsted School</t>
  </si>
  <si>
    <t>The Daiglen School</t>
  </si>
  <si>
    <t>Holmwood House School</t>
  </si>
  <si>
    <t>Elm Green Preparatory School</t>
  </si>
  <si>
    <t>Heathcote School</t>
  </si>
  <si>
    <t>Littlegarth School</t>
  </si>
  <si>
    <t>St Philomena's School</t>
  </si>
  <si>
    <t>St Margaret's Preparatory School</t>
  </si>
  <si>
    <t>Maldon Court Preparatory School</t>
  </si>
  <si>
    <t>Oxford House School</t>
  </si>
  <si>
    <t>Woodcroft School</t>
  </si>
  <si>
    <t>Doucecroft School</t>
  </si>
  <si>
    <t>Ursuline Preparatory School</t>
  </si>
  <si>
    <t>Brentwood School</t>
  </si>
  <si>
    <t>Howe Green House School</t>
  </si>
  <si>
    <t>Coopersale Hall School</t>
  </si>
  <si>
    <t>The Christian School (Takeley)</t>
  </si>
  <si>
    <t>Guru Gobind Singh Khalsa College</t>
  </si>
  <si>
    <t>Southview School</t>
  </si>
  <si>
    <t>Wells Park School</t>
  </si>
  <si>
    <t>Cedar Hall School</t>
  </si>
  <si>
    <t>Oak View School</t>
  </si>
  <si>
    <t>The Edith Borthwick School</t>
  </si>
  <si>
    <t>St John's RC School (Essex)</t>
  </si>
  <si>
    <t>Glenwood School</t>
  </si>
  <si>
    <t>Shorefields School</t>
  </si>
  <si>
    <t>Lexden Springs School</t>
  </si>
  <si>
    <t>Harlow Fields School and College</t>
  </si>
  <si>
    <t>The St Aubyn Centre Education Department</t>
  </si>
  <si>
    <t>The Yellow House School</t>
  </si>
  <si>
    <t>Soaring High Montessori School</t>
  </si>
  <si>
    <t>New Rickstones Academy</t>
  </si>
  <si>
    <t>Greensward Academy</t>
  </si>
  <si>
    <t>Maltings Academy</t>
  </si>
  <si>
    <t>Poplar Adolescent Unit</t>
  </si>
  <si>
    <t>The Basildon Lower Academy</t>
  </si>
  <si>
    <t>The Basildon Upper Academy</t>
  </si>
  <si>
    <t>Clacton Coastal Academy</t>
  </si>
  <si>
    <t>Children's Support Service Langdon Hills Basildon</t>
  </si>
  <si>
    <t>Colchester Academy</t>
  </si>
  <si>
    <t>King Harold Business &amp; Enterprise Academy</t>
  </si>
  <si>
    <t>Chelmsford County High School for Girls</t>
  </si>
  <si>
    <t>Debden Park High School</t>
  </si>
  <si>
    <t>The King John School</t>
  </si>
  <si>
    <t>The Appleton School</t>
  </si>
  <si>
    <t>William de Ferrers School</t>
  </si>
  <si>
    <t>Davenant Foundation School</t>
  </si>
  <si>
    <t>King Edward VI Grammar School, Chelmsford</t>
  </si>
  <si>
    <t>The Honywood Community Science School</t>
  </si>
  <si>
    <t>West Hatch High School</t>
  </si>
  <si>
    <t>Saffron Walden County High School</t>
  </si>
  <si>
    <t>The Billericay School</t>
  </si>
  <si>
    <t>Moulsham High School</t>
  </si>
  <si>
    <t>The King Edmund School</t>
  </si>
  <si>
    <t>St Martin's School Brentwood</t>
  </si>
  <si>
    <t>Great Baddow High School</t>
  </si>
  <si>
    <t>Notley High School and Braintree Sixth Form</t>
  </si>
  <si>
    <t>Mayflower High School</t>
  </si>
  <si>
    <t>St Mark's West Essex Catholic School</t>
  </si>
  <si>
    <t>Hylands School</t>
  </si>
  <si>
    <t>Ormiston Rivers Academy</t>
  </si>
  <si>
    <t>Tendring Technology College</t>
  </si>
  <si>
    <t>The Sandon School</t>
  </si>
  <si>
    <t>Thurstable School Sports College and Sixth Form Centre</t>
  </si>
  <si>
    <t>Chelmer Valley High School</t>
  </si>
  <si>
    <t>Passmores Academy</t>
  </si>
  <si>
    <t>Colchester County High School for Girls</t>
  </si>
  <si>
    <t>Stewards Academy - Science Specialist, Harlow</t>
  </si>
  <si>
    <t>Thriftwood School</t>
  </si>
  <si>
    <t>Philip Morant School and College</t>
  </si>
  <si>
    <t>Burnt Mill Academy</t>
  </si>
  <si>
    <t>Anglo European School</t>
  </si>
  <si>
    <t>Plume School</t>
  </si>
  <si>
    <t>Colchester Royal Grammar School</t>
  </si>
  <si>
    <t>The Boswells School</t>
  </si>
  <si>
    <t>Shenfield High School</t>
  </si>
  <si>
    <t>The Gilberd School</t>
  </si>
  <si>
    <t>The Stanway School</t>
  </si>
  <si>
    <t>The Thomas Lord Audley School</t>
  </si>
  <si>
    <t>St Helena School</t>
  </si>
  <si>
    <t>Manningtree High School</t>
  </si>
  <si>
    <t>Helena Romanes School and Sixth Form Centre</t>
  </si>
  <si>
    <t>Clacton County High School</t>
  </si>
  <si>
    <t>Columbus School and College</t>
  </si>
  <si>
    <t>The Pioneer School</t>
  </si>
  <si>
    <t>Becket Keys Church of England Free School</t>
  </si>
  <si>
    <t>Joyce Frankland Academy, Newport</t>
  </si>
  <si>
    <t>Brentwood Ursuline Convent High School</t>
  </si>
  <si>
    <t>The James Hornsby School</t>
  </si>
  <si>
    <t>Hedingham School and Sixth Form</t>
  </si>
  <si>
    <t>Tabor Academy</t>
  </si>
  <si>
    <t>The Bromfords School and Sixth Form College</t>
  </si>
  <si>
    <t>The Ramsey Academy, Halstead</t>
  </si>
  <si>
    <t>Mark Hall Academy</t>
  </si>
  <si>
    <t>Alec Hunter Academy</t>
  </si>
  <si>
    <t>The Sweyne Park School</t>
  </si>
  <si>
    <t>The Cornelius Vermuyden School</t>
  </si>
  <si>
    <t>Forest Hall School</t>
  </si>
  <si>
    <t>Castle View School</t>
  </si>
  <si>
    <t>Langham Oaks</t>
  </si>
  <si>
    <t>Castledon School</t>
  </si>
  <si>
    <t>The FitzWimarc School</t>
  </si>
  <si>
    <t>Grove House School</t>
  </si>
  <si>
    <t>The Ongar Academy</t>
  </si>
  <si>
    <t>Chelmsford Hospital School</t>
  </si>
  <si>
    <t>Ramsden Hall Academy</t>
  </si>
  <si>
    <t>Market Field School</t>
  </si>
  <si>
    <t>North East Essex Co-operative Academy</t>
  </si>
  <si>
    <t>Heybridge Co-Operative Academy</t>
  </si>
  <si>
    <t>The Deanes</t>
  </si>
  <si>
    <t>Open Box Education Centre</t>
  </si>
  <si>
    <t>Kingswode Hoe School</t>
  </si>
  <si>
    <t>Epping St Johns Church of England School</t>
  </si>
  <si>
    <t>Harwich and Dovercourt High School</t>
  </si>
  <si>
    <t>Brentwood County High School</t>
  </si>
  <si>
    <t>Gateshead</t>
  </si>
  <si>
    <t>Kingsmeadow Community Comprehensive School</t>
  </si>
  <si>
    <t>Gateshead Jewish Boarding School</t>
  </si>
  <si>
    <t>Emmanuel College</t>
  </si>
  <si>
    <t>Furrowfield School</t>
  </si>
  <si>
    <t>Hill Top School</t>
  </si>
  <si>
    <t>Dryden School</t>
  </si>
  <si>
    <t>Gibside School</t>
  </si>
  <si>
    <t>Eslington Primary School</t>
  </si>
  <si>
    <t>The Gateshead Cheder Primary School</t>
  </si>
  <si>
    <t>Whickham School</t>
  </si>
  <si>
    <t>Cardinal Hume Catholic School</t>
  </si>
  <si>
    <t>Lord Lawson of Beamish Academy</t>
  </si>
  <si>
    <t>Ateres Girls High School</t>
  </si>
  <si>
    <t>The Cedars Academy</t>
  </si>
  <si>
    <t>Haskel School</t>
  </si>
  <si>
    <t>Thorp Academy</t>
  </si>
  <si>
    <t>River Tyne Academy Gateshead</t>
  </si>
  <si>
    <t>Gloucestershire</t>
  </si>
  <si>
    <t>Archway School</t>
  </si>
  <si>
    <t>Rednock School</t>
  </si>
  <si>
    <t>Pittville School</t>
  </si>
  <si>
    <t>Maidenhill School</t>
  </si>
  <si>
    <t>The King's School, Gloucester</t>
  </si>
  <si>
    <t>Dean Close St John's</t>
  </si>
  <si>
    <t>Beaudesert Park School</t>
  </si>
  <si>
    <t>Rendcomb College</t>
  </si>
  <si>
    <t>Wycliffe College</t>
  </si>
  <si>
    <t>Westonbirt School</t>
  </si>
  <si>
    <t>St Edward's School</t>
  </si>
  <si>
    <t>Cheltenham College</t>
  </si>
  <si>
    <t>Dean Close School</t>
  </si>
  <si>
    <t>Cheltenham Ladies' College</t>
  </si>
  <si>
    <t>Airthrie School With Hillfield Dyslexia Trust</t>
  </si>
  <si>
    <t>Berkhampstead School</t>
  </si>
  <si>
    <t>Cotswold Chine School</t>
  </si>
  <si>
    <t>The Acorn School</t>
  </si>
  <si>
    <t>Al-Ashraf Secondary School for Girls</t>
  </si>
  <si>
    <t>St Rose's Special School</t>
  </si>
  <si>
    <t>Bettridge School</t>
  </si>
  <si>
    <t>The Shrubberies School</t>
  </si>
  <si>
    <t>Paternoster School</t>
  </si>
  <si>
    <t>Alderman Knight School</t>
  </si>
  <si>
    <t>Battledown Centre for Children and Families</t>
  </si>
  <si>
    <t>Gloucestershire Hospital Education Service</t>
  </si>
  <si>
    <t>Belmont School</t>
  </si>
  <si>
    <t>The Milestone School</t>
  </si>
  <si>
    <t>St Edward's Preparatory School</t>
  </si>
  <si>
    <t>Heart of the Forest Community Special School</t>
  </si>
  <si>
    <t>Cheltenham and Tewkesbury Alternative Provision School</t>
  </si>
  <si>
    <t>Gloucester and Forest Alternative Provision School</t>
  </si>
  <si>
    <t>Stroud and Cotswold Alternative Provision School</t>
  </si>
  <si>
    <t>All Saints' Academy, Cheltenham</t>
  </si>
  <si>
    <t>Gloucester Academy</t>
  </si>
  <si>
    <t>The Cotswold Academy</t>
  </si>
  <si>
    <t>Sir Thomas Rich's School</t>
  </si>
  <si>
    <t>Pate's Grammar School</t>
  </si>
  <si>
    <t>Balcarras School</t>
  </si>
  <si>
    <t>Cirencester Deer Park School</t>
  </si>
  <si>
    <t>The Crypt School</t>
  </si>
  <si>
    <t>Chosen Hill School</t>
  </si>
  <si>
    <t>Cheltenham Bournside School and Sixth Form Centre</t>
  </si>
  <si>
    <t>Winchcombe School</t>
  </si>
  <si>
    <t>Ribston Hall High School</t>
  </si>
  <si>
    <t>Cleeve School</t>
  </si>
  <si>
    <t>Stroud High School</t>
  </si>
  <si>
    <t>Chipping Campden School</t>
  </si>
  <si>
    <t>St Peter's Catholic High School and Sixth Form Centre</t>
  </si>
  <si>
    <t>Sir William Romney's School</t>
  </si>
  <si>
    <t>Katharine Lady Berkeley's School</t>
  </si>
  <si>
    <t>Thomas Keble School</t>
  </si>
  <si>
    <t>Farmor's School</t>
  </si>
  <si>
    <t>Marling School</t>
  </si>
  <si>
    <t>Cirencester Kingshill School</t>
  </si>
  <si>
    <t>Severn Vale School</t>
  </si>
  <si>
    <t>Dene Magna School</t>
  </si>
  <si>
    <t>Churchdown School</t>
  </si>
  <si>
    <t>Tewkesbury School</t>
  </si>
  <si>
    <t>The Dean Academy</t>
  </si>
  <si>
    <t>Peak Academy</t>
  </si>
  <si>
    <t>The Ridge Academy</t>
  </si>
  <si>
    <t>The Forest High School</t>
  </si>
  <si>
    <t>Newent Community School and Sixth Form Centre</t>
  </si>
  <si>
    <t>Abbey View</t>
  </si>
  <si>
    <t>Edward Jenner School</t>
  </si>
  <si>
    <t>Five Acres High School</t>
  </si>
  <si>
    <t>SGS Berkeley Green UTC</t>
  </si>
  <si>
    <t>Henley Bank High School</t>
  </si>
  <si>
    <t>Greenwich</t>
  </si>
  <si>
    <t>Newhaven Pupil Referral Unit</t>
  </si>
  <si>
    <t>Saint Mary Magdalene Church of England All Through School</t>
  </si>
  <si>
    <t>Eltham Hill School</t>
  </si>
  <si>
    <t>Plumstead Manor School</t>
  </si>
  <si>
    <t>Thomas Tallis School</t>
  </si>
  <si>
    <t>The John Roan School</t>
  </si>
  <si>
    <t>St Ursula's Convent School</t>
  </si>
  <si>
    <t>The Pointer School</t>
  </si>
  <si>
    <t>Blackheath Preparatory School</t>
  </si>
  <si>
    <t>Riverston School</t>
  </si>
  <si>
    <t>St Olave's Prep School</t>
  </si>
  <si>
    <t>Colfe's School</t>
  </si>
  <si>
    <t>Blackheath High School</t>
  </si>
  <si>
    <t>St Paul's Academy</t>
  </si>
  <si>
    <t>Greenwich Steiner School</t>
  </si>
  <si>
    <t>Waterside School</t>
  </si>
  <si>
    <t>Right Choice Independent Special School</t>
  </si>
  <si>
    <t>Bellerbys College London</t>
  </si>
  <si>
    <t>Wize Up</t>
  </si>
  <si>
    <t>StreetVibes Media Academy</t>
  </si>
  <si>
    <t>Harris Academy Greenwich</t>
  </si>
  <si>
    <t>Charlton Park Academy</t>
  </si>
  <si>
    <t>Shooters Hill Sixth Form College</t>
  </si>
  <si>
    <t>Woolwich Polytechnic School</t>
  </si>
  <si>
    <t>Stationers' Crown Woods Academy</t>
  </si>
  <si>
    <t>Pulse and Water College</t>
  </si>
  <si>
    <t>St Thomas More Catholic Comprehensive School</t>
  </si>
  <si>
    <t>International Academy of Greenwich</t>
  </si>
  <si>
    <t>Willow Dene School</t>
  </si>
  <si>
    <t>Royal Greenwich Trust School</t>
  </si>
  <si>
    <t>Hackney</t>
  </si>
  <si>
    <t>Haggerston School</t>
  </si>
  <si>
    <t>Stoke Newington School and Sixth Form</t>
  </si>
  <si>
    <t>The Urswick School - A Church of England Secondary School</t>
  </si>
  <si>
    <t>Cardinal Pole Catholic School</t>
  </si>
  <si>
    <t>Yesodey Hatorah School</t>
  </si>
  <si>
    <t>Talmud Torah Yetev Lev</t>
  </si>
  <si>
    <t>Bnois Jerusalem Girls School</t>
  </si>
  <si>
    <t>Talmud Torah Chaim Meirim Wiznitz School</t>
  </si>
  <si>
    <t>Tayyibah Girls' School</t>
  </si>
  <si>
    <t>Stormont House School</t>
  </si>
  <si>
    <t>The Garden School</t>
  </si>
  <si>
    <t>Ickburgh School</t>
  </si>
  <si>
    <t>Beis Chinuch Lebonos Girls School</t>
  </si>
  <si>
    <t>The Petchey Academy</t>
  </si>
  <si>
    <t>Beis Trana Girls' School</t>
  </si>
  <si>
    <t>The Bridge Academy</t>
  </si>
  <si>
    <t>Tawhid Boys School, Tawhid Educational Trust</t>
  </si>
  <si>
    <t>Rosemary Works School</t>
  </si>
  <si>
    <t>Side By Side School</t>
  </si>
  <si>
    <t>Al-Falah Primary School</t>
  </si>
  <si>
    <t>Yesodey Hatorah Senior Girls School</t>
  </si>
  <si>
    <t>New Regent's College</t>
  </si>
  <si>
    <t>Mossbourne Community Academy</t>
  </si>
  <si>
    <t>The City Academy, Hackney</t>
  </si>
  <si>
    <t>Skinners' Academy</t>
  </si>
  <si>
    <t>Beis Yaakov Girls School</t>
  </si>
  <si>
    <t>Clapton Girls' Academy</t>
  </si>
  <si>
    <t>Leaways School</t>
  </si>
  <si>
    <t>TTD Gur School</t>
  </si>
  <si>
    <t>Lubavitch House School (Senior Girls)</t>
  </si>
  <si>
    <t>Hackney New School</t>
  </si>
  <si>
    <t>Mossbourne Victoria Park Academy</t>
  </si>
  <si>
    <t>Talmud Torah London</t>
  </si>
  <si>
    <t>The Boxing Academy AP Free School</t>
  </si>
  <si>
    <t>City of London Academy, Shoreditch Park</t>
  </si>
  <si>
    <t>Halton</t>
  </si>
  <si>
    <t>Chesnut Lodge Special School</t>
  </si>
  <si>
    <t>Ashley High School</t>
  </si>
  <si>
    <t>Brookfields School</t>
  </si>
  <si>
    <t>Halton School</t>
  </si>
  <si>
    <t>St Chads Catholic and Church of England High School</t>
  </si>
  <si>
    <t>Weston Point College</t>
  </si>
  <si>
    <t>Ormiston Bolingbroke Academy</t>
  </si>
  <si>
    <t>The Heath School</t>
  </si>
  <si>
    <t>Hope Corner School</t>
  </si>
  <si>
    <t>Wade Deacon High School</t>
  </si>
  <si>
    <t>The Cavendish High Academy</t>
  </si>
  <si>
    <t>Ormiston Chadwick Academy</t>
  </si>
  <si>
    <t>Hammersmith and Fulham</t>
  </si>
  <si>
    <t>St Paul's Girls' School</t>
  </si>
  <si>
    <t>Bute House Preparatory School</t>
  </si>
  <si>
    <t>The Godolphin and Latymer School</t>
  </si>
  <si>
    <t>Latymer Upper School</t>
  </si>
  <si>
    <t>Ravenscourt Park Preparatory School</t>
  </si>
  <si>
    <t>Sinclair House School</t>
  </si>
  <si>
    <t>L'Ecole des Petits School</t>
  </si>
  <si>
    <t>Queensmill School</t>
  </si>
  <si>
    <t>Woodlane High School</t>
  </si>
  <si>
    <t>Jack Tizard School</t>
  </si>
  <si>
    <t>Cambridge School</t>
  </si>
  <si>
    <t>Kensington Prep School</t>
  </si>
  <si>
    <t>St James Senior Girls' School</t>
  </si>
  <si>
    <t>Thomas's Fulham</t>
  </si>
  <si>
    <t>Ark Burlington Danes Academy</t>
  </si>
  <si>
    <t>William Morris Sixth Form</t>
  </si>
  <si>
    <t>Parsons Green Prep School</t>
  </si>
  <si>
    <t>Parayhouse School</t>
  </si>
  <si>
    <t>Young Dancers Academy</t>
  </si>
  <si>
    <t>Hammersmith Academy</t>
  </si>
  <si>
    <t>West London Free School</t>
  </si>
  <si>
    <t>The London Oratory School</t>
  </si>
  <si>
    <t>Sacred Heart High School</t>
  </si>
  <si>
    <t>Lady Margaret School</t>
  </si>
  <si>
    <t>Fulham Cross Girls' School and Language College</t>
  </si>
  <si>
    <t>The Bridge AP Academy</t>
  </si>
  <si>
    <t>Courtyard AP Academy</t>
  </si>
  <si>
    <t>The Fulham Boys School</t>
  </si>
  <si>
    <t>The Hurlingham Academy</t>
  </si>
  <si>
    <t>TBAP 16-19 Academic AP Academy</t>
  </si>
  <si>
    <t>Hampshire</t>
  </si>
  <si>
    <t>Rowhill School</t>
  </si>
  <si>
    <t>The Bridge Education Centre</t>
  </si>
  <si>
    <t>Greenwood School</t>
  </si>
  <si>
    <t>Alderwood School</t>
  </si>
  <si>
    <t>John Hanson Community School</t>
  </si>
  <si>
    <t>The Westgate School</t>
  </si>
  <si>
    <t>The Toynbee School</t>
  </si>
  <si>
    <t>Court Moor School</t>
  </si>
  <si>
    <t>The Hamble School</t>
  </si>
  <si>
    <t>Portchester Community School</t>
  </si>
  <si>
    <t>Brookfield Community School</t>
  </si>
  <si>
    <t>The Hayling College</t>
  </si>
  <si>
    <t>Swanmore College</t>
  </si>
  <si>
    <t>Test Valley School</t>
  </si>
  <si>
    <t>Aldworth School</t>
  </si>
  <si>
    <t>Crookhorn College</t>
  </si>
  <si>
    <t>The Clere School</t>
  </si>
  <si>
    <t>Harrow Way Community School</t>
  </si>
  <si>
    <t>Yateley School</t>
  </si>
  <si>
    <t>Calthorpe Park School</t>
  </si>
  <si>
    <t>Horndean Technology College</t>
  </si>
  <si>
    <t>Henry Beaufort School</t>
  </si>
  <si>
    <t>The Vyne Community School</t>
  </si>
  <si>
    <t>Brighton Hill Community School</t>
  </si>
  <si>
    <t>Frogmore Community College</t>
  </si>
  <si>
    <t>Crestwood Community School</t>
  </si>
  <si>
    <t>Cove School</t>
  </si>
  <si>
    <t>Fernhill School</t>
  </si>
  <si>
    <t>The Wavell School</t>
  </si>
  <si>
    <t>The Henry Cort Community College</t>
  </si>
  <si>
    <t>Kings' School</t>
  </si>
  <si>
    <t>Park Community School</t>
  </si>
  <si>
    <t>Warblington School</t>
  </si>
  <si>
    <t>Bishop Challoner Catholic Secondary School</t>
  </si>
  <si>
    <t>Crofton School</t>
  </si>
  <si>
    <t>Testbourne Community School</t>
  </si>
  <si>
    <t>Applemore College</t>
  </si>
  <si>
    <t>Purbrook Park School</t>
  </si>
  <si>
    <t>Osborne School</t>
  </si>
  <si>
    <t>Rookwood School</t>
  </si>
  <si>
    <t>Sherborne House School</t>
  </si>
  <si>
    <t>St Neot's School</t>
  </si>
  <si>
    <t>Farnborough Hill</t>
  </si>
  <si>
    <t>St Nicholas' School</t>
  </si>
  <si>
    <t>Forres Sandle Manor School</t>
  </si>
  <si>
    <t>Cheam School</t>
  </si>
  <si>
    <t>Lord Wandsworth College</t>
  </si>
  <si>
    <t>Durlston Court School</t>
  </si>
  <si>
    <t>Ballard School</t>
  </si>
  <si>
    <t>Walhampton School</t>
  </si>
  <si>
    <t>Horris Hill School</t>
  </si>
  <si>
    <t>Bedales School</t>
  </si>
  <si>
    <t>Stroud, the King Edward VI Preparatory School</t>
  </si>
  <si>
    <t>Winchester College</t>
  </si>
  <si>
    <t>St Swithun's School</t>
  </si>
  <si>
    <t>The Pilgrims School</t>
  </si>
  <si>
    <t>Twyford School</t>
  </si>
  <si>
    <t>Alton School</t>
  </si>
  <si>
    <t>Farleigh School</t>
  </si>
  <si>
    <t>Salesian College</t>
  </si>
  <si>
    <t>Daneshill School</t>
  </si>
  <si>
    <t>West Hill Park School</t>
  </si>
  <si>
    <t>Yateley Manor School</t>
  </si>
  <si>
    <t>Boundary Oak School</t>
  </si>
  <si>
    <t>Moyles Court School</t>
  </si>
  <si>
    <t>Southlands School</t>
  </si>
  <si>
    <t>Brockwood Park School</t>
  </si>
  <si>
    <t>Ditcham Park School</t>
  </si>
  <si>
    <t>Churcher's College</t>
  </si>
  <si>
    <t>Coxlease School</t>
  </si>
  <si>
    <t>Grateley House School</t>
  </si>
  <si>
    <t>The Loddon School</t>
  </si>
  <si>
    <t>Thorngrove School</t>
  </si>
  <si>
    <t>St Michael's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</si>
  <si>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</si>
  <si>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</si>
  <si>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</si>
  <si>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</si>
  <si>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</si>
  <si>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</si>
  <si>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</si>
  <si>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</si>
  <si>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</si>
  <si>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</si>
  <si>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The Waterloo School</t>
  </si>
  <si>
    <t>Saxon Wood School</t>
  </si>
  <si>
    <t>Wolverdene Special School</t>
  </si>
  <si>
    <t>Treloar School</t>
  </si>
  <si>
    <t>Samuel Cody Specialist Sports College</t>
  </si>
  <si>
    <t>The Mark Way School</t>
  </si>
  <si>
    <t>Shepherds Down Special School</t>
  </si>
  <si>
    <t>Hollywater School</t>
  </si>
  <si>
    <t>Tadley Court School</t>
  </si>
  <si>
    <t>Henry Tyndale School</t>
  </si>
  <si>
    <t>Prospect School</t>
  </si>
  <si>
    <t>The Key Education Centre</t>
  </si>
  <si>
    <t>Grantham Farm Montessori School</t>
  </si>
  <si>
    <t>Sherfield School</t>
  </si>
  <si>
    <t>Fair Ways School</t>
  </si>
  <si>
    <t>Forest Park School</t>
  </si>
  <si>
    <t>New Forest Small School</t>
  </si>
  <si>
    <t>Havant Academy</t>
  </si>
  <si>
    <t>The Mountbatten School</t>
  </si>
  <si>
    <t>Bohunt School</t>
  </si>
  <si>
    <t>Wildern School</t>
  </si>
  <si>
    <t>Ringwood School Academy</t>
  </si>
  <si>
    <t>Thornden School</t>
  </si>
  <si>
    <t>The Burgate School and Sixth Form</t>
  </si>
  <si>
    <t>The Petersfield School</t>
  </si>
  <si>
    <t>Noadswood School</t>
  </si>
  <si>
    <t>Perins School</t>
  </si>
  <si>
    <t>Priestlands School</t>
  </si>
  <si>
    <t>Hounsdown School</t>
  </si>
  <si>
    <t>The Romsey School</t>
  </si>
  <si>
    <t>Testwood School</t>
  </si>
  <si>
    <t>Oaklands Catholic School</t>
  </si>
  <si>
    <t>Amery Hill School</t>
  </si>
  <si>
    <t>Cams Hill School</t>
  </si>
  <si>
    <t>Dove House School</t>
  </si>
  <si>
    <t>Bay House School</t>
  </si>
  <si>
    <t>The Cowplain School</t>
  </si>
  <si>
    <t>Robert May's School</t>
  </si>
  <si>
    <t>Wyvern College</t>
  </si>
  <si>
    <t>The Costello School</t>
  </si>
  <si>
    <t>Bridgemary School</t>
  </si>
  <si>
    <t>The New Forest Academy</t>
  </si>
  <si>
    <t>Eggar's School</t>
  </si>
  <si>
    <t>Winton Community Academy</t>
  </si>
  <si>
    <t>Clay Hill School</t>
  </si>
  <si>
    <t>Fareham Academy</t>
  </si>
  <si>
    <t>The Ashwood Academy</t>
  </si>
  <si>
    <t>The Eaglewood School</t>
  </si>
  <si>
    <t>Brune Park Community School</t>
  </si>
  <si>
    <t>The Sixth Form College Farnborough</t>
  </si>
  <si>
    <t>Everest Community Academy</t>
  </si>
  <si>
    <t>Queen Mary's College</t>
  </si>
  <si>
    <t>St Vincent College</t>
  </si>
  <si>
    <t>Haringey</t>
  </si>
  <si>
    <t>Greek Secondary School of London</t>
  </si>
  <si>
    <t>Hornsey School for Girls</t>
  </si>
  <si>
    <t>Highgate Wood Secondary School</t>
  </si>
  <si>
    <t>Fortismere School</t>
  </si>
  <si>
    <t>Gladesmore Community School</t>
  </si>
  <si>
    <t>Channing School</t>
  </si>
  <si>
    <t>Highgate School</t>
  </si>
  <si>
    <t>North London Rudolf Steiner School</t>
  </si>
  <si>
    <t>Blanche Nevile School</t>
  </si>
  <si>
    <t>Vale School</t>
  </si>
  <si>
    <t>Hyland House School</t>
  </si>
  <si>
    <t>Greig City Academy</t>
  </si>
  <si>
    <t>Islamic Shakhsiyah Foundation</t>
  </si>
  <si>
    <t>Kestrel House School</t>
  </si>
  <si>
    <t>Alexandra Park School</t>
  </si>
  <si>
    <t>Woodside High School</t>
  </si>
  <si>
    <t>Haringey Sixth Form College</t>
  </si>
  <si>
    <t>Heartlands High School</t>
  </si>
  <si>
    <t>Harris Academy Tottenham</t>
  </si>
  <si>
    <t>Footsteps Trust</t>
  </si>
  <si>
    <t>Duke's Aldridge</t>
  </si>
  <si>
    <t>Harrow</t>
  </si>
  <si>
    <t>Buckingham Preparatory School</t>
  </si>
  <si>
    <t>The Helix Education Centre</t>
  </si>
  <si>
    <t>Whitmore High School</t>
  </si>
  <si>
    <t>The Sacred Heart Language College</t>
  </si>
  <si>
    <t>Harrow School</t>
  </si>
  <si>
    <t>The John Lyon School</t>
  </si>
  <si>
    <t>Orley Farm School</t>
  </si>
  <si>
    <t>Quainton Hall School</t>
  </si>
  <si>
    <t>Alpha Preparatory School</t>
  </si>
  <si>
    <t>Reddiford School</t>
  </si>
  <si>
    <t>Roxeth Mead School</t>
  </si>
  <si>
    <t>North London Collegiate School</t>
  </si>
  <si>
    <t>Shaftesbury High School</t>
  </si>
  <si>
    <t>Kingsley High School</t>
  </si>
  <si>
    <t>Regent College</t>
  </si>
  <si>
    <t>Red Balloon Learner Centre - Northwest London</t>
  </si>
  <si>
    <t>Nower Hill High School</t>
  </si>
  <si>
    <t>Park High School</t>
  </si>
  <si>
    <t>Harrow High School</t>
  </si>
  <si>
    <t>Bentley Wood High School</t>
  </si>
  <si>
    <t>Canons High School</t>
  </si>
  <si>
    <t>Hatch End High School</t>
  </si>
  <si>
    <t>Avanti House School</t>
  </si>
  <si>
    <t>Salvatorian Roman Catholic College</t>
  </si>
  <si>
    <t>The Jubilee Academy</t>
  </si>
  <si>
    <t>Alexandra School</t>
  </si>
  <si>
    <t>Whitefriars School</t>
  </si>
  <si>
    <t>Pinner High School</t>
  </si>
  <si>
    <t>Hartlepool</t>
  </si>
  <si>
    <t>High Tunstall College of Science</t>
  </si>
  <si>
    <t>Springwell School</t>
  </si>
  <si>
    <t>St Hild's Church of England Voluntary Aided School</t>
  </si>
  <si>
    <t>Cambian Hartlepool School</t>
  </si>
  <si>
    <t>Dyke House Sports and Technology College</t>
  </si>
  <si>
    <t>Catcote Academy</t>
  </si>
  <si>
    <t>Manor Community Academy</t>
  </si>
  <si>
    <t>Havering</t>
  </si>
  <si>
    <t>Sanders School</t>
  </si>
  <si>
    <t>Gaynes School</t>
  </si>
  <si>
    <t>Gidea Park College</t>
  </si>
  <si>
    <t>St Mary's Hare Park School</t>
  </si>
  <si>
    <t>Immanuel School</t>
  </si>
  <si>
    <t>Oakfields Montessori School</t>
  </si>
  <si>
    <t>Corbets Tey School</t>
  </si>
  <si>
    <t>Drapers' Academy</t>
  </si>
  <si>
    <t>The Brittons Academy</t>
  </si>
  <si>
    <t>The Coopers' Company and Coborn School</t>
  </si>
  <si>
    <t>Abbs Cross Academy and Arts College</t>
  </si>
  <si>
    <t>The Campion School</t>
  </si>
  <si>
    <t>Hall Mead School</t>
  </si>
  <si>
    <t>Sacred Heart of Mary Girls' School</t>
  </si>
  <si>
    <t>Redden Court School</t>
  </si>
  <si>
    <t>Emerson Park Academy</t>
  </si>
  <si>
    <t>The Frances Bardsley Academy for Girls</t>
  </si>
  <si>
    <t>Bower Park Academy</t>
  </si>
  <si>
    <t>Olive Ap Academy - Havering</t>
  </si>
  <si>
    <t>Harris Academy Rainham</t>
  </si>
  <si>
    <t>The Royal Liberty School</t>
  </si>
  <si>
    <t>Marshalls Park Academy</t>
  </si>
  <si>
    <t>Bep Academy</t>
  </si>
  <si>
    <t>Herefordshire</t>
  </si>
  <si>
    <t>Aylestone School</t>
  </si>
  <si>
    <t>Earl Mortimer College and Sixth Form Centre</t>
  </si>
  <si>
    <t>Weobley High School</t>
  </si>
  <si>
    <t>The Bishop of Hereford's Bluecoat School</t>
  </si>
  <si>
    <t>St Mary's RC High School</t>
  </si>
  <si>
    <t>The Downs, Malvern College Prep School</t>
  </si>
  <si>
    <t>The Elms School</t>
  </si>
  <si>
    <t>Hereford Cathedral School</t>
  </si>
  <si>
    <t>Rowden House School</t>
  </si>
  <si>
    <t>Lucton School</t>
  </si>
  <si>
    <t>Hereford Cathedral Junior School</t>
  </si>
  <si>
    <t>Cambian Hereford School</t>
  </si>
  <si>
    <t>Blackmarston School</t>
  </si>
  <si>
    <t>Herefordshire Pupil Referral Service</t>
  </si>
  <si>
    <t>Queenswood School</t>
  </si>
  <si>
    <t>The Hereford Academy</t>
  </si>
  <si>
    <t>The Steiner Academy Hereford</t>
  </si>
  <si>
    <t>John Kyrle High School and Sixth Form Centre Academy</t>
  </si>
  <si>
    <t>Wigmore School</t>
  </si>
  <si>
    <t>John Masefield High School</t>
  </si>
  <si>
    <t>Kingstone High School</t>
  </si>
  <si>
    <t>Lady Hawkins' School</t>
  </si>
  <si>
    <t>Whitecross Hereford</t>
  </si>
  <si>
    <t>Barrs Court School</t>
  </si>
  <si>
    <t>The Brookfield School</t>
  </si>
  <si>
    <t>Hereford Sixth Form College</t>
  </si>
  <si>
    <t>Hidelow Grange School</t>
  </si>
  <si>
    <t>Hertfordshire</t>
  </si>
  <si>
    <t>The Hemel Hempstead School</t>
  </si>
  <si>
    <t>Fearnhill School</t>
  </si>
  <si>
    <t>Barnwell School</t>
  </si>
  <si>
    <t>The Nobel School</t>
  </si>
  <si>
    <t>Marriotts School</t>
  </si>
  <si>
    <t>The Highfield School</t>
  </si>
  <si>
    <t>The Astley Cooper School</t>
  </si>
  <si>
    <t>Edwinstree Church of England Middle School</t>
  </si>
  <si>
    <t>John F Kennedy Catholic School</t>
  </si>
  <si>
    <t>The Bishop's Stortford High School</t>
  </si>
  <si>
    <t>Ashlyns School</t>
  </si>
  <si>
    <t>Chancellor's School</t>
  </si>
  <si>
    <t>St Mary's Catholic School</t>
  </si>
  <si>
    <t>Abbot's Hill School</t>
  </si>
  <si>
    <t>Edge Grove School</t>
  </si>
  <si>
    <t>The Aldenham Foundation</t>
  </si>
  <si>
    <t>Bishop's Stortford College</t>
  </si>
  <si>
    <t>Haileybury and Imperial Service College</t>
  </si>
  <si>
    <t>Aldwickbury School</t>
  </si>
  <si>
    <t>Lockers Park School</t>
  </si>
  <si>
    <t>St Christopher School</t>
  </si>
  <si>
    <t>Princess Helena College</t>
  </si>
  <si>
    <t>Radlett Preparatory School</t>
  </si>
  <si>
    <t>Merchant Taylors' School</t>
  </si>
  <si>
    <t>St Albans High School for Girls</t>
  </si>
  <si>
    <t>Tring Park School for the Performing Arts</t>
  </si>
  <si>
    <t>Beechwood Park School</t>
  </si>
  <si>
    <t>Heath Mount School</t>
  </si>
  <si>
    <t>Sherrardswood School</t>
  </si>
  <si>
    <t>Egerton-Rothesay School</t>
  </si>
  <si>
    <t>St Hilda's School</t>
  </si>
  <si>
    <t>Duncombe School</t>
  </si>
  <si>
    <t>St Joseph's in the Park</t>
  </si>
  <si>
    <t>Kingshott School</t>
  </si>
  <si>
    <t>St Edmund's College</t>
  </si>
  <si>
    <t>Charlotte House Preparatory School</t>
  </si>
  <si>
    <t>St Columba's College</t>
  </si>
  <si>
    <t>Stanborough Secondary School</t>
  </si>
  <si>
    <t>Royal Masonic School for Girls</t>
  </si>
  <si>
    <t>Lochinver House School</t>
  </si>
  <si>
    <t>Stormont School</t>
  </si>
  <si>
    <t>Radlett Lodge School</t>
  </si>
  <si>
    <t>St Albans School</t>
  </si>
  <si>
    <t>Merchant Taylors' Prep School</t>
  </si>
  <si>
    <t>Berkhamsted Prep and Pre-Prep School</t>
  </si>
  <si>
    <t>Bhaktivedanta Manor School</t>
  </si>
  <si>
    <t>Manor Lodge School</t>
  </si>
  <si>
    <t>High Elms Manor School</t>
  </si>
  <si>
    <t>St Elizabeth's School</t>
  </si>
  <si>
    <t>Garston Manor School</t>
  </si>
  <si>
    <t>The Valley School</t>
  </si>
  <si>
    <t>Colnbrook School</t>
  </si>
  <si>
    <t>St Luke's School</t>
  </si>
  <si>
    <t>The Collett School</t>
  </si>
  <si>
    <t>Batchwood School</t>
  </si>
  <si>
    <t>Middleton School</t>
  </si>
  <si>
    <t>Lonsdale School</t>
  </si>
  <si>
    <t>Breakspeare School</t>
  </si>
  <si>
    <t>Watling View School</t>
  </si>
  <si>
    <t>Amwell View School</t>
  </si>
  <si>
    <t>Heathlands School</t>
  </si>
  <si>
    <t>Falconer School</t>
  </si>
  <si>
    <t>Greenside School</t>
  </si>
  <si>
    <t>Meadow Wood School</t>
  </si>
  <si>
    <t>Stevenage Education Support Centre</t>
  </si>
  <si>
    <t>Brandles School</t>
  </si>
  <si>
    <t>Dacorum Education Support Centre</t>
  </si>
  <si>
    <t>Haywood Grove School</t>
  </si>
  <si>
    <t>St Albans Independent College</t>
  </si>
  <si>
    <t>Stanborough Primary School</t>
  </si>
  <si>
    <t>Rivers Education Support Centre</t>
  </si>
  <si>
    <t>Roman Fields</t>
  </si>
  <si>
    <t>Watford Grammar School for Boys</t>
  </si>
  <si>
    <t>Watford Grammar School for Girls</t>
  </si>
  <si>
    <t>The Broxbourne School</t>
  </si>
  <si>
    <t>Hockerill Anglo-European College</t>
  </si>
  <si>
    <t>Dame Alice Owen's School</t>
  </si>
  <si>
    <t>Rickmansworth School</t>
  </si>
  <si>
    <t>The John Warner School</t>
  </si>
  <si>
    <t>The Knights Templar School</t>
  </si>
  <si>
    <t>Sandringham School</t>
  </si>
  <si>
    <t>Queens' School</t>
  </si>
  <si>
    <t>Parmiter's School</t>
  </si>
  <si>
    <t>St Clement Danes School</t>
  </si>
  <si>
    <t>Yavneh College</t>
  </si>
  <si>
    <t>Roundwood Park School</t>
  </si>
  <si>
    <t>Freman College</t>
  </si>
  <si>
    <t>Verulam School</t>
  </si>
  <si>
    <t>The Chauncy School</t>
  </si>
  <si>
    <t>Longdean School</t>
  </si>
  <si>
    <t>Leventhorpe</t>
  </si>
  <si>
    <t>Mount Grace School</t>
  </si>
  <si>
    <t>Sir John Lawes School</t>
  </si>
  <si>
    <t>Hitchin Girls' School</t>
  </si>
  <si>
    <t>St Albans Girls' School</t>
  </si>
  <si>
    <t>Birchwood High School</t>
  </si>
  <si>
    <t>Bishop's Hatfield Girls' School</t>
  </si>
  <si>
    <t>Stanborough School</t>
  </si>
  <si>
    <t>Bushey Meads School</t>
  </si>
  <si>
    <t>Saint Joan of Arc Catholic School</t>
  </si>
  <si>
    <t>Saint Michael's Catholic High School</t>
  </si>
  <si>
    <t>Nicholas Breakspear Catholic School</t>
  </si>
  <si>
    <t>Presdales School</t>
  </si>
  <si>
    <t>Woolgrove School, Special Needs Academy</t>
  </si>
  <si>
    <t>The Marlborough Science Academy</t>
  </si>
  <si>
    <t>Loreto College</t>
  </si>
  <si>
    <t>Beaumont School</t>
  </si>
  <si>
    <t>Tring School</t>
  </si>
  <si>
    <t>St Mary's Church of England High School (VA)</t>
  </si>
  <si>
    <t>The Sele School</t>
  </si>
  <si>
    <t>Knightsfield School</t>
  </si>
  <si>
    <t>Samuel Ryder Academy</t>
  </si>
  <si>
    <t>Monk's Walk School</t>
  </si>
  <si>
    <t>Hertswood Academy</t>
  </si>
  <si>
    <t>Kings Langley School</t>
  </si>
  <si>
    <t>Hitchin Boys' School</t>
  </si>
  <si>
    <t>Links Academy</t>
  </si>
  <si>
    <t>The Elstree UTC</t>
  </si>
  <si>
    <t>The Reach Free School</t>
  </si>
  <si>
    <t>Richard Hale School</t>
  </si>
  <si>
    <t>Westfield Academy</t>
  </si>
  <si>
    <t>Ralph Sadleir School</t>
  </si>
  <si>
    <t>Simon Balle All-Through School</t>
  </si>
  <si>
    <t>The Hertfordshire &amp; Essex High School and Science College</t>
  </si>
  <si>
    <t>The Watford UTC</t>
  </si>
  <si>
    <t>Pinewood School</t>
  </si>
  <si>
    <t>Haileybury Turnford</t>
  </si>
  <si>
    <t>Hailey Hall School</t>
  </si>
  <si>
    <t>Robert Barclay Academy</t>
  </si>
  <si>
    <t>Larwood School</t>
  </si>
  <si>
    <t>Croxley Danes School</t>
  </si>
  <si>
    <t>Rhodes Wood Hospital School</t>
  </si>
  <si>
    <t>Goffs - Churchgate Academy</t>
  </si>
  <si>
    <t>Hillingdon</t>
  </si>
  <si>
    <t>Oak Wood School</t>
  </si>
  <si>
    <t>Harlington School</t>
  </si>
  <si>
    <t>St Helen's School</t>
  </si>
  <si>
    <t>St Helen's College</t>
  </si>
  <si>
    <t>ACS Hillingdon International School</t>
  </si>
  <si>
    <t>Meadow High School</t>
  </si>
  <si>
    <t>Pield Heath House RC School</t>
  </si>
  <si>
    <t>Hedgewood School</t>
  </si>
  <si>
    <t>Hillingdon Manor School</t>
  </si>
  <si>
    <t>The Harefield Academy</t>
  </si>
  <si>
    <t>Guru Nanak Sikh Academy</t>
  </si>
  <si>
    <t>Haydon School</t>
  </si>
  <si>
    <t>Swakeleys School for Girls</t>
  </si>
  <si>
    <t>Queensmead School</t>
  </si>
  <si>
    <t>Uxbridge High School</t>
  </si>
  <si>
    <t>Rosedale College</t>
  </si>
  <si>
    <t>Hewens College</t>
  </si>
  <si>
    <t>Tarbiyyah Primary School</t>
  </si>
  <si>
    <t>Bishop Ramsey Church of England School</t>
  </si>
  <si>
    <t>Bishopshalt School</t>
  </si>
  <si>
    <t>Vyners School</t>
  </si>
  <si>
    <t>The Willows School</t>
  </si>
  <si>
    <t>Northwood School</t>
  </si>
  <si>
    <t>Barnhill Community High School</t>
  </si>
  <si>
    <t>The Douay Martyrs Catholic School</t>
  </si>
  <si>
    <t>Grangewood School</t>
  </si>
  <si>
    <t>Parkside Studio College</t>
  </si>
  <si>
    <t>Ruislip High School</t>
  </si>
  <si>
    <t>De Salis Studio College</t>
  </si>
  <si>
    <t>The Young People's Academy</t>
  </si>
  <si>
    <t>Pentland Field School</t>
  </si>
  <si>
    <t>The Skills Hub</t>
  </si>
  <si>
    <t>The Global Academy</t>
  </si>
  <si>
    <t>Park Academy West London</t>
  </si>
  <si>
    <t>Hounslow</t>
  </si>
  <si>
    <t>The Heathland School</t>
  </si>
  <si>
    <t>Gunnersbury Catholic School</t>
  </si>
  <si>
    <t>Ashton House School</t>
  </si>
  <si>
    <t>Chiswick and Bedford Park Preparatory School</t>
  </si>
  <si>
    <t>International School of London</t>
  </si>
  <si>
    <t>Marjory Kinnon School</t>
  </si>
  <si>
    <t>Lindon Bennett School</t>
  </si>
  <si>
    <t>The Cedars Primary School</t>
  </si>
  <si>
    <t>The Woodbridge Park Education Service</t>
  </si>
  <si>
    <t>Suffah Primary School</t>
  </si>
  <si>
    <t>Heathfield House School</t>
  </si>
  <si>
    <t>Oak Heights Independent School</t>
  </si>
  <si>
    <t>Lampton Academy</t>
  </si>
  <si>
    <t>Cranford Community College</t>
  </si>
  <si>
    <t>Rivers Academy West London</t>
  </si>
  <si>
    <t>Springwest Academy</t>
  </si>
  <si>
    <t>Chiswick School</t>
  </si>
  <si>
    <t>Gumley House RC Convent School, FCJ</t>
  </si>
  <si>
    <t>Isleworth and Syon School for Boys</t>
  </si>
  <si>
    <t>St Mark's Catholic School</t>
  </si>
  <si>
    <t>Reach Academy Feltham</t>
  </si>
  <si>
    <t>The St Michael Steiner School</t>
  </si>
  <si>
    <t>Heston Community School</t>
  </si>
  <si>
    <t>Brentford School for Girls</t>
  </si>
  <si>
    <t>Kingsley Academy</t>
  </si>
  <si>
    <t>Nishkam School West London</t>
  </si>
  <si>
    <t>The Green School for Girls</t>
  </si>
  <si>
    <t>Kew House</t>
  </si>
  <si>
    <t>The Rise Free School</t>
  </si>
  <si>
    <t>Space Studio West London</t>
  </si>
  <si>
    <t>Logic Studio School</t>
  </si>
  <si>
    <t>The Green School for Boys</t>
  </si>
  <si>
    <t>Isle of Wight</t>
  </si>
  <si>
    <t>Ryde School with Upper Chine</t>
  </si>
  <si>
    <t>St Catherine's School</t>
  </si>
  <si>
    <t>Medina House School</t>
  </si>
  <si>
    <t>Island Learning Centre</t>
  </si>
  <si>
    <t>Christ The King College</t>
  </si>
  <si>
    <t>Medina College</t>
  </si>
  <si>
    <t>Carisbrooke College</t>
  </si>
  <si>
    <t>Ryde Academy</t>
  </si>
  <si>
    <t>The Island Free School</t>
  </si>
  <si>
    <t>Isles Of Scilly</t>
  </si>
  <si>
    <t>Islington</t>
  </si>
  <si>
    <t>New River College Primary</t>
  </si>
  <si>
    <t>New River College Secondary</t>
  </si>
  <si>
    <t>Highbury Fields School</t>
  </si>
  <si>
    <t>Elizabeth Garrett Anderson School</t>
  </si>
  <si>
    <t>Central Foundation Boys' School</t>
  </si>
  <si>
    <t>St Aloysius RC College</t>
  </si>
  <si>
    <t>Italia Conti Academy of Theatre Arts</t>
  </si>
  <si>
    <t>Dallington School</t>
  </si>
  <si>
    <t>Richard Cloudesley School</t>
  </si>
  <si>
    <t>Samuel Rhodes MLD School</t>
  </si>
  <si>
    <t>St Paul's Steiner School</t>
  </si>
  <si>
    <t>Arts and Media School Islington</t>
  </si>
  <si>
    <t>New River College Medical</t>
  </si>
  <si>
    <t>St Mary Magdalene Academy</t>
  </si>
  <si>
    <t>The Gower School</t>
  </si>
  <si>
    <t>City of London Academy Islington</t>
  </si>
  <si>
    <t>St Mary Magdalene Academy: the Courtyard</t>
  </si>
  <si>
    <t>Dania School</t>
  </si>
  <si>
    <t>The Bridge Integrated Learning Space</t>
  </si>
  <si>
    <t>City of London Academy, Highgate Hill</t>
  </si>
  <si>
    <t>The Bridge Satellite Provision</t>
  </si>
  <si>
    <t>Kensington and Chelsea</t>
  </si>
  <si>
    <t>Saint Thomas More Language College</t>
  </si>
  <si>
    <t>Redcliffe School</t>
  </si>
  <si>
    <t>Glendower Preparatory School</t>
  </si>
  <si>
    <t>Norland Place School</t>
  </si>
  <si>
    <t>Queen's Gate School</t>
  </si>
  <si>
    <t>Bassett House School</t>
  </si>
  <si>
    <t>Sussex House School</t>
  </si>
  <si>
    <t>St Philip's School</t>
  </si>
  <si>
    <t>Wetherby School</t>
  </si>
  <si>
    <t>Falkner House</t>
  </si>
  <si>
    <t>More House School</t>
  </si>
  <si>
    <t>Garden House School</t>
  </si>
  <si>
    <t>Kensington Park School</t>
  </si>
  <si>
    <t>Pembridge Hall School</t>
  </si>
  <si>
    <t>Instituto Espanol Canada Blanch</t>
  </si>
  <si>
    <t>Thomas's Kensington</t>
  </si>
  <si>
    <t>Ashbourne Independent School</t>
  </si>
  <si>
    <t>Cameron House School</t>
  </si>
  <si>
    <t>Collingham</t>
  </si>
  <si>
    <t>Mander Portman Woodward School</t>
  </si>
  <si>
    <t>Southbank International School Kensington</t>
  </si>
  <si>
    <t>La Petite Ecole Francaise</t>
  </si>
  <si>
    <t>Chelsea  Community Hospital  School</t>
  </si>
  <si>
    <t>Tabernacle School</t>
  </si>
  <si>
    <t>Chelsea Academy</t>
  </si>
  <si>
    <t>Snowflake School</t>
  </si>
  <si>
    <t>Chepstow House School</t>
  </si>
  <si>
    <t>Holland Park School</t>
  </si>
  <si>
    <t>Kensington Aldridge Academy</t>
  </si>
  <si>
    <t>Westminster Tutors</t>
  </si>
  <si>
    <t>Latimer AP Academy</t>
  </si>
  <si>
    <t>The Cardinal Vaughan Memorial RC School</t>
  </si>
  <si>
    <t>Parkwood Hall Co-Operative Academy</t>
  </si>
  <si>
    <t>Kensington Wade</t>
  </si>
  <si>
    <t>Kent</t>
  </si>
  <si>
    <t>Dartford Science &amp; Technology College</t>
  </si>
  <si>
    <t>Northfleet School for Girls</t>
  </si>
  <si>
    <t>Tunbridge Wells Girls' Grammar School</t>
  </si>
  <si>
    <t>Tunbridge Wells Grammar School for Boys</t>
  </si>
  <si>
    <t>The Holmesdale School</t>
  </si>
  <si>
    <t>Dover Grammar School for Girls</t>
  </si>
  <si>
    <t>The North School</t>
  </si>
  <si>
    <t>Maidstone Grammar School</t>
  </si>
  <si>
    <t>Maidstone Grammar School for Girls</t>
  </si>
  <si>
    <t>Simon Langton Girls' Grammar School</t>
  </si>
  <si>
    <t>The Judd School</t>
  </si>
  <si>
    <t>Thamesview School</t>
  </si>
  <si>
    <t>Simon Langton Grammar School for Boys</t>
  </si>
  <si>
    <t>The Malling School</t>
  </si>
  <si>
    <t>The Archbishop's School</t>
  </si>
  <si>
    <t>St George's Church of England Foundation School</t>
  </si>
  <si>
    <t>Northfleet Technology College</t>
  </si>
  <si>
    <t>Dover Grammar School for Boys</t>
  </si>
  <si>
    <t>St John's Catholic Comprehensive</t>
  </si>
  <si>
    <t>Ashford School</t>
  </si>
  <si>
    <t>Benenden School</t>
  </si>
  <si>
    <t>Dover College</t>
  </si>
  <si>
    <t>Northbourne Park School</t>
  </si>
  <si>
    <t>Marlborough House School</t>
  </si>
  <si>
    <t>St Ronan's School</t>
  </si>
  <si>
    <t>Gad's Hill School</t>
  </si>
  <si>
    <t>Kent College Pembury</t>
  </si>
  <si>
    <t>St Lawrence College</t>
  </si>
  <si>
    <t>Beechwood Sacred Heart School</t>
  </si>
  <si>
    <t>Holmewood House School</t>
  </si>
  <si>
    <t>Rose Hill School</t>
  </si>
  <si>
    <t>Sevenoaks School</t>
  </si>
  <si>
    <t>Sevenoaks Preparatory School</t>
  </si>
  <si>
    <t>St Michael's Prep School</t>
  </si>
  <si>
    <t>The New Beacon School</t>
  </si>
  <si>
    <t>Radnor House Sevenoaks School</t>
  </si>
  <si>
    <t>Sutton Valence School</t>
  </si>
  <si>
    <t>Tonbridge School</t>
  </si>
  <si>
    <t>Haddon Dene School</t>
  </si>
  <si>
    <t>Steephill School</t>
  </si>
  <si>
    <t>Bronte School</t>
  </si>
  <si>
    <t>The Granville School</t>
  </si>
  <si>
    <t>Shernold School</t>
  </si>
  <si>
    <t>Hilden Grange School</t>
  </si>
  <si>
    <t>The Mead School</t>
  </si>
  <si>
    <t>Chartfield School</t>
  </si>
  <si>
    <t>Bethany School</t>
  </si>
  <si>
    <t>Solefield School</t>
  </si>
  <si>
    <t>Russell House School</t>
  </si>
  <si>
    <t>St Lawrence College Junior School</t>
  </si>
  <si>
    <t>Dulwich Prep Cranbrook</t>
  </si>
  <si>
    <t>Cobham Hall</t>
  </si>
  <si>
    <t>Spring Grove School 2003 Ltd</t>
  </si>
  <si>
    <t>Helen Allison School</t>
  </si>
  <si>
    <t>Ripplevale School</t>
  </si>
  <si>
    <t>The King's School Canterbury</t>
  </si>
  <si>
    <t>St Edmund's School Canterbury</t>
  </si>
  <si>
    <t>Kent College (Canterbury)</t>
  </si>
  <si>
    <t>Elliott Park School</t>
  </si>
  <si>
    <t>Sackville School</t>
  </si>
  <si>
    <t>St Faith's At Ash School Limited</t>
  </si>
  <si>
    <t>Heath Farm School</t>
  </si>
  <si>
    <t>Junior King's School</t>
  </si>
  <si>
    <t>Learning Opportunities Centre Secondary</t>
  </si>
  <si>
    <t>Lorenden Preparatory School</t>
  </si>
  <si>
    <t>Fosse Bank School</t>
  </si>
  <si>
    <t>Brewood Secondary School</t>
  </si>
  <si>
    <t>Broomhill Bank School</t>
  </si>
  <si>
    <t>Caldecott Foundation School</t>
  </si>
  <si>
    <t>Meadows School</t>
  </si>
  <si>
    <t>Valence School</t>
  </si>
  <si>
    <t>Bower Grove School</t>
  </si>
  <si>
    <t>St Anthony's School</t>
  </si>
  <si>
    <t>Ifield School</t>
  </si>
  <si>
    <t>Foreland Fields School</t>
  </si>
  <si>
    <t>Goldwyn School</t>
  </si>
  <si>
    <t>The Beacon Folkestone</t>
  </si>
  <si>
    <t>Elms School</t>
  </si>
  <si>
    <t>Nexus Foundation Special School</t>
  </si>
  <si>
    <t>Grange Park School</t>
  </si>
  <si>
    <t>Five Acre Wood School</t>
  </si>
  <si>
    <t>Stone Bay School</t>
  </si>
  <si>
    <t>The Orchard School</t>
  </si>
  <si>
    <t>Portal House School</t>
  </si>
  <si>
    <t>Beech Grove School</t>
  </si>
  <si>
    <t>The Old Priory School</t>
  </si>
  <si>
    <t>West Heath School</t>
  </si>
  <si>
    <t>The Wyvern School (Buxford)</t>
  </si>
  <si>
    <t>Little Acorns School</t>
  </si>
  <si>
    <t>Oakley School</t>
  </si>
  <si>
    <t>The Davenport School</t>
  </si>
  <si>
    <t>Great Oaks Small School</t>
  </si>
  <si>
    <t>Kent College International Study Centre</t>
  </si>
  <si>
    <t>The Quest School</t>
  </si>
  <si>
    <t>Meadowfield School</t>
  </si>
  <si>
    <t>Laleham Gap School</t>
  </si>
  <si>
    <t>Small Haven School</t>
  </si>
  <si>
    <t>The Marsh Academy</t>
  </si>
  <si>
    <t>The Leigh Academy</t>
  </si>
  <si>
    <t>Spires Academy</t>
  </si>
  <si>
    <t>Cornwallis Academy</t>
  </si>
  <si>
    <t>New Line Learning Academy</t>
  </si>
  <si>
    <t>Kent Health Needs Education Service</t>
  </si>
  <si>
    <t>Hope View School</t>
  </si>
  <si>
    <t>Maidstone and Malling Alternative Provision</t>
  </si>
  <si>
    <t>Enterprise Learning Alliance</t>
  </si>
  <si>
    <t>Two Bridges School</t>
  </si>
  <si>
    <t>Ferndearle</t>
  </si>
  <si>
    <t>Fairlight Glen Independent Special School</t>
  </si>
  <si>
    <t>Longfield Academy</t>
  </si>
  <si>
    <t>Oasis Academy Isle of Sheppey</t>
  </si>
  <si>
    <t>The Royal Harbour Academy</t>
  </si>
  <si>
    <t>Skinners' Kent Academy</t>
  </si>
  <si>
    <t>Knole Academy</t>
  </si>
  <si>
    <t>Dover Christ Church Academy</t>
  </si>
  <si>
    <t>Duke of York's Royal Military School</t>
  </si>
  <si>
    <t>The John Wallis Church of England Academy</t>
  </si>
  <si>
    <t>Wilmington Academy</t>
  </si>
  <si>
    <t>Birtley House Independent School</t>
  </si>
  <si>
    <t>Westlands School</t>
  </si>
  <si>
    <t>The Canterbury Academy</t>
  </si>
  <si>
    <t>Orchards Academy</t>
  </si>
  <si>
    <t>Highsted Grammar School</t>
  </si>
  <si>
    <t>Sandwich Technology School</t>
  </si>
  <si>
    <t>Fulston Manor School</t>
  </si>
  <si>
    <t>The Hayesbrook School</t>
  </si>
  <si>
    <t>Dartford Grammar School</t>
  </si>
  <si>
    <t>Highworth Grammar School</t>
  </si>
  <si>
    <t>Chatham &amp; Clarendon Grammar School</t>
  </si>
  <si>
    <t>Tonbridge Grammar School</t>
  </si>
  <si>
    <t>Weald of Kent Grammar School</t>
  </si>
  <si>
    <t>Herne Bay High School</t>
  </si>
  <si>
    <t>Sir Roger Manwood's School</t>
  </si>
  <si>
    <t>Hartsdown Academy</t>
  </si>
  <si>
    <t>Valley Park School</t>
  </si>
  <si>
    <t>Invicta Grammar School</t>
  </si>
  <si>
    <t>Towers School and Sixth Form Centre</t>
  </si>
  <si>
    <t>King Ethelbert School</t>
  </si>
  <si>
    <t>Dane Court Grammar School</t>
  </si>
  <si>
    <t>Bennett Memorial Diocesan School</t>
  </si>
  <si>
    <t>Oakwood Park Grammar School</t>
  </si>
  <si>
    <t>Mascalls Academy</t>
  </si>
  <si>
    <t>St Augustine Academy</t>
  </si>
  <si>
    <t>Gravesend Grammar School</t>
  </si>
  <si>
    <t>Hillview School for Girls</t>
  </si>
  <si>
    <t>The Abbey School</t>
  </si>
  <si>
    <t>Wilmington Grammar School for Boys</t>
  </si>
  <si>
    <t>Wilmington Grammar School for Girls</t>
  </si>
  <si>
    <t>Brockhill Park Performing Arts College</t>
  </si>
  <si>
    <t>Barton Court Grammar School</t>
  </si>
  <si>
    <t>Homewood School and Sixth Form Centre</t>
  </si>
  <si>
    <t>The Ebbsfleet Academy</t>
  </si>
  <si>
    <t>Saint George's Church of England School</t>
  </si>
  <si>
    <t>Cranbrook School</t>
  </si>
  <si>
    <t>Borden Grammar School</t>
  </si>
  <si>
    <t>The Maplesden Noakes School</t>
  </si>
  <si>
    <t>Mayfield Grammar School, Gravesend</t>
  </si>
  <si>
    <t>The Folkestone School for Girls</t>
  </si>
  <si>
    <t>Milestone Academy</t>
  </si>
  <si>
    <t>North West Kent Alternative Provision Service</t>
  </si>
  <si>
    <t>The Norton Knatchbull School</t>
  </si>
  <si>
    <t>High Weald Academy</t>
  </si>
  <si>
    <t>Earlscliffe (Sussex Summer Schools Ltd)</t>
  </si>
  <si>
    <t>The Harvey Grammar School</t>
  </si>
  <si>
    <t>Meopham School</t>
  </si>
  <si>
    <t>Wrotham School</t>
  </si>
  <si>
    <t>Wye School</t>
  </si>
  <si>
    <t>Hadlow Rural Community School</t>
  </si>
  <si>
    <t>St Simon Stock Catholic School</t>
  </si>
  <si>
    <t>The Skinners' School</t>
  </si>
  <si>
    <t>St Gregory's Catholic School</t>
  </si>
  <si>
    <t>St Anselm's Catholic School, Canterbury</t>
  </si>
  <si>
    <t>The Leigh UTC</t>
  </si>
  <si>
    <t>St Edmund's Catholic School</t>
  </si>
  <si>
    <t>Ursuline College</t>
  </si>
  <si>
    <t>The Llewellyn School and Nursery</t>
  </si>
  <si>
    <t>The Lenham School</t>
  </si>
  <si>
    <t>The Charles Dickens School</t>
  </si>
  <si>
    <t>Dartford Grammar School for Girls</t>
  </si>
  <si>
    <t>Folkestone Academy</t>
  </si>
  <si>
    <t>Froebel House School</t>
  </si>
  <si>
    <t>Hymers College</t>
  </si>
  <si>
    <t>Northcott School</t>
  </si>
  <si>
    <t>Frederick Holmes School</t>
  </si>
  <si>
    <t>Oakfield</t>
  </si>
  <si>
    <t>Horton House School</t>
  </si>
  <si>
    <t>Archbishop Sentamu Academy</t>
  </si>
  <si>
    <t>Sirius Academy West</t>
  </si>
  <si>
    <t>Hull Trinity House Academy</t>
  </si>
  <si>
    <t>Sirius Academy North</t>
  </si>
  <si>
    <t>Kingswood Academy</t>
  </si>
  <si>
    <t>The Boulevard Academy</t>
  </si>
  <si>
    <t>Tweendykes School</t>
  </si>
  <si>
    <t>Winifred Holtby Academy</t>
  </si>
  <si>
    <t>Ganton School</t>
  </si>
  <si>
    <t>Malet Lambert</t>
  </si>
  <si>
    <t>The Sullivan Centre</t>
  </si>
  <si>
    <t>Whitehouse Pupil Referral Unit</t>
  </si>
  <si>
    <t>Bridgeview Special School</t>
  </si>
  <si>
    <t>The Marvell College</t>
  </si>
  <si>
    <t>Kelvin Hall School</t>
  </si>
  <si>
    <t>The Boulevard Centre</t>
  </si>
  <si>
    <t>St Mary's College, Voluntary Catholic Academy</t>
  </si>
  <si>
    <t>Newland School for Girls</t>
  </si>
  <si>
    <t>Rise Academy</t>
  </si>
  <si>
    <t>Ron Dearing UTC</t>
  </si>
  <si>
    <t>Kingston upon Thames</t>
  </si>
  <si>
    <t>Holy Cross Preparatory School</t>
  </si>
  <si>
    <t>Surbiton High School</t>
  </si>
  <si>
    <t>Rokeby School</t>
  </si>
  <si>
    <t>Marymount International School</t>
  </si>
  <si>
    <t>Park Hill School</t>
  </si>
  <si>
    <t>Study School</t>
  </si>
  <si>
    <t>Westbury House School</t>
  </si>
  <si>
    <t>Kingston Grammar School</t>
  </si>
  <si>
    <t>Canbury School</t>
  </si>
  <si>
    <t>Educare Small School</t>
  </si>
  <si>
    <t>The Tiffin Girls' School</t>
  </si>
  <si>
    <t>Tiffin School</t>
  </si>
  <si>
    <t>Tolworth Girls' School and Sixth Form</t>
  </si>
  <si>
    <t>Richard Challoner School</t>
  </si>
  <si>
    <t>The Hollyfield School and Sixth Form Centre</t>
  </si>
  <si>
    <t>Coombe Girls' School</t>
  </si>
  <si>
    <t>Coombe Boys' School</t>
  </si>
  <si>
    <t>Southborough High School</t>
  </si>
  <si>
    <t>The Holy Cross School</t>
  </si>
  <si>
    <t>The Kingston Academy</t>
  </si>
  <si>
    <t>Bedelsford School</t>
  </si>
  <si>
    <t>Dysart School</t>
  </si>
  <si>
    <t>Kirklees</t>
  </si>
  <si>
    <t>Netherhall Learning Campus High School</t>
  </si>
  <si>
    <t>Newsome High School</t>
  </si>
  <si>
    <t>Honley High School</t>
  </si>
  <si>
    <t>Holmfirth High School</t>
  </si>
  <si>
    <t>Westborough High School</t>
  </si>
  <si>
    <t>Spen Valley High School</t>
  </si>
  <si>
    <t>Whitcliffe Mount School</t>
  </si>
  <si>
    <t>All Saints Catholic College Specialist in Humanities</t>
  </si>
  <si>
    <t>Huddersfield Grammar School</t>
  </si>
  <si>
    <t>The Mount School</t>
  </si>
  <si>
    <t>Institute of Islamic Education</t>
  </si>
  <si>
    <t>Madni Academy</t>
  </si>
  <si>
    <t>The Branch Christian School</t>
  </si>
  <si>
    <t>Hollybank School</t>
  </si>
  <si>
    <t>Woodley School and College</t>
  </si>
  <si>
    <t>Ravenshall School</t>
  </si>
  <si>
    <t>Fairfield School</t>
  </si>
  <si>
    <t>Al-Furqaan Preparatory School</t>
  </si>
  <si>
    <t>Paradise Primary School</t>
  </si>
  <si>
    <t>Brian Jackson College</t>
  </si>
  <si>
    <t>Dale House School</t>
  </si>
  <si>
    <t>Ethos College</t>
  </si>
  <si>
    <t>Heckmondwike Grammar School</t>
  </si>
  <si>
    <t>North Huddersfield Trust School</t>
  </si>
  <si>
    <t>Castle Hall Academy</t>
  </si>
  <si>
    <t>Batley Girls High School</t>
  </si>
  <si>
    <t>Batley Grammar School</t>
  </si>
  <si>
    <t>Moor End Academy</t>
  </si>
  <si>
    <t>Salendine Nook High School Academy</t>
  </si>
  <si>
    <t>BBG Academy</t>
  </si>
  <si>
    <t>King James's School</t>
  </si>
  <si>
    <t>Manor Croft Academy</t>
  </si>
  <si>
    <t>Colne Valley High School</t>
  </si>
  <si>
    <t>St John Fisher Catholic Voluntary Academy</t>
  </si>
  <si>
    <t>Cambridge Street School</t>
  </si>
  <si>
    <t>Upper Batley High School</t>
  </si>
  <si>
    <t>Castle Hill: A Specialist College for Communication and Interaction</t>
  </si>
  <si>
    <t>Joseph Norton Academy</t>
  </si>
  <si>
    <t>Kirkburton Middle School</t>
  </si>
  <si>
    <t>Scissett Middle School</t>
  </si>
  <si>
    <t>Knowsley</t>
  </si>
  <si>
    <t>Meadow Park School</t>
  </si>
  <si>
    <t>Bluebell Park School</t>
  </si>
  <si>
    <t>Alt Bridge School</t>
  </si>
  <si>
    <t>Knowsley Central School</t>
  </si>
  <si>
    <t>All Saints Catholic High School</t>
  </si>
  <si>
    <t>Lawrence House School</t>
  </si>
  <si>
    <t>Halewood Academy</t>
  </si>
  <si>
    <t>Kirkby High School</t>
  </si>
  <si>
    <t>Lord Derby Academy</t>
  </si>
  <si>
    <t>Finch Woods Academy</t>
  </si>
  <si>
    <t>The Prescot School</t>
  </si>
  <si>
    <t>Lambeth</t>
  </si>
  <si>
    <t>DLD College London</t>
  </si>
  <si>
    <t>Woodmansterne School</t>
  </si>
  <si>
    <t>Norwood School</t>
  </si>
  <si>
    <t>Lilian Baylis Technology School</t>
  </si>
  <si>
    <t>Saint Gabriel's College</t>
  </si>
  <si>
    <t>La Retraite Roman Catholic Girls' School</t>
  </si>
  <si>
    <t>Bishop Thomas Grant Catholic Secondary School</t>
  </si>
  <si>
    <t>Archbishop Tenison's School</t>
  </si>
  <si>
    <t>London Nautical School</t>
  </si>
  <si>
    <t>Turney Primary and Secondary Special School</t>
  </si>
  <si>
    <t>Rosemead Preparatory School</t>
  </si>
  <si>
    <t>The White House Preparatory School &amp; Woodentops Kindergarten</t>
  </si>
  <si>
    <t>Lansdowne School</t>
  </si>
  <si>
    <t>Elm Court School</t>
  </si>
  <si>
    <t>London Steiner School</t>
  </si>
  <si>
    <t>The Livity School</t>
  </si>
  <si>
    <t>The Michael Tippett School</t>
  </si>
  <si>
    <t>Lambeth Academy</t>
  </si>
  <si>
    <t>Ark Evelyn Grace Academy</t>
  </si>
  <si>
    <t>Platanos College</t>
  </si>
  <si>
    <t>Dunraven School</t>
  </si>
  <si>
    <t>City Heights E-ACT Academy</t>
  </si>
  <si>
    <t>St Martin in the Fields High School for Girls</t>
  </si>
  <si>
    <t>Octavia House Schools</t>
  </si>
  <si>
    <t>Oasis Academy South Bank</t>
  </si>
  <si>
    <t>The Laurels School</t>
  </si>
  <si>
    <t>King's College London Maths School</t>
  </si>
  <si>
    <t>Park Campus Academy</t>
  </si>
  <si>
    <t>Kennington Park Academy</t>
  </si>
  <si>
    <t>South Bank Engineering UTC</t>
  </si>
  <si>
    <t>The Elmgreen School</t>
  </si>
  <si>
    <t>Lancashire</t>
  </si>
  <si>
    <t>Stepping Stones School</t>
  </si>
  <si>
    <t>Golden Hill Pupil Referral Unit</t>
  </si>
  <si>
    <t>Ashton Community Science College</t>
  </si>
  <si>
    <t>Millfield Science &amp; Performing Arts College</t>
  </si>
  <si>
    <t>Ribblesdale High School</t>
  </si>
  <si>
    <t>Colne Park High School</t>
  </si>
  <si>
    <t>Rhyddings Business and Enterprise School</t>
  </si>
  <si>
    <t>Alder Grange School</t>
  </si>
  <si>
    <t>Wellfield High School</t>
  </si>
  <si>
    <t>Carnforth High School</t>
  </si>
  <si>
    <t>Up Holland High School</t>
  </si>
  <si>
    <t>Whitworth Community High School</t>
  </si>
  <si>
    <t>The Hollins</t>
  </si>
  <si>
    <t>Broughton High School</t>
  </si>
  <si>
    <t>Penwortham Girls' High School</t>
  </si>
  <si>
    <t>Haslingden High School and Sixth Form</t>
  </si>
  <si>
    <t>Central Lancaster High School</t>
  </si>
  <si>
    <t>Fleetwood High School</t>
  </si>
  <si>
    <t>Moor Park High School and Sixth Form</t>
  </si>
  <si>
    <t>Lathom High School : A Technology College</t>
  </si>
  <si>
    <t>Balshaw's Church of England High School</t>
  </si>
  <si>
    <t>Our Lady's Catholic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</si>
  <si>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</si>
  <si>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</si>
  <si>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</si>
  <si>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</si>
  <si>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</si>
  <si>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</si>
  <si>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</si>
  <si>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Hutton Church of England Grammar School</t>
  </si>
  <si>
    <t>Our Lady's Catholic College</t>
  </si>
  <si>
    <t>Cardinal Allen Catholic High School, Fleetwood</t>
  </si>
  <si>
    <t>St Cecilia's RC High School</t>
  </si>
  <si>
    <t>St Augustine's Roman Catholic High School, Billington</t>
  </si>
  <si>
    <t>All Hallows Catholic High School</t>
  </si>
  <si>
    <t>Mount Carmel Roman Catholic High School, Hyndburn</t>
  </si>
  <si>
    <t>Baines School</t>
  </si>
  <si>
    <t>Archbishop Temple School, A Church of England Specialist College</t>
  </si>
  <si>
    <t>Stonyhurst College</t>
  </si>
  <si>
    <t>Rossall School</t>
  </si>
  <si>
    <t>Moorland School Limited</t>
  </si>
  <si>
    <t>St Pius X Preparatory School</t>
  </si>
  <si>
    <t>Scarisbrick Hall School</t>
  </si>
  <si>
    <t>Highfield Priory School</t>
  </si>
  <si>
    <t>St Joseph's Park Hill School</t>
  </si>
  <si>
    <t>Kirkham Grammar School</t>
  </si>
  <si>
    <t>Rossendale School</t>
  </si>
  <si>
    <t>Heathland Private School</t>
  </si>
  <si>
    <t>Ashbridge Independent School</t>
  </si>
  <si>
    <t>Bleasdale School</t>
  </si>
  <si>
    <t>Moorbrook School</t>
  </si>
  <si>
    <t>Wennington Hall School</t>
  </si>
  <si>
    <t>Morecambe Road School</t>
  </si>
  <si>
    <t>Chorley Astley Park School</t>
  </si>
  <si>
    <t>Great Arley School</t>
  </si>
  <si>
    <t>Rawtenstall Cribden House Community Special School</t>
  </si>
  <si>
    <t>Lostock Hall Moor Hey School</t>
  </si>
  <si>
    <t>Broadfield Specialist School</t>
  </si>
  <si>
    <t>Kirkham Pear Tree School</t>
  </si>
  <si>
    <t>The Loyne Specialist School</t>
  </si>
  <si>
    <t>The Coppice School</t>
  </si>
  <si>
    <t>Oswaldtwistle White Ash School</t>
  </si>
  <si>
    <t>Brookfield School</t>
  </si>
  <si>
    <t>Thornton-Cleveleys Red Marsh School</t>
  </si>
  <si>
    <t>Hope High School</t>
  </si>
  <si>
    <t>Learn 4 Life School</t>
  </si>
  <si>
    <t>Progress School</t>
  </si>
  <si>
    <t>Red Rose School</t>
  </si>
  <si>
    <t>West Lancashire Community High School</t>
  </si>
  <si>
    <t>Kingsbury Primary Special School</t>
  </si>
  <si>
    <t>Jamea Al Kauthar</t>
  </si>
  <si>
    <t>Hillside Specialist School and College</t>
  </si>
  <si>
    <t>Trax Academy</t>
  </si>
  <si>
    <t>Oliver House School</t>
  </si>
  <si>
    <t>Oakfield House School</t>
  </si>
  <si>
    <t>Moorlands View School</t>
  </si>
  <si>
    <t>Lancaster Steiner School</t>
  </si>
  <si>
    <t>Imam Muhammad Zakariya School</t>
  </si>
  <si>
    <t>Westmorland School</t>
  </si>
  <si>
    <t>Ormskirk School</t>
  </si>
  <si>
    <t>Chadwick High School</t>
  </si>
  <si>
    <t>Pontville School</t>
  </si>
  <si>
    <t>Royal Cross Primary School</t>
  </si>
  <si>
    <t>Oswaldtwistle School</t>
  </si>
  <si>
    <t>McKee College House</t>
  </si>
  <si>
    <t>The Rose School</t>
  </si>
  <si>
    <t>The Acorns School</t>
  </si>
  <si>
    <t>Pendle Vale College</t>
  </si>
  <si>
    <t>Marsden Heights Community College</t>
  </si>
  <si>
    <t>Shuttleworth College</t>
  </si>
  <si>
    <t>Sir John Thursby Community College</t>
  </si>
  <si>
    <t>Pendle View Primary School</t>
  </si>
  <si>
    <t>Ridgewood Community High School</t>
  </si>
  <si>
    <t>Holly Grove School</t>
  </si>
  <si>
    <t>Pendle Community High School &amp; College</t>
  </si>
  <si>
    <t>Roselyn House School</t>
  </si>
  <si>
    <t>Rawdhatul Uloom</t>
  </si>
  <si>
    <t>Stonegate School</t>
  </si>
  <si>
    <t>Sir Tom Finney Community High School</t>
  </si>
  <si>
    <t>Acorns Primary School</t>
  </si>
  <si>
    <t>Elm Tree Community Primary School</t>
  </si>
  <si>
    <t>Cumberland School</t>
  </si>
  <si>
    <t>Aurora Keyes Barn School</t>
  </si>
  <si>
    <t>Accrington Academy</t>
  </si>
  <si>
    <t>Abrar Academy</t>
  </si>
  <si>
    <t>Fulwood Academy</t>
  </si>
  <si>
    <t>Aurora Brambles School</t>
  </si>
  <si>
    <t>Al-Ikhlaas Primary School</t>
  </si>
  <si>
    <t>Lancaster Girls' Grammar School</t>
  </si>
  <si>
    <t>Clitheroe Royal Grammar School</t>
  </si>
  <si>
    <t>Hodgson Academy</t>
  </si>
  <si>
    <t>Ripley St Thomas Church of England Academy</t>
  </si>
  <si>
    <t>Lancaster Royal Grammar School</t>
  </si>
  <si>
    <t>Preston Muslim Girls High School</t>
  </si>
  <si>
    <t>St Michael's Church of England High School</t>
  </si>
  <si>
    <t>Bowland High</t>
  </si>
  <si>
    <t>Lostock Hall Academy</t>
  </si>
  <si>
    <t>Bishop Rawstorne Church of England Academy</t>
  </si>
  <si>
    <t>Garstang Community Academy</t>
  </si>
  <si>
    <t>Accrington St Christopher's Church of England High School</t>
  </si>
  <si>
    <t>Maharishi Free School</t>
  </si>
  <si>
    <t>Tarleton Academy</t>
  </si>
  <si>
    <t>Albany Academy</t>
  </si>
  <si>
    <t>Parklands High School</t>
  </si>
  <si>
    <t>Bacup and Rawtenstall Grammar School</t>
  </si>
  <si>
    <t>Meadow View Learning Centre</t>
  </si>
  <si>
    <t>Penwortham Priory Academy</t>
  </si>
  <si>
    <t>Colne Primet Academy</t>
  </si>
  <si>
    <t>Academy@Worden</t>
  </si>
  <si>
    <t>Burnley High School</t>
  </si>
  <si>
    <t>Eden Boys' School, Preston</t>
  </si>
  <si>
    <t>Coal Clough Academy</t>
  </si>
  <si>
    <t>Austen House</t>
  </si>
  <si>
    <t>West Craven High School</t>
  </si>
  <si>
    <t>Hope House School</t>
  </si>
  <si>
    <t>Southlands High School</t>
  </si>
  <si>
    <t>Lincoln House School</t>
  </si>
  <si>
    <t>Tor View School</t>
  </si>
  <si>
    <t>The Hyndburn Academy</t>
  </si>
  <si>
    <t>Leeds</t>
  </si>
  <si>
    <t>Lawnswood School</t>
  </si>
  <si>
    <t>Allerton High School</t>
  </si>
  <si>
    <t>Allerton Grange School</t>
  </si>
  <si>
    <t>Carr Manor Community School, Specialist Sports College</t>
  </si>
  <si>
    <t>Ralph Thoresby School</t>
  </si>
  <si>
    <t>Roundhay School</t>
  </si>
  <si>
    <t>Pudsey Grangefield School</t>
  </si>
  <si>
    <t>Royds School</t>
  </si>
  <si>
    <t>Benton Park School</t>
  </si>
  <si>
    <t>Guiseley School</t>
  </si>
  <si>
    <t>Wetherby High School</t>
  </si>
  <si>
    <t>Boston Spa Academy</t>
  </si>
  <si>
    <t>Cardinal Heenan Catholic High School</t>
  </si>
  <si>
    <t>Corpus Christi Catholic College</t>
  </si>
  <si>
    <t>Mount St Mary's Catholic High School</t>
  </si>
  <si>
    <t>Moorlands School</t>
  </si>
  <si>
    <t>Richmond House School</t>
  </si>
  <si>
    <t>Gateways School</t>
  </si>
  <si>
    <t>The Froebelian School</t>
  </si>
  <si>
    <t>Leeds Menorah School</t>
  </si>
  <si>
    <t>The Grammar School At Leeds</t>
  </si>
  <si>
    <t>Woodhouse Grove School</t>
  </si>
  <si>
    <t>Fulneck School</t>
  </si>
  <si>
    <t>John Jamieson School</t>
  </si>
  <si>
    <t>St John's Catholic School for the Deaf (Boston Spa)</t>
  </si>
  <si>
    <t>Broomfield South SILC</t>
  </si>
  <si>
    <t>West Oaks SEN Specialist School and College</t>
  </si>
  <si>
    <t>West Specialist Inclusive Learning Centre</t>
  </si>
  <si>
    <t>North West Specialist Inclusive Learning Centre</t>
  </si>
  <si>
    <t>Leeds West Academy</t>
  </si>
  <si>
    <t>Garforth Academy</t>
  </si>
  <si>
    <t>The Morley Academy</t>
  </si>
  <si>
    <t>Leeds East Academy</t>
  </si>
  <si>
    <t>Abbey Grange Church of England Academy</t>
  </si>
  <si>
    <t>Woodkirk Academy</t>
  </si>
  <si>
    <t>The Farnley Academy</t>
  </si>
  <si>
    <t>Otley Prince Henry's Grammar School Specialist Language College</t>
  </si>
  <si>
    <t>Horsforth School</t>
  </si>
  <si>
    <t>Crawshaw Academy</t>
  </si>
  <si>
    <t>Rodillian Academy</t>
  </si>
  <si>
    <t>Lighthouse School Leeds</t>
  </si>
  <si>
    <t>John Smeaton Academy</t>
  </si>
  <si>
    <t>St. Mary's Menston, a Catholic Voluntary Academy</t>
  </si>
  <si>
    <t>Leeds City Academy</t>
  </si>
  <si>
    <t>Leeds Jewish Free School</t>
  </si>
  <si>
    <t>Leeds Christian School of Excellence</t>
  </si>
  <si>
    <t>The Ruth Gorse Academy</t>
  </si>
  <si>
    <t>The Elland Academy</t>
  </si>
  <si>
    <t>Temple Learning Academy</t>
  </si>
  <si>
    <t>Elliott Hudson College</t>
  </si>
  <si>
    <t>Bruntcliffe Academy</t>
  </si>
  <si>
    <t>Cockburn School</t>
  </si>
  <si>
    <t>University Technical College Leeds</t>
  </si>
  <si>
    <t>Brigshaw High School</t>
  </si>
  <si>
    <t>The Stephen Longfellow Academy</t>
  </si>
  <si>
    <t>Beechtree Steiner Initiative</t>
  </si>
  <si>
    <t>Dixons Trinity Chapeltown</t>
  </si>
  <si>
    <t>Bishop Young Church of England Academy</t>
  </si>
  <si>
    <t>Leicester</t>
  </si>
  <si>
    <t>Crown Hills Community College</t>
  </si>
  <si>
    <t>Beaumont Leys School</t>
  </si>
  <si>
    <t>Soar Valley College</t>
  </si>
  <si>
    <t>Judgemeadow Community College</t>
  </si>
  <si>
    <t>Moat Community College</t>
  </si>
  <si>
    <t>The City of Leicester College</t>
  </si>
  <si>
    <t>Fullhurst Community College</t>
  </si>
  <si>
    <t>Leicester High School for Girls</t>
  </si>
  <si>
    <t>St Crispin's School</t>
  </si>
  <si>
    <t>Leicester Preparatory School</t>
  </si>
  <si>
    <t>Leicester Islamic Academy</t>
  </si>
  <si>
    <t>Darul Uloom Leicester</t>
  </si>
  <si>
    <t>Nether Hall School</t>
  </si>
  <si>
    <t>Millgate School</t>
  </si>
  <si>
    <t>The Children's Hospital School</t>
  </si>
  <si>
    <t>Madani Girls' School</t>
  </si>
  <si>
    <t>Ellesmere College</t>
  </si>
  <si>
    <t>West Gate School</t>
  </si>
  <si>
    <t>Keyham Lodge School</t>
  </si>
  <si>
    <t>Leicester Partnership School</t>
  </si>
  <si>
    <t>New College Leicester</t>
  </si>
  <si>
    <t>Leicester City Primary PRU</t>
  </si>
  <si>
    <t>Jameah Academy</t>
  </si>
  <si>
    <t>Emmanuel Christian School</t>
  </si>
  <si>
    <t>Al-Aqsa Schools Trust</t>
  </si>
  <si>
    <t>Land of Learning Primary School</t>
  </si>
  <si>
    <t>Ash Field Academy</t>
  </si>
  <si>
    <t>Madani Boys School</t>
  </si>
  <si>
    <t>Rushey Mead Academy</t>
  </si>
  <si>
    <t>Babington Academy</t>
  </si>
  <si>
    <t>The Lancaster Academy</t>
  </si>
  <si>
    <t>Tudor Grange Samworth Academy, A church of England School</t>
  </si>
  <si>
    <t>Leicestershire</t>
  </si>
  <si>
    <t>Iveshead School</t>
  </si>
  <si>
    <t>Manor House School</t>
  </si>
  <si>
    <t>Ratcliffe College</t>
  </si>
  <si>
    <t>Stoneygate School</t>
  </si>
  <si>
    <t>The Grange Therapeutic School</t>
  </si>
  <si>
    <t>Twycross House School</t>
  </si>
  <si>
    <t>Loughborough Grammar School</t>
  </si>
  <si>
    <t>Loughborough High School</t>
  </si>
  <si>
    <t>Leicester Grammar School Trust</t>
  </si>
  <si>
    <t>Twycross House Pre-Preparatory School</t>
  </si>
  <si>
    <t>Brooke House College</t>
  </si>
  <si>
    <t>Maplewell Hall School</t>
  </si>
  <si>
    <t>Ashmount School</t>
  </si>
  <si>
    <t>Lewis Charlton Learning Centre</t>
  </si>
  <si>
    <t>Birch Wood (Melton Area Special School)</t>
  </si>
  <si>
    <t>Sketchley School</t>
  </si>
  <si>
    <t>Trinity College</t>
  </si>
  <si>
    <t>Oakfield School</t>
  </si>
  <si>
    <t>Meadow View Farm School</t>
  </si>
  <si>
    <t>Lutterworth High School</t>
  </si>
  <si>
    <t>Manor High School</t>
  </si>
  <si>
    <t>The Robert Smyth Academy</t>
  </si>
  <si>
    <t>Welland Park Academy</t>
  </si>
  <si>
    <t>Stephenson Studio School</t>
  </si>
  <si>
    <t>Limehurst Academy</t>
  </si>
  <si>
    <t>Woodbrook Vale School</t>
  </si>
  <si>
    <t>The Kibworth School</t>
  </si>
  <si>
    <t>John Ferneley College</t>
  </si>
  <si>
    <t>Rawlins Academy</t>
  </si>
  <si>
    <t>Humphrey Perkins School</t>
  </si>
  <si>
    <t>The Martin High School Anstey</t>
  </si>
  <si>
    <t>Forest Way School</t>
  </si>
  <si>
    <t>South Wigston High School</t>
  </si>
  <si>
    <t>Redmoor Academy</t>
  </si>
  <si>
    <t>Bosworth Academy</t>
  </si>
  <si>
    <t>Wreake Valley Academy</t>
  </si>
  <si>
    <t>Wigston Academy</t>
  </si>
  <si>
    <t>The Roundhill Academy</t>
  </si>
  <si>
    <t>The Market Bosworth School</t>
  </si>
  <si>
    <t>Lutterworth College</t>
  </si>
  <si>
    <t>Gartree High School</t>
  </si>
  <si>
    <t>Dorothy Goodman School Hinckley</t>
  </si>
  <si>
    <t>Saint Martin's Catholic Voluntary Academy</t>
  </si>
  <si>
    <t>Heath Lane Academy</t>
  </si>
  <si>
    <t>Ivanhoe College Ashby-De-La-Zouch</t>
  </si>
  <si>
    <t>Brockington College</t>
  </si>
  <si>
    <t>Thomas Estley Community College</t>
  </si>
  <si>
    <t>Long Field Academy</t>
  </si>
  <si>
    <t>Ibstock Community College</t>
  </si>
  <si>
    <t>The Priory Belvoir Academy</t>
  </si>
  <si>
    <t>Castle Donington College</t>
  </si>
  <si>
    <t>Ashby School</t>
  </si>
  <si>
    <t>Wigston College</t>
  </si>
  <si>
    <t>Wigston Birkett House Community Special School</t>
  </si>
  <si>
    <t>South Charnwood High School</t>
  </si>
  <si>
    <t>ALP Leicester</t>
  </si>
  <si>
    <t>Beauchamp College</t>
  </si>
  <si>
    <t>Hastings High School</t>
  </si>
  <si>
    <t>Hardwick House School</t>
  </si>
  <si>
    <t>Hinckley Academy and John Cleveland Sixth Form Centre</t>
  </si>
  <si>
    <t>Charnwood College</t>
  </si>
  <si>
    <t>Wolfdale School</t>
  </si>
  <si>
    <t>The Place Independent School</t>
  </si>
  <si>
    <t>The Winstanley School</t>
  </si>
  <si>
    <t>Lewisham</t>
  </si>
  <si>
    <t>Heath House Preparatory School</t>
  </si>
  <si>
    <t>Deptford Green School</t>
  </si>
  <si>
    <t>Sydenham School</t>
  </si>
  <si>
    <t>Conisborough College</t>
  </si>
  <si>
    <t>Sedgehill School</t>
  </si>
  <si>
    <t>Forest Hill School</t>
  </si>
  <si>
    <t>Prendergast Ladywell School</t>
  </si>
  <si>
    <t>Addey and Stanhope School</t>
  </si>
  <si>
    <t>Trinity Church of England School, Lewisham</t>
  </si>
  <si>
    <t>Prendergast School</t>
  </si>
  <si>
    <t>Bonus Pastor Catholic College</t>
  </si>
  <si>
    <t>St Dunstan's College</t>
  </si>
  <si>
    <t>Sydenham High School GDST</t>
  </si>
  <si>
    <t>Brent Knoll School</t>
  </si>
  <si>
    <t>New Woodlands School</t>
  </si>
  <si>
    <t>Greenvale School</t>
  </si>
  <si>
    <t>Watergate School</t>
  </si>
  <si>
    <t>Abbey Manor College</t>
  </si>
  <si>
    <t>Haberdashers' Aske's Knights Academy</t>
  </si>
  <si>
    <t>Haberdashers' Aske's Hatcham College</t>
  </si>
  <si>
    <t>St Matthew Academy</t>
  </si>
  <si>
    <t>Prendergast Vale School</t>
  </si>
  <si>
    <t>Marathon Science School</t>
  </si>
  <si>
    <t>Drumbeat School and ASD Service</t>
  </si>
  <si>
    <t>Rose House Montessori School</t>
  </si>
  <si>
    <t>TLG Lewisham</t>
  </si>
  <si>
    <t>Lincolnshire</t>
  </si>
  <si>
    <t>Spalding High School</t>
  </si>
  <si>
    <t>The Queen Elizabeth's High School, Gainsborough</t>
  </si>
  <si>
    <t>Lincoln Minster School</t>
  </si>
  <si>
    <t>Witham Hall School</t>
  </si>
  <si>
    <t>Dudley House School</t>
  </si>
  <si>
    <t>Kirkstone House School</t>
  </si>
  <si>
    <t>Ayscoughfee Hall School</t>
  </si>
  <si>
    <t>St Hugh's School</t>
  </si>
  <si>
    <t>Handel House Preparatory School</t>
  </si>
  <si>
    <t>The Viking School</t>
  </si>
  <si>
    <t>Kisimul School</t>
  </si>
  <si>
    <t>Copthill Independent Day School &amp; Nursery</t>
  </si>
  <si>
    <t>Greenwich House School</t>
  </si>
  <si>
    <t>The Pilgrim School</t>
  </si>
  <si>
    <t>The Lincoln St Christopher's School</t>
  </si>
  <si>
    <t>The St Francis Special School, Lincoln</t>
  </si>
  <si>
    <t>Stamford Junior School</t>
  </si>
  <si>
    <t>Fortuna School</t>
  </si>
  <si>
    <t>The Priory Witham Academy</t>
  </si>
  <si>
    <t>The Priory City of Lincoln Academy</t>
  </si>
  <si>
    <t>The Priory Academy LSST</t>
  </si>
  <si>
    <t>The Gainsborough Academy</t>
  </si>
  <si>
    <t>St George's Academy</t>
  </si>
  <si>
    <t>The Priory Ruskin Academy</t>
  </si>
  <si>
    <t>Skegness Academy</t>
  </si>
  <si>
    <t>The Giles Academy</t>
  </si>
  <si>
    <t>Queen Elizabeth's Grammar Alford - A Selective Academy</t>
  </si>
  <si>
    <t>Caistor Grammar School</t>
  </si>
  <si>
    <t>Branston Community Academy</t>
  </si>
  <si>
    <t>William Farr CofE Comprehensive School</t>
  </si>
  <si>
    <t>Charles Read Academy</t>
  </si>
  <si>
    <t>De Aston School</t>
  </si>
  <si>
    <t>Lincoln Castle Academy</t>
  </si>
  <si>
    <t>Caistor Yarborough Academy</t>
  </si>
  <si>
    <t>John Spendluffe Foundation Technology College</t>
  </si>
  <si>
    <t>Sir Robert Pattinson Academy</t>
  </si>
  <si>
    <t>The King's School, Grantham</t>
  </si>
  <si>
    <t>Carre's Grammar School</t>
  </si>
  <si>
    <t>University Academy Holbeach</t>
  </si>
  <si>
    <t>St George's Preparatory School &amp; Little Dragons Preschool</t>
  </si>
  <si>
    <t>Lincoln Christ's Hospital School</t>
  </si>
  <si>
    <t>Bourne Academy</t>
  </si>
  <si>
    <t>Stamford Welland Academy</t>
  </si>
  <si>
    <t>Kesteven and Sleaford High School Selective Academy</t>
  </si>
  <si>
    <t>Bourne Grammar School</t>
  </si>
  <si>
    <t>The Deepings School</t>
  </si>
  <si>
    <t>Kesteven and Grantham Girls' School</t>
  </si>
  <si>
    <t>Queen Elizabeth's Grammar School, Horncastle</t>
  </si>
  <si>
    <t>Haven High Academy</t>
  </si>
  <si>
    <t>The Thomas Cowley High School</t>
  </si>
  <si>
    <t>William Lovell Church of England Academy</t>
  </si>
  <si>
    <t>Skegness Grammar School</t>
  </si>
  <si>
    <t>King Edward VI Academy</t>
  </si>
  <si>
    <t>Sir William Robertson Academy, Welbourn</t>
  </si>
  <si>
    <t>Boston High School</t>
  </si>
  <si>
    <t>The Boston Grammar School</t>
  </si>
  <si>
    <t>Burton Hathow Preparatory School</t>
  </si>
  <si>
    <t>Bridge House Independent School</t>
  </si>
  <si>
    <t>Spalding Grammar School</t>
  </si>
  <si>
    <t>St Peter and St Paul, Catholic Voluntary Academy</t>
  </si>
  <si>
    <t>The Eresby School, Spilsby</t>
  </si>
  <si>
    <t>Acorn Free School</t>
  </si>
  <si>
    <t>Lincoln UTC</t>
  </si>
  <si>
    <t>The Barnes Wallis Academy</t>
  </si>
  <si>
    <t>Ambergate Sports College</t>
  </si>
  <si>
    <t>The Grantham Sandon School</t>
  </si>
  <si>
    <t>Thomas Middlecott Academy</t>
  </si>
  <si>
    <t>The Banovallum School</t>
  </si>
  <si>
    <t>Aegir - A Specialist Academy</t>
  </si>
  <si>
    <t>Warren Wood - A Specialist Academy</t>
  </si>
  <si>
    <t>King Edward VI Grammar School</t>
  </si>
  <si>
    <t>The Horncastle St Lawrence School</t>
  </si>
  <si>
    <t>St Bernard's School, Louth</t>
  </si>
  <si>
    <t>Somercotes Academy</t>
  </si>
  <si>
    <t>Woodlands Academy</t>
  </si>
  <si>
    <t>The Garth School</t>
  </si>
  <si>
    <t>The John Fielding Special School</t>
  </si>
  <si>
    <t>Springwell Lincoln City Academy</t>
  </si>
  <si>
    <t>Spalding Academy</t>
  </si>
  <si>
    <t>Louth Academy</t>
  </si>
  <si>
    <t>The Priory Pembroke Academy</t>
  </si>
  <si>
    <t>Liverpool</t>
  </si>
  <si>
    <t>Holly Lodge Girls' College</t>
  </si>
  <si>
    <t>Fazakerley High School</t>
  </si>
  <si>
    <t>Broadgreen International School, A Technology College</t>
  </si>
  <si>
    <t>Calderstones School</t>
  </si>
  <si>
    <t>Gateacre School</t>
  </si>
  <si>
    <t>King David High School</t>
  </si>
  <si>
    <t>Archbishop Blanch School</t>
  </si>
  <si>
    <t>Notre Dame Catholic College</t>
  </si>
  <si>
    <t>St Julie's Catholic High School</t>
  </si>
  <si>
    <t>Broughton Hall Catholic High School</t>
  </si>
  <si>
    <t>St John Bosco Arts College</t>
  </si>
  <si>
    <t>St Hilda's Church of England High School</t>
  </si>
  <si>
    <t>Christian Fellowship School</t>
  </si>
  <si>
    <t>St Vincent's School - A Specialist School for Sensory Impairment and Other Needs</t>
  </si>
  <si>
    <t>Royal School for the Blind (Liverpool)</t>
  </si>
  <si>
    <t>Abbot's Lea School</t>
  </si>
  <si>
    <t>Woolton High School</t>
  </si>
  <si>
    <t>Clifford Holroyde Specialist Sen College</t>
  </si>
  <si>
    <t>Ernest Cookson School</t>
  </si>
  <si>
    <t>Palmerston School</t>
  </si>
  <si>
    <t>Redbridge High School</t>
  </si>
  <si>
    <t>Princes School</t>
  </si>
  <si>
    <t>Millstead School</t>
  </si>
  <si>
    <t>Sandfield Park School</t>
  </si>
  <si>
    <t>North Liverpool Academy</t>
  </si>
  <si>
    <t>Auckland College</t>
  </si>
  <si>
    <t>Liverpool Progressive School</t>
  </si>
  <si>
    <t>Hope School</t>
  </si>
  <si>
    <t>Bank View High School</t>
  </si>
  <si>
    <t>Childwall Abbey School</t>
  </si>
  <si>
    <t>The Belvedere Academy</t>
  </si>
  <si>
    <t>New Heights High School</t>
  </si>
  <si>
    <t>The Academy of St Nicholas</t>
  </si>
  <si>
    <t>The De La Salle Academy</t>
  </si>
  <si>
    <t>St Edward's College</t>
  </si>
  <si>
    <t>King's Leadership Academy, Liverpool</t>
  </si>
  <si>
    <t>The Blue Coat School</t>
  </si>
  <si>
    <t>Bellerive FCJ Catholic College</t>
  </si>
  <si>
    <t>Everton Free School</t>
  </si>
  <si>
    <t>St Francis Xavier's College</t>
  </si>
  <si>
    <t>West Derby School</t>
  </si>
  <si>
    <t>Childwall Sports &amp; Science Academy</t>
  </si>
  <si>
    <t>St Margaret's Church of England Academy</t>
  </si>
  <si>
    <t>Harmonize Academy AP Free School</t>
  </si>
  <si>
    <t>Liverpool Life Sciences UTC</t>
  </si>
  <si>
    <t>The Studio School Liverpool</t>
  </si>
  <si>
    <t>Liverpool College</t>
  </si>
  <si>
    <t>LIPA Sixth Form College</t>
  </si>
  <si>
    <t>The Academy of St Francis of Assisi</t>
  </si>
  <si>
    <t>Progress Schools - Wirral</t>
  </si>
  <si>
    <t>Luton</t>
  </si>
  <si>
    <t>Lealands High School</t>
  </si>
  <si>
    <t>Ashcroft High School</t>
  </si>
  <si>
    <t>Lea Manor High School Performing Arts College</t>
  </si>
  <si>
    <t>Stopsley High School</t>
  </si>
  <si>
    <t>Kings House Preparatory School and Nursery</t>
  </si>
  <si>
    <t>Richmond Hill School</t>
  </si>
  <si>
    <t>Woodlands Secondary School</t>
  </si>
  <si>
    <t>Lady Zia Wernher School</t>
  </si>
  <si>
    <t>Rabia Girls' and Boys' School</t>
  </si>
  <si>
    <t>Avenue Centre for Education</t>
  </si>
  <si>
    <t>Bury Park Educational Institute  (Al - Hikmah Secondary School)</t>
  </si>
  <si>
    <t>The Chalk Hills Academy</t>
  </si>
  <si>
    <t>The Stockwood Park Academy</t>
  </si>
  <si>
    <t>Oakwood Primary School</t>
  </si>
  <si>
    <t>Denbigh High School</t>
  </si>
  <si>
    <t>Challney High School for Boys</t>
  </si>
  <si>
    <t>Icknield High School</t>
  </si>
  <si>
    <t>Cardinal Newman Catholic School A Specialist Science College</t>
  </si>
  <si>
    <t>Active Support Education Centre</t>
  </si>
  <si>
    <t>Putteridge High School</t>
  </si>
  <si>
    <t>Challney High School for Girls</t>
  </si>
  <si>
    <t>Manchester</t>
  </si>
  <si>
    <t>Abraham Moss Community School</t>
  </si>
  <si>
    <t>Wright Robinson College</t>
  </si>
  <si>
    <t>Loreto High School Chorlton</t>
  </si>
  <si>
    <t>Our Lady's RC High School</t>
  </si>
  <si>
    <t>St Matthew's RC High School</t>
  </si>
  <si>
    <t>The Barlow RC High School and Specialist Science College</t>
  </si>
  <si>
    <t>Moor Allerton Preparatory School</t>
  </si>
  <si>
    <t>Chetham's School of Music</t>
  </si>
  <si>
    <t>The Manchester Grammar School</t>
  </si>
  <si>
    <t>Manchester High School for Girls</t>
  </si>
  <si>
    <t>St Bede's College</t>
  </si>
  <si>
    <t>Withington Girls' School</t>
  </si>
  <si>
    <t>Manchester Muslim Preparatory School</t>
  </si>
  <si>
    <t>Abbey College Manchester</t>
  </si>
  <si>
    <t>Camberwell Park Specialist Support School</t>
  </si>
  <si>
    <t>Lancasterian School</t>
  </si>
  <si>
    <t>The Birches School</t>
  </si>
  <si>
    <t>Meade Hill School</t>
  </si>
  <si>
    <t>Rodney House School</t>
  </si>
  <si>
    <t>Grange School</t>
  </si>
  <si>
    <t>Southern Cross School</t>
  </si>
  <si>
    <t>Ashgate Specialist Support Primary School</t>
  </si>
  <si>
    <t>Etz Chaim Boys School</t>
  </si>
  <si>
    <t>St Peter's RC High School</t>
  </si>
  <si>
    <t>Kassim Darwish Grammar School for Boys</t>
  </si>
  <si>
    <t>North Ridge High School</t>
  </si>
  <si>
    <t>Bridgelea Pupil Referral Unit</t>
  </si>
  <si>
    <t>Manchester Academy</t>
  </si>
  <si>
    <t>Manchester Jewish School for Special Education</t>
  </si>
  <si>
    <t>William Hulme's Grammar School</t>
  </si>
  <si>
    <t>Manchester Enterprise Academy</t>
  </si>
  <si>
    <t>Manchester Health Academy</t>
  </si>
  <si>
    <t>Manchester Communication Academy</t>
  </si>
  <si>
    <t>TLG Manchester</t>
  </si>
  <si>
    <t>Manchester  Young Lives</t>
  </si>
  <si>
    <t>Manchester Secondary PRU</t>
  </si>
  <si>
    <t>The King David High School</t>
  </si>
  <si>
    <t>Trinity CofE High School</t>
  </si>
  <si>
    <t>Music Stuff</t>
  </si>
  <si>
    <t>Cedar Mount Academy</t>
  </si>
  <si>
    <t>Melland High School</t>
  </si>
  <si>
    <t>Chorlton High School</t>
  </si>
  <si>
    <t>Saint Paul's Catholic High School</t>
  </si>
  <si>
    <t>Burnage Academy for Boys</t>
  </si>
  <si>
    <t>Levenshulme High School</t>
  </si>
  <si>
    <t>Whalley Range 11-18 High School</t>
  </si>
  <si>
    <t>Newall Green High School</t>
  </si>
  <si>
    <t>Harpurhey Alternative Provision School</t>
  </si>
  <si>
    <t>Piper Hill High School</t>
  </si>
  <si>
    <t>Dean Trust Ardwick</t>
  </si>
  <si>
    <t>Pioneer House High School</t>
  </si>
  <si>
    <t>Parrs Wood High School</t>
  </si>
  <si>
    <t>The East Manchester Academy</t>
  </si>
  <si>
    <t>Eden Boys' Leadership Academy, Manchester</t>
  </si>
  <si>
    <t>Eden Girls' Leadership Academy , Manchester</t>
  </si>
  <si>
    <t>Manchester Enterprise Academy Central</t>
  </si>
  <si>
    <t>Medway</t>
  </si>
  <si>
    <t>St John Fisher Catholic Comprehensive School</t>
  </si>
  <si>
    <t>King's School, Rochester</t>
  </si>
  <si>
    <t>Bryony School</t>
  </si>
  <si>
    <t>St Andrew's School (Rochester)</t>
  </si>
  <si>
    <t>Rochester Independent College</t>
  </si>
  <si>
    <t>Abbey Court Foundation Special School</t>
  </si>
  <si>
    <t>Trinity School and College</t>
  </si>
  <si>
    <t>Will Adams Centre</t>
  </si>
  <si>
    <t>Blue Skies School</t>
  </si>
  <si>
    <t>Strood Academy</t>
  </si>
  <si>
    <t>Brompton Academy</t>
  </si>
  <si>
    <t>The Victory Academy</t>
  </si>
  <si>
    <t>The Rochester Grammar School</t>
  </si>
  <si>
    <t>Fort Pitt Grammar School</t>
  </si>
  <si>
    <t>Rainham School for Girls</t>
  </si>
  <si>
    <t>Holcombe Grammar School</t>
  </si>
  <si>
    <t>Sir Joseph Williamson's Mathematical School</t>
  </si>
  <si>
    <t>Rainham Mark Grammar School</t>
  </si>
  <si>
    <t>The Hundred of Hoo Academy</t>
  </si>
  <si>
    <t>The Thomas Aveling School</t>
  </si>
  <si>
    <t>Walderslade Girls' School</t>
  </si>
  <si>
    <t>The Robert Napier School</t>
  </si>
  <si>
    <t>Bradfields Academy</t>
  </si>
  <si>
    <t>INSPIRE Free Special School</t>
  </si>
  <si>
    <t>The Howard School</t>
  </si>
  <si>
    <t>Danecourt School</t>
  </si>
  <si>
    <t>Rivermead School</t>
  </si>
  <si>
    <t>The GFC School</t>
  </si>
  <si>
    <t>The Rowans</t>
  </si>
  <si>
    <t>Merton</t>
  </si>
  <si>
    <t>Willington School</t>
  </si>
  <si>
    <t>Ricards Lodge High School</t>
  </si>
  <si>
    <t>Raynes Park High School</t>
  </si>
  <si>
    <t>Rutlish School</t>
  </si>
  <si>
    <t>Wimbledon College</t>
  </si>
  <si>
    <t>Ursuline High School Wimbledon</t>
  </si>
  <si>
    <t>The Rowans School</t>
  </si>
  <si>
    <t>Donhead Preparatory School</t>
  </si>
  <si>
    <t>The Study Preparatory School</t>
  </si>
  <si>
    <t>Wimbledon High School</t>
  </si>
  <si>
    <t>The Norwegian School in London</t>
  </si>
  <si>
    <t>Blossom House School</t>
  </si>
  <si>
    <t>Melrose School</t>
  </si>
  <si>
    <t>Perseid School</t>
  </si>
  <si>
    <t>Cricket Green School</t>
  </si>
  <si>
    <t>Harris Academy Merton</t>
  </si>
  <si>
    <t>St Mark's Church of England Academy</t>
  </si>
  <si>
    <t>Harris Academy Morden</t>
  </si>
  <si>
    <t>The London Acorn School</t>
  </si>
  <si>
    <t>Jus'T'Learn</t>
  </si>
  <si>
    <t>The Norwegian Kindergarten In London</t>
  </si>
  <si>
    <t>Middlesbrough</t>
  </si>
  <si>
    <t>Acklam Grange School</t>
  </si>
  <si>
    <t>Beverley School</t>
  </si>
  <si>
    <t>Holmwood School</t>
  </si>
  <si>
    <t>Macmillan Academy</t>
  </si>
  <si>
    <t>Priory Woods School</t>
  </si>
  <si>
    <t>Unity City Academy</t>
  </si>
  <si>
    <t>The King's Academy</t>
  </si>
  <si>
    <t>Outwood Academy Ormesby</t>
  </si>
  <si>
    <t>Outwood Academy Acklam</t>
  </si>
  <si>
    <t>Trinity Catholic College</t>
  </si>
  <si>
    <t>River Tees High Academy</t>
  </si>
  <si>
    <t>River Tees Middle Academy</t>
  </si>
  <si>
    <t>River Tees Primary Academy</t>
  </si>
  <si>
    <t>Hollis Academy</t>
  </si>
  <si>
    <t>Milton Keynes</t>
  </si>
  <si>
    <t>St Paul's Catholic School</t>
  </si>
  <si>
    <t>The Radcliffe School</t>
  </si>
  <si>
    <t>Milton Keynes Preparatory School</t>
  </si>
  <si>
    <t>The Webber Independent School</t>
  </si>
  <si>
    <t>The Grove Independent School</t>
  </si>
  <si>
    <t>White Spire School</t>
  </si>
  <si>
    <t>Romans Field School</t>
  </si>
  <si>
    <t>The Walnuts School</t>
  </si>
  <si>
    <t>Slated Row School</t>
  </si>
  <si>
    <t>The Redway School</t>
  </si>
  <si>
    <t>Milton Keynes Primary Pupil Referral Unit</t>
  </si>
  <si>
    <t>The Milton Keynes Academy</t>
  </si>
  <si>
    <t>Broughton Manor Preparatory School</t>
  </si>
  <si>
    <t>Oakgrove School</t>
  </si>
  <si>
    <t>Denbigh School</t>
  </si>
  <si>
    <t>Shenley Brook End School</t>
  </si>
  <si>
    <t>Walton High</t>
  </si>
  <si>
    <t>The Hazeley Academy</t>
  </si>
  <si>
    <t>Ousedale School</t>
  </si>
  <si>
    <t>Stephenson Academy</t>
  </si>
  <si>
    <t>Sir Herbert Leon Academy</t>
  </si>
  <si>
    <t>Bridge Academy</t>
  </si>
  <si>
    <t>Cambian Bletchley Park School</t>
  </si>
  <si>
    <t>Newcastle upon Tyne</t>
  </si>
  <si>
    <t>Gosforth Central Middle School</t>
  </si>
  <si>
    <t>Gosforth East Middle School</t>
  </si>
  <si>
    <t>Newcastle High School for Girls</t>
  </si>
  <si>
    <t>Newcastle Preparatory School</t>
  </si>
  <si>
    <t>Newcastle School for Boys</t>
  </si>
  <si>
    <t>Dame Allan's Senior School</t>
  </si>
  <si>
    <t>Royal Grammar School</t>
  </si>
  <si>
    <t>Northern Counties School</t>
  </si>
  <si>
    <t>Dame Allan's Junior School</t>
  </si>
  <si>
    <t>Hadrian School</t>
  </si>
  <si>
    <t>Sir Charles Parsons School</t>
  </si>
  <si>
    <t>Thomas Bewick School</t>
  </si>
  <si>
    <t>Excelsior Academy</t>
  </si>
  <si>
    <t>Bahr Academy</t>
  </si>
  <si>
    <t>Gosforth Junior High Academy</t>
  </si>
  <si>
    <t>Gosforth Academy</t>
  </si>
  <si>
    <t>Sacred Heart Catholic High School</t>
  </si>
  <si>
    <t>St Cuthbert's High School</t>
  </si>
  <si>
    <t>Kenton School</t>
  </si>
  <si>
    <t>Studio West</t>
  </si>
  <si>
    <t>Trinity Academy Newcastle</t>
  </si>
  <si>
    <t>Trinity Solutions Academy</t>
  </si>
  <si>
    <t>Benfield School</t>
  </si>
  <si>
    <t>Newcastle Bridges School</t>
  </si>
  <si>
    <t>Newham</t>
  </si>
  <si>
    <t>Tunmarsh School</t>
  </si>
  <si>
    <t>Little Ilford School</t>
  </si>
  <si>
    <t>Lister Community School</t>
  </si>
  <si>
    <t>Plashet School</t>
  </si>
  <si>
    <t>The Cumberland School</t>
  </si>
  <si>
    <t>Eastlea Community School</t>
  </si>
  <si>
    <t>Sarah Bonnell School</t>
  </si>
  <si>
    <t>St Angela's Ursuline School</t>
  </si>
  <si>
    <t>St Bonaventure's RC School</t>
  </si>
  <si>
    <t>Grangewood Independent School</t>
  </si>
  <si>
    <t>Kingsford Community School</t>
  </si>
  <si>
    <t>Azhar Academy Girls School</t>
  </si>
  <si>
    <t>Quwwat Ul Islam Girls' School</t>
  </si>
  <si>
    <t>New Directions</t>
  </si>
  <si>
    <t>Brampton Manor Academy</t>
  </si>
  <si>
    <t>Stratford School Academy</t>
  </si>
  <si>
    <t>School 21</t>
  </si>
  <si>
    <t>London Academy of Excellence</t>
  </si>
  <si>
    <t>Chobham Academy</t>
  </si>
  <si>
    <t>East London Science School</t>
  </si>
  <si>
    <t>Langdon Academy</t>
  </si>
  <si>
    <t>Oasis Academy Silvertown</t>
  </si>
  <si>
    <t>Education Links</t>
  </si>
  <si>
    <t>John F Kennedy Special School</t>
  </si>
  <si>
    <t>London Design and Engineering UTC</t>
  </si>
  <si>
    <t>Forest Gate Community School</t>
  </si>
  <si>
    <t>Newham Collegiate Sixth Form Centre, City of London Academy</t>
  </si>
  <si>
    <t>Bobby Moore Academy</t>
  </si>
  <si>
    <t>Norfolk</t>
  </si>
  <si>
    <t>North Walsham High School</t>
  </si>
  <si>
    <t>Framingham Earl High School</t>
  </si>
  <si>
    <t>Aylsham High School</t>
  </si>
  <si>
    <t>Litcham School</t>
  </si>
  <si>
    <t>Old Buckenham High School</t>
  </si>
  <si>
    <t>Riddlesworth Hall School</t>
  </si>
  <si>
    <t>Gresham's School</t>
  </si>
  <si>
    <t>Langley Preparatory School At Taverham Hall</t>
  </si>
  <si>
    <t>Aurora Eccles School</t>
  </si>
  <si>
    <t>Beeston Hall School</t>
  </si>
  <si>
    <t>Town Close House Preparatory School</t>
  </si>
  <si>
    <t>Notre Dame Preparatory School (Norwich) Limited</t>
  </si>
  <si>
    <t>Norwich High School for Girls GDST</t>
  </si>
  <si>
    <t>Thetford Grammar School</t>
  </si>
  <si>
    <t>Sheridan House School</t>
  </si>
  <si>
    <t>All Saints School</t>
  </si>
  <si>
    <t>Downham Preparatory School and Montessori Nursery</t>
  </si>
  <si>
    <t>Sidestrand Hall School</t>
  </si>
  <si>
    <t>Fred Nicholson School</t>
  </si>
  <si>
    <t>Hall School</t>
  </si>
  <si>
    <t>Sheringham Woodfields School</t>
  </si>
  <si>
    <t>The Clare School</t>
  </si>
  <si>
    <t>The Parkside School, Norwich</t>
  </si>
  <si>
    <t>Harford Manor School, Norwich</t>
  </si>
  <si>
    <t>John Grant School, Caister-on-Sea</t>
  </si>
  <si>
    <t>Norwich Steiner School</t>
  </si>
  <si>
    <t>Avocet House</t>
  </si>
  <si>
    <t>Acorn Park School</t>
  </si>
  <si>
    <t>Churchill Park Complex Needs School</t>
  </si>
  <si>
    <t>Red Balloon - Norwich</t>
  </si>
  <si>
    <t>The Open Academy</t>
  </si>
  <si>
    <t>Future Education</t>
  </si>
  <si>
    <t>City Academy Norwich</t>
  </si>
  <si>
    <t>Ormiston Victory Academy</t>
  </si>
  <si>
    <t>Ormiston Venture Academy</t>
  </si>
  <si>
    <t>King's Lynn Academy</t>
  </si>
  <si>
    <t>The Thetford Academy</t>
  </si>
  <si>
    <t>Wymondham College</t>
  </si>
  <si>
    <t>Springwood High School</t>
  </si>
  <si>
    <t>Diss High School</t>
  </si>
  <si>
    <t>Cromer Academy</t>
  </si>
  <si>
    <t>Wymondham High Academy</t>
  </si>
  <si>
    <t>Lynn Grove Academy</t>
  </si>
  <si>
    <t>Sheringham High School</t>
  </si>
  <si>
    <t>Notre Dame High School, Norwich</t>
  </si>
  <si>
    <t>Hellesdon High School</t>
  </si>
  <si>
    <t>Westfield House School</t>
  </si>
  <si>
    <t>Acle Academy</t>
  </si>
  <si>
    <t>Reepham High School and College</t>
  </si>
  <si>
    <t>Turnstone House School</t>
  </si>
  <si>
    <t>The Nicholas Hamond Academy</t>
  </si>
  <si>
    <t>Iceni Academy</t>
  </si>
  <si>
    <t>Hobart High School</t>
  </si>
  <si>
    <t>Taverham High School</t>
  </si>
  <si>
    <t>The Pinetree School</t>
  </si>
  <si>
    <t>Sir Isaac Newton Sixth Form Free School</t>
  </si>
  <si>
    <t>Hethersett Academy</t>
  </si>
  <si>
    <t>Cliff Park Ormiston Academy</t>
  </si>
  <si>
    <t>St Clement's High School</t>
  </si>
  <si>
    <t>Short Stay School for Norfolk</t>
  </si>
  <si>
    <t>Jane Austen College</t>
  </si>
  <si>
    <t>University Technical College Norfolk</t>
  </si>
  <si>
    <t>King Edward VII Academy</t>
  </si>
  <si>
    <t>Northgate High School</t>
  </si>
  <si>
    <t>Caister Academy</t>
  </si>
  <si>
    <t>Stalham High School</t>
  </si>
  <si>
    <t>Sewell Park Academy</t>
  </si>
  <si>
    <t>The Hewett Academy, Norwich</t>
  </si>
  <si>
    <t>Marshland High School</t>
  </si>
  <si>
    <t>Great Yarmouth Charter Academy</t>
  </si>
  <si>
    <t>Thorpe St Andrew School and Sixth Form</t>
  </si>
  <si>
    <t>Smithdon High School</t>
  </si>
  <si>
    <t>Long Stratton High School</t>
  </si>
  <si>
    <t>Dereham Neatherd High School</t>
  </si>
  <si>
    <t>The Wherry School</t>
  </si>
  <si>
    <t>Alderman Peel High School</t>
  </si>
  <si>
    <t>Downham Market Academy</t>
  </si>
  <si>
    <t>North East Lincolnshire</t>
  </si>
  <si>
    <t>St James' School</t>
  </si>
  <si>
    <t>St Martin's Preparatory School</t>
  </si>
  <si>
    <t>Oasis Academy Immingham</t>
  </si>
  <si>
    <t>Oasis Academy Wintringham</t>
  </si>
  <si>
    <t>Havelock Academy</t>
  </si>
  <si>
    <t>Cleethorpes Academy</t>
  </si>
  <si>
    <t>Tollbar Academy</t>
  </si>
  <si>
    <t>Healing Science Academy</t>
  </si>
  <si>
    <t>Ormiston Maritime Academy</t>
  </si>
  <si>
    <t>Humberston Academy</t>
  </si>
  <si>
    <t>Cambridge Park Academy</t>
  </si>
  <si>
    <t>Humberston Park School</t>
  </si>
  <si>
    <t>John Whitgift Academy</t>
  </si>
  <si>
    <t>Phoenix Park Academy</t>
  </si>
  <si>
    <t>Sevenhills Academy</t>
  </si>
  <si>
    <t>North Lincolnshire</t>
  </si>
  <si>
    <t>The Darley Centre</t>
  </si>
  <si>
    <t>Frederick Gough School</t>
  </si>
  <si>
    <t>Baysgarth School</t>
  </si>
  <si>
    <t>Sir John Nelthorpe School</t>
  </si>
  <si>
    <t>St Luke's Primary School</t>
  </si>
  <si>
    <t>South Park Enterprise College (11-19)</t>
  </si>
  <si>
    <t>Demeter House</t>
  </si>
  <si>
    <t>The St Lawrence Academy</t>
  </si>
  <si>
    <t>Outwood Academy Foxhills</t>
  </si>
  <si>
    <t>The Vale Academy</t>
  </si>
  <si>
    <t>South Axholme Academy</t>
  </si>
  <si>
    <t>The Axholme Academy</t>
  </si>
  <si>
    <t>Huntcliff School</t>
  </si>
  <si>
    <t>St Bede's Catholic Voluntary Academy</t>
  </si>
  <si>
    <t>Winterton Community Academy</t>
  </si>
  <si>
    <t>Melior Community Academy</t>
  </si>
  <si>
    <t>Outwood Academy Brumby</t>
  </si>
  <si>
    <t>Coritani Academy</t>
  </si>
  <si>
    <t>North Somerset</t>
  </si>
  <si>
    <t>The Downs School</t>
  </si>
  <si>
    <t>Sidcot School</t>
  </si>
  <si>
    <t>Fairfield School (PNEU)</t>
  </si>
  <si>
    <t>Ashbrooke House School</t>
  </si>
  <si>
    <t>Westhaven School</t>
  </si>
  <si>
    <t>Ravenswood School</t>
  </si>
  <si>
    <t>Baytree School</t>
  </si>
  <si>
    <t>Hans Price Academy</t>
  </si>
  <si>
    <t>Backwell School</t>
  </si>
  <si>
    <t>Gordano School</t>
  </si>
  <si>
    <t>Priory Community School</t>
  </si>
  <si>
    <t>Clevedon School</t>
  </si>
  <si>
    <t>Voyage Learning Campus</t>
  </si>
  <si>
    <t>Nailsea School</t>
  </si>
  <si>
    <t>Worle Community School</t>
  </si>
  <si>
    <t>North Tyneside</t>
  </si>
  <si>
    <t>Moorbridge</t>
  </si>
  <si>
    <t>Marden High School</t>
  </si>
  <si>
    <t>Norham High School</t>
  </si>
  <si>
    <t>Marden Bridge Middle School</t>
  </si>
  <si>
    <t>Valley Gardens Middle School</t>
  </si>
  <si>
    <t>Monkseaton Middle School</t>
  </si>
  <si>
    <t>Whitley Bay High School</t>
  </si>
  <si>
    <t>George Stephenson High School</t>
  </si>
  <si>
    <t>Churchill Community College</t>
  </si>
  <si>
    <t>Monkseaton  High School</t>
  </si>
  <si>
    <t>John Spence Community High School</t>
  </si>
  <si>
    <t>Longbenton High School</t>
  </si>
  <si>
    <t>Wellfield Middle School</t>
  </si>
  <si>
    <t>Woodlawn School</t>
  </si>
  <si>
    <t>Benton Dene School</t>
  </si>
  <si>
    <t>Percy Hedley School</t>
  </si>
  <si>
    <t>Beacon Hill School</t>
  </si>
  <si>
    <t>Silverdale School</t>
  </si>
  <si>
    <t>Parkside House School</t>
  </si>
  <si>
    <t>Kings Priory School</t>
  </si>
  <si>
    <t>ID Academy</t>
  </si>
  <si>
    <t>North Yorkshire</t>
  </si>
  <si>
    <t>Cedar House School</t>
  </si>
  <si>
    <t>Risedale Sports and Community College</t>
  </si>
  <si>
    <t>Ryedale School</t>
  </si>
  <si>
    <t>Thirsk School &amp; Sixth Form College</t>
  </si>
  <si>
    <t>Caedmon College Whitby</t>
  </si>
  <si>
    <t>Eskdale School</t>
  </si>
  <si>
    <t>Bedale High School</t>
  </si>
  <si>
    <t>Lady Lumley's School</t>
  </si>
  <si>
    <t>George Pindar School</t>
  </si>
  <si>
    <t>Graham School</t>
  </si>
  <si>
    <t>Northallerton School &amp; Sixth Form College</t>
  </si>
  <si>
    <t>The Wensleydale School &amp; Sixth Form</t>
  </si>
  <si>
    <t>Malton School</t>
  </si>
  <si>
    <t>Settle College</t>
  </si>
  <si>
    <t>Upper Wharfedale School</t>
  </si>
  <si>
    <t>Tadcaster Grammar School</t>
  </si>
  <si>
    <t>Ripon Grammar School</t>
  </si>
  <si>
    <t>Sherburn High School</t>
  </si>
  <si>
    <t>Boroughbridge High School</t>
  </si>
  <si>
    <t>Nidderdale High School</t>
  </si>
  <si>
    <t>Selby High School Specialist School for the Arts and Science</t>
  </si>
  <si>
    <t>Ermysted's Grammar School</t>
  </si>
  <si>
    <t>St John Fisher Catholic High School</t>
  </si>
  <si>
    <t>Queen Mary's School</t>
  </si>
  <si>
    <t>Terrington Hall School</t>
  </si>
  <si>
    <t>Fyling Hall School</t>
  </si>
  <si>
    <t>Ampleforth College</t>
  </si>
  <si>
    <t>Aysgarth School</t>
  </si>
  <si>
    <t>Giggleswick School</t>
  </si>
  <si>
    <t>Queen Ethelburga's College</t>
  </si>
  <si>
    <t>Belmont Grosvenor School</t>
  </si>
  <si>
    <t>Read School</t>
  </si>
  <si>
    <t>Queen Margaret's School</t>
  </si>
  <si>
    <t>Cundall Manor School</t>
  </si>
  <si>
    <t>Moorland Waldorf School</t>
  </si>
  <si>
    <t>Brackenfield School</t>
  </si>
  <si>
    <t>Ashville College</t>
  </si>
  <si>
    <t>Wharfedale Montessori School</t>
  </si>
  <si>
    <t>Brompton Hall School</t>
  </si>
  <si>
    <t>Breckenbrough School</t>
  </si>
  <si>
    <t>Welburn Hall School</t>
  </si>
  <si>
    <t>The Dales School</t>
  </si>
  <si>
    <t>Springhead School</t>
  </si>
  <si>
    <t>The Forest School</t>
  </si>
  <si>
    <t>Springwater School</t>
  </si>
  <si>
    <t>Brooklands School</t>
  </si>
  <si>
    <t>Mowbray School</t>
  </si>
  <si>
    <t>Forest Moor School</t>
  </si>
  <si>
    <t>The Faculty of Queen Ethelburga's</t>
  </si>
  <si>
    <t>Scarborough Pupil Referral Unit</t>
  </si>
  <si>
    <t>Cambian Scarborough School</t>
  </si>
  <si>
    <t>Hambleton/Richmondshire Pupil Referral Service</t>
  </si>
  <si>
    <t>Craven Pupil Referral Service</t>
  </si>
  <si>
    <t>Harrogate Grammar School</t>
  </si>
  <si>
    <t>Skipton Girls' High School</t>
  </si>
  <si>
    <t>Norton College</t>
  </si>
  <si>
    <t>South Craven School</t>
  </si>
  <si>
    <t>Rossett School</t>
  </si>
  <si>
    <t>St Aidan's Church of England High School</t>
  </si>
  <si>
    <t>Outwood Academy Ripon</t>
  </si>
  <si>
    <t>The Rubicon Centre</t>
  </si>
  <si>
    <t>Harrogate High School</t>
  </si>
  <si>
    <t>The Woodlands Academy</t>
  </si>
  <si>
    <t>The Skipton Academy</t>
  </si>
  <si>
    <t>Stokesley School</t>
  </si>
  <si>
    <t>EBOR Academy Filey</t>
  </si>
  <si>
    <t>Scarborough University Technical College</t>
  </si>
  <si>
    <t>Cambian Spring Hill</t>
  </si>
  <si>
    <t>Brayton Academy</t>
  </si>
  <si>
    <t>Scalby School</t>
  </si>
  <si>
    <t>Barlby High School</t>
  </si>
  <si>
    <t>Richmond School</t>
  </si>
  <si>
    <t>Northamptonshire</t>
  </si>
  <si>
    <t>Wollaston School</t>
  </si>
  <si>
    <t>The Latimer Arts College</t>
  </si>
  <si>
    <t>Winchester House School</t>
  </si>
  <si>
    <t>Maidwell Hall School</t>
  </si>
  <si>
    <t>Oundle School</t>
  </si>
  <si>
    <t>Wellingborough School</t>
  </si>
  <si>
    <t>Spratton Hall School</t>
  </si>
  <si>
    <t>Cambian Potterspury Lodge School</t>
  </si>
  <si>
    <t>Quinton House School</t>
  </si>
  <si>
    <t>Akeley Wood Junior School</t>
  </si>
  <si>
    <t>Carrdus School</t>
  </si>
  <si>
    <t>Laxton Junior School</t>
  </si>
  <si>
    <t>Northampton High School</t>
  </si>
  <si>
    <t>Bosworth Independent College</t>
  </si>
  <si>
    <t>Overstone Park School</t>
  </si>
  <si>
    <t>Pitsford School</t>
  </si>
  <si>
    <t>Fairfields School</t>
  </si>
  <si>
    <t>The Gateway School</t>
  </si>
  <si>
    <t>Kings Meadow School</t>
  </si>
  <si>
    <t>Cambian Northampton School</t>
  </si>
  <si>
    <t>Hospital and Outreach Education</t>
  </si>
  <si>
    <t>Northampton Academy</t>
  </si>
  <si>
    <t>Corby Business Academy</t>
  </si>
  <si>
    <t>Brooke Weston Academy</t>
  </si>
  <si>
    <t>Progress Schools - Northamptonshire</t>
  </si>
  <si>
    <t>St Andrew's College</t>
  </si>
  <si>
    <t>Kettering Buccleuch Academy</t>
  </si>
  <si>
    <t>Kettering Science Academy</t>
  </si>
  <si>
    <t>Malcolm Arnold Academy</t>
  </si>
  <si>
    <t>Northampton School for Boys</t>
  </si>
  <si>
    <t>Sponne School</t>
  </si>
  <si>
    <t>Guilsborough Academy</t>
  </si>
  <si>
    <t>Weston Favell Academy</t>
  </si>
  <si>
    <t>Southfield School for Girls</t>
  </si>
  <si>
    <t>Montsaye Academy</t>
  </si>
  <si>
    <t>Bishop Stopford School</t>
  </si>
  <si>
    <t>Campion School</t>
  </si>
  <si>
    <t>Caroline Chisholm School</t>
  </si>
  <si>
    <t>Northgate School Arts College</t>
  </si>
  <si>
    <t>Manor School Sports College</t>
  </si>
  <si>
    <t>Moulton School and Science College</t>
  </si>
  <si>
    <t>Chenderit School</t>
  </si>
  <si>
    <t>Sir Christopher Hatton Academy</t>
  </si>
  <si>
    <t>Huxlow Science College</t>
  </si>
  <si>
    <t>DSLV E-ACT Academy</t>
  </si>
  <si>
    <t>The Duston School</t>
  </si>
  <si>
    <t>The Parker E-ACT Academy</t>
  </si>
  <si>
    <t>Corby Technical School</t>
  </si>
  <si>
    <t>Maplefields Academy</t>
  </si>
  <si>
    <t>Abbeyfield School</t>
  </si>
  <si>
    <t>Kingsthorpe College</t>
  </si>
  <si>
    <t>The CE Academy</t>
  </si>
  <si>
    <t>Lodge Park Academy</t>
  </si>
  <si>
    <t>Magdalen College School</t>
  </si>
  <si>
    <t>Silverstone UTC</t>
  </si>
  <si>
    <t>Weavers Academy</t>
  </si>
  <si>
    <t>Kingswood Secondary Academy</t>
  </si>
  <si>
    <t>Wrenn School</t>
  </si>
  <si>
    <t>The Ferrers School</t>
  </si>
  <si>
    <t>Friars Academy</t>
  </si>
  <si>
    <t>Billing Brook Special School</t>
  </si>
  <si>
    <t>Northampton School for Girls</t>
  </si>
  <si>
    <t>Greenfields Specialist School for Communication</t>
  </si>
  <si>
    <t>Isebrook SEN Cognition &amp; Learning College</t>
  </si>
  <si>
    <t>Prince William School</t>
  </si>
  <si>
    <t>Northampton International Academy</t>
  </si>
  <si>
    <t>Thomas Becket Catholic School</t>
  </si>
  <si>
    <t>Daventry Hill School</t>
  </si>
  <si>
    <t>Wootton Park School</t>
  </si>
  <si>
    <t>The Spires Academy</t>
  </si>
  <si>
    <t>Elizabeth Woodville School</t>
  </si>
  <si>
    <t>Youth Works Community College</t>
  </si>
  <si>
    <t>Wren Spinney Community School</t>
  </si>
  <si>
    <t>Purple Oaks Academy</t>
  </si>
  <si>
    <t>Northumberland</t>
  </si>
  <si>
    <t>Corbridge Middle School</t>
  </si>
  <si>
    <t>Haydon Bridge Community High School and Sports College</t>
  </si>
  <si>
    <t>Seaton Sluice Middle School</t>
  </si>
  <si>
    <t>Whytrig Community Middle School</t>
  </si>
  <si>
    <t>Highfield Middle School</t>
  </si>
  <si>
    <t>Ovingham Middle School</t>
  </si>
  <si>
    <t>Tweedmouth Community Middle School</t>
  </si>
  <si>
    <t>Bellingham Middle School and Sports College</t>
  </si>
  <si>
    <t>Prudhoe Community High School</t>
  </si>
  <si>
    <t>Glendale Middle School</t>
  </si>
  <si>
    <t>Berwick Middle School</t>
  </si>
  <si>
    <t>Ponteland High School</t>
  </si>
  <si>
    <t>The Duchess's Community High School</t>
  </si>
  <si>
    <t>James Calvert Spence College</t>
  </si>
  <si>
    <t>Dr Thomlinson Church of England Middle School</t>
  </si>
  <si>
    <t>Astley Community High School</t>
  </si>
  <si>
    <t>Longridge Towers School</t>
  </si>
  <si>
    <t>Mowden Hall School</t>
  </si>
  <si>
    <t>Cleaswell Hill School</t>
  </si>
  <si>
    <t>Cramlington Hillcrest School</t>
  </si>
  <si>
    <t>Barndale House School</t>
  </si>
  <si>
    <t>The Grove Special School</t>
  </si>
  <si>
    <t>Hexham Priory School</t>
  </si>
  <si>
    <t>Collingwood School &amp; Media Arts College</t>
  </si>
  <si>
    <t>Nunnykirk Centre for Dyslexia</t>
  </si>
  <si>
    <t>Northumberland Pupil Referral Unit</t>
  </si>
  <si>
    <t>Atkinson House School</t>
  </si>
  <si>
    <t>Bede Academy</t>
  </si>
  <si>
    <t>Cramlington Learning Village</t>
  </si>
  <si>
    <t>Berwick Academy</t>
  </si>
  <si>
    <t>The King Edward VI Academy</t>
  </si>
  <si>
    <t>Morpeth Chantry Middle School</t>
  </si>
  <si>
    <t>Morpeth Newminster Middle School</t>
  </si>
  <si>
    <t>The Blyth Academy</t>
  </si>
  <si>
    <t>St Benet Biscop Catholic Academy</t>
  </si>
  <si>
    <t>Queen Elizabeth High School</t>
  </si>
  <si>
    <t>Hexham Middle School</t>
  </si>
  <si>
    <t>Ashington Academy</t>
  </si>
  <si>
    <t>Nottingham</t>
  </si>
  <si>
    <t>Ellis Guilford School</t>
  </si>
  <si>
    <t>Hollygirt School</t>
  </si>
  <si>
    <t>Nottingham High School</t>
  </si>
  <si>
    <t>Iona School</t>
  </si>
  <si>
    <t>Rosehill School</t>
  </si>
  <si>
    <t>Jamia Al-Hudaa Residential College</t>
  </si>
  <si>
    <t>Fig Tree Primary School</t>
  </si>
  <si>
    <t>Hospital and Home Education PRU</t>
  </si>
  <si>
    <t>Djanogly City Academy</t>
  </si>
  <si>
    <t>Sutherland House School</t>
  </si>
  <si>
    <t>The Bulwell Academy</t>
  </si>
  <si>
    <t>Nottingham University Samworth Academy</t>
  </si>
  <si>
    <t>Nottingham Academy</t>
  </si>
  <si>
    <t>Fernwood School</t>
  </si>
  <si>
    <t>Nottingham Girls' Academy</t>
  </si>
  <si>
    <t>Stone Soup Academy</t>
  </si>
  <si>
    <t>The Trinity Catholic School A Voluntary Academy</t>
  </si>
  <si>
    <t>The Nottingham Emmanuel School</t>
  </si>
  <si>
    <t>Tlg Nottingham</t>
  </si>
  <si>
    <t>Nottingham University Academy of Science and Technology</t>
  </si>
  <si>
    <t>Nottingham Free School</t>
  </si>
  <si>
    <t>Farnborough Academy</t>
  </si>
  <si>
    <t>The Oakwood Academy</t>
  </si>
  <si>
    <t>FUEL</t>
  </si>
  <si>
    <t>Denewood Academy</t>
  </si>
  <si>
    <t>Unity Academy</t>
  </si>
  <si>
    <t>Westbury Academy</t>
  </si>
  <si>
    <t>Park Vale Academy</t>
  </si>
  <si>
    <t>Take 1 Learning Centre</t>
  </si>
  <si>
    <t>Bluecoat Wollaton Academy</t>
  </si>
  <si>
    <t>Nottinghamshire</t>
  </si>
  <si>
    <t>Chilwell School</t>
  </si>
  <si>
    <t>Worksop College</t>
  </si>
  <si>
    <t>Saville House School</t>
  </si>
  <si>
    <t>Plumtree School</t>
  </si>
  <si>
    <t>Orchard School</t>
  </si>
  <si>
    <t>Lammas School</t>
  </si>
  <si>
    <t>Salterford House School</t>
  </si>
  <si>
    <t>Fountaindale School</t>
  </si>
  <si>
    <t>Derrymount School</t>
  </si>
  <si>
    <t>Carlton Digby School</t>
  </si>
  <si>
    <t>Dawn House School</t>
  </si>
  <si>
    <t>Ash Lea School</t>
  </si>
  <si>
    <t>Bracken Hill School</t>
  </si>
  <si>
    <t>Newark Orchard School</t>
  </si>
  <si>
    <t>Freyburg School</t>
  </si>
  <si>
    <t>Colston Bassett School Limited</t>
  </si>
  <si>
    <t>Samworth Church Academy</t>
  </si>
  <si>
    <t>Wings School Notts</t>
  </si>
  <si>
    <t>George Spencer Academy and Technology College</t>
  </si>
  <si>
    <t>Redhill Academy</t>
  </si>
  <si>
    <t>Carlton le Willows Academy</t>
  </si>
  <si>
    <t>The West Bridgford School</t>
  </si>
  <si>
    <t>Toot Hill School</t>
  </si>
  <si>
    <t>Carlton Academy</t>
  </si>
  <si>
    <t>South Nottinghamshire Academy</t>
  </si>
  <si>
    <t>Retford Oaks Academy</t>
  </si>
  <si>
    <t>Serlby Park Academy</t>
  </si>
  <si>
    <t>The Manor Academy</t>
  </si>
  <si>
    <t>The National CofE Academy</t>
  </si>
  <si>
    <t>Tuxford Academy</t>
  </si>
  <si>
    <t>The Becket School</t>
  </si>
  <si>
    <t>Arnold Hill Academy</t>
  </si>
  <si>
    <t>The Joseph Whitaker School</t>
  </si>
  <si>
    <t>The Brunts Academy</t>
  </si>
  <si>
    <t>Quarrydale Academy</t>
  </si>
  <si>
    <t>Ashfield Comprehensive School</t>
  </si>
  <si>
    <t>The Elizabethan Academy</t>
  </si>
  <si>
    <t>The South Wolds Academy &amp; Sixth Form</t>
  </si>
  <si>
    <t>Outwood Academy Valley</t>
  </si>
  <si>
    <t>Outwood Academy Portland</t>
  </si>
  <si>
    <t>Meden School</t>
  </si>
  <si>
    <t>Kirkby College</t>
  </si>
  <si>
    <t>Rushcliffe School</t>
  </si>
  <si>
    <t>The Kimberley School</t>
  </si>
  <si>
    <t>Foxwood Academy</t>
  </si>
  <si>
    <t>Christ The King Voluntary Academy</t>
  </si>
  <si>
    <t>Alderman White School</t>
  </si>
  <si>
    <t>East Leake Academy</t>
  </si>
  <si>
    <t>The Dukeries Academy</t>
  </si>
  <si>
    <t>Sutton Community Academy</t>
  </si>
  <si>
    <t>Holgate Academy</t>
  </si>
  <si>
    <t>Magnus Church of England Academy</t>
  </si>
  <si>
    <t>All Saints Catholic Voluntary Academy</t>
  </si>
  <si>
    <t>The Beech Academy</t>
  </si>
  <si>
    <t>Hall Park Academy</t>
  </si>
  <si>
    <t>REAL Alternative Provision School</t>
  </si>
  <si>
    <t>Selston High School</t>
  </si>
  <si>
    <t>Redgate Primary Academy</t>
  </si>
  <si>
    <t>Colonel Frank Seely Academy</t>
  </si>
  <si>
    <t>The Newark Academy</t>
  </si>
  <si>
    <t>Yeoman Park Academy</t>
  </si>
  <si>
    <t>The Suthers School</t>
  </si>
  <si>
    <t>Oldham</t>
  </si>
  <si>
    <t>Saddleworth School</t>
  </si>
  <si>
    <t>The Radclyffe School</t>
  </si>
  <si>
    <t>Oldham Hulme Grammar School</t>
  </si>
  <si>
    <t>Farrowdale House School</t>
  </si>
  <si>
    <t>Elland House School</t>
  </si>
  <si>
    <t>Kingsland School</t>
  </si>
  <si>
    <t>Oasis Academy Oldham</t>
  </si>
  <si>
    <t>The Oldham Academy North</t>
  </si>
  <si>
    <t>Blessed John Henry Newman Roman Catholic College</t>
  </si>
  <si>
    <t>The Hathershaw College</t>
  </si>
  <si>
    <t>The Blue Coat CofE School</t>
  </si>
  <si>
    <t>The Crompton House Church of England Academy</t>
  </si>
  <si>
    <t>Westwood High</t>
  </si>
  <si>
    <t>Darul Hadis Latifiah Northwest</t>
  </si>
  <si>
    <t>New Bridge School</t>
  </si>
  <si>
    <t>Hollinwood Academy</t>
  </si>
  <si>
    <t>North Chadderton School</t>
  </si>
  <si>
    <t>Kingfisher Special School</t>
  </si>
  <si>
    <t>Spring Brook Academy</t>
  </si>
  <si>
    <t>Waterhead Academy</t>
  </si>
  <si>
    <t>Oldham Sixth Form College</t>
  </si>
  <si>
    <t>Oxfordshire</t>
  </si>
  <si>
    <t>Carterton Community College</t>
  </si>
  <si>
    <t>Fitzharrys School</t>
  </si>
  <si>
    <t>Tudor Hall School</t>
  </si>
  <si>
    <t>Bloxham School</t>
  </si>
  <si>
    <t>Rupert House School</t>
  </si>
  <si>
    <t>Kingham Hill School</t>
  </si>
  <si>
    <t>Sibford School</t>
  </si>
  <si>
    <t>St John's Priory School</t>
  </si>
  <si>
    <t>The Oratory School</t>
  </si>
  <si>
    <t>Cokethorpe School</t>
  </si>
  <si>
    <t>Shiplake College</t>
  </si>
  <si>
    <t>Christ Church Cathedral School</t>
  </si>
  <si>
    <t>Dragon School</t>
  </si>
  <si>
    <t>Headington School</t>
  </si>
  <si>
    <t>New College School</t>
  </si>
  <si>
    <t>Summer Fields School</t>
  </si>
  <si>
    <t>Our Lady's Abingdon</t>
  </si>
  <si>
    <t>Radley College</t>
  </si>
  <si>
    <t>Cranford House School Trust Limited</t>
  </si>
  <si>
    <t>The Manor Preparatory School</t>
  </si>
  <si>
    <t>Oxford High School GDST</t>
  </si>
  <si>
    <t>Abingdon School</t>
  </si>
  <si>
    <t>St Helen and St Katharine</t>
  </si>
  <si>
    <t>d'Overbroeck's</t>
  </si>
  <si>
    <t>Windrush Valley School</t>
  </si>
  <si>
    <t>Bruern Abbey School</t>
  </si>
  <si>
    <t>The Unicorn School</t>
  </si>
  <si>
    <t>Woodeaton Manor School</t>
  </si>
  <si>
    <t>Mulberry Bush School</t>
  </si>
  <si>
    <t>Swalcliffe Park School Trust</t>
  </si>
  <si>
    <t>Frank Wise School</t>
  </si>
  <si>
    <t>John Watson School</t>
  </si>
  <si>
    <t>Oxfordshire Hospital School</t>
  </si>
  <si>
    <t>Mabel Prichard School</t>
  </si>
  <si>
    <t>Bardwell School</t>
  </si>
  <si>
    <t>Bishopswood School</t>
  </si>
  <si>
    <t>Chilworth House School</t>
  </si>
  <si>
    <t>Chandlings</t>
  </si>
  <si>
    <t>Kitebrook Preparatory School</t>
  </si>
  <si>
    <t>Oxford Montessori Schools</t>
  </si>
  <si>
    <t>St Clare's, Oxford</t>
  </si>
  <si>
    <t>North Oxfordshire Academy</t>
  </si>
  <si>
    <t>The Oxford Academy</t>
  </si>
  <si>
    <t>Oxford Spires Academy</t>
  </si>
  <si>
    <t>King Alfred's</t>
  </si>
  <si>
    <t>Chilworth House Upper School</t>
  </si>
  <si>
    <t>Wallingford School</t>
  </si>
  <si>
    <t>Bartholomew School</t>
  </si>
  <si>
    <t>Gillotts School</t>
  </si>
  <si>
    <t>Chipping Norton School</t>
  </si>
  <si>
    <t>The Cherwell School</t>
  </si>
  <si>
    <t>Langtree School</t>
  </si>
  <si>
    <t>Faringdon Community College</t>
  </si>
  <si>
    <t>Include - Oxfordshire</t>
  </si>
  <si>
    <t>The Henry Box School</t>
  </si>
  <si>
    <t>Europa School UK</t>
  </si>
  <si>
    <t>Burford School</t>
  </si>
  <si>
    <t>Didcot Girls' School</t>
  </si>
  <si>
    <t>Lord Williams's School</t>
  </si>
  <si>
    <t>St Birinus School</t>
  </si>
  <si>
    <t>The Marlborough Church of England School</t>
  </si>
  <si>
    <t>The Treehouse School</t>
  </si>
  <si>
    <t>Gosford Hill School</t>
  </si>
  <si>
    <t>Kingfisher School</t>
  </si>
  <si>
    <t>Cheney School</t>
  </si>
  <si>
    <t>The Iffley Academy</t>
  </si>
  <si>
    <t>Fitzwaryn School</t>
  </si>
  <si>
    <t>Carfax College</t>
  </si>
  <si>
    <t>Endeavour Academy, Oxford</t>
  </si>
  <si>
    <t>John Mason School</t>
  </si>
  <si>
    <t>Aureus School</t>
  </si>
  <si>
    <t>Wheatley Park School</t>
  </si>
  <si>
    <t>The Cooper School</t>
  </si>
  <si>
    <t>UTC Oxfordshire</t>
  </si>
  <si>
    <t>LVS Oxford</t>
  </si>
  <si>
    <t>Meadowbrook College</t>
  </si>
  <si>
    <t>The Bicester School</t>
  </si>
  <si>
    <t>Matthew Arnold School</t>
  </si>
  <si>
    <t>The Warriner School</t>
  </si>
  <si>
    <t>Bicester Technology Studio</t>
  </si>
  <si>
    <t>Cherwell College Oxford</t>
  </si>
  <si>
    <t>Larkmead School</t>
  </si>
  <si>
    <t>Icknield Community College</t>
  </si>
  <si>
    <t>Wood Green School</t>
  </si>
  <si>
    <t>Peterborough</t>
  </si>
  <si>
    <t>Ken Stimpson Community School</t>
  </si>
  <si>
    <t>Jack Hunt School</t>
  </si>
  <si>
    <t>The Peterborough School</t>
  </si>
  <si>
    <t>Marshfields School</t>
  </si>
  <si>
    <t>Heltwate School</t>
  </si>
  <si>
    <t>Park House</t>
  </si>
  <si>
    <t>Thomas Deacon Academy</t>
  </si>
  <si>
    <t>Nene Gate</t>
  </si>
  <si>
    <t>Ormiston Bushfield Academy</t>
  </si>
  <si>
    <t>Iqra Academy</t>
  </si>
  <si>
    <t>Arthur Mellows Village College</t>
  </si>
  <si>
    <t>The King's (The Cathedral) School</t>
  </si>
  <si>
    <t>Nene Park Academy</t>
  </si>
  <si>
    <t>Stanground Academy</t>
  </si>
  <si>
    <t>City of Peterborough Academy</t>
  </si>
  <si>
    <t>Hampton College</t>
  </si>
  <si>
    <t>Greater Peterborough UTC</t>
  </si>
  <si>
    <t>Hampton Gardens Secondary School</t>
  </si>
  <si>
    <t>Queen Katharine Academy</t>
  </si>
  <si>
    <t>Plymouth</t>
  </si>
  <si>
    <t>Plymouth High School for Girls</t>
  </si>
  <si>
    <t>Sir John Hunt Community Sports College</t>
  </si>
  <si>
    <t>Fletewood School at Derry Villas</t>
  </si>
  <si>
    <t>Plymouth College</t>
  </si>
  <si>
    <t>Cann Bridge School</t>
  </si>
  <si>
    <t>Brook Green Centre for Learning</t>
  </si>
  <si>
    <t>Mount Tamar School</t>
  </si>
  <si>
    <t>Longcause Community Special School</t>
  </si>
  <si>
    <t>Mill Ford School</t>
  </si>
  <si>
    <t>All Saints Church of England Academy</t>
  </si>
  <si>
    <t>Marine Academy Plymouth</t>
  </si>
  <si>
    <t>Devonport High School for Boys</t>
  </si>
  <si>
    <t>Plympton Academy</t>
  </si>
  <si>
    <t>Hele's School</t>
  </si>
  <si>
    <t>Coombe Dean School</t>
  </si>
  <si>
    <t>Plymstock School</t>
  </si>
  <si>
    <t>Devonport High School for Girls</t>
  </si>
  <si>
    <t>Stoke Damerel Community College</t>
  </si>
  <si>
    <t>Lipson Co-operative Academy</t>
  </si>
  <si>
    <t>Tor Bridge High</t>
  </si>
  <si>
    <t>UTC Plymouth</t>
  </si>
  <si>
    <t>Eggbuckland Community College</t>
  </si>
  <si>
    <t>St Boniface's RC College</t>
  </si>
  <si>
    <t>Notre Dame RC School</t>
  </si>
  <si>
    <t>ACE Schools Plymouth</t>
  </si>
  <si>
    <t>Courtlands School</t>
  </si>
  <si>
    <t>Scott Medical and Healthcare College</t>
  </si>
  <si>
    <t>St Edward's Roman Catholic/Church of England School, Poole</t>
  </si>
  <si>
    <t>Poole High School</t>
  </si>
  <si>
    <t>Canford School</t>
  </si>
  <si>
    <t>Bournemouth Collegiate Preparatory School</t>
  </si>
  <si>
    <t>Victoria Education Centre</t>
  </si>
  <si>
    <t>Winchelsea School</t>
  </si>
  <si>
    <t>Langside School</t>
  </si>
  <si>
    <t>St Aldhelm's Academy</t>
  </si>
  <si>
    <t>Parkstone Grammar School</t>
  </si>
  <si>
    <t>Corfe Hills School</t>
  </si>
  <si>
    <t>Poole Grammar School</t>
  </si>
  <si>
    <t>Montacute School</t>
  </si>
  <si>
    <t>Carter Community School</t>
  </si>
  <si>
    <t>The Quay School</t>
  </si>
  <si>
    <t>Magna Academy</t>
  </si>
  <si>
    <t>Longspee School</t>
  </si>
  <si>
    <t>Broadstone Middle School</t>
  </si>
  <si>
    <t>Portsmouth</t>
  </si>
  <si>
    <t>Mayville High School</t>
  </si>
  <si>
    <t>Portsmouth High School</t>
  </si>
  <si>
    <t>St John's College</t>
  </si>
  <si>
    <t>The Portsmouth Grammar School</t>
  </si>
  <si>
    <t>Ark Charter Academy</t>
  </si>
  <si>
    <t>The Portsmouth Academy</t>
  </si>
  <si>
    <t>Miltoncross Academy</t>
  </si>
  <si>
    <t>Madani Primary School</t>
  </si>
  <si>
    <t>Admiral Lord Nelson School</t>
  </si>
  <si>
    <t>Trafalgar School</t>
  </si>
  <si>
    <t>UTC Portsmouth</t>
  </si>
  <si>
    <t>Redwood Park Academy</t>
  </si>
  <si>
    <t>Reading</t>
  </si>
  <si>
    <t>Blessed Hugh Faringdon Catholic School</t>
  </si>
  <si>
    <t>Queen Anne's School</t>
  </si>
  <si>
    <t>Leighton Park School</t>
  </si>
  <si>
    <t>Hemdean House School</t>
  </si>
  <si>
    <t>St Edward's Prep</t>
  </si>
  <si>
    <t>The Abbey School Reading</t>
  </si>
  <si>
    <t>Caversham Preparatory School</t>
  </si>
  <si>
    <t>The Holy Brook School</t>
  </si>
  <si>
    <t>John Madejski Academy</t>
  </si>
  <si>
    <t>Cranbury College</t>
  </si>
  <si>
    <t>Highdown School and Sixth Form Centre</t>
  </si>
  <si>
    <t>Kendrick School</t>
  </si>
  <si>
    <t>Reading School</t>
  </si>
  <si>
    <t>The Avenue Special School</t>
  </si>
  <si>
    <t>Red Balloon Learner Centre Reading</t>
  </si>
  <si>
    <t>Trinity Christian School</t>
  </si>
  <si>
    <t>UTC Reading</t>
  </si>
  <si>
    <t>Thames Valley School</t>
  </si>
  <si>
    <t>Maiden Erlegh School in Reading</t>
  </si>
  <si>
    <t>The WREN School</t>
  </si>
  <si>
    <t>Reading Girls' School</t>
  </si>
  <si>
    <t>Redbridge</t>
  </si>
  <si>
    <t>The Constance Bridgeman Centre</t>
  </si>
  <si>
    <t>Caterham High School</t>
  </si>
  <si>
    <t>Ilford County High School</t>
  </si>
  <si>
    <t>Wanstead High School</t>
  </si>
  <si>
    <t>Woodford County High School</t>
  </si>
  <si>
    <t>Woodbridge High School</t>
  </si>
  <si>
    <t>Seven Kings School</t>
  </si>
  <si>
    <t>Valentines High School</t>
  </si>
  <si>
    <t>Trinity Catholic High School</t>
  </si>
  <si>
    <t>Kantor King Solomon High School</t>
  </si>
  <si>
    <t>St Aubyn's School</t>
  </si>
  <si>
    <t>Woodford Green Preparatory School</t>
  </si>
  <si>
    <t>Beehive Preparatory School</t>
  </si>
  <si>
    <t>Eastcourt Independent School</t>
  </si>
  <si>
    <t>Avon House School</t>
  </si>
  <si>
    <t>The Ursuline Prep School Ilford</t>
  </si>
  <si>
    <t>Bancrofts School</t>
  </si>
  <si>
    <t>Little Heath School</t>
  </si>
  <si>
    <t>Hatton School and Special Needs Centre</t>
  </si>
  <si>
    <t>Apex Primary School</t>
  </si>
  <si>
    <t>Bancrofts Preparatory School</t>
  </si>
  <si>
    <t>Oaks Park High School</t>
  </si>
  <si>
    <t>Al-Noor Primary School</t>
  </si>
  <si>
    <t>Redbridge Alternative Provision</t>
  </si>
  <si>
    <t>Chadwell Heath Academy</t>
  </si>
  <si>
    <t>The Palmer Catholic Academy</t>
  </si>
  <si>
    <t>The Ursuline Academy Ilford</t>
  </si>
  <si>
    <t>Forest Academy</t>
  </si>
  <si>
    <t>Ark Isaac Newton Academy</t>
  </si>
  <si>
    <t>Loxford School</t>
  </si>
  <si>
    <t>Beal High School</t>
  </si>
  <si>
    <t>Beacon Business Innovation Hub</t>
  </si>
  <si>
    <t>Atam Academy</t>
  </si>
  <si>
    <t>Newbridge School</t>
  </si>
  <si>
    <t>Redcar and Cleveland</t>
  </si>
  <si>
    <t>Archway</t>
  </si>
  <si>
    <t>Laurence Jackson School</t>
  </si>
  <si>
    <t>Kirkleatham Hall School</t>
  </si>
  <si>
    <t>Freebrough Academy</t>
  </si>
  <si>
    <t>Nunthorpe Academy</t>
  </si>
  <si>
    <t>Kilton Thorpe Specialist Academy</t>
  </si>
  <si>
    <t>Outwood Academy Bydales</t>
  </si>
  <si>
    <t>Old Farm School</t>
  </si>
  <si>
    <t>Rye Hills Academy</t>
  </si>
  <si>
    <t>Outwood Academy Redcar</t>
  </si>
  <si>
    <t>Prior Pursglove and Stockton Sixth Form College</t>
  </si>
  <si>
    <t>Richmond upon Thames</t>
  </si>
  <si>
    <t>Christ's Church of England Comprehensive Secondary School</t>
  </si>
  <si>
    <t>King's House School</t>
  </si>
  <si>
    <t>Lady Eleanor Holles School</t>
  </si>
  <si>
    <t>The Mall School</t>
  </si>
  <si>
    <t>Newland House School</t>
  </si>
  <si>
    <t>The Old Vicarage School</t>
  </si>
  <si>
    <t>Broomfield House School</t>
  </si>
  <si>
    <t>Jack and Jill School</t>
  </si>
  <si>
    <t>Kew College</t>
  </si>
  <si>
    <t>St Paul's School</t>
  </si>
  <si>
    <t>Twickenham Preparatory School</t>
  </si>
  <si>
    <t>Unicorn School</t>
  </si>
  <si>
    <t>The German School</t>
  </si>
  <si>
    <t>Hampton School</t>
  </si>
  <si>
    <t>The Royal Ballet School</t>
  </si>
  <si>
    <t>The Swedish School</t>
  </si>
  <si>
    <t>The Harrodian School</t>
  </si>
  <si>
    <t>Hampton Court House</t>
  </si>
  <si>
    <t>Kew Green Preparatory School</t>
  </si>
  <si>
    <t>Richmond Park Academy</t>
  </si>
  <si>
    <t>Radnor House</t>
  </si>
  <si>
    <t>Teddington School</t>
  </si>
  <si>
    <t>Waldegrave School</t>
  </si>
  <si>
    <t>Orleans Park School</t>
  </si>
  <si>
    <t>Grey Court School</t>
  </si>
  <si>
    <t>St Richard Reynolds Catholic High School</t>
  </si>
  <si>
    <t>Turing House School</t>
  </si>
  <si>
    <t>The Richmond upon Thames School</t>
  </si>
  <si>
    <t>Azbuka Russian-English Bilingual School</t>
  </si>
  <si>
    <t>Clarendon School</t>
  </si>
  <si>
    <t>Strathmore School</t>
  </si>
  <si>
    <t>Hampton High</t>
  </si>
  <si>
    <t>Rochdale</t>
  </si>
  <si>
    <t>Falinge Park High School</t>
  </si>
  <si>
    <t>Matthew Moss High School</t>
  </si>
  <si>
    <t>Oulder Hill Community School and Language College</t>
  </si>
  <si>
    <t>Cardinal Langley Roman Catholic High School</t>
  </si>
  <si>
    <t>St Cuthbert's RC High School</t>
  </si>
  <si>
    <t>Brownhill School</t>
  </si>
  <si>
    <t>Holy Family Roman Catholic and Church of England College</t>
  </si>
  <si>
    <t>Rochdale Pupil Referral Service</t>
  </si>
  <si>
    <t>Rochdale Islamic Academy</t>
  </si>
  <si>
    <t>Springside</t>
  </si>
  <si>
    <t>Newlands School</t>
  </si>
  <si>
    <t>Redwood</t>
  </si>
  <si>
    <t>St Anne's Church of England Academy</t>
  </si>
  <si>
    <t>Kingsway Park High School</t>
  </si>
  <si>
    <t>Wardle Academy</t>
  </si>
  <si>
    <t>Hollingworth Academy</t>
  </si>
  <si>
    <t>Middleton Technology School</t>
  </si>
  <si>
    <t>Rochdale Sixth Form College</t>
  </si>
  <si>
    <t>Rotherham</t>
  </si>
  <si>
    <t>Saint Pius X Catholic High School A Specialist School in Humanities</t>
  </si>
  <si>
    <t>Newman School</t>
  </si>
  <si>
    <t>Milton School</t>
  </si>
  <si>
    <t>The Rowan Centre</t>
  </si>
  <si>
    <t>Maltby Academy</t>
  </si>
  <si>
    <t>Brinsworth Academy</t>
  </si>
  <si>
    <t>Wales High School</t>
  </si>
  <si>
    <t>Aston Academy</t>
  </si>
  <si>
    <t>Rotherham Aspire</t>
  </si>
  <si>
    <t>Wingfield Academy</t>
  </si>
  <si>
    <t>Thrybergh Academy and Sports College</t>
  </si>
  <si>
    <t>Oakwood High School</t>
  </si>
  <si>
    <t>Rawmarsh Community School</t>
  </si>
  <si>
    <t>Wickersley School and Sports College</t>
  </si>
  <si>
    <t>Dinnington High School</t>
  </si>
  <si>
    <t>Winterhill School</t>
  </si>
  <si>
    <t>Abbey School</t>
  </si>
  <si>
    <t>Hilltop School</t>
  </si>
  <si>
    <t>Kelford School</t>
  </si>
  <si>
    <t>Swinton Academy</t>
  </si>
  <si>
    <t>Clifton Community School</t>
  </si>
  <si>
    <t>Thomas Rotherham College</t>
  </si>
  <si>
    <t>Rutland</t>
  </si>
  <si>
    <t>Uppingham School</t>
  </si>
  <si>
    <t>Oakham School</t>
  </si>
  <si>
    <t>Brooke Priory School</t>
  </si>
  <si>
    <t>The Parks School</t>
  </si>
  <si>
    <t>The Shires</t>
  </si>
  <si>
    <t>Wilds Lodge School</t>
  </si>
  <si>
    <t>Catmose College</t>
  </si>
  <si>
    <t>Uppingham Community College</t>
  </si>
  <si>
    <t>Casterton College Rutland</t>
  </si>
  <si>
    <t>Harington School</t>
  </si>
  <si>
    <t>Salford</t>
  </si>
  <si>
    <t>Moorside High School</t>
  </si>
  <si>
    <t>St Patrick's RC High School and Arts College</t>
  </si>
  <si>
    <t>St Ambrose Barlow RC High School</t>
  </si>
  <si>
    <t>Branwood Preparatory School</t>
  </si>
  <si>
    <t>Bridgewater School</t>
  </si>
  <si>
    <t>Bnos Yisroel School Manchester</t>
  </si>
  <si>
    <t>Tashbar of Manchester</t>
  </si>
  <si>
    <t>Manchester Junior Girls' School</t>
  </si>
  <si>
    <t>Oholei Yosef Yitzchok Lubavitch Schools</t>
  </si>
  <si>
    <t>All Hallows RC High School</t>
  </si>
  <si>
    <t>Springwood Primary School</t>
  </si>
  <si>
    <t>The New Broadwalk PRU</t>
  </si>
  <si>
    <t>Harrop Fold School</t>
  </si>
  <si>
    <t>Alder Brook</t>
  </si>
  <si>
    <t>Salford City Academy</t>
  </si>
  <si>
    <t>Beis Hatalmud School</t>
  </si>
  <si>
    <t>The Clifton Centre</t>
  </si>
  <si>
    <t>Oasis Academy MediaCityUK</t>
  </si>
  <si>
    <t>The Canterbury Centre</t>
  </si>
  <si>
    <t>Tiferes</t>
  </si>
  <si>
    <t>Toras Emes</t>
  </si>
  <si>
    <t>Oakwood Academy</t>
  </si>
  <si>
    <t>The Albion Academy</t>
  </si>
  <si>
    <t>Beis Yaakov High School</t>
  </si>
  <si>
    <t>Ahavas Torah Boys Academy</t>
  </si>
  <si>
    <t>Kerem Shloime</t>
  </si>
  <si>
    <t>Manchester Senior Girls School</t>
  </si>
  <si>
    <t>Chatsworth High School and Community College</t>
  </si>
  <si>
    <t>Ellesmere Park High School</t>
  </si>
  <si>
    <t>Sandwell</t>
  </si>
  <si>
    <t>Perryfields High School Specialist Maths and Computing College</t>
  </si>
  <si>
    <t>Holly Lodge High School College of Science</t>
  </si>
  <si>
    <t>St Michael's CE High School</t>
  </si>
  <si>
    <t>Shenstone Lodge School</t>
  </si>
  <si>
    <t>The Westminster School</t>
  </si>
  <si>
    <t>Sandwell Academy</t>
  </si>
  <si>
    <t>Shireland Collegiate Academy</t>
  </si>
  <si>
    <t>George Salter Academy</t>
  </si>
  <si>
    <t>The Primrose Centre</t>
  </si>
  <si>
    <t>Sandwell Community School</t>
  </si>
  <si>
    <t>Bloomfield School</t>
  </si>
  <si>
    <t>RSA Academy</t>
  </si>
  <si>
    <t>Ormiston Sandwell Community Academy</t>
  </si>
  <si>
    <t>The Phoenix Collegiate</t>
  </si>
  <si>
    <t>Wood Green Academy</t>
  </si>
  <si>
    <t>Ormiston Forge Academy</t>
  </si>
  <si>
    <t>Oldbury Academy</t>
  </si>
  <si>
    <t>Bristnall Hall Academy</t>
  </si>
  <si>
    <t>Wodensborough Ormiston Academy</t>
  </si>
  <si>
    <t>Homeschool</t>
  </si>
  <si>
    <t>Q3 Academy Langley</t>
  </si>
  <si>
    <t>Health Futures UTC</t>
  </si>
  <si>
    <t>Sandwell Valley School</t>
  </si>
  <si>
    <t>Sefton</t>
  </si>
  <si>
    <t>IMPACT</t>
  </si>
  <si>
    <t>Jigsaw Primary Pupil Referral Unit</t>
  </si>
  <si>
    <t>Meols Cop High School</t>
  </si>
  <si>
    <t>Savio Salesian College</t>
  </si>
  <si>
    <t>Maricourt Catholic High School</t>
  </si>
  <si>
    <t>Sacred Heart Catholic College</t>
  </si>
  <si>
    <t>Holy Family Catholic High School</t>
  </si>
  <si>
    <t>Christ The King Catholic High School and Sixth Form Centre</t>
  </si>
  <si>
    <t>St Mary's College</t>
  </si>
  <si>
    <t>Merchant Taylors' Boys' School</t>
  </si>
  <si>
    <t>Merchant Taylors Girls School</t>
  </si>
  <si>
    <t>Presfield High School and Specialist College</t>
  </si>
  <si>
    <t>Merefield School</t>
  </si>
  <si>
    <t>Crosby High School</t>
  </si>
  <si>
    <t>Rowan Park School</t>
  </si>
  <si>
    <t>Peterhouse School</t>
  </si>
  <si>
    <t>Olsen House School</t>
  </si>
  <si>
    <t>Birkdale High School</t>
  </si>
  <si>
    <t>Formby High School</t>
  </si>
  <si>
    <t>Chesterfield High School</t>
  </si>
  <si>
    <t>Maghull High School</t>
  </si>
  <si>
    <t>Deyes High School</t>
  </si>
  <si>
    <t>Greenbank High School</t>
  </si>
  <si>
    <t>Range High School</t>
  </si>
  <si>
    <t>Hillside High School</t>
  </si>
  <si>
    <t>Litherland High School</t>
  </si>
  <si>
    <t>Stanley High School</t>
  </si>
  <si>
    <t>Sheffield</t>
  </si>
  <si>
    <t>High Storrs School</t>
  </si>
  <si>
    <t>King Edward VII School</t>
  </si>
  <si>
    <t>Birkdale School</t>
  </si>
  <si>
    <t>Mylnhurst Catholic Prep School &amp; Nursery</t>
  </si>
  <si>
    <t>Bents Green School</t>
  </si>
  <si>
    <t>Norfolk Park School</t>
  </si>
  <si>
    <t>Talbot Specialist School</t>
  </si>
  <si>
    <t>Woolley Wood School</t>
  </si>
  <si>
    <t>Mossbrook School</t>
  </si>
  <si>
    <t>Becton School</t>
  </si>
  <si>
    <t>Heritage Park School</t>
  </si>
  <si>
    <t>Holgate Meadows School</t>
  </si>
  <si>
    <t>Sheffield Park Academy</t>
  </si>
  <si>
    <t>Sheffield Springs Academy</t>
  </si>
  <si>
    <t>Seven Hills School</t>
  </si>
  <si>
    <t>Paces High Green School for Conductive Education</t>
  </si>
  <si>
    <t>Parkwood E-Act Academy</t>
  </si>
  <si>
    <t>Brantwood Specialist School</t>
  </si>
  <si>
    <t>Yewlands Academy</t>
  </si>
  <si>
    <t>Sheffield Inclusion Centre</t>
  </si>
  <si>
    <t>Tapton School</t>
  </si>
  <si>
    <t>All Saints' Catholic High School</t>
  </si>
  <si>
    <t>Notre Dame High School</t>
  </si>
  <si>
    <t>Chaucer School</t>
  </si>
  <si>
    <t>Meadowhead School Academy Trust</t>
  </si>
  <si>
    <t>King Ecgbert School</t>
  </si>
  <si>
    <t>Fir Vale School</t>
  </si>
  <si>
    <t>Bradfield School</t>
  </si>
  <si>
    <t>Firth Park Academy</t>
  </si>
  <si>
    <t>Oasis Academy Don Valley</t>
  </si>
  <si>
    <t>Outwood Academy City</t>
  </si>
  <si>
    <t>Forge Valley School</t>
  </si>
  <si>
    <t>Newfield Secondary School</t>
  </si>
  <si>
    <t>Chapeltown Academy</t>
  </si>
  <si>
    <t>Handsworth Grange Community Sports College</t>
  </si>
  <si>
    <t>UTC Sheffield Olympic Legacy Park</t>
  </si>
  <si>
    <t>Phoenix School of Therapeutic Education</t>
  </si>
  <si>
    <t>The Birley Academy</t>
  </si>
  <si>
    <t>Longley Park Sixth Form College</t>
  </si>
  <si>
    <t>Ecclesfield School</t>
  </si>
  <si>
    <t>Stocksbridge High School</t>
  </si>
  <si>
    <t>Shropshire</t>
  </si>
  <si>
    <t>The Community College, Bishop's Castle</t>
  </si>
  <si>
    <t>Belvidere School</t>
  </si>
  <si>
    <t>Meole Brace School</t>
  </si>
  <si>
    <t>Mary Webb School and Science College</t>
  </si>
  <si>
    <t>The Grove School</t>
  </si>
  <si>
    <t>Bedstone College</t>
  </si>
  <si>
    <t>Adcote School for Girls</t>
  </si>
  <si>
    <t>Moreton Hall School</t>
  </si>
  <si>
    <t>Packwood Haugh School</t>
  </si>
  <si>
    <t>Prestfelde School</t>
  </si>
  <si>
    <t>Shrewsbury School</t>
  </si>
  <si>
    <t>Oswestry School</t>
  </si>
  <si>
    <t>St Winefride's Convent School</t>
  </si>
  <si>
    <t>The White House School</t>
  </si>
  <si>
    <t>Birchfield School</t>
  </si>
  <si>
    <t>Moor Park School</t>
  </si>
  <si>
    <t>Shrewsbury High School</t>
  </si>
  <si>
    <t>Concord College</t>
  </si>
  <si>
    <t>Darwin School</t>
  </si>
  <si>
    <t>Access School</t>
  </si>
  <si>
    <t>Hillcrest Shifnal School</t>
  </si>
  <si>
    <t>Smallbrook School</t>
  </si>
  <si>
    <t>Tuition, Medical and Behaviour Support Service</t>
  </si>
  <si>
    <t>The Marches School</t>
  </si>
  <si>
    <t>The Corbet School</t>
  </si>
  <si>
    <t>Physis Heathgates Academy</t>
  </si>
  <si>
    <t>Amberleigh Therapeutic School</t>
  </si>
  <si>
    <t>Lakelands Academy</t>
  </si>
  <si>
    <t>Bridgnorth Endowed School</t>
  </si>
  <si>
    <t>Church Stretton School</t>
  </si>
  <si>
    <t>William Brookes School</t>
  </si>
  <si>
    <t>Severndale Specialist Academy</t>
  </si>
  <si>
    <t>Idsall School</t>
  </si>
  <si>
    <t>The Lacon Childe School</t>
  </si>
  <si>
    <t>Oldbury Wells School</t>
  </si>
  <si>
    <t>St Martins School (3-16 Learning Community)</t>
  </si>
  <si>
    <t>Shrewsbury Academy</t>
  </si>
  <si>
    <t>Ludlow Church of England School</t>
  </si>
  <si>
    <t>Slough</t>
  </si>
  <si>
    <t>Wexham School</t>
  </si>
  <si>
    <t>St Bernard's Catholic Grammar School</t>
  </si>
  <si>
    <t>St Bernard's Preparatory School</t>
  </si>
  <si>
    <t>Arbour Vale School</t>
  </si>
  <si>
    <t>The Langley Academy</t>
  </si>
  <si>
    <t>Upton Court Grammar School</t>
  </si>
  <si>
    <t>Langley Grammar School</t>
  </si>
  <si>
    <t>Baylis Court School</t>
  </si>
  <si>
    <t>Slough and Eton Church of England Business and Enterprise College</t>
  </si>
  <si>
    <t>Herschel Grammar School</t>
  </si>
  <si>
    <t>Lynch Hill Enterprise Academy</t>
  </si>
  <si>
    <t>Littledown School</t>
  </si>
  <si>
    <t>Ditton Park Academy</t>
  </si>
  <si>
    <t>Eden Girls' School, Slough</t>
  </si>
  <si>
    <t>Haybrook College</t>
  </si>
  <si>
    <t>Beechwood School</t>
  </si>
  <si>
    <t>St Joseph's Catholic High School</t>
  </si>
  <si>
    <t>Grove Academy</t>
  </si>
  <si>
    <t>Solihull</t>
  </si>
  <si>
    <t>Triple Crown Centre</t>
  </si>
  <si>
    <t>Eversfield Preparatory School</t>
  </si>
  <si>
    <t>Solihull School</t>
  </si>
  <si>
    <t>Ruckleigh School</t>
  </si>
  <si>
    <t>Hazel Oak School</t>
  </si>
  <si>
    <t>Reynalds Cross School</t>
  </si>
  <si>
    <t>Forest Oak School</t>
  </si>
  <si>
    <t>Merstone School</t>
  </si>
  <si>
    <t>Grace Academy Solihull</t>
  </si>
  <si>
    <t>Summerfield Education Centre</t>
  </si>
  <si>
    <t>Auckland Education Centre</t>
  </si>
  <si>
    <t>The Island Project School</t>
  </si>
  <si>
    <t>Park Hall Academy</t>
  </si>
  <si>
    <t>Tudor Grange Academy, Solihull</t>
  </si>
  <si>
    <t>Arden</t>
  </si>
  <si>
    <t>John Henry Newman Catholic College</t>
  </si>
  <si>
    <t>Heart of England School</t>
  </si>
  <si>
    <t>Alderbrook School</t>
  </si>
  <si>
    <t>Lode Heath School</t>
  </si>
  <si>
    <t>Light Hall School</t>
  </si>
  <si>
    <t>Lyndon School</t>
  </si>
  <si>
    <t>WMG Academy for Young Engineers (Solihull)</t>
  </si>
  <si>
    <t>The Sixth Form College, Solihull</t>
  </si>
  <si>
    <t>Somerset</t>
  </si>
  <si>
    <t>Frome Community College</t>
  </si>
  <si>
    <t>Swanmead Community School</t>
  </si>
  <si>
    <t>Robert Blake Science College</t>
  </si>
  <si>
    <t>Heathfield Community School</t>
  </si>
  <si>
    <t>Fairlands Middle School</t>
  </si>
  <si>
    <t>Wadham School</t>
  </si>
  <si>
    <t>Bruton School for Girls</t>
  </si>
  <si>
    <t>King's Bruton</t>
  </si>
  <si>
    <t>All Hallows School</t>
  </si>
  <si>
    <t>Downside School</t>
  </si>
  <si>
    <t>Millfield School</t>
  </si>
  <si>
    <t>Queen's College</t>
  </si>
  <si>
    <t>Taunton School</t>
  </si>
  <si>
    <t>Wells Cathedral School</t>
  </si>
  <si>
    <t>The Park School</t>
  </si>
  <si>
    <t>Marchant Holliday School</t>
  </si>
  <si>
    <t>Millfield Preparatory School</t>
  </si>
  <si>
    <t>Chard School</t>
  </si>
  <si>
    <t>Wellington School</t>
  </si>
  <si>
    <t>Hazlegrove Preparatory School</t>
  </si>
  <si>
    <t>King's Hall School</t>
  </si>
  <si>
    <t>Elmwood School</t>
  </si>
  <si>
    <t>Sky College</t>
  </si>
  <si>
    <t>Fairmead School</t>
  </si>
  <si>
    <t>Penrose School</t>
  </si>
  <si>
    <t>Selworthy Special School</t>
  </si>
  <si>
    <t>Fiveways Special School</t>
  </si>
  <si>
    <t>Avalon School</t>
  </si>
  <si>
    <t>Newbury Manor School</t>
  </si>
  <si>
    <t>North Hill House</t>
  </si>
  <si>
    <t>Somerset Progressive School</t>
  </si>
  <si>
    <t>Springmead Preparatory School</t>
  </si>
  <si>
    <t>South Somerset Partnership School</t>
  </si>
  <si>
    <t>Taunton Deane Partnership College</t>
  </si>
  <si>
    <t>The Bridge School Sedgemoor</t>
  </si>
  <si>
    <t>3 Dimensions</t>
  </si>
  <si>
    <t>Taunton Preparatory School</t>
  </si>
  <si>
    <t>Inaura School</t>
  </si>
  <si>
    <t>The Taunton Academy</t>
  </si>
  <si>
    <t>Huish Episcopi Academy</t>
  </si>
  <si>
    <t>Holyrood Academy</t>
  </si>
  <si>
    <t>Kingsmead Academy</t>
  </si>
  <si>
    <t>Minehead Middle School</t>
  </si>
  <si>
    <t>The Kings of Wessex Academy</t>
  </si>
  <si>
    <t>West Somerset College</t>
  </si>
  <si>
    <t>Ansford Academy</t>
  </si>
  <si>
    <t>Bishop Fox's School</t>
  </si>
  <si>
    <t>Preston School Academy</t>
  </si>
  <si>
    <t>Crispin School Academy</t>
  </si>
  <si>
    <t>The Castle School</t>
  </si>
  <si>
    <t>Haygrove School</t>
  </si>
  <si>
    <t>Oakfield Academy</t>
  </si>
  <si>
    <t>Stanchester Academy</t>
  </si>
  <si>
    <t>Maiden Beech Academy</t>
  </si>
  <si>
    <t>Whitstone</t>
  </si>
  <si>
    <t>St Dunstan's School</t>
  </si>
  <si>
    <t>The Blue School</t>
  </si>
  <si>
    <t>Sexey's School</t>
  </si>
  <si>
    <t>Selwood Academy</t>
  </si>
  <si>
    <t>Bridgwater College Academy</t>
  </si>
  <si>
    <t>Brymore Academy</t>
  </si>
  <si>
    <t>Court Fields School</t>
  </si>
  <si>
    <t>Danesfield Church of England Voluntary Controlled Community Middle School</t>
  </si>
  <si>
    <t>The Mendip School</t>
  </si>
  <si>
    <t>Hugh Sexey Church of England Middle School</t>
  </si>
  <si>
    <t>South Gloucestershire</t>
  </si>
  <si>
    <t>Brimsham Green School</t>
  </si>
  <si>
    <t>Chipping Sodbury School</t>
  </si>
  <si>
    <t>Tockington Manor School</t>
  </si>
  <si>
    <t>Warmley Park School</t>
  </si>
  <si>
    <t>New Siblands School</t>
  </si>
  <si>
    <t>Pathways Learning Centre</t>
  </si>
  <si>
    <t>Culverhill School</t>
  </si>
  <si>
    <t>John Cabot Academy</t>
  </si>
  <si>
    <t>New Horizons Learning Centre</t>
  </si>
  <si>
    <t>King's Oak Academy</t>
  </si>
  <si>
    <t>Bradley Stoke Community School</t>
  </si>
  <si>
    <t>Aurora Hedgeway School</t>
  </si>
  <si>
    <t>Abbeywood Community School</t>
  </si>
  <si>
    <t>Downend School</t>
  </si>
  <si>
    <t>Bristol Technology and Engineering Academy</t>
  </si>
  <si>
    <t>Immanuel Christian School</t>
  </si>
  <si>
    <t>Hanham Woods Academy</t>
  </si>
  <si>
    <t>Marlwood School</t>
  </si>
  <si>
    <t>Sir Bernard Lovell Academy</t>
  </si>
  <si>
    <t>Mangotsfield School</t>
  </si>
  <si>
    <t>Digitech Studio School</t>
  </si>
  <si>
    <t>SGS Pegasus School</t>
  </si>
  <si>
    <t>Patchway Community School</t>
  </si>
  <si>
    <t>Yate Academy</t>
  </si>
  <si>
    <t>South Tyneside</t>
  </si>
  <si>
    <t>Alternative Education Service - The Beacon Centre</t>
  </si>
  <si>
    <t>Mortimer Community College</t>
  </si>
  <si>
    <t>Boldon School</t>
  </si>
  <si>
    <t>Hebburn Comprehensive School</t>
  </si>
  <si>
    <t>Bamburgh School</t>
  </si>
  <si>
    <t>Epinay Business and Enterprise School</t>
  </si>
  <si>
    <t>Jarrow School</t>
  </si>
  <si>
    <t>Keelman's Way School</t>
  </si>
  <si>
    <t>Whitburn Church of England Academy</t>
  </si>
  <si>
    <t>St Joseph's Catholic Academy</t>
  </si>
  <si>
    <t>St Wilfrid's RC College</t>
  </si>
  <si>
    <t>Harton Academy</t>
  </si>
  <si>
    <t>Southampton</t>
  </si>
  <si>
    <t>Regents Park Community College</t>
  </si>
  <si>
    <t>Redbridge Community School</t>
  </si>
  <si>
    <t>Chamberlayne College for the Arts</t>
  </si>
  <si>
    <t>Bitterne Park School</t>
  </si>
  <si>
    <t>Woodlands Community College</t>
  </si>
  <si>
    <t>Cantell School</t>
  </si>
  <si>
    <t>Saint George Catholic Voluntary Aided College Southampton</t>
  </si>
  <si>
    <t>The Gregg School</t>
  </si>
  <si>
    <t>King Edward VI School</t>
  </si>
  <si>
    <t>The Cedar School</t>
  </si>
  <si>
    <t>The Polygon School</t>
  </si>
  <si>
    <t>Vermont School</t>
  </si>
  <si>
    <t>The Serendipity School</t>
  </si>
  <si>
    <t>Compass School</t>
  </si>
  <si>
    <t>Oasis Academy Lord's Hill</t>
  </si>
  <si>
    <t>Oasis Academy Mayfield</t>
  </si>
  <si>
    <t>Fitrah Sips</t>
  </si>
  <si>
    <t>Upper Shirley High School</t>
  </si>
  <si>
    <t>St Anne's Catholic School</t>
  </si>
  <si>
    <t>Rosewood Free School</t>
  </si>
  <si>
    <t>Great Oaks School</t>
  </si>
  <si>
    <t>Richard Taunton Sixth Form College</t>
  </si>
  <si>
    <t>Southend-on-Sea</t>
  </si>
  <si>
    <t>St Michael's CofE Preparatory School</t>
  </si>
  <si>
    <t>Thorpe Hall School</t>
  </si>
  <si>
    <t>Alleyn Court Preparatory School</t>
  </si>
  <si>
    <t>Saint Pierre School</t>
  </si>
  <si>
    <t>Estuary High School</t>
  </si>
  <si>
    <t>Westcliff High School for Boys Academy</t>
  </si>
  <si>
    <t>Southend High School for Boys</t>
  </si>
  <si>
    <t>Southend High School for Girls</t>
  </si>
  <si>
    <t>Westcliff High School for Girls</t>
  </si>
  <si>
    <t>The Eastwood Academy</t>
  </si>
  <si>
    <t>St Thomas More High School</t>
  </si>
  <si>
    <t>St Bernard's High School</t>
  </si>
  <si>
    <t>Ocean Lodge Independent School</t>
  </si>
  <si>
    <t>Shoeburyness High School</t>
  </si>
  <si>
    <t>The St Christopher School</t>
  </si>
  <si>
    <t>Belfairs Academy</t>
  </si>
  <si>
    <t>Southend YMCA Community School</t>
  </si>
  <si>
    <t>Chase High School</t>
  </si>
  <si>
    <t>Cecil Jones Academy</t>
  </si>
  <si>
    <t>Victory Park Academy</t>
  </si>
  <si>
    <t>Sutton House Academy</t>
  </si>
  <si>
    <t>Kingsdown School</t>
  </si>
  <si>
    <t>Lancaster School</t>
  </si>
  <si>
    <t>Southwark</t>
  </si>
  <si>
    <t>St Saviour's and St Olave's Church of England School</t>
  </si>
  <si>
    <t>The St Thomas the Apostle College</t>
  </si>
  <si>
    <t>Notre Dame Roman Catholic Girls' School</t>
  </si>
  <si>
    <t>Dulwich College</t>
  </si>
  <si>
    <t>James Allen's Girls' School</t>
  </si>
  <si>
    <t>Alleyn's School</t>
  </si>
  <si>
    <t>Herne Hill School</t>
  </si>
  <si>
    <t>Highshore School</t>
  </si>
  <si>
    <t>Evelina Hospital School</t>
  </si>
  <si>
    <t>Bethlem and Maudsley Hospital School</t>
  </si>
  <si>
    <t>Haymerle School</t>
  </si>
  <si>
    <t>Beormund Primary School</t>
  </si>
  <si>
    <t>Tuke School</t>
  </si>
  <si>
    <t>Cherry Garden School</t>
  </si>
  <si>
    <t>Cavendish School</t>
  </si>
  <si>
    <t>Harris Academy Bermondsey</t>
  </si>
  <si>
    <t>Harris Girls' Academy East Dulwich</t>
  </si>
  <si>
    <t>The Villa</t>
  </si>
  <si>
    <t>City of London Academy (Southwark)</t>
  </si>
  <si>
    <t>Harris Academy Peckham</t>
  </si>
  <si>
    <t>Southwark Inclusive Learning Service (Sils)</t>
  </si>
  <si>
    <t>Ark Walworth Academy</t>
  </si>
  <si>
    <t>Bacon's College</t>
  </si>
  <si>
    <t>London Christian School</t>
  </si>
  <si>
    <t>Ark Globe Academy</t>
  </si>
  <si>
    <t>Harris Boys' Academy East Dulwich</t>
  </si>
  <si>
    <t>Kingsdale Foundation School</t>
  </si>
  <si>
    <t>Sacred Heart Catholic School</t>
  </si>
  <si>
    <t>St Michael's Catholic College</t>
  </si>
  <si>
    <t>Compass School Southwark</t>
  </si>
  <si>
    <t>Ark All Saints Academy</t>
  </si>
  <si>
    <t>Newlands Academy</t>
  </si>
  <si>
    <t>University Academy of Engineering South Bank</t>
  </si>
  <si>
    <t>The Charter School East Dulwich</t>
  </si>
  <si>
    <t>St. Helens</t>
  </si>
  <si>
    <t>Pace</t>
  </si>
  <si>
    <t>Haydock High School</t>
  </si>
  <si>
    <t>Cowley International College</t>
  </si>
  <si>
    <t>St Augustine of Canterbury Catholic High School</t>
  </si>
  <si>
    <t>De La Salle School</t>
  </si>
  <si>
    <t>St Cuthbert's Catholic High School</t>
  </si>
  <si>
    <t>Tower College</t>
  </si>
  <si>
    <t>Nugent House School</t>
  </si>
  <si>
    <t>Penkford School</t>
  </si>
  <si>
    <t>Mill Green School</t>
  </si>
  <si>
    <t>Launchpad Centre</t>
  </si>
  <si>
    <t>Lansbury Bridge School</t>
  </si>
  <si>
    <t>Wargrave House School</t>
  </si>
  <si>
    <t>The Sutton Academy</t>
  </si>
  <si>
    <t>Hope Academy</t>
  </si>
  <si>
    <t>Rainhill High School</t>
  </si>
  <si>
    <t>Rainford High Technology College</t>
  </si>
  <si>
    <t>Staffordshire</t>
  </si>
  <si>
    <t>Paulet High School</t>
  </si>
  <si>
    <t>Paget High School</t>
  </si>
  <si>
    <t>Norton Canes High School</t>
  </si>
  <si>
    <t>Blythe Bridge High School</t>
  </si>
  <si>
    <t>Codsall Community High School</t>
  </si>
  <si>
    <t>Endon High School</t>
  </si>
  <si>
    <t>Nether Stowe School</t>
  </si>
  <si>
    <t>Wolgarston High School</t>
  </si>
  <si>
    <t>The Friary School</t>
  </si>
  <si>
    <t>Penkridge Middle School</t>
  </si>
  <si>
    <t>Walton Priory Middle School</t>
  </si>
  <si>
    <t>Perton Middle School</t>
  </si>
  <si>
    <t>King Edward VI High School</t>
  </si>
  <si>
    <t>Abbot Beyne School</t>
  </si>
  <si>
    <t>Bilbrook CofE (VC) Middle School</t>
  </si>
  <si>
    <t>Stafford Manor High School</t>
  </si>
  <si>
    <t>Cardinal Griffin Catholic College</t>
  </si>
  <si>
    <t>St Bede's School</t>
  </si>
  <si>
    <t>Denstone College</t>
  </si>
  <si>
    <t>Lichfield Cathedral School</t>
  </si>
  <si>
    <t>St Dominic's Priory School</t>
  </si>
  <si>
    <t>The Yarlet School</t>
  </si>
  <si>
    <t>Edenhurst Preparatory School</t>
  </si>
  <si>
    <t>Newcastle-under-Lyme School</t>
  </si>
  <si>
    <t>Maple Hayes Hall School</t>
  </si>
  <si>
    <t>Stafford Grammar School</t>
  </si>
  <si>
    <t>Roaches School</t>
  </si>
  <si>
    <t>Horton Lodge Community Special School</t>
  </si>
  <si>
    <t>The Fountains High School</t>
  </si>
  <si>
    <t>The Fountains Primary School</t>
  </si>
  <si>
    <t>Hednesford Valley High School</t>
  </si>
  <si>
    <t>Two Rivers High School</t>
  </si>
  <si>
    <t>Sherbrook Primary School</t>
  </si>
  <si>
    <t>Rocklands School</t>
  </si>
  <si>
    <t>Marshlands School</t>
  </si>
  <si>
    <t>Queen's Croft High School</t>
  </si>
  <si>
    <t>Two Rivers Primary School</t>
  </si>
  <si>
    <t>Greenhall Nursery</t>
  </si>
  <si>
    <t>Options Trent Acres School</t>
  </si>
  <si>
    <t>Cedars - Newcastle, Moorlands and Darwin Bases</t>
  </si>
  <si>
    <t>Bridge Short Stay School</t>
  </si>
  <si>
    <t>Chasetown Community School</t>
  </si>
  <si>
    <t>Rugeley School</t>
  </si>
  <si>
    <t>Kettlebrook Short Stay School</t>
  </si>
  <si>
    <t>Draycott Moor College</t>
  </si>
  <si>
    <t>Burton PRU</t>
  </si>
  <si>
    <t>Landau Forte Academy, Amington</t>
  </si>
  <si>
    <t>John Taylor High School</t>
  </si>
  <si>
    <t>The de Ferrers Academy</t>
  </si>
  <si>
    <t>Erasmus Darwin Academy</t>
  </si>
  <si>
    <t>The Cheadle Academy</t>
  </si>
  <si>
    <t>Christ Church Academy</t>
  </si>
  <si>
    <t>Longdon Hall School</t>
  </si>
  <si>
    <t>The Hart School</t>
  </si>
  <si>
    <t>Landau Forte Academy, QEMS</t>
  </si>
  <si>
    <t>Staffordshire University Academy</t>
  </si>
  <si>
    <t>Biddulph High School</t>
  </si>
  <si>
    <t>Cannock Chase High School</t>
  </si>
  <si>
    <t>The Weston Road Academy</t>
  </si>
  <si>
    <t>Peak Education</t>
  </si>
  <si>
    <t>Hopedale School</t>
  </si>
  <si>
    <t>The Rural Enterprise Academy</t>
  </si>
  <si>
    <t>Tamworth Enterprise College and AET Academy</t>
  </si>
  <si>
    <t>The Rawlett School (An Aet Academy)</t>
  </si>
  <si>
    <t>Painsley Catholic College</t>
  </si>
  <si>
    <t>The Wilnecote School</t>
  </si>
  <si>
    <t>St Edward's Church of England Academy</t>
  </si>
  <si>
    <t>The JCB Academy</t>
  </si>
  <si>
    <t>Alleyne's Academy</t>
  </si>
  <si>
    <t>Madeley High School</t>
  </si>
  <si>
    <t>Chesterton Community Sports College</t>
  </si>
  <si>
    <t>St John Fisher Catholic College</t>
  </si>
  <si>
    <t>Walton Hall Academy</t>
  </si>
  <si>
    <t>Woodhouse Academy</t>
  </si>
  <si>
    <t>Kinver High School and Sixth Form</t>
  </si>
  <si>
    <t>Blackfriars Academy</t>
  </si>
  <si>
    <t>Coppice Academy</t>
  </si>
  <si>
    <t>Landau Forte Academy Tamworth Sixth Form</t>
  </si>
  <si>
    <t>The King's CofE (VA) School</t>
  </si>
  <si>
    <t>Huntercombe Hospital School Stafford</t>
  </si>
  <si>
    <t>Saxon Hill Academy</t>
  </si>
  <si>
    <t>Cicely Haughton School</t>
  </si>
  <si>
    <t>Loxley Hall School</t>
  </si>
  <si>
    <t>Blessed William Howard Catholic School</t>
  </si>
  <si>
    <t>Newcastle Academy</t>
  </si>
  <si>
    <t>Clayton Hall Academy</t>
  </si>
  <si>
    <t>The Haven School</t>
  </si>
  <si>
    <t>Evergreen School</t>
  </si>
  <si>
    <t>Churnet View Middle School</t>
  </si>
  <si>
    <t>Leek High School</t>
  </si>
  <si>
    <t>Westwood College</t>
  </si>
  <si>
    <t>Codsall Middle School</t>
  </si>
  <si>
    <t>Sir Graham Balfour High School</t>
  </si>
  <si>
    <t>Walton High School</t>
  </si>
  <si>
    <t>Merryfields School</t>
  </si>
  <si>
    <t>Thomas Alleyne's High School</t>
  </si>
  <si>
    <t>Windsor Park CE Middle School</t>
  </si>
  <si>
    <t>Cherry Trees School</t>
  </si>
  <si>
    <t>Wightwick Hall School</t>
  </si>
  <si>
    <t>Sir Thomas Boughey Academy</t>
  </si>
  <si>
    <t>Oldfields Hall Middle School</t>
  </si>
  <si>
    <t>Stockport</t>
  </si>
  <si>
    <t>The Pendlebury Centre</t>
  </si>
  <si>
    <t>Moat House</t>
  </si>
  <si>
    <t>Priestnall School</t>
  </si>
  <si>
    <t>Stockport School</t>
  </si>
  <si>
    <t>Werneth School</t>
  </si>
  <si>
    <t>Marple Hall School</t>
  </si>
  <si>
    <t>Bramhall High School</t>
  </si>
  <si>
    <t>Harrytown Catholic High School</t>
  </si>
  <si>
    <t>Greenbank Preparatory School</t>
  </si>
  <si>
    <t>Lady Barn House School</t>
  </si>
  <si>
    <t>Hulme Hall Grammar School</t>
  </si>
  <si>
    <t>Stella Maris School</t>
  </si>
  <si>
    <t>Stockport Grammar School</t>
  </si>
  <si>
    <t>Cheadle Hulme School</t>
  </si>
  <si>
    <t>Covenant Christian School</t>
  </si>
  <si>
    <t>Ashcroft School</t>
  </si>
  <si>
    <t>Royal School, Manchester</t>
  </si>
  <si>
    <t>Valley School</t>
  </si>
  <si>
    <t>Lisburne School</t>
  </si>
  <si>
    <t>Castle Hill High School</t>
  </si>
  <si>
    <t>Heaton School</t>
  </si>
  <si>
    <t>Acorns School</t>
  </si>
  <si>
    <t>Windlehurst School</t>
  </si>
  <si>
    <t>Inscape House School</t>
  </si>
  <si>
    <t>Highfields Inclusion Partnership</t>
  </si>
  <si>
    <t>Stockport Academy</t>
  </si>
  <si>
    <t>Penarth Group School</t>
  </si>
  <si>
    <t>Cheadle Hulme High School</t>
  </si>
  <si>
    <t>Hazel Grove High School</t>
  </si>
  <si>
    <t>The Kingsway School</t>
  </si>
  <si>
    <t>Reddish Hall School</t>
  </si>
  <si>
    <t>Reddish Vale High School</t>
  </si>
  <si>
    <t>Stockton-on-Tees</t>
  </si>
  <si>
    <t>Bishopton Centre</t>
  </si>
  <si>
    <t>Northfield School and Sports College</t>
  </si>
  <si>
    <t>Red House School</t>
  </si>
  <si>
    <t>Teesside High School</t>
  </si>
  <si>
    <t>Yarm School</t>
  </si>
  <si>
    <t>Yarm Preparatory School</t>
  </si>
  <si>
    <t>North Shore Academy</t>
  </si>
  <si>
    <t>Conyers School</t>
  </si>
  <si>
    <t>St Michael's Catholic Academy</t>
  </si>
  <si>
    <t>The Grangefield Academy</t>
  </si>
  <si>
    <t>Abbey Hill Academy</t>
  </si>
  <si>
    <t>King Edwin School</t>
  </si>
  <si>
    <t>Ingleby Manor Free School &amp; Sixth Form</t>
  </si>
  <si>
    <t>Ash Trees Academy</t>
  </si>
  <si>
    <t>Ian Ramsey Church of England Academy</t>
  </si>
  <si>
    <t>Our Lady &amp; St. Bede Catholic Academy</t>
  </si>
  <si>
    <t>Green Gates Academy</t>
  </si>
  <si>
    <t>Westlands Academy</t>
  </si>
  <si>
    <t>St Patrick's Catholic College, A Voluntary Catholic Academy</t>
  </si>
  <si>
    <t>Egglescliffe School</t>
  </si>
  <si>
    <t>Outwood Academy Bishopsgarth</t>
  </si>
  <si>
    <t>Thornaby Academy</t>
  </si>
  <si>
    <t>Stoke-on-Trent</t>
  </si>
  <si>
    <t>Birches Head Academy</t>
  </si>
  <si>
    <t>St Joseph's Preparatory School</t>
  </si>
  <si>
    <t>Portland School and Specialist College</t>
  </si>
  <si>
    <t>Watermill School</t>
  </si>
  <si>
    <t>Ormiston Sir Stanley Matthews Academy</t>
  </si>
  <si>
    <t>Ormiston Horizon Academy</t>
  </si>
  <si>
    <t>Discovery Academy</t>
  </si>
  <si>
    <t>Phoenix U16 Independent School</t>
  </si>
  <si>
    <t>Haywood Academy</t>
  </si>
  <si>
    <t>Thistley Hough Academy</t>
  </si>
  <si>
    <t>St Margaret Ward Catholic Academy</t>
  </si>
  <si>
    <t>St Thomas More Catholic Academy</t>
  </si>
  <si>
    <t>Kinetic Academy</t>
  </si>
  <si>
    <t>The Excel Academy</t>
  </si>
  <si>
    <t>Sporting Stars Academy</t>
  </si>
  <si>
    <t>Ormiston Meridian Academy</t>
  </si>
  <si>
    <t>Trentham Academy</t>
  </si>
  <si>
    <t>City of Stoke-On-Trent Sixth Form College</t>
  </si>
  <si>
    <t>Suffolk</t>
  </si>
  <si>
    <t>Old Warren House School</t>
  </si>
  <si>
    <t>Thurston Community College</t>
  </si>
  <si>
    <t>Stowmarket High School</t>
  </si>
  <si>
    <t>King Edward VI Church of England Voluntary Controlled Upper School</t>
  </si>
  <si>
    <t>St Benedict's Catholic School</t>
  </si>
  <si>
    <t>Stoke College</t>
  </si>
  <si>
    <t>Orwell Park School</t>
  </si>
  <si>
    <t>Saint Felix School</t>
  </si>
  <si>
    <t>Old Buckenham Hall School</t>
  </si>
  <si>
    <t>Barnardiston Hall Preparatory School</t>
  </si>
  <si>
    <t>South Lee School</t>
  </si>
  <si>
    <t>Bramfield House School</t>
  </si>
  <si>
    <t>Ipswich School</t>
  </si>
  <si>
    <t>Framlingham College</t>
  </si>
  <si>
    <t>Culford School</t>
  </si>
  <si>
    <t>Woodbridge School</t>
  </si>
  <si>
    <t>Ipswich High School</t>
  </si>
  <si>
    <t>Royal Hospital School</t>
  </si>
  <si>
    <t>Centre Academy East Anglia</t>
  </si>
  <si>
    <t>Felixstowe International College</t>
  </si>
  <si>
    <t>Riverwalk School</t>
  </si>
  <si>
    <t>Hillside Special School</t>
  </si>
  <si>
    <t>Warren School</t>
  </si>
  <si>
    <t>Gable End</t>
  </si>
  <si>
    <t>First Base</t>
  </si>
  <si>
    <t>Harbour</t>
  </si>
  <si>
    <t>Broadlands Hall</t>
  </si>
  <si>
    <t>The Meadows Montessori School</t>
  </si>
  <si>
    <t>Hartismere School</t>
  </si>
  <si>
    <t>Samuel Ward Academy</t>
  </si>
  <si>
    <t>Debenham High School</t>
  </si>
  <si>
    <t>Liberty Lodge Independent School</t>
  </si>
  <si>
    <t>Ipswich Academy</t>
  </si>
  <si>
    <t>Stour Valley Community School</t>
  </si>
  <si>
    <t>Thomas Mills High School</t>
  </si>
  <si>
    <t>Copleston High School</t>
  </si>
  <si>
    <t>Farlingaye High School</t>
  </si>
  <si>
    <t>Hadleigh High School</t>
  </si>
  <si>
    <t>Kesgrave High School</t>
  </si>
  <si>
    <t>Bury St Edmunds County Upper School</t>
  </si>
  <si>
    <t>Bungay High School</t>
  </si>
  <si>
    <t>Sir John Leman High School</t>
  </si>
  <si>
    <t>East Point Academy</t>
  </si>
  <si>
    <t>Horringer Court Middle School</t>
  </si>
  <si>
    <t>Westley Middle School</t>
  </si>
  <si>
    <t>Holbrook Academy</t>
  </si>
  <si>
    <t>East Bergholt High School</t>
  </si>
  <si>
    <t>The Ashley School</t>
  </si>
  <si>
    <t>Ormiston Endeavour Academy</t>
  </si>
  <si>
    <t>St Alban's Catholic High School</t>
  </si>
  <si>
    <t>Stradbroke High School</t>
  </si>
  <si>
    <t>Castle Manor Academy</t>
  </si>
  <si>
    <t>IES Breckland</t>
  </si>
  <si>
    <t>Chantry Academy</t>
  </si>
  <si>
    <t>Ormiston Sudbury Academy</t>
  </si>
  <si>
    <t>Westbourne Academy</t>
  </si>
  <si>
    <t>Ormiston Denes Academy</t>
  </si>
  <si>
    <t>Churchill Special Free School</t>
  </si>
  <si>
    <t>Mildenhall College Academy</t>
  </si>
  <si>
    <t>Stoke High School - Ormiston Academy</t>
  </si>
  <si>
    <t>The Attic</t>
  </si>
  <si>
    <t>Newmarket Academy</t>
  </si>
  <si>
    <t>Sybil Andrews Academy</t>
  </si>
  <si>
    <t>Stone Lodge Academy</t>
  </si>
  <si>
    <t>Thomas Gainsborough School</t>
  </si>
  <si>
    <t>Benjamin Britten Academy of Music and Mathematics</t>
  </si>
  <si>
    <t>Westbridge Academy</t>
  </si>
  <si>
    <t>Stowupland High School</t>
  </si>
  <si>
    <t>Claydon High School</t>
  </si>
  <si>
    <t>The Everitt Academy</t>
  </si>
  <si>
    <t>Alderwood Academy</t>
  </si>
  <si>
    <t>Sunderland</t>
  </si>
  <si>
    <t>Hetton School</t>
  </si>
  <si>
    <t>Argyle House School</t>
  </si>
  <si>
    <t>Thornhill Park School</t>
  </si>
  <si>
    <t>Sunningdale School</t>
  </si>
  <si>
    <t>Columbia Grange School</t>
  </si>
  <si>
    <t>School Returners/Young Mums Provision</t>
  </si>
  <si>
    <t>Castle View Enterprise Academy</t>
  </si>
  <si>
    <t>Red House Academy</t>
  </si>
  <si>
    <t>Kepier</t>
  </si>
  <si>
    <t>St Anthony's Girls' Catholic Academy</t>
  </si>
  <si>
    <t>Southmoor Academy</t>
  </si>
  <si>
    <t>Portland Academy</t>
  </si>
  <si>
    <t>Barbara Priestman Academy</t>
  </si>
  <si>
    <t>Oxclose Community Academy</t>
  </si>
  <si>
    <t>Venerable Bede Church of England Academy</t>
  </si>
  <si>
    <t>St Aidan's Catholic Academy</t>
  </si>
  <si>
    <t>Biddick Academy</t>
  </si>
  <si>
    <t>Farringdon Community Academy</t>
  </si>
  <si>
    <t>Monkwearmouth Academy</t>
  </si>
  <si>
    <t>North View Academy</t>
  </si>
  <si>
    <t>Sandhill View Academy</t>
  </si>
  <si>
    <t>Beacon of Light School</t>
  </si>
  <si>
    <t>Ashbrooke School</t>
  </si>
  <si>
    <t>Washington Academy</t>
  </si>
  <si>
    <t>Thornhill Academy</t>
  </si>
  <si>
    <t>Academy 360</t>
  </si>
  <si>
    <t>Surrey</t>
  </si>
  <si>
    <t>St James Senior Boys' School</t>
  </si>
  <si>
    <t>Fordway Centre</t>
  </si>
  <si>
    <t>Wey Valley College</t>
  </si>
  <si>
    <t>Broadwater School</t>
  </si>
  <si>
    <t>Glebelands School</t>
  </si>
  <si>
    <t>Ash Manor School</t>
  </si>
  <si>
    <t>St Andrew's Catholic School</t>
  </si>
  <si>
    <t>St Peter's Catholic School</t>
  </si>
  <si>
    <t>Royal Alexandra and Albert School</t>
  </si>
  <si>
    <t>The Priory CofE Voluntary Aided School</t>
  </si>
  <si>
    <t>St Paul's Catholic College</t>
  </si>
  <si>
    <t>The Winston Churchill School A Specialist Sports College</t>
  </si>
  <si>
    <t>All Hallows Catholic School</t>
  </si>
  <si>
    <t>Aberdour Preparatory School</t>
  </si>
  <si>
    <t>Reeds School</t>
  </si>
  <si>
    <t>Prior's Field School</t>
  </si>
  <si>
    <t>Cranleigh School</t>
  </si>
  <si>
    <t>Bishopsgate School</t>
  </si>
  <si>
    <t>Kingswood House School</t>
  </si>
  <si>
    <t>Epsom College</t>
  </si>
  <si>
    <t>Rowan Preparatory School</t>
  </si>
  <si>
    <t>Claremont Fan Court School</t>
  </si>
  <si>
    <t>Duke of Kent School</t>
  </si>
  <si>
    <t>Edgeborough School</t>
  </si>
  <si>
    <t>Frensham Heights School</t>
  </si>
  <si>
    <t>Charterhouse</t>
  </si>
  <si>
    <t>St Hilary's School</t>
  </si>
  <si>
    <t>Guildford High School</t>
  </si>
  <si>
    <t>Lanesborough School</t>
  </si>
  <si>
    <t>Rydes Hill Preparatory School</t>
  </si>
  <si>
    <t>Tormead School</t>
  </si>
  <si>
    <t>Amesbury School</t>
  </si>
  <si>
    <t>St Edmund's School</t>
  </si>
  <si>
    <t>The Royal School</t>
  </si>
  <si>
    <t>Downsend School</t>
  </si>
  <si>
    <t>The Hawthorns School</t>
  </si>
  <si>
    <t>Dunottar School</t>
  </si>
  <si>
    <t>Micklefield School</t>
  </si>
  <si>
    <t>The Danesfield Manor School</t>
  </si>
  <si>
    <t>St George's College Weybridge</t>
  </si>
  <si>
    <t>Woodcote House School</t>
  </si>
  <si>
    <t>King Edward's School Witley</t>
  </si>
  <si>
    <t>Barrow Hills School</t>
  </si>
  <si>
    <t>St Andrew's Woking School Trust</t>
  </si>
  <si>
    <t>Aldro School</t>
  </si>
  <si>
    <t>Woldingham School</t>
  </si>
  <si>
    <t>Lyndhurst School</t>
  </si>
  <si>
    <t>Oakhyrst Grange School</t>
  </si>
  <si>
    <t>Notre Dame Senior School</t>
  </si>
  <si>
    <t>Glenesk School</t>
  </si>
  <si>
    <t>Ewell Castle School</t>
  </si>
  <si>
    <t>Lingfield College</t>
  </si>
  <si>
    <t>Ripley Court School</t>
  </si>
  <si>
    <t>Barfield School</t>
  </si>
  <si>
    <t>Longacre School</t>
  </si>
  <si>
    <t>Westward School</t>
  </si>
  <si>
    <t>Hoe Bridge School</t>
  </si>
  <si>
    <t>Greenfield School</t>
  </si>
  <si>
    <t>Halstead Preparatory School</t>
  </si>
  <si>
    <t>St John's Beaumont School</t>
  </si>
  <si>
    <t>Copthorne Preparatory School</t>
  </si>
  <si>
    <t>Hall Grove School</t>
  </si>
  <si>
    <t>Halliford School</t>
  </si>
  <si>
    <t>Staines Preparatory School</t>
  </si>
  <si>
    <t>Essendene Lodge School</t>
  </si>
  <si>
    <t>ACS Cobham International School</t>
  </si>
  <si>
    <t>Reigate Grammar School</t>
  </si>
  <si>
    <t>T A S I S</t>
  </si>
  <si>
    <t>Sir William Perkins's School</t>
  </si>
  <si>
    <t>Caterham School</t>
  </si>
  <si>
    <t>Coworth-Flexlands School</t>
  </si>
  <si>
    <t>Moon Hall School for Dyslexic Children</t>
  </si>
  <si>
    <t>Warlingham Park School</t>
  </si>
  <si>
    <t>Knowl Hill School</t>
  </si>
  <si>
    <t>Weston Green Preparatory School</t>
  </si>
  <si>
    <t>Hurtwood House School</t>
  </si>
  <si>
    <t>St George's Junior School Weybridge</t>
  </si>
  <si>
    <t>Notre Dame Preparatory School</t>
  </si>
  <si>
    <t>Gosden House School</t>
  </si>
  <si>
    <t>Moor House School &amp; College</t>
  </si>
  <si>
    <t>Sunnydown School</t>
  </si>
  <si>
    <t>Limpsfield Grange School</t>
  </si>
  <si>
    <t>Walton Leigh School</t>
  </si>
  <si>
    <t>Clifton Hill School</t>
  </si>
  <si>
    <t>Manor Mead School</t>
  </si>
  <si>
    <t>Portesbery School</t>
  </si>
  <si>
    <t>Freemantles School</t>
  </si>
  <si>
    <t>Meath School</t>
  </si>
  <si>
    <t>Philip Southcote School</t>
  </si>
  <si>
    <t>ACS Egham International School</t>
  </si>
  <si>
    <t>Jigsaw CABAS School</t>
  </si>
  <si>
    <t>Kings International College</t>
  </si>
  <si>
    <t>Cornfield School</t>
  </si>
  <si>
    <t>The Surrey Teaching Centre</t>
  </si>
  <si>
    <t>St Peter's Centre</t>
  </si>
  <si>
    <t>Stepping Stones School Hindhead</t>
  </si>
  <si>
    <t>The Hope Service</t>
  </si>
  <si>
    <t>The Children's Trust School</t>
  </si>
  <si>
    <t>Papillon House</t>
  </si>
  <si>
    <t>Unsted Park School</t>
  </si>
  <si>
    <t>North East Surrey Secondary Short Stay School</t>
  </si>
  <si>
    <t>Reigate Valley College</t>
  </si>
  <si>
    <t>Sunbury Manor School</t>
  </si>
  <si>
    <t>Weydon School</t>
  </si>
  <si>
    <t>Glyn School</t>
  </si>
  <si>
    <t>Collingwood College</t>
  </si>
  <si>
    <t>Thomas Knyvett College</t>
  </si>
  <si>
    <t>Howard of Effingham School</t>
  </si>
  <si>
    <t>George Abbot School</t>
  </si>
  <si>
    <t>Fullbrook School</t>
  </si>
  <si>
    <t>Rodborough</t>
  </si>
  <si>
    <t>The Magna Carta School</t>
  </si>
  <si>
    <t>Thamesmead School</t>
  </si>
  <si>
    <t>Woolmer Hill School</t>
  </si>
  <si>
    <t>Epsom and Ewell High School</t>
  </si>
  <si>
    <t>Rosebery School</t>
  </si>
  <si>
    <t>Hinchley Wood School</t>
  </si>
  <si>
    <t>Blenheim High School</t>
  </si>
  <si>
    <t>Cobham Free School</t>
  </si>
  <si>
    <t>The Bishop Wand Church of England School</t>
  </si>
  <si>
    <t>The Matthew Arnold School</t>
  </si>
  <si>
    <t>Wishmore Cross Academy</t>
  </si>
  <si>
    <t>Warlingham School</t>
  </si>
  <si>
    <t>Gordon's School</t>
  </si>
  <si>
    <t>Guildford County School</t>
  </si>
  <si>
    <t>Jubilee High School</t>
  </si>
  <si>
    <t>Woking High School</t>
  </si>
  <si>
    <t>Esher Church of England High School</t>
  </si>
  <si>
    <t>Carwarden House Community School</t>
  </si>
  <si>
    <t>Kings College Guildford</t>
  </si>
  <si>
    <t>Pond Meadow School</t>
  </si>
  <si>
    <t>The Ridgeway School</t>
  </si>
  <si>
    <t>Hoe Valley School</t>
  </si>
  <si>
    <t>The Bishop David Brown School</t>
  </si>
  <si>
    <t>Heathside School</t>
  </si>
  <si>
    <t>Oxted School</t>
  </si>
  <si>
    <t>Wemms Education Centre</t>
  </si>
  <si>
    <t>Christ's College, Guildford</t>
  </si>
  <si>
    <t>Salesian School, Chertsey</t>
  </si>
  <si>
    <t>St John the Baptist Catholic Comprehensive School, Woking</t>
  </si>
  <si>
    <t>de Stafford School</t>
  </si>
  <si>
    <t>The Ashcombe School</t>
  </si>
  <si>
    <t>Therfield School</t>
  </si>
  <si>
    <t>The Warwick School</t>
  </si>
  <si>
    <t>West Hill School</t>
  </si>
  <si>
    <t>Linden Bridge School</t>
  </si>
  <si>
    <t>Three Rivers Academy</t>
  </si>
  <si>
    <t>Farnham Heath End</t>
  </si>
  <si>
    <t>Aurora Redehall School</t>
  </si>
  <si>
    <t>Chertsey High School</t>
  </si>
  <si>
    <t>Godalming College</t>
  </si>
  <si>
    <t>Reigate College</t>
  </si>
  <si>
    <t>Woking College</t>
  </si>
  <si>
    <t>Reigate School</t>
  </si>
  <si>
    <t>Grafham Grange School</t>
  </si>
  <si>
    <t>St Dominic's School</t>
  </si>
  <si>
    <t>Sutton</t>
  </si>
  <si>
    <t>The Limes College</t>
  </si>
  <si>
    <t>The John Fisher School</t>
  </si>
  <si>
    <t>St Philomena's Catholic High School for Girls</t>
  </si>
  <si>
    <t>Homefield Preparatory School</t>
  </si>
  <si>
    <t>Seaton House School</t>
  </si>
  <si>
    <t>Sherwood Park School</t>
  </si>
  <si>
    <t>Sutton Tuition and Reintegration Service</t>
  </si>
  <si>
    <t>Eagle House School Sutton</t>
  </si>
  <si>
    <t>Wilson's School</t>
  </si>
  <si>
    <t>Overton Grange School</t>
  </si>
  <si>
    <t>Cheam High School</t>
  </si>
  <si>
    <t>Sutton Grammar School</t>
  </si>
  <si>
    <t>Wallington High School for Girls</t>
  </si>
  <si>
    <t>Nonsuch High School for Girls</t>
  </si>
  <si>
    <t>Carshalton High School for Girls</t>
  </si>
  <si>
    <t>Wallington County Grammar School</t>
  </si>
  <si>
    <t>Carshalton Boys Sports College</t>
  </si>
  <si>
    <t>Greenshaw High School</t>
  </si>
  <si>
    <t>Glenthorne High School</t>
  </si>
  <si>
    <t>Carew Academy</t>
  </si>
  <si>
    <t>Link Primary School</t>
  </si>
  <si>
    <t>Link Secondary School</t>
  </si>
  <si>
    <t>Swindon</t>
  </si>
  <si>
    <t>Maranatha Christian School</t>
  </si>
  <si>
    <t>Crowdys Hill School</t>
  </si>
  <si>
    <t>The Chalet School</t>
  </si>
  <si>
    <t>Uplands School</t>
  </si>
  <si>
    <t>Brimble Hill Special School</t>
  </si>
  <si>
    <t>Abbey Park School</t>
  </si>
  <si>
    <t>Swindon Academy</t>
  </si>
  <si>
    <t>Highworth Warneford School</t>
  </si>
  <si>
    <t>St Joseph's Catholic College</t>
  </si>
  <si>
    <t>The Ridgeway School &amp; Sixth Form College</t>
  </si>
  <si>
    <t>The Commonweal School</t>
  </si>
  <si>
    <t>Lydiard Park Academy</t>
  </si>
  <si>
    <t>The Dorcan Academy</t>
  </si>
  <si>
    <t>Nyland School</t>
  </si>
  <si>
    <t>Nova Hreod Academy</t>
  </si>
  <si>
    <t>Lawn Manor Academy</t>
  </si>
  <si>
    <t>UTC Swindon</t>
  </si>
  <si>
    <t>Tameside</t>
  </si>
  <si>
    <t>Mossley Hollins High School</t>
  </si>
  <si>
    <t>St Damian's RC Science College</t>
  </si>
  <si>
    <t>Thomas Ashton School</t>
  </si>
  <si>
    <t>Cromwell High School</t>
  </si>
  <si>
    <t>Samuel Laycock School</t>
  </si>
  <si>
    <t>Oakdale School</t>
  </si>
  <si>
    <t>Alder Community High School</t>
  </si>
  <si>
    <t>Denton Community College</t>
  </si>
  <si>
    <t>Great Academy Ashton</t>
  </si>
  <si>
    <t>Droylsden Academy</t>
  </si>
  <si>
    <t>Ashlea House School</t>
  </si>
  <si>
    <t>Audenshaw School</t>
  </si>
  <si>
    <t>Fairfield High School for Girls</t>
  </si>
  <si>
    <t>Tameside Pupil Referral Service</t>
  </si>
  <si>
    <t>Copley Academy</t>
  </si>
  <si>
    <t>All Saints Catholic College</t>
  </si>
  <si>
    <t>Hawthorns School</t>
  </si>
  <si>
    <t>Brambles School</t>
  </si>
  <si>
    <t>Longdendale High School</t>
  </si>
  <si>
    <t>Rayner Stephens High School</t>
  </si>
  <si>
    <t>Telford and Wrekin</t>
  </si>
  <si>
    <t>The Linden Centre</t>
  </si>
  <si>
    <t>The Burton Borough School</t>
  </si>
  <si>
    <t>Charlton School</t>
  </si>
  <si>
    <t>The Old Hall School</t>
  </si>
  <si>
    <t>Wrekin College</t>
  </si>
  <si>
    <t>Overley Hall School</t>
  </si>
  <si>
    <t>Thomas Telford School</t>
  </si>
  <si>
    <t>Haughton School</t>
  </si>
  <si>
    <t>Southall School</t>
  </si>
  <si>
    <t>The Bridge at HLC</t>
  </si>
  <si>
    <t>Hadley Learning Community - Secondary Phase</t>
  </si>
  <si>
    <t>Madeley Academy</t>
  </si>
  <si>
    <t>Newport Girls' High School Academy</t>
  </si>
  <si>
    <t>The Telford Park School</t>
  </si>
  <si>
    <t>The Telford Langley School</t>
  </si>
  <si>
    <t>Holy Trinity School</t>
  </si>
  <si>
    <t>KICKSTART</t>
  </si>
  <si>
    <t>The Telford Priory School</t>
  </si>
  <si>
    <t>The Retreat</t>
  </si>
  <si>
    <t>Thurrock</t>
  </si>
  <si>
    <t>Grays Convent High School</t>
  </si>
  <si>
    <t>The Gateway Academy</t>
  </si>
  <si>
    <t>Ormiston Park Academy</t>
  </si>
  <si>
    <t>William Edwards School</t>
  </si>
  <si>
    <t>St Clere's School</t>
  </si>
  <si>
    <t>Harris Academy Chafford Hundred</t>
  </si>
  <si>
    <t>Beacon Hill Academy</t>
  </si>
  <si>
    <t>The Hathaway Academy</t>
  </si>
  <si>
    <t>Treetops School</t>
  </si>
  <si>
    <t>Harris Academy Riverside</t>
  </si>
  <si>
    <t>Torbay</t>
  </si>
  <si>
    <t>The Spires College</t>
  </si>
  <si>
    <t>St Cuthbert Mayne School</t>
  </si>
  <si>
    <t>Torquay Boys' Grammar School</t>
  </si>
  <si>
    <t>Churston Ferrers Grammar School Academy</t>
  </si>
  <si>
    <t>Torquay Girls Grammar School</t>
  </si>
  <si>
    <t>EF Academy Torbay</t>
  </si>
  <si>
    <t>Brixham College</t>
  </si>
  <si>
    <t>Torquay Academy</t>
  </si>
  <si>
    <t>Combe Pafford School</t>
  </si>
  <si>
    <t>The Brunel Academy</t>
  </si>
  <si>
    <t>The Burton Academy</t>
  </si>
  <si>
    <t>Tower Hamlets</t>
  </si>
  <si>
    <t>River House Montessori School</t>
  </si>
  <si>
    <t>London East Alternative Provision</t>
  </si>
  <si>
    <t>Bow School</t>
  </si>
  <si>
    <t>Langdon Park Community School</t>
  </si>
  <si>
    <t>Morpeth School</t>
  </si>
  <si>
    <t>Stepney Green Mathematics and Computing College</t>
  </si>
  <si>
    <t>Swanlea School</t>
  </si>
  <si>
    <t>George Green's School</t>
  </si>
  <si>
    <t>Central Foundation Girls' School</t>
  </si>
  <si>
    <t>Bishop Challoner Girls' School</t>
  </si>
  <si>
    <t>Gatehouse School</t>
  </si>
  <si>
    <t>Madani Secondary Girls' School</t>
  </si>
  <si>
    <t>Bowden House School</t>
  </si>
  <si>
    <t>Phoenix School</t>
  </si>
  <si>
    <t>Beatrice Tate School</t>
  </si>
  <si>
    <t>Stephen Hawking School</t>
  </si>
  <si>
    <t>Jamiatul Ummah School</t>
  </si>
  <si>
    <t>Ian Mikardo School</t>
  </si>
  <si>
    <t>The Cherry Trees School</t>
  </si>
  <si>
    <t>Darul Hadis Latifiah</t>
  </si>
  <si>
    <t>London Islamic School</t>
  </si>
  <si>
    <t>Bishop Challoner Boys' School</t>
  </si>
  <si>
    <t>Mazahirul Uloom London School</t>
  </si>
  <si>
    <t>Al-Mizan School</t>
  </si>
  <si>
    <t>London East Academy</t>
  </si>
  <si>
    <t>Faraday School</t>
  </si>
  <si>
    <t>Wapping High School</t>
  </si>
  <si>
    <t>East London Arts &amp; Music</t>
  </si>
  <si>
    <t>London Enterprise Academy</t>
  </si>
  <si>
    <t>Canary Wharf College 3</t>
  </si>
  <si>
    <t>St Paul's Way Trust School</t>
  </si>
  <si>
    <t>Mulberry School for Girls</t>
  </si>
  <si>
    <t>Mulberry UTC</t>
  </si>
  <si>
    <t>Trafford</t>
  </si>
  <si>
    <t>St John Vianney School</t>
  </si>
  <si>
    <t>Stretford Grammar School</t>
  </si>
  <si>
    <t>Stretford High School</t>
  </si>
  <si>
    <t>Sale High School</t>
  </si>
  <si>
    <t>Bowdon Preparatory School for Girls</t>
  </si>
  <si>
    <t>Altrincham Preparatory School</t>
  </si>
  <si>
    <t>Forest Park Preparatory School</t>
  </si>
  <si>
    <t>Hale Preparatory School</t>
  </si>
  <si>
    <t>Forest School</t>
  </si>
  <si>
    <t>Loreto Preparatory School</t>
  </si>
  <si>
    <t>Longford Park School</t>
  </si>
  <si>
    <t>Delamere School</t>
  </si>
  <si>
    <t>Egerton High School</t>
  </si>
  <si>
    <t>Afifah School</t>
  </si>
  <si>
    <t>Urmston Grammar Academy</t>
  </si>
  <si>
    <t>Wellacre Technology Academy</t>
  </si>
  <si>
    <t>Altrincham Grammar School for Boys</t>
  </si>
  <si>
    <t>Sale Grammar School</t>
  </si>
  <si>
    <t>Flixton Girls School</t>
  </si>
  <si>
    <t>Altrincham Grammar School for Girls</t>
  </si>
  <si>
    <t>Ashton-on-Mersey School</t>
  </si>
  <si>
    <t>Broadoak School</t>
  </si>
  <si>
    <t>Saint Ambrose College</t>
  </si>
  <si>
    <t>Loreto Grammar School</t>
  </si>
  <si>
    <t>Altrincham College</t>
  </si>
  <si>
    <t>Manor Academy Sale</t>
  </si>
  <si>
    <t>Pictor Academy</t>
  </si>
  <si>
    <t>The Orchards</t>
  </si>
  <si>
    <t>North Cestrian School</t>
  </si>
  <si>
    <t>Wakefield</t>
  </si>
  <si>
    <t>The Springfield Centre</t>
  </si>
  <si>
    <t>Ackworth School</t>
  </si>
  <si>
    <t>Silcoates School</t>
  </si>
  <si>
    <t>Wakefield Girls' High School</t>
  </si>
  <si>
    <t>Queen Elizabeth Grammar School</t>
  </si>
  <si>
    <t>Wakefield Independent School</t>
  </si>
  <si>
    <t>Queen Elizabeth Grammar Junior School</t>
  </si>
  <si>
    <t>Highfield School</t>
  </si>
  <si>
    <t>The Priory Centre</t>
  </si>
  <si>
    <t>High Well School</t>
  </si>
  <si>
    <t>Wakefield Girls' High School Junior School</t>
  </si>
  <si>
    <t>Kingsland Primary School</t>
  </si>
  <si>
    <t>Meadowcroft School</t>
  </si>
  <si>
    <t>Outwood Grange Academy</t>
  </si>
  <si>
    <t>Ossett Academy and Sixth Form College</t>
  </si>
  <si>
    <t>Airedale Academy</t>
  </si>
  <si>
    <t>Castleford Academy</t>
  </si>
  <si>
    <t>Crofton Academy</t>
  </si>
  <si>
    <t>Minsthorpe Community College, A Specialist Science College</t>
  </si>
  <si>
    <t>De Lacy Academy</t>
  </si>
  <si>
    <t>The Featherstone Academy</t>
  </si>
  <si>
    <t>Horbury Academy</t>
  </si>
  <si>
    <t>St Wilfrid's Catholic High School &amp; Sixth Form College: A Voluntary Academy</t>
  </si>
  <si>
    <t>Pinderfields Hospital PRU</t>
  </si>
  <si>
    <t>Hall Cliffe School</t>
  </si>
  <si>
    <t>Hall Cliffe Primary School</t>
  </si>
  <si>
    <t>New College Pontefract</t>
  </si>
  <si>
    <t>Walsall</t>
  </si>
  <si>
    <t>St Thomas More Catholic School, Willenhall</t>
  </si>
  <si>
    <t>Mayfield Preparatory School</t>
  </si>
  <si>
    <t>The Jane Lane School,  A College for Cognition &amp; Learning</t>
  </si>
  <si>
    <t>Mary Elliot School</t>
  </si>
  <si>
    <t>Old Hall School</t>
  </si>
  <si>
    <t>Shepwell Centre A Short Stay School (PRU-Medical)</t>
  </si>
  <si>
    <t>Abu Bakr Girls School</t>
  </si>
  <si>
    <t>Walsall Academy</t>
  </si>
  <si>
    <t>New Leaf Centre</t>
  </si>
  <si>
    <t>Abu Bakr Boys School</t>
  </si>
  <si>
    <t>Ormiston Shelfield Community Academy</t>
  </si>
  <si>
    <t>Grace Academy Darlaston</t>
  </si>
  <si>
    <t>Shire Oak Academy</t>
  </si>
  <si>
    <t>Queen Mary's Grammar School</t>
  </si>
  <si>
    <t>Queen Mary's High School</t>
  </si>
  <si>
    <t>Barr Beacon School</t>
  </si>
  <si>
    <t>Bloxwich Academy</t>
  </si>
  <si>
    <t>Willenhall E-ACT Academy</t>
  </si>
  <si>
    <t>The Streetly Academy</t>
  </si>
  <si>
    <t>Joseph Leckie Academy</t>
  </si>
  <si>
    <t>Aldridge School - A Science College</t>
  </si>
  <si>
    <t>West Walsall E-ACT Academy</t>
  </si>
  <si>
    <t>Blue Coat Church of England Academy</t>
  </si>
  <si>
    <t>Walsall Studio School</t>
  </si>
  <si>
    <t>Chase House School</t>
  </si>
  <si>
    <t>Pool Hayes Academy</t>
  </si>
  <si>
    <t>Waltham Forest</t>
  </si>
  <si>
    <t>Buxton School</t>
  </si>
  <si>
    <t>Frederick Bremer School</t>
  </si>
  <si>
    <t>George Mitchell School</t>
  </si>
  <si>
    <t>Heathcote School &amp; Science College</t>
  </si>
  <si>
    <t>Willowfield School</t>
  </si>
  <si>
    <t>Leytonstone School</t>
  </si>
  <si>
    <t>Walthamstow School for Girls</t>
  </si>
  <si>
    <t>Kelmscott School</t>
  </si>
  <si>
    <t>Holy Family Catholic School</t>
  </si>
  <si>
    <t>Normanhurst School</t>
  </si>
  <si>
    <t>Belmont Park School</t>
  </si>
  <si>
    <t>Walthamstow Academy</t>
  </si>
  <si>
    <t>Lantern of Knowledge Secondary School</t>
  </si>
  <si>
    <t>Lammas School and Sixth Form</t>
  </si>
  <si>
    <t>Noor Ul Islam Primary School</t>
  </si>
  <si>
    <t>Walthamstow Montessori School</t>
  </si>
  <si>
    <t>Hawkswood Primary PRU</t>
  </si>
  <si>
    <t>Burnside Secondary PRU</t>
  </si>
  <si>
    <t>Highams Park School</t>
  </si>
  <si>
    <t>Chingford Foundation School</t>
  </si>
  <si>
    <t>Connaught School for Girls</t>
  </si>
  <si>
    <t>Joseph Clarke School</t>
  </si>
  <si>
    <t>Whitefield Schools</t>
  </si>
  <si>
    <t>Eden Girls' School Waltham Forest</t>
  </si>
  <si>
    <t>Big Creative Academy</t>
  </si>
  <si>
    <t>Norlington School and 6th Form</t>
  </si>
  <si>
    <t>Wandsworth</t>
  </si>
  <si>
    <t>Thomas's Battersea</t>
  </si>
  <si>
    <t>Francis Barber Pupil Referral Unit</t>
  </si>
  <si>
    <t>Ernest Bevin College</t>
  </si>
  <si>
    <t>Ibstock Place School</t>
  </si>
  <si>
    <t>Merlin School</t>
  </si>
  <si>
    <t>Hurlingham School</t>
  </si>
  <si>
    <t>Emanuel School</t>
  </si>
  <si>
    <t>Putney High School</t>
  </si>
  <si>
    <t>Broomwood Hall School</t>
  </si>
  <si>
    <t>The Roche School</t>
  </si>
  <si>
    <t>Finton House School</t>
  </si>
  <si>
    <t>The Dominie School Limited</t>
  </si>
  <si>
    <t>Hornsby House School</t>
  </si>
  <si>
    <t>Prospect House School</t>
  </si>
  <si>
    <t>Dolphin School (Incorporating Noahs Ark Nursery Schools)</t>
  </si>
  <si>
    <t>Hall School Wimbledon</t>
  </si>
  <si>
    <t>Eaton House the Manor School</t>
  </si>
  <si>
    <t>Northcote Lodge School</t>
  </si>
  <si>
    <t>Parkgate House School</t>
  </si>
  <si>
    <t>Linden Lodge School</t>
  </si>
  <si>
    <t>Bradstow School</t>
  </si>
  <si>
    <t>Greenmead School</t>
  </si>
  <si>
    <t>Paddock School</t>
  </si>
  <si>
    <t>Garratt Park School</t>
  </si>
  <si>
    <t>Centre Academy London</t>
  </si>
  <si>
    <t>Wandsworth Hospital and Home Tuition Service</t>
  </si>
  <si>
    <t>Thomas's Clapham</t>
  </si>
  <si>
    <t>The Chelsea Group of Children</t>
  </si>
  <si>
    <t>Victoria Drive Primary Pupil Referral Unit</t>
  </si>
  <si>
    <t>Ashcroft Technology Academy</t>
  </si>
  <si>
    <t>Saint John Bosco College</t>
  </si>
  <si>
    <t>Chestnut Grove School</t>
  </si>
  <si>
    <t>Graveney School</t>
  </si>
  <si>
    <t>Ark Bolingbroke Academy</t>
  </si>
  <si>
    <t>Ark Putney Academy</t>
  </si>
  <si>
    <t>Southfields Academy</t>
  </si>
  <si>
    <t>Burntwood School</t>
  </si>
  <si>
    <t>Harris Academy Battersea</t>
  </si>
  <si>
    <t>Saint Cecilia's Church of England School</t>
  </si>
  <si>
    <t>Nightingale Community Academy</t>
  </si>
  <si>
    <t>Tram House School</t>
  </si>
  <si>
    <t>Warrington</t>
  </si>
  <si>
    <t>Culcheth High School</t>
  </si>
  <si>
    <t>St Gregory's Catholic High School</t>
  </si>
  <si>
    <t>Cardinal Newman Catholic High School</t>
  </si>
  <si>
    <t>Green Lane Community Special School</t>
  </si>
  <si>
    <t>Fox Wood Special School</t>
  </si>
  <si>
    <t>Chaigeley School</t>
  </si>
  <si>
    <t>Woolston Brook School</t>
  </si>
  <si>
    <t>Bright Futures</t>
  </si>
  <si>
    <t>King's Leadership Academy Warrington</t>
  </si>
  <si>
    <t>Lymm High School</t>
  </si>
  <si>
    <t>Great Sankey High School</t>
  </si>
  <si>
    <t>Beamont Collegiate Academy</t>
  </si>
  <si>
    <t>Birchwood Community High School</t>
  </si>
  <si>
    <t>Bridgewater High School</t>
  </si>
  <si>
    <t>UTC Warrington</t>
  </si>
  <si>
    <t>Priestley College</t>
  </si>
  <si>
    <t>Sir Thomas Boteler Church of England High School</t>
  </si>
  <si>
    <t>Penketh High School</t>
  </si>
  <si>
    <t>Warwickshire</t>
  </si>
  <si>
    <t>Kineton High School</t>
  </si>
  <si>
    <t>Kenilworth School and Sixth Form</t>
  </si>
  <si>
    <t>Trinity Catholic School</t>
  </si>
  <si>
    <t>The Avon Valley School and Performing Arts College</t>
  </si>
  <si>
    <t>Crackley Hall School</t>
  </si>
  <si>
    <t>Bilton Grange School</t>
  </si>
  <si>
    <t>Arnold Lodge School</t>
  </si>
  <si>
    <t>The Kingsley School</t>
  </si>
  <si>
    <t>Rugby School</t>
  </si>
  <si>
    <t>The Croft Preparatory School</t>
  </si>
  <si>
    <t>Warwick School</t>
  </si>
  <si>
    <t>Crescent School</t>
  </si>
  <si>
    <t>Princethorpe College</t>
  </si>
  <si>
    <t>Arc School Old Arley</t>
  </si>
  <si>
    <t>Stratford Preparatory School</t>
  </si>
  <si>
    <t>Welcombe Hills School</t>
  </si>
  <si>
    <t>Wathen Grange School</t>
  </si>
  <si>
    <t>Henley-in-Arden Montessori Primary School</t>
  </si>
  <si>
    <t>The Nuneaton Academy</t>
  </si>
  <si>
    <t>The Polesworth School</t>
  </si>
  <si>
    <t>Northleigh House School</t>
  </si>
  <si>
    <t>Ashlawn School</t>
  </si>
  <si>
    <t>Rugby High School</t>
  </si>
  <si>
    <t>Alcester Grammar School</t>
  </si>
  <si>
    <t>Studley High School</t>
  </si>
  <si>
    <t>Myton School</t>
  </si>
  <si>
    <t>The Coleshill School</t>
  </si>
  <si>
    <t>Henley In Arden School</t>
  </si>
  <si>
    <t>The George Eliot School</t>
  </si>
  <si>
    <t>Alcester Academy</t>
  </si>
  <si>
    <t>Stratford Girls' Grammar School</t>
  </si>
  <si>
    <t>Stratford Upon Avon School</t>
  </si>
  <si>
    <t>Bilton School</t>
  </si>
  <si>
    <t>Higham Lane School</t>
  </si>
  <si>
    <t>Aylesford School and Sixth Form College</t>
  </si>
  <si>
    <t>Etone College</t>
  </si>
  <si>
    <t>Ash Green School</t>
  </si>
  <si>
    <t>Hartshill School</t>
  </si>
  <si>
    <t>Shipston High School</t>
  </si>
  <si>
    <t>Independent Educational Services</t>
  </si>
  <si>
    <t>Oak Wood Primary School</t>
  </si>
  <si>
    <t>Oak Wood Secondary School</t>
  </si>
  <si>
    <t>The Queen Elizabeth Academy</t>
  </si>
  <si>
    <t>Avon Park School</t>
  </si>
  <si>
    <t>Harris Church of England Academy</t>
  </si>
  <si>
    <t>Arc School Napton</t>
  </si>
  <si>
    <t>Lawrence Sheriff School</t>
  </si>
  <si>
    <t>St Thomas More Catholic School and Sixth Form College</t>
  </si>
  <si>
    <t>North Leamington School</t>
  </si>
  <si>
    <t>Rugby Free Secondary School</t>
  </si>
  <si>
    <t>Southam College</t>
  </si>
  <si>
    <t>Quest Academy</t>
  </si>
  <si>
    <t>Kingsbury School - A Specialist Science and Mathematics Academy</t>
  </si>
  <si>
    <t>Brooke School</t>
  </si>
  <si>
    <t>Woodlands</t>
  </si>
  <si>
    <t>West Berkshire</t>
  </si>
  <si>
    <t>The Willink School</t>
  </si>
  <si>
    <t>Bradfield College</t>
  </si>
  <si>
    <t>Downe House</t>
  </si>
  <si>
    <t>Brockhurst and Marlston House Schools</t>
  </si>
  <si>
    <t>Pangbourne College</t>
  </si>
  <si>
    <t>Elstree School</t>
  </si>
  <si>
    <t>Alder Bridge School</t>
  </si>
  <si>
    <t>Mary Hare School</t>
  </si>
  <si>
    <t>Brookfields Special School</t>
  </si>
  <si>
    <t>Icollege Alternative Provision</t>
  </si>
  <si>
    <t>Priors Court School</t>
  </si>
  <si>
    <t>Kennet School</t>
  </si>
  <si>
    <t>TLG Reading</t>
  </si>
  <si>
    <t>St Bartholomew's School</t>
  </si>
  <si>
    <t>Denefield School</t>
  </si>
  <si>
    <t>Theale Green School</t>
  </si>
  <si>
    <t>Engaging Potential</t>
  </si>
  <si>
    <t>West Sussex</t>
  </si>
  <si>
    <t>Tanbridge House School</t>
  </si>
  <si>
    <t>Millais School</t>
  </si>
  <si>
    <t>Weald School, The</t>
  </si>
  <si>
    <t>Bourne Community College</t>
  </si>
  <si>
    <t>Ifield Community College</t>
  </si>
  <si>
    <t>Felpham Community College</t>
  </si>
  <si>
    <t>The Angmering School</t>
  </si>
  <si>
    <t>Oathall Community College</t>
  </si>
  <si>
    <t>Downlands Community School</t>
  </si>
  <si>
    <t>Imberhorne School</t>
  </si>
  <si>
    <t>Steyning Grammar School</t>
  </si>
  <si>
    <t>Davison Church of England High School for Girls, Worthing</t>
  </si>
  <si>
    <t>St Andrew's CofE High School for Boys</t>
  </si>
  <si>
    <t>St Wilfrid's Catholic Comprehensive School, Crawley</t>
  </si>
  <si>
    <t>Holy Trinity CofE Secondary School, Crawley</t>
  </si>
  <si>
    <t>Westbourne House School</t>
  </si>
  <si>
    <t>Cottesmore School</t>
  </si>
  <si>
    <t>Christ's Hospital</t>
  </si>
  <si>
    <t>Lancing College</t>
  </si>
  <si>
    <t>Dorset House School</t>
  </si>
  <si>
    <t>Seaford College</t>
  </si>
  <si>
    <t>Shoreham College</t>
  </si>
  <si>
    <t>Windlesham House School</t>
  </si>
  <si>
    <t>Lancing College Preparatory School at Worthing</t>
  </si>
  <si>
    <t>Our Lady of Sion School</t>
  </si>
  <si>
    <t>Farlington School</t>
  </si>
  <si>
    <t>Great Ballard School</t>
  </si>
  <si>
    <t>Rikkyo School-in-England</t>
  </si>
  <si>
    <t>Great Walstead School</t>
  </si>
  <si>
    <t>Hurstpierpoint College</t>
  </si>
  <si>
    <t>Worth School</t>
  </si>
  <si>
    <t>Farney Close School</t>
  </si>
  <si>
    <t>Philpots Manor School</t>
  </si>
  <si>
    <t>Handcross Park Preparatory School</t>
  </si>
  <si>
    <t>Brambletye School</t>
  </si>
  <si>
    <t>Highfield and Brookham Schools</t>
  </si>
  <si>
    <t>Muntham House School</t>
  </si>
  <si>
    <t>Manor Green College</t>
  </si>
  <si>
    <t>Palatine Primary School</t>
  </si>
  <si>
    <t>Queen Elizabeth II Silver Jubilee School, Horsham</t>
  </si>
  <si>
    <t>Oak Grove College</t>
  </si>
  <si>
    <t>Manor Green Primary School</t>
  </si>
  <si>
    <t>Fordwater School, Chichester</t>
  </si>
  <si>
    <t>Herons Dale School</t>
  </si>
  <si>
    <t>Cornfield School, Littlehampton</t>
  </si>
  <si>
    <t>West Sussex Alternative Provision College</t>
  </si>
  <si>
    <t>Chalkhill Education Centre, Chalkhill Hospital</t>
  </si>
  <si>
    <t>The Amicus School</t>
  </si>
  <si>
    <t>Oriel High School</t>
  </si>
  <si>
    <t>Springboard Education</t>
  </si>
  <si>
    <t>Seadown School</t>
  </si>
  <si>
    <t>The Sir Robert Woodard Academy</t>
  </si>
  <si>
    <t>The Littlehampton Academy</t>
  </si>
  <si>
    <t>Midhurst Rother College</t>
  </si>
  <si>
    <t>Ingfield Manor School</t>
  </si>
  <si>
    <t>LVS Hassocks</t>
  </si>
  <si>
    <t>Shoreham Academy</t>
  </si>
  <si>
    <t>Woodlands Meed</t>
  </si>
  <si>
    <t>The Academy, Selsey</t>
  </si>
  <si>
    <t>Hazelwick School</t>
  </si>
  <si>
    <t>Warden Park School</t>
  </si>
  <si>
    <t>The Regis School</t>
  </si>
  <si>
    <t>Thomas Bennett Community College</t>
  </si>
  <si>
    <t>Worthing High School</t>
  </si>
  <si>
    <t>Chichester Free School</t>
  </si>
  <si>
    <t>Chichester High School</t>
  </si>
  <si>
    <t>Ormiston Six Villages Academy</t>
  </si>
  <si>
    <t>Bohunt School Worthing</t>
  </si>
  <si>
    <t>Bishop Luffa School, Chichester</t>
  </si>
  <si>
    <t>Durrington High School</t>
  </si>
  <si>
    <t>The Gatwick School</t>
  </si>
  <si>
    <t>The Burgess Hill Academy</t>
  </si>
  <si>
    <t>Reflections Small School</t>
  </si>
  <si>
    <t>St Philip Howard Catholic School</t>
  </si>
  <si>
    <t>Brantridge School</t>
  </si>
  <si>
    <t>Westminster</t>
  </si>
  <si>
    <t>Portland Place School</t>
  </si>
  <si>
    <t>David Game College</t>
  </si>
  <si>
    <t>Arnold House School</t>
  </si>
  <si>
    <t>Francis Holland School</t>
  </si>
  <si>
    <t>Westminster Abbey Choir School</t>
  </si>
  <si>
    <t>Westminster School</t>
  </si>
  <si>
    <t>Connaught House School</t>
  </si>
  <si>
    <t>The American School in London</t>
  </si>
  <si>
    <t>St Christina's School</t>
  </si>
  <si>
    <t>International Community School</t>
  </si>
  <si>
    <t>The Sylvia Young Theatre School</t>
  </si>
  <si>
    <t>Fairley House School</t>
  </si>
  <si>
    <t>St John's Wood Pre-Preparatory School</t>
  </si>
  <si>
    <t>Naima Jewish Preparatory School</t>
  </si>
  <si>
    <t>Abercorn School</t>
  </si>
  <si>
    <t>Bales College</t>
  </si>
  <si>
    <t>College Park School</t>
  </si>
  <si>
    <t>Queen Elizabeth II Jubilee School</t>
  </si>
  <si>
    <t>Paddington Academy</t>
  </si>
  <si>
    <t>Westminster Academy</t>
  </si>
  <si>
    <t>L'Ecole Bilingue Elementaire</t>
  </si>
  <si>
    <t>Wetherby Preparatory School</t>
  </si>
  <si>
    <t>Abingdon House School</t>
  </si>
  <si>
    <t>Ark King Solomon Academy</t>
  </si>
  <si>
    <t>Pimlico Academy</t>
  </si>
  <si>
    <t>The St Marylebone CofE School</t>
  </si>
  <si>
    <t>Westminster City School</t>
  </si>
  <si>
    <t>The Grey Coat Hospital</t>
  </si>
  <si>
    <t>St George's Catholic School</t>
  </si>
  <si>
    <t>Halcyon London International School</t>
  </si>
  <si>
    <t>The St Marylebone Church of England Bridge School</t>
  </si>
  <si>
    <t>Beachcroft AP Academy</t>
  </si>
  <si>
    <t>Marylebone Boys' School</t>
  </si>
  <si>
    <t>Harris Westminster Sixth Form</t>
  </si>
  <si>
    <t>Wetherby Senior School</t>
  </si>
  <si>
    <t>Southbank International School Westminster</t>
  </si>
  <si>
    <t>Sir Simon Milton Westminster University Technical College</t>
  </si>
  <si>
    <t>Harris Academy St John's Wood</t>
  </si>
  <si>
    <t>Wigan</t>
  </si>
  <si>
    <t>Cansfield High School</t>
  </si>
  <si>
    <t>Bedford High School</t>
  </si>
  <si>
    <t>Golborne High School</t>
  </si>
  <si>
    <t>Hindley High School</t>
  </si>
  <si>
    <t>Shevington High School</t>
  </si>
  <si>
    <t>The Deanery Church of England High School and Sixth Form College</t>
  </si>
  <si>
    <t>St Peter's Catholic High School</t>
  </si>
  <si>
    <t>St Edmund Arrowsmith Catholic High School, Ashton-in-Makerfield</t>
  </si>
  <si>
    <t>Rowan Tree Primary School</t>
  </si>
  <si>
    <t>Oakfield High School and College</t>
  </si>
  <si>
    <t>Willow Grove Primary School</t>
  </si>
  <si>
    <t>Landgate School, Bryn</t>
  </si>
  <si>
    <t>Newbridge Learning Community</t>
  </si>
  <si>
    <t>Cambian Tyldesley School</t>
  </si>
  <si>
    <t>Fred Longworth High School</t>
  </si>
  <si>
    <t>Lowton Church of England High School</t>
  </si>
  <si>
    <t>Hawkley Hall High School</t>
  </si>
  <si>
    <t>The Byrchall High School</t>
  </si>
  <si>
    <t>Three Towers Alternative Provision Academy</t>
  </si>
  <si>
    <t>Standish Community High School</t>
  </si>
  <si>
    <t>Dean Trust Wigan</t>
  </si>
  <si>
    <t>Wiltshire</t>
  </si>
  <si>
    <t>The Stonehenge School</t>
  </si>
  <si>
    <t>St Joseph's Catholic School</t>
  </si>
  <si>
    <t>Matravers School</t>
  </si>
  <si>
    <t>Stonar School</t>
  </si>
  <si>
    <t>St Mary's School (Snr) and St Margaret's School (Prep)</t>
  </si>
  <si>
    <t>Marlborough College</t>
  </si>
  <si>
    <t>Chafyn Grove School</t>
  </si>
  <si>
    <t>Salisbury Cathedral School</t>
  </si>
  <si>
    <t>Sandroyd School</t>
  </si>
  <si>
    <t>Warminster School</t>
  </si>
  <si>
    <t>Avondale Preparatory School</t>
  </si>
  <si>
    <t>Heywood Prep</t>
  </si>
  <si>
    <t>St Francis School</t>
  </si>
  <si>
    <t>Dauntsey's School</t>
  </si>
  <si>
    <t>Appleford School</t>
  </si>
  <si>
    <t>Calder House School</t>
  </si>
  <si>
    <t>Downland School</t>
  </si>
  <si>
    <t>Meadowpark School</t>
  </si>
  <si>
    <t>Emmaus School</t>
  </si>
  <si>
    <t>Bishopstrow College</t>
  </si>
  <si>
    <t>The Wellington Academy</t>
  </si>
  <si>
    <t>Sarum Academy</t>
  </si>
  <si>
    <t>Hardenhuish School</t>
  </si>
  <si>
    <t>Lavington School</t>
  </si>
  <si>
    <t>The Corsham School</t>
  </si>
  <si>
    <t>Sheldon School</t>
  </si>
  <si>
    <t>Pewsey Vale School</t>
  </si>
  <si>
    <t>Royal Wootton Bassett Academy</t>
  </si>
  <si>
    <t>St Laurence School</t>
  </si>
  <si>
    <t>Kingdown School</t>
  </si>
  <si>
    <t>Malmesbury School</t>
  </si>
  <si>
    <t>St Augustine's Catholic College</t>
  </si>
  <si>
    <t>St Edmund's Girls' School</t>
  </si>
  <si>
    <t>The John of Gaunt School</t>
  </si>
  <si>
    <t>St John's Marlborough</t>
  </si>
  <si>
    <t>Devizes School</t>
  </si>
  <si>
    <t>The Clarendon Academy</t>
  </si>
  <si>
    <t>Salisbury Sixth Form College</t>
  </si>
  <si>
    <t>Exeter House Special School</t>
  </si>
  <si>
    <t>Melksham Oak Community School</t>
  </si>
  <si>
    <t>Bradon Forest School</t>
  </si>
  <si>
    <t>Avon Valley College</t>
  </si>
  <si>
    <t>The Trafalgar School at Downton</t>
  </si>
  <si>
    <t>The Wasp Centre</t>
  </si>
  <si>
    <t>The Springfields Academy</t>
  </si>
  <si>
    <t>Windsor and Maidenhead</t>
  </si>
  <si>
    <t>St Edward's Royal Free Ecumenical Middle School, Windsor</t>
  </si>
  <si>
    <t>Papplewick School</t>
  </si>
  <si>
    <t>Herries Preparatory School</t>
  </si>
  <si>
    <t>St Piran's School</t>
  </si>
  <si>
    <t>Upton House School</t>
  </si>
  <si>
    <t>Highfield Preparatory School Limited</t>
  </si>
  <si>
    <t>The Marist School</t>
  </si>
  <si>
    <t>Claires Court Schools</t>
  </si>
  <si>
    <t>Eton College</t>
  </si>
  <si>
    <t>Eton End School Trust (Datchet) Limited</t>
  </si>
  <si>
    <t>Manor Green School</t>
  </si>
  <si>
    <t>RBWM Alternative Learning Provision</t>
  </si>
  <si>
    <t>Churchmead Church of England (VA) School</t>
  </si>
  <si>
    <t>Heathermount School</t>
  </si>
  <si>
    <t>Cox Green School</t>
  </si>
  <si>
    <t>Furze Platt Senior School</t>
  </si>
  <si>
    <t>Altwood CofE Secondary School</t>
  </si>
  <si>
    <t>The King's House School, Windsor</t>
  </si>
  <si>
    <t>Charters School</t>
  </si>
  <si>
    <t>Desborough College</t>
  </si>
  <si>
    <t>Beech Lodge School</t>
  </si>
  <si>
    <t>Holyport College</t>
  </si>
  <si>
    <t>The Green Room</t>
  </si>
  <si>
    <t>St Peter's Church of England Middle School</t>
  </si>
  <si>
    <t>The Windsor Boys' School</t>
  </si>
  <si>
    <t>Windsor Girls' School</t>
  </si>
  <si>
    <t>Forest Bridge School</t>
  </si>
  <si>
    <t>Huntercombe Hospital School Maidenhead</t>
  </si>
  <si>
    <t>Newlands Girls' School</t>
  </si>
  <si>
    <t>Dedworth Middle School</t>
  </si>
  <si>
    <t>Trevelyan Middle School</t>
  </si>
  <si>
    <t>Wirral</t>
  </si>
  <si>
    <t>Ridgeway High School</t>
  </si>
  <si>
    <t>Pensby High School</t>
  </si>
  <si>
    <t>The Mosslands School</t>
  </si>
  <si>
    <t>South Wirral High School</t>
  </si>
  <si>
    <t>Prenton Preparatory School</t>
  </si>
  <si>
    <t>Birkenhead School</t>
  </si>
  <si>
    <t>Hayfield School</t>
  </si>
  <si>
    <t>Clare Mount Specialist Sports College</t>
  </si>
  <si>
    <t>Kilgarth School</t>
  </si>
  <si>
    <t>Foxfield School</t>
  </si>
  <si>
    <t>Elleray Park School</t>
  </si>
  <si>
    <t>Meadowside School</t>
  </si>
  <si>
    <t>Gilbrook School</t>
  </si>
  <si>
    <t>West Kirby Residential School</t>
  </si>
  <si>
    <t>Stanley School</t>
  </si>
  <si>
    <t>Wirral Hospitals' School</t>
  </si>
  <si>
    <t>Orrets Meadow School</t>
  </si>
  <si>
    <t>The Observatory School</t>
  </si>
  <si>
    <t>Birkenhead High School Academy</t>
  </si>
  <si>
    <t>Birkenhead Park School</t>
  </si>
  <si>
    <t>St Anselm's College</t>
  </si>
  <si>
    <t>The Oldershaw Academy</t>
  </si>
  <si>
    <t>Prenton High School for Girls</t>
  </si>
  <si>
    <t>Wirral Grammar School for Girls</t>
  </si>
  <si>
    <t>West Kirby Grammar School</t>
  </si>
  <si>
    <t>Wirral Grammar School for Boys</t>
  </si>
  <si>
    <t>Weatherhead High School</t>
  </si>
  <si>
    <t>Upton Hall School FCJ</t>
  </si>
  <si>
    <t>Hilbre High School</t>
  </si>
  <si>
    <t>Woodchurch High School</t>
  </si>
  <si>
    <t>St John Plessington Catholic College</t>
  </si>
  <si>
    <t>Calday Grange Grammar School</t>
  </si>
  <si>
    <t>St Mary's Catholic College, A Voluntary Academy</t>
  </si>
  <si>
    <t>Birkenhead Sixth Form College</t>
  </si>
  <si>
    <t>Wokingham</t>
  </si>
  <si>
    <t>Foundry College</t>
  </si>
  <si>
    <t>The Emmbrook School</t>
  </si>
  <si>
    <t>The Bulmershe School</t>
  </si>
  <si>
    <t>Reddam House Berkshire</t>
  </si>
  <si>
    <t>Holme Grange School</t>
  </si>
  <si>
    <t>Reading Blue Coat School</t>
  </si>
  <si>
    <t>Our Lady's Preparatory School</t>
  </si>
  <si>
    <t>Crosfields School</t>
  </si>
  <si>
    <t>Dolphin School</t>
  </si>
  <si>
    <t>High Close School</t>
  </si>
  <si>
    <t>Addington School</t>
  </si>
  <si>
    <t>Willow House Hospital Education</t>
  </si>
  <si>
    <t>The Vine Christian School</t>
  </si>
  <si>
    <t>Maiden Erlegh School</t>
  </si>
  <si>
    <t>The Holt School</t>
  </si>
  <si>
    <t>The Piggott School</t>
  </si>
  <si>
    <t>Oakbank</t>
  </si>
  <si>
    <t>Bohunt School Wokingham</t>
  </si>
  <si>
    <t>Wolverhampton</t>
  </si>
  <si>
    <t>The Orchard Centre (Home and Hospital PRU)</t>
  </si>
  <si>
    <t>St Matthias School</t>
  </si>
  <si>
    <t>Coppice Performing Arts School</t>
  </si>
  <si>
    <t>Colton Hills Community School</t>
  </si>
  <si>
    <t>Tettenhall College Incorporated</t>
  </si>
  <si>
    <t>Newbridge Preparatory School</t>
  </si>
  <si>
    <t>Wolverhampton Grammar School</t>
  </si>
  <si>
    <t>Penn Fields School</t>
  </si>
  <si>
    <t>Tettenhall Wood School</t>
  </si>
  <si>
    <t>Green Park School</t>
  </si>
  <si>
    <t>Penn Hall School</t>
  </si>
  <si>
    <t>The King's Church of England School</t>
  </si>
  <si>
    <t>Midpoint Centre (Key Stage 4 PRU)</t>
  </si>
  <si>
    <t>The Braybrook Centre (Key Stage 3 PRU)</t>
  </si>
  <si>
    <t>Heath Park</t>
  </si>
  <si>
    <t>Moseley Park</t>
  </si>
  <si>
    <t>S.Peter's Collegiate Church of England School</t>
  </si>
  <si>
    <t>Aldersley High School</t>
  </si>
  <si>
    <t>St Edmunds Catholic Academy</t>
  </si>
  <si>
    <t>Smestow School</t>
  </si>
  <si>
    <t>Wolverhampton Girls' High School</t>
  </si>
  <si>
    <t>Our Lady and St Chad Catholic Academy</t>
  </si>
  <si>
    <t>Wolverhampton Vocational Training Centre</t>
  </si>
  <si>
    <t>Westcroft School</t>
  </si>
  <si>
    <t>The Royal School, Wolverhampton</t>
  </si>
  <si>
    <t>Broadmeadow Special School</t>
  </si>
  <si>
    <t>Moreton School</t>
  </si>
  <si>
    <t>Ormiston SWB Academy</t>
  </si>
  <si>
    <t>Ormiston NEW Academy</t>
  </si>
  <si>
    <t>Worcestershire</t>
  </si>
  <si>
    <t>North Bromsgrove High School</t>
  </si>
  <si>
    <t>The De Montfort School</t>
  </si>
  <si>
    <t>Aston Fields Middle School</t>
  </si>
  <si>
    <t>Catshill Middle School</t>
  </si>
  <si>
    <t>Parkside Middle School</t>
  </si>
  <si>
    <t>Blackminster Middle School</t>
  </si>
  <si>
    <t>Birchensale Middle School</t>
  </si>
  <si>
    <t>St Egwin's CofE Middle School</t>
  </si>
  <si>
    <t>Blessed Edward Oldcorne Catholic College</t>
  </si>
  <si>
    <t>Bromsgrove School</t>
  </si>
  <si>
    <t>Malvern College</t>
  </si>
  <si>
    <t>Malvern St James</t>
  </si>
  <si>
    <t>Bowbrook House School</t>
  </si>
  <si>
    <t>Abbey College in Malvern</t>
  </si>
  <si>
    <t>Royal Grammar School Worcester</t>
  </si>
  <si>
    <t>The River School</t>
  </si>
  <si>
    <t>Madinatul Uloom Al Islamiya School</t>
  </si>
  <si>
    <t>Rigby Hall Day Special School</t>
  </si>
  <si>
    <t>Pitcheroak School</t>
  </si>
  <si>
    <t>Chadsgrove School</t>
  </si>
  <si>
    <t>New College Worcester (NMSS)</t>
  </si>
  <si>
    <t>Perryfields Primary Pupil Referral Unit</t>
  </si>
  <si>
    <t>Fort Royal</t>
  </si>
  <si>
    <t>Wolverley CofE Secondary School</t>
  </si>
  <si>
    <t>Wyre Forest School</t>
  </si>
  <si>
    <t>Tudor Grange Academy Worcester</t>
  </si>
  <si>
    <t>The Forge Secondary Short Stay School</t>
  </si>
  <si>
    <t>Our Place</t>
  </si>
  <si>
    <t>Prince Henry's High School</t>
  </si>
  <si>
    <t>Christopher Whitehead Language College</t>
  </si>
  <si>
    <t>The Chantry School</t>
  </si>
  <si>
    <t>Haybridge High School and Sixth Form</t>
  </si>
  <si>
    <t>Pershore High School</t>
  </si>
  <si>
    <t>Droitwich Spa High School and Sixth Form Centre</t>
  </si>
  <si>
    <t>Nunnery Wood High School</t>
  </si>
  <si>
    <t>Hanley Castle High School</t>
  </si>
  <si>
    <t>Trinity High School and Sixth Form Centre</t>
  </si>
  <si>
    <t>Dyson Perrins CofE Academy</t>
  </si>
  <si>
    <t>The Chase</t>
  </si>
  <si>
    <t>King Charles I School</t>
  </si>
  <si>
    <t>Bishop Perowne CofE College</t>
  </si>
  <si>
    <t>Woodfield Academy</t>
  </si>
  <si>
    <t>Arrow Vale RSA Academy</t>
  </si>
  <si>
    <t>Waseley Hills High School</t>
  </si>
  <si>
    <t>Ipsley CE RSA Academy</t>
  </si>
  <si>
    <t>Ridgeway Academy</t>
  </si>
  <si>
    <t>Walkwood Church of England Middle School</t>
  </si>
  <si>
    <t>St John's Church of England Middle School Academy</t>
  </si>
  <si>
    <t>Vale of Evesham School</t>
  </si>
  <si>
    <t>Continu Plus Academy</t>
  </si>
  <si>
    <t>Regency High School</t>
  </si>
  <si>
    <t>South Bromsgrove High</t>
  </si>
  <si>
    <t>Riversides School</t>
  </si>
  <si>
    <t>Tudor Grange Academy Redditch</t>
  </si>
  <si>
    <t>The Aspire Academy</t>
  </si>
  <si>
    <t>St Augustine's Catholic High School</t>
  </si>
  <si>
    <t>St Bede's Catholic Middle School</t>
  </si>
  <si>
    <t>Tenbury High Ormiston Academy</t>
  </si>
  <si>
    <t>Hagley Catholic High School</t>
  </si>
  <si>
    <t>Church Hill Middle School</t>
  </si>
  <si>
    <t>Bredon Hill Academy</t>
  </si>
  <si>
    <t>Alvechurch CofE Middle School</t>
  </si>
  <si>
    <t>Baxter College</t>
  </si>
  <si>
    <t>York</t>
  </si>
  <si>
    <t>Danesgate Community</t>
  </si>
  <si>
    <t>Huntington School</t>
  </si>
  <si>
    <t>Joseph Rowntree School</t>
  </si>
  <si>
    <t>All Saints RC School</t>
  </si>
  <si>
    <t>Bootham School</t>
  </si>
  <si>
    <t>St Peter's School (Inc St Olaves and Clifton Pre-Prep)</t>
  </si>
  <si>
    <t>The Minster School</t>
  </si>
  <si>
    <t>York Steiner School</t>
  </si>
  <si>
    <t>York High School</t>
  </si>
  <si>
    <t>Applefields School</t>
  </si>
  <si>
    <t>Manor Church of England Academy</t>
  </si>
  <si>
    <t>Archbishop Holgate's School, A Church of England Academy</t>
  </si>
  <si>
    <t>Millthorpe School</t>
  </si>
  <si>
    <t>Vale of York Academy</t>
  </si>
  <si>
    <t>Fulford School</t>
  </si>
  <si>
    <t>Proportion of total vaccinated with HPV Dose 1 (%)</t>
  </si>
  <si>
    <t>Proportion of total vaccinated with HPV Dose 2 (%)</t>
  </si>
  <si>
    <t>Consent information</t>
  </si>
  <si>
    <r>
      <rPr>
        <b/>
        <sz val="12"/>
        <color indexed="9"/>
        <rFont val="Arial"/>
        <family val="2"/>
      </rPr>
      <t xml:space="preserve"> </t>
    </r>
    <r>
      <rPr>
        <b/>
        <sz val="12"/>
        <rFont val="Arial"/>
        <family val="2"/>
      </rPr>
      <t>Data Check:</t>
    </r>
    <r>
      <rPr>
        <sz val="12"/>
        <rFont val="Arial"/>
        <family val="2"/>
      </rPr>
      <t xml:space="preserve"> If </t>
    </r>
    <r>
      <rPr>
        <sz val="12"/>
        <color indexed="10"/>
        <rFont val="Arial"/>
        <family val="2"/>
      </rPr>
      <t>"incomplete"</t>
    </r>
    <r>
      <rPr>
        <sz val="12"/>
        <rFont val="Arial"/>
        <family val="2"/>
      </rPr>
      <t xml:space="preserve"> please ensure all required fields are completed.</t>
    </r>
  </si>
  <si>
    <r>
      <t xml:space="preserve">School URN </t>
    </r>
    <r>
      <rPr>
        <b/>
        <sz val="12"/>
        <color indexed="10"/>
        <rFont val="Arial"/>
        <family val="2"/>
      </rPr>
      <t>required</t>
    </r>
  </si>
  <si>
    <t>Vaccine information</t>
  </si>
  <si>
    <r>
      <t>Denominator</t>
    </r>
    <r>
      <rPr>
        <sz val="12"/>
        <color indexed="8"/>
        <rFont val="Arial"/>
        <family val="2"/>
      </rPr>
      <t xml:space="preserve"> (Provisional pre-filled Local Education Authority Figures) </t>
    </r>
  </si>
  <si>
    <r>
      <t xml:space="preserve">Denominator </t>
    </r>
    <r>
      <rPr>
        <sz val="12"/>
        <color indexed="8"/>
        <rFont val="Arial"/>
        <family val="2"/>
      </rPr>
      <t>(if different from provisional)</t>
    </r>
    <r>
      <rPr>
        <b/>
        <sz val="12"/>
        <color indexed="10"/>
        <rFont val="Arial"/>
        <family val="2"/>
      </rPr>
      <t xml:space="preserve"> required if different to column F</t>
    </r>
  </si>
  <si>
    <t>Denominator</t>
  </si>
  <si>
    <t>Session information</t>
  </si>
  <si>
    <t>Red triangles indicates comments</t>
  </si>
  <si>
    <t>School level data collection HPV</t>
  </si>
  <si>
    <t>Local Authority</t>
  </si>
  <si>
    <t>Total number of REFUSED schools in Local Authority</t>
  </si>
  <si>
    <t xml:space="preserve">Proportion of total vaccinated with at least one dose (%) </t>
  </si>
  <si>
    <t xml:space="preserve">Total consent </t>
  </si>
  <si>
    <t>FEMALES</t>
  </si>
  <si>
    <t>MALES</t>
  </si>
  <si>
    <t>Type Of Establishment</t>
  </si>
  <si>
    <r>
      <t xml:space="preserve">Total consent </t>
    </r>
    <r>
      <rPr>
        <b/>
        <sz val="12"/>
        <color indexed="40"/>
        <rFont val="Arial"/>
        <family val="2"/>
      </rPr>
      <t xml:space="preserve"> </t>
    </r>
  </si>
  <si>
    <t>Consent forms distributed for HPV Dose 1</t>
  </si>
  <si>
    <t>Forms returned with consent for HPV Dose 1</t>
  </si>
  <si>
    <t>Verbal consent given for HPV Dose 1</t>
  </si>
  <si>
    <t>Number of refusals HPV Dose 1 (written and/or verbal)</t>
  </si>
  <si>
    <t>Date of visit</t>
  </si>
  <si>
    <t>M</t>
  </si>
  <si>
    <t>F</t>
  </si>
  <si>
    <t>Resulting denominator</t>
  </si>
  <si>
    <t>Data entered check</t>
  </si>
  <si>
    <t>Visited</t>
  </si>
  <si>
    <t>Refused</t>
  </si>
  <si>
    <t>Missed</t>
  </si>
  <si>
    <t>DENOMINATOR CHANGE</t>
  </si>
  <si>
    <t>Denominator change</t>
  </si>
  <si>
    <t>DATA VALIDATION</t>
  </si>
  <si>
    <t>Written consent dose 1: result</t>
  </si>
  <si>
    <t>Verbal consent dose 1: result</t>
  </si>
  <si>
    <t>Refusal 1: result</t>
  </si>
  <si>
    <t>Number vaccine dose 1: result</t>
  </si>
  <si>
    <t>Number vaccine dose 1: GP</t>
  </si>
  <si>
    <t>Number vaccine dose 2: result</t>
  </si>
  <si>
    <t>Number vaccine dose 2: GP</t>
  </si>
  <si>
    <t>Difference between provisional and current denominator, if amended</t>
  </si>
  <si>
    <t xml:space="preserve">Denominator </t>
  </si>
  <si>
    <t>% Vaccinated</t>
  </si>
  <si>
    <t>Only doses given in schools</t>
  </si>
  <si>
    <t>Only doses given in GPs</t>
  </si>
  <si>
    <t>Doses given in schools and GPs</t>
  </si>
  <si>
    <t>Number vaccinated with at least dose 1</t>
  </si>
  <si>
    <t>Number vaccinated with dose 2</t>
  </si>
  <si>
    <t>1a) Routine HPV Vaccination: School Year 8</t>
  </si>
  <si>
    <t>All schools</t>
  </si>
  <si>
    <t>No schools (only 1 dose offered)</t>
  </si>
  <si>
    <t xml:space="preserve">Some schools </t>
  </si>
  <si>
    <t xml:space="preserve">Actual 
Denominator </t>
  </si>
  <si>
    <t>1b) Routine HPV Vaccination: School Year 9</t>
  </si>
  <si>
    <t>Home educated</t>
  </si>
  <si>
    <t>Unknown</t>
  </si>
  <si>
    <t>REFUSED SCHOOLS</t>
  </si>
  <si>
    <t>Last year proportion vaccinated dose 1</t>
  </si>
  <si>
    <t>Last year proportion vaccinated dose 2</t>
  </si>
  <si>
    <t>calculate</t>
  </si>
  <si>
    <t>Number consented but absent on day</t>
  </si>
  <si>
    <t>1c) HPV Vaccination Comments (Optional)</t>
  </si>
  <si>
    <t>Free text up to 1000 characters</t>
  </si>
  <si>
    <t>Comments</t>
  </si>
  <si>
    <t>School refused which to use</t>
  </si>
  <si>
    <t>Number consented  but absent on day</t>
  </si>
  <si>
    <r>
      <t>Denominator</t>
    </r>
    <r>
      <rPr>
        <sz val="12"/>
        <color indexed="8"/>
        <rFont val="Arial"/>
        <family val="2"/>
      </rPr>
      <t xml:space="preserve"> (Provisional pre-filled from actual denominator in year 8) </t>
    </r>
  </si>
  <si>
    <r>
      <t xml:space="preserve">Denominator </t>
    </r>
    <r>
      <rPr>
        <sz val="12"/>
        <color indexed="8"/>
        <rFont val="Arial"/>
        <family val="2"/>
      </rPr>
      <t>(if different from provisional)</t>
    </r>
    <r>
      <rPr>
        <b/>
        <sz val="12"/>
        <color indexed="10"/>
        <rFont val="Arial"/>
        <family val="2"/>
      </rPr>
      <t xml:space="preserve"> required if different to column G</t>
    </r>
  </si>
  <si>
    <t>Total number of schools in Local Authority</t>
  </si>
  <si>
    <t>Total number of VISITED schools in Local Authority</t>
  </si>
  <si>
    <t>VISITED SCHOOLS</t>
  </si>
  <si>
    <t>Total Number of schools in Local Authority</t>
  </si>
  <si>
    <t>Total Number of VISITED schools in Local Authority</t>
  </si>
  <si>
    <t>Girls</t>
  </si>
  <si>
    <t>Independent school</t>
  </si>
  <si>
    <t>Other independent school</t>
  </si>
  <si>
    <t>Mixed</t>
  </si>
  <si>
    <t>Boys</t>
  </si>
  <si>
    <t>Pupil referral unit</t>
  </si>
  <si>
    <t>State-funded secondary</t>
  </si>
  <si>
    <t>Academy sponsor led</t>
  </si>
  <si>
    <t>Free schools alternative provision</t>
  </si>
  <si>
    <t>Community school</t>
  </si>
  <si>
    <t>Voluntary aided school</t>
  </si>
  <si>
    <t>State-funded special school</t>
  </si>
  <si>
    <t>Foundation special school</t>
  </si>
  <si>
    <t>Other independent special school</t>
  </si>
  <si>
    <t>Community special school</t>
  </si>
  <si>
    <t>Free schools</t>
  </si>
  <si>
    <t>Academy converter</t>
  </si>
  <si>
    <t>Voluntary controlled school</t>
  </si>
  <si>
    <t>Academy 16-19 converter</t>
  </si>
  <si>
    <t>Academy special converter</t>
  </si>
  <si>
    <t>Academy alternative provision converter</t>
  </si>
  <si>
    <t>Free schools 16 to 19</t>
  </si>
  <si>
    <t>Non-maintained special school</t>
  </si>
  <si>
    <t>Foundation school</t>
  </si>
  <si>
    <t>Free schools special</t>
  </si>
  <si>
    <t>University technical college</t>
  </si>
  <si>
    <t>Academy special sponsor led</t>
  </si>
  <si>
    <t>Academy alternative provision sponsor led</t>
  </si>
  <si>
    <t>City technology college</t>
  </si>
  <si>
    <t>Studio schools</t>
  </si>
  <si>
    <t>Academy 16 to 19 sponsor led</t>
  </si>
  <si>
    <t>NA</t>
  </si>
  <si>
    <t>If your school is not on the list you can add new schools to the bottom of this spreadsheet</t>
  </si>
  <si>
    <t>Total number vaccinated dose 1</t>
  </si>
  <si>
    <t>Total number vaccinated dose 2</t>
  </si>
  <si>
    <t>Coverage Dose 1</t>
  </si>
  <si>
    <t>Rank</t>
  </si>
  <si>
    <t>VISITED - deduplicate</t>
  </si>
  <si>
    <t>REFUSED SCHOOLS deduplicate</t>
  </si>
  <si>
    <t>ALL SCHOOLS (Visited, refused and missed)</t>
  </si>
  <si>
    <t>All schools deduplicate</t>
  </si>
  <si>
    <t>Total number of schools deduplicated</t>
  </si>
  <si>
    <t>Total number of refused schools</t>
  </si>
  <si>
    <t>Total number of refused schools deduplicated</t>
  </si>
  <si>
    <t>Total number of schools visited</t>
  </si>
  <si>
    <t>Total number of visited schools deduplicated</t>
  </si>
  <si>
    <t>Data entry validation</t>
  </si>
  <si>
    <t>Total schools (visited, refused and missed)</t>
  </si>
  <si>
    <t>SHEET</t>
  </si>
  <si>
    <t>COLUMN</t>
  </si>
  <si>
    <t>A</t>
  </si>
  <si>
    <t>B</t>
  </si>
  <si>
    <t>C</t>
  </si>
  <si>
    <t>D</t>
  </si>
  <si>
    <t>E</t>
  </si>
  <si>
    <t>G</t>
  </si>
  <si>
    <t>H</t>
  </si>
  <si>
    <t>I</t>
  </si>
  <si>
    <t>J</t>
  </si>
  <si>
    <t>K</t>
  </si>
  <si>
    <t>L</t>
  </si>
  <si>
    <t>N</t>
  </si>
  <si>
    <t>O</t>
  </si>
  <si>
    <t>P</t>
  </si>
  <si>
    <t>Q</t>
  </si>
  <si>
    <t>R</t>
  </si>
  <si>
    <t>S</t>
  </si>
  <si>
    <t>T</t>
  </si>
  <si>
    <t>U</t>
  </si>
  <si>
    <t>V</t>
  </si>
  <si>
    <t>W</t>
  </si>
  <si>
    <t>X</t>
  </si>
  <si>
    <t>Y</t>
  </si>
  <si>
    <t>Z</t>
  </si>
  <si>
    <t>AA</t>
  </si>
  <si>
    <t>EXPLANATION</t>
  </si>
  <si>
    <t>COLUMN NAME</t>
  </si>
  <si>
    <t>Please enter all schools in this LA. If a school is mixed then their URN should be entered twice as females and males need a separate entry. Please see 'list of schools worksheet'
Enter 999999 for home educated children and 888888 for an unknown school</t>
  </si>
  <si>
    <t>Indicate if the vaccination programme was carried out (visited), if the school refused (refused) or if the immunisation team was unable to visit the school (missed)
'Missed' can also be used as a placeholder until school is visited</t>
  </si>
  <si>
    <t xml:space="preserve">NO VALIDATION
</t>
  </si>
  <si>
    <t xml:space="preserve">Denominator (Provisional pre-filled Local Education Authority Figures) </t>
  </si>
  <si>
    <t>NO VALIDATION</t>
  </si>
  <si>
    <t xml:space="preserve">Cell will highlight red if greater than denominator
</t>
  </si>
  <si>
    <t>Cell will highlight red if total consent is greater than denominator</t>
  </si>
  <si>
    <t>Any written refusals + any verbal refusals</t>
  </si>
  <si>
    <t>Those who returned written consent form but were not present during school vaccination session</t>
  </si>
  <si>
    <t>Number of students that have been vaccinated with HPV dose 1 at school</t>
  </si>
  <si>
    <t>Number of students that have been vaccinated with HPV dose 1 at their GP or elsewhere (not at school)</t>
  </si>
  <si>
    <t>Those who returned written consent form consenting to HPV dose 2 vaccination but were not present during school vaccination session</t>
  </si>
  <si>
    <t xml:space="preserve">Number of students that have been vaccinated with HPV dose 2 at school
*Only required if your area offers two doses in year 8
</t>
  </si>
  <si>
    <t>Cell will highlight red if total number vaccinated is greater than denominator
Cell will highlight red if total number vaccinated with dose 2 is higher than total number vaccinated with dose 1</t>
  </si>
  <si>
    <t>Automatically calculated. Numerator includes dose 2 vaccines given in school and dose 2 vaccines given elsewhere if applicable. Denominator is from column G unless unchanged from provisional</t>
  </si>
  <si>
    <t>Cell will highlight red if over 100%</t>
  </si>
  <si>
    <t>Number of students that have been vaccinated with HPV dose 2 at their GP or elsewhere (not at school)</t>
  </si>
  <si>
    <t>CONDITIONAL FORMATTING</t>
  </si>
  <si>
    <t>School Name (pre-filled)</t>
  </si>
  <si>
    <t>Total consent (pre-filled)</t>
  </si>
  <si>
    <t>Automatically calculated. Numerator includes vaccines given in school and vaccines given elsewhere if applicable.
 Denominator is from column G unless unchanged from provisional</t>
  </si>
  <si>
    <t>Proportion of total vaccinated with HPV Dose 1 (%) Pre-filled</t>
  </si>
  <si>
    <t>Proportion of total vaccinated with HPV Dose 2 (%) Pre-filled</t>
  </si>
  <si>
    <t xml:space="preserve">
Cell will highlight red if no data is entered</t>
  </si>
  <si>
    <r>
      <rPr>
        <b/>
        <sz val="9"/>
        <color indexed="8"/>
        <rFont val="Arial"/>
        <family val="2"/>
      </rPr>
      <t xml:space="preserve"> Data Check:</t>
    </r>
    <r>
      <rPr>
        <sz val="9"/>
        <color indexed="8"/>
        <rFont val="Arial"/>
        <family val="2"/>
      </rPr>
      <t xml:space="preserve"> If "incomplete" please ensure all required fields are completed. (pre-filled)</t>
    </r>
  </si>
  <si>
    <r>
      <t>School URN (</t>
    </r>
    <r>
      <rPr>
        <b/>
        <sz val="9"/>
        <color indexed="8"/>
        <rFont val="Arial"/>
        <family val="2"/>
      </rPr>
      <t>required)</t>
    </r>
  </si>
  <si>
    <r>
      <t>School visited/refused/missed</t>
    </r>
    <r>
      <rPr>
        <b/>
        <sz val="9"/>
        <color indexed="8"/>
        <rFont val="Arial"/>
        <family val="2"/>
      </rPr>
      <t xml:space="preserve"> (required)</t>
    </r>
  </si>
  <si>
    <r>
      <t>Denominator (if different from provisional)</t>
    </r>
    <r>
      <rPr>
        <b/>
        <sz val="9"/>
        <color indexed="8"/>
        <rFont val="Arial"/>
        <family val="2"/>
      </rPr>
      <t xml:space="preserve"> required if different to column F</t>
    </r>
  </si>
  <si>
    <r>
      <t xml:space="preserve">Number vaccinated with HPV Dose 1 </t>
    </r>
    <r>
      <rPr>
        <b/>
        <sz val="9"/>
        <color indexed="8"/>
        <rFont val="Arial"/>
        <family val="2"/>
      </rPr>
      <t>required</t>
    </r>
  </si>
  <si>
    <r>
      <t xml:space="preserve">Number vaccinated with HPV Dose 2 </t>
    </r>
    <r>
      <rPr>
        <b/>
        <sz val="9"/>
        <color indexed="8"/>
        <rFont val="Arial"/>
        <family val="2"/>
      </rPr>
      <t>required*</t>
    </r>
  </si>
  <si>
    <t>Please enter correct denominator if pre-filled one is incorrect</t>
  </si>
  <si>
    <t>Number of consent forms distributed</t>
  </si>
  <si>
    <t>School name will pre-fill from data entered in school URN column</t>
  </si>
  <si>
    <t xml:space="preserve">Cumulative number of forms returned with consent </t>
  </si>
  <si>
    <t xml:space="preserve">Consent forms distributed </t>
  </si>
  <si>
    <t xml:space="preserve">Forms returned with consent </t>
  </si>
  <si>
    <t xml:space="preserve">Verbal consent given </t>
  </si>
  <si>
    <t>Number of refusals (written and/or verbal)</t>
  </si>
  <si>
    <t>Cell will highlight red if total number vaccinated is greater than denominator
OR 
Cell will highlight YELLOW if greater than total consenting</t>
  </si>
  <si>
    <t>Cell will highlight red if verbal consent is greater than denominator
OR 
Cell will highlight red if number of forms returned consenting + verbal consent + refusals is greater than denominator</t>
  </si>
  <si>
    <t xml:space="preserve">Cell will highlight red if number of consent forms returned is greater than denominator
OR 
Cell will highlight red if greater than number of forms distributed 
OR
Cell will highlight red if number of forms returned consenting + verbal consent + refusals is greater than denominator
</t>
  </si>
  <si>
    <t>Cell will highlight red if number of refusals is greater than denominator
OR 
Cell will highlight red if number of forms returned consenting + verbal consent + refusals is greater than denominator</t>
  </si>
  <si>
    <t>This is calculated from the sum of columns I and J
 (written and verbal consent)</t>
  </si>
  <si>
    <t xml:space="preserve">Number of forms returned consenting to HPV vaccination
</t>
  </si>
  <si>
    <t>This is for any children who returned negative consent forms or did not have a form but consented on the day</t>
  </si>
  <si>
    <t>Cumulative number of refusals (written and/or verbal)</t>
  </si>
  <si>
    <t xml:space="preserve">Denominator (Provisional pre-filled from actual denominator in year 8) </t>
  </si>
  <si>
    <t>Cell will highlight red if greater than 100%</t>
  </si>
  <si>
    <t>Cell will highlight red if number of consent forms returned is greater than denominator
OR 
Cell will highlight red if number of forms returned consenting  + verbal consent + refusals is greater than denominator</t>
  </si>
  <si>
    <t>Cell will highlight red if number of verbal consent is greater than denominator
OR 
Cell will highlight red if number of forms returned + verbal consent + refusals is greater than denominator</t>
  </si>
  <si>
    <t>Cell will highlight red if total number of consent is greater than denominator</t>
  </si>
  <si>
    <t xml:space="preserve">This is calculated from the sum of columns J and L (written and verbal consent) if changes have been made to Y8 data, otherwise it is calculated from sum of I and K. </t>
  </si>
  <si>
    <t>Cell will highlight red if number of verbal consent is greater than denominator
OR 
Cell will highlight red if number of forms returned consenting + verbal consent + refusals is greater than denominator</t>
  </si>
  <si>
    <t>Figure is prefilled with numbers vaccinated with dose 1 in Y8</t>
  </si>
  <si>
    <t xml:space="preserve">Cell will highlight red if total number of vaccinated with HPV dose 1 is greater than denominator
Cell will highlight orange if lower than the number vaccinated last year. Although this could occur if there is a large change in denominator or many vaccinated students leave the school, it is more likely it will increase. 
</t>
  </si>
  <si>
    <t>Cell will highlight red if total number of vaccinated  is greater than denominator</t>
  </si>
  <si>
    <t xml:space="preserve">Cell will highlight red if greater than 100% </t>
  </si>
  <si>
    <t xml:space="preserve">Those who returned written consent form consenting to HPV vaccination but were not present during school vaccination session
</t>
  </si>
  <si>
    <t>Cell will highlight red if value is greater than denominator</t>
  </si>
  <si>
    <t>Figure is prefilled with numbers vaccinated with dose 2 in Y8</t>
  </si>
  <si>
    <t xml:space="preserve">This is the actual denominator which was entered on the year 8 spreadsheet unless there was no change to the provisional denominator. </t>
  </si>
  <si>
    <t>Figure is prefilled with data from when this cohort was in year 8</t>
  </si>
  <si>
    <t>Comment "Required data Incomplete" will show if a School URN has been entered but the following columns do not have data:
-School visited/refused/missed
- Sex (M/F)
-Number vaccinated with HPV Dose 1
-Number vaccinated with HPV Dose 2</t>
  </si>
  <si>
    <t>This column is purely for data validation</t>
  </si>
  <si>
    <r>
      <rPr>
        <b/>
        <sz val="9"/>
        <color indexed="8"/>
        <rFont val="Arial"/>
        <family val="2"/>
      </rPr>
      <t xml:space="preserve"> Data Check:</t>
    </r>
    <r>
      <rPr>
        <sz val="9"/>
        <color indexed="8"/>
        <rFont val="Arial"/>
        <family val="2"/>
      </rPr>
      <t xml:space="preserve"> If "incomplete" please ensure all required fields are completed.</t>
    </r>
  </si>
  <si>
    <r>
      <t xml:space="preserve">School URN </t>
    </r>
    <r>
      <rPr>
        <b/>
        <sz val="9"/>
        <color indexed="8"/>
        <rFont val="Arial"/>
        <family val="2"/>
      </rPr>
      <t>required</t>
    </r>
  </si>
  <si>
    <r>
      <t xml:space="preserve">School visited/refused/missed </t>
    </r>
    <r>
      <rPr>
        <b/>
        <sz val="9"/>
        <color indexed="8"/>
        <rFont val="Arial"/>
        <family val="2"/>
      </rPr>
      <t>required</t>
    </r>
  </si>
  <si>
    <r>
      <t xml:space="preserve">School visited/ refused/ missed </t>
    </r>
    <r>
      <rPr>
        <b/>
        <sz val="9"/>
        <color indexed="8"/>
        <rFont val="Arial"/>
        <family val="2"/>
      </rPr>
      <t>required if different to column D</t>
    </r>
  </si>
  <si>
    <r>
      <t>Denominator (if different from provisional)</t>
    </r>
    <r>
      <rPr>
        <b/>
        <sz val="9"/>
        <color indexed="8"/>
        <rFont val="Arial"/>
        <family val="2"/>
      </rPr>
      <t xml:space="preserve"> required if different to column G</t>
    </r>
  </si>
  <si>
    <r>
      <t xml:space="preserve">Total consent </t>
    </r>
    <r>
      <rPr>
        <b/>
        <sz val="9"/>
        <color indexed="8"/>
        <rFont val="Arial"/>
        <family val="2"/>
      </rPr>
      <t xml:space="preserve"> </t>
    </r>
  </si>
  <si>
    <r>
      <t xml:space="preserve">Cumulative number vaccinated with HPV Dose 1 </t>
    </r>
    <r>
      <rPr>
        <b/>
        <sz val="9"/>
        <color indexed="8"/>
        <rFont val="Arial"/>
        <family val="2"/>
      </rPr>
      <t>required if different to column I</t>
    </r>
  </si>
  <si>
    <r>
      <t xml:space="preserve">Cumulative number vaccinated with HPV Dose 2 </t>
    </r>
    <r>
      <rPr>
        <b/>
        <sz val="9"/>
        <color indexed="8"/>
        <rFont val="Arial"/>
        <family val="2"/>
      </rPr>
      <t>required if different to column X</t>
    </r>
  </si>
  <si>
    <t xml:space="preserve">Cumulative number of verbal consent given </t>
  </si>
  <si>
    <t>Please add actual denominator if different to last year's denominator</t>
  </si>
  <si>
    <t>Can add data of vaccination session</t>
  </si>
  <si>
    <t>% change in denominator</t>
  </si>
  <si>
    <t>Coverage Dose 2</t>
  </si>
  <si>
    <r>
      <rPr>
        <b/>
        <sz val="12"/>
        <color indexed="9"/>
        <rFont val="Arial"/>
        <family val="2"/>
      </rPr>
      <t xml:space="preserve"> </t>
    </r>
    <r>
      <rPr>
        <b/>
        <sz val="12"/>
        <rFont val="Arial"/>
        <family val="2"/>
      </rPr>
      <t>Data Check:</t>
    </r>
    <r>
      <rPr>
        <sz val="12"/>
        <rFont val="Arial"/>
        <family val="2"/>
      </rPr>
      <t xml:space="preserve"> If </t>
    </r>
    <r>
      <rPr>
        <sz val="12"/>
        <color indexed="10"/>
        <rFont val="Arial"/>
        <family val="2"/>
      </rPr>
      <t>"incomplete"</t>
    </r>
    <r>
      <rPr>
        <sz val="12"/>
        <rFont val="Arial"/>
        <family val="2"/>
      </rPr>
      <t xml:space="preserve"> please ensure all </t>
    </r>
    <r>
      <rPr>
        <sz val="12"/>
        <color indexed="10"/>
        <rFont val="Arial"/>
        <family val="2"/>
      </rPr>
      <t>required fields</t>
    </r>
    <r>
      <rPr>
        <sz val="12"/>
        <rFont val="Arial"/>
        <family val="2"/>
      </rPr>
      <t xml:space="preserve"> are completed.</t>
    </r>
  </si>
  <si>
    <r>
      <rPr>
        <b/>
        <sz val="12"/>
        <color indexed="10"/>
        <rFont val="Arial"/>
        <family val="2"/>
      </rPr>
      <t xml:space="preserve">Number vaccinated with HPV Dose 1 </t>
    </r>
    <r>
      <rPr>
        <b/>
        <i/>
        <sz val="13"/>
        <color indexed="10"/>
        <rFont val="Arial"/>
        <family val="2"/>
      </rPr>
      <t>required</t>
    </r>
  </si>
  <si>
    <r>
      <rPr>
        <b/>
        <sz val="12"/>
        <color indexed="10"/>
        <rFont val="Arial"/>
        <family val="2"/>
      </rPr>
      <t>Number vaccinated with HPV Dose 2</t>
    </r>
    <r>
      <rPr>
        <sz val="12"/>
        <color indexed="10"/>
        <rFont val="Arial"/>
        <family val="2"/>
      </rPr>
      <t xml:space="preserve"> </t>
    </r>
    <r>
      <rPr>
        <b/>
        <i/>
        <sz val="13"/>
        <color indexed="10"/>
        <rFont val="Arial"/>
        <family val="2"/>
      </rPr>
      <t>required*</t>
    </r>
  </si>
  <si>
    <t>% Change in denominator</t>
  </si>
  <si>
    <t>Automatically calculated. Numerator includes vaccines given in school and vaccines given elsewhere if applicable.
Numerator data is from columns Q and S unless unchanged from Y8. Please note that if column R is populated and column S is blank, column R will still contribute to the proportion vaccinated, this is the same for column P and Q. 
Denominator is from column H unless unchanged from provisional.</t>
  </si>
  <si>
    <t>Automatically calculated. 
Numerator includes vaccines given in school and vaccines given elsewhere if applicable.
Numerator data is from columns X and Z unless unchanged from Y8. Please note that if column Y is populated and column Z is blank, column Y will still contribute to the proportion vaccinated, this is the same for column W and X. 
Denominator is from column H unless unchanged from provisional.</t>
  </si>
  <si>
    <t>Number vaccinated elsewhere with HPV Dose 1 (e.g. GP)</t>
  </si>
  <si>
    <t>Number vaccinated elsewhere with HPV Dose 2 (e.g. GP)</t>
  </si>
  <si>
    <r>
      <t>Cumulative</t>
    </r>
    <r>
      <rPr>
        <i/>
        <sz val="12"/>
        <rFont val="Arial"/>
        <family val="2"/>
      </rPr>
      <t xml:space="preserve"> </t>
    </r>
    <r>
      <rPr>
        <b/>
        <sz val="12"/>
        <rFont val="Arial"/>
        <family val="2"/>
      </rPr>
      <t xml:space="preserve">number vaccinated elsewhere with HPV Dose 1 (e.g. GP) </t>
    </r>
    <r>
      <rPr>
        <b/>
        <sz val="12"/>
        <color indexed="52"/>
        <rFont val="Arial"/>
        <family val="2"/>
      </rPr>
      <t>Update if different to column R</t>
    </r>
  </si>
  <si>
    <r>
      <t xml:space="preserve">Cumulative number vaccinated elsewhere with HPV Dose 2 (e.g. GP) </t>
    </r>
    <r>
      <rPr>
        <b/>
        <sz val="12"/>
        <color indexed="52"/>
        <rFont val="Arial"/>
        <family val="2"/>
      </rPr>
      <t>Update if different to column Y</t>
    </r>
  </si>
  <si>
    <t>Cell will highlight red if total number vaccinated is greater than denominator</t>
  </si>
  <si>
    <t>Cell will highlight red if total number vaccinated with dose 2 is greater than number vaccinated with dose 1
OR 
Cell will highlight red if total number vaccinated is greater than denominator
OR
Cell will highlight YELLOW if greater than total number consenting</t>
  </si>
  <si>
    <r>
      <t>Cumulative</t>
    </r>
    <r>
      <rPr>
        <i/>
        <sz val="9"/>
        <color indexed="8"/>
        <rFont val="Arial"/>
        <family val="2"/>
      </rPr>
      <t xml:space="preserve"> </t>
    </r>
    <r>
      <rPr>
        <sz val="9"/>
        <color indexed="8"/>
        <rFont val="Arial"/>
        <family val="2"/>
      </rPr>
      <t>number vaccinated elsewhere with HPV Dose 1 (e.g. GP)</t>
    </r>
  </si>
  <si>
    <t>Cell will highlight red if total number vaccinated with dose 2 is greater than number vaccinated with dose 1
OR 
Cell will highlight red if total number vaccinated is greater than denominator
Cell will highlight orange if lower than the number vaccinated last year. Although this could occur if there is a large change in denominator or many vaccinated students leave the school, it is more likely that the number will increase.</t>
  </si>
  <si>
    <t>Cumulative number vaccinated elsewhere with HPV Dose 2 (e.g. GP)</t>
  </si>
  <si>
    <t>Cell will highlight red if total number vaccinated greater than denominator
OR 
Cell will highlight red if total number vaccinated with dose 2 is greater than number vaccinated with dose 1</t>
  </si>
  <si>
    <t>Schools with highest coverage</t>
  </si>
  <si>
    <t>Schools with lowest coverage</t>
  </si>
  <si>
    <t>Schools with highest and lowest coverage</t>
  </si>
  <si>
    <t>Northstar New School</t>
  </si>
  <si>
    <t>Barnet Hill Academy</t>
  </si>
  <si>
    <t>Saracens High School</t>
  </si>
  <si>
    <t>Holy Trinity Catholic and Church of England School</t>
  </si>
  <si>
    <t>Darton Academy</t>
  </si>
  <si>
    <t>IKB Academy</t>
  </si>
  <si>
    <t>Lincroft Academy</t>
  </si>
  <si>
    <t>Endeavour Academy Bexley</t>
  </si>
  <si>
    <t>Aspire Academy Bexley</t>
  </si>
  <si>
    <t>Horizons Academy Bexley</t>
  </si>
  <si>
    <t>King Henry School</t>
  </si>
  <si>
    <t>Selly Park  Girls' School</t>
  </si>
  <si>
    <t>King Edward VI Handsworth Wood Girls' Academy</t>
  </si>
  <si>
    <t>Titan St Georges Academy</t>
  </si>
  <si>
    <t>Ebn Academy  2</t>
  </si>
  <si>
    <t>Ark Victoria Academy</t>
  </si>
  <si>
    <t>Small Heath Leadership Academy</t>
  </si>
  <si>
    <t>Arc Oakbridge School</t>
  </si>
  <si>
    <t>Eden Boys' Leadership Academy, Birmingham East</t>
  </si>
  <si>
    <t>Titan Aston Academy</t>
  </si>
  <si>
    <t>Armfield Academy</t>
  </si>
  <si>
    <t>The Personal Learning Centre</t>
  </si>
  <si>
    <t>King's Academy Binfield</t>
  </si>
  <si>
    <t>TLG Bradford</t>
  </si>
  <si>
    <t>Feversham Academy</t>
  </si>
  <si>
    <t>Dixons Cottingley Academy</t>
  </si>
  <si>
    <t>The Corner School</t>
  </si>
  <si>
    <t>Brighton College Nursery, Pre-Prep and Prep School</t>
  </si>
  <si>
    <t>St. John's School (Seaford)</t>
  </si>
  <si>
    <t>Hill Park School</t>
  </si>
  <si>
    <t>Knowle DGE Academy</t>
  </si>
  <si>
    <t>Bullers Wood School for Boys</t>
  </si>
  <si>
    <t>Kite Ridge School</t>
  </si>
  <si>
    <t>Princes Risborough School</t>
  </si>
  <si>
    <t>Park Lane Academy</t>
  </si>
  <si>
    <t>Trinity Academy Sowerby Bridge</t>
  </si>
  <si>
    <t>Mander Portman Woodward</t>
  </si>
  <si>
    <t>TBAP Octavia AP Academy</t>
  </si>
  <si>
    <t>Maria Fidelis Catholic School FCJ</t>
  </si>
  <si>
    <t>Sandy Secondary School</t>
  </si>
  <si>
    <t>Vandyke Upper School</t>
  </si>
  <si>
    <t>St Thomas More Catholic High School</t>
  </si>
  <si>
    <t>Sir John Deane's College</t>
  </si>
  <si>
    <t>Ellesmere Port Church of England College</t>
  </si>
  <si>
    <t>Treviglas Academy</t>
  </si>
  <si>
    <t>Sir James Smith's School</t>
  </si>
  <si>
    <t>Hospital Education Service</t>
  </si>
  <si>
    <t>Foxford Community School</t>
  </si>
  <si>
    <t>Harris Professional Skills Sixth Form</t>
  </si>
  <si>
    <t>Coombe Wood School</t>
  </si>
  <si>
    <t>Settlebeck School</t>
  </si>
  <si>
    <t>Derby Cathedral School</t>
  </si>
  <si>
    <t>New Mills School</t>
  </si>
  <si>
    <t>John Port Spencer Academy</t>
  </si>
  <si>
    <t>Bennerley Fields School</t>
  </si>
  <si>
    <t>Amber Valley and Erewash Support Centre</t>
  </si>
  <si>
    <t>St Thomas More Catholic Voluntary Academy</t>
  </si>
  <si>
    <t>Wilsthorpe School</t>
  </si>
  <si>
    <t>Dawlish College</t>
  </si>
  <si>
    <t>Orchard Manor School</t>
  </si>
  <si>
    <t>The Greater Horseshoe School</t>
  </si>
  <si>
    <t>K-HQ</t>
  </si>
  <si>
    <t>Atlantic Academy</t>
  </si>
  <si>
    <t>The Shoreline Academy</t>
  </si>
  <si>
    <t>Stansfield Academy</t>
  </si>
  <si>
    <t>River Dart Academy</t>
  </si>
  <si>
    <t>Don Valley Academy</t>
  </si>
  <si>
    <t>Campsmount Academy</t>
  </si>
  <si>
    <t>Astrea Academy Woodfields</t>
  </si>
  <si>
    <t>The Laurel Academy</t>
  </si>
  <si>
    <t>St Osmund's Church of England Middle School</t>
  </si>
  <si>
    <t>Pegasus Academy</t>
  </si>
  <si>
    <t>St James Academy</t>
  </si>
  <si>
    <t>The Link Academy</t>
  </si>
  <si>
    <t>The Pedmore High School</t>
  </si>
  <si>
    <t>Ferryhill Business and Enterprise College</t>
  </si>
  <si>
    <t>Whitworth Park Academy</t>
  </si>
  <si>
    <t>Ada Lovelace Church of England High School</t>
  </si>
  <si>
    <t>Ark Acton Academy</t>
  </si>
  <si>
    <t>The Hub School</t>
  </si>
  <si>
    <t>Holderness Academy and Sixth Form College</t>
  </si>
  <si>
    <t>Goole Academy</t>
  </si>
  <si>
    <t>Sycamore House School</t>
  </si>
  <si>
    <t>Uckfield  College</t>
  </si>
  <si>
    <t>King's Academy Ringmer</t>
  </si>
  <si>
    <t>Mountfield Heath School</t>
  </si>
  <si>
    <t>Enfield County School for Girls</t>
  </si>
  <si>
    <t>The Lea Valley Academy</t>
  </si>
  <si>
    <t>First Rung Independent School</t>
  </si>
  <si>
    <t>The Beaulieu Park School</t>
  </si>
  <si>
    <t>Bmat Stem Academy</t>
  </si>
  <si>
    <t>Colne Community School and College (Secondary and 16 to 19 Provision)</t>
  </si>
  <si>
    <t>Heworth Grange School</t>
  </si>
  <si>
    <t>King's Oak School</t>
  </si>
  <si>
    <t>Ark Greenwich Free School</t>
  </si>
  <si>
    <t>The Halley Academy</t>
  </si>
  <si>
    <t>Leigh Academy Blackheath</t>
  </si>
  <si>
    <t>St James Preparatory School</t>
  </si>
  <si>
    <t>Westside School</t>
  </si>
  <si>
    <t>Smannell Field School</t>
  </si>
  <si>
    <t>Cranbourne</t>
  </si>
  <si>
    <t>The Arnewood School</t>
  </si>
  <si>
    <t>LWS Academy</t>
  </si>
  <si>
    <t>The Green Room School Kingsley</t>
  </si>
  <si>
    <t>London Academy of Excellence Tottenham</t>
  </si>
  <si>
    <t>The Grove</t>
  </si>
  <si>
    <t>Hornchurch High School</t>
  </si>
  <si>
    <t>North Herts Education Support Centre</t>
  </si>
  <si>
    <t>Chessbrook Education Support Centre</t>
  </si>
  <si>
    <t>Laureate Academy</t>
  </si>
  <si>
    <t>Moorcroft School</t>
  </si>
  <si>
    <t>UTC Heathrow</t>
  </si>
  <si>
    <t>Bolder Academy</t>
  </si>
  <si>
    <t>The Bay Church of England School</t>
  </si>
  <si>
    <t>The Five Islands Academy</t>
  </si>
  <si>
    <t>The Pears Family School</t>
  </si>
  <si>
    <t>City of London Academy Highbury Grove</t>
  </si>
  <si>
    <t>SIAL</t>
  </si>
  <si>
    <t>Hugh Christie School</t>
  </si>
  <si>
    <t>The Whitstable School</t>
  </si>
  <si>
    <t>Turner Free School</t>
  </si>
  <si>
    <t>Goodwin Academy</t>
  </si>
  <si>
    <t>Malden Oaks School and Tuition Service</t>
  </si>
  <si>
    <t>Chessington School</t>
  </si>
  <si>
    <t>The Mirfield Free Grammar</t>
  </si>
  <si>
    <t>Engage Academy</t>
  </si>
  <si>
    <t>Reach Academy</t>
  </si>
  <si>
    <t>Saint Edmund Arrowsmith Catholic High School</t>
  </si>
  <si>
    <t>Larches High School</t>
  </si>
  <si>
    <t>Holy Cross Catholic High School</t>
  </si>
  <si>
    <t>Bay Leadership Academy</t>
  </si>
  <si>
    <t>Burscough Priory Academy</t>
  </si>
  <si>
    <t>Co-op Academy Leeds</t>
  </si>
  <si>
    <t>Springwell Leeds Academy</t>
  </si>
  <si>
    <t>Co-op Academy Priesthorpe</t>
  </si>
  <si>
    <t>Cockburn John Charles Academy</t>
  </si>
  <si>
    <t>Temple Moor High School</t>
  </si>
  <si>
    <t>Dixons Unity Academy</t>
  </si>
  <si>
    <t>Avanti Fields School</t>
  </si>
  <si>
    <t>Jameah Boys Academy</t>
  </si>
  <si>
    <t>English Martyrs' Catholic School, A Voluntary Academy</t>
  </si>
  <si>
    <t>St Paul's Catholic School, a Voluntary Academy</t>
  </si>
  <si>
    <t>Loughborough Amherst School</t>
  </si>
  <si>
    <t>Melton Vale Sixth Form College</t>
  </si>
  <si>
    <t>Stamford Endowed Schools</t>
  </si>
  <si>
    <t>Athena School</t>
  </si>
  <si>
    <t>North Kesteven Academy</t>
  </si>
  <si>
    <t>Greenfields Academy</t>
  </si>
  <si>
    <t>Gosberton House Academy</t>
  </si>
  <si>
    <t>Build-a-Future Independent School</t>
  </si>
  <si>
    <t>ASPIRE Centre, Kings Leadership Academy Liverpool</t>
  </si>
  <si>
    <t>Employability Solutions Independent School</t>
  </si>
  <si>
    <t>Chiltern Academy</t>
  </si>
  <si>
    <t>Manchester Hospital School</t>
  </si>
  <si>
    <t>Co-op Academy Manchester</t>
  </si>
  <si>
    <t>Co-op Academy North Manchester</t>
  </si>
  <si>
    <t>CHS South</t>
  </si>
  <si>
    <t>Alex Park Democratic School</t>
  </si>
  <si>
    <t>Greenacre Academy</t>
  </si>
  <si>
    <t>Waterfront UTC</t>
  </si>
  <si>
    <t>Harris Academy Wimbledon</t>
  </si>
  <si>
    <t>Discovery Special Academy</t>
  </si>
  <si>
    <t>Kents Hill Park all-through school</t>
  </si>
  <si>
    <t>Lord Grey Academy</t>
  </si>
  <si>
    <t>Talbot House Trust</t>
  </si>
  <si>
    <t>Mary Astell Academy</t>
  </si>
  <si>
    <t>Walker Riverside Academy</t>
  </si>
  <si>
    <t>North East Futures UTC</t>
  </si>
  <si>
    <t>Madaniyah Foundation</t>
  </si>
  <si>
    <t>Royal Docks Academy</t>
  </si>
  <si>
    <t>Chapel Green School</t>
  </si>
  <si>
    <t>Novaturient School</t>
  </si>
  <si>
    <t>Eaton Hall Specialist Academy</t>
  </si>
  <si>
    <t>The Fen Rivers Academy</t>
  </si>
  <si>
    <t>Sprowston Community Academy</t>
  </si>
  <si>
    <t>Flegg High Ormiston Academy</t>
  </si>
  <si>
    <t>East Norfolk Sixth Form College</t>
  </si>
  <si>
    <t>Archbishop Sancroft High School (A Church of England Academy)</t>
  </si>
  <si>
    <t>Broadland High Ormiston Academy</t>
  </si>
  <si>
    <t>Engineering UTC Northern Lincolnshire</t>
  </si>
  <si>
    <t>Churchill Academy &amp; Sixth Form</t>
  </si>
  <si>
    <t>North Gosforth Academy</t>
  </si>
  <si>
    <t>Outwood Academy Easingwold</t>
  </si>
  <si>
    <t>Fenton Grange School</t>
  </si>
  <si>
    <t>Red Kite Academy</t>
  </si>
  <si>
    <t>Rushden Academy</t>
  </si>
  <si>
    <t>NCEA Duke's Secondary School</t>
  </si>
  <si>
    <t>Bedlington Academy</t>
  </si>
  <si>
    <t>NCEA Castle School</t>
  </si>
  <si>
    <t>Green Crescent School</t>
  </si>
  <si>
    <t>Bluecoat Aspley Academy</t>
  </si>
  <si>
    <t>Nethergate Academy</t>
  </si>
  <si>
    <t>Bluecoat Beechdale Academy</t>
  </si>
  <si>
    <t>CP Riverside School</t>
  </si>
  <si>
    <t>The Garibaldi School</t>
  </si>
  <si>
    <t>Pollyteach Limited</t>
  </si>
  <si>
    <t>Co-op Academy Failsworth</t>
  </si>
  <si>
    <t>Oasis Academy Leesbrook</t>
  </si>
  <si>
    <t>Maiden Erlegh Chiltern Edge</t>
  </si>
  <si>
    <t>Oxford International College</t>
  </si>
  <si>
    <t>Medeshamstede Academy</t>
  </si>
  <si>
    <t>Jasper City School</t>
  </si>
  <si>
    <t>Twickenham School</t>
  </si>
  <si>
    <t>Elizabeth House School</t>
  </si>
  <si>
    <t>Co-op Academy Swinton</t>
  </si>
  <si>
    <t>AldridgeUTC@MediaCityUK</t>
  </si>
  <si>
    <t>Q3 Academy Tipton</t>
  </si>
  <si>
    <t>Astrea Academy Sheffield</t>
  </si>
  <si>
    <t>Mercia School</t>
  </si>
  <si>
    <t>Sir John Talbot's School</t>
  </si>
  <si>
    <t>The Prepatoria School</t>
  </si>
  <si>
    <t>Al-Madani Girls School</t>
  </si>
  <si>
    <t>Smith's Wood Academy</t>
  </si>
  <si>
    <t>Solihull Alternative Provision Academy</t>
  </si>
  <si>
    <t>Tudor Grange Academy Kingshurst</t>
  </si>
  <si>
    <t>Tor School</t>
  </si>
  <si>
    <t>Buckler's Mead Academy</t>
  </si>
  <si>
    <t>Compton Dundon School</t>
  </si>
  <si>
    <t>The King Alfred School an Academy</t>
  </si>
  <si>
    <t>Winterbourne Academy</t>
  </si>
  <si>
    <t>Southampton Hospital School</t>
  </si>
  <si>
    <t>Oasis Academy Sholing</t>
  </si>
  <si>
    <t>Southchurch High School</t>
  </si>
  <si>
    <t>The Charter School North Dulwich</t>
  </si>
  <si>
    <t>Spa School, Bermondsey</t>
  </si>
  <si>
    <t>Great Wyrley Academy</t>
  </si>
  <si>
    <t>Ryecroft CofE Middle School</t>
  </si>
  <si>
    <t>John Taylor Free School</t>
  </si>
  <si>
    <t>Blessed Robert Sutton Catholic Voluntary Academy</t>
  </si>
  <si>
    <t>Cheslyn Hay Academy</t>
  </si>
  <si>
    <t>Kidsgrove High School</t>
  </si>
  <si>
    <t>North West Priory School</t>
  </si>
  <si>
    <t>Laurus Cheadle Hulme</t>
  </si>
  <si>
    <t>Co-op Academy Stoke-On-Trent</t>
  </si>
  <si>
    <t>St Peter's CofE Academy</t>
  </si>
  <si>
    <t>REACH Academy</t>
  </si>
  <si>
    <t>One Sixth Form College</t>
  </si>
  <si>
    <t>St Christopher's Academy</t>
  </si>
  <si>
    <t>First Base Ipswich Academy</t>
  </si>
  <si>
    <t>Trinity Academy New Bridge</t>
  </si>
  <si>
    <t>St Joseph's Specialist Trust</t>
  </si>
  <si>
    <t>North West Surrey Short Stay School</t>
  </si>
  <si>
    <t>The Beech House School</t>
  </si>
  <si>
    <t>Merstham Park School</t>
  </si>
  <si>
    <t>Harris Academy Sutton</t>
  </si>
  <si>
    <t>EOTAS Swindon</t>
  </si>
  <si>
    <t>St Luke's Academy</t>
  </si>
  <si>
    <t>Churchward School</t>
  </si>
  <si>
    <t>Great Western Academy</t>
  </si>
  <si>
    <t>St Thomas More RC College</t>
  </si>
  <si>
    <t>Laurus Ryecroft</t>
  </si>
  <si>
    <t>Haberdashers' Adams</t>
  </si>
  <si>
    <t>Holy Trinity Academy</t>
  </si>
  <si>
    <t>Queensway</t>
  </si>
  <si>
    <t>Ercall Wood Academy</t>
  </si>
  <si>
    <t>Ortu Gable Hall School</t>
  </si>
  <si>
    <t>Paignton Academy</t>
  </si>
  <si>
    <t>Mulberry Academy Shoreditch</t>
  </si>
  <si>
    <t>South Quay College</t>
  </si>
  <si>
    <t>Outwood Academy City Fields</t>
  </si>
  <si>
    <t>St Thomas à Becket Catholic Secondary School, A Voluntary Academy</t>
  </si>
  <si>
    <t>Carleton High School</t>
  </si>
  <si>
    <t>CAPA College</t>
  </si>
  <si>
    <t>Outwood Academy Freeston</t>
  </si>
  <si>
    <t>Outwood Academy Hemsworth</t>
  </si>
  <si>
    <t>South Chingford Foundation School</t>
  </si>
  <si>
    <t>Al Risalah Secondary School</t>
  </si>
  <si>
    <t>Padgate Academy</t>
  </si>
  <si>
    <t>Exhall Grange Specialist School</t>
  </si>
  <si>
    <t>Nicholas Chamberlaine School</t>
  </si>
  <si>
    <t>King Edward VI College</t>
  </si>
  <si>
    <t>Littlegreen Academy</t>
  </si>
  <si>
    <t>Eifa International School</t>
  </si>
  <si>
    <t>Expanse Learning Wigan School</t>
  </si>
  <si>
    <t>The Westleigh School</t>
  </si>
  <si>
    <t>Woodbury School</t>
  </si>
  <si>
    <t>The Bewdley School</t>
  </si>
  <si>
    <t>Woodrush High School</t>
  </si>
  <si>
    <t>The Stourport High School and Sixth Form College</t>
  </si>
  <si>
    <t>Hob Moor Oaks Academy</t>
  </si>
  <si>
    <t>13-14 Year olds (Year 9)
Birth Cohort: 1 September 2007 - 31 August 2008</t>
  </si>
  <si>
    <t>Doses administered up to 31 August 2022 (inclusive)</t>
  </si>
  <si>
    <t>Change in coverage of dose 1 since 20120/21 (%)</t>
  </si>
  <si>
    <t xml:space="preserve">If known, please add any new students who have moved to the school since 2020/2021 and subtract any students that have left the school who have been vaccinated with HPV dose 2 at their GP or elsewhere
This figure should include children vaccinated in year 8. It is used to calculate coverage in year 9 of ALL students vaccinated with dose 2. </t>
  </si>
  <si>
    <t>Booked</t>
  </si>
  <si>
    <r>
      <t xml:space="preserve">School visited/ refused/ missed/ booked </t>
    </r>
    <r>
      <rPr>
        <b/>
        <sz val="12"/>
        <color indexed="10"/>
        <rFont val="Arial"/>
        <family val="2"/>
      </rPr>
      <t>required if different to column D</t>
    </r>
  </si>
  <si>
    <t>Total number of BOOKED schools in Local Authority</t>
  </si>
  <si>
    <t>BOOKED SCHOOLS</t>
  </si>
  <si>
    <t>BOOKED - deduplication</t>
  </si>
  <si>
    <t xml:space="preserve">Total number of schools booked </t>
  </si>
  <si>
    <t>Total number of schools booked deduplicated</t>
  </si>
  <si>
    <t>Pathways School</t>
  </si>
  <si>
    <t>Lubavitch Yeshiva Ketanah of London</t>
  </si>
  <si>
    <t>Hasmonean High School for Boys</t>
  </si>
  <si>
    <t>Unity Girls High School</t>
  </si>
  <si>
    <t>Menorah Grammar School</t>
  </si>
  <si>
    <t>Nancy Reuben Primary School</t>
  </si>
  <si>
    <t>Ark Pioneer Academy</t>
  </si>
  <si>
    <t>Hasmonean High School for Girls</t>
  </si>
  <si>
    <t>The Dearne Academy</t>
  </si>
  <si>
    <t>Monkton Prep School</t>
  </si>
  <si>
    <t>Bath Academy</t>
  </si>
  <si>
    <t>Kingswood Preparatory School</t>
  </si>
  <si>
    <t>KWS Educational Services</t>
  </si>
  <si>
    <t>Cleeve Meadow School</t>
  </si>
  <si>
    <t>Redstone Educational Academy</t>
  </si>
  <si>
    <t>Heritage Academy</t>
  </si>
  <si>
    <t>Hillcrest School and Sixth Form Centre</t>
  </si>
  <si>
    <t>The Wisdom Academy</t>
  </si>
  <si>
    <t>Orion School</t>
  </si>
  <si>
    <t>King Edward VI Balaam Wood Academy</t>
  </si>
  <si>
    <t>Norfolk House School</t>
  </si>
  <si>
    <t>West Midlands Education and Skills</t>
  </si>
  <si>
    <t>Eden Girls'  Leadership Academy, Birmingham</t>
  </si>
  <si>
    <t>Green Oak Academy</t>
  </si>
  <si>
    <t>Tlg South Birmingham</t>
  </si>
  <si>
    <t>Blackwater Academy</t>
  </si>
  <si>
    <t>Hopwood Hall School</t>
  </si>
  <si>
    <t>New Ways School</t>
  </si>
  <si>
    <t>Camp Hill Education</t>
  </si>
  <si>
    <t>The Priory Woodbourne Hospital School</t>
  </si>
  <si>
    <t>Aurora Woodlands School</t>
  </si>
  <si>
    <t>Montgomery Academy</t>
  </si>
  <si>
    <t>Spen Brook School</t>
  </si>
  <si>
    <t>King's Leadership Academy Bolton</t>
  </si>
  <si>
    <t>Al-Huda Primary School</t>
  </si>
  <si>
    <t>The Aspire Hub, Bolton</t>
  </si>
  <si>
    <t>Bournemouth, Christchurch and Poole Council</t>
  </si>
  <si>
    <t>Bournemouth Christian School</t>
  </si>
  <si>
    <t>The Stable School</t>
  </si>
  <si>
    <t>Avonbourne Girls Academy</t>
  </si>
  <si>
    <t>Avonbourne Boys' Academy</t>
  </si>
  <si>
    <t>Dixons Free Sixth Form</t>
  </si>
  <si>
    <t>Eden Boys' Leadership Academy, Bradford</t>
  </si>
  <si>
    <t>Bradford Alternative Provision Academy Central</t>
  </si>
  <si>
    <t>New College Bradford</t>
  </si>
  <si>
    <t>Darul Uloom Dawatul Imaan</t>
  </si>
  <si>
    <t>Co-op Academy Delius</t>
  </si>
  <si>
    <t>Co-op Academy Southfield</t>
  </si>
  <si>
    <t>Bronte Girls' Academy</t>
  </si>
  <si>
    <t>Co-op Academy Grange</t>
  </si>
  <si>
    <t>Carlton Bolling</t>
  </si>
  <si>
    <t>The School of the Islamic Republic of Iran</t>
  </si>
  <si>
    <t>The Avenue</t>
  </si>
  <si>
    <t>Al-Sadiq School</t>
  </si>
  <si>
    <t>Al-Zahra School</t>
  </si>
  <si>
    <t>New Level Academy</t>
  </si>
  <si>
    <t>Central Hub Brighton</t>
  </si>
  <si>
    <t>Blatchington Mill School</t>
  </si>
  <si>
    <t>Gracefield Preparatory School</t>
  </si>
  <si>
    <t>Andalusia Academy Bristol</t>
  </si>
  <si>
    <t>Blaise High School</t>
  </si>
  <si>
    <t>Clannad Education Centre</t>
  </si>
  <si>
    <t>Wickham Court School</t>
  </si>
  <si>
    <t>Eltham College</t>
  </si>
  <si>
    <t>Eton Dorney Independent Therapeutic School</t>
  </si>
  <si>
    <t>Griffin House School</t>
  </si>
  <si>
    <t>Benjamin College</t>
  </si>
  <si>
    <t>The Jam Academy</t>
  </si>
  <si>
    <t>Ashfold School</t>
  </si>
  <si>
    <t>Elms Bank</t>
  </si>
  <si>
    <t>Hazel Wood High School</t>
  </si>
  <si>
    <t>Unsworth Academy</t>
  </si>
  <si>
    <t>Rishworth School</t>
  </si>
  <si>
    <t>Trinity Sixth Form Academy</t>
  </si>
  <si>
    <t>Hipperholme Grammar School</t>
  </si>
  <si>
    <t>Compass Community School North</t>
  </si>
  <si>
    <t>Broadwood School</t>
  </si>
  <si>
    <t>St Ivo Academy</t>
  </si>
  <si>
    <t>Begdale House School</t>
  </si>
  <si>
    <t>Oaks International School</t>
  </si>
  <si>
    <t>Shelldene House School</t>
  </si>
  <si>
    <t>Holme Court School</t>
  </si>
  <si>
    <t>Sancton Wood School</t>
  </si>
  <si>
    <t>Cambridge International School</t>
  </si>
  <si>
    <t>LSI Independent College</t>
  </si>
  <si>
    <t>St Luke's Church of England School</t>
  </si>
  <si>
    <t>Linslade School</t>
  </si>
  <si>
    <t>Pix Brook Academy</t>
  </si>
  <si>
    <t>Cheshire Studio School</t>
  </si>
  <si>
    <t>Adelaide Heath Academy</t>
  </si>
  <si>
    <t>The Ryleys School</t>
  </si>
  <si>
    <t>Chester International School</t>
  </si>
  <si>
    <t>The Rudheath Senior Academy</t>
  </si>
  <si>
    <t>Saltash Community School</t>
  </si>
  <si>
    <t>The National Mathematics and Science College</t>
  </si>
  <si>
    <t>Serenity School</t>
  </si>
  <si>
    <t>Croydon Metropolitan College</t>
  </si>
  <si>
    <t>Cumbria Academy for Autism</t>
  </si>
  <si>
    <t>South Lakes Academy</t>
  </si>
  <si>
    <t>Moorfield Learning Centre</t>
  </si>
  <si>
    <t>Solway Community School</t>
  </si>
  <si>
    <t>SwitchED2</t>
  </si>
  <si>
    <t>Priory Hurworth House</t>
  </si>
  <si>
    <t>St Andrew's Academy</t>
  </si>
  <si>
    <t>Maple View School</t>
  </si>
  <si>
    <t>UTC Derby Pride Park</t>
  </si>
  <si>
    <t>OneSchool Global Uk Nottingham Campus</t>
  </si>
  <si>
    <t>Jasmine House School</t>
  </si>
  <si>
    <t>Avanti Hall School</t>
  </si>
  <si>
    <t>Sands School</t>
  </si>
  <si>
    <t>The Outdoors School</t>
  </si>
  <si>
    <t>Torlands Academy</t>
  </si>
  <si>
    <t>CMAS School Devon</t>
  </si>
  <si>
    <t>ACE Tiverton Special School</t>
  </si>
  <si>
    <t>Colours Academy</t>
  </si>
  <si>
    <t>Chances Educational Support Services</t>
  </si>
  <si>
    <t>On Track Education Barnstaple</t>
  </si>
  <si>
    <t>Harbour Vale School</t>
  </si>
  <si>
    <t>Sunninghill Preparatory School</t>
  </si>
  <si>
    <t>All Saints' Church of England Academy</t>
  </si>
  <si>
    <t>Budmouth Academy Weymouth</t>
  </si>
  <si>
    <t>Emmanuel Middle Church of England Middle School</t>
  </si>
  <si>
    <t>Impact Independent School</t>
  </si>
  <si>
    <t>Kingswinford Academy</t>
  </si>
  <si>
    <t>Dene Academy</t>
  </si>
  <si>
    <t>Teesdale School and Sixth Form</t>
  </si>
  <si>
    <t>Hermitage Academy</t>
  </si>
  <si>
    <t>Pocklington School</t>
  </si>
  <si>
    <t>Anderida Learning Centre</t>
  </si>
  <si>
    <t>Compass Community School South</t>
  </si>
  <si>
    <t>My Choice School - Oak House</t>
  </si>
  <si>
    <t>Alternative Centre of Education</t>
  </si>
  <si>
    <t>Palmers Green High School</t>
  </si>
  <si>
    <t>AIM Academy North London</t>
  </si>
  <si>
    <t>The Endeavour Co-Operative Academy</t>
  </si>
  <si>
    <t>TLG Tendring</t>
  </si>
  <si>
    <t>Clarity Independent School</t>
  </si>
  <si>
    <t>Teaseldown School</t>
  </si>
  <si>
    <t>The Belsteads School</t>
  </si>
  <si>
    <t>Gosfield School</t>
  </si>
  <si>
    <t>Colchester High School</t>
  </si>
  <si>
    <t>Sir Frederick Gibberd College</t>
  </si>
  <si>
    <t>Paxman Academy</t>
  </si>
  <si>
    <t>Gateshead Jewish Nursery School</t>
  </si>
  <si>
    <t>Grace College</t>
  </si>
  <si>
    <t>Tashbar Boys' Nursery School</t>
  </si>
  <si>
    <t>Gateshead Jewish Primary School</t>
  </si>
  <si>
    <t>Hartmore School</t>
  </si>
  <si>
    <t>Dean Close Preparatory School</t>
  </si>
  <si>
    <t>The Richard Pate School</t>
  </si>
  <si>
    <t>Hatherop Castle School</t>
  </si>
  <si>
    <t>Hopelands Preparatory School</t>
  </si>
  <si>
    <t>Norton College Tewkesbury</t>
  </si>
  <si>
    <t>Barnwood Park School</t>
  </si>
  <si>
    <t>Holmleigh Park High School</t>
  </si>
  <si>
    <t>Denmark Road High School</t>
  </si>
  <si>
    <t>Woolwich Polytechnic school for Girls</t>
  </si>
  <si>
    <t>Social Arts for Education</t>
  </si>
  <si>
    <t>Ohr Emes</t>
  </si>
  <si>
    <t>T T T Y Y School</t>
  </si>
  <si>
    <t>Beis Aharon School</t>
  </si>
  <si>
    <t>The Lyceum</t>
  </si>
  <si>
    <t>Bnos Zion of Bobov</t>
  </si>
  <si>
    <t>Bnei Zion Community School</t>
  </si>
  <si>
    <t>Wiznitz Cheder School</t>
  </si>
  <si>
    <t>Vishnitz Girls School</t>
  </si>
  <si>
    <t>Talmud Torah Machzikei Hadass School</t>
  </si>
  <si>
    <t>Sandymoor Ormiston Academy</t>
  </si>
  <si>
    <t>TLG West London</t>
  </si>
  <si>
    <t>Le Herisson School</t>
  </si>
  <si>
    <t>The Moat School</t>
  </si>
  <si>
    <t>Oakmoor School</t>
  </si>
  <si>
    <t>Meoncross School</t>
  </si>
  <si>
    <t>The Coppice Spring Academy</t>
  </si>
  <si>
    <t>Kingsgate School</t>
  </si>
  <si>
    <t>Kingscourt School</t>
  </si>
  <si>
    <t>Embley</t>
  </si>
  <si>
    <t>New Forest School</t>
  </si>
  <si>
    <t>Unique Children's School</t>
  </si>
  <si>
    <t>Assunnah Primary School</t>
  </si>
  <si>
    <t>Odyssey House School</t>
  </si>
  <si>
    <t>Harrow Independent College</t>
  </si>
  <si>
    <t>Koru</t>
  </si>
  <si>
    <t>The Bridge</t>
  </si>
  <si>
    <t>Dovecote School</t>
  </si>
  <si>
    <t>White Trees Independent School</t>
  </si>
  <si>
    <t>The Adeyfield Academy</t>
  </si>
  <si>
    <t>Barclay Academy</t>
  </si>
  <si>
    <t>Onslow St Audreys School</t>
  </si>
  <si>
    <t>York House School</t>
  </si>
  <si>
    <t>King James Academy Royston</t>
  </si>
  <si>
    <t>Links Hatfield Academy</t>
  </si>
  <si>
    <t>Katherine Warington School</t>
  </si>
  <si>
    <t>RNIB Sunshine House School</t>
  </si>
  <si>
    <t>The Eden SDA School</t>
  </si>
  <si>
    <t>Cowes Enterprise College, An Ormiston Academy</t>
  </si>
  <si>
    <t>Beacon High</t>
  </si>
  <si>
    <t>The London Screen Academy</t>
  </si>
  <si>
    <t>Knightsbridge School</t>
  </si>
  <si>
    <t>Wetherby Kensington</t>
  </si>
  <si>
    <t>Lycee Francais Charles de Gaulle</t>
  </si>
  <si>
    <t>Medway Green School</t>
  </si>
  <si>
    <t>Walthamstow Hall</t>
  </si>
  <si>
    <t>CATS Canterbury</t>
  </si>
  <si>
    <t>Kent College Nursery, Infant and Junior School</t>
  </si>
  <si>
    <t>Pier View Academy</t>
  </si>
  <si>
    <t>New School Canterbury</t>
  </si>
  <si>
    <t>Stone Lodge School</t>
  </si>
  <si>
    <t>The Sittingbourne School</t>
  </si>
  <si>
    <t>The Schools At Somerhill</t>
  </si>
  <si>
    <t>Aylesford School</t>
  </si>
  <si>
    <t>Birchwood</t>
  </si>
  <si>
    <t>The Annex School House</t>
  </si>
  <si>
    <t>The View School</t>
  </si>
  <si>
    <t>Parkview Academy</t>
  </si>
  <si>
    <t>Cross Keys Learning</t>
  </si>
  <si>
    <t>Alchemy School</t>
  </si>
  <si>
    <t>The Compass Academy</t>
  </si>
  <si>
    <t>Shrewsbury House School</t>
  </si>
  <si>
    <t>Liberty Woodland School</t>
  </si>
  <si>
    <t>Rida Boys High School</t>
  </si>
  <si>
    <t>NAS Vanguard School</t>
  </si>
  <si>
    <t>Edenfield Girls High School</t>
  </si>
  <si>
    <t>Carr Hill High School</t>
  </si>
  <si>
    <t>The Valley Leadership Academy</t>
  </si>
  <si>
    <t>Progress Schools - Chorley</t>
  </si>
  <si>
    <t>Cambian Red Rose School</t>
  </si>
  <si>
    <t>Calder Lodge School</t>
  </si>
  <si>
    <t>Crookhey Hall School</t>
  </si>
  <si>
    <t>Bridgeway School</t>
  </si>
  <si>
    <t>Maple House</t>
  </si>
  <si>
    <t>Linton School</t>
  </si>
  <si>
    <t>Wood Edge Independent School</t>
  </si>
  <si>
    <t>The Alternative School</t>
  </si>
  <si>
    <t>Oneschool Global Uk Lancaster Campus</t>
  </si>
  <si>
    <t>Prospect House</t>
  </si>
  <si>
    <t>The St Anne's College Grammar School</t>
  </si>
  <si>
    <t>AKS Lytham</t>
  </si>
  <si>
    <t>Morecambe Bay Academy</t>
  </si>
  <si>
    <t>Lytham St Annes High School</t>
  </si>
  <si>
    <t>The Heights Burnley</t>
  </si>
  <si>
    <t>The Pivot Academy LS East</t>
  </si>
  <si>
    <t>Southway</t>
  </si>
  <si>
    <t>New Horizon Community School</t>
  </si>
  <si>
    <t>Orchard Mead Academy</t>
  </si>
  <si>
    <t>Castle Mead Academy</t>
  </si>
  <si>
    <t>Sir Jonathan North College</t>
  </si>
  <si>
    <t>Al-Islamia Institute for Education</t>
  </si>
  <si>
    <t>De Lisle College Loughborough Leicestershire</t>
  </si>
  <si>
    <t>Brooke House Day School</t>
  </si>
  <si>
    <t>Dixie Grammar School</t>
  </si>
  <si>
    <t>Woodside Lodge Outdoor Learning Centre</t>
  </si>
  <si>
    <t>Dovetree School</t>
  </si>
  <si>
    <t>Brookvale Groby Learning Campus</t>
  </si>
  <si>
    <t>Clovelly House School</t>
  </si>
  <si>
    <t>Kings Kids Christian School</t>
  </si>
  <si>
    <t>The Family Learning School</t>
  </si>
  <si>
    <t>Willoughby Academy</t>
  </si>
  <si>
    <t>Walton Academy</t>
  </si>
  <si>
    <t>Springwell Alternative Academy Grantham</t>
  </si>
  <si>
    <t>Springwell Alternative Academy Spalding</t>
  </si>
  <si>
    <t>Springwell Alternative Academy Lincoln</t>
  </si>
  <si>
    <t>Witham Prospect School</t>
  </si>
  <si>
    <t>Castle Futures</t>
  </si>
  <si>
    <t>George Johnson Education Centre</t>
  </si>
  <si>
    <t>Springwell Alternative Academy Mablethorpe</t>
  </si>
  <si>
    <t>University Academy Long Sutton</t>
  </si>
  <si>
    <t>Archbishop Beck Catholic College</t>
  </si>
  <si>
    <t>Carleton House Preparatory School</t>
  </si>
  <si>
    <t>Luton Pentecostal Church Christian Academy</t>
  </si>
  <si>
    <t>Jamiatul Uloom Al - Islamia</t>
  </si>
  <si>
    <t>Olive Tree Primary School</t>
  </si>
  <si>
    <t>Sol Christian Academy</t>
  </si>
  <si>
    <t>IncludEd</t>
  </si>
  <si>
    <t>Connell Coop College</t>
  </si>
  <si>
    <t>Manchester Vocational and Learning Academy</t>
  </si>
  <si>
    <t>Manchester Islamic Grammar School for Girls</t>
  </si>
  <si>
    <t>Didsbury High School</t>
  </si>
  <si>
    <t>City of Rochester School</t>
  </si>
  <si>
    <t>Manorway Academy</t>
  </si>
  <si>
    <t>RISE Education</t>
  </si>
  <si>
    <t>Wimbledon Common Preparatory School</t>
  </si>
  <si>
    <t>Stantonbury International</t>
  </si>
  <si>
    <t>SMK Gateway - Alternative Provision</t>
  </si>
  <si>
    <t>Jesmond Park Academy</t>
  </si>
  <si>
    <t>Hafs Academy</t>
  </si>
  <si>
    <t>Promised Land Academy</t>
  </si>
  <si>
    <t>Zakariya Primary School</t>
  </si>
  <si>
    <t>Eko Pathways</t>
  </si>
  <si>
    <t>Kingsbrook School</t>
  </si>
  <si>
    <t>Norwich School</t>
  </si>
  <si>
    <t>City of Norwich School, An Ormiston Academy</t>
  </si>
  <si>
    <t>Glebe House School</t>
  </si>
  <si>
    <t>Include Schools Norfolk</t>
  </si>
  <si>
    <t>Argyll House</t>
  </si>
  <si>
    <t>Learning4Life-GY</t>
  </si>
  <si>
    <t>Winterstoke Hundred Academy</t>
  </si>
  <si>
    <t>Broadoak Academy</t>
  </si>
  <si>
    <t>Burnside College</t>
  </si>
  <si>
    <t>Hopespring Newcastle</t>
  </si>
  <si>
    <t>Harrogate Ladies' College</t>
  </si>
  <si>
    <t>Malton Montessori School</t>
  </si>
  <si>
    <t>St Augustine's Catholic School - a Catholic voluntary academy</t>
  </si>
  <si>
    <t>Clervaux Garden School</t>
  </si>
  <si>
    <t>St Francis Xavier School - a Joint Catholic and Church of England Voluntary Academy</t>
  </si>
  <si>
    <t>Scarborough College</t>
  </si>
  <si>
    <t>On Track Education Silverstone</t>
  </si>
  <si>
    <t>Bilborough College</t>
  </si>
  <si>
    <t>Oak Field School</t>
  </si>
  <si>
    <t>Bramcote College</t>
  </si>
  <si>
    <t>Wellow House School</t>
  </si>
  <si>
    <t>APTCOO - A Place to Call Our Own</t>
  </si>
  <si>
    <t>Westbourne School</t>
  </si>
  <si>
    <t>Blue Mountain Education</t>
  </si>
  <si>
    <t>Iqra High School</t>
  </si>
  <si>
    <t>SMS Changing Lives</t>
  </si>
  <si>
    <t>Teenage Works</t>
  </si>
  <si>
    <t>E-Act Royton and Crompton Academy</t>
  </si>
  <si>
    <t>The Springboard Project</t>
  </si>
  <si>
    <t>Oxford Sixth Form College</t>
  </si>
  <si>
    <t>The Oratory Preparatory School</t>
  </si>
  <si>
    <t>Wykham Park</t>
  </si>
  <si>
    <t>The Swan School</t>
  </si>
  <si>
    <t>Wychwood School</t>
  </si>
  <si>
    <t>Futures Institute Banbury</t>
  </si>
  <si>
    <t>Cothill House</t>
  </si>
  <si>
    <t>The Beeches Independent School</t>
  </si>
  <si>
    <t>Oneschool Global Uk Plymouth Campus</t>
  </si>
  <si>
    <t>Castle View Academy</t>
  </si>
  <si>
    <t>The Deenway Montessori School</t>
  </si>
  <si>
    <t>Oak House School</t>
  </si>
  <si>
    <t>Park School for Girls</t>
  </si>
  <si>
    <t>Stradbroke</t>
  </si>
  <si>
    <t>Sacred Heart Catholic Secondary</t>
  </si>
  <si>
    <t>Outwood Academy Normanby</t>
  </si>
  <si>
    <t>Mo Mowlam Academy</t>
  </si>
  <si>
    <t>St Peter's Catholic College</t>
  </si>
  <si>
    <t>Tower House School</t>
  </si>
  <si>
    <t>Capella House School</t>
  </si>
  <si>
    <t>Beech House School</t>
  </si>
  <si>
    <t>Great Howarth School</t>
  </si>
  <si>
    <t>Abbeywood School</t>
  </si>
  <si>
    <t>Wath Academy</t>
  </si>
  <si>
    <t>Buile Hill Academy</t>
  </si>
  <si>
    <t>Irlam and Cadishead Academy</t>
  </si>
  <si>
    <t>Bnos Margulis Viznitz Girls' School</t>
  </si>
  <si>
    <t>Edstart</t>
  </si>
  <si>
    <t>Mechinoh School</t>
  </si>
  <si>
    <t>Aim Habonim</t>
  </si>
  <si>
    <t>Clarendon Cottage School</t>
  </si>
  <si>
    <t>Co-op Academy Walkden</t>
  </si>
  <si>
    <t>Beis Rochel Mcr Girls' School</t>
  </si>
  <si>
    <t>West Bromwich Collegiate Academy</t>
  </si>
  <si>
    <t>The British Muslim School</t>
  </si>
  <si>
    <t>Albright Education Centre</t>
  </si>
  <si>
    <t>Q3 Academy Great Barr</t>
  </si>
  <si>
    <t>The Derwen School</t>
  </si>
  <si>
    <t>Overton School</t>
  </si>
  <si>
    <t>Bridge House School</t>
  </si>
  <si>
    <t>Long Close School</t>
  </si>
  <si>
    <t>Al-Madani Independent Grammar School</t>
  </si>
  <si>
    <t>Darul Madinah Slough</t>
  </si>
  <si>
    <t>Fusion College</t>
  </si>
  <si>
    <t>Wessex Lodge School</t>
  </si>
  <si>
    <t>King Arthur's School</t>
  </si>
  <si>
    <t>Chilton Trinity School</t>
  </si>
  <si>
    <t>Avanti Park School</t>
  </si>
  <si>
    <t>Cambian Somerset School</t>
  </si>
  <si>
    <t>Critchill Special School</t>
  </si>
  <si>
    <t>Assure Community College</t>
  </si>
  <si>
    <t>The Gregg Preparatory School</t>
  </si>
  <si>
    <t>Dulwich Prep London</t>
  </si>
  <si>
    <t>Haberdashers' Aske's Borough Academy</t>
  </si>
  <si>
    <t>Wombourne High School</t>
  </si>
  <si>
    <t>Aurora Hanley School</t>
  </si>
  <si>
    <t>Brewood Middle CofE Academy</t>
  </si>
  <si>
    <t>Chase Grammar School</t>
  </si>
  <si>
    <t>Peak Education - Cannock</t>
  </si>
  <si>
    <t>Chase Grammar School International Study Centre</t>
  </si>
  <si>
    <t>Heather Field School</t>
  </si>
  <si>
    <t>James Bateman Middle School</t>
  </si>
  <si>
    <t>Denstone College Preparatory School</t>
  </si>
  <si>
    <t>Lyme Brook Independent School</t>
  </si>
  <si>
    <t>Willow House</t>
  </si>
  <si>
    <t>Brabyns Preparatory School</t>
  </si>
  <si>
    <t>Progress Schools - Stockport</t>
  </si>
  <si>
    <t>Hartwell School</t>
  </si>
  <si>
    <t>Elmbank Learning Centre</t>
  </si>
  <si>
    <t>Unity School</t>
  </si>
  <si>
    <t>North Road Academy</t>
  </si>
  <si>
    <t>Abbey Hill School and College</t>
  </si>
  <si>
    <t>Excellence Girls Academy</t>
  </si>
  <si>
    <t>Kemball School</t>
  </si>
  <si>
    <t>OneSchool Global UK Colchester Campus</t>
  </si>
  <si>
    <t>Catch 22 Include Primary School Suffolk</t>
  </si>
  <si>
    <t>Pakefield High School</t>
  </si>
  <si>
    <t>Set Ixworth School</t>
  </si>
  <si>
    <t>Set Saxmundham School</t>
  </si>
  <si>
    <t>Abbeygate Sixth Form College</t>
  </si>
  <si>
    <t>Finborough School</t>
  </si>
  <si>
    <t>Thomas Wolsey Ormiston Academy</t>
  </si>
  <si>
    <t>Set Beccles School</t>
  </si>
  <si>
    <t>Alde Valley Academy</t>
  </si>
  <si>
    <t>Chalk Hill</t>
  </si>
  <si>
    <t>New Skill Centre</t>
  </si>
  <si>
    <t>First Base Bury St Edmunds</t>
  </si>
  <si>
    <t>The Old School</t>
  </si>
  <si>
    <t>Christ's College</t>
  </si>
  <si>
    <t>The Link School</t>
  </si>
  <si>
    <t>St Robert of Newminster Catholic School and Sixth Form College</t>
  </si>
  <si>
    <t>City of London Freemen's School</t>
  </si>
  <si>
    <t>Milbourne Lodge Senior School</t>
  </si>
  <si>
    <t>Esher Sixth Form College</t>
  </si>
  <si>
    <t>Banstead Preparatory School</t>
  </si>
  <si>
    <t>Hazelwood School</t>
  </si>
  <si>
    <t>Merrywood House Independent Special School</t>
  </si>
  <si>
    <t>Box Hill School</t>
  </si>
  <si>
    <t>Chinthurst School</t>
  </si>
  <si>
    <t>Tomlinscote School</t>
  </si>
  <si>
    <t>Arun Court School</t>
  </si>
  <si>
    <t>Collingwood School</t>
  </si>
  <si>
    <t>Wandle Valley Academy</t>
  </si>
  <si>
    <t>Brookways School</t>
  </si>
  <si>
    <t>The Deanery CE Academy</t>
  </si>
  <si>
    <t>Ashton Sixth Form College</t>
  </si>
  <si>
    <t>Greater Manchester Alternative Provision</t>
  </si>
  <si>
    <t>The Seeds School</t>
  </si>
  <si>
    <t>Priory Telford</t>
  </si>
  <si>
    <t>Ortu Hassenbrook Academy</t>
  </si>
  <si>
    <t>Harris Academy Ockendon</t>
  </si>
  <si>
    <t>Buttercup Primary School</t>
  </si>
  <si>
    <t>Date Palm Primary School</t>
  </si>
  <si>
    <t>Green Gables Montessori Primary School</t>
  </si>
  <si>
    <t>The Complete Works Independent School</t>
  </si>
  <si>
    <t>The Pier Head Preparatory Montessori School</t>
  </si>
  <si>
    <t>Lostock High School</t>
  </si>
  <si>
    <t>Fairfield House School</t>
  </si>
  <si>
    <t>Blessed Thomas Holford Catholic College</t>
  </si>
  <si>
    <t>Abbotsford Preparatory School</t>
  </si>
  <si>
    <t>Compass Community School Hemsworth</t>
  </si>
  <si>
    <t>Denby Grange School</t>
  </si>
  <si>
    <t>Hydesville Tower School</t>
  </si>
  <si>
    <t>The Ladder School</t>
  </si>
  <si>
    <t>Big Creative Independent School</t>
  </si>
  <si>
    <t>L'Ecole de Battersea</t>
  </si>
  <si>
    <t>Newton Preparatory School</t>
  </si>
  <si>
    <t>Thames Christian School</t>
  </si>
  <si>
    <t>Eveline Day School</t>
  </si>
  <si>
    <t>Oliver House Preparatory School</t>
  </si>
  <si>
    <t>The Priory Roehampton Hospital School</t>
  </si>
  <si>
    <t>Wandsworth Preparatory School</t>
  </si>
  <si>
    <t>The Priory Lodge School</t>
  </si>
  <si>
    <t>Brickyard Barn Outdoor Learning Centre</t>
  </si>
  <si>
    <t>Warwick Preparatory School</t>
  </si>
  <si>
    <t>Arc School Ansley</t>
  </si>
  <si>
    <t>King's High School</t>
  </si>
  <si>
    <t>St Gabriel's School</t>
  </si>
  <si>
    <t>Padworth College</t>
  </si>
  <si>
    <t>Slindon College</t>
  </si>
  <si>
    <t>Conifers School</t>
  </si>
  <si>
    <t>Ardingly College</t>
  </si>
  <si>
    <t>Pennthorpe School</t>
  </si>
  <si>
    <t>Burgess Hill Girls</t>
  </si>
  <si>
    <t>New Barn School</t>
  </si>
  <si>
    <t>The Prebendal School</t>
  </si>
  <si>
    <t>Bohunt Horsham</t>
  </si>
  <si>
    <t>Sompting Abbotts School</t>
  </si>
  <si>
    <t>Westminster Under School</t>
  </si>
  <si>
    <t>Eaton Square School</t>
  </si>
  <si>
    <t>St Augustine's Federated Schools: CE High School</t>
  </si>
  <si>
    <t>Westminster Cathedral Choir School</t>
  </si>
  <si>
    <t>Green Meadow Independent Primary School</t>
  </si>
  <si>
    <t>The Holden School</t>
  </si>
  <si>
    <t>Dean Trust Rose Bridge</t>
  </si>
  <si>
    <t>Kingsbury Green Academy</t>
  </si>
  <si>
    <t>Bishop Wordsworth's Church of England Grammar School</t>
  </si>
  <si>
    <t>The Godolphin School</t>
  </si>
  <si>
    <t>Oneschool Global Uk Salisbury Campus</t>
  </si>
  <si>
    <t>The Spires</t>
  </si>
  <si>
    <t>St Mary's School Ascot</t>
  </si>
  <si>
    <t>Co-op Academy Bebington</t>
  </si>
  <si>
    <t>Progress Schools - Hamilton Square</t>
  </si>
  <si>
    <t>Luckley House School</t>
  </si>
  <si>
    <t>The Khalsa Academy Wolverhampton</t>
  </si>
  <si>
    <t>Bow Street School</t>
  </si>
  <si>
    <t>Worcester Sixth Form College</t>
  </si>
  <si>
    <t>Cambian New Elizabethan School</t>
  </si>
  <si>
    <t>Bredon School</t>
  </si>
  <si>
    <t>Wribbenhall School</t>
  </si>
  <si>
    <t>Nurture Learning</t>
  </si>
  <si>
    <t>Year 8 (September 2021 to August 2022) Males and Females</t>
  </si>
  <si>
    <t>Non-binary or other</t>
  </si>
  <si>
    <t>Not disclosed</t>
  </si>
  <si>
    <t>HPV Vaccination programme 2021/22</t>
  </si>
  <si>
    <t>YEAR 8: September 2021 to August 2022</t>
  </si>
  <si>
    <t>12-13 Year Olds (Year 8)
Birth Cohort: 1 September 2008 - 31 August 2009</t>
  </si>
  <si>
    <t xml:space="preserve">HPV Vaccination programme 2021/2022 (year 8): </t>
  </si>
  <si>
    <t xml:space="preserve">HPV Vaccination programme 2022/23 (year 9): </t>
  </si>
  <si>
    <r>
      <t xml:space="preserve"> Please indicate if the numerator includes: </t>
    </r>
    <r>
      <rPr>
        <b/>
        <i/>
        <sz val="14"/>
        <color indexed="10"/>
        <rFont val="Arial"/>
        <family val="2"/>
      </rPr>
      <t>Please tick 1 box for each dose</t>
    </r>
  </si>
  <si>
    <r>
      <t xml:space="preserve">Did the Local Authority offer 2 doses of HPV vaccine for school year 8 in 2021/22 school academic year to: </t>
    </r>
    <r>
      <rPr>
        <b/>
        <sz val="14"/>
        <color indexed="10"/>
        <rFont val="Arial"/>
        <family val="2"/>
      </rPr>
      <t>(Please select one option)</t>
    </r>
  </si>
  <si>
    <t>N/A Vaccine delivered outside of the routine school programme e.g. homeschooled children</t>
  </si>
  <si>
    <t>Year 9 (September 2022 to August 2023) Males and Females</t>
  </si>
  <si>
    <t xml:space="preserve">Data will prefill every grey column with information from this cohort from 2021/22. If known, please amend data with updated figures in white columns. If numbers are same as provisional then there is no need to update. </t>
  </si>
  <si>
    <t>Number of forms returned with consent in 2021/22</t>
  </si>
  <si>
    <r>
      <t xml:space="preserve">Number of verbal consent given for </t>
    </r>
    <r>
      <rPr>
        <b/>
        <sz val="12"/>
        <rFont val="Arial"/>
        <family val="2"/>
      </rPr>
      <t>in 2021/22</t>
    </r>
  </si>
  <si>
    <t>YEAR 9: September 2022 to August 2023</t>
  </si>
  <si>
    <t>Number of refusals (written and/or verbal) in 2021/22</t>
  </si>
  <si>
    <r>
      <t xml:space="preserve">Sex (M/F/ non-binary or other/ not disclosed) </t>
    </r>
    <r>
      <rPr>
        <b/>
        <sz val="12"/>
        <color rgb="FFFF0000"/>
        <rFont val="Arial"/>
        <family val="2"/>
      </rPr>
      <t>required</t>
    </r>
  </si>
  <si>
    <t>Number vaccinated with HPV Dose 1 in 2021/22</t>
  </si>
  <si>
    <r>
      <t xml:space="preserve">Cumulative number vaccinated with HPV Dose 1 </t>
    </r>
    <r>
      <rPr>
        <b/>
        <sz val="12"/>
        <color indexed="10"/>
        <rFont val="Arial"/>
        <family val="2"/>
      </rPr>
      <t>required if different to column P</t>
    </r>
  </si>
  <si>
    <t>Number vaccinated elsewhere with HPV Dose 1 (e.g. GP) in 2021/22</t>
  </si>
  <si>
    <t>Number vaccinated with HPV Dose 2 in 20201/22</t>
  </si>
  <si>
    <r>
      <t xml:space="preserve">Cumulative number vaccinated with HPV Dose 2 </t>
    </r>
    <r>
      <rPr>
        <b/>
        <sz val="12"/>
        <color indexed="10"/>
        <rFont val="Arial"/>
        <family val="2"/>
      </rPr>
      <t>required if different to column W</t>
    </r>
  </si>
  <si>
    <t>Number vaccinated elsewhere with HPV Dose 2 (e.g. GP) in 2021/22</t>
  </si>
  <si>
    <t>ONLY FILL THE FOLLOWING IN IMMFORM AFTER THE 2022/23 ACADEMIC YEAR</t>
  </si>
  <si>
    <t xml:space="preserve">Annual Denominator - last season 2021/22 </t>
  </si>
  <si>
    <t xml:space="preserve">No. vaccinated 
- last season 2021/22 </t>
  </si>
  <si>
    <t>Total Number vaccinated
 by 31 August 2023</t>
  </si>
  <si>
    <t>Doses administered up to 31 August 2023 (inclusive)</t>
  </si>
  <si>
    <t>Total Number vaccinated
by 31 August 2022</t>
  </si>
  <si>
    <t>HPV Vaccination programme 2022/23</t>
  </si>
  <si>
    <t>Hopewell School</t>
  </si>
  <si>
    <t>St Martin's Nursery and Preparatory School</t>
  </si>
  <si>
    <t>Talmud Torah Tiferes Shlomo</t>
  </si>
  <si>
    <t>WENTWORTH COLLEGE</t>
  </si>
  <si>
    <t>Ellern Mede School Limited</t>
  </si>
  <si>
    <t>Wren Academy Finchley</t>
  </si>
  <si>
    <t>Lubavitch Senior Boys School</t>
  </si>
  <si>
    <t>Shiras Devorah High School</t>
  </si>
  <si>
    <t>Woodhouse College</t>
  </si>
  <si>
    <t>Oracle</t>
  </si>
  <si>
    <t>Woodside Academy</t>
  </si>
  <si>
    <t>Rosslyn School</t>
  </si>
  <si>
    <t>The Shrubbery School Ltd</t>
  </si>
  <si>
    <t>Cannon Hill House 14 Russell Road</t>
  </si>
  <si>
    <t>SILVER BIRCH SCHOOL</t>
  </si>
  <si>
    <t>Newbury Independent School</t>
  </si>
  <si>
    <t>Fortis Academy</t>
  </si>
  <si>
    <t>Iqra Girls High School</t>
  </si>
  <si>
    <t>V.A.S.E Academy</t>
  </si>
  <si>
    <t>St Edmund Campion Catholic School</t>
  </si>
  <si>
    <t>Starbank School</t>
  </si>
  <si>
    <t>City Academy</t>
  </si>
  <si>
    <t>Dar Ul Madinah</t>
  </si>
  <si>
    <t>Noorul Uloom</t>
  </si>
  <si>
    <t>Lotus School</t>
  </si>
  <si>
    <t>St Joseph's RC High School</t>
  </si>
  <si>
    <t>Lord's School</t>
  </si>
  <si>
    <t>Clevelands Prep School</t>
  </si>
  <si>
    <t>Al Jamiah  Islamiyyah</t>
  </si>
  <si>
    <t>University Collegiate School</t>
  </si>
  <si>
    <t>Bournemouth, Christchurch and Poole</t>
  </si>
  <si>
    <t>The Lion Works School</t>
  </si>
  <si>
    <t>Connie Rothman Learning Centre</t>
  </si>
  <si>
    <t>Newbold</t>
  </si>
  <si>
    <t>Lady Lane Park School &amp; Nursery</t>
  </si>
  <si>
    <t>Olive Secondary</t>
  </si>
  <si>
    <t>Islamic Tarbiyyah Preparatory School</t>
  </si>
  <si>
    <t>The Fountain School</t>
  </si>
  <si>
    <t>Eternal Light</t>
  </si>
  <si>
    <t>J.A.M.E.S</t>
  </si>
  <si>
    <t>Eden Springs Girls Secondary</t>
  </si>
  <si>
    <t>St Christopher's Prep School</t>
  </si>
  <si>
    <t>Lycee International De Londres</t>
  </si>
  <si>
    <t>North Brent School</t>
  </si>
  <si>
    <t>Gesher School</t>
  </si>
  <si>
    <t>Roundwood School and Community Centre</t>
  </si>
  <si>
    <t>Brighton Girls GDST</t>
  </si>
  <si>
    <t>Brighton Waldorf School</t>
  </si>
  <si>
    <t>Brighton &amp; Hove Montessori School</t>
  </si>
  <si>
    <t>Brighton and Hove Clinic School</t>
  </si>
  <si>
    <t>Bristol, City of</t>
  </si>
  <si>
    <t>Bristol Cathedral Choir School.</t>
  </si>
  <si>
    <t>Snowdon Village</t>
  </si>
  <si>
    <t>Bristol International College</t>
  </si>
  <si>
    <t>Soundwell Academy</t>
  </si>
  <si>
    <t>North Star 82°</t>
  </si>
  <si>
    <t>North Star 240°</t>
  </si>
  <si>
    <t>Darul Uloom London School</t>
  </si>
  <si>
    <t>Heatherton School</t>
  </si>
  <si>
    <t>Maltman's Green School</t>
  </si>
  <si>
    <t>Godstowe Preparatory School</t>
  </si>
  <si>
    <t>Wycombe Abbey</t>
  </si>
  <si>
    <t>Teikyo School UK</t>
  </si>
  <si>
    <t>The Chalfonts Independent Grammar School</t>
  </si>
  <si>
    <t>Bury Grammar Schools</t>
  </si>
  <si>
    <t>Mill School Bury</t>
  </si>
  <si>
    <t>The Heys School</t>
  </si>
  <si>
    <t>St Gabriel's RC High School, a Voluntary Academy</t>
  </si>
  <si>
    <t>St Monica's RC High School, a Voluntary Academy</t>
  </si>
  <si>
    <t>The Calder Learning Trust</t>
  </si>
  <si>
    <t>Stafford Hall</t>
  </si>
  <si>
    <t>The Whitley AP Academy</t>
  </si>
  <si>
    <t>Beacon Lights School</t>
  </si>
  <si>
    <t>Millcourt School</t>
  </si>
  <si>
    <t>Compass Community School Willow Park</t>
  </si>
  <si>
    <t>King's Ely</t>
  </si>
  <si>
    <t>SPF International</t>
  </si>
  <si>
    <t>Cambridge Arts and Sciences Sixth Form and Tutorial College</t>
  </si>
  <si>
    <t>On Track Education Centre</t>
  </si>
  <si>
    <t>Pilgrim Pathways School</t>
  </si>
  <si>
    <t>The Martin Bacon Academy</t>
  </si>
  <si>
    <t>Northstowe Secondary College</t>
  </si>
  <si>
    <t>St Mary's School, Hampstead</t>
  </si>
  <si>
    <t>Southbank International School Hampstead</t>
  </si>
  <si>
    <t>North Bridge House Preparatory</t>
  </si>
  <si>
    <t>Orchard School &amp; Nursery</t>
  </si>
  <si>
    <t>Oneschool Global Dunstable</t>
  </si>
  <si>
    <t>OneSchool Global UK - Biggleswade Campus</t>
  </si>
  <si>
    <t>Oracle Care &amp; Education</t>
  </si>
  <si>
    <t>Cheshire Alterntive Provision School</t>
  </si>
  <si>
    <t>Norbury Court School</t>
  </si>
  <si>
    <t>The Axis Academy</t>
  </si>
  <si>
    <t>Lavender Field School</t>
  </si>
  <si>
    <t>Cornerstone Academy</t>
  </si>
  <si>
    <t>Compass Community School Cheshire</t>
  </si>
  <si>
    <t>OneSchool Global Northwich</t>
  </si>
  <si>
    <t>The Catholic High School, Chester</t>
  </si>
  <si>
    <t>Maple Grove School</t>
  </si>
  <si>
    <t>Abbey School for Exceptional Children</t>
  </si>
  <si>
    <t>Three Bridges</t>
  </si>
  <si>
    <t>Taliesin Education Ltd</t>
  </si>
  <si>
    <t>Red Moor School</t>
  </si>
  <si>
    <t>Bablake Junior and Pre-prep School</t>
  </si>
  <si>
    <t>Kingsbury Academy</t>
  </si>
  <si>
    <t>Summit School</t>
  </si>
  <si>
    <t>Elmhurst School for Boys</t>
  </si>
  <si>
    <t>Trinity School, Croydon</t>
  </si>
  <si>
    <t>Al-Khair School</t>
  </si>
  <si>
    <t>OneSchool Global Kenley Campus</t>
  </si>
  <si>
    <t>Al-Khair Secondary Girls</t>
  </si>
  <si>
    <t>Al-Khair School Preparatory School</t>
  </si>
  <si>
    <t>Ark Blake Academy</t>
  </si>
  <si>
    <t>Addington Valley Academy</t>
  </si>
  <si>
    <t>AYA College (On-Site Educational Provision)</t>
  </si>
  <si>
    <t>St John Henry Newman Catholic School</t>
  </si>
  <si>
    <t>Progress Schools Ltd</t>
  </si>
  <si>
    <t>St Bees School</t>
  </si>
  <si>
    <t>Borrowdale School</t>
  </si>
  <si>
    <t>Bowscar School</t>
  </si>
  <si>
    <t>Meadow View School</t>
  </si>
  <si>
    <t>Carleton  School</t>
  </si>
  <si>
    <t>Howgills School</t>
  </si>
  <si>
    <t>Dufton House School</t>
  </si>
  <si>
    <t>Repton Preparatory School</t>
  </si>
  <si>
    <t>New Direction</t>
  </si>
  <si>
    <t>R.E.A.L Independent Schools Ilkeston</t>
  </si>
  <si>
    <t>St Peter's Preparatory School</t>
  </si>
  <si>
    <t>On Track Education - Totnes</t>
  </si>
  <si>
    <t>Running Deer School</t>
  </si>
  <si>
    <t>Glendinning Academy</t>
  </si>
  <si>
    <t>Doncaster UTC</t>
  </si>
  <si>
    <t>Bader Special Academy</t>
  </si>
  <si>
    <t>Castle Court School</t>
  </si>
  <si>
    <t>Arbour House School</t>
  </si>
  <si>
    <t>The Beeches School</t>
  </si>
  <si>
    <t>Harbour School Dorset</t>
  </si>
  <si>
    <t>Wey Valley Academy</t>
  </si>
  <si>
    <t>Woodsetton School</t>
  </si>
  <si>
    <t>The Wenlock School</t>
  </si>
  <si>
    <t>Durham High School</t>
  </si>
  <si>
    <t>St John's Catholic School &amp; Sixth Form College</t>
  </si>
  <si>
    <t>The Independent Grammar School:Durham</t>
  </si>
  <si>
    <t>Tanfield School</t>
  </si>
  <si>
    <t>St Bede's Catholic School and Byron Sixth Form College</t>
  </si>
  <si>
    <t>Notting Hill &amp; Ealing High School</t>
  </si>
  <si>
    <t>London Bunka Yochien</t>
  </si>
  <si>
    <t>Seva Special School</t>
  </si>
  <si>
    <t>Skippers Hill Manor Preparatory School</t>
  </si>
  <si>
    <t>Step by Step School Limited</t>
  </si>
  <si>
    <t>Ark Alexandra Academy</t>
  </si>
  <si>
    <t>New Horizons School (Part of the Sabden Multi Academy Trust)</t>
  </si>
  <si>
    <t>The Workplace</t>
  </si>
  <si>
    <t>The Ropemakers' Academy</t>
  </si>
  <si>
    <t>Salcombe Preparatory School</t>
  </si>
  <si>
    <t>Vita Et Pax School</t>
  </si>
  <si>
    <t>Freshsteps Independent school</t>
  </si>
  <si>
    <t>Wren Academy Enfield</t>
  </si>
  <si>
    <t>Widford Lodge Preparatory School</t>
  </si>
  <si>
    <t>Woodlands School Hutton Manor</t>
  </si>
  <si>
    <t>Compass Community School Essex</t>
  </si>
  <si>
    <t>Beckmead Moundwood Academy</t>
  </si>
  <si>
    <t>Keser Girls School</t>
  </si>
  <si>
    <t>Shoshanim</t>
  </si>
  <si>
    <t>Wynstones</t>
  </si>
  <si>
    <t>OneSchool Global UK - Gloucester Campus</t>
  </si>
  <si>
    <t>Al Ashraf Primary School</t>
  </si>
  <si>
    <t>Wyedean School and Sixth Form Centre</t>
  </si>
  <si>
    <t>OneSchoolGlobal Bristol Campus</t>
  </si>
  <si>
    <t>Wotton House International School Gloucestershire</t>
  </si>
  <si>
    <t>Community Mentoring &amp; Support School</t>
  </si>
  <si>
    <t>Greenwich Engineering and Medical School</t>
  </si>
  <si>
    <t>Sumus Woolwich</t>
  </si>
  <si>
    <t>Beis Rochel d'Satmar Girls' School</t>
  </si>
  <si>
    <t>Beis Malka Girls School</t>
  </si>
  <si>
    <t>Bobov Primary Boys School</t>
  </si>
  <si>
    <t>Beis Ruchel D'Satmar London</t>
  </si>
  <si>
    <t>Inspired Directions School</t>
  </si>
  <si>
    <t>The school at Hackney city farm</t>
  </si>
  <si>
    <t>Yesodey Hatorah Girls School</t>
  </si>
  <si>
    <t>Beis Rochel D'Satmar School</t>
  </si>
  <si>
    <t>Saints Peter and Paul Catholic High School</t>
  </si>
  <si>
    <t>Ecole Française de Londres Jacques Prévert</t>
  </si>
  <si>
    <t>Fulham School</t>
  </si>
  <si>
    <t>Fulham Cross Academy</t>
  </si>
  <si>
    <t>The Hurst School</t>
  </si>
  <si>
    <t>Prince's Mead School</t>
  </si>
  <si>
    <t>Hurst Lodge School (Formerly Hawleyhurst School)</t>
  </si>
  <si>
    <t>Jubilee School</t>
  </si>
  <si>
    <t>Releasing Potential School</t>
  </si>
  <si>
    <t>Compass Community School Hampshire</t>
  </si>
  <si>
    <t>GLADE School</t>
  </si>
  <si>
    <t>Southampton Priory Hospital School</t>
  </si>
  <si>
    <t>The Brook Special Primary School</t>
  </si>
  <si>
    <t>Haringey Learning Partnership</t>
  </si>
  <si>
    <t>The Avenue Pre-Preparatory School and Nursery</t>
  </si>
  <si>
    <t>TreeHouse School</t>
  </si>
  <si>
    <t>Rooks Heath School</t>
  </si>
  <si>
    <t>Harmony Primary School</t>
  </si>
  <si>
    <t>The Horizon School, Hartlepool</t>
  </si>
  <si>
    <t>English Martyrs Catholic School and Sixth Form College</t>
  </si>
  <si>
    <t>Lime Academy Forest Approach</t>
  </si>
  <si>
    <t>Lime Academy Ravensbourne</t>
  </si>
  <si>
    <t>Herefordshire, County of</t>
  </si>
  <si>
    <t>The Purcell School</t>
  </si>
  <si>
    <t>Townsend VA Church of England</t>
  </si>
  <si>
    <t>Berkhamsted School</t>
  </si>
  <si>
    <t>Westbrook Hay</t>
  </si>
  <si>
    <t>St. Francis' College</t>
  </si>
  <si>
    <t>The Haberdashers' Aske Boys School</t>
  </si>
  <si>
    <t>Haberdashers' Aske's School for Girls, Address</t>
  </si>
  <si>
    <t>Longwood School and Nursery</t>
  </si>
  <si>
    <t>Future Academies Watford</t>
  </si>
  <si>
    <t>Goffs Academy</t>
  </si>
  <si>
    <t>The Saint John Henry Newman Catholic School</t>
  </si>
  <si>
    <t>The Thomas Alleyne Academy</t>
  </si>
  <si>
    <t>Elysium Healthcare Potters Bar Clinic School</t>
  </si>
  <si>
    <t>The Grange Academy</t>
  </si>
  <si>
    <t>Northwood College for Girls GDST</t>
  </si>
  <si>
    <t>Lady Nafisa School</t>
  </si>
  <si>
    <t>The Falcons Pre Preparatory School for Boys</t>
  </si>
  <si>
    <t>ArtsEd Independant Day School &amp; Sixth Form</t>
  </si>
  <si>
    <t>The Children's House Upper School</t>
  </si>
  <si>
    <t>North Bridge House Canonbury School</t>
  </si>
  <si>
    <t>The Hampshire School Chelsea</t>
  </si>
  <si>
    <t>The Lloyd Williamson Schools</t>
  </si>
  <si>
    <t>Hawkesdown House School</t>
  </si>
  <si>
    <t>Notting Hill Prep School</t>
  </si>
  <si>
    <t>Catch22 Pupil Parent Partnership</t>
  </si>
  <si>
    <t>The Stewart Bilingual School</t>
  </si>
  <si>
    <t>Wellesley House</t>
  </si>
  <si>
    <t>Hilden Oaks Preparatory School and Nursery</t>
  </si>
  <si>
    <t>St Joseph's Convent Preparatory School</t>
  </si>
  <si>
    <t>ISP School</t>
  </si>
  <si>
    <t>The Lighthouse School</t>
  </si>
  <si>
    <t>St Helens Montessori School</t>
  </si>
  <si>
    <t>OneSchool Global UK - Maidstone Campus</t>
  </si>
  <si>
    <t>The Sallygate School</t>
  </si>
  <si>
    <t>Astor Secondary School</t>
  </si>
  <si>
    <t>School of Science and Technology Maidstone</t>
  </si>
  <si>
    <t>Cherry Tree</t>
  </si>
  <si>
    <t>Cornfields School</t>
  </si>
  <si>
    <t>VTC Independent School</t>
  </si>
  <si>
    <t>Infiniti School</t>
  </si>
  <si>
    <t>Aspire School</t>
  </si>
  <si>
    <t>Snowfields Academy</t>
  </si>
  <si>
    <t>Belle Vue</t>
  </si>
  <si>
    <t>Kingston upon Hull, City of</t>
  </si>
  <si>
    <t>TLG Hull</t>
  </si>
  <si>
    <t>Tennis Avenue School</t>
  </si>
  <si>
    <t>Shelley College, A Share Academy</t>
  </si>
  <si>
    <t>Rida Girls High School</t>
  </si>
  <si>
    <t>Pivot Academy</t>
  </si>
  <si>
    <t>Royds Hall,  A Share Academy</t>
  </si>
  <si>
    <t>Thornhill Community Academy, A Share Academy</t>
  </si>
  <si>
    <t>ES Independent School Kirklees</t>
  </si>
  <si>
    <t>Peregrinate School</t>
  </si>
  <si>
    <t>Oakfield  Preparatory School</t>
  </si>
  <si>
    <t>Streatham &amp; Clapham High School</t>
  </si>
  <si>
    <t>Harris Academy Clapham</t>
  </si>
  <si>
    <t>Walton-Le-Dale High School</t>
  </si>
  <si>
    <t>Longridge High School</t>
  </si>
  <si>
    <t>Oakhill School</t>
  </si>
  <si>
    <t>Waterloo Lodge</t>
  </si>
  <si>
    <t>Cambian Brook View School</t>
  </si>
  <si>
    <t>OLIVE HIGH</t>
  </si>
  <si>
    <t>The Aspire Hub</t>
  </si>
  <si>
    <t>Rosa House</t>
  </si>
  <si>
    <t>The Nook School</t>
  </si>
  <si>
    <t>All Saints' Roman Catholic High School, a Voluntary Academy</t>
  </si>
  <si>
    <t>Blessed Trinity Roman Catholic College, A Voluntary Academy</t>
  </si>
  <si>
    <t>Springfield House School</t>
  </si>
  <si>
    <t>Fountain House Education Suite</t>
  </si>
  <si>
    <t>Armley Grange School</t>
  </si>
  <si>
    <t>LS-TEN</t>
  </si>
  <si>
    <t>The Imam Muhammad Adam Institute School</t>
  </si>
  <si>
    <t>Imam Muhammad Adam Institute Boys School</t>
  </si>
  <si>
    <t>Gateway Sixth Form College</t>
  </si>
  <si>
    <t>Beauchamp City Sixth Form</t>
  </si>
  <si>
    <t>Fairfield Prep School</t>
  </si>
  <si>
    <t>Quorn Hall School</t>
  </si>
  <si>
    <t>The Newbridge School</t>
  </si>
  <si>
    <t>The Castle Rock School</t>
  </si>
  <si>
    <t>ASPIRE: Lifeskills</t>
  </si>
  <si>
    <t>R.E.A.L Independent Schools Hinckley</t>
  </si>
  <si>
    <t>Nanpantan Hall Nurture Centre</t>
  </si>
  <si>
    <t>The Fusion Academy</t>
  </si>
  <si>
    <t>Countesthorpe Academy</t>
  </si>
  <si>
    <t>Lodge Farm Education</t>
  </si>
  <si>
    <t>Foxfields Academy</t>
  </si>
  <si>
    <t>Compass Community School Barwell</t>
  </si>
  <si>
    <t>Education-My Life Matters</t>
  </si>
  <si>
    <t>The Young Women's Hub</t>
  </si>
  <si>
    <t>Grantham Preparatory International School</t>
  </si>
  <si>
    <t>Bicker Preparatory School and Early Years</t>
  </si>
  <si>
    <t>Good Apple Independent</t>
  </si>
  <si>
    <t>Esland Isaac Newton School, Grantham</t>
  </si>
  <si>
    <t>West Grantham Church of England Secondary Academy</t>
  </si>
  <si>
    <t>The Belvedere Preparatory School</t>
  </si>
  <si>
    <t>Assess Education</t>
  </si>
  <si>
    <t>Progress Schools</t>
  </si>
  <si>
    <t>Rotunda Independent School for Excellent</t>
  </si>
  <si>
    <t>Birtenshaw School Merseyside</t>
  </si>
  <si>
    <t>University of Liverpool Mathematics School</t>
  </si>
  <si>
    <t>Alsop High School</t>
  </si>
  <si>
    <t>Mehria Primary School</t>
  </si>
  <si>
    <t>Al-Hikmah Boys' School</t>
  </si>
  <si>
    <t>King of Kings</t>
  </si>
  <si>
    <t>Prospect House Specialist Support Primary School</t>
  </si>
  <si>
    <t>Chatham Grammar</t>
  </si>
  <si>
    <t>Date Valley School</t>
  </si>
  <si>
    <t>Canterbury Campus</t>
  </si>
  <si>
    <t>Keys Tees Valley College</t>
  </si>
  <si>
    <t>Outwood Academy Riverside</t>
  </si>
  <si>
    <t>Watling Academy</t>
  </si>
  <si>
    <t>Walbottle Academy</t>
  </si>
  <si>
    <t>East London Independent School</t>
  </si>
  <si>
    <t>OneSchool Global UK - Swaffham Campus</t>
  </si>
  <si>
    <t>Wayland Academy</t>
  </si>
  <si>
    <t>Fakenham Academy</t>
  </si>
  <si>
    <t>Attleborough Academy</t>
  </si>
  <si>
    <t>The Stables Independent School</t>
  </si>
  <si>
    <t>Best Futures</t>
  </si>
  <si>
    <t>The Orchard Independent Special School</t>
  </si>
  <si>
    <t>Options Barton</t>
  </si>
  <si>
    <t>Oneschool Global Uk, Ridgeway Campus</t>
  </si>
  <si>
    <t>Act Fast NL Ltd</t>
  </si>
  <si>
    <t>Castles Futures Scunthorpe</t>
  </si>
  <si>
    <t>Flourish With Us</t>
  </si>
  <si>
    <t>St Katherine's School.</t>
  </si>
  <si>
    <t>The Holy Family Catholic High School, Carlton</t>
  </si>
  <si>
    <t>Springwell Harrogate</t>
  </si>
  <si>
    <t>Rowan Gate Primary School -Two Sites + Satellite</t>
  </si>
  <si>
    <t>Oneschool Global Uk Northampton Campus</t>
  </si>
  <si>
    <t>On Track Education Centre Northants</t>
  </si>
  <si>
    <t>Kingsley Special Academy</t>
  </si>
  <si>
    <t>Progress Schools - Thrapston</t>
  </si>
  <si>
    <t>Howard House School</t>
  </si>
  <si>
    <t>Gust Independent School</t>
  </si>
  <si>
    <t>Buzz Learning Independent Specialist School</t>
  </si>
  <si>
    <t>Rosewood Independent School</t>
  </si>
  <si>
    <t>St Joseph's Catholic Middle School, Hexham</t>
  </si>
  <si>
    <t>Nottingham Girls' High School</t>
  </si>
  <si>
    <t>The Wells Academy</t>
  </si>
  <si>
    <t>R.E.A.L Independent Schools Blidworth</t>
  </si>
  <si>
    <t>Queen Elizabeth's Academy</t>
  </si>
  <si>
    <t>Venture Learning</t>
  </si>
  <si>
    <t>The Chadderton Prepraratory School</t>
  </si>
  <si>
    <t>Bright Futures School</t>
  </si>
  <si>
    <t>St Mary's Preparatory</t>
  </si>
  <si>
    <t>Rye St Antony</t>
  </si>
  <si>
    <t>St Hughs School</t>
  </si>
  <si>
    <t>Kings Education (Oxford)</t>
  </si>
  <si>
    <t>Blessed George Napier Catholic School and Sixth Form</t>
  </si>
  <si>
    <t>St Gregory the Great</t>
  </si>
  <si>
    <t>Orion Academy</t>
  </si>
  <si>
    <t>Northern House Academy</t>
  </si>
  <si>
    <t>Whitelands Academy</t>
  </si>
  <si>
    <t>Sandwell Learning Centre</t>
  </si>
  <si>
    <t>Heyford Park School</t>
  </si>
  <si>
    <t>Richard Barnes Academy</t>
  </si>
  <si>
    <t>Lime Academy Orton</t>
  </si>
  <si>
    <t>Millbay Academy</t>
  </si>
  <si>
    <t>Cliffdale Primary Academy</t>
  </si>
  <si>
    <t>Mary Rose Academy</t>
  </si>
  <si>
    <t>Oneschool Global Uk Reading Senior Campus</t>
  </si>
  <si>
    <t>Snaresbrook Prep School</t>
  </si>
  <si>
    <t>New Rush Hall School</t>
  </si>
  <si>
    <t>Read Academy Education</t>
  </si>
  <si>
    <t>Endeavour House School</t>
  </si>
  <si>
    <t>Mackenzie Thorpe Centre</t>
  </si>
  <si>
    <t>Falcons Prep - Richmond</t>
  </si>
  <si>
    <t>Cedar Lodge School</t>
  </si>
  <si>
    <t>Rochdale Islamic Academy for Girls</t>
  </si>
  <si>
    <t>Newhouse Academy</t>
  </si>
  <si>
    <t>Ellern Mede Moorgate School</t>
  </si>
  <si>
    <t>The Shires at Oakham</t>
  </si>
  <si>
    <t>Talmud Torah Chinuch Norim School</t>
  </si>
  <si>
    <t>Beis Ruchel Girls School</t>
  </si>
  <si>
    <t>Yeshivah Ohr Torah School</t>
  </si>
  <si>
    <t>Beis Malka Girls school</t>
  </si>
  <si>
    <t>New Park Academy</t>
  </si>
  <si>
    <t>Ateres Elisheva</t>
  </si>
  <si>
    <t>OYY Lubavitch Boys School</t>
  </si>
  <si>
    <t>Al Khair Primary School</t>
  </si>
  <si>
    <t>Dudley Port School</t>
  </si>
  <si>
    <t>Stuart Bathurst Catholic High School</t>
  </si>
  <si>
    <t>Compass Community School Victoria Park</t>
  </si>
  <si>
    <t>King's Leadership Academy Hawthornes</t>
  </si>
  <si>
    <t>Turning Point Academy</t>
  </si>
  <si>
    <t>Sheffield High School</t>
  </si>
  <si>
    <t>Al-Mahad Al-Islami</t>
  </si>
  <si>
    <t>UTC Sheffield City Centre</t>
  </si>
  <si>
    <t>Hinde House 2-16 School</t>
  </si>
  <si>
    <t>Seraphic Academy</t>
  </si>
  <si>
    <t>Options Higford</t>
  </si>
  <si>
    <t>The Henslow and Evolution School</t>
  </si>
  <si>
    <t>The Mews</t>
  </si>
  <si>
    <t>The Thomas Adams School</t>
  </si>
  <si>
    <t>Acorn Wood</t>
  </si>
  <si>
    <t>Castlewood School</t>
  </si>
  <si>
    <t>Perrott Hill</t>
  </si>
  <si>
    <t>King's College Taunton</t>
  </si>
  <si>
    <t>Sedgemoor Manor</t>
  </si>
  <si>
    <t>Silver Bridge School</t>
  </si>
  <si>
    <t>The Levels School</t>
  </si>
  <si>
    <t>Abbot's Way School</t>
  </si>
  <si>
    <t>Charlton House School</t>
  </si>
  <si>
    <t>From Boyhood To Manhood Foundation</t>
  </si>
  <si>
    <t>Treasure House (London) CIC</t>
  </si>
  <si>
    <t>PhoenixPlace</t>
  </si>
  <si>
    <t>Spa School Camberwell</t>
  </si>
  <si>
    <t>Arco Academy</t>
  </si>
  <si>
    <t>Right Support Management Limited</t>
  </si>
  <si>
    <t>St. Dominic's Grammar School</t>
  </si>
  <si>
    <t>Pace Education</t>
  </si>
  <si>
    <t>The Orme Academy</t>
  </si>
  <si>
    <t>Chase Terrace Academy</t>
  </si>
  <si>
    <t>Bluebell School Ltd</t>
  </si>
  <si>
    <t>Peak Education - Audley</t>
  </si>
  <si>
    <t>Chaselea Alternative Provision Academy</t>
  </si>
  <si>
    <t>Parkgate Farm</t>
  </si>
  <si>
    <t>Compass Community School Staffordshire</t>
  </si>
  <si>
    <t>Elm House School</t>
  </si>
  <si>
    <t>Bailey Street Alternative Provision Academy</t>
  </si>
  <si>
    <t>Broadstones School</t>
  </si>
  <si>
    <t>St Anne's Roman Catholic High School, A Voluntary Academy</t>
  </si>
  <si>
    <t>Merit Hospital School and Medical Pupil Referral Unit</t>
  </si>
  <si>
    <t>Glebedale School</t>
  </si>
  <si>
    <t>Nisai House Stoke</t>
  </si>
  <si>
    <t>PEAK EDUCATION - STOKE</t>
  </si>
  <si>
    <t>Intuition Holistic Education</t>
  </si>
  <si>
    <t>Rowan House School</t>
  </si>
  <si>
    <t>Active Wellbeing School</t>
  </si>
  <si>
    <t>Fairstead House</t>
  </si>
  <si>
    <t>Brookes UK</t>
  </si>
  <si>
    <t>On Track Education Centre (Mildenhall)</t>
  </si>
  <si>
    <t>Acorn Cottage The Lodge</t>
  </si>
  <si>
    <t>Felixstowe School</t>
  </si>
  <si>
    <t>Olive Ap - Academy Suffolk</t>
  </si>
  <si>
    <t>The Ryes College</t>
  </si>
  <si>
    <t>The Albany</t>
  </si>
  <si>
    <t>Sir Bobby Robson School</t>
  </si>
  <si>
    <t>Wetheringsett Manor School</t>
  </si>
  <si>
    <t>Hopespring Sunderland</t>
  </si>
  <si>
    <t>Harry Watts Academy</t>
  </si>
  <si>
    <t>St Christopher's School Trust (Epsom) Ltd</t>
  </si>
  <si>
    <t>Feltonfleet</t>
  </si>
  <si>
    <t>Shrewsbury House Pre Preparatory School</t>
  </si>
  <si>
    <t>Little Downsend Epsom</t>
  </si>
  <si>
    <t>Moon Hall School, Reigate</t>
  </si>
  <si>
    <t>Danes Hill School</t>
  </si>
  <si>
    <t>Little Downsend Leatherhead</t>
  </si>
  <si>
    <t>Cranmore</t>
  </si>
  <si>
    <t>The Yehudi Menuhin School</t>
  </si>
  <si>
    <t>Little Downsend Ashtead</t>
  </si>
  <si>
    <t>Caterham Prep School</t>
  </si>
  <si>
    <t>St Piers School</t>
  </si>
  <si>
    <t>Brooklands School - Split Site</t>
  </si>
  <si>
    <t>OneSchool Global UK - Hindhead Campus</t>
  </si>
  <si>
    <t>Unified Academy</t>
  </si>
  <si>
    <t>Eagle House School (Bramley)</t>
  </si>
  <si>
    <t>Elysian Animal Assisted Therapy and Learning</t>
  </si>
  <si>
    <t>Bramley Oak Academy</t>
  </si>
  <si>
    <t>Sutton High School GDST</t>
  </si>
  <si>
    <t>Hyde High School</t>
  </si>
  <si>
    <t>The Limes Meadow School</t>
  </si>
  <si>
    <t>Lawrence House</t>
  </si>
  <si>
    <t>Safe Start Education</t>
  </si>
  <si>
    <t>Haberdashers' Abraham Darby</t>
  </si>
  <si>
    <t>Olive AP Academy - Thurrock</t>
  </si>
  <si>
    <t>Orsett Heath Academy</t>
  </si>
  <si>
    <t>Thames Park Secondary School</t>
  </si>
  <si>
    <t>Stepney All Saints Church of England Secondary School</t>
  </si>
  <si>
    <t>St Ambrose Prep School</t>
  </si>
  <si>
    <t>Trafford Alternative Education Provision</t>
  </si>
  <si>
    <t>St Antony's Roman Catholic School, a Voluntary Academy</t>
  </si>
  <si>
    <t>Kettlethorpe High School</t>
  </si>
  <si>
    <t>Oakfield Park School</t>
  </si>
  <si>
    <t>TLG Wakefield</t>
  </si>
  <si>
    <t>Trinity Academy Cathedral</t>
  </si>
  <si>
    <t>Ivy Lane School</t>
  </si>
  <si>
    <t>St Francis of Assisi Catholic College</t>
  </si>
  <si>
    <t>Castle School</t>
  </si>
  <si>
    <t>Brownhills Ormiston Academy</t>
  </si>
  <si>
    <t>Hawkswood  (Therapeutic)</t>
  </si>
  <si>
    <t>Lime Academy Hornbeam</t>
  </si>
  <si>
    <t>Falcons School for Girls</t>
  </si>
  <si>
    <t>Al Risalah Boys' School</t>
  </si>
  <si>
    <t>Kassia Academy and Support Services</t>
  </si>
  <si>
    <t>Oneschool Global Uk Atherstone Campus</t>
  </si>
  <si>
    <t>Keresley College</t>
  </si>
  <si>
    <t>Venture Academy</t>
  </si>
  <si>
    <t>VLC</t>
  </si>
  <si>
    <t>ALP Nuneaton</t>
  </si>
  <si>
    <t>John O'Gaunt School</t>
  </si>
  <si>
    <t>St Oscar Romero Catholic School</t>
  </si>
  <si>
    <t>Central Education Ltd</t>
  </si>
  <si>
    <t>Apple Orchard School</t>
  </si>
  <si>
    <t>My Choice School Arundel</t>
  </si>
  <si>
    <t>Educate U</t>
  </si>
  <si>
    <t>Atelier 21 Future School</t>
  </si>
  <si>
    <t>Prince's Gardens Preparatory School</t>
  </si>
  <si>
    <t>Queen's College, London</t>
  </si>
  <si>
    <t>Eaton House School</t>
  </si>
  <si>
    <t>Eaton Square Senior School</t>
  </si>
  <si>
    <t>Maida Vale School</t>
  </si>
  <si>
    <t>Atherton High School</t>
  </si>
  <si>
    <t>Progress Schools Wigan</t>
  </si>
  <si>
    <t>Progress Schools - Lilford Centre</t>
  </si>
  <si>
    <t>Leehurst Swan School</t>
  </si>
  <si>
    <t>Cricklade Manor Prep</t>
  </si>
  <si>
    <t>On Track Education Centre Westbury</t>
  </si>
  <si>
    <t>South Wilts Grammar School</t>
  </si>
  <si>
    <t>LUMIAR STOWFORD SCHOOL</t>
  </si>
  <si>
    <t>Silverwood School</t>
  </si>
  <si>
    <t>The Eaves Learning Centre</t>
  </si>
  <si>
    <t>Queensmead House School</t>
  </si>
  <si>
    <t>Ludgrove School Trust Limited</t>
  </si>
  <si>
    <t>OneSchool Global UK Reading Primary Campus</t>
  </si>
  <si>
    <t>Waingels</t>
  </si>
  <si>
    <t>Chiltern Way Academy Wokingham</t>
  </si>
  <si>
    <t>Thomas Telford University Technical College</t>
  </si>
  <si>
    <t>Wednesfield High Academy</t>
  </si>
  <si>
    <t>Pine Green Academy</t>
  </si>
  <si>
    <t>Evergreen Academy</t>
  </si>
  <si>
    <t>Abberley Hall</t>
  </si>
  <si>
    <t>Heathfield Knoll School</t>
  </si>
  <si>
    <t>Sunfield Children's Home Ltd</t>
  </si>
  <si>
    <t>The Beacon Primary Pupil Referral Unit</t>
  </si>
  <si>
    <t>Ridgeway Secondary School</t>
  </si>
  <si>
    <t>Cotswold Spa Hospital School</t>
  </si>
  <si>
    <t>Bridge School Malvern</t>
  </si>
  <si>
    <t>Gloverspiece School</t>
  </si>
  <si>
    <t>RGS Dodderhill</t>
  </si>
  <si>
    <t>Lokrum Fields</t>
  </si>
  <si>
    <t>The Mount School York</t>
  </si>
  <si>
    <t>OneSchool Global York Campus</t>
  </si>
  <si>
    <t>YEAR 7 GIRLS (January 2021)</t>
  </si>
  <si>
    <t>YEAR 7 BOYS (January 2021)</t>
  </si>
  <si>
    <t xml:space="preserve">Comment "Required data Incomplete" will show if a School URN has been entered but the following columns do not have data:
-School visited/refused/missed
- Sex (M/F/non-binary or other/ not disclosed)
-Number vaccinated with HPV Dose 1
-Number vaccinated with HPV Dose 2* 
*If the school programme delivers dose 2 in year 9 then please make sure there is a zero in the "number vaccinated with dose 2 HPV" column  to get rid of this error message
</t>
  </si>
  <si>
    <t>Year 8_2022</t>
  </si>
  <si>
    <t>Year 9_2023</t>
  </si>
  <si>
    <r>
      <t xml:space="preserve">Sex (M/F/non-binary or other/ not disclosed) </t>
    </r>
    <r>
      <rPr>
        <b/>
        <sz val="9"/>
        <color indexed="8"/>
        <rFont val="Arial"/>
        <family val="2"/>
      </rPr>
      <t>required</t>
    </r>
  </si>
  <si>
    <t xml:space="preserve">Cell will highlight RED if M  /  F /  Non-binary or other / not disclosed isn't entered </t>
  </si>
  <si>
    <t>Denominator will pre-fill from figures in List of school sheet according to which school URN and sex was entered. Denominator data is taken from "Schools, pupils and their characteristics: January 2021" dataset published by the Department for Education in June 2021</t>
  </si>
  <si>
    <t>Each school should enter data for females, males, non-binary or other and not disclosed separately.</t>
  </si>
  <si>
    <t xml:space="preserve">Prefilled with data from when this cohort was in year 8 in 2021/22
</t>
  </si>
  <si>
    <t>If known, please add  any new students who have moved to the school since 2021/22 and subtract any students that have left the school who have consented for HPV vaccine</t>
  </si>
  <si>
    <t xml:space="preserve">Prefilled with data from when this cohort was in year 8 in 2020/21.
Verbal consent is for any children who returned negative consent forms or did not have a form but consented on the day. </t>
  </si>
  <si>
    <t>If known, please add any new students who have moved to the school since 2021/22 and subtract any students that have left the school who have verbally consented for HPV vaccine</t>
  </si>
  <si>
    <t>Number of verbal consent given for in 2021/22</t>
  </si>
  <si>
    <t>Number vaccinated with HPV Dose 2 in 2021/22</t>
  </si>
  <si>
    <t xml:space="preserve">If known, please add any new students who have moved to the school since 2021/22 and subtract any students that have left the school who have been vaccinated with HPV dose 2
This figure should include children vaccinated in year 8. It is used to calculate coverage in year 9 of ALL students vaccinated with dose 2. </t>
  </si>
  <si>
    <t xml:space="preserve">If known, please add any new students who have moved to the school since 2021/22 and subtract any students that have left the school who have been vaccinated with HPV dose 1 at their GP or elsewhere
This figure should include children vaccinated in year 8. It is used to calculate coverage in year 9 of ALL students vaccinated with dose 1. </t>
  </si>
  <si>
    <t>Prefilled with data from this cohort in 2021/22</t>
  </si>
  <si>
    <t xml:space="preserve">If known, please add any new students who have moved to the school since 2021/22 and subtract any students that have left the school who have been vaccinated with HPV dose 1
This figure should include children vaccinated in year 8. It is used to calculate coverage in year 9 of ALL students vaccinated with dose 1. 
</t>
  </si>
  <si>
    <t>If known, please add any new students who have moved to the school since 2021/22 and subtract any students that have left the school who refused HPV vaccine</t>
  </si>
  <si>
    <t>Bristol</t>
  </si>
  <si>
    <t>Kingston upon Hull</t>
  </si>
  <si>
    <t>M/F/non-binary or other/not disclosed check</t>
  </si>
  <si>
    <t xml:space="preserve">Date of visit for catch up </t>
  </si>
  <si>
    <t xml:space="preserve">Number vaccinated with Dose 1 as a catch up </t>
  </si>
  <si>
    <t xml:space="preserve">Number vaccinated with Dose 2 as a catch up </t>
  </si>
  <si>
    <t xml:space="preserve">Cumulative number vaccinated with Dose 1 as a catch up </t>
  </si>
  <si>
    <t xml:space="preserve">Cumulative number vaccinated with Dose 2 as a catch up </t>
  </si>
  <si>
    <t>Change in coverage of dose 2 since 2020/21 (%)</t>
  </si>
  <si>
    <r>
      <t xml:space="preserve">School visited/
refused/
missed/ booked </t>
    </r>
    <r>
      <rPr>
        <b/>
        <sz val="12"/>
        <color indexed="10"/>
        <rFont val="Arial"/>
        <family val="2"/>
      </rPr>
      <t>required</t>
    </r>
  </si>
  <si>
    <r>
      <t xml:space="preserve">Sex (M/F/ 
non-binary or other/ not disclosed) </t>
    </r>
    <r>
      <rPr>
        <b/>
        <sz val="12"/>
        <color indexed="10"/>
        <rFont val="Arial"/>
        <family val="2"/>
      </rPr>
      <t>required</t>
    </r>
  </si>
  <si>
    <r>
      <t xml:space="preserve">School visited/
refused/
missed </t>
    </r>
    <r>
      <rPr>
        <b/>
        <sz val="12"/>
        <color indexed="10"/>
        <rFont val="Arial"/>
        <family val="2"/>
      </rPr>
      <t>required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</si>
</sst>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dd/mm/yy;@"/>
    <numFmt numFmtId="168" formatCode="d/m/yy;@"/>
  </numFmts>
  <fonts count="100" x14ac:knownFonts="1">
    <font>
      <sz val="11"/>
      <color theme="1"/>
      <name val="Calibri"/>
      <family val="2"/>
      <scheme val="minor"/>
    </font>
    <font>
      <sz val="10"/>
      <name val="Arial"/>
      <family val="2"/>
    </font>
    <font>
      <b/>
      <sz val="18"/>
      <name val="Arial"/>
      <family val="2"/>
    </font>
    <font>
      <b/>
      <sz val="20"/>
      <name val="Calibri"/>
      <family val="2"/>
    </font>
    <font>
      <b/>
      <sz val="22"/>
      <name val="Calibri"/>
      <family val="2"/>
    </font>
    <font>
      <sz val="9"/>
      <color indexed="81"/>
      <name val="Tahoma"/>
      <family val="2"/>
    </font>
    <font>
      <sz val="11"/>
      <name val="Arial"/>
      <family val="2"/>
    </font>
    <font>
      <b/>
      <sz val="11"/>
      <name val="Arial"/>
      <family val="2"/>
    </font>
    <font>
      <b/>
      <sz val="12"/>
      <color indexed="9"/>
      <name val="Arial"/>
      <family val="2"/>
    </font>
    <font>
      <b/>
      <sz val="12"/>
      <name val="Arial"/>
      <family val="2"/>
    </font>
    <font>
      <sz val="12"/>
      <name val="Arial"/>
      <family val="2"/>
    </font>
    <font>
      <sz val="12"/>
      <color indexed="10"/>
      <name val="Arial"/>
      <family val="2"/>
    </font>
    <font>
      <sz val="12"/>
      <color indexed="8"/>
      <name val="Arial"/>
      <family val="2"/>
    </font>
    <font>
      <b/>
      <sz val="12"/>
      <color indexed="10"/>
      <name val="Arial"/>
      <family val="2"/>
    </font>
    <font>
      <b/>
      <sz val="12"/>
      <color indexed="40"/>
      <name val="Arial"/>
      <family val="2"/>
    </font>
    <font>
      <b/>
      <sz val="20"/>
      <name val="Arial"/>
      <family val="2"/>
    </font>
    <font>
      <b/>
      <sz val="16"/>
      <name val="Arial"/>
      <family val="2"/>
    </font>
    <font>
      <b/>
      <sz val="9"/>
      <color indexed="81"/>
      <name val="Tahoma"/>
      <family val="2"/>
    </font>
    <font>
      <sz val="11"/>
      <color indexed="81"/>
      <name val="Tahoma"/>
      <family val="2"/>
    </font>
    <font>
      <b/>
      <sz val="15"/>
      <name val="Arial"/>
      <family val="2"/>
    </font>
    <font>
      <sz val="11"/>
      <color indexed="8"/>
      <name val="Calibri"/>
      <family val="2"/>
    </font>
    <font>
      <sz val="14"/>
      <name val="Arial"/>
      <family val="2"/>
    </font>
    <font>
      <i/>
      <sz val="12"/>
      <name val="Arial"/>
      <family val="2"/>
    </font>
    <font>
      <sz val="11"/>
      <color indexed="10"/>
      <name val="Tahoma"/>
      <family val="2"/>
    </font>
    <font>
      <b/>
      <sz val="9"/>
      <color indexed="10"/>
      <name val="Tahoma"/>
      <family val="2"/>
    </font>
    <font>
      <i/>
      <sz val="14"/>
      <name val="Arial"/>
      <family val="2"/>
    </font>
    <font>
      <b/>
      <sz val="14"/>
      <name val="Arial"/>
      <family val="2"/>
    </font>
    <font>
      <b/>
      <i/>
      <sz val="14"/>
      <color indexed="10"/>
      <name val="Arial"/>
      <family val="2"/>
    </font>
    <font>
      <b/>
      <sz val="14"/>
      <color indexed="10"/>
      <name val="Arial"/>
      <family val="2"/>
    </font>
    <font>
      <b/>
      <sz val="11"/>
      <color indexed="81"/>
      <name val="Tahoma"/>
      <family val="2"/>
    </font>
    <font>
      <sz val="11"/>
      <color indexed="53"/>
      <name val="Tahoma"/>
      <family val="2"/>
    </font>
    <font>
      <sz val="9"/>
      <color indexed="10"/>
      <name val="Tahoma"/>
      <family val="2"/>
    </font>
    <font>
      <sz val="11"/>
      <color indexed="8"/>
      <name val="Tahoma"/>
      <family val="2"/>
    </font>
    <font>
      <sz val="18"/>
      <name val="Arial"/>
      <family val="2"/>
    </font>
    <font>
      <b/>
      <i/>
      <sz val="13"/>
      <color indexed="10"/>
      <name val="Arial"/>
      <family val="2"/>
    </font>
    <font>
      <b/>
      <sz val="9"/>
      <color indexed="8"/>
      <name val="Arial"/>
      <family val="2"/>
    </font>
    <font>
      <sz val="9"/>
      <color indexed="8"/>
      <name val="Arial"/>
      <family val="2"/>
    </font>
    <font>
      <i/>
      <sz val="9"/>
      <color indexed="8"/>
      <name val="Arial"/>
      <family val="2"/>
    </font>
    <font>
      <b/>
      <sz val="12"/>
      <color indexed="52"/>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1"/>
      <color rgb="FF9C6500"/>
      <name val="Calibri"/>
      <family val="2"/>
      <scheme val="minor"/>
    </font>
    <font>
      <b/>
      <sz val="11"/>
      <color rgb="FF3F3F3F"/>
      <name val="Calibri"/>
      <family val="2"/>
      <scheme val="minor"/>
    </font>
    <font>
      <sz val="18"/>
      <color theme="3"/>
      <name val="Calibri Light"/>
      <family val="2"/>
      <scheme val="major"/>
    </font>
    <font>
      <b/>
      <sz val="18"/>
      <color theme="3"/>
      <name val="Calibri Light"/>
      <family val="2"/>
      <scheme val="major"/>
    </font>
    <font>
      <b/>
      <sz val="11"/>
      <color theme="1"/>
      <name val="Calibri"/>
      <family val="2"/>
      <scheme val="minor"/>
    </font>
    <font>
      <sz val="11"/>
      <color rgb="FFFF0000"/>
      <name val="Calibri"/>
      <family val="2"/>
      <scheme val="minor"/>
    </font>
    <font>
      <sz val="14"/>
      <color theme="1"/>
      <name val="Arial"/>
      <family val="2"/>
    </font>
    <font>
      <sz val="11"/>
      <color theme="1"/>
      <name val="Arial"/>
      <family val="2"/>
    </font>
    <font>
      <b/>
      <sz val="12"/>
      <color theme="1"/>
      <name val="Arial"/>
      <family val="2"/>
    </font>
    <font>
      <sz val="12"/>
      <color theme="1"/>
      <name val="Arial"/>
      <family val="2"/>
    </font>
    <font>
      <b/>
      <sz val="11"/>
      <color theme="1"/>
      <name val="Arial"/>
      <family val="2"/>
    </font>
    <font>
      <sz val="12"/>
      <color rgb="FFFF0000"/>
      <name val="Calibri"/>
      <family val="2"/>
      <scheme val="minor"/>
    </font>
    <font>
      <sz val="12"/>
      <name val="Calibri"/>
      <family val="2"/>
      <scheme val="minor"/>
    </font>
    <font>
      <sz val="14"/>
      <name val="Calibri"/>
      <family val="2"/>
      <scheme val="minor"/>
    </font>
    <font>
      <b/>
      <i/>
      <sz val="18"/>
      <color rgb="FFFF0000"/>
      <name val="Arial"/>
      <family val="2"/>
    </font>
    <font>
      <b/>
      <sz val="22"/>
      <color rgb="FF00AB8E"/>
      <name val="Calibri"/>
      <family val="2"/>
      <scheme val="minor"/>
    </font>
    <font>
      <b/>
      <sz val="16"/>
      <color rgb="FFFF0000"/>
      <name val="Arial"/>
      <family val="2"/>
    </font>
    <font>
      <b/>
      <sz val="20"/>
      <name val="Calibri"/>
      <family val="2"/>
      <scheme val="minor"/>
    </font>
    <font>
      <b/>
      <sz val="16"/>
      <name val="Calibri"/>
      <family val="2"/>
      <scheme val="minor"/>
    </font>
    <font>
      <b/>
      <sz val="18"/>
      <color theme="1"/>
      <name val="Arial"/>
      <family val="2"/>
    </font>
    <font>
      <b/>
      <sz val="14"/>
      <color rgb="FFDDEBF7"/>
      <name val="Arial"/>
      <family val="2"/>
    </font>
    <font>
      <b/>
      <sz val="14"/>
      <color theme="1"/>
      <name val="Arial"/>
      <family val="2"/>
    </font>
    <font>
      <sz val="14"/>
      <color theme="1"/>
      <name val="Calibri"/>
      <family val="2"/>
      <scheme val="minor"/>
    </font>
    <font>
      <sz val="12"/>
      <color rgb="FF0070C0"/>
      <name val="Arial"/>
      <family val="2"/>
    </font>
    <font>
      <sz val="14"/>
      <color rgb="FF0070C0"/>
      <name val="Calibri"/>
      <family val="2"/>
      <scheme val="minor"/>
    </font>
    <font>
      <sz val="12"/>
      <color rgb="FF0070C0"/>
      <name val="Calibri"/>
      <family val="2"/>
      <scheme val="minor"/>
    </font>
    <font>
      <sz val="12"/>
      <color theme="1"/>
      <name val="Calibri"/>
      <family val="2"/>
      <scheme val="minor"/>
    </font>
    <font>
      <sz val="22"/>
      <color theme="1"/>
      <name val="Calibri"/>
      <family val="2"/>
      <scheme val="minor"/>
    </font>
    <font>
      <b/>
      <sz val="20"/>
      <color rgb="FF00AB8E"/>
      <name val="Arial"/>
      <family val="2"/>
    </font>
    <font>
      <sz val="12"/>
      <color theme="0"/>
      <name val="Arial"/>
      <family val="2"/>
    </font>
    <font>
      <b/>
      <sz val="10"/>
      <color theme="0"/>
      <name val="Arial"/>
      <family val="2"/>
    </font>
    <font>
      <i/>
      <sz val="11"/>
      <color theme="1"/>
      <name val="Arial"/>
      <family val="2"/>
    </font>
    <font>
      <sz val="9"/>
      <color theme="1"/>
      <name val="Arial"/>
      <family val="2"/>
    </font>
    <font>
      <sz val="9"/>
      <color theme="1"/>
      <name val="Calibri"/>
      <family val="2"/>
      <scheme val="minor"/>
    </font>
    <font>
      <b/>
      <sz val="12"/>
      <color rgb="FFFF0000"/>
      <name val="Arial"/>
      <family val="2"/>
    </font>
    <font>
      <sz val="12"/>
      <color rgb="FFFF0000"/>
      <name val="Arial"/>
      <family val="2"/>
    </font>
    <font>
      <b/>
      <sz val="10"/>
      <color theme="1"/>
      <name val="Arial"/>
      <family val="2"/>
    </font>
    <font>
      <sz val="12"/>
      <color rgb="FFFBDE2D"/>
      <name val="Courier New"/>
      <family val="3"/>
    </font>
    <font>
      <b/>
      <sz val="18"/>
      <color theme="1"/>
      <name val="Calibri"/>
      <family val="2"/>
      <scheme val="minor"/>
    </font>
    <font>
      <i/>
      <sz val="11"/>
      <color rgb="FFFF0000"/>
      <name val="Arial"/>
      <family val="2"/>
    </font>
    <font>
      <sz val="10"/>
      <color rgb="FF000000"/>
      <name val="Segoe UI"/>
      <family val="2"/>
    </font>
    <font>
      <b/>
      <sz val="16"/>
      <color rgb="FFFFFFFF"/>
      <name val="Arial"/>
      <family val="2"/>
    </font>
    <font>
      <sz val="16"/>
      <color theme="1"/>
      <name val="Arial"/>
      <family val="2"/>
    </font>
    <font>
      <b/>
      <sz val="14"/>
      <color rgb="FFFFFFFF"/>
      <name val="Arial"/>
      <family val="2"/>
    </font>
    <font>
      <u/>
      <sz val="11"/>
      <color theme="11"/>
      <name val="Calibri"/>
      <family val="2"/>
      <scheme val="minor"/>
    </font>
    <font>
      <sz val="11"/>
      <name val="Calibri"/>
      <family val="2"/>
      <scheme val="minor"/>
    </font>
    <font>
      <b/>
      <sz val="11"/>
      <color indexed="10"/>
      <name val="Tahoma"/>
      <family val="2"/>
    </font>
  </fonts>
  <fills count="4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FF"/>
        <bgColor indexed="64"/>
      </patternFill>
    </fill>
    <fill>
      <patternFill patternType="solid">
        <fgColor theme="2"/>
        <bgColor indexed="64"/>
      </patternFill>
    </fill>
    <fill>
      <patternFill patternType="solid">
        <fgColor theme="0"/>
        <bgColor indexed="64"/>
      </patternFill>
    </fill>
    <fill>
      <patternFill patternType="solid">
        <fgColor rgb="FFDDEBF7"/>
        <bgColor indexed="64"/>
      </patternFill>
    </fill>
    <fill>
      <patternFill patternType="solid">
        <fgColor rgb="FFFFFFB3"/>
        <bgColor indexed="64"/>
      </patternFill>
    </fill>
    <fill>
      <patternFill patternType="solid">
        <fgColor rgb="FF862633"/>
        <bgColor rgb="FF000000"/>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12169"/>
        <bgColor indexed="64"/>
      </patternFill>
    </fill>
    <fill>
      <patternFill patternType="solid">
        <fgColor rgb="FF00AB8E"/>
        <bgColor indexed="64"/>
      </patternFill>
    </fill>
    <fill>
      <patternFill patternType="solid">
        <fgColor rgb="FF862633"/>
        <bgColor indexed="64"/>
      </patternFill>
    </fill>
    <fill>
      <patternFill patternType="solid">
        <fgColor rgb="FF822433"/>
        <bgColor indexed="64"/>
      </patternFill>
    </fill>
  </fills>
  <borders count="70">
    <border>
      <left/>
      <right/>
      <top/>
      <bottom/>
      <diagonal/>
    </border>
    <border>
      <left style="medium">
        <color auto="1"/>
      </left>
      <right style="thin">
        <color auto="1"/>
      </right>
      <top/>
      <bottom/>
      <diagonal/>
    </border>
    <border>
      <left style="medium">
        <color auto="1"/>
      </left>
      <right style="medium">
        <color auto="1"/>
      </right>
      <top/>
      <bottom/>
      <diagonal/>
    </border>
    <border>
      <left style="medium">
        <color auto="1"/>
      </left>
      <right style="medium">
        <color auto="1"/>
      </right>
      <top style="medium">
        <color auto="1"/>
      </top>
      <bottom/>
      <diagonal/>
    </border>
    <border>
      <left style="thin">
        <color auto="1"/>
      </left>
      <right style="medium">
        <color auto="1"/>
      </right>
      <top/>
      <bottom/>
      <diagonal/>
    </border>
    <border>
      <left/>
      <right style="medium">
        <color auto="1"/>
      </right>
      <top style="medium">
        <color auto="1"/>
      </top>
      <bottom style="medium">
        <color auto="1"/>
      </bottom>
      <diagonal/>
    </border>
    <border>
      <left/>
      <right style="thin">
        <color auto="1"/>
      </right>
      <top/>
      <bottom style="medium">
        <color auto="1"/>
      </bottom>
      <diagonal/>
    </border>
    <border>
      <left/>
      <right style="thin">
        <color auto="1"/>
      </right>
      <top style="medium">
        <color auto="1"/>
      </top>
      <bottom style="medium">
        <color auto="1"/>
      </bottom>
      <diagonal/>
    </border>
    <border>
      <left/>
      <right style="thin">
        <color auto="1"/>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style="medium">
        <color auto="1"/>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medium">
        <color auto="1"/>
      </bottom>
      <diagonal/>
    </border>
    <border>
      <left style="thin">
        <color auto="1"/>
      </left>
      <right/>
      <top/>
      <bottom/>
      <diagonal/>
    </border>
    <border>
      <left style="thin">
        <color auto="1"/>
      </left>
      <right style="thin">
        <color auto="1"/>
      </right>
      <top/>
      <bottom/>
      <diagonal/>
    </border>
    <border>
      <left style="medium">
        <color auto="1"/>
      </left>
      <right/>
      <top/>
      <bottom/>
      <diagonal/>
    </border>
    <border>
      <left/>
      <right style="thin">
        <color auto="1"/>
      </right>
      <top style="medium">
        <color auto="1"/>
      </top>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medium">
        <color auto="1"/>
      </top>
      <bottom/>
      <diagonal/>
    </border>
    <border>
      <left/>
      <right/>
      <top style="medium">
        <color auto="1"/>
      </top>
      <bottom/>
      <diagonal/>
    </border>
    <border>
      <left/>
      <right style="thin">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rgb="FFFFFFFF"/>
      </left>
      <right style="thin">
        <color rgb="FFFFFFFF"/>
      </right>
      <top style="thin">
        <color auto="1"/>
      </top>
      <bottom style="thin">
        <color auto="1"/>
      </bottom>
      <diagonal/>
    </border>
    <border>
      <left style="thin">
        <color theme="0"/>
      </left>
      <right style="thin">
        <color auto="1"/>
      </right>
      <top style="thin">
        <color theme="0"/>
      </top>
      <bottom style="thin">
        <color theme="0"/>
      </bottom>
      <diagonal/>
    </border>
    <border>
      <left style="thin">
        <color auto="1"/>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theme="0"/>
      </right>
      <top style="thin">
        <color auto="1"/>
      </top>
      <bottom style="thin">
        <color theme="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style="thin">
        <color auto="1"/>
      </left>
      <right style="thin">
        <color theme="0"/>
      </right>
      <top style="thin">
        <color theme="0"/>
      </top>
      <bottom style="thin">
        <color theme="0"/>
      </bottom>
      <diagonal/>
    </border>
    <border>
      <left style="thin">
        <color theme="0"/>
      </left>
      <right/>
      <top/>
      <bottom/>
      <diagonal/>
    </border>
    <border>
      <left/>
      <right style="thin">
        <color auto="1"/>
      </right>
      <top/>
      <bottom style="thin">
        <color auto="1"/>
      </bottom>
      <diagonal/>
    </border>
    <border>
      <left style="thin">
        <color theme="0"/>
      </left>
      <right/>
      <top style="thin">
        <color auto="1"/>
      </top>
      <bottom style="thin">
        <color auto="1"/>
      </bottom>
      <diagonal/>
    </border>
  </borders>
  <cellStyleXfs count="188">
    <xf numFmtId="0" fontId="0"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40" fillId="14" borderId="0" applyNumberFormat="0" applyBorder="0" applyAlignment="0" applyProtection="0"/>
    <xf numFmtId="0" fontId="39" fillId="15" borderId="0" applyNumberFormat="0" applyBorder="0" applyAlignment="0" applyProtection="0"/>
    <xf numFmtId="0" fontId="40" fillId="15" borderId="0" applyNumberFormat="0" applyBorder="0" applyAlignment="0" applyProtection="0"/>
    <xf numFmtId="0" fontId="39" fillId="16" borderId="0" applyNumberFormat="0" applyBorder="0" applyAlignment="0" applyProtection="0"/>
    <xf numFmtId="0" fontId="40" fillId="16"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8" borderId="0" applyNumberFormat="0" applyBorder="0" applyAlignment="0" applyProtection="0"/>
    <xf numFmtId="0" fontId="40" fillId="18" borderId="0" applyNumberFormat="0" applyBorder="0" applyAlignment="0" applyProtection="0"/>
    <xf numFmtId="0" fontId="39" fillId="19"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1" fillId="26" borderId="0" applyNumberFormat="0" applyBorder="0" applyAlignment="0" applyProtection="0"/>
    <xf numFmtId="0" fontId="42" fillId="27" borderId="37" applyNumberFormat="0" applyAlignment="0" applyProtection="0"/>
    <xf numFmtId="0" fontId="43" fillId="28" borderId="38" applyNumberFormat="0" applyAlignment="0" applyProtection="0"/>
    <xf numFmtId="41" fontId="1" fillId="0" borderId="0"/>
    <xf numFmtId="41" fontId="1" fillId="0" borderId="0"/>
    <xf numFmtId="41" fontId="1" fillId="0" borderId="0"/>
    <xf numFmtId="41" fontId="1" fillId="0" borderId="0"/>
    <xf numFmtId="41" fontId="1" fillId="0" borderId="0"/>
    <xf numFmtId="41" fontId="1" fillId="0" borderId="0"/>
    <xf numFmtId="41" fontId="1" fillId="0" borderId="0"/>
    <xf numFmtId="41" fontId="1" fillId="0" borderId="0"/>
    <xf numFmtId="41" fontId="1" fillId="0" borderId="0"/>
    <xf numFmtId="41" fontId="1" fillId="0" borderId="0"/>
    <xf numFmtId="41" fontId="1" fillId="0" borderId="0"/>
    <xf numFmtId="41" fontId="1" fillId="0" borderId="0"/>
    <xf numFmtId="41" fontId="1" fillId="0" borderId="0"/>
    <xf numFmtId="41" fontId="1" fillId="0" borderId="0"/>
    <xf numFmtId="41" fontId="1" fillId="0" borderId="0"/>
    <xf numFmtId="41" fontId="1" fillId="0" borderId="0"/>
    <xf numFmtId="43" fontId="1" fillId="0" borderId="0"/>
    <xf numFmtId="43" fontId="1" fillId="0" borderId="0"/>
    <xf numFmtId="43" fontId="1" fillId="0" borderId="0"/>
    <xf numFmtId="43" fontId="1" fillId="0" borderId="0"/>
    <xf numFmtId="43" fontId="1" fillId="0" borderId="0"/>
    <xf numFmtId="43" fontId="1" fillId="0" borderId="0"/>
    <xf numFmtId="43" fontId="1" fillId="0" borderId="0"/>
    <xf numFmtId="43" fontId="1" fillId="0" borderId="0"/>
    <xf numFmtId="43" fontId="1" fillId="0" borderId="0"/>
    <xf numFmtId="43" fontId="1" fillId="0" borderId="0"/>
    <xf numFmtId="43" fontId="1" fillId="0" borderId="0"/>
    <xf numFmtId="43" fontId="1" fillId="0" borderId="0"/>
    <xf numFmtId="43" fontId="1" fillId="0" borderId="0"/>
    <xf numFmtId="43" fontId="1" fillId="0" borderId="0"/>
    <xf numFmtId="43" fontId="1" fillId="0" borderId="0"/>
    <xf numFmtId="43" fontId="1" fillId="0" borderId="0"/>
    <xf numFmtId="42" fontId="1" fillId="0" borderId="0"/>
    <xf numFmtId="42" fontId="1" fillId="0" borderId="0"/>
    <xf numFmtId="42" fontId="1" fillId="0" borderId="0"/>
    <xf numFmtId="42" fontId="1" fillId="0" borderId="0"/>
    <xf numFmtId="42" fontId="1" fillId="0" borderId="0"/>
    <xf numFmtId="42" fontId="1" fillId="0" borderId="0"/>
    <xf numFmtId="42" fontId="1" fillId="0" borderId="0"/>
    <xf numFmtId="42" fontId="1" fillId="0" borderId="0"/>
    <xf numFmtId="42" fontId="1" fillId="0" borderId="0"/>
    <xf numFmtId="42" fontId="1" fillId="0" borderId="0"/>
    <xf numFmtId="42" fontId="1" fillId="0" borderId="0"/>
    <xf numFmtId="42" fontId="1" fillId="0" borderId="0"/>
    <xf numFmtId="42" fontId="1" fillId="0" borderId="0"/>
    <xf numFmtId="42" fontId="1" fillId="0" borderId="0"/>
    <xf numFmtId="42" fontId="1" fillId="0" borderId="0"/>
    <xf numFmtId="42"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0" fontId="44" fillId="0" borderId="0" applyNumberFormat="0" applyFill="0" applyBorder="0" applyAlignment="0" applyProtection="0"/>
    <xf numFmtId="0" fontId="45" fillId="29" borderId="0" applyNumberFormat="0" applyBorder="0" applyAlignment="0" applyProtection="0"/>
    <xf numFmtId="0" fontId="46" fillId="0" borderId="39" applyNumberFormat="0" applyFill="0" applyAlignment="0" applyProtection="0"/>
    <xf numFmtId="0" fontId="47" fillId="0" borderId="40" applyNumberFormat="0" applyFill="0" applyAlignment="0" applyProtection="0"/>
    <xf numFmtId="0" fontId="48" fillId="0" borderId="41" applyNumberFormat="0" applyFill="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30" borderId="37" applyNumberFormat="0" applyAlignment="0" applyProtection="0"/>
    <xf numFmtId="0" fontId="51" fillId="0" borderId="42" applyNumberFormat="0" applyFill="0" applyAlignment="0" applyProtection="0"/>
    <xf numFmtId="0" fontId="52" fillId="31" borderId="0" applyNumberFormat="0" applyBorder="0" applyAlignment="0" applyProtection="0"/>
    <xf numFmtId="0" fontId="53"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39" fillId="0" borderId="0"/>
    <xf numFmtId="0" fontId="39" fillId="0" borderId="0"/>
    <xf numFmtId="0" fontId="1" fillId="0" borderId="0"/>
    <xf numFmtId="0" fontId="39" fillId="0" borderId="0"/>
    <xf numFmtId="0" fontId="39" fillId="0" borderId="0"/>
    <xf numFmtId="0" fontId="1" fillId="0" borderId="0"/>
    <xf numFmtId="0" fontId="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 fillId="0" borderId="0"/>
    <xf numFmtId="0" fontId="39" fillId="0" borderId="0"/>
    <xf numFmtId="0" fontId="1" fillId="0" borderId="0"/>
    <xf numFmtId="0" fontId="39" fillId="0" borderId="0"/>
    <xf numFmtId="0" fontId="1" fillId="0" borderId="0"/>
    <xf numFmtId="0" fontId="1" fillId="0" borderId="0"/>
    <xf numFmtId="0" fontId="39" fillId="0" borderId="0"/>
    <xf numFmtId="0" fontId="39" fillId="32" borderId="43" applyNumberFormat="0" applyFont="0" applyAlignment="0" applyProtection="0"/>
    <xf numFmtId="0" fontId="39" fillId="32" borderId="43" applyNumberFormat="0" applyFont="0" applyAlignment="0" applyProtection="0"/>
    <xf numFmtId="0" fontId="54" fillId="27" borderId="44" applyNumberFormat="0" applyAlignment="0" applyProtection="0"/>
    <xf numFmtId="9" fontId="39" fillId="0" borderId="0"/>
    <xf numFmtId="9" fontId="20" fillId="0" borderId="0" applyFont="0" applyFill="0" applyBorder="0" applyAlignment="0" applyProtection="0"/>
    <xf numFmtId="9" fontId="39" fillId="0" borderId="0"/>
    <xf numFmtId="0" fontId="55" fillId="0" borderId="0" applyNumberFormat="0" applyFill="0" applyBorder="0" applyAlignment="0" applyProtection="0"/>
    <xf numFmtId="0" fontId="56" fillId="0" borderId="0" applyNumberFormat="0" applyFill="0" applyBorder="0" applyAlignment="0" applyProtection="0"/>
    <xf numFmtId="0" fontId="57" fillId="0" borderId="45" applyNumberFormat="0" applyFill="0" applyAlignment="0" applyProtection="0"/>
    <xf numFmtId="0" fontId="58" fillId="0" borderId="0" applyNumberFormat="0" applyFill="0" applyBorder="0" applyAlignment="0" applyProtection="0"/>
    <xf numFmtId="0" fontId="49" fillId="0" borderId="0" applyNumberFormat="0" applyFill="0" applyBorder="0" applyAlignment="0" applyProtection="0"/>
    <xf numFmtId="0" fontId="97" fillId="0" borderId="0" applyNumberFormat="0" applyFill="0" applyBorder="0" applyAlignment="0" applyProtection="0"/>
    <xf numFmtId="0" fontId="49" fillId="0" borderId="0" applyNumberFormat="0" applyFill="0" applyBorder="0" applyAlignment="0" applyProtection="0"/>
    <xf numFmtId="0" fontId="97" fillId="0" borderId="0" applyNumberFormat="0" applyFill="0" applyBorder="0" applyAlignment="0" applyProtection="0"/>
    <xf numFmtId="0" fontId="49" fillId="0" borderId="0" applyNumberFormat="0" applyFill="0" applyBorder="0" applyAlignment="0" applyProtection="0"/>
    <xf numFmtId="0" fontId="97" fillId="0" borderId="0" applyNumberFormat="0" applyFill="0" applyBorder="0" applyAlignment="0" applyProtection="0"/>
    <xf numFmtId="0" fontId="49" fillId="0" borderId="0" applyNumberFormat="0" applyFill="0" applyBorder="0" applyAlignment="0" applyProtection="0"/>
    <xf numFmtId="0" fontId="97" fillId="0" borderId="0" applyNumberFormat="0" applyFill="0" applyBorder="0" applyAlignment="0" applyProtection="0"/>
    <xf numFmtId="0" fontId="49" fillId="0" borderId="0" applyNumberFormat="0" applyFill="0" applyBorder="0" applyAlignment="0" applyProtection="0"/>
    <xf numFmtId="0" fontId="97" fillId="0" borderId="0" applyNumberFormat="0" applyFill="0" applyBorder="0" applyAlignment="0" applyProtection="0"/>
    <xf numFmtId="0" fontId="49" fillId="0" borderId="0" applyNumberFormat="0" applyFill="0" applyBorder="0" applyAlignment="0" applyProtection="0"/>
    <xf numFmtId="0" fontId="97" fillId="0" borderId="0" applyNumberFormat="0" applyFill="0" applyBorder="0" applyAlignment="0" applyProtection="0"/>
    <xf numFmtId="0" fontId="49" fillId="0" borderId="0" applyNumberFormat="0" applyFill="0" applyBorder="0" applyAlignment="0" applyProtection="0"/>
    <xf numFmtId="0" fontId="97" fillId="0" borderId="0" applyNumberFormat="0" applyFill="0" applyBorder="0" applyAlignment="0" applyProtection="0"/>
    <xf numFmtId="0" fontId="49" fillId="0" borderId="0" applyNumberFormat="0" applyFill="0" applyBorder="0" applyAlignment="0" applyProtection="0"/>
    <xf numFmtId="0" fontId="97" fillId="0" borderId="0" applyNumberFormat="0" applyFill="0" applyBorder="0" applyAlignment="0" applyProtection="0"/>
    <xf numFmtId="0" fontId="49" fillId="0" borderId="0" applyNumberFormat="0" applyFill="0" applyBorder="0" applyAlignment="0" applyProtection="0"/>
    <xf numFmtId="0" fontId="97" fillId="0" borderId="0" applyNumberFormat="0" applyFill="0" applyBorder="0" applyAlignment="0" applyProtection="0"/>
    <xf numFmtId="0" fontId="49" fillId="0" borderId="0" applyNumberFormat="0" applyFill="0" applyBorder="0" applyAlignment="0" applyProtection="0"/>
    <xf numFmtId="0" fontId="97" fillId="0" borderId="0" applyNumberFormat="0" applyFill="0" applyBorder="0" applyAlignment="0" applyProtection="0"/>
    <xf numFmtId="0" fontId="49" fillId="0" borderId="0" applyNumberFormat="0" applyFill="0" applyBorder="0" applyAlignment="0" applyProtection="0"/>
    <xf numFmtId="0" fontId="97" fillId="0" borderId="0" applyNumberFormat="0" applyFill="0" applyBorder="0" applyAlignment="0" applyProtection="0"/>
    <xf numFmtId="0" fontId="49" fillId="0" borderId="0" applyNumberFormat="0" applyFill="0" applyBorder="0" applyAlignment="0" applyProtection="0"/>
    <xf numFmtId="0" fontId="97" fillId="0" borderId="0" applyNumberFormat="0" applyFill="0" applyBorder="0" applyAlignment="0" applyProtection="0"/>
    <xf numFmtId="0" fontId="49" fillId="0" borderId="0" applyNumberFormat="0" applyFill="0" applyBorder="0" applyAlignment="0" applyProtection="0"/>
    <xf numFmtId="0" fontId="97" fillId="0" borderId="0" applyNumberFormat="0" applyFill="0" applyBorder="0" applyAlignment="0" applyProtection="0"/>
    <xf numFmtId="0" fontId="49" fillId="0" borderId="0" applyNumberFormat="0" applyFill="0" applyBorder="0" applyAlignment="0" applyProtection="0"/>
    <xf numFmtId="0" fontId="97" fillId="0" borderId="0" applyNumberFormat="0" applyFill="0" applyBorder="0" applyAlignment="0" applyProtection="0"/>
    <xf numFmtId="0" fontId="49" fillId="0" borderId="0" applyNumberFormat="0" applyFill="0" applyBorder="0" applyAlignment="0" applyProtection="0"/>
    <xf numFmtId="0" fontId="97" fillId="0" borderId="0" applyNumberFormat="0" applyFill="0" applyBorder="0" applyAlignment="0" applyProtection="0"/>
    <xf numFmtId="0" fontId="49" fillId="0" borderId="0" applyNumberFormat="0" applyFill="0" applyBorder="0" applyAlignment="0" applyProtection="0"/>
    <xf numFmtId="0" fontId="97" fillId="0" borderId="0" applyNumberFormat="0" applyFill="0" applyBorder="0" applyAlignment="0" applyProtection="0"/>
    <xf numFmtId="0" fontId="49" fillId="0" borderId="0" applyNumberFormat="0" applyFill="0" applyBorder="0" applyAlignment="0" applyProtection="0"/>
    <xf numFmtId="0" fontId="97" fillId="0" borderId="0" applyNumberFormat="0" applyFill="0" applyBorder="0" applyAlignment="0" applyProtection="0"/>
  </cellStyleXfs>
  <cellXfs count="359">
    <xf numFmtId="0" fontId="0" fillId="0" borderId="0" xfId="0"/>
    <xf numFmtId="0" fontId="0" fillId="0" borderId="0" xfId="0"/>
    <xf numFmtId="165" fontId="10" fillId="0" borderId="1" xfId="114" applyNumberFormat="1" applyFont="1" applyBorder="1" applyProtection="1">
      <protection locked="0"/>
    </xf>
    <xf numFmtId="0" fontId="59" fillId="33" borderId="0" xfId="0" applyFont="1" applyFill="1" applyProtection="1">
      <protection locked="0"/>
    </xf>
    <xf numFmtId="0" fontId="10" fillId="0" borderId="2" xfId="0" applyFont="1" applyFill="1" applyBorder="1" applyAlignment="1" applyProtection="1">
      <alignment horizontal="center" vertical="center"/>
      <protection locked="0"/>
    </xf>
    <xf numFmtId="0" fontId="10" fillId="0" borderId="3" xfId="0" applyFont="1" applyFill="1" applyBorder="1" applyAlignment="1" applyProtection="1">
      <alignment horizontal="center" vertical="center"/>
      <protection locked="0"/>
    </xf>
    <xf numFmtId="0" fontId="61" fillId="34" borderId="5" xfId="0" applyFont="1" applyFill="1" applyBorder="1" applyAlignment="1" applyProtection="1">
      <alignment horizontal="center" vertical="center" wrapText="1"/>
    </xf>
    <xf numFmtId="0" fontId="61" fillId="34" borderId="6" xfId="0" applyFont="1" applyFill="1" applyBorder="1" applyAlignment="1" applyProtection="1">
      <alignment horizontal="center" vertical="center" wrapText="1"/>
    </xf>
    <xf numFmtId="0" fontId="61" fillId="34" borderId="7" xfId="0" applyFont="1" applyFill="1" applyBorder="1" applyAlignment="1" applyProtection="1">
      <alignment horizontal="center" vertical="center" wrapText="1"/>
    </xf>
    <xf numFmtId="0" fontId="10" fillId="0" borderId="8" xfId="0" applyFont="1" applyBorder="1" applyAlignment="1" applyProtection="1">
      <alignment wrapText="1"/>
      <protection locked="0"/>
    </xf>
    <xf numFmtId="0" fontId="62" fillId="0" borderId="8" xfId="0" applyFont="1" applyBorder="1" applyProtection="1">
      <protection locked="0"/>
    </xf>
    <xf numFmtId="0" fontId="62" fillId="0" borderId="9" xfId="0" applyFont="1" applyBorder="1" applyProtection="1">
      <protection locked="0"/>
    </xf>
    <xf numFmtId="0" fontId="62" fillId="0" borderId="8" xfId="0" applyFont="1" applyBorder="1" applyAlignment="1" applyProtection="1">
      <alignment wrapText="1"/>
      <protection locked="0"/>
    </xf>
    <xf numFmtId="0" fontId="62" fillId="0" borderId="8" xfId="0" applyFont="1" applyBorder="1" applyAlignment="1" applyProtection="1">
      <alignment horizontal="right" wrapText="1"/>
      <protection locked="0"/>
    </xf>
    <xf numFmtId="165" fontId="62" fillId="0" borderId="10" xfId="0" applyNumberFormat="1" applyFont="1" applyBorder="1" applyProtection="1">
      <protection locked="0"/>
    </xf>
    <xf numFmtId="0" fontId="62" fillId="0" borderId="0" xfId="0" applyFont="1" applyBorder="1" applyAlignment="1" applyProtection="1">
      <alignment wrapText="1"/>
      <protection locked="0"/>
    </xf>
    <xf numFmtId="165" fontId="62" fillId="0" borderId="1" xfId="0" applyNumberFormat="1" applyFont="1" applyBorder="1" applyProtection="1">
      <protection locked="0"/>
    </xf>
    <xf numFmtId="0" fontId="62" fillId="0" borderId="0" xfId="0" applyFont="1" applyProtection="1">
      <protection locked="0"/>
    </xf>
    <xf numFmtId="0" fontId="62" fillId="0" borderId="0" xfId="0" applyFont="1" applyBorder="1" applyProtection="1">
      <protection locked="0"/>
    </xf>
    <xf numFmtId="0" fontId="63" fillId="0" borderId="0" xfId="0" applyFont="1" applyProtection="1">
      <protection locked="0"/>
    </xf>
    <xf numFmtId="0" fontId="60" fillId="0" borderId="0" xfId="0" applyFont="1" applyProtection="1">
      <protection locked="0"/>
    </xf>
    <xf numFmtId="0" fontId="64" fillId="35" borderId="46" xfId="114" applyFont="1" applyFill="1" applyBorder="1" applyAlignment="1" applyProtection="1">
      <alignment horizontal="center" vertical="center"/>
      <protection locked="0"/>
    </xf>
    <xf numFmtId="0" fontId="65" fillId="35" borderId="46" xfId="114" applyFont="1" applyFill="1" applyBorder="1" applyAlignment="1" applyProtection="1">
      <alignment horizontal="center" vertical="center"/>
      <protection locked="0"/>
    </xf>
    <xf numFmtId="0" fontId="66" fillId="35" borderId="47" xfId="114" applyFont="1" applyFill="1" applyBorder="1" applyAlignment="1" applyProtection="1">
      <alignment horizontal="center" vertical="center"/>
      <protection locked="0"/>
    </xf>
    <xf numFmtId="0" fontId="21" fillId="35" borderId="46" xfId="114" applyFont="1" applyFill="1" applyBorder="1" applyAlignment="1" applyProtection="1">
      <alignment horizontal="center" vertical="center"/>
      <protection locked="0"/>
    </xf>
    <xf numFmtId="0" fontId="67" fillId="33" borderId="0" xfId="0" applyFont="1" applyFill="1" applyAlignment="1" applyProtection="1"/>
    <xf numFmtId="0" fontId="0" fillId="0" borderId="0" xfId="0" applyProtection="1"/>
    <xf numFmtId="0" fontId="68" fillId="35" borderId="47" xfId="0" applyFont="1" applyFill="1" applyBorder="1" applyAlignment="1" applyProtection="1">
      <alignment horizontal="left" vertical="center"/>
    </xf>
    <xf numFmtId="0" fontId="60" fillId="33" borderId="0" xfId="0" applyFont="1" applyFill="1" applyProtection="1"/>
    <xf numFmtId="0" fontId="60" fillId="33" borderId="0" xfId="0" applyFont="1" applyFill="1" applyAlignment="1" applyProtection="1"/>
    <xf numFmtId="0" fontId="60" fillId="33" borderId="48" xfId="0" applyFont="1" applyFill="1" applyBorder="1" applyProtection="1"/>
    <xf numFmtId="0" fontId="60" fillId="33" borderId="0" xfId="0" applyFont="1" applyFill="1" applyBorder="1" applyProtection="1"/>
    <xf numFmtId="0" fontId="62" fillId="33" borderId="0" xfId="0" applyFont="1" applyFill="1" applyProtection="1"/>
    <xf numFmtId="0" fontId="69" fillId="33" borderId="0" xfId="0" applyFont="1" applyFill="1" applyProtection="1"/>
    <xf numFmtId="0" fontId="70" fillId="35" borderId="47" xfId="0" applyFont="1" applyFill="1" applyBorder="1" applyAlignment="1" applyProtection="1">
      <alignment horizontal="left" vertical="center"/>
    </xf>
    <xf numFmtId="0" fontId="71" fillId="35" borderId="47" xfId="0" applyFont="1" applyFill="1" applyBorder="1" applyAlignment="1" applyProtection="1">
      <alignment horizontal="left" vertical="center"/>
    </xf>
    <xf numFmtId="0" fontId="72" fillId="33" borderId="0" xfId="0" applyFont="1" applyFill="1" applyProtection="1"/>
    <xf numFmtId="0" fontId="71" fillId="35" borderId="47" xfId="0" applyFont="1" applyFill="1" applyBorder="1" applyAlignment="1" applyProtection="1">
      <alignment horizontal="center" vertical="center" wrapText="1"/>
    </xf>
    <xf numFmtId="0" fontId="65" fillId="35" borderId="47" xfId="0" applyFont="1" applyFill="1" applyBorder="1" applyAlignment="1" applyProtection="1"/>
    <xf numFmtId="0" fontId="65" fillId="0" borderId="47" xfId="0" applyFont="1" applyBorder="1" applyAlignment="1" applyProtection="1">
      <alignment wrapText="1"/>
    </xf>
    <xf numFmtId="0" fontId="59" fillId="33" borderId="0" xfId="0" applyFont="1" applyFill="1" applyProtection="1"/>
    <xf numFmtId="0" fontId="21" fillId="36" borderId="47" xfId="114" applyFont="1" applyFill="1" applyBorder="1" applyAlignment="1" applyProtection="1">
      <alignment horizontal="center" vertical="center" wrapText="1"/>
    </xf>
    <xf numFmtId="0" fontId="21" fillId="36" borderId="49" xfId="114" applyFont="1" applyFill="1" applyBorder="1" applyAlignment="1" applyProtection="1">
      <alignment horizontal="center" vertical="center" wrapText="1"/>
    </xf>
    <xf numFmtId="0" fontId="21" fillId="35" borderId="47" xfId="0" applyFont="1" applyFill="1" applyBorder="1" applyAlignment="1" applyProtection="1"/>
    <xf numFmtId="0" fontId="21" fillId="0" borderId="47" xfId="0" applyFont="1" applyBorder="1" applyAlignment="1" applyProtection="1">
      <alignment wrapText="1"/>
    </xf>
    <xf numFmtId="0" fontId="73" fillId="36" borderId="0" xfId="0" applyFont="1" applyFill="1" applyBorder="1" applyAlignment="1" applyProtection="1">
      <alignment horizontal="left" vertical="center" wrapText="1"/>
    </xf>
    <xf numFmtId="0" fontId="73" fillId="36" borderId="50" xfId="0" applyFont="1" applyFill="1" applyBorder="1" applyAlignment="1" applyProtection="1">
      <alignment vertical="center" wrapText="1"/>
    </xf>
    <xf numFmtId="0" fontId="21" fillId="0" borderId="51" xfId="0" applyFont="1" applyBorder="1" applyProtection="1"/>
    <xf numFmtId="0" fontId="21" fillId="0" borderId="51" xfId="0" applyFont="1" applyBorder="1" applyAlignment="1" applyProtection="1">
      <alignment wrapText="1"/>
    </xf>
    <xf numFmtId="0" fontId="21" fillId="36" borderId="49" xfId="0" applyFont="1" applyFill="1" applyBorder="1" applyAlignment="1" applyProtection="1">
      <alignment horizontal="center" vertical="center" wrapText="1"/>
    </xf>
    <xf numFmtId="0" fontId="21" fillId="36" borderId="47" xfId="114" applyFont="1" applyFill="1" applyBorder="1" applyAlignment="1" applyProtection="1">
      <alignment vertical="center"/>
    </xf>
    <xf numFmtId="0" fontId="21" fillId="36" borderId="52" xfId="114" applyFont="1" applyFill="1" applyBorder="1" applyAlignment="1" applyProtection="1">
      <alignment vertical="center"/>
    </xf>
    <xf numFmtId="0" fontId="21" fillId="36" borderId="53" xfId="114" applyFont="1" applyFill="1" applyBorder="1" applyAlignment="1" applyProtection="1">
      <alignment vertical="center"/>
    </xf>
    <xf numFmtId="0" fontId="21" fillId="36" borderId="54" xfId="114" applyFont="1" applyFill="1" applyBorder="1" applyAlignment="1" applyProtection="1">
      <alignment vertical="center"/>
    </xf>
    <xf numFmtId="0" fontId="21" fillId="35" borderId="47" xfId="114" applyFont="1" applyFill="1" applyBorder="1" applyAlignment="1" applyProtection="1">
      <alignment horizontal="center" vertical="center"/>
    </xf>
    <xf numFmtId="0" fontId="21" fillId="35" borderId="47" xfId="114" applyFont="1" applyFill="1" applyBorder="1" applyAlignment="1" applyProtection="1">
      <alignment vertical="center"/>
    </xf>
    <xf numFmtId="0" fontId="21" fillId="35" borderId="51" xfId="0" applyFont="1" applyFill="1" applyBorder="1" applyAlignment="1" applyProtection="1">
      <alignment horizontal="center" vertical="center" wrapText="1"/>
    </xf>
    <xf numFmtId="0" fontId="21" fillId="35" borderId="51" xfId="114" applyFont="1" applyFill="1" applyBorder="1" applyAlignment="1" applyProtection="1">
      <alignment horizontal="center" vertical="center"/>
    </xf>
    <xf numFmtId="0" fontId="21" fillId="35" borderId="51" xfId="0" applyFont="1" applyFill="1" applyBorder="1" applyAlignment="1" applyProtection="1"/>
    <xf numFmtId="0" fontId="59" fillId="0" borderId="0" xfId="0" applyFont="1" applyProtection="1"/>
    <xf numFmtId="0" fontId="74" fillId="33" borderId="0" xfId="0" applyFont="1" applyFill="1" applyProtection="1"/>
    <xf numFmtId="0" fontId="59" fillId="33" borderId="0" xfId="0" applyFont="1" applyFill="1" applyAlignment="1" applyProtection="1"/>
    <xf numFmtId="0" fontId="59" fillId="33" borderId="48" xfId="0" applyFont="1" applyFill="1" applyBorder="1" applyProtection="1"/>
    <xf numFmtId="0" fontId="59" fillId="33" borderId="0" xfId="0" applyFont="1" applyFill="1" applyBorder="1" applyProtection="1"/>
    <xf numFmtId="0" fontId="59" fillId="33" borderId="47" xfId="0" applyFont="1" applyFill="1" applyBorder="1" applyProtection="1"/>
    <xf numFmtId="0" fontId="75" fillId="0" borderId="0" xfId="0" applyFont="1" applyProtection="1"/>
    <xf numFmtId="0" fontId="9" fillId="33" borderId="0" xfId="0" applyFont="1" applyFill="1" applyBorder="1" applyAlignment="1" applyProtection="1">
      <alignment horizontal="left"/>
    </xf>
    <xf numFmtId="0" fontId="10" fillId="35" borderId="47" xfId="0" applyFont="1" applyFill="1" applyBorder="1" applyAlignment="1" applyProtection="1"/>
    <xf numFmtId="0" fontId="26" fillId="36" borderId="52" xfId="114" applyFont="1" applyFill="1" applyBorder="1" applyAlignment="1" applyProtection="1">
      <alignment vertical="center" wrapText="1"/>
    </xf>
    <xf numFmtId="0" fontId="26" fillId="36" borderId="53" xfId="114" applyFont="1" applyFill="1" applyBorder="1" applyAlignment="1" applyProtection="1">
      <alignment vertical="center" wrapText="1"/>
    </xf>
    <xf numFmtId="0" fontId="73" fillId="36" borderId="53" xfId="114" applyFont="1" applyFill="1" applyBorder="1" applyAlignment="1" applyProtection="1">
      <alignment vertical="center" wrapText="1"/>
    </xf>
    <xf numFmtId="0" fontId="10" fillId="35" borderId="47" xfId="114" applyFont="1" applyFill="1" applyBorder="1" applyAlignment="1" applyProtection="1">
      <alignment vertical="center" wrapText="1"/>
    </xf>
    <xf numFmtId="0" fontId="62" fillId="35" borderId="47" xfId="0" applyFont="1" applyFill="1" applyBorder="1" applyAlignment="1" applyProtection="1">
      <alignment horizontal="center" vertical="center"/>
    </xf>
    <xf numFmtId="0" fontId="10" fillId="35" borderId="47" xfId="0" applyFont="1" applyFill="1" applyBorder="1" applyAlignment="1" applyProtection="1">
      <alignment horizontal="center" vertical="center" wrapText="1"/>
    </xf>
    <xf numFmtId="0" fontId="76" fillId="35" borderId="47" xfId="0" applyFont="1" applyFill="1" applyBorder="1" applyAlignment="1" applyProtection="1">
      <alignment horizontal="center" vertical="center" wrapText="1"/>
    </xf>
    <xf numFmtId="0" fontId="26" fillId="36" borderId="49" xfId="0" applyFont="1" applyFill="1" applyBorder="1" applyAlignment="1" applyProtection="1">
      <alignment horizontal="center" vertical="center" wrapText="1"/>
    </xf>
    <xf numFmtId="0" fontId="65" fillId="35" borderId="51" xfId="0" applyFont="1" applyFill="1" applyBorder="1" applyAlignment="1" applyProtection="1">
      <alignment horizontal="center" vertical="center" wrapText="1"/>
    </xf>
    <xf numFmtId="0" fontId="65" fillId="35" borderId="47" xfId="114" applyFont="1" applyFill="1" applyBorder="1" applyAlignment="1" applyProtection="1">
      <alignment horizontal="left" vertical="center" wrapText="1"/>
    </xf>
    <xf numFmtId="0" fontId="65" fillId="35" borderId="51" xfId="114" applyFont="1" applyFill="1" applyBorder="1" applyAlignment="1" applyProtection="1">
      <alignment horizontal="left" vertical="center" wrapText="1"/>
    </xf>
    <xf numFmtId="0" fontId="78" fillId="35" borderId="47" xfId="0" applyFont="1" applyFill="1" applyBorder="1" applyAlignment="1" applyProtection="1">
      <alignment horizontal="center" vertical="center" wrapText="1"/>
    </xf>
    <xf numFmtId="0" fontId="79" fillId="35" borderId="51" xfId="0" applyFont="1" applyFill="1" applyBorder="1" applyAlignment="1" applyProtection="1">
      <alignment horizontal="center"/>
    </xf>
    <xf numFmtId="0" fontId="19" fillId="33" borderId="0" xfId="0" applyFont="1" applyFill="1" applyBorder="1" applyAlignment="1" applyProtection="1">
      <alignment horizontal="left"/>
    </xf>
    <xf numFmtId="0" fontId="21" fillId="35" borderId="47" xfId="114" applyFont="1" applyFill="1" applyBorder="1" applyAlignment="1" applyProtection="1">
      <alignment horizontal="left" vertical="center"/>
    </xf>
    <xf numFmtId="0" fontId="66" fillId="35" borderId="47" xfId="114" applyFont="1" applyFill="1" applyBorder="1" applyAlignment="1" applyProtection="1">
      <alignment horizontal="left" vertical="center"/>
    </xf>
    <xf numFmtId="0" fontId="66" fillId="0" borderId="47" xfId="0" applyFont="1" applyBorder="1" applyAlignment="1" applyProtection="1">
      <alignment wrapText="1"/>
    </xf>
    <xf numFmtId="0" fontId="80" fillId="0" borderId="0" xfId="0" applyFont="1" applyProtection="1"/>
    <xf numFmtId="0" fontId="61" fillId="0" borderId="7" xfId="0" applyFont="1" applyBorder="1" applyAlignment="1" applyProtection="1">
      <alignment horizontal="center" vertical="center" wrapText="1"/>
    </xf>
    <xf numFmtId="0" fontId="61" fillId="0" borderId="11" xfId="0" applyFont="1" applyFill="1" applyBorder="1" applyAlignment="1" applyProtection="1">
      <alignment horizontal="center" vertical="center" wrapText="1"/>
    </xf>
    <xf numFmtId="0" fontId="61" fillId="0" borderId="12" xfId="0" applyFont="1" applyBorder="1" applyAlignment="1" applyProtection="1">
      <alignment horizontal="center" vertical="center" wrapText="1"/>
    </xf>
    <xf numFmtId="0" fontId="61" fillId="0" borderId="5" xfId="0" applyFont="1" applyBorder="1" applyAlignment="1" applyProtection="1">
      <alignment horizontal="center" vertical="center" wrapText="1"/>
    </xf>
    <xf numFmtId="0" fontId="61" fillId="0" borderId="6" xfId="0" applyFont="1" applyFill="1" applyBorder="1" applyAlignment="1" applyProtection="1">
      <alignment horizontal="center" vertical="center" wrapText="1"/>
    </xf>
    <xf numFmtId="0" fontId="61" fillId="0" borderId="13" xfId="0" applyFont="1" applyFill="1" applyBorder="1" applyAlignment="1" applyProtection="1">
      <alignment horizontal="center" vertical="center" wrapText="1"/>
    </xf>
    <xf numFmtId="0" fontId="61" fillId="0" borderId="14" xfId="0" applyFont="1" applyFill="1" applyBorder="1" applyAlignment="1" applyProtection="1">
      <alignment horizontal="center" vertical="center" wrapText="1"/>
    </xf>
    <xf numFmtId="0" fontId="61" fillId="0" borderId="7" xfId="0" applyFont="1" applyFill="1" applyBorder="1" applyAlignment="1" applyProtection="1">
      <alignment horizontal="center" vertical="center" wrapText="1"/>
    </xf>
    <xf numFmtId="0" fontId="61" fillId="34" borderId="15" xfId="0" applyFont="1" applyFill="1" applyBorder="1" applyAlignment="1" applyProtection="1">
      <alignment horizontal="center" vertical="center" wrapText="1"/>
    </xf>
    <xf numFmtId="0" fontId="81" fillId="33" borderId="0" xfId="0" applyFont="1" applyFill="1" applyBorder="1" applyAlignment="1" applyProtection="1">
      <alignment horizontal="left" vertical="center"/>
    </xf>
    <xf numFmtId="0" fontId="15" fillId="33" borderId="0" xfId="0" applyFont="1" applyFill="1" applyBorder="1" applyAlignment="1" applyProtection="1">
      <alignment horizontal="left" vertical="center"/>
    </xf>
    <xf numFmtId="0" fontId="4" fillId="33" borderId="0" xfId="0" applyFont="1" applyFill="1" applyBorder="1" applyAlignment="1" applyProtection="1">
      <alignment horizontal="center" vertical="center"/>
    </xf>
    <xf numFmtId="0" fontId="4" fillId="35" borderId="0" xfId="0" applyFont="1" applyFill="1" applyBorder="1" applyAlignment="1" applyProtection="1">
      <alignment horizontal="center" vertical="center"/>
    </xf>
    <xf numFmtId="0" fontId="4" fillId="33" borderId="8" xfId="0" applyFont="1" applyFill="1" applyBorder="1" applyAlignment="1" applyProtection="1">
      <alignment horizontal="center" vertical="center"/>
    </xf>
    <xf numFmtId="0" fontId="2" fillId="33" borderId="0" xfId="0" applyFont="1" applyFill="1" applyBorder="1" applyAlignment="1" applyProtection="1">
      <alignment horizontal="center" vertical="center" wrapText="1"/>
    </xf>
    <xf numFmtId="0" fontId="16" fillId="33" borderId="0" xfId="0" applyFont="1" applyFill="1" applyBorder="1" applyAlignment="1" applyProtection="1">
      <alignment horizontal="center" vertical="center"/>
    </xf>
    <xf numFmtId="0" fontId="2" fillId="33" borderId="0" xfId="0" applyFont="1" applyFill="1" applyBorder="1" applyAlignment="1" applyProtection="1">
      <alignment horizontal="center" vertical="center"/>
    </xf>
    <xf numFmtId="0" fontId="7" fillId="33" borderId="0" xfId="0" applyFont="1" applyFill="1" applyBorder="1" applyAlignment="1" applyProtection="1">
      <alignment horizontal="center" vertical="center"/>
    </xf>
    <xf numFmtId="0" fontId="3" fillId="33" borderId="0" xfId="0" applyFont="1" applyFill="1" applyBorder="1" applyAlignment="1" applyProtection="1">
      <alignment horizontal="center" vertical="center"/>
    </xf>
    <xf numFmtId="0" fontId="82" fillId="37" borderId="15" xfId="0" applyFont="1" applyFill="1" applyBorder="1" applyAlignment="1" applyProtection="1">
      <alignment horizontal="left" vertical="center" wrapText="1"/>
    </xf>
    <xf numFmtId="0" fontId="61" fillId="34" borderId="13" xfId="0" applyFont="1" applyFill="1" applyBorder="1" applyAlignment="1" applyProtection="1">
      <alignment horizontal="center" vertical="center" wrapText="1"/>
    </xf>
    <xf numFmtId="0" fontId="61" fillId="0" borderId="16" xfId="0" applyFont="1" applyFill="1" applyBorder="1" applyAlignment="1" applyProtection="1">
      <alignment horizontal="center" vertical="center" wrapText="1"/>
    </xf>
    <xf numFmtId="0" fontId="61" fillId="34" borderId="17" xfId="0" applyFont="1" applyFill="1" applyBorder="1" applyAlignment="1" applyProtection="1">
      <alignment horizontal="center" vertical="center" wrapText="1"/>
    </xf>
    <xf numFmtId="0" fontId="61" fillId="0" borderId="18" xfId="0" applyFont="1" applyFill="1" applyBorder="1" applyAlignment="1" applyProtection="1">
      <alignment horizontal="center" vertical="center" wrapText="1"/>
    </xf>
    <xf numFmtId="0" fontId="61" fillId="34" borderId="18" xfId="0" applyFont="1" applyFill="1" applyBorder="1" applyAlignment="1" applyProtection="1">
      <alignment horizontal="center" vertical="center" wrapText="1"/>
    </xf>
    <xf numFmtId="0" fontId="9" fillId="0" borderId="18" xfId="0" applyFont="1" applyFill="1" applyBorder="1" applyAlignment="1" applyProtection="1">
      <alignment horizontal="center" vertical="center" wrapText="1"/>
    </xf>
    <xf numFmtId="164" fontId="61" fillId="34" borderId="18" xfId="0" applyNumberFormat="1" applyFont="1" applyFill="1" applyBorder="1" applyAlignment="1" applyProtection="1">
      <alignment horizontal="center" vertical="center" wrapText="1"/>
    </xf>
    <xf numFmtId="0" fontId="61" fillId="35" borderId="18" xfId="0" applyFont="1" applyFill="1" applyBorder="1" applyAlignment="1" applyProtection="1">
      <alignment horizontal="center" vertical="center" wrapText="1"/>
    </xf>
    <xf numFmtId="0" fontId="61" fillId="35" borderId="19" xfId="0" applyFont="1" applyFill="1" applyBorder="1" applyAlignment="1" applyProtection="1">
      <alignment horizontal="center" vertical="center" wrapText="1"/>
    </xf>
    <xf numFmtId="0" fontId="61" fillId="35" borderId="20" xfId="0" applyFont="1" applyFill="1" applyBorder="1" applyAlignment="1" applyProtection="1">
      <alignment horizontal="center" vertical="center" wrapText="1"/>
    </xf>
    <xf numFmtId="0" fontId="61" fillId="35" borderId="11" xfId="0" applyFont="1" applyFill="1" applyBorder="1" applyAlignment="1" applyProtection="1">
      <alignment horizontal="center" vertical="center" wrapText="1"/>
    </xf>
    <xf numFmtId="0" fontId="61" fillId="34" borderId="11" xfId="0" applyFont="1" applyFill="1" applyBorder="1" applyAlignment="1" applyProtection="1">
      <alignment horizontal="center" vertical="center" wrapText="1"/>
    </xf>
    <xf numFmtId="0" fontId="0" fillId="0" borderId="0" xfId="0" applyFill="1" applyProtection="1"/>
    <xf numFmtId="0" fontId="0" fillId="35" borderId="0" xfId="0" applyFill="1" applyBorder="1" applyProtection="1">
      <protection locked="0"/>
    </xf>
    <xf numFmtId="0" fontId="62" fillId="0" borderId="0" xfId="0" applyFont="1" applyFill="1" applyBorder="1" applyProtection="1">
      <protection locked="0"/>
    </xf>
    <xf numFmtId="0" fontId="0" fillId="0" borderId="0" xfId="0" applyFill="1" applyBorder="1" applyProtection="1">
      <protection locked="0"/>
    </xf>
    <xf numFmtId="0" fontId="0" fillId="0" borderId="0" xfId="0" applyProtection="1">
      <protection locked="0"/>
    </xf>
    <xf numFmtId="0" fontId="3" fillId="33" borderId="0" xfId="0" applyFont="1" applyFill="1" applyBorder="1" applyAlignment="1" applyProtection="1">
      <alignment vertical="center"/>
    </xf>
    <xf numFmtId="0" fontId="62" fillId="0" borderId="4" xfId="0" applyFont="1" applyBorder="1" applyProtection="1">
      <protection locked="0"/>
    </xf>
    <xf numFmtId="0" fontId="83" fillId="38" borderId="55" xfId="0" applyFont="1" applyFill="1" applyBorder="1" applyAlignment="1" applyProtection="1">
      <alignment horizontal="center" vertical="center" wrapText="1"/>
      <protection locked="0"/>
    </xf>
    <xf numFmtId="0" fontId="84" fillId="0" borderId="0" xfId="0" applyFont="1" applyProtection="1">
      <protection locked="0"/>
    </xf>
    <xf numFmtId="0" fontId="0" fillId="0" borderId="0" xfId="0" applyFill="1"/>
    <xf numFmtId="0" fontId="4"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80" fillId="0" borderId="0" xfId="0" applyFont="1" applyFill="1" applyProtection="1"/>
    <xf numFmtId="0" fontId="9" fillId="34" borderId="17" xfId="0" applyFont="1" applyFill="1" applyBorder="1" applyAlignment="1" applyProtection="1">
      <alignment horizontal="center" vertical="center" wrapText="1"/>
    </xf>
    <xf numFmtId="0" fontId="81" fillId="0" borderId="0" xfId="0" applyFont="1" applyFill="1" applyBorder="1" applyAlignment="1" applyProtection="1">
      <alignment horizontal="left" vertical="center"/>
    </xf>
    <xf numFmtId="0" fontId="60" fillId="0" borderId="0" xfId="0" applyFont="1"/>
    <xf numFmtId="0" fontId="85" fillId="39" borderId="0" xfId="0" applyFont="1" applyFill="1" applyAlignment="1">
      <alignment wrapText="1"/>
    </xf>
    <xf numFmtId="0" fontId="85" fillId="39" borderId="0" xfId="0" applyFont="1" applyFill="1"/>
    <xf numFmtId="0" fontId="85" fillId="39" borderId="0" xfId="0" applyFont="1" applyFill="1" applyAlignment="1">
      <alignment vertical="center" wrapText="1"/>
    </xf>
    <xf numFmtId="0" fontId="85" fillId="39" borderId="0" xfId="0" applyFont="1" applyFill="1" applyAlignment="1">
      <alignment vertical="center"/>
    </xf>
    <xf numFmtId="0" fontId="62" fillId="35" borderId="0" xfId="0" applyFont="1" applyFill="1" applyBorder="1" applyProtection="1">
      <protection locked="0"/>
    </xf>
    <xf numFmtId="0" fontId="10" fillId="0" borderId="0" xfId="0" applyFont="1" applyBorder="1" applyAlignment="1" applyProtection="1">
      <alignment wrapText="1"/>
      <protection locked="0"/>
    </xf>
    <xf numFmtId="0" fontId="62" fillId="0" borderId="24" xfId="0" applyFont="1" applyBorder="1" applyProtection="1">
      <protection locked="0"/>
    </xf>
    <xf numFmtId="0" fontId="87" fillId="35" borderId="11" xfId="0" applyFont="1" applyFill="1" applyBorder="1" applyAlignment="1" applyProtection="1">
      <alignment horizontal="center" vertical="center" wrapText="1"/>
    </xf>
    <xf numFmtId="0" fontId="88" fillId="35" borderId="11" xfId="0" applyFont="1" applyFill="1" applyBorder="1" applyAlignment="1" applyProtection="1">
      <alignment horizontal="center" vertical="center" wrapText="1"/>
    </xf>
    <xf numFmtId="0" fontId="9" fillId="0" borderId="22" xfId="109" applyFont="1" applyFill="1" applyBorder="1" applyAlignment="1" applyProtection="1">
      <alignment vertical="center" wrapText="1"/>
    </xf>
    <xf numFmtId="0" fontId="9" fillId="0" borderId="25" xfId="109" applyFont="1" applyFill="1" applyBorder="1" applyAlignment="1" applyProtection="1">
      <alignment vertical="center" wrapText="1"/>
    </xf>
    <xf numFmtId="0" fontId="9" fillId="0" borderId="0" xfId="109" applyFont="1" applyFill="1" applyBorder="1" applyAlignment="1" applyProtection="1">
      <alignment vertical="center" wrapText="1"/>
    </xf>
    <xf numFmtId="0" fontId="10" fillId="34" borderId="26" xfId="114" applyFont="1" applyFill="1" applyBorder="1" applyProtection="1">
      <protection hidden="1"/>
    </xf>
    <xf numFmtId="0" fontId="10" fillId="34" borderId="22" xfId="114" applyFont="1" applyFill="1" applyBorder="1" applyProtection="1">
      <protection hidden="1"/>
    </xf>
    <xf numFmtId="0" fontId="88" fillId="33" borderId="9" xfId="0" applyFont="1" applyFill="1" applyBorder="1" applyAlignment="1" applyProtection="1">
      <alignment horizontal="center" vertical="center"/>
      <protection hidden="1"/>
    </xf>
    <xf numFmtId="0" fontId="62" fillId="34" borderId="8" xfId="0" applyFont="1" applyFill="1" applyBorder="1" applyProtection="1">
      <protection hidden="1"/>
    </xf>
    <xf numFmtId="0" fontId="62" fillId="34" borderId="8" xfId="0" applyFont="1" applyFill="1" applyBorder="1" applyAlignment="1" applyProtection="1">
      <alignment horizontal="right" wrapText="1"/>
      <protection hidden="1"/>
    </xf>
    <xf numFmtId="164" fontId="62" fillId="34" borderId="9" xfId="0" applyNumberFormat="1" applyFont="1" applyFill="1" applyBorder="1" applyProtection="1">
      <protection hidden="1"/>
    </xf>
    <xf numFmtId="0" fontId="9" fillId="0" borderId="27" xfId="109" applyFont="1" applyFill="1" applyBorder="1" applyAlignment="1" applyProtection="1">
      <alignment vertical="center" wrapText="1"/>
      <protection hidden="1"/>
    </xf>
    <xf numFmtId="0" fontId="10" fillId="0" borderId="0" xfId="0" applyFont="1" applyFill="1" applyBorder="1" applyAlignment="1" applyProtection="1">
      <alignment horizontal="center" vertical="center"/>
      <protection hidden="1"/>
    </xf>
    <xf numFmtId="0" fontId="21" fillId="34" borderId="53" xfId="114" applyFont="1" applyFill="1" applyBorder="1" applyAlignment="1" applyProtection="1">
      <alignment horizontal="center" vertical="center" wrapText="1"/>
      <protection hidden="1"/>
    </xf>
    <xf numFmtId="0" fontId="21" fillId="34" borderId="47" xfId="114" applyFont="1" applyFill="1" applyBorder="1" applyAlignment="1" applyProtection="1">
      <alignment horizontal="center" vertical="center" wrapText="1"/>
      <protection hidden="1"/>
    </xf>
    <xf numFmtId="164" fontId="21" fillId="34" borderId="53" xfId="114" applyNumberFormat="1" applyFont="1" applyFill="1" applyBorder="1" applyAlignment="1" applyProtection="1">
      <alignment horizontal="center" vertical="center" wrapText="1"/>
      <protection hidden="1"/>
    </xf>
    <xf numFmtId="0" fontId="0" fillId="0" borderId="0" xfId="0" applyProtection="1">
      <protection hidden="1"/>
    </xf>
    <xf numFmtId="164" fontId="0" fillId="0" borderId="0" xfId="0" applyNumberFormat="1" applyProtection="1">
      <protection hidden="1"/>
    </xf>
    <xf numFmtId="0" fontId="62" fillId="34" borderId="10" xfId="0" applyFont="1" applyFill="1" applyBorder="1" applyProtection="1">
      <protection hidden="1"/>
    </xf>
    <xf numFmtId="0" fontId="10" fillId="34" borderId="8" xfId="114" applyFont="1" applyFill="1" applyBorder="1" applyProtection="1">
      <protection hidden="1"/>
    </xf>
    <xf numFmtId="0" fontId="62" fillId="34" borderId="1" xfId="0" applyFont="1" applyFill="1" applyBorder="1" applyProtection="1">
      <protection hidden="1"/>
    </xf>
    <xf numFmtId="0" fontId="62" fillId="34" borderId="22" xfId="0" applyFont="1" applyFill="1" applyBorder="1" applyProtection="1">
      <protection hidden="1"/>
    </xf>
    <xf numFmtId="0" fontId="9" fillId="0" borderId="27" xfId="0" applyFont="1" applyFill="1" applyBorder="1" applyAlignment="1" applyProtection="1">
      <alignment vertical="center" wrapText="1"/>
      <protection hidden="1"/>
    </xf>
    <xf numFmtId="0" fontId="9" fillId="0" borderId="28" xfId="109" applyFont="1" applyFill="1" applyBorder="1" applyAlignment="1" applyProtection="1">
      <alignment vertical="center" wrapText="1"/>
      <protection hidden="1"/>
    </xf>
    <xf numFmtId="0" fontId="60" fillId="0" borderId="0" xfId="0" applyFont="1" applyFill="1" applyBorder="1" applyAlignment="1" applyProtection="1">
      <alignment horizontal="center" vertical="center"/>
      <protection hidden="1"/>
    </xf>
    <xf numFmtId="0" fontId="0" fillId="0" borderId="0" xfId="0" applyFill="1" applyProtection="1">
      <protection hidden="1"/>
    </xf>
    <xf numFmtId="164" fontId="0" fillId="0" borderId="0" xfId="0" applyNumberFormat="1" applyFill="1" applyProtection="1">
      <protection hidden="1"/>
    </xf>
    <xf numFmtId="0" fontId="9" fillId="0" borderId="25" xfId="0" applyFont="1" applyFill="1" applyBorder="1" applyAlignment="1" applyProtection="1">
      <alignment vertical="center" wrapText="1"/>
    </xf>
    <xf numFmtId="164" fontId="10" fillId="0" borderId="0" xfId="0" applyNumberFormat="1" applyFont="1" applyFill="1" applyBorder="1" applyAlignment="1" applyProtection="1">
      <alignment horizontal="center" vertical="center"/>
      <protection hidden="1"/>
    </xf>
    <xf numFmtId="164" fontId="60" fillId="0" borderId="0" xfId="0" applyNumberFormat="1" applyFont="1" applyFill="1" applyBorder="1" applyAlignment="1" applyProtection="1">
      <alignment horizontal="center" vertical="center"/>
      <protection hidden="1"/>
    </xf>
    <xf numFmtId="0" fontId="62" fillId="34" borderId="23" xfId="0" applyFont="1" applyFill="1" applyBorder="1" applyProtection="1">
      <protection hidden="1"/>
    </xf>
    <xf numFmtId="0" fontId="62" fillId="0" borderId="29" xfId="0" applyFont="1" applyFill="1" applyBorder="1" applyAlignment="1" applyProtection="1">
      <alignment wrapText="1"/>
      <protection locked="0"/>
    </xf>
    <xf numFmtId="0" fontId="62" fillId="34" borderId="29" xfId="0" applyFont="1" applyFill="1" applyBorder="1" applyProtection="1">
      <protection hidden="1"/>
    </xf>
    <xf numFmtId="164" fontId="62" fillId="34" borderId="21" xfId="0" applyNumberFormat="1" applyFont="1" applyFill="1" applyBorder="1" applyProtection="1">
      <protection hidden="1"/>
    </xf>
    <xf numFmtId="0" fontId="62" fillId="0" borderId="21" xfId="0" applyFont="1" applyBorder="1" applyProtection="1">
      <protection locked="0"/>
    </xf>
    <xf numFmtId="0" fontId="62" fillId="34" borderId="26" xfId="0" applyFont="1" applyFill="1" applyBorder="1" applyProtection="1">
      <protection hidden="1"/>
    </xf>
    <xf numFmtId="0" fontId="62" fillId="0" borderId="30" xfId="0" applyFont="1" applyFill="1" applyBorder="1" applyAlignment="1" applyProtection="1">
      <alignment wrapText="1"/>
      <protection locked="0"/>
    </xf>
    <xf numFmtId="0" fontId="62" fillId="0" borderId="3" xfId="0" applyFont="1" applyBorder="1" applyProtection="1">
      <protection locked="0"/>
    </xf>
    <xf numFmtId="0" fontId="62" fillId="0" borderId="21" xfId="0" applyFont="1" applyFill="1" applyBorder="1" applyAlignment="1" applyProtection="1">
      <alignment wrapText="1"/>
      <protection locked="0"/>
    </xf>
    <xf numFmtId="0" fontId="62" fillId="34" borderId="21" xfId="0" applyFont="1" applyFill="1" applyBorder="1" applyProtection="1">
      <protection hidden="1"/>
    </xf>
    <xf numFmtId="0" fontId="62" fillId="0" borderId="21" xfId="0" applyFont="1" applyFill="1" applyBorder="1" applyProtection="1">
      <protection locked="0"/>
    </xf>
    <xf numFmtId="0" fontId="62" fillId="0" borderId="8" xfId="0" applyFont="1" applyFill="1" applyBorder="1" applyAlignment="1" applyProtection="1">
      <alignment wrapText="1"/>
      <protection locked="0"/>
    </xf>
    <xf numFmtId="0" fontId="62" fillId="0" borderId="2" xfId="0" applyFont="1" applyBorder="1" applyProtection="1">
      <protection locked="0"/>
    </xf>
    <xf numFmtId="0" fontId="62" fillId="0" borderId="8" xfId="0" applyFont="1" applyFill="1" applyBorder="1" applyProtection="1">
      <protection locked="0"/>
    </xf>
    <xf numFmtId="0" fontId="57" fillId="0" borderId="0" xfId="0" applyFont="1" applyFill="1" applyAlignment="1" applyProtection="1">
      <alignment wrapText="1"/>
      <protection hidden="1"/>
    </xf>
    <xf numFmtId="164" fontId="57" fillId="0" borderId="0" xfId="0" applyNumberFormat="1" applyFont="1" applyFill="1" applyAlignment="1" applyProtection="1">
      <alignment wrapText="1"/>
      <protection hidden="1"/>
    </xf>
    <xf numFmtId="0" fontId="57" fillId="0" borderId="0" xfId="0" applyFont="1" applyAlignment="1" applyProtection="1">
      <alignment horizontal="center"/>
      <protection hidden="1"/>
    </xf>
    <xf numFmtId="164" fontId="57" fillId="0" borderId="0" xfId="0" applyNumberFormat="1" applyFont="1" applyFill="1" applyProtection="1">
      <protection hidden="1"/>
    </xf>
    <xf numFmtId="0" fontId="89" fillId="40" borderId="0" xfId="0" applyFont="1" applyFill="1" applyAlignment="1">
      <alignment wrapText="1"/>
    </xf>
    <xf numFmtId="0" fontId="90" fillId="0" borderId="0" xfId="0" applyFont="1" applyAlignment="1" applyProtection="1">
      <alignment vertical="center"/>
      <protection hidden="1"/>
    </xf>
    <xf numFmtId="0" fontId="81" fillId="0" borderId="0" xfId="0" applyFont="1" applyFill="1" applyBorder="1" applyAlignment="1" applyProtection="1">
      <alignment horizontal="left" vertical="center"/>
      <protection hidden="1"/>
    </xf>
    <xf numFmtId="0" fontId="57" fillId="0" borderId="0" xfId="0" applyFont="1" applyProtection="1">
      <protection hidden="1"/>
    </xf>
    <xf numFmtId="164" fontId="57" fillId="0" borderId="0" xfId="0" applyNumberFormat="1" applyFont="1" applyAlignment="1" applyProtection="1">
      <alignment wrapText="1"/>
      <protection hidden="1"/>
    </xf>
    <xf numFmtId="0" fontId="91" fillId="0" borderId="0" xfId="0" applyFont="1" applyFill="1" applyProtection="1">
      <protection hidden="1"/>
    </xf>
    <xf numFmtId="0" fontId="57" fillId="0" borderId="0" xfId="0" applyFont="1" applyAlignment="1" applyProtection="1">
      <alignment wrapText="1"/>
      <protection hidden="1"/>
    </xf>
    <xf numFmtId="0" fontId="57" fillId="0" borderId="0" xfId="0" applyFont="1" applyFill="1" applyProtection="1">
      <protection hidden="1"/>
    </xf>
    <xf numFmtId="0" fontId="91" fillId="0" borderId="0" xfId="0" applyFont="1" applyProtection="1">
      <protection hidden="1"/>
    </xf>
    <xf numFmtId="0" fontId="57" fillId="0" borderId="0" xfId="0" applyFont="1" applyFill="1" applyAlignment="1" applyProtection="1">
      <alignment horizontal="center"/>
      <protection hidden="1"/>
    </xf>
    <xf numFmtId="0" fontId="0" fillId="0" borderId="0" xfId="0" applyFill="1"/>
    <xf numFmtId="0" fontId="81" fillId="0" borderId="0" xfId="0" applyFont="1" applyFill="1" applyBorder="1" applyAlignment="1" applyProtection="1">
      <alignment horizontal="left" vertical="center"/>
    </xf>
    <xf numFmtId="0" fontId="21" fillId="36" borderId="49" xfId="0" applyFont="1" applyFill="1" applyBorder="1" applyAlignment="1" applyProtection="1">
      <alignment horizontal="center" vertical="center" wrapText="1"/>
    </xf>
    <xf numFmtId="0" fontId="21" fillId="34" borderId="53" xfId="114" applyFont="1" applyFill="1" applyBorder="1" applyAlignment="1" applyProtection="1">
      <alignment horizontal="center" vertical="center" wrapText="1"/>
      <protection hidden="1"/>
    </xf>
    <xf numFmtId="0" fontId="92" fillId="33" borderId="9" xfId="0" applyFont="1" applyFill="1" applyBorder="1" applyAlignment="1" applyProtection="1">
      <alignment horizontal="center" vertical="center"/>
      <protection hidden="1"/>
    </xf>
    <xf numFmtId="0" fontId="93" fillId="0" borderId="0" xfId="0" applyFont="1"/>
    <xf numFmtId="0" fontId="63" fillId="0" borderId="8" xfId="0" applyFont="1" applyBorder="1" applyProtection="1">
      <protection locked="0"/>
    </xf>
    <xf numFmtId="0" fontId="61" fillId="0" borderId="8" xfId="0" applyFont="1" applyBorder="1" applyProtection="1">
      <protection locked="0"/>
    </xf>
    <xf numFmtId="0" fontId="62" fillId="0" borderId="30" xfId="0" applyFont="1" applyBorder="1" applyProtection="1">
      <protection locked="0"/>
    </xf>
    <xf numFmtId="165" fontId="10" fillId="0" borderId="1" xfId="114" applyNumberFormat="1" applyFont="1" applyBorder="1" applyAlignment="1" applyProtection="1">
      <alignment wrapText="1"/>
      <protection locked="0"/>
    </xf>
    <xf numFmtId="0" fontId="63" fillId="0" borderId="0" xfId="0" applyFont="1" applyBorder="1" applyProtection="1">
      <protection locked="0"/>
    </xf>
    <xf numFmtId="0" fontId="62" fillId="0" borderId="8" xfId="0" applyFont="1" applyBorder="1" applyAlignment="1" applyProtection="1">
      <alignment horizontal="center"/>
      <protection locked="0"/>
    </xf>
    <xf numFmtId="0" fontId="3" fillId="0" borderId="0" xfId="0" applyFont="1" applyFill="1" applyBorder="1" applyAlignment="1" applyProtection="1">
      <alignment horizontal="center" vertical="center"/>
      <protection locked="0"/>
    </xf>
    <xf numFmtId="0" fontId="3" fillId="35" borderId="0" xfId="0" applyFont="1" applyFill="1" applyBorder="1" applyAlignment="1" applyProtection="1">
      <alignment horizontal="center" vertical="center"/>
      <protection locked="0"/>
    </xf>
    <xf numFmtId="0" fontId="10" fillId="35" borderId="22" xfId="0" applyFont="1" applyFill="1" applyBorder="1" applyAlignment="1" applyProtection="1">
      <alignment horizontal="right" wrapText="1"/>
      <protection locked="0"/>
    </xf>
    <xf numFmtId="0" fontId="63" fillId="0" borderId="0" xfId="0" applyFont="1"/>
    <xf numFmtId="0" fontId="66" fillId="0" borderId="47" xfId="114" applyFont="1" applyFill="1" applyBorder="1" applyAlignment="1" applyProtection="1">
      <alignment horizontal="left" vertical="center" wrapText="1"/>
    </xf>
    <xf numFmtId="0" fontId="66" fillId="0" borderId="51" xfId="114" applyFont="1" applyFill="1" applyBorder="1" applyAlignment="1" applyProtection="1">
      <alignment horizontal="left" vertical="center" wrapText="1"/>
    </xf>
    <xf numFmtId="0" fontId="77" fillId="0" borderId="47" xfId="0" applyFont="1" applyFill="1" applyBorder="1" applyAlignment="1" applyProtection="1">
      <alignment horizontal="center" vertical="center" wrapText="1"/>
    </xf>
    <xf numFmtId="0" fontId="75" fillId="0" borderId="51" xfId="0" applyFont="1" applyFill="1" applyBorder="1" applyAlignment="1" applyProtection="1">
      <alignment horizontal="center"/>
    </xf>
    <xf numFmtId="0" fontId="65" fillId="0" borderId="51" xfId="0" applyFont="1" applyFill="1" applyBorder="1" applyAlignment="1" applyProtection="1">
      <alignment horizontal="center" vertical="center" wrapText="1"/>
    </xf>
    <xf numFmtId="0" fontId="65" fillId="0" borderId="47" xfId="0" applyFont="1" applyFill="1" applyBorder="1" applyAlignment="1" applyProtection="1"/>
    <xf numFmtId="0" fontId="62" fillId="33" borderId="0" xfId="0" applyFont="1" applyFill="1" applyBorder="1" applyProtection="1"/>
    <xf numFmtId="0" fontId="9" fillId="33" borderId="67" xfId="0" applyFont="1" applyFill="1" applyBorder="1" applyAlignment="1" applyProtection="1">
      <alignment horizontal="left"/>
    </xf>
    <xf numFmtId="0" fontId="85" fillId="0" borderId="0" xfId="0" applyFont="1" applyFill="1" applyAlignment="1">
      <alignment vertical="center" wrapText="1"/>
    </xf>
    <xf numFmtId="0" fontId="85" fillId="0" borderId="0" xfId="0" applyFont="1" applyFill="1"/>
    <xf numFmtId="0" fontId="85" fillId="0" borderId="0" xfId="0" applyFont="1" applyFill="1" applyAlignment="1">
      <alignment vertical="center"/>
    </xf>
    <xf numFmtId="0" fontId="86" fillId="0" borderId="0" xfId="0" applyFont="1" applyFill="1"/>
    <xf numFmtId="0" fontId="60" fillId="0" borderId="0" xfId="0" applyFont="1" applyFill="1"/>
    <xf numFmtId="0" fontId="86" fillId="39" borderId="0" xfId="0" applyFont="1" applyFill="1"/>
    <xf numFmtId="0" fontId="61" fillId="40" borderId="7" xfId="0" applyFont="1" applyFill="1" applyBorder="1" applyAlignment="1" applyProtection="1">
      <alignment horizontal="center" vertical="center" wrapText="1"/>
    </xf>
    <xf numFmtId="0" fontId="62" fillId="40" borderId="22" xfId="0" applyFont="1" applyFill="1" applyBorder="1" applyProtection="1">
      <protection hidden="1"/>
    </xf>
    <xf numFmtId="0" fontId="57" fillId="0" borderId="0" xfId="0" applyFont="1"/>
    <xf numFmtId="0" fontId="98" fillId="0" borderId="0" xfId="0" applyFont="1"/>
    <xf numFmtId="0" fontId="21" fillId="35" borderId="46" xfId="114" applyFont="1" applyFill="1" applyBorder="1" applyAlignment="1" applyProtection="1">
      <alignment vertical="center"/>
      <protection locked="0"/>
    </xf>
    <xf numFmtId="0" fontId="10" fillId="35" borderId="0" xfId="0"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9" fillId="0" borderId="68" xfId="109" applyFont="1" applyFill="1" applyBorder="1" applyAlignment="1" applyProtection="1">
      <alignment vertical="center" wrapText="1"/>
      <protection hidden="1"/>
    </xf>
    <xf numFmtId="0" fontId="9" fillId="0" borderId="25" xfId="109" applyFont="1" applyFill="1" applyBorder="1" applyAlignment="1" applyProtection="1">
      <alignment vertical="center" wrapText="1"/>
      <protection hidden="1"/>
    </xf>
    <xf numFmtId="0" fontId="9" fillId="0" borderId="27" xfId="0" applyFont="1" applyFill="1" applyBorder="1" applyAlignment="1" applyProtection="1">
      <alignment horizontal="center" vertical="center" wrapText="1"/>
      <protection locked="0"/>
    </xf>
    <xf numFmtId="0" fontId="9" fillId="0" borderId="21" xfId="109" applyFont="1" applyFill="1" applyBorder="1" applyAlignment="1" applyProtection="1">
      <alignment vertical="center" wrapText="1"/>
    </xf>
    <xf numFmtId="0" fontId="61" fillId="0" borderId="27" xfId="0" applyFont="1" applyFill="1" applyBorder="1" applyAlignment="1" applyProtection="1">
      <alignment horizontal="center" vertical="center" wrapText="1"/>
      <protection locked="0"/>
    </xf>
    <xf numFmtId="0" fontId="62" fillId="35" borderId="27" xfId="0" applyFont="1" applyFill="1" applyBorder="1" applyProtection="1">
      <protection locked="0"/>
    </xf>
    <xf numFmtId="0" fontId="62" fillId="0" borderId="21" xfId="0" applyFont="1" applyFill="1" applyBorder="1" applyAlignment="1" applyProtection="1">
      <protection locked="0"/>
    </xf>
    <xf numFmtId="0" fontId="21" fillId="36" borderId="49" xfId="0" applyFont="1" applyFill="1" applyBorder="1" applyAlignment="1" applyProtection="1">
      <alignment horizontal="center" vertical="center" wrapText="1"/>
    </xf>
    <xf numFmtId="0" fontId="21" fillId="34" borderId="53" xfId="114" applyFont="1" applyFill="1" applyBorder="1" applyAlignment="1" applyProtection="1">
      <alignment horizontal="center" vertical="center" wrapText="1"/>
      <protection hidden="1"/>
    </xf>
    <xf numFmtId="0" fontId="21" fillId="36" borderId="49" xfId="0" applyFont="1" applyFill="1" applyBorder="1" applyAlignment="1" applyProtection="1">
      <alignment horizontal="center" vertical="center" wrapText="1"/>
    </xf>
    <xf numFmtId="0" fontId="21" fillId="34" borderId="53" xfId="114" applyFont="1" applyFill="1" applyBorder="1" applyAlignment="1" applyProtection="1">
      <alignment horizontal="center" vertical="center" wrapText="1"/>
      <protection hidden="1"/>
    </xf>
    <xf numFmtId="0" fontId="21" fillId="34" borderId="47" xfId="0" applyFont="1" applyFill="1" applyBorder="1" applyAlignment="1" applyProtection="1">
      <alignment horizontal="center" vertical="center" wrapText="1"/>
      <protection hidden="1"/>
    </xf>
    <xf numFmtId="0" fontId="21" fillId="34" borderId="53" xfId="114" applyFont="1" applyFill="1" applyBorder="1" applyAlignment="1" applyProtection="1">
      <alignment horizontal="center" vertical="center" wrapText="1"/>
      <protection hidden="1"/>
    </xf>
    <xf numFmtId="0" fontId="62" fillId="0" borderId="0" xfId="0" applyFont="1" applyFill="1" applyBorder="1" applyAlignment="1" applyProtection="1">
      <alignment wrapText="1"/>
      <protection locked="0"/>
    </xf>
    <xf numFmtId="0" fontId="62" fillId="0" borderId="26" xfId="0" applyFont="1" applyFill="1" applyBorder="1" applyAlignment="1" applyProtection="1">
      <alignment wrapText="1"/>
      <protection locked="0"/>
    </xf>
    <xf numFmtId="0" fontId="61" fillId="0" borderId="34" xfId="0" applyFont="1" applyFill="1" applyBorder="1" applyAlignment="1" applyProtection="1">
      <alignment horizontal="center" vertical="center" wrapText="1"/>
    </xf>
    <xf numFmtId="0" fontId="61" fillId="0" borderId="28" xfId="0" applyFont="1" applyFill="1" applyBorder="1" applyAlignment="1" applyProtection="1">
      <alignment horizontal="center" vertical="center" wrapText="1"/>
    </xf>
    <xf numFmtId="0" fontId="61" fillId="34" borderId="12" xfId="0" applyFont="1" applyFill="1" applyBorder="1" applyAlignment="1" applyProtection="1">
      <alignment horizontal="center" vertical="center" wrapText="1"/>
    </xf>
    <xf numFmtId="0" fontId="62" fillId="0" borderId="22" xfId="0" applyFont="1" applyBorder="1" applyProtection="1">
      <protection locked="0"/>
    </xf>
    <xf numFmtId="0" fontId="62" fillId="0" borderId="22" xfId="0" applyFont="1" applyBorder="1" applyAlignment="1" applyProtection="1">
      <alignment wrapText="1"/>
      <protection locked="0"/>
    </xf>
    <xf numFmtId="0" fontId="62" fillId="0" borderId="22" xfId="0" applyFont="1" applyBorder="1" applyAlignment="1" applyProtection="1">
      <alignment horizontal="center"/>
      <protection locked="0"/>
    </xf>
    <xf numFmtId="0" fontId="9" fillId="0" borderId="35" xfId="109" applyFont="1" applyFill="1" applyBorder="1" applyAlignment="1" applyProtection="1">
      <alignment horizontal="center" vertical="center" wrapText="1"/>
      <protection hidden="1"/>
    </xf>
    <xf numFmtId="0" fontId="9" fillId="0" borderId="36" xfId="109" applyFont="1" applyFill="1" applyBorder="1" applyAlignment="1" applyProtection="1">
      <alignment horizontal="center" vertical="center" wrapText="1"/>
      <protection hidden="1"/>
    </xf>
    <xf numFmtId="0" fontId="9" fillId="0" borderId="31" xfId="109" applyFont="1" applyFill="1" applyBorder="1" applyAlignment="1" applyProtection="1">
      <alignment horizontal="center" vertical="center" wrapText="1"/>
      <protection hidden="1"/>
    </xf>
    <xf numFmtId="0" fontId="16" fillId="33" borderId="0" xfId="0" applyFont="1" applyFill="1" applyBorder="1" applyAlignment="1" applyProtection="1">
      <alignment horizontal="center" vertical="center"/>
    </xf>
    <xf numFmtId="0" fontId="16" fillId="33" borderId="9" xfId="0" applyFont="1" applyFill="1" applyBorder="1" applyAlignment="1" applyProtection="1">
      <alignment horizontal="center" vertical="center"/>
    </xf>
    <xf numFmtId="0" fontId="33" fillId="33" borderId="32" xfId="0" applyFont="1" applyFill="1" applyBorder="1" applyAlignment="1" applyProtection="1">
      <alignment horizontal="center" vertical="center" wrapText="1"/>
      <protection locked="0"/>
    </xf>
    <xf numFmtId="0" fontId="33" fillId="33" borderId="33" xfId="0" applyFont="1" applyFill="1" applyBorder="1" applyAlignment="1" applyProtection="1">
      <alignment horizontal="center" vertical="center" wrapText="1"/>
      <protection locked="0"/>
    </xf>
    <xf numFmtId="0" fontId="33" fillId="33" borderId="17" xfId="0" applyFont="1" applyFill="1" applyBorder="1" applyAlignment="1" applyProtection="1">
      <alignment horizontal="center" vertical="center" wrapText="1"/>
      <protection locked="0"/>
    </xf>
    <xf numFmtId="0" fontId="33" fillId="33" borderId="14" xfId="0" applyFont="1" applyFill="1" applyBorder="1" applyAlignment="1" applyProtection="1">
      <alignment horizontal="center" vertical="center" wrapText="1"/>
      <protection locked="0"/>
    </xf>
    <xf numFmtId="0" fontId="6" fillId="33" borderId="0" xfId="0" applyFont="1" applyFill="1" applyBorder="1" applyAlignment="1" applyProtection="1">
      <alignment horizontal="center" vertical="center"/>
    </xf>
    <xf numFmtId="0" fontId="15" fillId="33" borderId="0" xfId="0" applyFont="1" applyFill="1" applyBorder="1" applyAlignment="1" applyProtection="1">
      <alignment horizontal="center" vertical="center"/>
    </xf>
    <xf numFmtId="0" fontId="15" fillId="33" borderId="34" xfId="0" applyFont="1" applyFill="1" applyBorder="1" applyAlignment="1" applyProtection="1">
      <alignment horizontal="center" vertical="center"/>
    </xf>
    <xf numFmtId="0" fontId="60" fillId="34" borderId="0" xfId="0" applyFont="1" applyFill="1" applyBorder="1" applyAlignment="1" applyProtection="1">
      <alignment horizontal="center"/>
    </xf>
    <xf numFmtId="0" fontId="94" fillId="43" borderId="32" xfId="0" applyFont="1" applyFill="1" applyBorder="1" applyAlignment="1" applyProtection="1">
      <alignment horizontal="center" vertical="center"/>
    </xf>
    <xf numFmtId="0" fontId="94" fillId="43" borderId="30" xfId="0" applyFont="1" applyFill="1" applyBorder="1" applyAlignment="1" applyProtection="1">
      <alignment horizontal="center" vertical="center"/>
    </xf>
    <xf numFmtId="0" fontId="94" fillId="43" borderId="33" xfId="0" applyFont="1" applyFill="1" applyBorder="1" applyAlignment="1" applyProtection="1">
      <alignment horizontal="center" vertical="center"/>
    </xf>
    <xf numFmtId="0" fontId="94" fillId="43" borderId="17" xfId="0" applyFont="1" applyFill="1" applyBorder="1" applyAlignment="1" applyProtection="1">
      <alignment horizontal="center" vertical="center"/>
    </xf>
    <xf numFmtId="0" fontId="94" fillId="43" borderId="34" xfId="0" applyFont="1" applyFill="1" applyBorder="1" applyAlignment="1" applyProtection="1">
      <alignment horizontal="center" vertical="center"/>
    </xf>
    <xf numFmtId="0" fontId="94" fillId="43" borderId="14" xfId="0" applyFont="1" applyFill="1" applyBorder="1" applyAlignment="1" applyProtection="1">
      <alignment horizontal="center" vertical="center"/>
    </xf>
    <xf numFmtId="0" fontId="94" fillId="41" borderId="20" xfId="0" applyFont="1" applyFill="1" applyBorder="1" applyAlignment="1" applyProtection="1">
      <alignment horizontal="center" vertical="center"/>
    </xf>
    <xf numFmtId="0" fontId="94" fillId="41" borderId="5" xfId="0" applyFont="1" applyFill="1" applyBorder="1" applyAlignment="1" applyProtection="1">
      <alignment horizontal="center" vertical="center"/>
    </xf>
    <xf numFmtId="0" fontId="94" fillId="43" borderId="20" xfId="0" applyFont="1" applyFill="1" applyBorder="1" applyAlignment="1" applyProtection="1">
      <alignment horizontal="center" vertical="center"/>
    </xf>
    <xf numFmtId="0" fontId="94" fillId="43" borderId="16" xfId="0" applyFont="1" applyFill="1" applyBorder="1" applyAlignment="1" applyProtection="1">
      <alignment horizontal="center" vertical="center"/>
    </xf>
    <xf numFmtId="0" fontId="94" fillId="43" borderId="5" xfId="0" applyFont="1" applyFill="1" applyBorder="1" applyAlignment="1" applyProtection="1">
      <alignment horizontal="center" vertical="center"/>
    </xf>
    <xf numFmtId="0" fontId="94" fillId="41" borderId="16" xfId="0" applyFont="1" applyFill="1" applyBorder="1" applyAlignment="1" applyProtection="1">
      <alignment horizontal="center" vertical="center"/>
    </xf>
    <xf numFmtId="0" fontId="94" fillId="42" borderId="20" xfId="0" applyFont="1" applyFill="1" applyBorder="1" applyAlignment="1" applyProtection="1">
      <alignment horizontal="center" vertical="center"/>
    </xf>
    <xf numFmtId="0" fontId="94" fillId="42" borderId="16" xfId="0" applyFont="1" applyFill="1" applyBorder="1" applyAlignment="1" applyProtection="1">
      <alignment horizontal="center" vertical="center"/>
    </xf>
    <xf numFmtId="0" fontId="94" fillId="42" borderId="5" xfId="0" applyFont="1" applyFill="1" applyBorder="1" applyAlignment="1" applyProtection="1">
      <alignment horizontal="center" vertical="center"/>
    </xf>
    <xf numFmtId="0" fontId="94" fillId="42" borderId="32" xfId="0" applyFont="1" applyFill="1" applyBorder="1" applyAlignment="1" applyProtection="1">
      <alignment horizontal="center" vertical="center"/>
    </xf>
    <xf numFmtId="0" fontId="94" fillId="42" borderId="30" xfId="0" applyFont="1" applyFill="1" applyBorder="1" applyAlignment="1" applyProtection="1">
      <alignment horizontal="center" vertical="center"/>
    </xf>
    <xf numFmtId="0" fontId="94" fillId="42" borderId="33" xfId="0" applyFont="1" applyFill="1" applyBorder="1" applyAlignment="1" applyProtection="1">
      <alignment horizontal="center" vertical="center"/>
    </xf>
    <xf numFmtId="0" fontId="94" fillId="42" borderId="17" xfId="0" applyFont="1" applyFill="1" applyBorder="1" applyAlignment="1" applyProtection="1">
      <alignment horizontal="center" vertical="center"/>
    </xf>
    <xf numFmtId="0" fontId="94" fillId="42" borderId="34" xfId="0" applyFont="1" applyFill="1" applyBorder="1" applyAlignment="1" applyProtection="1">
      <alignment horizontal="center" vertical="center"/>
    </xf>
    <xf numFmtId="0" fontId="94" fillId="42" borderId="14" xfId="0" applyFont="1" applyFill="1" applyBorder="1" applyAlignment="1" applyProtection="1">
      <alignment horizontal="center" vertical="center"/>
    </xf>
    <xf numFmtId="0" fontId="21" fillId="36" borderId="47" xfId="0" applyFont="1" applyFill="1" applyBorder="1" applyAlignment="1" applyProtection="1">
      <alignment horizontal="center" vertical="center" wrapText="1"/>
    </xf>
    <xf numFmtId="0" fontId="26" fillId="36" borderId="52" xfId="0" applyFont="1" applyFill="1" applyBorder="1" applyAlignment="1" applyProtection="1">
      <alignment horizontal="center" vertical="center" wrapText="1"/>
    </xf>
    <xf numFmtId="0" fontId="26" fillId="36" borderId="53" xfId="0" applyFont="1" applyFill="1" applyBorder="1" applyAlignment="1" applyProtection="1">
      <alignment horizontal="center" vertical="center" wrapText="1"/>
    </xf>
    <xf numFmtId="0" fontId="26" fillId="36" borderId="54" xfId="0" applyFont="1" applyFill="1" applyBorder="1" applyAlignment="1" applyProtection="1">
      <alignment horizontal="center" vertical="center" wrapText="1"/>
    </xf>
    <xf numFmtId="0" fontId="21" fillId="36" borderId="47" xfId="114" applyFont="1" applyFill="1" applyBorder="1" applyAlignment="1" applyProtection="1">
      <alignment horizontal="left" vertical="center" wrapText="1"/>
    </xf>
    <xf numFmtId="0" fontId="21" fillId="36" borderId="52" xfId="114" applyFont="1" applyFill="1" applyBorder="1" applyAlignment="1" applyProtection="1">
      <alignment horizontal="left" vertical="center" wrapText="1"/>
    </xf>
    <xf numFmtId="0" fontId="26" fillId="36" borderId="47" xfId="0" applyFont="1" applyFill="1" applyBorder="1" applyAlignment="1" applyProtection="1">
      <alignment horizontal="left" vertical="center" wrapText="1"/>
    </xf>
    <xf numFmtId="0" fontId="21" fillId="36" borderId="49" xfId="0" applyFont="1" applyFill="1" applyBorder="1" applyAlignment="1" applyProtection="1">
      <alignment horizontal="center" vertical="center" wrapText="1"/>
    </xf>
    <xf numFmtId="0" fontId="60" fillId="33" borderId="27" xfId="0" applyFont="1" applyFill="1" applyBorder="1" applyAlignment="1" applyProtection="1">
      <alignment horizontal="center"/>
      <protection locked="0"/>
    </xf>
    <xf numFmtId="0" fontId="26" fillId="36" borderId="52" xfId="0" applyFont="1" applyFill="1" applyBorder="1" applyAlignment="1" applyProtection="1">
      <alignment horizontal="left" vertical="center" wrapText="1"/>
    </xf>
    <xf numFmtId="0" fontId="26" fillId="36" borderId="53" xfId="0" applyFont="1" applyFill="1" applyBorder="1" applyAlignment="1" applyProtection="1">
      <alignment horizontal="left" vertical="center" wrapText="1"/>
    </xf>
    <xf numFmtId="0" fontId="26" fillId="36" borderId="65" xfId="0" applyFont="1" applyFill="1" applyBorder="1" applyAlignment="1" applyProtection="1">
      <alignment horizontal="left" vertical="center" wrapText="1"/>
    </xf>
    <xf numFmtId="0" fontId="26" fillId="36" borderId="50" xfId="0" applyFont="1" applyFill="1" applyBorder="1" applyAlignment="1" applyProtection="1">
      <alignment horizontal="left" vertical="center" wrapText="1"/>
    </xf>
    <xf numFmtId="0" fontId="96" fillId="44" borderId="63" xfId="0" applyFont="1" applyFill="1" applyBorder="1" applyAlignment="1" applyProtection="1">
      <alignment horizontal="center" vertical="center" wrapText="1"/>
    </xf>
    <xf numFmtId="0" fontId="21" fillId="34" borderId="63" xfId="0" applyFont="1" applyFill="1" applyBorder="1" applyAlignment="1" applyProtection="1">
      <alignment horizontal="center" vertical="center" wrapText="1"/>
      <protection hidden="1"/>
    </xf>
    <xf numFmtId="0" fontId="21" fillId="34" borderId="47" xfId="0" applyFont="1" applyFill="1" applyBorder="1" applyAlignment="1" applyProtection="1">
      <alignment horizontal="center" vertical="center" wrapText="1"/>
      <protection hidden="1"/>
    </xf>
    <xf numFmtId="0" fontId="95" fillId="34" borderId="0" xfId="0" applyFont="1" applyFill="1" applyAlignment="1" applyProtection="1">
      <alignment horizontal="left"/>
    </xf>
    <xf numFmtId="0" fontId="96" fillId="44" borderId="56" xfId="0" applyFont="1" applyFill="1" applyBorder="1" applyAlignment="1" applyProtection="1">
      <alignment horizontal="center" vertical="center" wrapText="1"/>
    </xf>
    <xf numFmtId="0" fontId="96" fillId="44" borderId="57" xfId="0" applyFont="1" applyFill="1" applyBorder="1" applyAlignment="1" applyProtection="1">
      <alignment horizontal="center" vertical="center" wrapText="1"/>
    </xf>
    <xf numFmtId="0" fontId="96" fillId="44" borderId="58" xfId="0" applyFont="1" applyFill="1" applyBorder="1" applyAlignment="1" applyProtection="1">
      <alignment horizontal="center" vertical="center" wrapText="1"/>
    </xf>
    <xf numFmtId="0" fontId="96" fillId="44" borderId="59" xfId="0" applyFont="1" applyFill="1" applyBorder="1" applyAlignment="1" applyProtection="1">
      <alignment horizontal="center" vertical="center"/>
    </xf>
    <xf numFmtId="0" fontId="96" fillId="44" borderId="60" xfId="0" applyFont="1" applyFill="1" applyBorder="1" applyAlignment="1" applyProtection="1">
      <alignment horizontal="center" vertical="center"/>
    </xf>
    <xf numFmtId="0" fontId="96" fillId="44" borderId="61" xfId="0" applyFont="1" applyFill="1" applyBorder="1" applyAlignment="1" applyProtection="1">
      <alignment horizontal="center" vertical="center"/>
    </xf>
    <xf numFmtId="0" fontId="25" fillId="0" borderId="69" xfId="0" applyFont="1" applyFill="1" applyBorder="1" applyAlignment="1" applyProtection="1">
      <alignment horizontal="center"/>
      <protection locked="0"/>
    </xf>
    <xf numFmtId="0" fontId="25" fillId="0" borderId="36" xfId="0" applyFont="1" applyFill="1" applyBorder="1" applyAlignment="1" applyProtection="1">
      <alignment horizontal="center"/>
      <protection locked="0"/>
    </xf>
    <xf numFmtId="0" fontId="25" fillId="0" borderId="31" xfId="0" applyFont="1" applyFill="1" applyBorder="1" applyAlignment="1" applyProtection="1">
      <alignment horizontal="center"/>
      <protection locked="0"/>
    </xf>
    <xf numFmtId="0" fontId="6" fillId="33" borderId="0" xfId="0" applyFont="1" applyFill="1" applyBorder="1" applyAlignment="1" applyProtection="1">
      <alignment horizontal="center" vertical="center"/>
      <protection locked="0"/>
    </xf>
    <xf numFmtId="0" fontId="57" fillId="0" borderId="35" xfId="0" applyFont="1" applyFill="1" applyBorder="1" applyAlignment="1" applyProtection="1">
      <alignment horizontal="center"/>
    </xf>
    <xf numFmtId="0" fontId="57" fillId="0" borderId="36" xfId="0" applyFont="1" applyFill="1" applyBorder="1" applyAlignment="1" applyProtection="1">
      <alignment horizontal="center"/>
    </xf>
    <xf numFmtId="0" fontId="57" fillId="0" borderId="31" xfId="0" applyFont="1" applyFill="1" applyBorder="1" applyAlignment="1" applyProtection="1">
      <alignment horizontal="center"/>
    </xf>
    <xf numFmtId="0" fontId="4" fillId="33" borderId="34" xfId="0" applyFont="1" applyFill="1" applyBorder="1" applyAlignment="1" applyProtection="1">
      <alignment horizontal="center" vertical="center"/>
    </xf>
    <xf numFmtId="0" fontId="2" fillId="33" borderId="32" xfId="0" applyFont="1" applyFill="1" applyBorder="1" applyAlignment="1" applyProtection="1">
      <alignment horizontal="center" vertical="center" wrapText="1"/>
      <protection locked="0"/>
    </xf>
    <xf numFmtId="0" fontId="2" fillId="33" borderId="33" xfId="0" applyFont="1" applyFill="1" applyBorder="1" applyAlignment="1" applyProtection="1">
      <alignment horizontal="center" vertical="center" wrapText="1"/>
      <protection locked="0"/>
    </xf>
    <xf numFmtId="0" fontId="2" fillId="33" borderId="17" xfId="0" applyFont="1" applyFill="1" applyBorder="1" applyAlignment="1" applyProtection="1">
      <alignment horizontal="center" vertical="center" wrapText="1"/>
      <protection locked="0"/>
    </xf>
    <xf numFmtId="0" fontId="2" fillId="33" borderId="14" xfId="0" applyFont="1" applyFill="1" applyBorder="1" applyAlignment="1" applyProtection="1">
      <alignment horizontal="center" vertical="center" wrapText="1"/>
      <protection locked="0"/>
    </xf>
    <xf numFmtId="0" fontId="87" fillId="34" borderId="0" xfId="0" applyFont="1" applyFill="1" applyAlignment="1" applyProtection="1">
      <alignment horizontal="center" vertical="top" wrapText="1"/>
    </xf>
    <xf numFmtId="0" fontId="21" fillId="36" borderId="52" xfId="114" applyFont="1" applyFill="1" applyBorder="1" applyAlignment="1" applyProtection="1">
      <alignment horizontal="left" vertical="center"/>
    </xf>
    <xf numFmtId="0" fontId="21" fillId="36" borderId="53" xfId="114" applyFont="1" applyFill="1" applyBorder="1" applyAlignment="1" applyProtection="1">
      <alignment horizontal="left" vertical="center"/>
    </xf>
    <xf numFmtId="0" fontId="21" fillId="36" borderId="54" xfId="114" applyFont="1" applyFill="1" applyBorder="1" applyAlignment="1" applyProtection="1">
      <alignment horizontal="left" vertical="center"/>
    </xf>
    <xf numFmtId="0" fontId="26" fillId="36" borderId="0" xfId="0" applyFont="1" applyFill="1" applyBorder="1" applyAlignment="1" applyProtection="1">
      <alignment horizontal="left" vertical="center" wrapText="1"/>
    </xf>
    <xf numFmtId="0" fontId="26" fillId="36" borderId="47" xfId="0" applyFont="1" applyFill="1" applyBorder="1" applyAlignment="1" applyProtection="1">
      <alignment horizontal="center" vertical="center" wrapText="1"/>
    </xf>
    <xf numFmtId="0" fontId="62" fillId="34" borderId="0" xfId="0" applyFont="1" applyFill="1" applyAlignment="1" applyProtection="1">
      <alignment horizontal="left"/>
    </xf>
    <xf numFmtId="0" fontId="96" fillId="44" borderId="66" xfId="0" applyFont="1" applyFill="1" applyBorder="1" applyAlignment="1" applyProtection="1">
      <alignment horizontal="center" vertical="center" wrapText="1"/>
    </xf>
    <xf numFmtId="0" fontId="21" fillId="34" borderId="52" xfId="114" applyFont="1" applyFill="1" applyBorder="1" applyAlignment="1" applyProtection="1">
      <alignment horizontal="center" vertical="center" wrapText="1"/>
      <protection hidden="1"/>
    </xf>
    <xf numFmtId="0" fontId="21" fillId="34" borderId="53" xfId="114" applyFont="1" applyFill="1" applyBorder="1" applyAlignment="1" applyProtection="1">
      <alignment horizontal="center" vertical="center" wrapText="1"/>
      <protection hidden="1"/>
    </xf>
    <xf numFmtId="0" fontId="96" fillId="44" borderId="52" xfId="0" applyFont="1" applyFill="1" applyBorder="1" applyAlignment="1" applyProtection="1">
      <alignment horizontal="center" vertical="center" wrapText="1"/>
    </xf>
    <xf numFmtId="0" fontId="96" fillId="44" borderId="53" xfId="0" applyFont="1" applyFill="1" applyBorder="1" applyAlignment="1" applyProtection="1">
      <alignment horizontal="center" vertical="center" wrapText="1"/>
    </xf>
    <xf numFmtId="0" fontId="96" fillId="44" borderId="54" xfId="0" applyFont="1" applyFill="1" applyBorder="1" applyAlignment="1" applyProtection="1">
      <alignment horizontal="center" vertical="center" wrapText="1"/>
    </xf>
    <xf numFmtId="0" fontId="21" fillId="34" borderId="63" xfId="114" applyFont="1" applyFill="1" applyBorder="1" applyAlignment="1" applyProtection="1">
      <alignment horizontal="center" vertical="center" wrapText="1"/>
      <protection hidden="1"/>
    </xf>
    <xf numFmtId="0" fontId="26" fillId="36" borderId="62" xfId="0" applyFont="1" applyFill="1" applyBorder="1" applyAlignment="1" applyProtection="1">
      <alignment horizontal="center" vertical="center" wrapText="1"/>
    </xf>
    <xf numFmtId="0" fontId="26" fillId="36" borderId="63" xfId="0" applyFont="1" applyFill="1" applyBorder="1" applyAlignment="1" applyProtection="1">
      <alignment horizontal="center" vertical="center" wrapText="1"/>
    </xf>
    <xf numFmtId="0" fontId="26" fillId="36" borderId="48" xfId="0" applyFont="1" applyFill="1" applyBorder="1" applyAlignment="1" applyProtection="1">
      <alignment horizontal="center" vertical="center" wrapText="1"/>
    </xf>
    <xf numFmtId="0" fontId="26" fillId="36" borderId="64" xfId="0" applyFont="1" applyFill="1" applyBorder="1" applyAlignment="1" applyProtection="1">
      <alignment horizontal="center" vertical="center" wrapText="1"/>
    </xf>
    <xf numFmtId="0" fontId="26" fillId="36" borderId="65" xfId="0" applyFont="1" applyFill="1" applyBorder="1" applyAlignment="1" applyProtection="1">
      <alignment horizontal="center" vertical="center" wrapText="1"/>
    </xf>
    <xf numFmtId="0" fontId="26" fillId="36" borderId="50" xfId="0" applyFont="1" applyFill="1" applyBorder="1" applyAlignment="1" applyProtection="1">
      <alignment horizontal="center" vertical="center" wrapText="1"/>
    </xf>
    <xf numFmtId="0" fontId="60" fillId="0" borderId="0" xfId="0" applyFont="1" applyAlignment="1" applyProtection="1">
      <alignment horizontal="center" wrapText="1"/>
      <protection locked="0"/>
    </xf>
    <xf numFmtId="168" fontId="0" fillId="0" borderId="0" xfId="0" applyNumberFormat="1"/>
    <xf numFmtId="165" fontId="62" fillId="0" borderId="26" xfId="0" applyNumberFormat="1" applyFont="1" applyFill="1" applyBorder="1" applyAlignment="1" applyProtection="1">
      <alignment wrapText="1"/>
      <protection locked="0"/>
    </xf>
    <xf numFmtId="165" fontId="62" fillId="0" borderId="21" xfId="0" applyNumberFormat="1" applyFont="1" applyFill="1" applyBorder="1" applyAlignment="1" applyProtection="1">
      <protection locked="0"/>
    </xf>
    <xf numFmtId="165" fontId="62" fillId="0" borderId="1" xfId="0" applyNumberFormat="1" applyFont="1" applyBorder="1" applyAlignment="1" applyProtection="1">
      <alignment wrapText="1"/>
      <protection locked="0"/>
    </xf>
    <xf numFmtId="165" fontId="62" fillId="0" borderId="23" xfId="0" applyNumberFormat="1" applyFont="1" applyBorder="1" applyProtection="1">
      <protection locked="0"/>
    </xf>
    <xf numFmtId="165" fontId="62" fillId="0" borderId="22" xfId="0" applyNumberFormat="1" applyFont="1" applyFill="1" applyBorder="1" applyAlignment="1" applyProtection="1">
      <alignment wrapText="1"/>
      <protection locked="0"/>
    </xf>
    <xf numFmtId="165" fontId="62" fillId="0" borderId="22" xfId="0" applyNumberFormat="1" applyFont="1" applyFill="1" applyBorder="1" applyProtection="1">
      <protection locked="0"/>
    </xf>
    <xf numFmtId="165" fontId="0" fillId="0" borderId="0" xfId="0" applyNumberFormat="1"/>
    <xf numFmtId="165" fontId="62" fillId="0" borderId="22" xfId="0" applyNumberFormat="1" applyFont="1" applyBorder="1" applyProtection="1">
      <protection locked="0"/>
    </xf>
    <xf numFmtId="165" fontId="62" fillId="0" borderId="22" xfId="0" applyNumberFormat="1" applyFont="1" applyBorder="1" applyAlignment="1" applyProtection="1">
      <alignment horizontal="center"/>
      <protection locked="0"/>
    </xf>
    <xf numFmtId="165" fontId="62" fillId="0" borderId="22" xfId="0" applyNumberFormat="1" applyFont="1" applyBorder="1" applyAlignment="1" applyProtection="1">
      <alignment wrapText="1"/>
      <protection locked="0"/>
    </xf>
    <xf numFmtId="165" fontId="62" fillId="0" borderId="26" xfId="0" applyNumberFormat="1" applyFont="1" applyBorder="1" applyProtection="1">
      <protection locked="0"/>
    </xf>
  </cellXfs>
  <cellStyles count="1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14" xr:uid="{00000000-0005-0000-0000-00000D000000}"/>
    <cellStyle name="60% - Accent2" xfId="15" builtinId="36" customBuiltin="1"/>
    <cellStyle name="60% - Accent2 2" xfId="16" xr:uid="{00000000-0005-0000-0000-00000F000000}"/>
    <cellStyle name="60% - Accent3" xfId="17" builtinId="40" customBuiltin="1"/>
    <cellStyle name="60% - Accent3 2" xfId="18" xr:uid="{00000000-0005-0000-0000-000011000000}"/>
    <cellStyle name="60% - Accent4" xfId="19" builtinId="44" customBuiltin="1"/>
    <cellStyle name="60% - Accent4 2" xfId="20" xr:uid="{00000000-0005-0000-0000-000013000000}"/>
    <cellStyle name="60% - Accent5" xfId="21" builtinId="48" customBuiltin="1"/>
    <cellStyle name="60% - Accent5 2" xfId="22" xr:uid="{00000000-0005-0000-0000-000015000000}"/>
    <cellStyle name="60% - Accent6" xfId="23" builtinId="52" customBuiltin="1"/>
    <cellStyle name="60% - Accent6 2" xfId="24" xr:uid="{00000000-0005-0000-0000-000017000000}"/>
    <cellStyle name="Accent1" xfId="25" builtinId="29" customBuiltin="1"/>
    <cellStyle name="Accent2" xfId="26" builtinId="33" customBuiltin="1"/>
    <cellStyle name="Accent3" xfId="27" builtinId="37" customBuiltin="1"/>
    <cellStyle name="Accent4" xfId="28" builtinId="41" customBuiltin="1"/>
    <cellStyle name="Accent5" xfId="29" builtinId="45" customBuiltin="1"/>
    <cellStyle name="Accent6" xfId="30" builtinId="49" customBuiltin="1"/>
    <cellStyle name="Bad" xfId="31" builtinId="27" customBuiltin="1"/>
    <cellStyle name="Calculation" xfId="32" builtinId="22" customBuiltin="1"/>
    <cellStyle name="Check Cell" xfId="33" builtinId="23" customBuiltin="1"/>
    <cellStyle name="Comma [0] 2" xfId="34" xr:uid="{00000000-0005-0000-0000-000021000000}"/>
    <cellStyle name="Comma [0] 2 2" xfId="35" xr:uid="{00000000-0005-0000-0000-000022000000}"/>
    <cellStyle name="Comma [0] 2 2 2" xfId="36" xr:uid="{00000000-0005-0000-0000-000023000000}"/>
    <cellStyle name="Comma [0] 2 2 2 2" xfId="37" xr:uid="{00000000-0005-0000-0000-000024000000}"/>
    <cellStyle name="Comma [0] 2 2 2 2 2" xfId="38" xr:uid="{00000000-0005-0000-0000-000025000000}"/>
    <cellStyle name="Comma [0] 2 2 2 3" xfId="39" xr:uid="{00000000-0005-0000-0000-000026000000}"/>
    <cellStyle name="Comma [0] 2 2 3" xfId="40" xr:uid="{00000000-0005-0000-0000-000027000000}"/>
    <cellStyle name="Comma [0] 2 2 3 2" xfId="41" xr:uid="{00000000-0005-0000-0000-000028000000}"/>
    <cellStyle name="Comma [0] 2 2 4" xfId="42" xr:uid="{00000000-0005-0000-0000-000029000000}"/>
    <cellStyle name="Comma [0] 2 3" xfId="43" xr:uid="{00000000-0005-0000-0000-00002A000000}"/>
    <cellStyle name="Comma [0] 2 3 2" xfId="44" xr:uid="{00000000-0005-0000-0000-00002B000000}"/>
    <cellStyle name="Comma [0] 2 3 2 2" xfId="45" xr:uid="{00000000-0005-0000-0000-00002C000000}"/>
    <cellStyle name="Comma [0] 2 3 3" xfId="46" xr:uid="{00000000-0005-0000-0000-00002D000000}"/>
    <cellStyle name="Comma [0] 2 4" xfId="47" xr:uid="{00000000-0005-0000-0000-00002E000000}"/>
    <cellStyle name="Comma [0] 2 4 2" xfId="48" xr:uid="{00000000-0005-0000-0000-00002F000000}"/>
    <cellStyle name="Comma [0] 2 5" xfId="49" xr:uid="{00000000-0005-0000-0000-000030000000}"/>
    <cellStyle name="Comma 2" xfId="50" xr:uid="{00000000-0005-0000-0000-000031000000}"/>
    <cellStyle name="Comma 2 2" xfId="51" xr:uid="{00000000-0005-0000-0000-000032000000}"/>
    <cellStyle name="Comma 2 2 2" xfId="52" xr:uid="{00000000-0005-0000-0000-000033000000}"/>
    <cellStyle name="Comma 2 2 2 2" xfId="53" xr:uid="{00000000-0005-0000-0000-000034000000}"/>
    <cellStyle name="Comma 2 2 2 2 2" xfId="54" xr:uid="{00000000-0005-0000-0000-000035000000}"/>
    <cellStyle name="Comma 2 2 2 3" xfId="55" xr:uid="{00000000-0005-0000-0000-000036000000}"/>
    <cellStyle name="Comma 2 2 3" xfId="56" xr:uid="{00000000-0005-0000-0000-000037000000}"/>
    <cellStyle name="Comma 2 2 3 2" xfId="57" xr:uid="{00000000-0005-0000-0000-000038000000}"/>
    <cellStyle name="Comma 2 2 4" xfId="58" xr:uid="{00000000-0005-0000-0000-000039000000}"/>
    <cellStyle name="Comma 2 3" xfId="59" xr:uid="{00000000-0005-0000-0000-00003A000000}"/>
    <cellStyle name="Comma 2 3 2" xfId="60" xr:uid="{00000000-0005-0000-0000-00003B000000}"/>
    <cellStyle name="Comma 2 3 2 2" xfId="61" xr:uid="{00000000-0005-0000-0000-00003C000000}"/>
    <cellStyle name="Comma 2 3 3" xfId="62" xr:uid="{00000000-0005-0000-0000-00003D000000}"/>
    <cellStyle name="Comma 2 4" xfId="63" xr:uid="{00000000-0005-0000-0000-00003E000000}"/>
    <cellStyle name="Comma 2 4 2" xfId="64" xr:uid="{00000000-0005-0000-0000-00003F000000}"/>
    <cellStyle name="Comma 2 5" xfId="65" xr:uid="{00000000-0005-0000-0000-000040000000}"/>
    <cellStyle name="Currency [0] 2" xfId="66" xr:uid="{00000000-0005-0000-0000-000041000000}"/>
    <cellStyle name="Currency [0] 2 2" xfId="67" xr:uid="{00000000-0005-0000-0000-000042000000}"/>
    <cellStyle name="Currency [0] 2 2 2" xfId="68" xr:uid="{00000000-0005-0000-0000-000043000000}"/>
    <cellStyle name="Currency [0] 2 2 2 2" xfId="69" xr:uid="{00000000-0005-0000-0000-000044000000}"/>
    <cellStyle name="Currency [0] 2 2 2 2 2" xfId="70" xr:uid="{00000000-0005-0000-0000-000045000000}"/>
    <cellStyle name="Currency [0] 2 2 2 3" xfId="71" xr:uid="{00000000-0005-0000-0000-000046000000}"/>
    <cellStyle name="Currency [0] 2 2 3" xfId="72" xr:uid="{00000000-0005-0000-0000-000047000000}"/>
    <cellStyle name="Currency [0] 2 2 3 2" xfId="73" xr:uid="{00000000-0005-0000-0000-000048000000}"/>
    <cellStyle name="Currency [0] 2 2 4" xfId="74" xr:uid="{00000000-0005-0000-0000-000049000000}"/>
    <cellStyle name="Currency [0] 2 3" xfId="75" xr:uid="{00000000-0005-0000-0000-00004A000000}"/>
    <cellStyle name="Currency [0] 2 3 2" xfId="76" xr:uid="{00000000-0005-0000-0000-00004B000000}"/>
    <cellStyle name="Currency [0] 2 3 2 2" xfId="77" xr:uid="{00000000-0005-0000-0000-00004C000000}"/>
    <cellStyle name="Currency [0] 2 3 3" xfId="78" xr:uid="{00000000-0005-0000-0000-00004D000000}"/>
    <cellStyle name="Currency [0] 2 4" xfId="79" xr:uid="{00000000-0005-0000-0000-00004E000000}"/>
    <cellStyle name="Currency [0] 2 4 2" xfId="80" xr:uid="{00000000-0005-0000-0000-00004F000000}"/>
    <cellStyle name="Currency [0] 2 5" xfId="81" xr:uid="{00000000-0005-0000-0000-000050000000}"/>
    <cellStyle name="Currency 2" xfId="82" xr:uid="{00000000-0005-0000-0000-000051000000}"/>
    <cellStyle name="Currency 2 2" xfId="83" xr:uid="{00000000-0005-0000-0000-000052000000}"/>
    <cellStyle name="Currency 2 2 2" xfId="84" xr:uid="{00000000-0005-0000-0000-000053000000}"/>
    <cellStyle name="Currency 2 2 2 2" xfId="85" xr:uid="{00000000-0005-0000-0000-000054000000}"/>
    <cellStyle name="Currency 2 2 2 2 2" xfId="86" xr:uid="{00000000-0005-0000-0000-000055000000}"/>
    <cellStyle name="Currency 2 2 2 3" xfId="87" xr:uid="{00000000-0005-0000-0000-000056000000}"/>
    <cellStyle name="Currency 2 2 3" xfId="88" xr:uid="{00000000-0005-0000-0000-000057000000}"/>
    <cellStyle name="Currency 2 2 3 2" xfId="89" xr:uid="{00000000-0005-0000-0000-000058000000}"/>
    <cellStyle name="Currency 2 2 4" xfId="90" xr:uid="{00000000-0005-0000-0000-000059000000}"/>
    <cellStyle name="Currency 2 3" xfId="91" xr:uid="{00000000-0005-0000-0000-00005A000000}"/>
    <cellStyle name="Currency 2 3 2" xfId="92" xr:uid="{00000000-0005-0000-0000-00005B000000}"/>
    <cellStyle name="Currency 2 3 2 2" xfId="93" xr:uid="{00000000-0005-0000-0000-00005C000000}"/>
    <cellStyle name="Currency 2 3 3" xfId="94" xr:uid="{00000000-0005-0000-0000-00005D000000}"/>
    <cellStyle name="Currency 2 4" xfId="95" xr:uid="{00000000-0005-0000-0000-00005E000000}"/>
    <cellStyle name="Currency 2 4 2" xfId="96" xr:uid="{00000000-0005-0000-0000-00005F000000}"/>
    <cellStyle name="Currency 2 5" xfId="97" xr:uid="{00000000-0005-0000-0000-000060000000}"/>
    <cellStyle name="Explanatory Text" xfId="98" builtinId="53" customBuilti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Good" xfId="99" builtinId="26" customBuiltin="1"/>
    <cellStyle name="Heading 1" xfId="100" builtinId="16" customBuiltin="1"/>
    <cellStyle name="Heading 2" xfId="101" builtinId="17" customBuiltin="1"/>
    <cellStyle name="Heading 3" xfId="102" builtinId="18" customBuiltin="1"/>
    <cellStyle name="Heading 4" xfId="103" builtinId="19" customBuilti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2" xfId="104" xr:uid="{00000000-0005-0000-0000-000089000000}"/>
    <cellStyle name="Input" xfId="105" builtinId="20" customBuiltin="1"/>
    <cellStyle name="Linked Cell" xfId="106" builtinId="24" customBuiltin="1"/>
    <cellStyle name="Neutral" xfId="107" builtinId="28" customBuiltin="1"/>
    <cellStyle name="Neutral 2" xfId="108" xr:uid="{00000000-0005-0000-0000-00008D000000}"/>
    <cellStyle name="Normal" xfId="0" builtinId="0"/>
    <cellStyle name="Normal 2" xfId="109" xr:uid="{00000000-0005-0000-0000-00008F000000}"/>
    <cellStyle name="Normal 2 2" xfId="110" xr:uid="{00000000-0005-0000-0000-000090000000}"/>
    <cellStyle name="Normal 2 2 2" xfId="111" xr:uid="{00000000-0005-0000-0000-000091000000}"/>
    <cellStyle name="Normal 2 3" xfId="112" xr:uid="{00000000-0005-0000-0000-000092000000}"/>
    <cellStyle name="Normal 2 3 2" xfId="113" xr:uid="{00000000-0005-0000-0000-000093000000}"/>
    <cellStyle name="Normal 3" xfId="114" xr:uid="{00000000-0005-0000-0000-000094000000}"/>
    <cellStyle name="Normal 3 2" xfId="115" xr:uid="{00000000-0005-0000-0000-000095000000}"/>
    <cellStyle name="Normal 3 2 2" xfId="116" xr:uid="{00000000-0005-0000-0000-000096000000}"/>
    <cellStyle name="Normal 3 2 2 2" xfId="117" xr:uid="{00000000-0005-0000-0000-000097000000}"/>
    <cellStyle name="Normal 3 2 3" xfId="118" xr:uid="{00000000-0005-0000-0000-000098000000}"/>
    <cellStyle name="Normal 3 2 4" xfId="119" xr:uid="{00000000-0005-0000-0000-000099000000}"/>
    <cellStyle name="Normal 3 3" xfId="120" xr:uid="{00000000-0005-0000-0000-00009A000000}"/>
    <cellStyle name="Normal 3 3 2" xfId="121" xr:uid="{00000000-0005-0000-0000-00009B000000}"/>
    <cellStyle name="Normal 3 3 2 2" xfId="122" xr:uid="{00000000-0005-0000-0000-00009C000000}"/>
    <cellStyle name="Normal 3 3 3" xfId="123" xr:uid="{00000000-0005-0000-0000-00009D000000}"/>
    <cellStyle name="Normal 3 4" xfId="124" xr:uid="{00000000-0005-0000-0000-00009E000000}"/>
    <cellStyle name="Normal 3 5" xfId="125" xr:uid="{00000000-0005-0000-0000-00009F000000}"/>
    <cellStyle name="Normal 4" xfId="126" xr:uid="{00000000-0005-0000-0000-0000A0000000}"/>
    <cellStyle name="Normal 4 2" xfId="127" xr:uid="{00000000-0005-0000-0000-0000A1000000}"/>
    <cellStyle name="Normal 4 2 2" xfId="128" xr:uid="{00000000-0005-0000-0000-0000A2000000}"/>
    <cellStyle name="Normal 4 2 2 2" xfId="129" xr:uid="{00000000-0005-0000-0000-0000A3000000}"/>
    <cellStyle name="Normal 4 2 3" xfId="130" xr:uid="{00000000-0005-0000-0000-0000A4000000}"/>
    <cellStyle name="Normal 4 2 4" xfId="131" xr:uid="{00000000-0005-0000-0000-0000A5000000}"/>
    <cellStyle name="Normal 4 3" xfId="132" xr:uid="{00000000-0005-0000-0000-0000A6000000}"/>
    <cellStyle name="Normal 4 3 2" xfId="133" xr:uid="{00000000-0005-0000-0000-0000A7000000}"/>
    <cellStyle name="Normal 4 4" xfId="134" xr:uid="{00000000-0005-0000-0000-0000A8000000}"/>
    <cellStyle name="Normal 4 5" xfId="135" xr:uid="{00000000-0005-0000-0000-0000A9000000}"/>
    <cellStyle name="Normal 5" xfId="136" xr:uid="{00000000-0005-0000-0000-0000AA000000}"/>
    <cellStyle name="Normal 5 2" xfId="137" xr:uid="{00000000-0005-0000-0000-0000AB000000}"/>
    <cellStyle name="Normal 5 3" xfId="138" xr:uid="{00000000-0005-0000-0000-0000AC000000}"/>
    <cellStyle name="Normal 5 4" xfId="139" xr:uid="{00000000-0005-0000-0000-0000AD000000}"/>
    <cellStyle name="Normal 5 5" xfId="140" xr:uid="{00000000-0005-0000-0000-0000AE000000}"/>
    <cellStyle name="Normal 6" xfId="141" xr:uid="{00000000-0005-0000-0000-0000AF000000}"/>
    <cellStyle name="Normal 6 2" xfId="142" xr:uid="{00000000-0005-0000-0000-0000B0000000}"/>
    <cellStyle name="Normal 7" xfId="143" xr:uid="{00000000-0005-0000-0000-0000B1000000}"/>
    <cellStyle name="Note" xfId="144" builtinId="10" customBuiltin="1"/>
    <cellStyle name="Note 2" xfId="145" xr:uid="{00000000-0005-0000-0000-0000B3000000}"/>
    <cellStyle name="Output" xfId="146" builtinId="21" customBuiltin="1"/>
    <cellStyle name="Percent 2" xfId="147" xr:uid="{00000000-0005-0000-0000-0000B5000000}"/>
    <cellStyle name="Percent 2 2" xfId="148" xr:uid="{00000000-0005-0000-0000-0000B6000000}"/>
    <cellStyle name="Percent 3" xfId="149" xr:uid="{00000000-0005-0000-0000-0000B7000000}"/>
    <cellStyle name="Title" xfId="150" builtinId="15" customBuiltin="1"/>
    <cellStyle name="Title 2" xfId="151" xr:uid="{00000000-0005-0000-0000-0000B9000000}"/>
    <cellStyle name="Total" xfId="152" builtinId="25" customBuiltin="1"/>
    <cellStyle name="Warning Text" xfId="153" builtinId="11" customBuiltin="1"/>
  </cellStyles>
  <dxfs count="83">
    <dxf>
      <fill>
        <patternFill>
          <bgColor rgb="FFFFFF0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rgb="FFFFFF00"/>
        </patternFill>
      </fill>
    </dxf>
    <dxf>
      <fill>
        <patternFill>
          <bgColor theme="4" tint="0.59996337778862885"/>
        </patternFill>
      </fill>
    </dxf>
    <dxf>
      <fill>
        <patternFill>
          <bgColor theme="4" tint="0.59996337778862885"/>
        </patternFill>
      </fill>
    </dxf>
    <dxf>
      <font>
        <color theme="1"/>
      </font>
      <fill>
        <patternFill>
          <bgColor rgb="FFFFFF00"/>
        </patternFill>
      </fill>
    </dxf>
    <dxf>
      <fill>
        <patternFill>
          <bgColor theme="4" tint="0.59996337778862885"/>
        </patternFill>
      </fill>
    </dxf>
    <dxf>
      <fill>
        <patternFill>
          <bgColor theme="4" tint="0.59996337778862885"/>
        </patternFill>
      </fill>
    </dxf>
    <dxf>
      <fill>
        <patternFill>
          <bgColor rgb="FFFFFF00"/>
        </patternFill>
      </fill>
    </dxf>
    <dxf>
      <fill>
        <patternFill>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patternType="solid">
          <fgColor indexed="64"/>
          <bgColor rgb="FFFFFF00"/>
        </patternFill>
      </fill>
    </dxf>
    <dxf>
      <fill>
        <patternFill patternType="solid">
          <bgColor theme="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patternType="none">
          <bgColor indexed="6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patternType="none">
          <bgColor indexed="6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2"/>
        </patternFill>
      </fill>
    </dxf>
    <dxf>
      <fill>
        <patternFill>
          <bgColor theme="4" tint="0.59996337778862885"/>
        </patternFill>
      </fill>
    </dxf>
    <dxf>
      <fill>
        <patternFill>
          <bgColor rgb="FFFFFF0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2"/>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rgb="FFFFC000"/>
        </patternFill>
      </fill>
    </dxf>
    <dxf>
      <fill>
        <patternFill patternType="none">
          <bgColor indexed="6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patternType="solid">
          <bgColor rgb="FFFFC000"/>
        </patternFill>
      </fill>
    </dxf>
    <dxf>
      <fill>
        <patternFill patternType="none">
          <bgColor indexed="6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patternType="none">
          <bgColor indexed="65"/>
        </patternFill>
      </fill>
    </dxf>
    <dxf>
      <fill>
        <patternFill>
          <bgColor theme="4" tint="0.59996337778862885"/>
        </patternFill>
      </fill>
    </dxf>
    <dxf>
      <fill>
        <patternFill>
          <bgColor theme="4" tint="0.59996337778862885"/>
        </patternFill>
      </fill>
    </dxf>
    <dxf>
      <fill>
        <patternFill patternType="none">
          <bgColor indexed="6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152400</xdr:rowOff>
    </xdr:from>
    <xdr:to>
      <xdr:col>1</xdr:col>
      <xdr:colOff>1590675</xdr:colOff>
      <xdr:row>2</xdr:row>
      <xdr:rowOff>76200</xdr:rowOff>
    </xdr:to>
    <xdr:pic>
      <xdr:nvPicPr>
        <xdr:cNvPr id="15402" name="Picture 1" descr="Z:\JOB BAGS\2014\2014-317 - Staff briefing leaflets\design\PHE_3268_SML_AW.png">
          <a:extLst>
            <a:ext uri="{FF2B5EF4-FFF2-40B4-BE49-F238E27FC236}">
              <a16:creationId xmlns:a16="http://schemas.microsoft.com/office/drawing/2014/main" id="{00000000-0008-0000-0100-00002A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52400"/>
          <a:ext cx="1590675" cy="952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584200</xdr:colOff>
          <xdr:row>20</xdr:row>
          <xdr:rowOff>76200</xdr:rowOff>
        </xdr:from>
        <xdr:to>
          <xdr:col>7</xdr:col>
          <xdr:colOff>965200</xdr:colOff>
          <xdr:row>20</xdr:row>
          <xdr:rowOff>317500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584200</xdr:colOff>
          <xdr:row>20</xdr:row>
          <xdr:rowOff>76200</xdr:rowOff>
        </xdr:from>
        <xdr:to>
          <xdr:col>8</xdr:col>
          <xdr:colOff>965200</xdr:colOff>
          <xdr:row>20</xdr:row>
          <xdr:rowOff>317500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584200</xdr:colOff>
          <xdr:row>20</xdr:row>
          <xdr:rowOff>76200</xdr:rowOff>
        </xdr:from>
        <xdr:to>
          <xdr:col>9</xdr:col>
          <xdr:colOff>965200</xdr:colOff>
          <xdr:row>20</xdr:row>
          <xdr:rowOff>317500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584200</xdr:colOff>
          <xdr:row>21</xdr:row>
          <xdr:rowOff>76200</xdr:rowOff>
        </xdr:from>
        <xdr:to>
          <xdr:col>7</xdr:col>
          <xdr:colOff>965200</xdr:colOff>
          <xdr:row>21</xdr:row>
          <xdr:rowOff>317500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584200</xdr:colOff>
          <xdr:row>21</xdr:row>
          <xdr:rowOff>76200</xdr:rowOff>
        </xdr:from>
        <xdr:to>
          <xdr:col>8</xdr:col>
          <xdr:colOff>965200</xdr:colOff>
          <xdr:row>21</xdr:row>
          <xdr:rowOff>317500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584200</xdr:colOff>
          <xdr:row>21</xdr:row>
          <xdr:rowOff>76200</xdr:rowOff>
        </xdr:from>
        <xdr:to>
          <xdr:col>9</xdr:col>
          <xdr:colOff>965200</xdr:colOff>
          <xdr:row>21</xdr:row>
          <xdr:rowOff>317500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584200</xdr:colOff>
          <xdr:row>20</xdr:row>
          <xdr:rowOff>76200</xdr:rowOff>
        </xdr:from>
        <xdr:to>
          <xdr:col>17</xdr:col>
          <xdr:colOff>965200</xdr:colOff>
          <xdr:row>20</xdr:row>
          <xdr:rowOff>317500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584200</xdr:colOff>
          <xdr:row>21</xdr:row>
          <xdr:rowOff>76200</xdr:rowOff>
        </xdr:from>
        <xdr:to>
          <xdr:col>17</xdr:col>
          <xdr:colOff>965200</xdr:colOff>
          <xdr:row>21</xdr:row>
          <xdr:rowOff>317500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584200</xdr:colOff>
          <xdr:row>20</xdr:row>
          <xdr:rowOff>76200</xdr:rowOff>
        </xdr:from>
        <xdr:to>
          <xdr:col>18</xdr:col>
          <xdr:colOff>965200</xdr:colOff>
          <xdr:row>20</xdr:row>
          <xdr:rowOff>317500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584200</xdr:colOff>
          <xdr:row>21</xdr:row>
          <xdr:rowOff>76200</xdr:rowOff>
        </xdr:from>
        <xdr:to>
          <xdr:col>18</xdr:col>
          <xdr:colOff>965200</xdr:colOff>
          <xdr:row>21</xdr:row>
          <xdr:rowOff>317500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584200</xdr:colOff>
          <xdr:row>21</xdr:row>
          <xdr:rowOff>76200</xdr:rowOff>
        </xdr:from>
        <xdr:to>
          <xdr:col>19</xdr:col>
          <xdr:colOff>965200</xdr:colOff>
          <xdr:row>21</xdr:row>
          <xdr:rowOff>317500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584200</xdr:colOff>
          <xdr:row>20</xdr:row>
          <xdr:rowOff>76200</xdr:rowOff>
        </xdr:from>
        <xdr:to>
          <xdr:col>19</xdr:col>
          <xdr:colOff>965200</xdr:colOff>
          <xdr:row>20</xdr:row>
          <xdr:rowOff>317500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1308100</xdr:colOff>
          <xdr:row>24</xdr:row>
          <xdr:rowOff>12700</xdr:rowOff>
        </xdr:from>
        <xdr:to>
          <xdr:col>1</xdr:col>
          <xdr:colOff>1524000</xdr:colOff>
          <xdr:row>25</xdr:row>
          <xdr:rowOff>12700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1308100</xdr:colOff>
          <xdr:row>25</xdr:row>
          <xdr:rowOff>63500</xdr:rowOff>
        </xdr:from>
        <xdr:to>
          <xdr:col>1</xdr:col>
          <xdr:colOff>1517650</xdr:colOff>
          <xdr:row>26</xdr:row>
          <xdr:rowOff>19050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1301750</xdr:colOff>
          <xdr:row>26</xdr:row>
          <xdr:rowOff>63500</xdr:rowOff>
        </xdr:from>
        <xdr:to>
          <xdr:col>1</xdr:col>
          <xdr:colOff>1524000</xdr:colOff>
          <xdr:row>27</xdr:row>
          <xdr:rowOff>57150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1301750</xdr:colOff>
          <xdr:row>27</xdr:row>
          <xdr:rowOff>44450</xdr:rowOff>
        </xdr:from>
        <xdr:to>
          <xdr:col>1</xdr:col>
          <xdr:colOff>1511300</xdr:colOff>
          <xdr:row>28</xdr:row>
          <xdr:rowOff>44450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584200</xdr:colOff>
          <xdr:row>20</xdr:row>
          <xdr:rowOff>76200</xdr:rowOff>
        </xdr:from>
        <xdr:to>
          <xdr:col>28</xdr:col>
          <xdr:colOff>958850</xdr:colOff>
          <xdr:row>20</xdr:row>
          <xdr:rowOff>317500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584200</xdr:colOff>
          <xdr:row>21</xdr:row>
          <xdr:rowOff>76200</xdr:rowOff>
        </xdr:from>
        <xdr:to>
          <xdr:col>28</xdr:col>
          <xdr:colOff>965200</xdr:colOff>
          <xdr:row>21</xdr:row>
          <xdr:rowOff>317500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584200</xdr:colOff>
          <xdr:row>20</xdr:row>
          <xdr:rowOff>76200</xdr:rowOff>
        </xdr:from>
        <xdr:to>
          <xdr:col>29</xdr:col>
          <xdr:colOff>958850</xdr:colOff>
          <xdr:row>20</xdr:row>
          <xdr:rowOff>317500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584200</xdr:colOff>
          <xdr:row>21</xdr:row>
          <xdr:rowOff>76200</xdr:rowOff>
        </xdr:from>
        <xdr:to>
          <xdr:col>29</xdr:col>
          <xdr:colOff>965200</xdr:colOff>
          <xdr:row>21</xdr:row>
          <xdr:rowOff>317500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584200</xdr:colOff>
          <xdr:row>21</xdr:row>
          <xdr:rowOff>76200</xdr:rowOff>
        </xdr:from>
        <xdr:to>
          <xdr:col>30</xdr:col>
          <xdr:colOff>965200</xdr:colOff>
          <xdr:row>21</xdr:row>
          <xdr:rowOff>317500</xdr:rowOff>
        </xdr:to>
        <xdr:sp macro="" textlink="">
          <xdr:nvSpPr>
            <xdr:cNvPr id="15409" name="Check Box 49" hidden="1">
              <a:extLst>
                <a:ext uri="{63B3BB69-23CF-44E3-9099-C40C66FF867C}">
                  <a14:compatExt spid="_x0000_s15409"/>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584200</xdr:colOff>
          <xdr:row>20</xdr:row>
          <xdr:rowOff>76200</xdr:rowOff>
        </xdr:from>
        <xdr:to>
          <xdr:col>30</xdr:col>
          <xdr:colOff>958850</xdr:colOff>
          <xdr:row>20</xdr:row>
          <xdr:rowOff>317500</xdr:rowOff>
        </xdr:to>
        <xdr:sp macro="" textlink="">
          <xdr:nvSpPr>
            <xdr:cNvPr id="15410" name="Check Box 50" hidden="1">
              <a:extLst>
                <a:ext uri="{63B3BB69-23CF-44E3-9099-C40C66FF867C}">
                  <a14:compatExt spid="_x0000_s15410"/>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584200</xdr:colOff>
          <xdr:row>20</xdr:row>
          <xdr:rowOff>76200</xdr:rowOff>
        </xdr:from>
        <xdr:to>
          <xdr:col>38</xdr:col>
          <xdr:colOff>958850</xdr:colOff>
          <xdr:row>20</xdr:row>
          <xdr:rowOff>317500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584200</xdr:colOff>
          <xdr:row>21</xdr:row>
          <xdr:rowOff>76200</xdr:rowOff>
        </xdr:from>
        <xdr:to>
          <xdr:col>38</xdr:col>
          <xdr:colOff>965200</xdr:colOff>
          <xdr:row>21</xdr:row>
          <xdr:rowOff>317500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584200</xdr:colOff>
          <xdr:row>20</xdr:row>
          <xdr:rowOff>76200</xdr:rowOff>
        </xdr:from>
        <xdr:to>
          <xdr:col>39</xdr:col>
          <xdr:colOff>958850</xdr:colOff>
          <xdr:row>20</xdr:row>
          <xdr:rowOff>317500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584200</xdr:colOff>
          <xdr:row>21</xdr:row>
          <xdr:rowOff>76200</xdr:rowOff>
        </xdr:from>
        <xdr:to>
          <xdr:col>39</xdr:col>
          <xdr:colOff>965200</xdr:colOff>
          <xdr:row>21</xdr:row>
          <xdr:rowOff>317500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584200</xdr:colOff>
          <xdr:row>21</xdr:row>
          <xdr:rowOff>76200</xdr:rowOff>
        </xdr:from>
        <xdr:to>
          <xdr:col>40</xdr:col>
          <xdr:colOff>965200</xdr:colOff>
          <xdr:row>21</xdr:row>
          <xdr:rowOff>317500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584200</xdr:colOff>
          <xdr:row>20</xdr:row>
          <xdr:rowOff>76200</xdr:rowOff>
        </xdr:from>
        <xdr:to>
          <xdr:col>40</xdr:col>
          <xdr:colOff>958850</xdr:colOff>
          <xdr:row>20</xdr:row>
          <xdr:rowOff>317500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152400</xdr:rowOff>
    </xdr:from>
    <xdr:to>
      <xdr:col>1</xdr:col>
      <xdr:colOff>1590675</xdr:colOff>
      <xdr:row>2</xdr:row>
      <xdr:rowOff>76200</xdr:rowOff>
    </xdr:to>
    <xdr:pic>
      <xdr:nvPicPr>
        <xdr:cNvPr id="17439" name="Picture 1" descr="Z:\JOB BAGS\2014\2014-317 - Staff briefing leaflets\design\PHE_3268_SML_AW.png">
          <a:extLst>
            <a:ext uri="{FF2B5EF4-FFF2-40B4-BE49-F238E27FC236}">
              <a16:creationId xmlns:a16="http://schemas.microsoft.com/office/drawing/2014/main" id="{00000000-0008-0000-0300-00001F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52400"/>
          <a:ext cx="1590675" cy="952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685800</xdr:colOff>
          <xdr:row>22</xdr:row>
          <xdr:rowOff>12700</xdr:rowOff>
        </xdr:from>
        <xdr:to>
          <xdr:col>8</xdr:col>
          <xdr:colOff>1079500</xdr:colOff>
          <xdr:row>23</xdr:row>
          <xdr:rowOff>12700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300-000001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685800</xdr:colOff>
          <xdr:row>23</xdr:row>
          <xdr:rowOff>12700</xdr:rowOff>
        </xdr:from>
        <xdr:to>
          <xdr:col>8</xdr:col>
          <xdr:colOff>1079500</xdr:colOff>
          <xdr:row>24</xdr:row>
          <xdr:rowOff>12700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300-000002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22</xdr:row>
          <xdr:rowOff>12700</xdr:rowOff>
        </xdr:from>
        <xdr:to>
          <xdr:col>9</xdr:col>
          <xdr:colOff>952500</xdr:colOff>
          <xdr:row>23</xdr:row>
          <xdr:rowOff>12700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300-000003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23</xdr:row>
          <xdr:rowOff>12700</xdr:rowOff>
        </xdr:from>
        <xdr:to>
          <xdr:col>9</xdr:col>
          <xdr:colOff>946150</xdr:colOff>
          <xdr:row>24</xdr:row>
          <xdr:rowOff>12700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300-000004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22</xdr:row>
          <xdr:rowOff>12700</xdr:rowOff>
        </xdr:from>
        <xdr:to>
          <xdr:col>10</xdr:col>
          <xdr:colOff>812800</xdr:colOff>
          <xdr:row>23</xdr:row>
          <xdr:rowOff>12700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300-000005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412750</xdr:colOff>
          <xdr:row>23</xdr:row>
          <xdr:rowOff>12700</xdr:rowOff>
        </xdr:from>
        <xdr:to>
          <xdr:col>10</xdr:col>
          <xdr:colOff>812800</xdr:colOff>
          <xdr:row>24</xdr:row>
          <xdr:rowOff>12700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300-000006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635000</xdr:colOff>
          <xdr:row>22</xdr:row>
          <xdr:rowOff>12700</xdr:rowOff>
        </xdr:from>
        <xdr:to>
          <xdr:col>19</xdr:col>
          <xdr:colOff>1041400</xdr:colOff>
          <xdr:row>23</xdr:row>
          <xdr:rowOff>12700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300-000007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635000</xdr:colOff>
          <xdr:row>23</xdr:row>
          <xdr:rowOff>12700</xdr:rowOff>
        </xdr:from>
        <xdr:to>
          <xdr:col>19</xdr:col>
          <xdr:colOff>1041400</xdr:colOff>
          <xdr:row>24</xdr:row>
          <xdr:rowOff>12700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300-000008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355600</xdr:colOff>
          <xdr:row>22</xdr:row>
          <xdr:rowOff>12700</xdr:rowOff>
        </xdr:from>
        <xdr:to>
          <xdr:col>21</xdr:col>
          <xdr:colOff>736600</xdr:colOff>
          <xdr:row>23</xdr:row>
          <xdr:rowOff>12700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300-000009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374650</xdr:colOff>
          <xdr:row>23</xdr:row>
          <xdr:rowOff>12700</xdr:rowOff>
        </xdr:from>
        <xdr:to>
          <xdr:col>21</xdr:col>
          <xdr:colOff>742950</xdr:colOff>
          <xdr:row>24</xdr:row>
          <xdr:rowOff>12700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300-00000A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438150</xdr:colOff>
          <xdr:row>23</xdr:row>
          <xdr:rowOff>12700</xdr:rowOff>
        </xdr:from>
        <xdr:to>
          <xdr:col>20</xdr:col>
          <xdr:colOff>819150</xdr:colOff>
          <xdr:row>24</xdr:row>
          <xdr:rowOff>12700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300-00000C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685800</xdr:colOff>
          <xdr:row>22</xdr:row>
          <xdr:rowOff>12700</xdr:rowOff>
        </xdr:from>
        <xdr:to>
          <xdr:col>30</xdr:col>
          <xdr:colOff>1085850</xdr:colOff>
          <xdr:row>23</xdr:row>
          <xdr:rowOff>12700</xdr:rowOff>
        </xdr:to>
        <xdr:sp macro="" textlink="">
          <xdr:nvSpPr>
            <xdr:cNvPr id="17457" name="Check Box 49" hidden="1">
              <a:extLst>
                <a:ext uri="{63B3BB69-23CF-44E3-9099-C40C66FF867C}">
                  <a14:compatExt spid="_x0000_s17457"/>
                </a:ext>
                <a:ext uri="{FF2B5EF4-FFF2-40B4-BE49-F238E27FC236}">
                  <a16:creationId xmlns:a16="http://schemas.microsoft.com/office/drawing/2014/main" id="{00000000-0008-0000-0300-000031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685800</xdr:colOff>
          <xdr:row>23</xdr:row>
          <xdr:rowOff>12700</xdr:rowOff>
        </xdr:from>
        <xdr:to>
          <xdr:col>30</xdr:col>
          <xdr:colOff>1085850</xdr:colOff>
          <xdr:row>24</xdr:row>
          <xdr:rowOff>12700</xdr:rowOff>
        </xdr:to>
        <xdr:sp macro="" textlink="">
          <xdr:nvSpPr>
            <xdr:cNvPr id="17458" name="Check Box 50" hidden="1">
              <a:extLst>
                <a:ext uri="{63B3BB69-23CF-44E3-9099-C40C66FF867C}">
                  <a14:compatExt spid="_x0000_s17458"/>
                </a:ext>
                <a:ext uri="{FF2B5EF4-FFF2-40B4-BE49-F238E27FC236}">
                  <a16:creationId xmlns:a16="http://schemas.microsoft.com/office/drawing/2014/main" id="{00000000-0008-0000-0300-000032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590550</xdr:colOff>
          <xdr:row>23</xdr:row>
          <xdr:rowOff>0</xdr:rowOff>
        </xdr:from>
        <xdr:to>
          <xdr:col>32</xdr:col>
          <xdr:colOff>952500</xdr:colOff>
          <xdr:row>24</xdr:row>
          <xdr:rowOff>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300-000034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654050</xdr:colOff>
          <xdr:row>23</xdr:row>
          <xdr:rowOff>12700</xdr:rowOff>
        </xdr:from>
        <xdr:to>
          <xdr:col>31</xdr:col>
          <xdr:colOff>1028700</xdr:colOff>
          <xdr:row>24</xdr:row>
          <xdr:rowOff>12700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300-000036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666750</xdr:colOff>
          <xdr:row>21</xdr:row>
          <xdr:rowOff>1314450</xdr:rowOff>
        </xdr:from>
        <xdr:to>
          <xdr:col>31</xdr:col>
          <xdr:colOff>1041400</xdr:colOff>
          <xdr:row>22</xdr:row>
          <xdr:rowOff>203200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300-000040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546100</xdr:colOff>
          <xdr:row>22</xdr:row>
          <xdr:rowOff>12700</xdr:rowOff>
        </xdr:from>
        <xdr:to>
          <xdr:col>41</xdr:col>
          <xdr:colOff>939800</xdr:colOff>
          <xdr:row>23</xdr:row>
          <xdr:rowOff>12700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300-000041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546100</xdr:colOff>
          <xdr:row>23</xdr:row>
          <xdr:rowOff>12700</xdr:rowOff>
        </xdr:from>
        <xdr:to>
          <xdr:col>41</xdr:col>
          <xdr:colOff>939800</xdr:colOff>
          <xdr:row>24</xdr:row>
          <xdr:rowOff>12700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300-000042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520700</xdr:colOff>
          <xdr:row>22</xdr:row>
          <xdr:rowOff>12700</xdr:rowOff>
        </xdr:from>
        <xdr:to>
          <xdr:col>43</xdr:col>
          <xdr:colOff>901700</xdr:colOff>
          <xdr:row>23</xdr:row>
          <xdr:rowOff>12700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300-000043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514350</xdr:colOff>
          <xdr:row>23</xdr:row>
          <xdr:rowOff>25400</xdr:rowOff>
        </xdr:from>
        <xdr:to>
          <xdr:col>43</xdr:col>
          <xdr:colOff>876300</xdr:colOff>
          <xdr:row>24</xdr:row>
          <xdr:rowOff>25400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300-000044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565150</xdr:colOff>
          <xdr:row>23</xdr:row>
          <xdr:rowOff>12700</xdr:rowOff>
        </xdr:from>
        <xdr:to>
          <xdr:col>42</xdr:col>
          <xdr:colOff>939800</xdr:colOff>
          <xdr:row>24</xdr:row>
          <xdr:rowOff>12700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300-000045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552450</xdr:colOff>
          <xdr:row>21</xdr:row>
          <xdr:rowOff>1327150</xdr:rowOff>
        </xdr:from>
        <xdr:to>
          <xdr:col>42</xdr:col>
          <xdr:colOff>927100</xdr:colOff>
          <xdr:row>22</xdr:row>
          <xdr:rowOff>215900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300-000046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584200</xdr:colOff>
          <xdr:row>22</xdr:row>
          <xdr:rowOff>0</xdr:rowOff>
        </xdr:from>
        <xdr:to>
          <xdr:col>32</xdr:col>
          <xdr:colOff>965200</xdr:colOff>
          <xdr:row>23</xdr:row>
          <xdr:rowOff>0</xdr:rowOff>
        </xdr:to>
        <xdr:sp macro="" textlink="">
          <xdr:nvSpPr>
            <xdr:cNvPr id="17485" name="Check Box 77" hidden="1">
              <a:extLst>
                <a:ext uri="{63B3BB69-23CF-44E3-9099-C40C66FF867C}">
                  <a14:compatExt spid="_x0000_s17485"/>
                </a:ext>
                <a:ext uri="{FF2B5EF4-FFF2-40B4-BE49-F238E27FC236}">
                  <a16:creationId xmlns:a16="http://schemas.microsoft.com/office/drawing/2014/main" id="{00000000-0008-0000-0300-00004D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438150</xdr:colOff>
          <xdr:row>22</xdr:row>
          <xdr:rowOff>0</xdr:rowOff>
        </xdr:from>
        <xdr:to>
          <xdr:col>20</xdr:col>
          <xdr:colOff>819150</xdr:colOff>
          <xdr:row>23</xdr:row>
          <xdr:rowOff>0</xdr:rowOff>
        </xdr:to>
        <xdr:sp macro="" textlink="">
          <xdr:nvSpPr>
            <xdr:cNvPr id="17487" name="Check Box 79" hidden="1">
              <a:extLst>
                <a:ext uri="{63B3BB69-23CF-44E3-9099-C40C66FF867C}">
                  <a14:compatExt spid="_x0000_s17487"/>
                </a:ext>
                <a:ext uri="{FF2B5EF4-FFF2-40B4-BE49-F238E27FC236}">
                  <a16:creationId xmlns:a16="http://schemas.microsoft.com/office/drawing/2014/main" id="{00000000-0008-0000-0300-00004F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0</xdr:row>
      <xdr:rowOff>85725</xdr:rowOff>
    </xdr:from>
    <xdr:to>
      <xdr:col>0</xdr:col>
      <xdr:colOff>1724025</xdr:colOff>
      <xdr:row>4</xdr:row>
      <xdr:rowOff>57150</xdr:rowOff>
    </xdr:to>
    <xdr:pic>
      <xdr:nvPicPr>
        <xdr:cNvPr id="18434" name="Picture 1" descr="Z:\JOB BAGS\2014\2014-317 - Staff briefing leaflets\design\PHE_3268_SML_AW.png">
          <a:extLst>
            <a:ext uri="{FF2B5EF4-FFF2-40B4-BE49-F238E27FC236}">
              <a16:creationId xmlns:a16="http://schemas.microsoft.com/office/drawing/2014/main" id="{00000000-0008-0000-0500-0000024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85725"/>
          <a:ext cx="1590675" cy="10191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phe 1">
      <a:dk1>
        <a:sysClr val="windowText" lastClr="000000"/>
      </a:dk1>
      <a:lt1>
        <a:sysClr val="window" lastClr="FFFFFF"/>
      </a:lt1>
      <a:dk2>
        <a:srgbClr val="44546A"/>
      </a:dk2>
      <a:lt2>
        <a:srgbClr val="E7E6E6"/>
      </a:lt2>
      <a:accent1>
        <a:srgbClr val="862633"/>
      </a:accent1>
      <a:accent2>
        <a:srgbClr val="00AB8E"/>
      </a:accent2>
      <a:accent3>
        <a:srgbClr val="012169"/>
      </a:accent3>
      <a:accent4>
        <a:srgbClr val="D6D2C4"/>
      </a:accent4>
      <a:accent5>
        <a:srgbClr val="98A4AE"/>
      </a:accent5>
      <a:accent6>
        <a:srgbClr val="ECA154"/>
      </a:accent6>
      <a:hlink>
        <a:srgbClr val="009F4D"/>
      </a:hlink>
      <a:folHlink>
        <a:srgbClr val="8DB9CA"/>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2.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3.xml"/><Relationship Id="rId13" Type="http://schemas.openxmlformats.org/officeDocument/2006/relationships/ctrlProp" Target="../ctrlProps/ctrlProp38.xml"/><Relationship Id="rId18" Type="http://schemas.openxmlformats.org/officeDocument/2006/relationships/ctrlProp" Target="../ctrlProps/ctrlProp43.xml"/><Relationship Id="rId26" Type="http://schemas.openxmlformats.org/officeDocument/2006/relationships/ctrlProp" Target="../ctrlProps/ctrlProp51.xml"/><Relationship Id="rId3" Type="http://schemas.openxmlformats.org/officeDocument/2006/relationships/vmlDrawing" Target="../drawings/vmlDrawing4.vml"/><Relationship Id="rId21" Type="http://schemas.openxmlformats.org/officeDocument/2006/relationships/ctrlProp" Target="../ctrlProps/ctrlProp46.xml"/><Relationship Id="rId7" Type="http://schemas.openxmlformats.org/officeDocument/2006/relationships/ctrlProp" Target="../ctrlProps/ctrlProp32.xml"/><Relationship Id="rId12" Type="http://schemas.openxmlformats.org/officeDocument/2006/relationships/ctrlProp" Target="../ctrlProps/ctrlProp37.xml"/><Relationship Id="rId17" Type="http://schemas.openxmlformats.org/officeDocument/2006/relationships/ctrlProp" Target="../ctrlProps/ctrlProp42.xml"/><Relationship Id="rId25" Type="http://schemas.openxmlformats.org/officeDocument/2006/relationships/ctrlProp" Target="../ctrlProps/ctrlProp50.xml"/><Relationship Id="rId2" Type="http://schemas.openxmlformats.org/officeDocument/2006/relationships/drawing" Target="../drawings/drawing2.xml"/><Relationship Id="rId16" Type="http://schemas.openxmlformats.org/officeDocument/2006/relationships/ctrlProp" Target="../ctrlProps/ctrlProp41.xml"/><Relationship Id="rId20" Type="http://schemas.openxmlformats.org/officeDocument/2006/relationships/ctrlProp" Target="../ctrlProps/ctrlProp45.xml"/><Relationship Id="rId1" Type="http://schemas.openxmlformats.org/officeDocument/2006/relationships/printerSettings" Target="../printerSettings/printerSettings4.bin"/><Relationship Id="rId6" Type="http://schemas.openxmlformats.org/officeDocument/2006/relationships/ctrlProp" Target="../ctrlProps/ctrlProp31.xml"/><Relationship Id="rId11" Type="http://schemas.openxmlformats.org/officeDocument/2006/relationships/ctrlProp" Target="../ctrlProps/ctrlProp36.xml"/><Relationship Id="rId24" Type="http://schemas.openxmlformats.org/officeDocument/2006/relationships/ctrlProp" Target="../ctrlProps/ctrlProp49.xml"/><Relationship Id="rId5" Type="http://schemas.openxmlformats.org/officeDocument/2006/relationships/ctrlProp" Target="../ctrlProps/ctrlProp30.x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omments" Target="../comments4.xml"/><Relationship Id="rId10" Type="http://schemas.openxmlformats.org/officeDocument/2006/relationships/ctrlProp" Target="../ctrlProps/ctrlProp35.xml"/><Relationship Id="rId19" Type="http://schemas.openxmlformats.org/officeDocument/2006/relationships/ctrlProp" Target="../ctrlProps/ctrlProp44.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 Id="rId22" Type="http://schemas.openxmlformats.org/officeDocument/2006/relationships/ctrlProp" Target="../ctrlProps/ctrlProp47.xml"/><Relationship Id="rId27" Type="http://schemas.openxmlformats.org/officeDocument/2006/relationships/ctrlProp" Target="../ctrlProps/ctrlProp5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00AB8E"/>
    <pageSetUpPr autoPageBreaks="0"/>
  </sheetPr>
  <dimension ref="A1:AR511"/>
  <sheetViews>
    <sheetView tabSelected="1" zoomScale="60" zoomScaleNormal="60" zoomScalePageLayoutView="125" workbookViewId="0">
      <pane xSplit="7" ySplit="9" topLeftCell="H10" activePane="bottomRight" state="frozen"/>
      <selection pane="topRight" activeCell="H1" sqref="H1"/>
      <selection pane="bottomLeft" activeCell="A10" sqref="A10"/>
      <selection pane="bottomRight" activeCell="C3" sqref="C3:D4"/>
    </sheetView>
  </sheetViews>
  <sheetFormatPr defaultColWidth="9" defaultRowHeight="14.5" customHeight="1" x14ac:dyDescent="0.35"/>
  <cols>
    <col min="1" max="1" width="26.54296875" customWidth="1"/>
    <col min="2" max="2" width="10.90625" customWidth="1"/>
    <col min="3" max="3" width="61.6328125" customWidth="1"/>
    <col min="4" max="5" width="12.6328125" customWidth="1"/>
    <col min="6" max="6" width="15.7265625" customWidth="1"/>
    <col min="7" max="7" width="15.90625" customWidth="1"/>
    <col min="8" max="8" width="15" customWidth="1"/>
    <col min="9" max="9" width="11.1796875" customWidth="1"/>
    <col min="10" max="10" width="10.1796875" customWidth="1"/>
    <col min="11" max="11" width="13.453125" customWidth="1"/>
    <col min="12" max="12" width="11.453125" customWidth="1"/>
    <col min="13" max="13" width="10" customWidth="1"/>
    <col min="14" max="15" width="13.453125" customWidth="1"/>
    <col min="16" max="16" width="15.54296875" customWidth="1"/>
    <col min="17" max="17" width="10" style="347" customWidth="1"/>
    <col min="18" max="18" width="13.26953125" customWidth="1"/>
    <col min="19" max="19" width="13" customWidth="1"/>
    <col min="20" max="20" width="11.453125" customWidth="1"/>
    <col min="21" max="21" width="11.54296875" customWidth="1"/>
    <col min="22" max="23" width="13.453125" customWidth="1"/>
    <col min="24" max="24" width="10" customWidth="1"/>
    <col min="25" max="25" width="13.453125" customWidth="1"/>
    <col min="26" max="26" width="13.54296875" customWidth="1"/>
    <col min="27" max="27" width="38.6328125" customWidth="1"/>
    <col min="28" max="28" width="17.453125" hidden="1" customWidth="1"/>
    <col min="29" max="29" width="15" hidden="1" customWidth="1"/>
    <col min="30" max="30" width="12.1796875" hidden="1" customWidth="1"/>
    <col min="31" max="31" width="18.81640625" hidden="1" customWidth="1"/>
    <col min="32" max="32" width="16.54296875" hidden="1" customWidth="1"/>
    <col min="33" max="33" width="16.1796875" hidden="1" customWidth="1"/>
    <col min="34" max="34" width="15" hidden="1" customWidth="1"/>
    <col min="35" max="35" width="16.1796875" hidden="1" customWidth="1"/>
    <col min="36" max="36" width="15" hidden="1" customWidth="1"/>
    <col min="37" max="37" width="16.1796875" hidden="1" customWidth="1"/>
    <col min="38" max="38" width="15.453125" hidden="1" customWidth="1"/>
    <col min="39" max="39" width="21.1796875" hidden="1" customWidth="1"/>
    <col min="40" max="40" width="10.453125" hidden="1" customWidth="1"/>
    <col min="41" max="41" width="16.54296875" hidden="1" customWidth="1"/>
    <col min="42" max="42" width="3.90625" hidden="1" customWidth="1"/>
    <col min="43" max="43" width="16" customWidth="1"/>
    <col min="44" max="44" width="16.1796875" customWidth="1"/>
    <col min="45" max="45" width="9" customWidth="1"/>
  </cols>
  <sheetData>
    <row r="1" spans="1:44" ht="26" x14ac:dyDescent="0.35">
      <c r="A1" s="95" t="s">
        <v>5837</v>
      </c>
      <c r="B1" s="96"/>
      <c r="C1" s="96"/>
      <c r="D1" s="96"/>
      <c r="E1" s="96"/>
      <c r="F1" s="96"/>
      <c r="G1" s="104"/>
      <c r="H1" s="104"/>
      <c r="I1" s="104"/>
      <c r="J1" s="104"/>
      <c r="K1" s="104"/>
      <c r="L1" s="104"/>
      <c r="M1" s="104"/>
      <c r="N1" s="104"/>
      <c r="O1" s="104"/>
      <c r="P1" s="104"/>
      <c r="Q1" s="104"/>
      <c r="R1" s="104"/>
      <c r="S1" s="104"/>
      <c r="T1" s="104"/>
      <c r="U1" s="104"/>
      <c r="V1" s="104"/>
      <c r="W1" s="104"/>
      <c r="X1" s="104"/>
      <c r="Y1" s="104"/>
      <c r="Z1" s="104"/>
      <c r="AA1" s="104"/>
      <c r="AB1" s="145"/>
      <c r="AC1" s="145"/>
      <c r="AD1" s="145"/>
      <c r="AE1" s="145"/>
      <c r="AF1" s="145"/>
      <c r="AG1" s="145"/>
      <c r="AH1" s="145"/>
      <c r="AI1" s="145"/>
      <c r="AJ1" s="145"/>
      <c r="AK1" s="145"/>
      <c r="AL1" s="145"/>
      <c r="AM1" s="145"/>
      <c r="AN1" s="145"/>
      <c r="AO1" s="234"/>
      <c r="AP1" s="234"/>
      <c r="AQ1" s="212"/>
      <c r="AR1" s="212"/>
    </row>
    <row r="2" spans="1:44" ht="33.65" customHeight="1" thickBot="1" x14ac:dyDescent="0.7">
      <c r="A2" s="95" t="s">
        <v>6855</v>
      </c>
      <c r="B2" s="99"/>
      <c r="C2" s="99"/>
      <c r="D2" s="97"/>
      <c r="E2" s="97"/>
      <c r="F2" s="104"/>
      <c r="G2" s="97"/>
      <c r="H2" s="104"/>
      <c r="I2" s="104"/>
      <c r="J2" s="104"/>
      <c r="K2" s="104"/>
      <c r="L2" s="104"/>
      <c r="M2" s="104"/>
      <c r="N2" s="104"/>
      <c r="O2" s="104"/>
      <c r="P2" s="104"/>
      <c r="Q2" s="104"/>
      <c r="R2" s="104"/>
      <c r="S2" s="104"/>
      <c r="T2" s="104"/>
      <c r="U2" s="104"/>
      <c r="V2" s="104"/>
      <c r="W2" s="104"/>
      <c r="X2" s="104"/>
      <c r="Y2" s="104"/>
      <c r="Z2" s="104"/>
      <c r="AA2" s="104"/>
      <c r="AB2" s="85"/>
      <c r="AC2" s="145"/>
      <c r="AD2" s="145"/>
      <c r="AE2" s="145"/>
      <c r="AF2" s="145"/>
      <c r="AG2" s="145"/>
      <c r="AH2" s="145"/>
      <c r="AI2" s="145"/>
      <c r="AJ2" s="145"/>
      <c r="AK2" s="145"/>
      <c r="AL2" s="145"/>
      <c r="AM2" s="145"/>
      <c r="AN2" s="145"/>
      <c r="AO2" s="234"/>
      <c r="AP2" s="234"/>
      <c r="AQ2" s="212"/>
      <c r="AR2" s="212"/>
    </row>
    <row r="3" spans="1:44" ht="26.15" customHeight="1" x14ac:dyDescent="0.35">
      <c r="A3" s="260" t="s">
        <v>0</v>
      </c>
      <c r="B3" s="261"/>
      <c r="C3" s="262"/>
      <c r="D3" s="263"/>
      <c r="E3" s="104"/>
      <c r="F3" s="104"/>
      <c r="G3" s="104"/>
      <c r="H3" s="104"/>
      <c r="I3" s="104"/>
      <c r="J3" s="104"/>
      <c r="K3" s="104"/>
      <c r="L3" s="104"/>
      <c r="M3" s="104"/>
      <c r="N3" s="104"/>
      <c r="O3" s="104"/>
      <c r="P3" s="104"/>
      <c r="Q3" s="104"/>
      <c r="R3" s="104"/>
      <c r="S3" s="104"/>
      <c r="T3" s="104"/>
      <c r="U3" s="104"/>
      <c r="V3" s="104"/>
      <c r="W3" s="104"/>
      <c r="X3" s="104"/>
      <c r="Y3" s="104"/>
      <c r="Z3" s="104"/>
      <c r="AA3" s="26"/>
      <c r="AB3" s="145"/>
      <c r="AC3" s="145"/>
      <c r="AD3" s="145"/>
      <c r="AE3" s="145"/>
      <c r="AF3" s="145"/>
      <c r="AG3" s="145"/>
      <c r="AH3" s="145"/>
      <c r="AI3" s="145"/>
      <c r="AJ3" s="145"/>
      <c r="AK3" s="145"/>
      <c r="AL3" s="145"/>
      <c r="AM3" s="145"/>
      <c r="AN3" s="145"/>
      <c r="AO3" s="234"/>
      <c r="AP3" s="234"/>
      <c r="AQ3" s="212"/>
      <c r="AR3" s="212"/>
    </row>
    <row r="4" spans="1:44" ht="23.9" customHeight="1" thickBot="1" x14ac:dyDescent="0.4">
      <c r="A4" s="260"/>
      <c r="B4" s="261"/>
      <c r="C4" s="264"/>
      <c r="D4" s="265"/>
      <c r="E4" s="104"/>
      <c r="F4" s="104"/>
      <c r="G4" s="104"/>
      <c r="H4" s="104"/>
      <c r="I4" s="104"/>
      <c r="J4" s="104"/>
      <c r="K4" s="104"/>
      <c r="L4" s="104"/>
      <c r="M4" s="267" t="s">
        <v>6859</v>
      </c>
      <c r="N4" s="267"/>
      <c r="O4" s="267"/>
      <c r="P4" s="267"/>
      <c r="Q4" s="267"/>
      <c r="R4" s="267"/>
      <c r="S4" s="267"/>
      <c r="T4" s="267"/>
      <c r="U4" s="267"/>
      <c r="V4" s="267"/>
      <c r="W4" s="267"/>
      <c r="X4" s="267"/>
      <c r="Y4" s="267"/>
      <c r="Z4" s="267"/>
      <c r="AA4" s="123"/>
      <c r="AB4" s="145"/>
      <c r="AC4" s="145"/>
      <c r="AD4" s="145"/>
      <c r="AE4" s="145"/>
      <c r="AF4" s="145"/>
      <c r="AG4" s="145"/>
      <c r="AH4" s="145"/>
      <c r="AI4" s="145"/>
      <c r="AJ4" s="145"/>
      <c r="AK4" s="145"/>
      <c r="AL4" s="145"/>
      <c r="AM4" s="145"/>
      <c r="AN4" s="145"/>
      <c r="AO4" s="234"/>
      <c r="AP4" s="234"/>
      <c r="AQ4" s="212"/>
      <c r="AR4" s="212"/>
    </row>
    <row r="5" spans="1:44" ht="22.75" customHeight="1" thickBot="1" x14ac:dyDescent="0.4">
      <c r="A5" s="266"/>
      <c r="B5" s="266"/>
      <c r="C5" s="102"/>
      <c r="D5" s="102"/>
      <c r="E5" s="104"/>
      <c r="F5" s="104"/>
      <c r="G5" s="104"/>
      <c r="H5" s="104"/>
      <c r="I5" s="104"/>
      <c r="J5" s="104"/>
      <c r="K5" s="104"/>
      <c r="L5" s="104"/>
      <c r="M5" s="268"/>
      <c r="N5" s="268"/>
      <c r="O5" s="268"/>
      <c r="P5" s="268"/>
      <c r="Q5" s="268"/>
      <c r="R5" s="268"/>
      <c r="S5" s="268"/>
      <c r="T5" s="268"/>
      <c r="U5" s="268"/>
      <c r="V5" s="268"/>
      <c r="W5" s="268"/>
      <c r="X5" s="268"/>
      <c r="Y5" s="268"/>
      <c r="Z5" s="268"/>
      <c r="AA5" s="26"/>
      <c r="AB5" s="145"/>
      <c r="AC5" s="145"/>
      <c r="AD5" s="145"/>
      <c r="AE5" s="145"/>
      <c r="AF5" s="145"/>
      <c r="AG5" s="145"/>
      <c r="AH5" s="145"/>
      <c r="AI5" s="145"/>
      <c r="AJ5" s="145"/>
      <c r="AK5" s="145"/>
      <c r="AL5" s="145"/>
      <c r="AM5" s="145"/>
      <c r="AN5" s="145"/>
      <c r="AO5" s="234"/>
      <c r="AP5" s="234"/>
      <c r="AQ5" s="212"/>
      <c r="AR5" s="212"/>
    </row>
    <row r="6" spans="1:44" ht="21.75" customHeight="1" x14ac:dyDescent="0.35">
      <c r="A6" s="269" t="s">
        <v>1</v>
      </c>
      <c r="B6" s="269"/>
      <c r="C6" s="104"/>
      <c r="D6" s="104"/>
      <c r="E6" s="104"/>
      <c r="F6" s="104"/>
      <c r="G6" s="104"/>
      <c r="H6" s="104"/>
      <c r="I6" s="104"/>
      <c r="J6" s="104"/>
      <c r="K6" s="104"/>
      <c r="L6" s="104"/>
      <c r="M6" s="285" t="s">
        <v>2</v>
      </c>
      <c r="N6" s="286"/>
      <c r="O6" s="286"/>
      <c r="P6" s="286"/>
      <c r="Q6" s="286"/>
      <c r="R6" s="286"/>
      <c r="S6" s="287"/>
      <c r="T6" s="270" t="s">
        <v>3</v>
      </c>
      <c r="U6" s="271"/>
      <c r="V6" s="271"/>
      <c r="W6" s="271"/>
      <c r="X6" s="271"/>
      <c r="Y6" s="271"/>
      <c r="Z6" s="272"/>
      <c r="AA6" s="123"/>
      <c r="AB6" s="145"/>
      <c r="AC6" s="145"/>
      <c r="AD6" s="145"/>
      <c r="AE6" s="145"/>
      <c r="AF6" s="145"/>
      <c r="AG6" s="145"/>
      <c r="AH6" s="145"/>
      <c r="AI6" s="145"/>
      <c r="AJ6" s="145"/>
      <c r="AK6" s="145"/>
      <c r="AL6" s="145"/>
      <c r="AM6" s="145"/>
      <c r="AN6" s="145"/>
      <c r="AO6" s="234"/>
      <c r="AP6" s="234"/>
      <c r="AQ6" s="212"/>
      <c r="AR6" s="212"/>
    </row>
    <row r="7" spans="1:44" ht="26.5" customHeight="1" thickBot="1" x14ac:dyDescent="0.4">
      <c r="A7" s="266" t="s">
        <v>5836</v>
      </c>
      <c r="B7" s="266"/>
      <c r="C7" s="103"/>
      <c r="D7" s="104"/>
      <c r="E7" s="104"/>
      <c r="F7" s="104"/>
      <c r="G7" s="104"/>
      <c r="H7" s="104"/>
      <c r="I7" s="104"/>
      <c r="J7" s="104"/>
      <c r="K7" s="104"/>
      <c r="L7" s="104"/>
      <c r="M7" s="288"/>
      <c r="N7" s="289"/>
      <c r="O7" s="289"/>
      <c r="P7" s="289"/>
      <c r="Q7" s="289"/>
      <c r="R7" s="289"/>
      <c r="S7" s="290"/>
      <c r="T7" s="273"/>
      <c r="U7" s="274"/>
      <c r="V7" s="274"/>
      <c r="W7" s="274"/>
      <c r="X7" s="274"/>
      <c r="Y7" s="274"/>
      <c r="Z7" s="275"/>
      <c r="AA7" s="123"/>
      <c r="AB7" s="145"/>
      <c r="AC7" s="145"/>
      <c r="AD7" s="145"/>
      <c r="AE7" s="145"/>
      <c r="AF7" s="145"/>
      <c r="AG7" s="145"/>
      <c r="AH7" s="145"/>
      <c r="AI7" s="145"/>
      <c r="AJ7" s="145"/>
      <c r="AK7" s="145"/>
      <c r="AL7" s="145"/>
      <c r="AM7" s="145"/>
      <c r="AN7" s="145"/>
      <c r="AO7" s="234"/>
      <c r="AP7" s="234"/>
      <c r="AQ7" s="212"/>
      <c r="AR7" s="212"/>
    </row>
    <row r="8" spans="1:44" ht="32.9" customHeight="1" thickBot="1" x14ac:dyDescent="0.4">
      <c r="A8" s="26"/>
      <c r="B8" s="276" t="s">
        <v>5835</v>
      </c>
      <c r="C8" s="281"/>
      <c r="D8" s="281"/>
      <c r="E8" s="277"/>
      <c r="F8" s="276" t="s">
        <v>5834</v>
      </c>
      <c r="G8" s="277"/>
      <c r="H8" s="276" t="s">
        <v>5828</v>
      </c>
      <c r="I8" s="281"/>
      <c r="J8" s="281"/>
      <c r="K8" s="281"/>
      <c r="L8" s="277"/>
      <c r="M8" s="282" t="s">
        <v>5831</v>
      </c>
      <c r="N8" s="283"/>
      <c r="O8" s="283"/>
      <c r="P8" s="283"/>
      <c r="Q8" s="283"/>
      <c r="R8" s="283"/>
      <c r="S8" s="284"/>
      <c r="T8" s="278" t="s">
        <v>5831</v>
      </c>
      <c r="U8" s="279"/>
      <c r="V8" s="279"/>
      <c r="W8" s="279"/>
      <c r="X8" s="279"/>
      <c r="Y8" s="279"/>
      <c r="Z8" s="280"/>
      <c r="AA8" s="123"/>
      <c r="AB8" s="257" t="s">
        <v>5947</v>
      </c>
      <c r="AC8" s="258"/>
      <c r="AD8" s="258"/>
      <c r="AE8" s="258"/>
      <c r="AF8" s="258"/>
      <c r="AG8" s="258"/>
      <c r="AH8" s="258"/>
      <c r="AI8" s="258"/>
      <c r="AJ8" s="258"/>
      <c r="AK8" s="258"/>
      <c r="AL8" s="258"/>
      <c r="AM8" s="258"/>
      <c r="AN8" s="258"/>
      <c r="AO8" s="258"/>
      <c r="AP8" s="259"/>
      <c r="AQ8" s="212"/>
      <c r="AR8" s="212"/>
    </row>
    <row r="9" spans="1:44" ht="141.75" customHeight="1" thickBot="1" x14ac:dyDescent="0.4">
      <c r="A9" s="105" t="s">
        <v>6055</v>
      </c>
      <c r="B9" s="86" t="s">
        <v>5830</v>
      </c>
      <c r="C9" s="8" t="s">
        <v>4</v>
      </c>
      <c r="D9" s="87" t="s">
        <v>7452</v>
      </c>
      <c r="E9" s="88" t="s">
        <v>7453</v>
      </c>
      <c r="F9" s="8" t="s">
        <v>5832</v>
      </c>
      <c r="G9" s="89" t="s">
        <v>5833</v>
      </c>
      <c r="H9" s="91" t="s">
        <v>6012</v>
      </c>
      <c r="I9" s="90" t="s">
        <v>6013</v>
      </c>
      <c r="J9" s="90" t="s">
        <v>6014</v>
      </c>
      <c r="K9" s="7" t="s">
        <v>5841</v>
      </c>
      <c r="L9" s="92" t="s">
        <v>6015</v>
      </c>
      <c r="M9" s="90" t="s">
        <v>5850</v>
      </c>
      <c r="N9" s="90" t="s">
        <v>5888</v>
      </c>
      <c r="O9" s="141" t="s">
        <v>6056</v>
      </c>
      <c r="P9" s="90" t="s">
        <v>6061</v>
      </c>
      <c r="Q9" s="87" t="s">
        <v>7446</v>
      </c>
      <c r="R9" s="87" t="s">
        <v>7447</v>
      </c>
      <c r="S9" s="6" t="s">
        <v>5826</v>
      </c>
      <c r="T9" s="90" t="s">
        <v>5850</v>
      </c>
      <c r="U9" s="90" t="s">
        <v>5888</v>
      </c>
      <c r="V9" s="142" t="s">
        <v>6057</v>
      </c>
      <c r="W9" s="90" t="s">
        <v>6062</v>
      </c>
      <c r="X9" s="251" t="s">
        <v>7446</v>
      </c>
      <c r="Y9" s="87" t="s">
        <v>7448</v>
      </c>
      <c r="Z9" s="6" t="s">
        <v>5827</v>
      </c>
      <c r="AA9" s="94" t="s">
        <v>5891</v>
      </c>
      <c r="AB9" s="236" t="s">
        <v>5853</v>
      </c>
      <c r="AC9" s="237" t="s">
        <v>6053</v>
      </c>
      <c r="AD9" s="237" t="s">
        <v>5854</v>
      </c>
      <c r="AE9" s="237" t="s">
        <v>5858</v>
      </c>
      <c r="AF9" s="237" t="s">
        <v>5940</v>
      </c>
      <c r="AG9" s="237" t="s">
        <v>5941</v>
      </c>
      <c r="AH9" s="237" t="s">
        <v>5884</v>
      </c>
      <c r="AI9" s="237" t="s">
        <v>5939</v>
      </c>
      <c r="AJ9" s="237" t="s">
        <v>5898</v>
      </c>
      <c r="AK9" s="237" t="s">
        <v>5938</v>
      </c>
      <c r="AL9" s="237" t="s">
        <v>5934</v>
      </c>
      <c r="AM9" s="237" t="s">
        <v>5935</v>
      </c>
      <c r="AN9" s="237" t="s">
        <v>7445</v>
      </c>
      <c r="AO9" s="238" t="s">
        <v>6361</v>
      </c>
      <c r="AP9" s="238" t="s">
        <v>6362</v>
      </c>
      <c r="AQ9" s="211"/>
      <c r="AR9" s="211"/>
    </row>
    <row r="10" spans="1:44" ht="21.75" customHeight="1" x14ac:dyDescent="0.35">
      <c r="A10" s="148" t="str">
        <f>IF($AD10=0,"",IF(OR($B10="", $D10="",$E10 = "", $E10="",$O10="",$V10=""),"Required data Incomplete",""))</f>
        <v/>
      </c>
      <c r="B10" s="19"/>
      <c r="C10" s="146" t="str">
        <f>IFERROR(INDEX('List of schools'!C$2:C$8000, MATCH('Year 8 _2022'!$B10, 'List of schools'!$B$2:$B$8000,0)), "NA")</f>
        <v>NA</v>
      </c>
      <c r="D10" s="10"/>
      <c r="E10" s="124"/>
      <c r="F10" s="149" t="str">
        <f>IF(E10="","",IFERROR(
IF('Year 8 _2022'!E10="M",INDEX('List of schools'!H$2:H$7300,MATCH('Year 8 _2022'!$B10,'List of schools'!$B$2:$B$7300,0)),IF('Year 8 _2022'!E10="F",INDEX('List of schools'!G$2:G$7300,MATCH('Year 8 _2022'!$B10,'List of schools'!$B$2:$B$7300,0)),IF('Year 8 _2022'!E10="non-binary or other", 0,IF('Year 8 _2022'!E10="not disclosed", 0,"NA")))),"NA"))</f>
        <v/>
      </c>
      <c r="G10" s="11"/>
      <c r="H10" s="10"/>
      <c r="I10" s="10"/>
      <c r="J10" s="10"/>
      <c r="K10" s="150">
        <f>IFERROR(($I10+$J10),"NA")</f>
        <v>0</v>
      </c>
      <c r="L10" s="207"/>
      <c r="M10" s="14"/>
      <c r="N10" s="139"/>
      <c r="O10" s="213"/>
      <c r="P10" s="140"/>
      <c r="Q10" s="355"/>
      <c r="R10" s="254"/>
      <c r="S10" s="151" t="str">
        <f>IFERROR(IF(ISBLANK(O10), "", ((($O10+$P10+$R10)/$AB10)*100)), "")</f>
        <v/>
      </c>
      <c r="T10" s="14"/>
      <c r="U10" s="10"/>
      <c r="V10" s="213"/>
      <c r="W10" s="10"/>
      <c r="X10" s="358"/>
      <c r="Y10" s="254"/>
      <c r="Z10" s="151" t="str">
        <f>IFERROR(IF(ISBLANK(V10), "", ((($V10+$W10+$Y10)/$AB10)*100)), "")</f>
        <v/>
      </c>
      <c r="AA10" s="5"/>
      <c r="AB10" s="153" t="str">
        <f>IF($G10="",$F10,$G10)</f>
        <v/>
      </c>
      <c r="AC10" s="169" t="str">
        <f>IFERROR(IF($G10="", "", (($G10-$F10)/$F10)*100), "")</f>
        <v/>
      </c>
      <c r="AD10" s="153">
        <f>SUM($B10, $E10, $O10, $V10)</f>
        <v>0</v>
      </c>
      <c r="AE10" s="153" t="str">
        <f>IF($G10="","NA", $G10-$F10)</f>
        <v>NA</v>
      </c>
      <c r="AF10" s="153" t="str">
        <f>IFERROR(IF($D10&lt;&gt;"", $B10, "NA"), "NA")</f>
        <v>NA</v>
      </c>
      <c r="AG10" s="153" t="str">
        <f>IF(AF10="NA","",IF(AF10=999999, "", IF(AF10=888888, "", IF(COUNTIF($AF$10:AF10,AF10)=1,AF10,""))))</f>
        <v/>
      </c>
      <c r="AH10" s="153" t="str">
        <f>IFERROR(IF($D10="refused", $B10, "NA"), "NA")</f>
        <v>NA</v>
      </c>
      <c r="AI10" s="153" t="str">
        <f>IF(AH10="NA","",IF(AH10=999999, "", IF(AH10=888888, "", IF(COUNTIF($AH$10:AH10,AH10)=1,AH10,""))))</f>
        <v/>
      </c>
      <c r="AJ10" s="153" t="str">
        <f>IFERROR(IF($D10="visited", $B10, "NA"), "NA")</f>
        <v>NA</v>
      </c>
      <c r="AK10" s="153" t="str">
        <f>IF(AJ10="NA","",IF(AJ10=999999, "", IF(AJ10=888888, "", IF(COUNTIF($AJ$10:AJ10,AJ10)=1,AJ10,""))))</f>
        <v/>
      </c>
      <c r="AL10" s="153">
        <f>SUM(O10+P10+R10)</f>
        <v>0</v>
      </c>
      <c r="AM10" s="153">
        <f>SUM(V10+W10+Y10)</f>
        <v>0</v>
      </c>
      <c r="AN10" s="153" t="str">
        <f>IF(OR($E10="M",$E10="F", $E10="non-binary or other",$E10="not disclosed"), "True", "False")</f>
        <v>False</v>
      </c>
      <c r="AO10" s="235" t="str">
        <f>IFERROR(IF($D10="booked", $B10, "NA"), "NA")</f>
        <v>NA</v>
      </c>
      <c r="AP10" s="235" t="str">
        <f>IF(AO10="NA","",IF(AO10=999999, "", IF(AO10=888888, "", IF(COUNTIF($AO$10:AO10,AO10)=1,AO10,""))))</f>
        <v/>
      </c>
      <c r="AQ10" s="211"/>
      <c r="AR10" s="211"/>
    </row>
    <row r="11" spans="1:44" ht="21.75" customHeight="1" x14ac:dyDescent="0.35">
      <c r="A11" s="148" t="str">
        <f t="shared" ref="A11:A19" si="0">IF($AD11=0,"",IF(OR($B11="", $D11="", $E11="",$O11="",$V11=""),"Required data Incomplete",""))</f>
        <v/>
      </c>
      <c r="B11" s="19"/>
      <c r="C11" s="147" t="str">
        <f>IFERROR(INDEX('List of schools'!C$2:C$8000, MATCH('Year 8 _2022'!$B11, 'List of schools'!$B$2:$B$8000,0)), "NA")</f>
        <v>NA</v>
      </c>
      <c r="D11" s="10"/>
      <c r="E11" s="124"/>
      <c r="F11" s="149" t="str">
        <f>IF(E11="","",IFERROR(
IF('Year 8 _2022'!E11="M",INDEX('List of schools'!H$2:H$7300,MATCH('Year 8 _2022'!$B11,'List of schools'!$B$2:$B$7300,0)),IF('Year 8 _2022'!E11="F",INDEX('List of schools'!G$2:G$7300,MATCH('Year 8 _2022'!$B11,'List of schools'!$B$2:$B$7300,0)),IF('Year 8 _2022'!E11="non-binary or other", 0,IF('Year 8 _2022'!E11="not disclosed", 0,"NA")))),"NA"))</f>
        <v/>
      </c>
      <c r="G11" s="11"/>
      <c r="H11" s="10"/>
      <c r="I11" s="10"/>
      <c r="J11" s="10"/>
      <c r="K11" s="150">
        <f>IFERROR(($I11+$J11),"NA")</f>
        <v>0</v>
      </c>
      <c r="L11" s="18"/>
      <c r="M11" s="16"/>
      <c r="N11" s="9"/>
      <c r="O11" s="213"/>
      <c r="P11" s="10"/>
      <c r="Q11" s="355"/>
      <c r="R11" s="254"/>
      <c r="S11" s="151" t="str">
        <f t="shared" ref="S11:S74" si="1">IFERROR(IF(ISBLANK(O11), "", ((($O11+$P11+$R11)/$AB11)*100)), "")</f>
        <v/>
      </c>
      <c r="T11" s="16"/>
      <c r="U11" s="10"/>
      <c r="V11" s="213"/>
      <c r="W11" s="10"/>
      <c r="X11" s="355"/>
      <c r="Y11" s="254"/>
      <c r="Z11" s="151" t="str">
        <f t="shared" ref="Z11:Z74" si="2">IFERROR(IF(ISBLANK(V11), "", ((($V11+$W11+$Y11)/$AB11)*100)), "")</f>
        <v/>
      </c>
      <c r="AA11" s="4"/>
      <c r="AB11" s="153" t="str">
        <f t="shared" ref="AB11:AB41" si="3">IF($G11="",$F11,$G11)</f>
        <v/>
      </c>
      <c r="AC11" s="169" t="str">
        <f t="shared" ref="AC11:AC73" si="4">IFERROR(IF($G11="", "", (($G11-$F11)/$F11)*100), "")</f>
        <v/>
      </c>
      <c r="AD11" s="153">
        <f t="shared" ref="AD11:AD73" si="5">SUM($B11, $E11, $O11, $V11)</f>
        <v>0</v>
      </c>
      <c r="AE11" s="153" t="str">
        <f t="shared" ref="AE11:AE73" si="6">IF($G11="","NA", $G11-$F11)</f>
        <v>NA</v>
      </c>
      <c r="AF11" s="153" t="str">
        <f t="shared" ref="AF11:AF73" si="7">IFERROR(IF($D11&lt;&gt;"", $B11, "NA"), "NA")</f>
        <v>NA</v>
      </c>
      <c r="AG11" s="153" t="str">
        <f>IF(AF11="NA","",IF(AF11=999999, "", IF(AF11=888888, "", IF(COUNTIF($AF$10:AF11,AF11)=1,AF11,""))))</f>
        <v/>
      </c>
      <c r="AH11" s="153" t="str">
        <f t="shared" ref="AH11:AH73" si="8">IFERROR(IF($D11="refused", $B11, "NA"), "NA")</f>
        <v>NA</v>
      </c>
      <c r="AI11" s="153" t="str">
        <f>IF(AH11="NA","",IF(AH11=999999, "", IF(AH11=888888, "", IF(COUNTIF($AH$10:AH11,AH11)=1,AH11,""))))</f>
        <v/>
      </c>
      <c r="AJ11" s="153" t="str">
        <f t="shared" ref="AJ11:AJ73" si="9">IFERROR(IF($D11="visited", $B11, "NA"), "NA")</f>
        <v>NA</v>
      </c>
      <c r="AK11" s="153" t="str">
        <f>IF(AJ11="NA","",IF(AJ11=999999, "", IF(AJ11=888888, "", IF(COUNTIF($AJ$10:AJ11,AJ11)=1,AJ11,""))))</f>
        <v/>
      </c>
      <c r="AL11" s="153">
        <f t="shared" ref="AL11:AL74" si="10">SUM(O11+P11+R11)</f>
        <v>0</v>
      </c>
      <c r="AM11" s="153">
        <f t="shared" ref="AM11:AM74" si="11">SUM(V11+W11+Y11)</f>
        <v>0</v>
      </c>
      <c r="AN11" s="153" t="str">
        <f t="shared" ref="AN11:AN74" si="12">IF(OR($E11="M",$E11="F", $E11="non-binary or other",$E11="not disclosed"), "True", "False")</f>
        <v>False</v>
      </c>
      <c r="AO11" s="235" t="str">
        <f t="shared" ref="AO11:AO74" si="13">IFERROR(IF($D11="booked", $B11, "NA"), "NA")</f>
        <v>NA</v>
      </c>
      <c r="AP11" s="235" t="str">
        <f>IF(AO11="NA","",IF(AO11=999999, "", IF(AO11=888888, "", IF(COUNTIF($AO$10:AO11,AO11)=1,AO11,""))))</f>
        <v/>
      </c>
      <c r="AQ11" s="211"/>
      <c r="AR11" s="211"/>
    </row>
    <row r="12" spans="1:44" ht="21.75" customHeight="1" x14ac:dyDescent="0.35">
      <c r="A12" s="148" t="str">
        <f t="shared" si="0"/>
        <v/>
      </c>
      <c r="B12" s="19"/>
      <c r="C12" s="147" t="str">
        <f>IFERROR(INDEX('List of schools'!C$2:C$8000, MATCH('Year 8 _2022'!$B12, 'List of schools'!$B$2:$B$8000,0)), "NA")</f>
        <v>NA</v>
      </c>
      <c r="D12" s="10"/>
      <c r="E12" s="124"/>
      <c r="F12" s="149" t="str">
        <f>IF(E12="","",IFERROR(
IF('Year 8 _2022'!E12="M",INDEX('List of schools'!H$2:H$7300,MATCH('Year 8 _2022'!$B12,'List of schools'!$B$2:$B$7300,0)),IF('Year 8 _2022'!E12="F",INDEX('List of schools'!G$2:G$7300,MATCH('Year 8 _2022'!$B12,'List of schools'!$B$2:$B$7300,0)),IF('Year 8 _2022'!E12="non-binary or other", 0,IF('Year 8 _2022'!E12="not disclosed", 0,"NA")))),"NA"))</f>
        <v/>
      </c>
      <c r="G12" s="11"/>
      <c r="H12" s="10"/>
      <c r="I12" s="10"/>
      <c r="J12" s="10"/>
      <c r="K12" s="150">
        <f t="shared" ref="K12:K73" si="14">IFERROR(($I12+$J12),"NA")</f>
        <v>0</v>
      </c>
      <c r="L12" s="17"/>
      <c r="M12" s="16"/>
      <c r="N12" s="9"/>
      <c r="O12" s="213"/>
      <c r="P12" s="10"/>
      <c r="Q12" s="355"/>
      <c r="R12" s="254"/>
      <c r="S12" s="151" t="str">
        <f t="shared" si="1"/>
        <v/>
      </c>
      <c r="T12" s="16"/>
      <c r="U12" s="10"/>
      <c r="V12" s="213"/>
      <c r="W12" s="10"/>
      <c r="X12" s="355"/>
      <c r="Y12" s="254"/>
      <c r="Z12" s="151" t="str">
        <f t="shared" si="2"/>
        <v/>
      </c>
      <c r="AA12" s="4"/>
      <c r="AB12" s="153" t="str">
        <f t="shared" si="3"/>
        <v/>
      </c>
      <c r="AC12" s="169" t="str">
        <f t="shared" si="4"/>
        <v/>
      </c>
      <c r="AD12" s="153">
        <f t="shared" si="5"/>
        <v>0</v>
      </c>
      <c r="AE12" s="153" t="str">
        <f t="shared" si="6"/>
        <v>NA</v>
      </c>
      <c r="AF12" s="153" t="str">
        <f t="shared" si="7"/>
        <v>NA</v>
      </c>
      <c r="AG12" s="153" t="str">
        <f>IF(AF12="NA","",IF(AF12=999999, "", IF(AF12=888888, "", IF(COUNTIF($AF$10:AF12,AF12)=1,AF12,""))))</f>
        <v/>
      </c>
      <c r="AH12" s="153" t="str">
        <f t="shared" si="8"/>
        <v>NA</v>
      </c>
      <c r="AI12" s="153" t="str">
        <f>IF(AH12="NA","",IF(AH12=999999, "", IF(AH12=888888, "", IF(COUNTIF($AH$10:AH12,AH12)=1,AH12,""))))</f>
        <v/>
      </c>
      <c r="AJ12" s="153" t="str">
        <f t="shared" si="9"/>
        <v>NA</v>
      </c>
      <c r="AK12" s="153" t="str">
        <f>IF(AJ12="NA","",IF(AJ12=999999, "", IF(AJ12=888888, "", IF(COUNTIF($AJ$10:AJ12,AJ12)=1,AJ12,""))))</f>
        <v/>
      </c>
      <c r="AL12" s="153">
        <f t="shared" si="10"/>
        <v>0</v>
      </c>
      <c r="AM12" s="153">
        <f>SUM(V12+W12+Y12)</f>
        <v>0</v>
      </c>
      <c r="AN12" s="153" t="str">
        <f t="shared" si="12"/>
        <v>False</v>
      </c>
      <c r="AO12" s="235" t="str">
        <f t="shared" si="13"/>
        <v>NA</v>
      </c>
      <c r="AP12" s="235" t="str">
        <f>IF(AO12="NA","",IF(AO12=999999, "", IF(AO12=888888, "", IF(COUNTIF($AO$10:AO12,AO12)=1,AO12,""))))</f>
        <v/>
      </c>
      <c r="AQ12" s="211"/>
      <c r="AR12" s="211"/>
    </row>
    <row r="13" spans="1:44" ht="21.75" customHeight="1" x14ac:dyDescent="0.35">
      <c r="A13" s="148" t="str">
        <f t="shared" si="0"/>
        <v/>
      </c>
      <c r="B13" s="19"/>
      <c r="C13" s="147" t="str">
        <f>IFERROR(INDEX('List of schools'!C$2:C$8000, MATCH('Year 8 _2022'!$B13, 'List of schools'!$B$2:$B$8000,0)), "NA")</f>
        <v>NA</v>
      </c>
      <c r="D13" s="10"/>
      <c r="E13" s="124"/>
      <c r="F13" s="149" t="str">
        <f>IF(E13="","",IFERROR(
IF('Year 8 _2022'!E13="M",INDEX('List of schools'!H$2:H$7300,MATCH('Year 8 _2022'!$B13,'List of schools'!$B$2:$B$7300,0)),IF('Year 8 _2022'!E13="F",INDEX('List of schools'!G$2:G$7300,MATCH('Year 8 _2022'!$B13,'List of schools'!$B$2:$B$7300,0)),IF('Year 8 _2022'!E13="non-binary or other", 0,IF('Year 8 _2022'!E13="not disclosed", 0,"NA")))),"NA"))</f>
        <v/>
      </c>
      <c r="G13" s="11"/>
      <c r="H13" s="10"/>
      <c r="I13" s="10"/>
      <c r="J13" s="10"/>
      <c r="K13" s="150">
        <f t="shared" si="14"/>
        <v>0</v>
      </c>
      <c r="L13" s="17"/>
      <c r="M13" s="16"/>
      <c r="N13" s="9"/>
      <c r="O13" s="213"/>
      <c r="P13" s="10"/>
      <c r="Q13" s="355"/>
      <c r="R13" s="254"/>
      <c r="S13" s="151" t="str">
        <f t="shared" si="1"/>
        <v/>
      </c>
      <c r="T13" s="16"/>
      <c r="U13" s="10"/>
      <c r="V13" s="213"/>
      <c r="W13" s="10"/>
      <c r="X13" s="355"/>
      <c r="Y13" s="254"/>
      <c r="Z13" s="151" t="str">
        <f t="shared" si="2"/>
        <v/>
      </c>
      <c r="AA13" s="4"/>
      <c r="AB13" s="153" t="str">
        <f t="shared" si="3"/>
        <v/>
      </c>
      <c r="AC13" s="169" t="str">
        <f t="shared" si="4"/>
        <v/>
      </c>
      <c r="AD13" s="153">
        <f t="shared" si="5"/>
        <v>0</v>
      </c>
      <c r="AE13" s="153" t="str">
        <f>IF($G13="","NA", $G13-$F13)</f>
        <v>NA</v>
      </c>
      <c r="AF13" s="153" t="str">
        <f>IFERROR(IF($D13&lt;&gt;"", $B13, "NA"), "NA")</f>
        <v>NA</v>
      </c>
      <c r="AG13" s="153" t="str">
        <f>IF(AF13="NA","",IF(AF13=999999, "", IF(AF13=888888, "", IF(COUNTIF($AF$10:AF13,AF13)=1,AF13,""))))</f>
        <v/>
      </c>
      <c r="AH13" s="153" t="str">
        <f t="shared" si="8"/>
        <v>NA</v>
      </c>
      <c r="AI13" s="153" t="str">
        <f>IF(AH13="NA","",IF(AH13=999999, "", IF(AH13=888888, "", IF(COUNTIF($AH$10:AH13,AH13)=1,AH13,""))))</f>
        <v/>
      </c>
      <c r="AJ13" s="153" t="str">
        <f t="shared" si="9"/>
        <v>NA</v>
      </c>
      <c r="AK13" s="153" t="str">
        <f>IF(AJ13="NA","",IF(AJ13=999999, "", IF(AJ13=888888, "", IF(COUNTIF($AJ$10:AJ13,AJ13)=1,AJ13,""))))</f>
        <v/>
      </c>
      <c r="AL13" s="153">
        <f t="shared" si="10"/>
        <v>0</v>
      </c>
      <c r="AM13" s="153">
        <f t="shared" si="11"/>
        <v>0</v>
      </c>
      <c r="AN13" s="153" t="str">
        <f t="shared" si="12"/>
        <v>False</v>
      </c>
      <c r="AO13" s="235" t="str">
        <f t="shared" si="13"/>
        <v>NA</v>
      </c>
      <c r="AP13" s="235" t="str">
        <f>IF(AO13="NA","",IF(AO13=999999, "", IF(AO13=888888, "", IF(COUNTIF($AO$10:AO13,AO13)=1,AO13,""))))</f>
        <v/>
      </c>
      <c r="AQ13" s="211"/>
      <c r="AR13" s="211"/>
    </row>
    <row r="14" spans="1:44" ht="21.75" customHeight="1" x14ac:dyDescent="0.35">
      <c r="A14" s="148" t="str">
        <f t="shared" si="0"/>
        <v/>
      </c>
      <c r="B14" s="19"/>
      <c r="C14" s="147" t="str">
        <f>IFERROR(INDEX('List of schools'!C$2:C$8000, MATCH('Year 8 _2022'!$B14, 'List of schools'!$B$2:$B$8000,0)), "NA")</f>
        <v>NA</v>
      </c>
      <c r="D14" s="10"/>
      <c r="E14" s="124"/>
      <c r="F14" s="149" t="str">
        <f>IF(E14="","",IFERROR(
IF('Year 8 _2022'!E14="M",INDEX('List of schools'!H$2:H$7300,MATCH('Year 8 _2022'!$B14,'List of schools'!$B$2:$B$7300,0)),IF('Year 8 _2022'!E14="F",INDEX('List of schools'!G$2:G$7300,MATCH('Year 8 _2022'!$B14,'List of schools'!$B$2:$B$7300,0)),IF('Year 8 _2022'!E14="non-binary or other", 0,IF('Year 8 _2022'!E14="not disclosed", 0,"NA")))),"NA"))</f>
        <v/>
      </c>
      <c r="G14" s="11"/>
      <c r="H14" s="10"/>
      <c r="I14" s="10"/>
      <c r="J14" s="10"/>
      <c r="K14" s="150">
        <f t="shared" si="14"/>
        <v>0</v>
      </c>
      <c r="L14" s="17"/>
      <c r="M14" s="16"/>
      <c r="N14" s="9"/>
      <c r="O14" s="213"/>
      <c r="P14" s="10"/>
      <c r="Q14" s="355"/>
      <c r="R14" s="254"/>
      <c r="S14" s="151" t="str">
        <f t="shared" si="1"/>
        <v/>
      </c>
      <c r="T14" s="16"/>
      <c r="U14" s="10"/>
      <c r="V14" s="213"/>
      <c r="W14" s="10"/>
      <c r="X14" s="355"/>
      <c r="Y14" s="254"/>
      <c r="Z14" s="151" t="str">
        <f t="shared" si="2"/>
        <v/>
      </c>
      <c r="AA14" s="4"/>
      <c r="AB14" s="153" t="str">
        <f t="shared" si="3"/>
        <v/>
      </c>
      <c r="AC14" s="169" t="str">
        <f t="shared" si="4"/>
        <v/>
      </c>
      <c r="AD14" s="153">
        <f t="shared" si="5"/>
        <v>0</v>
      </c>
      <c r="AE14" s="153" t="str">
        <f t="shared" si="6"/>
        <v>NA</v>
      </c>
      <c r="AF14" s="153" t="str">
        <f t="shared" si="7"/>
        <v>NA</v>
      </c>
      <c r="AG14" s="153" t="str">
        <f>IF(AF14="NA","",IF(AF14=999999, "", IF(AF14=888888, "", IF(COUNTIF($AF$10:AF14,AF14)=1,AF14,""))))</f>
        <v/>
      </c>
      <c r="AH14" s="153" t="str">
        <f t="shared" si="8"/>
        <v>NA</v>
      </c>
      <c r="AI14" s="153" t="str">
        <f>IF(AH14="NA","",IF(AH14=999999, "", IF(AH14=888888, "", IF(COUNTIF($AH$10:AH14,AH14)=1,AH14,""))))</f>
        <v/>
      </c>
      <c r="AJ14" s="153" t="str">
        <f t="shared" si="9"/>
        <v>NA</v>
      </c>
      <c r="AK14" s="153" t="str">
        <f>IF(AJ14="NA","",IF(AJ14=999999, "", IF(AJ14=888888, "", IF(COUNTIF($AJ$10:AJ14,AJ14)=1,AJ14,""))))</f>
        <v/>
      </c>
      <c r="AL14" s="153">
        <f t="shared" si="10"/>
        <v>0</v>
      </c>
      <c r="AM14" s="153">
        <f t="shared" si="11"/>
        <v>0</v>
      </c>
      <c r="AN14" s="153" t="str">
        <f t="shared" si="12"/>
        <v>False</v>
      </c>
      <c r="AO14" s="235" t="str">
        <f t="shared" si="13"/>
        <v>NA</v>
      </c>
      <c r="AP14" s="235" t="str">
        <f>IF(AO14="NA","",IF(AO14=999999, "", IF(AO14=888888, "", IF(COUNTIF($AO$10:AO14,AO14)=1,AO14,""))))</f>
        <v/>
      </c>
      <c r="AQ14" s="211"/>
      <c r="AR14" s="211"/>
    </row>
    <row r="15" spans="1:44" ht="21.75" customHeight="1" x14ac:dyDescent="0.35">
      <c r="A15" s="148" t="str">
        <f t="shared" si="0"/>
        <v/>
      </c>
      <c r="B15" s="19"/>
      <c r="C15" s="147" t="str">
        <f>IFERROR(INDEX('List of schools'!C$2:C$8000, MATCH('Year 8 _2022'!$B15, 'List of schools'!$B$2:$B$8000,0)), "NA")</f>
        <v>NA</v>
      </c>
      <c r="D15" s="10"/>
      <c r="E15" s="124"/>
      <c r="F15" s="149" t="str">
        <f>IF(E15="","",IFERROR(
IF('Year 8 _2022'!E15="M",INDEX('List of schools'!H$2:H$7300,MATCH('Year 8 _2022'!$B15,'List of schools'!$B$2:$B$7300,0)),IF('Year 8 _2022'!E15="F",INDEX('List of schools'!G$2:G$7300,MATCH('Year 8 _2022'!$B15,'List of schools'!$B$2:$B$7300,0)),IF('Year 8 _2022'!E15="non-binary or other", 0,IF('Year 8 _2022'!E15="not disclosed", 0,"NA")))),"NA"))</f>
        <v/>
      </c>
      <c r="G15" s="11"/>
      <c r="H15" s="10"/>
      <c r="I15" s="10"/>
      <c r="J15" s="10"/>
      <c r="K15" s="150">
        <f t="shared" si="14"/>
        <v>0</v>
      </c>
      <c r="L15" s="18"/>
      <c r="M15" s="16"/>
      <c r="N15" s="9"/>
      <c r="O15" s="213"/>
      <c r="P15" s="210"/>
      <c r="Q15" s="356"/>
      <c r="R15" s="256"/>
      <c r="S15" s="151" t="str">
        <f t="shared" si="1"/>
        <v/>
      </c>
      <c r="T15" s="16"/>
      <c r="U15" s="10"/>
      <c r="V15" s="213"/>
      <c r="W15" s="10"/>
      <c r="X15" s="355"/>
      <c r="Y15" s="254"/>
      <c r="Z15" s="151" t="str">
        <f t="shared" si="2"/>
        <v/>
      </c>
      <c r="AA15" s="4"/>
      <c r="AB15" s="153" t="str">
        <f t="shared" si="3"/>
        <v/>
      </c>
      <c r="AC15" s="169" t="str">
        <f t="shared" si="4"/>
        <v/>
      </c>
      <c r="AD15" s="153">
        <f t="shared" si="5"/>
        <v>0</v>
      </c>
      <c r="AE15" s="153" t="str">
        <f t="shared" si="6"/>
        <v>NA</v>
      </c>
      <c r="AF15" s="153" t="str">
        <f t="shared" si="7"/>
        <v>NA</v>
      </c>
      <c r="AG15" s="153" t="str">
        <f>IF(AF15="NA","",IF(AF15=999999, "", IF(AF15=888888, "", IF(COUNTIF($AF$10:AF15,AF15)=1,AF15,""))))</f>
        <v/>
      </c>
      <c r="AH15" s="153" t="str">
        <f t="shared" si="8"/>
        <v>NA</v>
      </c>
      <c r="AI15" s="153" t="str">
        <f>IF(AH15="NA","",IF(AH15=999999, "", IF(AH15=888888, "", IF(COUNTIF($AH$10:AH15,AH15)=1,AH15,""))))</f>
        <v/>
      </c>
      <c r="AJ15" s="153" t="str">
        <f t="shared" si="9"/>
        <v>NA</v>
      </c>
      <c r="AK15" s="153" t="str">
        <f>IF(AJ15="NA","",IF(AJ15=999999, "", IF(AJ15=888888, "", IF(COUNTIF($AJ$10:AJ15,AJ15)=1,AJ15,""))))</f>
        <v/>
      </c>
      <c r="AL15" s="153">
        <f t="shared" si="10"/>
        <v>0</v>
      </c>
      <c r="AM15" s="153">
        <f t="shared" si="11"/>
        <v>0</v>
      </c>
      <c r="AN15" s="153" t="str">
        <f t="shared" si="12"/>
        <v>False</v>
      </c>
      <c r="AO15" s="235" t="str">
        <f t="shared" si="13"/>
        <v>NA</v>
      </c>
      <c r="AP15" s="235" t="str">
        <f>IF(AO15="NA","",IF(AO15=999999, "", IF(AO15=888888, "", IF(COUNTIF($AO$10:AO15,AO15)=1,AO15,""))))</f>
        <v/>
      </c>
      <c r="AQ15" s="211"/>
      <c r="AR15" s="211"/>
    </row>
    <row r="16" spans="1:44" ht="21.75" customHeight="1" x14ac:dyDescent="0.35">
      <c r="A16" s="148" t="str">
        <f t="shared" si="0"/>
        <v/>
      </c>
      <c r="B16" s="19"/>
      <c r="C16" s="147" t="str">
        <f>IFERROR(INDEX('List of schools'!C$2:C$8000, MATCH('Year 8 _2022'!$B16, 'List of schools'!$B$2:$B$8000,0)), "NA")</f>
        <v>NA</v>
      </c>
      <c r="D16" s="10"/>
      <c r="E16" s="124"/>
      <c r="F16" s="149" t="str">
        <f>IF(E16="","",IFERROR(
IF('Year 8 _2022'!E16="M",INDEX('List of schools'!H$2:H$7300,MATCH('Year 8 _2022'!$B16,'List of schools'!$B$2:$B$7300,0)),IF('Year 8 _2022'!E16="F",INDEX('List of schools'!G$2:G$7300,MATCH('Year 8 _2022'!$B16,'List of schools'!$B$2:$B$7300,0)),IF('Year 8 _2022'!E16="non-binary or other", 0,IF('Year 8 _2022'!E16="not disclosed", 0,"NA")))),"NA"))</f>
        <v/>
      </c>
      <c r="G16" s="11"/>
      <c r="H16" s="10"/>
      <c r="I16" s="10"/>
      <c r="J16" s="10"/>
      <c r="K16" s="150">
        <f t="shared" si="14"/>
        <v>0</v>
      </c>
      <c r="L16" s="17"/>
      <c r="M16" s="16"/>
      <c r="N16" s="9"/>
      <c r="O16" s="213"/>
      <c r="P16" s="10"/>
      <c r="Q16" s="355"/>
      <c r="R16" s="254"/>
      <c r="S16" s="151" t="str">
        <f t="shared" si="1"/>
        <v/>
      </c>
      <c r="T16" s="16"/>
      <c r="U16" s="10"/>
      <c r="V16" s="213"/>
      <c r="W16" s="10"/>
      <c r="X16" s="355"/>
      <c r="Y16" s="254"/>
      <c r="Z16" s="151" t="str">
        <f t="shared" si="2"/>
        <v/>
      </c>
      <c r="AA16" s="4"/>
      <c r="AB16" s="153" t="str">
        <f t="shared" si="3"/>
        <v/>
      </c>
      <c r="AC16" s="169" t="str">
        <f t="shared" si="4"/>
        <v/>
      </c>
      <c r="AD16" s="153">
        <f t="shared" si="5"/>
        <v>0</v>
      </c>
      <c r="AE16" s="153" t="str">
        <f t="shared" si="6"/>
        <v>NA</v>
      </c>
      <c r="AF16" s="153" t="str">
        <f t="shared" si="7"/>
        <v>NA</v>
      </c>
      <c r="AG16" s="153" t="str">
        <f>IF(AF16="NA","",IF(AF16=999999, "", IF(AF16=888888, "", IF(COUNTIF($AF$10:AF16,AF16)=1,AF16,""))))</f>
        <v/>
      </c>
      <c r="AH16" s="153" t="str">
        <f t="shared" si="8"/>
        <v>NA</v>
      </c>
      <c r="AI16" s="153" t="str">
        <f>IF(AH16="NA","",IF(AH16=999999, "", IF(AH16=888888, "", IF(COUNTIF($AH$10:AH16,AH16)=1,AH16,""))))</f>
        <v/>
      </c>
      <c r="AJ16" s="153" t="str">
        <f t="shared" si="9"/>
        <v>NA</v>
      </c>
      <c r="AK16" s="153" t="str">
        <f>IF(AJ16="NA","",IF(AJ16=999999, "", IF(AJ16=888888, "", IF(COUNTIF($AJ$10:AJ16,AJ16)=1,AJ16,""))))</f>
        <v/>
      </c>
      <c r="AL16" s="153">
        <f t="shared" si="10"/>
        <v>0</v>
      </c>
      <c r="AM16" s="153">
        <f t="shared" si="11"/>
        <v>0</v>
      </c>
      <c r="AN16" s="153" t="str">
        <f t="shared" si="12"/>
        <v>False</v>
      </c>
      <c r="AO16" s="235" t="str">
        <f t="shared" si="13"/>
        <v>NA</v>
      </c>
      <c r="AP16" s="235" t="str">
        <f>IF(AO16="NA","",IF(AO16=999999, "", IF(AO16=888888, "", IF(COUNTIF($AO$10:AO16,AO16)=1,AO16,""))))</f>
        <v/>
      </c>
      <c r="AQ16" s="211"/>
      <c r="AR16" s="211"/>
    </row>
    <row r="17" spans="1:44" ht="21.75" customHeight="1" x14ac:dyDescent="0.35">
      <c r="A17" s="148" t="str">
        <f t="shared" si="0"/>
        <v/>
      </c>
      <c r="B17" s="19"/>
      <c r="C17" s="147" t="str">
        <f>IFERROR(INDEX('List of schools'!C$2:C$8000, MATCH('Year 8 _2022'!$B17, 'List of schools'!$B$2:$B$8000,0)), "NA")</f>
        <v>NA</v>
      </c>
      <c r="D17" s="10"/>
      <c r="E17" s="124"/>
      <c r="F17" s="149" t="str">
        <f>IF(E17="","",IFERROR(
IF('Year 8 _2022'!E17="M",INDEX('List of schools'!H$2:H$7300,MATCH('Year 8 _2022'!$B17,'List of schools'!$B$2:$B$7300,0)),IF('Year 8 _2022'!E17="F",INDEX('List of schools'!G$2:G$7300,MATCH('Year 8 _2022'!$B17,'List of schools'!$B$2:$B$7300,0)),IF('Year 8 _2022'!E17="non-binary or other", 0,IF('Year 8 _2022'!E17="not disclosed", 0,"NA")))),"NA"))</f>
        <v/>
      </c>
      <c r="G17" s="11"/>
      <c r="H17" s="10"/>
      <c r="I17" s="10"/>
      <c r="J17" s="10"/>
      <c r="K17" s="150">
        <f t="shared" si="14"/>
        <v>0</v>
      </c>
      <c r="L17" s="18"/>
      <c r="M17" s="16"/>
      <c r="N17" s="9"/>
      <c r="O17" s="213"/>
      <c r="P17" s="10"/>
      <c r="Q17" s="355"/>
      <c r="R17" s="254"/>
      <c r="S17" s="151" t="str">
        <f t="shared" si="1"/>
        <v/>
      </c>
      <c r="T17" s="16"/>
      <c r="U17" s="10"/>
      <c r="V17" s="213"/>
      <c r="W17" s="10"/>
      <c r="X17" s="355"/>
      <c r="Y17" s="254"/>
      <c r="Z17" s="151" t="str">
        <f t="shared" si="2"/>
        <v/>
      </c>
      <c r="AA17" s="4"/>
      <c r="AB17" s="153" t="str">
        <f t="shared" si="3"/>
        <v/>
      </c>
      <c r="AC17" s="169" t="str">
        <f t="shared" si="4"/>
        <v/>
      </c>
      <c r="AD17" s="153">
        <f t="shared" si="5"/>
        <v>0</v>
      </c>
      <c r="AE17" s="153" t="str">
        <f t="shared" si="6"/>
        <v>NA</v>
      </c>
      <c r="AF17" s="153" t="str">
        <f t="shared" si="7"/>
        <v>NA</v>
      </c>
      <c r="AG17" s="153" t="str">
        <f>IF(AF17="NA","",IF(AF17=999999, "", IF(AF17=888888, "", IF(COUNTIF($AF$10:AF17,AF17)=1,AF17,""))))</f>
        <v/>
      </c>
      <c r="AH17" s="153" t="str">
        <f t="shared" si="8"/>
        <v>NA</v>
      </c>
      <c r="AI17" s="153" t="str">
        <f>IF(AH17="NA","",IF(AH17=999999, "", IF(AH17=888888, "", IF(COUNTIF($AH$10:AH17,AH17)=1,AH17,""))))</f>
        <v/>
      </c>
      <c r="AJ17" s="153" t="str">
        <f t="shared" si="9"/>
        <v>NA</v>
      </c>
      <c r="AK17" s="153" t="str">
        <f>IF(AJ17="NA","",IF(AJ17=999999, "", IF(AJ17=888888, "", IF(COUNTIF($AJ$10:AJ17,AJ17)=1,AJ17,""))))</f>
        <v/>
      </c>
      <c r="AL17" s="153">
        <f t="shared" si="10"/>
        <v>0</v>
      </c>
      <c r="AM17" s="153">
        <f t="shared" si="11"/>
        <v>0</v>
      </c>
      <c r="AN17" s="153" t="str">
        <f t="shared" si="12"/>
        <v>False</v>
      </c>
      <c r="AO17" s="235" t="str">
        <f t="shared" si="13"/>
        <v>NA</v>
      </c>
      <c r="AP17" s="235" t="str">
        <f>IF(AO17="NA","",IF(AO17=999999, "", IF(AO17=888888, "", IF(COUNTIF($AO$10:AO17,AO17)=1,AO17,""))))</f>
        <v/>
      </c>
      <c r="AQ17" s="211"/>
      <c r="AR17" s="211"/>
    </row>
    <row r="18" spans="1:44" ht="21.75" customHeight="1" x14ac:dyDescent="0.35">
      <c r="A18" s="148" t="str">
        <f t="shared" si="0"/>
        <v/>
      </c>
      <c r="B18" s="19"/>
      <c r="C18" s="147" t="str">
        <f>IFERROR(INDEX('List of schools'!C$2:C$8000, MATCH('Year 8 _2022'!$B18, 'List of schools'!$B$2:$B$8000,0)), "NA")</f>
        <v>NA</v>
      </c>
      <c r="D18" s="10"/>
      <c r="E18" s="124"/>
      <c r="F18" s="149" t="str">
        <f>IF(E18="","",IFERROR(
IF('Year 8 _2022'!E18="M",INDEX('List of schools'!H$2:H$7300,MATCH('Year 8 _2022'!$B18,'List of schools'!$B$2:$B$7300,0)),IF('Year 8 _2022'!E18="F",INDEX('List of schools'!G$2:G$7300,MATCH('Year 8 _2022'!$B18,'List of schools'!$B$2:$B$7300,0)),IF('Year 8 _2022'!E18="non-binary or other", 0,IF('Year 8 _2022'!E18="not disclosed", 0,"NA")))),"NA"))</f>
        <v/>
      </c>
      <c r="G18" s="11"/>
      <c r="H18" s="10"/>
      <c r="I18" s="10"/>
      <c r="J18" s="10"/>
      <c r="K18" s="150">
        <f t="shared" si="14"/>
        <v>0</v>
      </c>
      <c r="L18" s="17"/>
      <c r="M18" s="16"/>
      <c r="N18" s="9"/>
      <c r="O18" s="213"/>
      <c r="P18" s="10"/>
      <c r="Q18" s="355"/>
      <c r="R18" s="254"/>
      <c r="S18" s="151" t="str">
        <f t="shared" si="1"/>
        <v/>
      </c>
      <c r="T18" s="16"/>
      <c r="U18" s="10"/>
      <c r="V18" s="213"/>
      <c r="W18" s="10"/>
      <c r="X18" s="355"/>
      <c r="Y18" s="254"/>
      <c r="Z18" s="151" t="str">
        <f t="shared" si="2"/>
        <v/>
      </c>
      <c r="AA18" s="4"/>
      <c r="AB18" s="153" t="str">
        <f t="shared" si="3"/>
        <v/>
      </c>
      <c r="AC18" s="169" t="str">
        <f t="shared" si="4"/>
        <v/>
      </c>
      <c r="AD18" s="153">
        <f t="shared" si="5"/>
        <v>0</v>
      </c>
      <c r="AE18" s="153" t="str">
        <f t="shared" si="6"/>
        <v>NA</v>
      </c>
      <c r="AF18" s="153" t="str">
        <f t="shared" si="7"/>
        <v>NA</v>
      </c>
      <c r="AG18" s="153" t="str">
        <f>IF(AF18="NA","",IF(AF18=999999, "", IF(AF18=888888, "", IF(COUNTIF($AF$10:AF18,AF18)=1,AF18,""))))</f>
        <v/>
      </c>
      <c r="AH18" s="153" t="str">
        <f t="shared" si="8"/>
        <v>NA</v>
      </c>
      <c r="AI18" s="153" t="str">
        <f>IF(AH18="NA","",IF(AH18=999999, "", IF(AH18=888888, "", IF(COUNTIF($AH$10:AH18,AH18)=1,AH18,""))))</f>
        <v/>
      </c>
      <c r="AJ18" s="153" t="str">
        <f t="shared" si="9"/>
        <v>NA</v>
      </c>
      <c r="AK18" s="153" t="str">
        <f>IF(AJ18="NA","",IF(AJ18=999999, "", IF(AJ18=888888, "", IF(COUNTIF($AJ$10:AJ18,AJ18)=1,AJ18,""))))</f>
        <v/>
      </c>
      <c r="AL18" s="153">
        <f t="shared" si="10"/>
        <v>0</v>
      </c>
      <c r="AM18" s="153">
        <f t="shared" si="11"/>
        <v>0</v>
      </c>
      <c r="AN18" s="153" t="str">
        <f t="shared" si="12"/>
        <v>False</v>
      </c>
      <c r="AO18" s="235" t="str">
        <f t="shared" si="13"/>
        <v>NA</v>
      </c>
      <c r="AP18" s="235" t="str">
        <f>IF(AO18="NA","",IF(AO18=999999, "", IF(AO18=888888, "", IF(COUNTIF($AO$10:AO18,AO18)=1,AO18,""))))</f>
        <v/>
      </c>
      <c r="AQ18" s="211"/>
      <c r="AR18" s="211"/>
    </row>
    <row r="19" spans="1:44" ht="21.75" customHeight="1" x14ac:dyDescent="0.35">
      <c r="A19" s="148" t="str">
        <f t="shared" si="0"/>
        <v/>
      </c>
      <c r="B19" s="19"/>
      <c r="C19" s="147" t="str">
        <f>IFERROR(INDEX('List of schools'!C$2:C$8000, MATCH('Year 8 _2022'!$B19, 'List of schools'!$B$2:$B$8000,0)), "NA")</f>
        <v>NA</v>
      </c>
      <c r="D19" s="10"/>
      <c r="E19" s="124"/>
      <c r="F19" s="149" t="str">
        <f>IF(E19="","",IFERROR(
IF('Year 8 _2022'!E19="M",INDEX('List of schools'!H$2:H$7300,MATCH('Year 8 _2022'!$B19,'List of schools'!$B$2:$B$7300,0)),IF('Year 8 _2022'!E19="F",INDEX('List of schools'!G$2:G$7300,MATCH('Year 8 _2022'!$B19,'List of schools'!$B$2:$B$7300,0)),IF('Year 8 _2022'!E19="non-binary or other", 0,IF('Year 8 _2022'!E19="not disclosed", 0,"NA")))),"NA"))</f>
        <v/>
      </c>
      <c r="G19" s="11"/>
      <c r="H19" s="10"/>
      <c r="I19" s="10"/>
      <c r="J19" s="10"/>
      <c r="K19" s="150">
        <f t="shared" si="14"/>
        <v>0</v>
      </c>
      <c r="L19" s="17"/>
      <c r="M19" s="16"/>
      <c r="N19" s="9"/>
      <c r="O19" s="213"/>
      <c r="P19" s="10"/>
      <c r="Q19" s="355"/>
      <c r="R19" s="254"/>
      <c r="S19" s="151" t="str">
        <f t="shared" si="1"/>
        <v/>
      </c>
      <c r="T19" s="16"/>
      <c r="U19" s="10"/>
      <c r="V19" s="213"/>
      <c r="W19" s="10"/>
      <c r="X19" s="355"/>
      <c r="Y19" s="254"/>
      <c r="Z19" s="151" t="str">
        <f t="shared" si="2"/>
        <v/>
      </c>
      <c r="AA19" s="4"/>
      <c r="AB19" s="153" t="str">
        <f t="shared" si="3"/>
        <v/>
      </c>
      <c r="AC19" s="169" t="str">
        <f t="shared" si="4"/>
        <v/>
      </c>
      <c r="AD19" s="153">
        <f t="shared" si="5"/>
        <v>0</v>
      </c>
      <c r="AE19" s="153" t="str">
        <f t="shared" si="6"/>
        <v>NA</v>
      </c>
      <c r="AF19" s="153" t="str">
        <f t="shared" si="7"/>
        <v>NA</v>
      </c>
      <c r="AG19" s="153" t="str">
        <f>IF(AF19="NA","",IF(AF19=999999, "", IF(AF19=888888, "", IF(COUNTIF($AF$10:AF19,AF19)=1,AF19,""))))</f>
        <v/>
      </c>
      <c r="AH19" s="153" t="str">
        <f t="shared" si="8"/>
        <v>NA</v>
      </c>
      <c r="AI19" s="153" t="str">
        <f>IF(AH19="NA","",IF(AH19=999999, "", IF(AH19=888888, "", IF(COUNTIF($AH$10:AH19,AH19)=1,AH19,""))))</f>
        <v/>
      </c>
      <c r="AJ19" s="153" t="str">
        <f t="shared" si="9"/>
        <v>NA</v>
      </c>
      <c r="AK19" s="153" t="str">
        <f>IF(AJ19="NA","",IF(AJ19=999999, "", IF(AJ19=888888, "", IF(COUNTIF($AJ$10:AJ19,AJ19)=1,AJ19,""))))</f>
        <v/>
      </c>
      <c r="AL19" s="153">
        <f t="shared" si="10"/>
        <v>0</v>
      </c>
      <c r="AM19" s="153">
        <f t="shared" si="11"/>
        <v>0</v>
      </c>
      <c r="AN19" s="153" t="str">
        <f t="shared" si="12"/>
        <v>False</v>
      </c>
      <c r="AO19" s="235" t="str">
        <f t="shared" si="13"/>
        <v>NA</v>
      </c>
      <c r="AP19" s="235" t="str">
        <f>IF(AO19="NA","",IF(AO19=999999, "", IF(AO19=888888, "", IF(COUNTIF($AO$10:AO19,AO19)=1,AO19,""))))</f>
        <v/>
      </c>
      <c r="AQ19" s="211"/>
      <c r="AR19" s="211"/>
    </row>
    <row r="20" spans="1:44" ht="21.75" customHeight="1" x14ac:dyDescent="0.35">
      <c r="A20" s="148" t="str">
        <f>IF($AD20=0,"",IF(OR($B19="", $D20="", $E20="",$O20="",$V20=""),"Required data Incomplete",""))</f>
        <v/>
      </c>
      <c r="B20" s="19"/>
      <c r="C20" s="147" t="str">
        <f>IFERROR(INDEX('List of schools'!C$2:C$8000, MATCH('Year 8 _2022'!$B20, 'List of schools'!$B$2:$B$8000,0)), "NA")</f>
        <v>NA</v>
      </c>
      <c r="D20" s="10"/>
      <c r="E20" s="124"/>
      <c r="F20" s="149" t="str">
        <f>IF(E20="","",IFERROR(
IF('Year 8 _2022'!E20="M",INDEX('List of schools'!H$2:H$7300,MATCH('Year 8 _2022'!$B20,'List of schools'!$B$2:$B$7300,0)),IF('Year 8 _2022'!E20="F",INDEX('List of schools'!G$2:G$7300,MATCH('Year 8 _2022'!$B20,'List of schools'!$B$2:$B$7300,0)),IF('Year 8 _2022'!E20="non-binary or other", 0,IF('Year 8 _2022'!E20="not disclosed", 0,"NA")))),"NA"))</f>
        <v/>
      </c>
      <c r="G20" s="11"/>
      <c r="H20" s="10"/>
      <c r="I20" s="10"/>
      <c r="J20" s="10"/>
      <c r="K20" s="150">
        <f t="shared" si="14"/>
        <v>0</v>
      </c>
      <c r="L20" s="18"/>
      <c r="M20" s="16"/>
      <c r="N20" s="9"/>
      <c r="O20" s="213"/>
      <c r="P20" s="10"/>
      <c r="Q20" s="355"/>
      <c r="R20" s="254"/>
      <c r="S20" s="151" t="str">
        <f t="shared" si="1"/>
        <v/>
      </c>
      <c r="T20" s="16"/>
      <c r="U20" s="10"/>
      <c r="V20" s="213"/>
      <c r="W20" s="10"/>
      <c r="X20" s="355"/>
      <c r="Y20" s="254"/>
      <c r="Z20" s="151" t="str">
        <f t="shared" si="2"/>
        <v/>
      </c>
      <c r="AA20" s="4"/>
      <c r="AB20" s="153" t="str">
        <f t="shared" si="3"/>
        <v/>
      </c>
      <c r="AC20" s="169" t="str">
        <f t="shared" si="4"/>
        <v/>
      </c>
      <c r="AD20" s="153">
        <f t="shared" si="5"/>
        <v>0</v>
      </c>
      <c r="AE20" s="153" t="str">
        <f t="shared" si="6"/>
        <v>NA</v>
      </c>
      <c r="AF20" s="153" t="str">
        <f t="shared" si="7"/>
        <v>NA</v>
      </c>
      <c r="AG20" s="153" t="str">
        <f>IF(AF20="NA","",IF(AF20=999999, "", IF(AF20=888888, "", IF(COUNTIF($AF$10:AF20,AF20)=1,AF20,""))))</f>
        <v/>
      </c>
      <c r="AH20" s="153" t="str">
        <f t="shared" si="8"/>
        <v>NA</v>
      </c>
      <c r="AI20" s="153" t="str">
        <f>IF(AH20="NA","",IF(AH20=999999, "", IF(AH20=888888, "", IF(COUNTIF($AH$10:AH20,AH20)=1,AH20,""))))</f>
        <v/>
      </c>
      <c r="AJ20" s="153" t="str">
        <f t="shared" si="9"/>
        <v>NA</v>
      </c>
      <c r="AK20" s="153" t="str">
        <f>IF(AJ20="NA","",IF(AJ20=999999, "", IF(AJ20=888888, "", IF(COUNTIF($AJ$10:AJ20,AJ20)=1,AJ20,""))))</f>
        <v/>
      </c>
      <c r="AL20" s="153">
        <f t="shared" si="10"/>
        <v>0</v>
      </c>
      <c r="AM20" s="153">
        <f t="shared" si="11"/>
        <v>0</v>
      </c>
      <c r="AN20" s="153" t="str">
        <f t="shared" si="12"/>
        <v>False</v>
      </c>
      <c r="AO20" s="235" t="str">
        <f t="shared" si="13"/>
        <v>NA</v>
      </c>
      <c r="AP20" s="235" t="str">
        <f>IF(AO20="NA","",IF(AO20=999999, "", IF(AO20=888888, "", IF(COUNTIF($AO$10:AO20,AO20)=1,AO20,""))))</f>
        <v/>
      </c>
      <c r="AQ20" s="211"/>
      <c r="AR20" s="211"/>
    </row>
    <row r="21" spans="1:44" ht="21.75" customHeight="1" x14ac:dyDescent="0.35">
      <c r="A21" s="148" t="str">
        <f>IF($AD21=0,"",IF(OR($B20="", $D21="", $E21="",$O21="",$V21=""),"Required data Incomplete",""))</f>
        <v/>
      </c>
      <c r="B21" s="19"/>
      <c r="C21" s="147" t="str">
        <f>IFERROR(INDEX('List of schools'!C$2:C$8000, MATCH('Year 8 _2022'!$B21, 'List of schools'!$B$2:$B$8000,0)), "NA")</f>
        <v>NA</v>
      </c>
      <c r="D21" s="10"/>
      <c r="E21" s="124"/>
      <c r="F21" s="149" t="str">
        <f>IF(E21="","",IFERROR(
IF('Year 8 _2022'!E21="M",INDEX('List of schools'!H$2:H$7300,MATCH('Year 8 _2022'!$B21,'List of schools'!$B$2:$B$7300,0)),IF('Year 8 _2022'!E21="F",INDEX('List of schools'!G$2:G$7300,MATCH('Year 8 _2022'!$B21,'List of schools'!$B$2:$B$7300,0)),IF('Year 8 _2022'!E21="non-binary or other", 0,IF('Year 8 _2022'!E21="not disclosed", 0,"NA")))),"NA"))</f>
        <v/>
      </c>
      <c r="G21" s="11"/>
      <c r="H21" s="10"/>
      <c r="I21" s="10"/>
      <c r="J21" s="10"/>
      <c r="K21" s="150">
        <f t="shared" si="14"/>
        <v>0</v>
      </c>
      <c r="L21" s="18"/>
      <c r="M21" s="16"/>
      <c r="N21" s="9"/>
      <c r="O21" s="213"/>
      <c r="P21" s="10"/>
      <c r="Q21" s="355"/>
      <c r="R21" s="254"/>
      <c r="S21" s="151" t="str">
        <f t="shared" si="1"/>
        <v/>
      </c>
      <c r="T21" s="16"/>
      <c r="U21" s="12"/>
      <c r="V21" s="213"/>
      <c r="W21" s="12"/>
      <c r="X21" s="357"/>
      <c r="Y21" s="255"/>
      <c r="Z21" s="151" t="str">
        <f t="shared" si="2"/>
        <v/>
      </c>
      <c r="AA21" s="4"/>
      <c r="AB21" s="153" t="str">
        <f t="shared" si="3"/>
        <v/>
      </c>
      <c r="AC21" s="169" t="str">
        <f t="shared" si="4"/>
        <v/>
      </c>
      <c r="AD21" s="153">
        <f t="shared" si="5"/>
        <v>0</v>
      </c>
      <c r="AE21" s="153" t="str">
        <f t="shared" si="6"/>
        <v>NA</v>
      </c>
      <c r="AF21" s="153" t="str">
        <f t="shared" si="7"/>
        <v>NA</v>
      </c>
      <c r="AG21" s="153" t="str">
        <f>IF(AF21="NA","",IF(AF21=999999, "", IF(AF21=888888, "", IF(COUNTIF($AF$10:AF21,AF21)=1,AF21,""))))</f>
        <v/>
      </c>
      <c r="AH21" s="153" t="str">
        <f t="shared" si="8"/>
        <v>NA</v>
      </c>
      <c r="AI21" s="153" t="str">
        <f>IF(AH21="NA","",IF(AH21=999999, "", IF(AH21=888888, "", IF(COUNTIF($AH$10:AH21,AH21)=1,AH21,""))))</f>
        <v/>
      </c>
      <c r="AJ21" s="153" t="str">
        <f t="shared" si="9"/>
        <v>NA</v>
      </c>
      <c r="AK21" s="153" t="str">
        <f>IF(AJ21="NA","",IF(AJ21=999999, "", IF(AJ21=888888, "", IF(COUNTIF($AJ$10:AJ21,AJ21)=1,AJ21,""))))</f>
        <v/>
      </c>
      <c r="AL21" s="153">
        <f t="shared" si="10"/>
        <v>0</v>
      </c>
      <c r="AM21" s="153">
        <f t="shared" si="11"/>
        <v>0</v>
      </c>
      <c r="AN21" s="153" t="str">
        <f t="shared" si="12"/>
        <v>False</v>
      </c>
      <c r="AO21" s="235" t="str">
        <f t="shared" si="13"/>
        <v>NA</v>
      </c>
      <c r="AP21" s="235" t="str">
        <f>IF(AO21="NA","",IF(AO21=999999, "", IF(AO21=888888, "", IF(COUNTIF($AO$10:AO21,AO21)=1,AO21,""))))</f>
        <v/>
      </c>
      <c r="AQ21" s="211"/>
      <c r="AR21" s="211"/>
    </row>
    <row r="22" spans="1:44" ht="21.75" customHeight="1" x14ac:dyDescent="0.35">
      <c r="A22" s="148" t="str">
        <f>IF($AD22=0,"",IF(OR($B21="", $D22="", $E22="",$O22="",$V22=""),"Required data Incomplete",""))</f>
        <v/>
      </c>
      <c r="B22" s="19"/>
      <c r="C22" s="147" t="str">
        <f>IFERROR(INDEX('List of schools'!C$2:C$8000, MATCH('Year 8 _2022'!$B22, 'List of schools'!$B$2:$B$8000,0)), "NA")</f>
        <v>NA</v>
      </c>
      <c r="D22" s="10"/>
      <c r="E22" s="124"/>
      <c r="F22" s="149" t="str">
        <f>IF(E22="","",IFERROR(
IF('Year 8 _2022'!E22="M",INDEX('List of schools'!H$2:H$7300,MATCH('Year 8 _2022'!$B22,'List of schools'!$B$2:$B$7300,0)),IF('Year 8 _2022'!E22="F",INDEX('List of schools'!G$2:G$7300,MATCH('Year 8 _2022'!$B22,'List of schools'!$B$2:$B$7300,0)),IF('Year 8 _2022'!E22="non-binary or other", 0,IF('Year 8 _2022'!E22="not disclosed", 0,"NA")))),"NA"))</f>
        <v/>
      </c>
      <c r="G22" s="11"/>
      <c r="H22" s="12"/>
      <c r="I22" s="13"/>
      <c r="J22" s="12"/>
      <c r="K22" s="150">
        <f t="shared" si="14"/>
        <v>0</v>
      </c>
      <c r="L22" s="15"/>
      <c r="M22" s="208"/>
      <c r="N22" s="9"/>
      <c r="O22" s="213"/>
      <c r="P22" s="10"/>
      <c r="Q22" s="355"/>
      <c r="R22" s="254"/>
      <c r="S22" s="151" t="str">
        <f t="shared" si="1"/>
        <v/>
      </c>
      <c r="T22" s="16"/>
      <c r="U22" s="12"/>
      <c r="V22" s="213"/>
      <c r="W22" s="10"/>
      <c r="X22" s="355"/>
      <c r="Y22" s="254"/>
      <c r="Z22" s="151" t="str">
        <f t="shared" si="2"/>
        <v/>
      </c>
      <c r="AA22" s="4"/>
      <c r="AB22" s="153" t="str">
        <f t="shared" si="3"/>
        <v/>
      </c>
      <c r="AC22" s="169" t="str">
        <f t="shared" si="4"/>
        <v/>
      </c>
      <c r="AD22" s="153">
        <f t="shared" si="5"/>
        <v>0</v>
      </c>
      <c r="AE22" s="153" t="str">
        <f t="shared" si="6"/>
        <v>NA</v>
      </c>
      <c r="AF22" s="153" t="str">
        <f t="shared" si="7"/>
        <v>NA</v>
      </c>
      <c r="AG22" s="153" t="str">
        <f>IF(AF22="NA","",IF(AF22=999999, "", IF(AF22=888888, "", IF(COUNTIF($AF$10:AF22,AF22)=1,AF22,""))))</f>
        <v/>
      </c>
      <c r="AH22" s="153" t="str">
        <f t="shared" si="8"/>
        <v>NA</v>
      </c>
      <c r="AI22" s="153" t="str">
        <f>IF(AH22="NA","",IF(AH22=999999, "", IF(AH22=888888, "", IF(COUNTIF($AH$10:AH22,AH22)=1,AH22,""))))</f>
        <v/>
      </c>
      <c r="AJ22" s="153" t="str">
        <f t="shared" si="9"/>
        <v>NA</v>
      </c>
      <c r="AK22" s="153" t="str">
        <f>IF(AJ22="NA","",IF(AJ22=999999, "", IF(AJ22=888888, "", IF(COUNTIF($AJ$10:AJ22,AJ22)=1,AJ22,""))))</f>
        <v/>
      </c>
      <c r="AL22" s="153">
        <f t="shared" si="10"/>
        <v>0</v>
      </c>
      <c r="AM22" s="153">
        <f t="shared" si="11"/>
        <v>0</v>
      </c>
      <c r="AN22" s="153" t="str">
        <f t="shared" si="12"/>
        <v>False</v>
      </c>
      <c r="AO22" s="235" t="str">
        <f t="shared" si="13"/>
        <v>NA</v>
      </c>
      <c r="AP22" s="235" t="str">
        <f>IF(AO22="NA","",IF(AO22=999999, "", IF(AO22=888888, "", IF(COUNTIF($AO$10:AO22,AO22)=1,AO22,""))))</f>
        <v/>
      </c>
      <c r="AQ22" s="211"/>
      <c r="AR22" s="211"/>
    </row>
    <row r="23" spans="1:44" ht="21.75" customHeight="1" x14ac:dyDescent="0.35">
      <c r="A23" s="148" t="str">
        <f>IF($AD23=0,"",IF(OR($B22="", $D23="", $E23="",$O23="",$V23=""),"Required data Incomplete",""))</f>
        <v/>
      </c>
      <c r="B23" s="122"/>
      <c r="C23" s="147" t="str">
        <f>IFERROR(INDEX('List of schools'!C$2:C$8000, MATCH('Year 8 _2022'!$B23, 'List of schools'!$B$2:$B$8000,0)), "NA")</f>
        <v>NA</v>
      </c>
      <c r="D23" s="10"/>
      <c r="E23" s="124"/>
      <c r="F23" s="149" t="str">
        <f>IF(E23="","",IFERROR(
IF('Year 8 _2022'!E23="M",INDEX('List of schools'!H$2:H$7300,MATCH('Year 8 _2022'!$B23,'List of schools'!$B$2:$B$7300,0)),IF('Year 8 _2022'!E23="F",INDEX('List of schools'!G$2:G$7300,MATCH('Year 8 _2022'!$B23,'List of schools'!$B$2:$B$7300,0)),IF('Year 8 _2022'!E23="non-binary or other", 0,IF('Year 8 _2022'!E23="not disclosed", 0,"NA")))),"NA"))</f>
        <v/>
      </c>
      <c r="G23" s="11"/>
      <c r="H23" s="10"/>
      <c r="I23" s="10"/>
      <c r="J23" s="10"/>
      <c r="K23" s="150">
        <f t="shared" si="14"/>
        <v>0</v>
      </c>
      <c r="L23" s="18"/>
      <c r="M23" s="16"/>
      <c r="N23" s="9"/>
      <c r="O23" s="213"/>
      <c r="P23" s="10"/>
      <c r="Q23" s="355"/>
      <c r="R23" s="254"/>
      <c r="S23" s="151" t="str">
        <f t="shared" si="1"/>
        <v/>
      </c>
      <c r="T23" s="16"/>
      <c r="U23" s="10"/>
      <c r="V23" s="213"/>
      <c r="W23" s="10"/>
      <c r="X23" s="355"/>
      <c r="Y23" s="254"/>
      <c r="Z23" s="151" t="str">
        <f t="shared" si="2"/>
        <v/>
      </c>
      <c r="AA23" s="4"/>
      <c r="AB23" s="153" t="str">
        <f t="shared" si="3"/>
        <v/>
      </c>
      <c r="AC23" s="169" t="str">
        <f t="shared" si="4"/>
        <v/>
      </c>
      <c r="AD23" s="153">
        <f t="shared" si="5"/>
        <v>0</v>
      </c>
      <c r="AE23" s="153" t="str">
        <f t="shared" si="6"/>
        <v>NA</v>
      </c>
      <c r="AF23" s="153" t="str">
        <f t="shared" si="7"/>
        <v>NA</v>
      </c>
      <c r="AG23" s="153" t="str">
        <f>IF(AF23="NA","",IF(AF23=999999, "", IF(AF23=888888, "", IF(COUNTIF($AF$10:AF23,AF23)=1,AF23,""))))</f>
        <v/>
      </c>
      <c r="AH23" s="153" t="str">
        <f t="shared" si="8"/>
        <v>NA</v>
      </c>
      <c r="AI23" s="153" t="str">
        <f>IF(AH23="NA","",IF(AH23=999999, "", IF(AH23=888888, "", IF(COUNTIF($AH$10:AH23,AH23)=1,AH23,""))))</f>
        <v/>
      </c>
      <c r="AJ23" s="153" t="str">
        <f t="shared" si="9"/>
        <v>NA</v>
      </c>
      <c r="AK23" s="153" t="str">
        <f>IF(AJ23="NA","",IF(AJ23=999999, "", IF(AJ23=888888, "", IF(COUNTIF($AJ$10:AJ23,AJ23)=1,AJ23,""))))</f>
        <v/>
      </c>
      <c r="AL23" s="153">
        <f t="shared" si="10"/>
        <v>0</v>
      </c>
      <c r="AM23" s="153">
        <f t="shared" si="11"/>
        <v>0</v>
      </c>
      <c r="AN23" s="153" t="str">
        <f t="shared" si="12"/>
        <v>False</v>
      </c>
      <c r="AO23" s="235" t="str">
        <f t="shared" si="13"/>
        <v>NA</v>
      </c>
      <c r="AP23" s="235" t="str">
        <f>IF(AO23="NA","",IF(AO23=999999, "", IF(AO23=888888, "", IF(COUNTIF($AO$10:AO23,AO23)=1,AO23,""))))</f>
        <v/>
      </c>
      <c r="AQ23" s="211"/>
      <c r="AR23" s="211"/>
    </row>
    <row r="24" spans="1:44" ht="21.75" customHeight="1" x14ac:dyDescent="0.35">
      <c r="A24" s="148" t="str">
        <f t="shared" ref="A24:A87" si="15">IF($AD24=0,"",IF(OR($B24="", $D24="", $E24="",$O24="",$V24=""),"Required data Incomplete",""))</f>
        <v/>
      </c>
      <c r="B24" s="209"/>
      <c r="C24" s="147" t="str">
        <f>IFERROR(INDEX('List of schools'!C$2:C$8000, MATCH('Year 8 _2022'!$B24, 'List of schools'!$B$2:$B$8000,0)), "NA")</f>
        <v>NA</v>
      </c>
      <c r="D24" s="10"/>
      <c r="E24" s="124"/>
      <c r="F24" s="149" t="str">
        <f>IF(E24="","",IFERROR(
IF('Year 8 _2022'!E24="M",INDEX('List of schools'!H$2:H$7300,MATCH('Year 8 _2022'!$B24,'List of schools'!$B$2:$B$7300,0)),IF('Year 8 _2022'!E24="F",INDEX('List of schools'!G$2:G$7300,MATCH('Year 8 _2022'!$B24,'List of schools'!$B$2:$B$7300,0)),IF('Year 8 _2022'!E24="non-binary or other", 0,IF('Year 8 _2022'!E24="not disclosed", 0,"NA")))),"NA"))</f>
        <v/>
      </c>
      <c r="G24" s="11"/>
      <c r="H24" s="10"/>
      <c r="I24" s="10"/>
      <c r="J24" s="10"/>
      <c r="K24" s="150">
        <f t="shared" si="14"/>
        <v>0</v>
      </c>
      <c r="L24" s="18"/>
      <c r="M24" s="16"/>
      <c r="N24" s="9"/>
      <c r="O24" s="213"/>
      <c r="P24" s="10"/>
      <c r="Q24" s="355"/>
      <c r="R24" s="254"/>
      <c r="S24" s="151" t="str">
        <f t="shared" si="1"/>
        <v/>
      </c>
      <c r="T24" s="16"/>
      <c r="U24" s="10"/>
      <c r="V24" s="213"/>
      <c r="W24" s="10"/>
      <c r="X24" s="355"/>
      <c r="Y24" s="254"/>
      <c r="Z24" s="151" t="str">
        <f t="shared" si="2"/>
        <v/>
      </c>
      <c r="AA24" s="4"/>
      <c r="AB24" s="153" t="str">
        <f t="shared" si="3"/>
        <v/>
      </c>
      <c r="AC24" s="169" t="str">
        <f t="shared" si="4"/>
        <v/>
      </c>
      <c r="AD24" s="153">
        <f t="shared" si="5"/>
        <v>0</v>
      </c>
      <c r="AE24" s="153" t="str">
        <f t="shared" si="6"/>
        <v>NA</v>
      </c>
      <c r="AF24" s="153" t="str">
        <f t="shared" si="7"/>
        <v>NA</v>
      </c>
      <c r="AG24" s="153" t="str">
        <f>IF(AF24="NA","",IF(AF24=999999, "", IF(AF24=888888, "", IF(COUNTIF($AF$10:AF24,AF24)=1,AF24,""))))</f>
        <v/>
      </c>
      <c r="AH24" s="153" t="str">
        <f t="shared" si="8"/>
        <v>NA</v>
      </c>
      <c r="AI24" s="153" t="str">
        <f>IF(AH24="NA","",IF(AH24=999999, "", IF(AH24=888888, "", IF(COUNTIF($AH$10:AH24,AH24)=1,AH24,""))))</f>
        <v/>
      </c>
      <c r="AJ24" s="153" t="str">
        <f t="shared" si="9"/>
        <v>NA</v>
      </c>
      <c r="AK24" s="153" t="str">
        <f>IF(AJ24="NA","",IF(AJ24=999999, "", IF(AJ24=888888, "", IF(COUNTIF($AJ$10:AJ24,AJ24)=1,AJ24,""))))</f>
        <v/>
      </c>
      <c r="AL24" s="153">
        <f t="shared" si="10"/>
        <v>0</v>
      </c>
      <c r="AM24" s="153">
        <f t="shared" si="11"/>
        <v>0</v>
      </c>
      <c r="AN24" s="153" t="str">
        <f t="shared" si="12"/>
        <v>False</v>
      </c>
      <c r="AO24" s="235" t="str">
        <f t="shared" si="13"/>
        <v>NA</v>
      </c>
      <c r="AP24" s="235" t="str">
        <f>IF(AO24="NA","",IF(AO24=999999, "", IF(AO24=888888, "", IF(COUNTIF($AO$10:AO24,AO24)=1,AO24,""))))</f>
        <v/>
      </c>
      <c r="AQ24" s="211"/>
      <c r="AR24" s="211"/>
    </row>
    <row r="25" spans="1:44" ht="21.75" customHeight="1" x14ac:dyDescent="0.35">
      <c r="A25" s="148" t="str">
        <f t="shared" si="15"/>
        <v/>
      </c>
      <c r="B25" s="209"/>
      <c r="C25" s="147" t="str">
        <f>IFERROR(INDEX('List of schools'!C$2:C$8000, MATCH('Year 8 _2022'!$B25, 'List of schools'!$B$2:$B$8000,0)), "NA")</f>
        <v>NA</v>
      </c>
      <c r="D25" s="10"/>
      <c r="E25" s="124"/>
      <c r="F25" s="149" t="str">
        <f>IF(E25="","",IFERROR(
IF('Year 8 _2022'!E25="M",INDEX('List of schools'!H$2:H$7300,MATCH('Year 8 _2022'!$B25,'List of schools'!$B$2:$B$7300,0)),IF('Year 8 _2022'!E25="F",INDEX('List of schools'!G$2:G$7300,MATCH('Year 8 _2022'!$B25,'List of schools'!$B$2:$B$7300,0)),IF('Year 8 _2022'!E25="non-binary or other", 0,IF('Year 8 _2022'!E25="not disclosed", 0,"NA")))),"NA"))</f>
        <v/>
      </c>
      <c r="G25" s="11"/>
      <c r="H25" s="10"/>
      <c r="I25" s="10"/>
      <c r="J25" s="10"/>
      <c r="K25" s="150">
        <f t="shared" si="14"/>
        <v>0</v>
      </c>
      <c r="L25" s="18"/>
      <c r="M25" s="16"/>
      <c r="N25" s="9"/>
      <c r="O25" s="213"/>
      <c r="P25" s="10"/>
      <c r="Q25" s="355"/>
      <c r="R25" s="254"/>
      <c r="S25" s="151" t="str">
        <f t="shared" si="1"/>
        <v/>
      </c>
      <c r="T25" s="16"/>
      <c r="U25" s="10"/>
      <c r="V25" s="213"/>
      <c r="W25" s="10"/>
      <c r="X25" s="355"/>
      <c r="Y25" s="254"/>
      <c r="Z25" s="151" t="str">
        <f t="shared" si="2"/>
        <v/>
      </c>
      <c r="AA25" s="4"/>
      <c r="AB25" s="153" t="str">
        <f t="shared" si="3"/>
        <v/>
      </c>
      <c r="AC25" s="169" t="str">
        <f t="shared" si="4"/>
        <v/>
      </c>
      <c r="AD25" s="153">
        <f t="shared" si="5"/>
        <v>0</v>
      </c>
      <c r="AE25" s="153" t="str">
        <f t="shared" si="6"/>
        <v>NA</v>
      </c>
      <c r="AF25" s="153" t="str">
        <f t="shared" si="7"/>
        <v>NA</v>
      </c>
      <c r="AG25" s="153" t="str">
        <f>IF(AF25="NA","",IF(AF25=999999, "", IF(AF25=888888, "", IF(COUNTIF($AF$10:AF25,AF25)=1,AF25,""))))</f>
        <v/>
      </c>
      <c r="AH25" s="153" t="str">
        <f t="shared" si="8"/>
        <v>NA</v>
      </c>
      <c r="AI25" s="153" t="str">
        <f>IF(AH25="NA","",IF(AH25=999999, "", IF(AH25=888888, "", IF(COUNTIF($AH$10:AH25,AH25)=1,AH25,""))))</f>
        <v/>
      </c>
      <c r="AJ25" s="153" t="str">
        <f t="shared" si="9"/>
        <v>NA</v>
      </c>
      <c r="AK25" s="153" t="str">
        <f>IF(AJ25="NA","",IF(AJ25=999999, "", IF(AJ25=888888, "", IF(COUNTIF($AJ$10:AJ25,AJ25)=1,AJ25,""))))</f>
        <v/>
      </c>
      <c r="AL25" s="153">
        <f t="shared" si="10"/>
        <v>0</v>
      </c>
      <c r="AM25" s="153">
        <f t="shared" si="11"/>
        <v>0</v>
      </c>
      <c r="AN25" s="153" t="str">
        <f t="shared" si="12"/>
        <v>False</v>
      </c>
      <c r="AO25" s="235" t="str">
        <f t="shared" si="13"/>
        <v>NA</v>
      </c>
      <c r="AP25" s="235" t="str">
        <f>IF(AO25="NA","",IF(AO25=999999, "", IF(AO25=888888, "", IF(COUNTIF($AO$10:AO25,AO25)=1,AO25,""))))</f>
        <v/>
      </c>
      <c r="AQ25" s="211"/>
      <c r="AR25" s="211"/>
    </row>
    <row r="26" spans="1:44" ht="21.75" customHeight="1" x14ac:dyDescent="0.35">
      <c r="A26" s="148" t="str">
        <f t="shared" si="15"/>
        <v/>
      </c>
      <c r="B26" s="209"/>
      <c r="C26" s="147" t="str">
        <f>IFERROR(INDEX('List of schools'!C$2:C$8000, MATCH('Year 8 _2022'!$B26, 'List of schools'!$B$2:$B$8000,0)), "NA")</f>
        <v>NA</v>
      </c>
      <c r="D26" s="10"/>
      <c r="E26" s="124"/>
      <c r="F26" s="149" t="str">
        <f>IF(E26="","",IFERROR(
IF('Year 8 _2022'!E26="M",INDEX('List of schools'!H$2:H$7300,MATCH('Year 8 _2022'!$B26,'List of schools'!$B$2:$B$7300,0)),IF('Year 8 _2022'!E26="F",INDEX('List of schools'!G$2:G$7300,MATCH('Year 8 _2022'!$B26,'List of schools'!$B$2:$B$7300,0)),IF('Year 8 _2022'!E26="non-binary or other", 0,IF('Year 8 _2022'!E26="not disclosed", 0,"NA")))),"NA"))</f>
        <v/>
      </c>
      <c r="G26" s="11"/>
      <c r="H26" s="10"/>
      <c r="I26" s="10"/>
      <c r="J26" s="10"/>
      <c r="K26" s="150">
        <f t="shared" si="14"/>
        <v>0</v>
      </c>
      <c r="L26" s="18"/>
      <c r="M26" s="16"/>
      <c r="N26" s="9"/>
      <c r="O26" s="213"/>
      <c r="P26" s="10"/>
      <c r="Q26" s="355"/>
      <c r="R26" s="254"/>
      <c r="S26" s="151" t="str">
        <f t="shared" si="1"/>
        <v/>
      </c>
      <c r="T26" s="16"/>
      <c r="U26" s="10"/>
      <c r="V26" s="213"/>
      <c r="W26" s="10"/>
      <c r="X26" s="355"/>
      <c r="Y26" s="254"/>
      <c r="Z26" s="151" t="str">
        <f t="shared" si="2"/>
        <v/>
      </c>
      <c r="AA26" s="4"/>
      <c r="AB26" s="153" t="str">
        <f t="shared" si="3"/>
        <v/>
      </c>
      <c r="AC26" s="169" t="str">
        <f t="shared" si="4"/>
        <v/>
      </c>
      <c r="AD26" s="153">
        <f t="shared" si="5"/>
        <v>0</v>
      </c>
      <c r="AE26" s="153" t="str">
        <f t="shared" si="6"/>
        <v>NA</v>
      </c>
      <c r="AF26" s="153" t="str">
        <f t="shared" si="7"/>
        <v>NA</v>
      </c>
      <c r="AG26" s="153" t="str">
        <f>IF(AF26="NA","",IF(AF26=999999, "", IF(AF26=888888, "", IF(COUNTIF($AF$10:AF26,AF26)=1,AF26,""))))</f>
        <v/>
      </c>
      <c r="AH26" s="153" t="str">
        <f t="shared" si="8"/>
        <v>NA</v>
      </c>
      <c r="AI26" s="153" t="str">
        <f>IF(AH26="NA","",IF(AH26=999999, "", IF(AH26=888888, "", IF(COUNTIF($AH$10:AH26,AH26)=1,AH26,""))))</f>
        <v/>
      </c>
      <c r="AJ26" s="153" t="str">
        <f t="shared" si="9"/>
        <v>NA</v>
      </c>
      <c r="AK26" s="153" t="str">
        <f>IF(AJ26="NA","",IF(AJ26=999999, "", IF(AJ26=888888, "", IF(COUNTIF($AJ$10:AJ26,AJ26)=1,AJ26,""))))</f>
        <v/>
      </c>
      <c r="AL26" s="153">
        <f t="shared" si="10"/>
        <v>0</v>
      </c>
      <c r="AM26" s="153">
        <f t="shared" si="11"/>
        <v>0</v>
      </c>
      <c r="AN26" s="153" t="str">
        <f t="shared" si="12"/>
        <v>False</v>
      </c>
      <c r="AO26" s="235" t="str">
        <f t="shared" si="13"/>
        <v>NA</v>
      </c>
      <c r="AP26" s="235" t="str">
        <f>IF(AO26="NA","",IF(AO26=999999, "", IF(AO26=888888, "", IF(COUNTIF($AO$10:AO26,AO26)=1,AO26,""))))</f>
        <v/>
      </c>
      <c r="AQ26" s="211"/>
      <c r="AR26" s="211"/>
    </row>
    <row r="27" spans="1:44" ht="21.75" customHeight="1" x14ac:dyDescent="0.35">
      <c r="A27" s="148" t="str">
        <f t="shared" si="15"/>
        <v/>
      </c>
      <c r="B27" s="209"/>
      <c r="C27" s="147" t="str">
        <f>IFERROR(INDEX('List of schools'!C$2:C$8000, MATCH('Year 8 _2022'!$B27, 'List of schools'!$B$2:$B$8000,0)), "NA")</f>
        <v>NA</v>
      </c>
      <c r="D27" s="10"/>
      <c r="E27" s="124"/>
      <c r="F27" s="149" t="str">
        <f>IF(E27="","",IFERROR(
IF('Year 8 _2022'!E27="M",INDEX('List of schools'!H$2:H$7300,MATCH('Year 8 _2022'!$B27,'List of schools'!$B$2:$B$7300,0)),IF('Year 8 _2022'!E27="F",INDEX('List of schools'!G$2:G$7300,MATCH('Year 8 _2022'!$B27,'List of schools'!$B$2:$B$7300,0)),IF('Year 8 _2022'!E27="non-binary or other", 0,IF('Year 8 _2022'!E27="not disclosed", 0,"NA")))),"NA"))</f>
        <v/>
      </c>
      <c r="G27" s="11"/>
      <c r="H27" s="10"/>
      <c r="I27" s="10"/>
      <c r="J27" s="10"/>
      <c r="K27" s="150">
        <f t="shared" si="14"/>
        <v>0</v>
      </c>
      <c r="L27" s="18"/>
      <c r="M27" s="16"/>
      <c r="N27" s="9"/>
      <c r="O27" s="213"/>
      <c r="P27" s="10"/>
      <c r="Q27" s="355"/>
      <c r="R27" s="254"/>
      <c r="S27" s="151" t="str">
        <f t="shared" si="1"/>
        <v/>
      </c>
      <c r="T27" s="16"/>
      <c r="U27" s="10"/>
      <c r="V27" s="213"/>
      <c r="W27" s="10"/>
      <c r="X27" s="355"/>
      <c r="Y27" s="254"/>
      <c r="Z27" s="151" t="str">
        <f t="shared" si="2"/>
        <v/>
      </c>
      <c r="AA27" s="4"/>
      <c r="AB27" s="153" t="str">
        <f t="shared" si="3"/>
        <v/>
      </c>
      <c r="AC27" s="169" t="str">
        <f t="shared" si="4"/>
        <v/>
      </c>
      <c r="AD27" s="153">
        <f t="shared" si="5"/>
        <v>0</v>
      </c>
      <c r="AE27" s="153" t="str">
        <f t="shared" si="6"/>
        <v>NA</v>
      </c>
      <c r="AF27" s="153" t="str">
        <f t="shared" si="7"/>
        <v>NA</v>
      </c>
      <c r="AG27" s="153" t="str">
        <f>IF(AF27="NA","",IF(AF27=999999, "", IF(AF27=888888, "", IF(COUNTIF($AF$10:AF27,AF27)=1,AF27,""))))</f>
        <v/>
      </c>
      <c r="AH27" s="153" t="str">
        <f t="shared" si="8"/>
        <v>NA</v>
      </c>
      <c r="AI27" s="153" t="str">
        <f>IF(AH27="NA","",IF(AH27=999999, "", IF(AH27=888888, "", IF(COUNTIF($AH$10:AH27,AH27)=1,AH27,""))))</f>
        <v/>
      </c>
      <c r="AJ27" s="153" t="str">
        <f t="shared" si="9"/>
        <v>NA</v>
      </c>
      <c r="AK27" s="153" t="str">
        <f>IF(AJ27="NA","",IF(AJ27=999999, "", IF(AJ27=888888, "", IF(COUNTIF($AJ$10:AJ27,AJ27)=1,AJ27,""))))</f>
        <v/>
      </c>
      <c r="AL27" s="153">
        <f t="shared" si="10"/>
        <v>0</v>
      </c>
      <c r="AM27" s="153">
        <f t="shared" si="11"/>
        <v>0</v>
      </c>
      <c r="AN27" s="153" t="str">
        <f t="shared" si="12"/>
        <v>False</v>
      </c>
      <c r="AO27" s="235" t="str">
        <f t="shared" si="13"/>
        <v>NA</v>
      </c>
      <c r="AP27" s="235" t="str">
        <f>IF(AO27="NA","",IF(AO27=999999, "", IF(AO27=888888, "", IF(COUNTIF($AO$10:AO27,AO27)=1,AO27,""))))</f>
        <v/>
      </c>
      <c r="AQ27" s="211"/>
      <c r="AR27" s="211"/>
    </row>
    <row r="28" spans="1:44" ht="21.75" customHeight="1" x14ac:dyDescent="0.35">
      <c r="A28" s="148" t="str">
        <f t="shared" si="15"/>
        <v/>
      </c>
      <c r="B28" s="209"/>
      <c r="C28" s="147" t="str">
        <f>IFERROR(INDEX('List of schools'!C$2:C$8000, MATCH('Year 8 _2022'!$B28, 'List of schools'!$B$2:$B$8000,0)), "NA")</f>
        <v>NA</v>
      </c>
      <c r="D28" s="10"/>
      <c r="E28" s="124"/>
      <c r="F28" s="149" t="str">
        <f>IF(E28="","",IFERROR(
IF('Year 8 _2022'!E28="M",INDEX('List of schools'!H$2:H$7300,MATCH('Year 8 _2022'!$B28,'List of schools'!$B$2:$B$7300,0)),IF('Year 8 _2022'!E28="F",INDEX('List of schools'!G$2:G$7300,MATCH('Year 8 _2022'!$B28,'List of schools'!$B$2:$B$7300,0)),IF('Year 8 _2022'!E28="non-binary or other", 0,IF('Year 8 _2022'!E28="not disclosed", 0,"NA")))),"NA"))</f>
        <v/>
      </c>
      <c r="G28" s="11"/>
      <c r="H28" s="10"/>
      <c r="I28" s="10"/>
      <c r="J28" s="10"/>
      <c r="K28" s="150">
        <f t="shared" si="14"/>
        <v>0</v>
      </c>
      <c r="L28" s="18"/>
      <c r="M28" s="16"/>
      <c r="N28" s="9"/>
      <c r="O28" s="213"/>
      <c r="P28" s="10"/>
      <c r="Q28" s="355"/>
      <c r="R28" s="254"/>
      <c r="S28" s="151" t="str">
        <f t="shared" si="1"/>
        <v/>
      </c>
      <c r="T28" s="16"/>
      <c r="U28" s="10"/>
      <c r="V28" s="213"/>
      <c r="W28" s="10"/>
      <c r="X28" s="355"/>
      <c r="Y28" s="254"/>
      <c r="Z28" s="151" t="str">
        <f t="shared" si="2"/>
        <v/>
      </c>
      <c r="AA28" s="4"/>
      <c r="AB28" s="153" t="str">
        <f t="shared" si="3"/>
        <v/>
      </c>
      <c r="AC28" s="169" t="str">
        <f t="shared" si="4"/>
        <v/>
      </c>
      <c r="AD28" s="153">
        <f t="shared" si="5"/>
        <v>0</v>
      </c>
      <c r="AE28" s="153" t="str">
        <f t="shared" si="6"/>
        <v>NA</v>
      </c>
      <c r="AF28" s="153" t="str">
        <f t="shared" si="7"/>
        <v>NA</v>
      </c>
      <c r="AG28" s="153" t="str">
        <f>IF(AF28="NA","",IF(AF28=999999, "", IF(AF28=888888, "", IF(COUNTIF($AF$10:AF28,AF28)=1,AF28,""))))</f>
        <v/>
      </c>
      <c r="AH28" s="153" t="str">
        <f t="shared" si="8"/>
        <v>NA</v>
      </c>
      <c r="AI28" s="153" t="str">
        <f>IF(AH28="NA","",IF(AH28=999999, "", IF(AH28=888888, "", IF(COUNTIF($AH$10:AH28,AH28)=1,AH28,""))))</f>
        <v/>
      </c>
      <c r="AJ28" s="153" t="str">
        <f t="shared" si="9"/>
        <v>NA</v>
      </c>
      <c r="AK28" s="153" t="str">
        <f>IF(AJ28="NA","",IF(AJ28=999999, "", IF(AJ28=888888, "", IF(COUNTIF($AJ$10:AJ28,AJ28)=1,AJ28,""))))</f>
        <v/>
      </c>
      <c r="AL28" s="153">
        <f t="shared" si="10"/>
        <v>0</v>
      </c>
      <c r="AM28" s="153">
        <f t="shared" si="11"/>
        <v>0</v>
      </c>
      <c r="AN28" s="153" t="str">
        <f t="shared" si="12"/>
        <v>False</v>
      </c>
      <c r="AO28" s="235" t="str">
        <f t="shared" si="13"/>
        <v>NA</v>
      </c>
      <c r="AP28" s="235" t="str">
        <f>IF(AO28="NA","",IF(AO28=999999, "", IF(AO28=888888, "", IF(COUNTIF($AO$10:AO28,AO28)=1,AO28,""))))</f>
        <v/>
      </c>
      <c r="AQ28" s="211"/>
      <c r="AR28" s="211"/>
    </row>
    <row r="29" spans="1:44" ht="21.75" customHeight="1" x14ac:dyDescent="0.35">
      <c r="A29" s="148" t="str">
        <f t="shared" si="15"/>
        <v/>
      </c>
      <c r="B29" s="209"/>
      <c r="C29" s="147" t="str">
        <f>IFERROR(INDEX('List of schools'!C$2:C$8000, MATCH('Year 8 _2022'!$B29, 'List of schools'!$B$2:$B$8000,0)), "NA")</f>
        <v>NA</v>
      </c>
      <c r="D29" s="10"/>
      <c r="E29" s="124"/>
      <c r="F29" s="149" t="str">
        <f>IF(E29="","",IFERROR(
IF('Year 8 _2022'!E29="M",INDEX('List of schools'!H$2:H$7300,MATCH('Year 8 _2022'!$B29,'List of schools'!$B$2:$B$7300,0)),IF('Year 8 _2022'!E29="F",INDEX('List of schools'!G$2:G$7300,MATCH('Year 8 _2022'!$B29,'List of schools'!$B$2:$B$7300,0)),IF('Year 8 _2022'!E29="non-binary or other", 0,IF('Year 8 _2022'!E29="not disclosed", 0,"NA")))),"NA"))</f>
        <v/>
      </c>
      <c r="G29" s="11"/>
      <c r="H29" s="10"/>
      <c r="I29" s="10"/>
      <c r="J29" s="10"/>
      <c r="K29" s="150">
        <f t="shared" si="14"/>
        <v>0</v>
      </c>
      <c r="L29" s="18"/>
      <c r="M29" s="16"/>
      <c r="N29" s="9"/>
      <c r="O29" s="213"/>
      <c r="P29" s="10"/>
      <c r="Q29" s="355"/>
      <c r="R29" s="254"/>
      <c r="S29" s="151" t="str">
        <f t="shared" si="1"/>
        <v/>
      </c>
      <c r="T29" s="16"/>
      <c r="U29" s="10"/>
      <c r="V29" s="213"/>
      <c r="W29" s="10"/>
      <c r="X29" s="355"/>
      <c r="Y29" s="254"/>
      <c r="Z29" s="151" t="str">
        <f t="shared" si="2"/>
        <v/>
      </c>
      <c r="AA29" s="4"/>
      <c r="AB29" s="153" t="str">
        <f t="shared" si="3"/>
        <v/>
      </c>
      <c r="AC29" s="169" t="str">
        <f t="shared" si="4"/>
        <v/>
      </c>
      <c r="AD29" s="153">
        <f t="shared" si="5"/>
        <v>0</v>
      </c>
      <c r="AE29" s="153" t="str">
        <f t="shared" si="6"/>
        <v>NA</v>
      </c>
      <c r="AF29" s="153" t="str">
        <f t="shared" si="7"/>
        <v>NA</v>
      </c>
      <c r="AG29" s="153" t="str">
        <f>IF(AF29="NA","",IF(AF29=999999, "", IF(AF29=888888, "", IF(COUNTIF($AF$10:AF29,AF29)=1,AF29,""))))</f>
        <v/>
      </c>
      <c r="AH29" s="153" t="str">
        <f t="shared" si="8"/>
        <v>NA</v>
      </c>
      <c r="AI29" s="153" t="str">
        <f>IF(AH29="NA","",IF(AH29=999999, "", IF(AH29=888888, "", IF(COUNTIF($AH$10:AH29,AH29)=1,AH29,""))))</f>
        <v/>
      </c>
      <c r="AJ29" s="153" t="str">
        <f t="shared" si="9"/>
        <v>NA</v>
      </c>
      <c r="AK29" s="153" t="str">
        <f>IF(AJ29="NA","",IF(AJ29=999999, "", IF(AJ29=888888, "", IF(COUNTIF($AJ$10:AJ29,AJ29)=1,AJ29,""))))</f>
        <v/>
      </c>
      <c r="AL29" s="153">
        <f t="shared" si="10"/>
        <v>0</v>
      </c>
      <c r="AM29" s="153">
        <f t="shared" si="11"/>
        <v>0</v>
      </c>
      <c r="AN29" s="153" t="str">
        <f t="shared" si="12"/>
        <v>False</v>
      </c>
      <c r="AO29" s="235" t="str">
        <f t="shared" si="13"/>
        <v>NA</v>
      </c>
      <c r="AP29" s="235" t="str">
        <f>IF(AO29="NA","",IF(AO29=999999, "", IF(AO29=888888, "", IF(COUNTIF($AO$10:AO29,AO29)=1,AO29,""))))</f>
        <v/>
      </c>
      <c r="AQ29" s="211"/>
      <c r="AR29" s="211"/>
    </row>
    <row r="30" spans="1:44" ht="21.75" customHeight="1" x14ac:dyDescent="0.35">
      <c r="A30" s="148" t="str">
        <f t="shared" si="15"/>
        <v/>
      </c>
      <c r="B30" s="209"/>
      <c r="C30" s="147" t="str">
        <f>IFERROR(INDEX('List of schools'!C$2:C$8000, MATCH('Year 8 _2022'!$B30, 'List of schools'!$B$2:$B$8000,0)), "NA")</f>
        <v>NA</v>
      </c>
      <c r="D30" s="10"/>
      <c r="E30" s="124"/>
      <c r="F30" s="149" t="str">
        <f>IF(E30="","",IFERROR(
IF('Year 8 _2022'!E30="M",INDEX('List of schools'!H$2:H$7300,MATCH('Year 8 _2022'!$B30,'List of schools'!$B$2:$B$7300,0)),IF('Year 8 _2022'!E30="F",INDEX('List of schools'!G$2:G$7300,MATCH('Year 8 _2022'!$B30,'List of schools'!$B$2:$B$7300,0)),IF('Year 8 _2022'!E30="non-binary or other", 0,IF('Year 8 _2022'!E30="not disclosed", 0,"NA")))),"NA"))</f>
        <v/>
      </c>
      <c r="G30" s="11"/>
      <c r="H30" s="10"/>
      <c r="I30" s="10"/>
      <c r="J30" s="12"/>
      <c r="K30" s="150">
        <f t="shared" si="14"/>
        <v>0</v>
      </c>
      <c r="L30" s="15"/>
      <c r="M30" s="2"/>
      <c r="N30" s="9"/>
      <c r="O30" s="213"/>
      <c r="P30" s="12"/>
      <c r="Q30" s="357"/>
      <c r="R30" s="255"/>
      <c r="S30" s="151" t="str">
        <f t="shared" si="1"/>
        <v/>
      </c>
      <c r="T30" s="16"/>
      <c r="U30" s="12"/>
      <c r="V30" s="213"/>
      <c r="W30" s="10"/>
      <c r="X30" s="355"/>
      <c r="Y30" s="254"/>
      <c r="Z30" s="151" t="str">
        <f t="shared" si="2"/>
        <v/>
      </c>
      <c r="AA30" s="4"/>
      <c r="AB30" s="153" t="str">
        <f t="shared" si="3"/>
        <v/>
      </c>
      <c r="AC30" s="169" t="str">
        <f t="shared" si="4"/>
        <v/>
      </c>
      <c r="AD30" s="153">
        <f t="shared" si="5"/>
        <v>0</v>
      </c>
      <c r="AE30" s="153" t="str">
        <f t="shared" si="6"/>
        <v>NA</v>
      </c>
      <c r="AF30" s="153" t="str">
        <f t="shared" si="7"/>
        <v>NA</v>
      </c>
      <c r="AG30" s="153" t="str">
        <f>IF(AF30="NA","",IF(AF30=999999, "", IF(AF30=888888, "", IF(COUNTIF($AF$10:AF30,AF30)=1,AF30,""))))</f>
        <v/>
      </c>
      <c r="AH30" s="153" t="str">
        <f t="shared" si="8"/>
        <v>NA</v>
      </c>
      <c r="AI30" s="153" t="str">
        <f>IF(AH30="NA","",IF(AH30=999999, "", IF(AH30=888888, "", IF(COUNTIF($AH$10:AH30,AH30)=1,AH30,""))))</f>
        <v/>
      </c>
      <c r="AJ30" s="153" t="str">
        <f t="shared" si="9"/>
        <v>NA</v>
      </c>
      <c r="AK30" s="153" t="str">
        <f>IF(AJ30="NA","",IF(AJ30=999999, "", IF(AJ30=888888, "", IF(COUNTIF($AJ$10:AJ30,AJ30)=1,AJ30,""))))</f>
        <v/>
      </c>
      <c r="AL30" s="153">
        <f t="shared" si="10"/>
        <v>0</v>
      </c>
      <c r="AM30" s="153">
        <f t="shared" si="11"/>
        <v>0</v>
      </c>
      <c r="AN30" s="153" t="str">
        <f t="shared" si="12"/>
        <v>False</v>
      </c>
      <c r="AO30" s="235" t="str">
        <f t="shared" si="13"/>
        <v>NA</v>
      </c>
      <c r="AP30" s="235" t="str">
        <f>IF(AO30="NA","",IF(AO30=999999, "", IF(AO30=888888, "", IF(COUNTIF($AO$10:AO30,AO30)=1,AO30,""))))</f>
        <v/>
      </c>
      <c r="AQ30" s="211"/>
      <c r="AR30" s="211"/>
    </row>
    <row r="31" spans="1:44" ht="21.75" customHeight="1" x14ac:dyDescent="0.35">
      <c r="A31" s="148" t="str">
        <f t="shared" si="15"/>
        <v/>
      </c>
      <c r="B31" s="209"/>
      <c r="C31" s="147" t="str">
        <f>IFERROR(INDEX('List of schools'!C$2:C$8000, MATCH('Year 8 _2022'!$B31, 'List of schools'!$B$2:$B$8000,0)), "NA")</f>
        <v>NA</v>
      </c>
      <c r="D31" s="10"/>
      <c r="E31" s="124"/>
      <c r="F31" s="149" t="str">
        <f>IF(E31="","",IFERROR(
IF('Year 8 _2022'!E31="M",INDEX('List of schools'!H$2:H$7300,MATCH('Year 8 _2022'!$B31,'List of schools'!$B$2:$B$7300,0)),IF('Year 8 _2022'!E31="F",INDEX('List of schools'!G$2:G$7300,MATCH('Year 8 _2022'!$B31,'List of schools'!$B$2:$B$7300,0)),IF('Year 8 _2022'!E31="non-binary or other", 0,IF('Year 8 _2022'!E31="not disclosed", 0,"NA")))),"NA"))</f>
        <v/>
      </c>
      <c r="G31" s="11"/>
      <c r="H31" s="10"/>
      <c r="I31" s="10"/>
      <c r="J31" s="10"/>
      <c r="K31" s="150">
        <f t="shared" si="14"/>
        <v>0</v>
      </c>
      <c r="L31" s="18"/>
      <c r="M31" s="16"/>
      <c r="N31" s="9"/>
      <c r="O31" s="213"/>
      <c r="P31" s="10"/>
      <c r="Q31" s="355"/>
      <c r="R31" s="254"/>
      <c r="S31" s="151" t="str">
        <f t="shared" si="1"/>
        <v/>
      </c>
      <c r="T31" s="16"/>
      <c r="U31" s="10"/>
      <c r="V31" s="213"/>
      <c r="W31" s="10"/>
      <c r="X31" s="355"/>
      <c r="Y31" s="254"/>
      <c r="Z31" s="151" t="str">
        <f t="shared" si="2"/>
        <v/>
      </c>
      <c r="AA31" s="4"/>
      <c r="AB31" s="153" t="str">
        <f t="shared" si="3"/>
        <v/>
      </c>
      <c r="AC31" s="169" t="str">
        <f t="shared" si="4"/>
        <v/>
      </c>
      <c r="AD31" s="153">
        <f t="shared" si="5"/>
        <v>0</v>
      </c>
      <c r="AE31" s="153" t="str">
        <f t="shared" si="6"/>
        <v>NA</v>
      </c>
      <c r="AF31" s="153" t="str">
        <f t="shared" si="7"/>
        <v>NA</v>
      </c>
      <c r="AG31" s="153" t="str">
        <f>IF(AF31="NA","",IF(AF31=999999, "", IF(AF31=888888, "", IF(COUNTIF($AF$10:AF31,AF31)=1,AF31,""))))</f>
        <v/>
      </c>
      <c r="AH31" s="153" t="str">
        <f t="shared" si="8"/>
        <v>NA</v>
      </c>
      <c r="AI31" s="153" t="str">
        <f>IF(AH31="NA","",IF(AH31=999999, "", IF(AH31=888888, "", IF(COUNTIF($AH$10:AH31,AH31)=1,AH31,""))))</f>
        <v/>
      </c>
      <c r="AJ31" s="153" t="str">
        <f t="shared" si="9"/>
        <v>NA</v>
      </c>
      <c r="AK31" s="153" t="str">
        <f>IF(AJ31="NA","",IF(AJ31=999999, "", IF(AJ31=888888, "", IF(COUNTIF($AJ$10:AJ31,AJ31)=1,AJ31,""))))</f>
        <v/>
      </c>
      <c r="AL31" s="153">
        <f t="shared" si="10"/>
        <v>0</v>
      </c>
      <c r="AM31" s="153">
        <f t="shared" si="11"/>
        <v>0</v>
      </c>
      <c r="AN31" s="153" t="str">
        <f t="shared" si="12"/>
        <v>False</v>
      </c>
      <c r="AO31" s="235" t="str">
        <f t="shared" si="13"/>
        <v>NA</v>
      </c>
      <c r="AP31" s="235" t="str">
        <f>IF(AO31="NA","",IF(AO31=999999, "", IF(AO31=888888, "", IF(COUNTIF($AO$10:AO31,AO31)=1,AO31,""))))</f>
        <v/>
      </c>
      <c r="AQ31" s="211"/>
      <c r="AR31" s="211"/>
    </row>
    <row r="32" spans="1:44" ht="21.75" customHeight="1" x14ac:dyDescent="0.35">
      <c r="A32" s="148" t="str">
        <f t="shared" si="15"/>
        <v/>
      </c>
      <c r="B32" s="209"/>
      <c r="C32" s="147" t="str">
        <f>IFERROR(INDEX('List of schools'!C$2:C$8000, MATCH('Year 8 _2022'!$B32, 'List of schools'!$B$2:$B$8000,0)), "NA")</f>
        <v>NA</v>
      </c>
      <c r="D32" s="10"/>
      <c r="E32" s="124"/>
      <c r="F32" s="149" t="str">
        <f>IF(E32="","",IFERROR(
IF('Year 8 _2022'!E32="M",INDEX('List of schools'!H$2:H$7300,MATCH('Year 8 _2022'!$B32,'List of schools'!$B$2:$B$7300,0)),IF('Year 8 _2022'!E32="F",INDEX('List of schools'!G$2:G$7300,MATCH('Year 8 _2022'!$B32,'List of schools'!$B$2:$B$7300,0)),IF('Year 8 _2022'!E32="non-binary or other", 0,IF('Year 8 _2022'!E32="not disclosed", 0,"NA")))),"NA"))</f>
        <v/>
      </c>
      <c r="G32" s="11"/>
      <c r="H32" s="10"/>
      <c r="I32" s="10"/>
      <c r="J32" s="10"/>
      <c r="K32" s="150">
        <f t="shared" si="14"/>
        <v>0</v>
      </c>
      <c r="L32" s="17"/>
      <c r="M32" s="16"/>
      <c r="N32" s="9"/>
      <c r="O32" s="213"/>
      <c r="P32" s="10"/>
      <c r="Q32" s="355"/>
      <c r="R32" s="254"/>
      <c r="S32" s="151" t="str">
        <f t="shared" si="1"/>
        <v/>
      </c>
      <c r="T32" s="16"/>
      <c r="U32" s="10"/>
      <c r="V32" s="213"/>
      <c r="W32" s="10"/>
      <c r="X32" s="355"/>
      <c r="Y32" s="254"/>
      <c r="Z32" s="151" t="str">
        <f t="shared" si="2"/>
        <v/>
      </c>
      <c r="AA32" s="4"/>
      <c r="AB32" s="153" t="str">
        <f t="shared" si="3"/>
        <v/>
      </c>
      <c r="AC32" s="169" t="str">
        <f t="shared" si="4"/>
        <v/>
      </c>
      <c r="AD32" s="153">
        <f t="shared" si="5"/>
        <v>0</v>
      </c>
      <c r="AE32" s="153" t="str">
        <f t="shared" si="6"/>
        <v>NA</v>
      </c>
      <c r="AF32" s="153" t="str">
        <f t="shared" si="7"/>
        <v>NA</v>
      </c>
      <c r="AG32" s="153" t="str">
        <f>IF(AF32="NA","",IF(AF32=999999, "", IF(AF32=888888, "", IF(COUNTIF($AF$10:AF32,AF32)=1,AF32,""))))</f>
        <v/>
      </c>
      <c r="AH32" s="153" t="str">
        <f t="shared" si="8"/>
        <v>NA</v>
      </c>
      <c r="AI32" s="153" t="str">
        <f>IF(AH32="NA","",IF(AH32=999999, "", IF(AH32=888888, "", IF(COUNTIF($AH$10:AH32,AH32)=1,AH32,""))))</f>
        <v/>
      </c>
      <c r="AJ32" s="153" t="str">
        <f t="shared" si="9"/>
        <v>NA</v>
      </c>
      <c r="AK32" s="153" t="str">
        <f>IF(AJ32="NA","",IF(AJ32=999999, "", IF(AJ32=888888, "", IF(COUNTIF($AJ$10:AJ32,AJ32)=1,AJ32,""))))</f>
        <v/>
      </c>
      <c r="AL32" s="153">
        <f t="shared" si="10"/>
        <v>0</v>
      </c>
      <c r="AM32" s="153">
        <f t="shared" si="11"/>
        <v>0</v>
      </c>
      <c r="AN32" s="153" t="str">
        <f t="shared" si="12"/>
        <v>False</v>
      </c>
      <c r="AO32" s="235" t="str">
        <f t="shared" si="13"/>
        <v>NA</v>
      </c>
      <c r="AP32" s="235" t="str">
        <f>IF(AO32="NA","",IF(AO32=999999, "", IF(AO32=888888, "", IF(COUNTIF($AO$10:AO32,AO32)=1,AO32,""))))</f>
        <v/>
      </c>
      <c r="AQ32" s="211"/>
      <c r="AR32" s="211"/>
    </row>
    <row r="33" spans="1:44" ht="21.75" customHeight="1" x14ac:dyDescent="0.35">
      <c r="A33" s="148" t="str">
        <f t="shared" si="15"/>
        <v/>
      </c>
      <c r="B33" s="19"/>
      <c r="C33" s="147" t="str">
        <f>IFERROR(INDEX('List of schools'!C$2:C$8000, MATCH('Year 8 _2022'!$B33, 'List of schools'!$B$2:$B$8000,0)), "NA")</f>
        <v>NA</v>
      </c>
      <c r="D33" s="10"/>
      <c r="E33" s="124"/>
      <c r="F33" s="149" t="str">
        <f>IF(E33="","",IFERROR(
IF('Year 8 _2022'!E33="M",INDEX('List of schools'!H$2:H$7300,MATCH('Year 8 _2022'!$B33,'List of schools'!$B$2:$B$7300,0)),IF('Year 8 _2022'!E33="F",INDEX('List of schools'!G$2:G$7300,MATCH('Year 8 _2022'!$B33,'List of schools'!$B$2:$B$7300,0)),IF('Year 8 _2022'!E33="non-binary or other", 0,IF('Year 8 _2022'!E33="not disclosed", 0,"NA")))),"NA"))</f>
        <v/>
      </c>
      <c r="G33" s="11"/>
      <c r="H33" s="10"/>
      <c r="I33" s="10"/>
      <c r="J33" s="10"/>
      <c r="K33" s="150">
        <f t="shared" si="14"/>
        <v>0</v>
      </c>
      <c r="L33" s="18"/>
      <c r="M33" s="16"/>
      <c r="N33" s="9"/>
      <c r="O33" s="213"/>
      <c r="P33" s="10"/>
      <c r="Q33" s="355"/>
      <c r="R33" s="254"/>
      <c r="S33" s="151" t="str">
        <f t="shared" si="1"/>
        <v/>
      </c>
      <c r="T33" s="16"/>
      <c r="U33" s="10"/>
      <c r="V33" s="213"/>
      <c r="W33" s="10"/>
      <c r="X33" s="355"/>
      <c r="Y33" s="254"/>
      <c r="Z33" s="151" t="str">
        <f t="shared" si="2"/>
        <v/>
      </c>
      <c r="AA33" s="4"/>
      <c r="AB33" s="153" t="str">
        <f t="shared" si="3"/>
        <v/>
      </c>
      <c r="AC33" s="169" t="str">
        <f t="shared" si="4"/>
        <v/>
      </c>
      <c r="AD33" s="153">
        <f t="shared" si="5"/>
        <v>0</v>
      </c>
      <c r="AE33" s="153" t="str">
        <f t="shared" si="6"/>
        <v>NA</v>
      </c>
      <c r="AF33" s="153" t="str">
        <f t="shared" si="7"/>
        <v>NA</v>
      </c>
      <c r="AG33" s="153" t="str">
        <f>IF(AF33="NA","",IF(AF33=999999, "", IF(AF33=888888, "", IF(COUNTIF($AF$10:AF33,AF33)=1,AF33,""))))</f>
        <v/>
      </c>
      <c r="AH33" s="153" t="str">
        <f t="shared" si="8"/>
        <v>NA</v>
      </c>
      <c r="AI33" s="153" t="str">
        <f>IF(AH33="NA","",IF(AH33=999999, "", IF(AH33=888888, "", IF(COUNTIF($AH$10:AH33,AH33)=1,AH33,""))))</f>
        <v/>
      </c>
      <c r="AJ33" s="153" t="str">
        <f t="shared" si="9"/>
        <v>NA</v>
      </c>
      <c r="AK33" s="153" t="str">
        <f>IF(AJ33="NA","",IF(AJ33=999999, "", IF(AJ33=888888, "", IF(COUNTIF($AJ$10:AJ33,AJ33)=1,AJ33,""))))</f>
        <v/>
      </c>
      <c r="AL33" s="153">
        <f t="shared" si="10"/>
        <v>0</v>
      </c>
      <c r="AM33" s="153">
        <f t="shared" si="11"/>
        <v>0</v>
      </c>
      <c r="AN33" s="153" t="str">
        <f t="shared" si="12"/>
        <v>False</v>
      </c>
      <c r="AO33" s="235" t="str">
        <f t="shared" si="13"/>
        <v>NA</v>
      </c>
      <c r="AP33" s="235" t="str">
        <f>IF(AO33="NA","",IF(AO33=999999, "", IF(AO33=888888, "", IF(COUNTIF($AO$10:AO33,AO33)=1,AO33,""))))</f>
        <v/>
      </c>
      <c r="AQ33" s="211"/>
      <c r="AR33" s="211"/>
    </row>
    <row r="34" spans="1:44" ht="21.75" customHeight="1" x14ac:dyDescent="0.35">
      <c r="A34" s="148" t="str">
        <f t="shared" si="15"/>
        <v/>
      </c>
      <c r="B34" s="209"/>
      <c r="C34" s="147" t="str">
        <f>IFERROR(INDEX('List of schools'!C$2:C$8000, MATCH('Year 8 _2022'!$B34, 'List of schools'!$B$2:$B$8000,0)), "NA")</f>
        <v>NA</v>
      </c>
      <c r="D34" s="10"/>
      <c r="E34" s="124"/>
      <c r="F34" s="149" t="str">
        <f>IF(E34="","",IFERROR(
IF('Year 8 _2022'!E34="M",INDEX('List of schools'!H$2:H$7300,MATCH('Year 8 _2022'!$B34,'List of schools'!$B$2:$B$7300,0)),IF('Year 8 _2022'!E34="F",INDEX('List of schools'!G$2:G$7300,MATCH('Year 8 _2022'!$B34,'List of schools'!$B$2:$B$7300,0)),IF('Year 8 _2022'!E34="non-binary or other", 0,IF('Year 8 _2022'!E34="not disclosed", 0,"NA")))),"NA"))</f>
        <v/>
      </c>
      <c r="G34" s="11"/>
      <c r="H34" s="10"/>
      <c r="I34" s="10"/>
      <c r="J34" s="10"/>
      <c r="K34" s="150">
        <f t="shared" si="14"/>
        <v>0</v>
      </c>
      <c r="L34" s="17"/>
      <c r="M34" s="16"/>
      <c r="N34" s="9"/>
      <c r="O34" s="213"/>
      <c r="P34" s="10"/>
      <c r="Q34" s="355"/>
      <c r="R34" s="254"/>
      <c r="S34" s="151" t="str">
        <f t="shared" si="1"/>
        <v/>
      </c>
      <c r="T34" s="16"/>
      <c r="U34" s="10"/>
      <c r="V34" s="213"/>
      <c r="W34" s="10"/>
      <c r="X34" s="355"/>
      <c r="Y34" s="254"/>
      <c r="Z34" s="151" t="str">
        <f t="shared" si="2"/>
        <v/>
      </c>
      <c r="AA34" s="4"/>
      <c r="AB34" s="153" t="str">
        <f t="shared" si="3"/>
        <v/>
      </c>
      <c r="AC34" s="169" t="str">
        <f t="shared" si="4"/>
        <v/>
      </c>
      <c r="AD34" s="153">
        <f t="shared" si="5"/>
        <v>0</v>
      </c>
      <c r="AE34" s="153" t="str">
        <f t="shared" si="6"/>
        <v>NA</v>
      </c>
      <c r="AF34" s="153" t="str">
        <f t="shared" si="7"/>
        <v>NA</v>
      </c>
      <c r="AG34" s="153" t="str">
        <f>IF(AF34="NA","",IF(AF34=999999, "", IF(AF34=888888, "", IF(COUNTIF($AF$10:AF34,AF34)=1,AF34,""))))</f>
        <v/>
      </c>
      <c r="AH34" s="153" t="str">
        <f t="shared" si="8"/>
        <v>NA</v>
      </c>
      <c r="AI34" s="153" t="str">
        <f>IF(AH34="NA","",IF(AH34=999999, "", IF(AH34=888888, "", IF(COUNTIF($AH$10:AH34,AH34)=1,AH34,""))))</f>
        <v/>
      </c>
      <c r="AJ34" s="153" t="str">
        <f t="shared" si="9"/>
        <v>NA</v>
      </c>
      <c r="AK34" s="153" t="str">
        <f>IF(AJ34="NA","",IF(AJ34=999999, "", IF(AJ34=888888, "", IF(COUNTIF($AJ$10:AJ34,AJ34)=1,AJ34,""))))</f>
        <v/>
      </c>
      <c r="AL34" s="153">
        <f t="shared" si="10"/>
        <v>0</v>
      </c>
      <c r="AM34" s="153">
        <f t="shared" si="11"/>
        <v>0</v>
      </c>
      <c r="AN34" s="153" t="str">
        <f t="shared" si="12"/>
        <v>False</v>
      </c>
      <c r="AO34" s="235" t="str">
        <f t="shared" si="13"/>
        <v>NA</v>
      </c>
      <c r="AP34" s="235" t="str">
        <f>IF(AO34="NA","",IF(AO34=999999, "", IF(AO34=888888, "", IF(COUNTIF($AO$10:AO34,AO34)=1,AO34,""))))</f>
        <v/>
      </c>
      <c r="AQ34" s="211"/>
      <c r="AR34" s="211"/>
    </row>
    <row r="35" spans="1:44" ht="21.75" customHeight="1" x14ac:dyDescent="0.35">
      <c r="A35" s="148" t="str">
        <f t="shared" si="15"/>
        <v/>
      </c>
      <c r="B35" s="209"/>
      <c r="C35" s="147" t="str">
        <f>IFERROR(INDEX('List of schools'!C$2:C$8000, MATCH('Year 8 _2022'!$B35, 'List of schools'!$B$2:$B$8000,0)), "NA")</f>
        <v>NA</v>
      </c>
      <c r="D35" s="10"/>
      <c r="E35" s="124"/>
      <c r="F35" s="149" t="str">
        <f>IF(E35="","",IFERROR(
IF('Year 8 _2022'!E35="M",INDEX('List of schools'!H$2:H$7300,MATCH('Year 8 _2022'!$B35,'List of schools'!$B$2:$B$7300,0)),IF('Year 8 _2022'!E35="F",INDEX('List of schools'!G$2:G$7300,MATCH('Year 8 _2022'!$B35,'List of schools'!$B$2:$B$7300,0)),IF('Year 8 _2022'!E35="non-binary or other", 0,IF('Year 8 _2022'!E35="not disclosed", 0,"NA")))),"NA"))</f>
        <v/>
      </c>
      <c r="G35" s="11"/>
      <c r="H35" s="10"/>
      <c r="I35" s="10"/>
      <c r="J35" s="10"/>
      <c r="K35" s="150">
        <f t="shared" si="14"/>
        <v>0</v>
      </c>
      <c r="L35" s="17"/>
      <c r="M35" s="16"/>
      <c r="N35" s="9"/>
      <c r="O35" s="213"/>
      <c r="P35" s="10"/>
      <c r="Q35" s="355"/>
      <c r="R35" s="254"/>
      <c r="S35" s="151" t="str">
        <f t="shared" si="1"/>
        <v/>
      </c>
      <c r="T35" s="16"/>
      <c r="U35" s="10"/>
      <c r="V35" s="213"/>
      <c r="W35" s="10"/>
      <c r="X35" s="355"/>
      <c r="Y35" s="254"/>
      <c r="Z35" s="151" t="str">
        <f t="shared" si="2"/>
        <v/>
      </c>
      <c r="AA35" s="4"/>
      <c r="AB35" s="153" t="str">
        <f t="shared" si="3"/>
        <v/>
      </c>
      <c r="AC35" s="169" t="str">
        <f t="shared" si="4"/>
        <v/>
      </c>
      <c r="AD35" s="153">
        <f t="shared" si="5"/>
        <v>0</v>
      </c>
      <c r="AE35" s="153" t="str">
        <f t="shared" si="6"/>
        <v>NA</v>
      </c>
      <c r="AF35" s="153" t="str">
        <f t="shared" si="7"/>
        <v>NA</v>
      </c>
      <c r="AG35" s="153" t="str">
        <f>IF(AF35="NA","",IF(AF35=999999, "", IF(AF35=888888, "", IF(COUNTIF($AF$10:AF35,AF35)=1,AF35,""))))</f>
        <v/>
      </c>
      <c r="AH35" s="153" t="str">
        <f t="shared" si="8"/>
        <v>NA</v>
      </c>
      <c r="AI35" s="153" t="str">
        <f>IF(AH35="NA","",IF(AH35=999999, "", IF(AH35=888888, "", IF(COUNTIF($AH$10:AH35,AH35)=1,AH35,""))))</f>
        <v/>
      </c>
      <c r="AJ35" s="153" t="str">
        <f t="shared" si="9"/>
        <v>NA</v>
      </c>
      <c r="AK35" s="153" t="str">
        <f>IF(AJ35="NA","",IF(AJ35=999999, "", IF(AJ35=888888, "", IF(COUNTIF($AJ$10:AJ35,AJ35)=1,AJ35,""))))</f>
        <v/>
      </c>
      <c r="AL35" s="153">
        <f t="shared" si="10"/>
        <v>0</v>
      </c>
      <c r="AM35" s="153">
        <f t="shared" si="11"/>
        <v>0</v>
      </c>
      <c r="AN35" s="153" t="str">
        <f t="shared" si="12"/>
        <v>False</v>
      </c>
      <c r="AO35" s="235" t="str">
        <f t="shared" si="13"/>
        <v>NA</v>
      </c>
      <c r="AP35" s="235" t="str">
        <f>IF(AO35="NA","",IF(AO35=999999, "", IF(AO35=888888, "", IF(COUNTIF($AO$10:AO35,AO35)=1,AO35,""))))</f>
        <v/>
      </c>
      <c r="AQ35" s="211"/>
      <c r="AR35" s="211"/>
    </row>
    <row r="36" spans="1:44" ht="21.75" customHeight="1" x14ac:dyDescent="0.35">
      <c r="A36" s="148" t="str">
        <f t="shared" si="15"/>
        <v/>
      </c>
      <c r="B36" s="19"/>
      <c r="C36" s="147" t="str">
        <f>IFERROR(INDEX('List of schools'!C$2:C$8000, MATCH('Year 8 _2022'!$B36, 'List of schools'!$B$2:$B$8000,0)), "NA")</f>
        <v>NA</v>
      </c>
      <c r="D36" s="10"/>
      <c r="E36" s="124"/>
      <c r="F36" s="149" t="str">
        <f>IF(E36="","",IFERROR(
IF('Year 8 _2022'!E36="M",INDEX('List of schools'!H$2:H$7300,MATCH('Year 8 _2022'!$B36,'List of schools'!$B$2:$B$7300,0)),IF('Year 8 _2022'!E36="F",INDEX('List of schools'!G$2:G$7300,MATCH('Year 8 _2022'!$B36,'List of schools'!$B$2:$B$7300,0)),IF('Year 8 _2022'!E36="non-binary or other", 0,IF('Year 8 _2022'!E36="not disclosed", 0,"NA")))),"NA"))</f>
        <v/>
      </c>
      <c r="G36" s="11"/>
      <c r="H36" s="10"/>
      <c r="I36" s="10"/>
      <c r="J36" s="10"/>
      <c r="K36" s="150">
        <f t="shared" si="14"/>
        <v>0</v>
      </c>
      <c r="L36" s="17"/>
      <c r="M36" s="16"/>
      <c r="N36" s="9"/>
      <c r="O36" s="213"/>
      <c r="P36" s="10"/>
      <c r="Q36" s="355"/>
      <c r="R36" s="254"/>
      <c r="S36" s="151" t="str">
        <f t="shared" si="1"/>
        <v/>
      </c>
      <c r="T36" s="16"/>
      <c r="U36" s="10"/>
      <c r="V36" s="213"/>
      <c r="W36" s="10"/>
      <c r="X36" s="355"/>
      <c r="Y36" s="254"/>
      <c r="Z36" s="151" t="str">
        <f t="shared" si="2"/>
        <v/>
      </c>
      <c r="AA36" s="4"/>
      <c r="AB36" s="153" t="str">
        <f t="shared" si="3"/>
        <v/>
      </c>
      <c r="AC36" s="169" t="str">
        <f t="shared" si="4"/>
        <v/>
      </c>
      <c r="AD36" s="153">
        <f t="shared" si="5"/>
        <v>0</v>
      </c>
      <c r="AE36" s="153" t="str">
        <f t="shared" si="6"/>
        <v>NA</v>
      </c>
      <c r="AF36" s="153" t="str">
        <f t="shared" si="7"/>
        <v>NA</v>
      </c>
      <c r="AG36" s="153" t="str">
        <f>IF(AF36="NA","",IF(AF36=999999, "", IF(AF36=888888, "", IF(COUNTIF($AF$10:AF36,AF36)=1,AF36,""))))</f>
        <v/>
      </c>
      <c r="AH36" s="153" t="str">
        <f t="shared" si="8"/>
        <v>NA</v>
      </c>
      <c r="AI36" s="153" t="str">
        <f>IF(AH36="NA","",IF(AH36=999999, "", IF(AH36=888888, "", IF(COUNTIF($AH$10:AH36,AH36)=1,AH36,""))))</f>
        <v/>
      </c>
      <c r="AJ36" s="153" t="str">
        <f t="shared" si="9"/>
        <v>NA</v>
      </c>
      <c r="AK36" s="153" t="str">
        <f>IF(AJ36="NA","",IF(AJ36=999999, "", IF(AJ36=888888, "", IF(COUNTIF($AJ$10:AJ36,AJ36)=1,AJ36,""))))</f>
        <v/>
      </c>
      <c r="AL36" s="153">
        <f t="shared" si="10"/>
        <v>0</v>
      </c>
      <c r="AM36" s="153">
        <f t="shared" si="11"/>
        <v>0</v>
      </c>
      <c r="AN36" s="153" t="str">
        <f t="shared" si="12"/>
        <v>False</v>
      </c>
      <c r="AO36" s="235" t="str">
        <f t="shared" si="13"/>
        <v>NA</v>
      </c>
      <c r="AP36" s="235" t="str">
        <f>IF(AO36="NA","",IF(AO36=999999, "", IF(AO36=888888, "", IF(COUNTIF($AO$10:AO36,AO36)=1,AO36,""))))</f>
        <v/>
      </c>
      <c r="AQ36" s="211"/>
      <c r="AR36" s="211"/>
    </row>
    <row r="37" spans="1:44" ht="21.75" customHeight="1" x14ac:dyDescent="0.35">
      <c r="A37" s="148" t="str">
        <f t="shared" si="15"/>
        <v/>
      </c>
      <c r="B37" s="19"/>
      <c r="C37" s="147" t="str">
        <f>IFERROR(INDEX('List of schools'!C$2:C$8000, MATCH('Year 8 _2022'!$B37, 'List of schools'!$B$2:$B$8000,0)), "NA")</f>
        <v>NA</v>
      </c>
      <c r="D37" s="10"/>
      <c r="E37" s="124"/>
      <c r="F37" s="149" t="str">
        <f>IF(E37="","",IFERROR(
IF('Year 8 _2022'!E37="M",INDEX('List of schools'!H$2:H$7300,MATCH('Year 8 _2022'!$B37,'List of schools'!$B$2:$B$7300,0)),IF('Year 8 _2022'!E37="F",INDEX('List of schools'!G$2:G$7300,MATCH('Year 8 _2022'!$B37,'List of schools'!$B$2:$B$7300,0)),IF('Year 8 _2022'!E37="non-binary or other", 0,IF('Year 8 _2022'!E37="not disclosed", 0,"NA")))),"NA"))</f>
        <v/>
      </c>
      <c r="G37" s="11"/>
      <c r="H37" s="10"/>
      <c r="I37" s="10"/>
      <c r="J37" s="10"/>
      <c r="K37" s="150">
        <f t="shared" si="14"/>
        <v>0</v>
      </c>
      <c r="L37" s="17"/>
      <c r="M37" s="16"/>
      <c r="N37" s="9"/>
      <c r="O37" s="213"/>
      <c r="P37" s="10"/>
      <c r="Q37" s="355"/>
      <c r="R37" s="254"/>
      <c r="S37" s="151" t="str">
        <f t="shared" si="1"/>
        <v/>
      </c>
      <c r="T37" s="16"/>
      <c r="U37" s="10"/>
      <c r="V37" s="213"/>
      <c r="W37" s="10"/>
      <c r="X37" s="355"/>
      <c r="Y37" s="254"/>
      <c r="Z37" s="151" t="str">
        <f t="shared" si="2"/>
        <v/>
      </c>
      <c r="AA37" s="4"/>
      <c r="AB37" s="153" t="str">
        <f t="shared" si="3"/>
        <v/>
      </c>
      <c r="AC37" s="169" t="str">
        <f t="shared" si="4"/>
        <v/>
      </c>
      <c r="AD37" s="153">
        <f t="shared" si="5"/>
        <v>0</v>
      </c>
      <c r="AE37" s="153" t="str">
        <f t="shared" si="6"/>
        <v>NA</v>
      </c>
      <c r="AF37" s="153" t="str">
        <f t="shared" si="7"/>
        <v>NA</v>
      </c>
      <c r="AG37" s="153" t="str">
        <f>IF(AF37="NA","",IF(AF37=999999, "", IF(AF37=888888, "", IF(COUNTIF($AF$10:AF37,AF37)=1,AF37,""))))</f>
        <v/>
      </c>
      <c r="AH37" s="153" t="str">
        <f t="shared" si="8"/>
        <v>NA</v>
      </c>
      <c r="AI37" s="153" t="str">
        <f>IF(AH37="NA","",IF(AH37=999999, "", IF(AH37=888888, "", IF(COUNTIF($AH$10:AH37,AH37)=1,AH37,""))))</f>
        <v/>
      </c>
      <c r="AJ37" s="153" t="str">
        <f t="shared" si="9"/>
        <v>NA</v>
      </c>
      <c r="AK37" s="153" t="str">
        <f>IF(AJ37="NA","",IF(AJ37=999999, "", IF(AJ37=888888, "", IF(COUNTIF($AJ$10:AJ37,AJ37)=1,AJ37,""))))</f>
        <v/>
      </c>
      <c r="AL37" s="153">
        <f t="shared" si="10"/>
        <v>0</v>
      </c>
      <c r="AM37" s="153">
        <f t="shared" si="11"/>
        <v>0</v>
      </c>
      <c r="AN37" s="153" t="str">
        <f t="shared" si="12"/>
        <v>False</v>
      </c>
      <c r="AO37" s="235" t="str">
        <f t="shared" si="13"/>
        <v>NA</v>
      </c>
      <c r="AP37" s="235" t="str">
        <f>IF(AO37="NA","",IF(AO37=999999, "", IF(AO37=888888, "", IF(COUNTIF($AO$10:AO37,AO37)=1,AO37,""))))</f>
        <v/>
      </c>
      <c r="AQ37" s="211"/>
      <c r="AR37" s="211"/>
    </row>
    <row r="38" spans="1:44" ht="21.75" customHeight="1" x14ac:dyDescent="0.35">
      <c r="A38" s="148" t="str">
        <f t="shared" si="15"/>
        <v/>
      </c>
      <c r="B38" s="18"/>
      <c r="C38" s="147" t="str">
        <f>IFERROR(INDEX('List of schools'!C$2:C$8000, MATCH('Year 8 _2022'!$B38, 'List of schools'!$B$2:$B$8000,0)), "NA")</f>
        <v>NA</v>
      </c>
      <c r="D38" s="10"/>
      <c r="E38" s="124"/>
      <c r="F38" s="149" t="str">
        <f>IF(E38="","",IFERROR(
IF('Year 8 _2022'!E38="M",INDEX('List of schools'!H$2:H$7300,MATCH('Year 8 _2022'!$B38,'List of schools'!$B$2:$B$7300,0)),IF('Year 8 _2022'!E38="F",INDEX('List of schools'!G$2:G$7300,MATCH('Year 8 _2022'!$B38,'List of schools'!$B$2:$B$7300,0)),IF('Year 8 _2022'!E38="non-binary or other", 0,IF('Year 8 _2022'!E38="not disclosed", 0,"NA")))),"NA"))</f>
        <v/>
      </c>
      <c r="G38" s="11"/>
      <c r="H38" s="10"/>
      <c r="I38" s="10"/>
      <c r="J38" s="10"/>
      <c r="K38" s="150">
        <f t="shared" si="14"/>
        <v>0</v>
      </c>
      <c r="L38" s="17"/>
      <c r="M38" s="16"/>
      <c r="N38" s="9"/>
      <c r="O38" s="213"/>
      <c r="P38" s="10"/>
      <c r="Q38" s="355"/>
      <c r="R38" s="254"/>
      <c r="S38" s="151" t="str">
        <f t="shared" si="1"/>
        <v/>
      </c>
      <c r="T38" s="16"/>
      <c r="U38" s="10"/>
      <c r="V38" s="213"/>
      <c r="W38" s="10"/>
      <c r="X38" s="355"/>
      <c r="Y38" s="254"/>
      <c r="Z38" s="151" t="str">
        <f t="shared" si="2"/>
        <v/>
      </c>
      <c r="AA38" s="4"/>
      <c r="AB38" s="153" t="str">
        <f t="shared" si="3"/>
        <v/>
      </c>
      <c r="AC38" s="169" t="str">
        <f t="shared" si="4"/>
        <v/>
      </c>
      <c r="AD38" s="153">
        <f t="shared" si="5"/>
        <v>0</v>
      </c>
      <c r="AE38" s="153" t="str">
        <f t="shared" si="6"/>
        <v>NA</v>
      </c>
      <c r="AF38" s="153" t="str">
        <f t="shared" si="7"/>
        <v>NA</v>
      </c>
      <c r="AG38" s="153" t="str">
        <f>IF(AF38="NA","",IF(AF38=999999, "", IF(AF38=888888, "", IF(COUNTIF($AF$10:AF38,AF38)=1,AF38,""))))</f>
        <v/>
      </c>
      <c r="AH38" s="153" t="str">
        <f t="shared" si="8"/>
        <v>NA</v>
      </c>
      <c r="AI38" s="153" t="str">
        <f>IF(AH38="NA","",IF(AH38=999999, "", IF(AH38=888888, "", IF(COUNTIF($AH$10:AH38,AH38)=1,AH38,""))))</f>
        <v/>
      </c>
      <c r="AJ38" s="153" t="str">
        <f t="shared" si="9"/>
        <v>NA</v>
      </c>
      <c r="AK38" s="153" t="str">
        <f>IF(AJ38="NA","",IF(AJ38=999999, "", IF(AJ38=888888, "", IF(COUNTIF($AJ$10:AJ38,AJ38)=1,AJ38,""))))</f>
        <v/>
      </c>
      <c r="AL38" s="153">
        <f t="shared" si="10"/>
        <v>0</v>
      </c>
      <c r="AM38" s="153">
        <f t="shared" si="11"/>
        <v>0</v>
      </c>
      <c r="AN38" s="153" t="str">
        <f t="shared" si="12"/>
        <v>False</v>
      </c>
      <c r="AO38" s="235" t="str">
        <f t="shared" si="13"/>
        <v>NA</v>
      </c>
      <c r="AP38" s="235" t="str">
        <f>IF(AO38="NA","",IF(AO38=999999, "", IF(AO38=888888, "", IF(COUNTIF($AO$10:AO38,AO38)=1,AO38,""))))</f>
        <v/>
      </c>
      <c r="AQ38" s="211"/>
      <c r="AR38" s="211"/>
    </row>
    <row r="39" spans="1:44" ht="21.75" customHeight="1" x14ac:dyDescent="0.35">
      <c r="A39" s="148" t="str">
        <f t="shared" si="15"/>
        <v/>
      </c>
      <c r="B39" s="18"/>
      <c r="C39" s="147" t="str">
        <f>IFERROR(INDEX('List of schools'!C$2:C$8000, MATCH('Year 8 _2022'!$B39, 'List of schools'!$B$2:$B$8000,0)), "NA")</f>
        <v>NA</v>
      </c>
      <c r="D39" s="10"/>
      <c r="E39" s="124"/>
      <c r="F39" s="149" t="str">
        <f>IF(E39="","",IFERROR(
IF('Year 8 _2022'!E39="M",INDEX('List of schools'!H$2:H$7300,MATCH('Year 8 _2022'!$B39,'List of schools'!$B$2:$B$7300,0)),IF('Year 8 _2022'!E39="F",INDEX('List of schools'!G$2:G$7300,MATCH('Year 8 _2022'!$B39,'List of schools'!$B$2:$B$7300,0)),IF('Year 8 _2022'!E39="non-binary or other", 0,IF('Year 8 _2022'!E39="not disclosed", 0,"NA")))),"NA"))</f>
        <v/>
      </c>
      <c r="G39" s="11"/>
      <c r="H39" s="10"/>
      <c r="I39" s="10"/>
      <c r="J39" s="10"/>
      <c r="K39" s="150">
        <f t="shared" si="14"/>
        <v>0</v>
      </c>
      <c r="L39" s="17"/>
      <c r="M39" s="16"/>
      <c r="N39" s="9"/>
      <c r="O39" s="213"/>
      <c r="P39" s="10"/>
      <c r="Q39" s="355"/>
      <c r="R39" s="254"/>
      <c r="S39" s="151" t="str">
        <f t="shared" si="1"/>
        <v/>
      </c>
      <c r="T39" s="16"/>
      <c r="U39" s="10"/>
      <c r="V39" s="213"/>
      <c r="W39" s="10"/>
      <c r="X39" s="355"/>
      <c r="Y39" s="254"/>
      <c r="Z39" s="151" t="str">
        <f t="shared" si="2"/>
        <v/>
      </c>
      <c r="AA39" s="4"/>
      <c r="AB39" s="153" t="str">
        <f t="shared" si="3"/>
        <v/>
      </c>
      <c r="AC39" s="169" t="str">
        <f t="shared" si="4"/>
        <v/>
      </c>
      <c r="AD39" s="153">
        <f t="shared" si="5"/>
        <v>0</v>
      </c>
      <c r="AE39" s="153" t="str">
        <f t="shared" si="6"/>
        <v>NA</v>
      </c>
      <c r="AF39" s="153" t="str">
        <f t="shared" si="7"/>
        <v>NA</v>
      </c>
      <c r="AG39" s="153" t="str">
        <f>IF(AF39="NA","",IF(AF39=999999, "", IF(AF39=888888, "", IF(COUNTIF($AF$10:AF39,AF39)=1,AF39,""))))</f>
        <v/>
      </c>
      <c r="AH39" s="153" t="str">
        <f t="shared" si="8"/>
        <v>NA</v>
      </c>
      <c r="AI39" s="153" t="str">
        <f>IF(AH39="NA","",IF(AH39=999999, "", IF(AH39=888888, "", IF(COUNTIF($AH$10:AH39,AH39)=1,AH39,""))))</f>
        <v/>
      </c>
      <c r="AJ39" s="153" t="str">
        <f t="shared" si="9"/>
        <v>NA</v>
      </c>
      <c r="AK39" s="153" t="str">
        <f>IF(AJ39="NA","",IF(AJ39=999999, "", IF(AJ39=888888, "", IF(COUNTIF($AJ$10:AJ39,AJ39)=1,AJ39,""))))</f>
        <v/>
      </c>
      <c r="AL39" s="153">
        <f t="shared" si="10"/>
        <v>0</v>
      </c>
      <c r="AM39" s="153">
        <f t="shared" si="11"/>
        <v>0</v>
      </c>
      <c r="AN39" s="153" t="str">
        <f t="shared" si="12"/>
        <v>False</v>
      </c>
      <c r="AO39" s="235" t="str">
        <f t="shared" si="13"/>
        <v>NA</v>
      </c>
      <c r="AP39" s="235" t="str">
        <f>IF(AO39="NA","",IF(AO39=999999, "", IF(AO39=888888, "", IF(COUNTIF($AO$10:AO39,AO39)=1,AO39,""))))</f>
        <v/>
      </c>
      <c r="AQ39" s="211"/>
      <c r="AR39" s="211"/>
    </row>
    <row r="40" spans="1:44" ht="21.75" customHeight="1" x14ac:dyDescent="0.35">
      <c r="A40" s="148" t="str">
        <f t="shared" si="15"/>
        <v/>
      </c>
      <c r="B40" s="18"/>
      <c r="C40" s="147" t="str">
        <f>IFERROR(INDEX('List of schools'!C$2:C$8000, MATCH('Year 8 _2022'!$B40, 'List of schools'!$B$2:$B$8000,0)), "NA")</f>
        <v>NA</v>
      </c>
      <c r="D40" s="10"/>
      <c r="E40" s="124"/>
      <c r="F40" s="149" t="str">
        <f>IF(E40="","",IFERROR(
IF('Year 8 _2022'!E40="M",INDEX('List of schools'!H$2:H$7300,MATCH('Year 8 _2022'!$B40,'List of schools'!$B$2:$B$7300,0)),IF('Year 8 _2022'!E40="F",INDEX('List of schools'!G$2:G$7300,MATCH('Year 8 _2022'!$B40,'List of schools'!$B$2:$B$7300,0)),IF('Year 8 _2022'!E40="non-binary or other", 0,IF('Year 8 _2022'!E40="not disclosed", 0,"NA")))),"NA"))</f>
        <v/>
      </c>
      <c r="G40" s="11"/>
      <c r="H40" s="10"/>
      <c r="I40" s="10"/>
      <c r="J40" s="10"/>
      <c r="K40" s="150">
        <f t="shared" si="14"/>
        <v>0</v>
      </c>
      <c r="L40" s="17"/>
      <c r="M40" s="16"/>
      <c r="N40" s="9"/>
      <c r="O40" s="213"/>
      <c r="P40" s="10"/>
      <c r="Q40" s="355"/>
      <c r="R40" s="254"/>
      <c r="S40" s="151" t="str">
        <f t="shared" si="1"/>
        <v/>
      </c>
      <c r="T40" s="16"/>
      <c r="U40" s="10"/>
      <c r="V40" s="213"/>
      <c r="W40" s="10"/>
      <c r="X40" s="355"/>
      <c r="Y40" s="254"/>
      <c r="Z40" s="151" t="str">
        <f t="shared" si="2"/>
        <v/>
      </c>
      <c r="AA40" s="4"/>
      <c r="AB40" s="153" t="str">
        <f t="shared" si="3"/>
        <v/>
      </c>
      <c r="AC40" s="169" t="str">
        <f t="shared" si="4"/>
        <v/>
      </c>
      <c r="AD40" s="153">
        <f t="shared" si="5"/>
        <v>0</v>
      </c>
      <c r="AE40" s="153" t="str">
        <f t="shared" si="6"/>
        <v>NA</v>
      </c>
      <c r="AF40" s="153" t="str">
        <f t="shared" si="7"/>
        <v>NA</v>
      </c>
      <c r="AG40" s="153" t="str">
        <f>IF(AF40="NA","",IF(AF40=999999, "", IF(AF40=888888, "", IF(COUNTIF($AF$10:AF40,AF40)=1,AF40,""))))</f>
        <v/>
      </c>
      <c r="AH40" s="153" t="str">
        <f t="shared" si="8"/>
        <v>NA</v>
      </c>
      <c r="AI40" s="153" t="str">
        <f>IF(AH40="NA","",IF(AH40=999999, "", IF(AH40=888888, "", IF(COUNTIF($AH$10:AH40,AH40)=1,AH40,""))))</f>
        <v/>
      </c>
      <c r="AJ40" s="153" t="str">
        <f t="shared" si="9"/>
        <v>NA</v>
      </c>
      <c r="AK40" s="153" t="str">
        <f>IF(AJ40="NA","",IF(AJ40=999999, "", IF(AJ40=888888, "", IF(COUNTIF($AJ$10:AJ40,AJ40)=1,AJ40,""))))</f>
        <v/>
      </c>
      <c r="AL40" s="153">
        <f t="shared" si="10"/>
        <v>0</v>
      </c>
      <c r="AM40" s="153">
        <f t="shared" si="11"/>
        <v>0</v>
      </c>
      <c r="AN40" s="153" t="str">
        <f t="shared" si="12"/>
        <v>False</v>
      </c>
      <c r="AO40" s="235" t="str">
        <f t="shared" si="13"/>
        <v>NA</v>
      </c>
      <c r="AP40" s="235" t="str">
        <f>IF(AO40="NA","",IF(AO40=999999, "", IF(AO40=888888, "", IF(COUNTIF($AO$10:AO40,AO40)=1,AO40,""))))</f>
        <v/>
      </c>
      <c r="AQ40" s="211"/>
      <c r="AR40" s="211"/>
    </row>
    <row r="41" spans="1:44" ht="21.75" customHeight="1" x14ac:dyDescent="0.35">
      <c r="A41" s="148" t="str">
        <f t="shared" si="15"/>
        <v/>
      </c>
      <c r="B41" s="18"/>
      <c r="C41" s="147" t="str">
        <f>IFERROR(INDEX('List of schools'!C$2:C$8000, MATCH('Year 8 _2022'!$B41, 'List of schools'!$B$2:$B$8000,0)), "NA")</f>
        <v>NA</v>
      </c>
      <c r="D41" s="10"/>
      <c r="E41" s="124"/>
      <c r="F41" s="149" t="str">
        <f>IF(E41="","",IFERROR(
IF('Year 8 _2022'!E41="M",INDEX('List of schools'!H$2:H$7300,MATCH('Year 8 _2022'!$B41,'List of schools'!$B$2:$B$7300,0)),IF('Year 8 _2022'!E41="F",INDEX('List of schools'!G$2:G$7300,MATCH('Year 8 _2022'!$B41,'List of schools'!$B$2:$B$7300,0)),IF('Year 8 _2022'!E41="non-binary or other", 0,IF('Year 8 _2022'!E41="not disclosed", 0,"NA")))),"NA"))</f>
        <v/>
      </c>
      <c r="G41" s="11"/>
      <c r="H41" s="10"/>
      <c r="I41" s="10"/>
      <c r="J41" s="10"/>
      <c r="K41" s="150">
        <f t="shared" si="14"/>
        <v>0</v>
      </c>
      <c r="L41" s="17"/>
      <c r="M41" s="16"/>
      <c r="N41" s="9"/>
      <c r="O41" s="213"/>
      <c r="P41" s="10"/>
      <c r="Q41" s="355"/>
      <c r="R41" s="254"/>
      <c r="S41" s="151" t="str">
        <f t="shared" si="1"/>
        <v/>
      </c>
      <c r="T41" s="16"/>
      <c r="U41" s="10"/>
      <c r="V41" s="213"/>
      <c r="W41" s="10"/>
      <c r="X41" s="355"/>
      <c r="Y41" s="254"/>
      <c r="Z41" s="151" t="str">
        <f t="shared" si="2"/>
        <v/>
      </c>
      <c r="AA41" s="4"/>
      <c r="AB41" s="153" t="str">
        <f t="shared" si="3"/>
        <v/>
      </c>
      <c r="AC41" s="169" t="str">
        <f t="shared" si="4"/>
        <v/>
      </c>
      <c r="AD41" s="153">
        <f t="shared" si="5"/>
        <v>0</v>
      </c>
      <c r="AE41" s="153" t="str">
        <f t="shared" si="6"/>
        <v>NA</v>
      </c>
      <c r="AF41" s="153" t="str">
        <f t="shared" si="7"/>
        <v>NA</v>
      </c>
      <c r="AG41" s="153" t="str">
        <f>IF(AF41="NA","",IF(AF41=999999, "", IF(AF41=888888, "", IF(COUNTIF($AF$10:AF41,AF41)=1,AF41,""))))</f>
        <v/>
      </c>
      <c r="AH41" s="153" t="str">
        <f t="shared" si="8"/>
        <v>NA</v>
      </c>
      <c r="AI41" s="153" t="str">
        <f>IF(AH41="NA","",IF(AH41=999999, "", IF(AH41=888888, "", IF(COUNTIF($AH$10:AH41,AH41)=1,AH41,""))))</f>
        <v/>
      </c>
      <c r="AJ41" s="153" t="str">
        <f t="shared" si="9"/>
        <v>NA</v>
      </c>
      <c r="AK41" s="153" t="str">
        <f>IF(AJ41="NA","",IF(AJ41=999999, "", IF(AJ41=888888, "", IF(COUNTIF($AJ$10:AJ41,AJ41)=1,AJ41,""))))</f>
        <v/>
      </c>
      <c r="AL41" s="153">
        <f t="shared" si="10"/>
        <v>0</v>
      </c>
      <c r="AM41" s="153">
        <f t="shared" si="11"/>
        <v>0</v>
      </c>
      <c r="AN41" s="153" t="str">
        <f t="shared" si="12"/>
        <v>False</v>
      </c>
      <c r="AO41" s="235" t="str">
        <f t="shared" si="13"/>
        <v>NA</v>
      </c>
      <c r="AP41" s="235" t="str">
        <f>IF(AO41="NA","",IF(AO41=999999, "", IF(AO41=888888, "", IF(COUNTIF($AO$10:AO41,AO41)=1,AO41,""))))</f>
        <v/>
      </c>
      <c r="AQ41" s="211"/>
      <c r="AR41" s="211"/>
    </row>
    <row r="42" spans="1:44" ht="21.75" customHeight="1" x14ac:dyDescent="0.35">
      <c r="A42" s="148" t="str">
        <f t="shared" si="15"/>
        <v/>
      </c>
      <c r="B42" s="18"/>
      <c r="C42" s="147" t="str">
        <f>IFERROR(INDEX('List of schools'!C$2:C$8000, MATCH('Year 8 _2022'!$B42, 'List of schools'!$B$2:$B$8000,0)), "NA")</f>
        <v>NA</v>
      </c>
      <c r="D42" s="10"/>
      <c r="E42" s="124"/>
      <c r="F42" s="149" t="str">
        <f>IF(E42="","",IFERROR(
IF('Year 8 _2022'!E42="M",INDEX('List of schools'!H$2:H$7300,MATCH('Year 8 _2022'!$B42,'List of schools'!$B$2:$B$7300,0)),IF('Year 8 _2022'!E42="F",INDEX('List of schools'!G$2:G$7300,MATCH('Year 8 _2022'!$B42,'List of schools'!$B$2:$B$7300,0)),IF('Year 8 _2022'!E42="non-binary or other", 0,IF('Year 8 _2022'!E42="not disclosed", 0,"NA")))),"NA"))</f>
        <v/>
      </c>
      <c r="G42" s="11"/>
      <c r="H42" s="10"/>
      <c r="I42" s="10"/>
      <c r="J42" s="10"/>
      <c r="K42" s="150">
        <f t="shared" si="14"/>
        <v>0</v>
      </c>
      <c r="L42" s="17"/>
      <c r="M42" s="16"/>
      <c r="N42" s="9"/>
      <c r="O42" s="213"/>
      <c r="P42" s="10"/>
      <c r="Q42" s="355"/>
      <c r="R42" s="254"/>
      <c r="S42" s="151" t="str">
        <f t="shared" si="1"/>
        <v/>
      </c>
      <c r="T42" s="16"/>
      <c r="U42" s="10"/>
      <c r="V42" s="213"/>
      <c r="W42" s="10"/>
      <c r="X42" s="355"/>
      <c r="Y42" s="254"/>
      <c r="Z42" s="151" t="str">
        <f t="shared" si="2"/>
        <v/>
      </c>
      <c r="AA42" s="4"/>
      <c r="AB42" s="153" t="str">
        <f t="shared" ref="AB42:AB73" si="16">IF($G42="",$F42,$G42)</f>
        <v/>
      </c>
      <c r="AC42" s="169" t="str">
        <f t="shared" si="4"/>
        <v/>
      </c>
      <c r="AD42" s="153">
        <f t="shared" si="5"/>
        <v>0</v>
      </c>
      <c r="AE42" s="153" t="str">
        <f t="shared" si="6"/>
        <v>NA</v>
      </c>
      <c r="AF42" s="153" t="str">
        <f t="shared" si="7"/>
        <v>NA</v>
      </c>
      <c r="AG42" s="153" t="str">
        <f>IF(AF42="NA","",IF(AF42=999999, "", IF(AF42=888888, "", IF(COUNTIF($AF$10:AF42,AF42)=1,AF42,""))))</f>
        <v/>
      </c>
      <c r="AH42" s="153" t="str">
        <f t="shared" si="8"/>
        <v>NA</v>
      </c>
      <c r="AI42" s="153" t="str">
        <f>IF(AH42="NA","",IF(AH42=999999, "", IF(AH42=888888, "", IF(COUNTIF($AH$10:AH42,AH42)=1,AH42,""))))</f>
        <v/>
      </c>
      <c r="AJ42" s="153" t="str">
        <f t="shared" si="9"/>
        <v>NA</v>
      </c>
      <c r="AK42" s="153" t="str">
        <f>IF(AJ42="NA","",IF(AJ42=999999, "", IF(AJ42=888888, "", IF(COUNTIF($AJ$10:AJ42,AJ42)=1,AJ42,""))))</f>
        <v/>
      </c>
      <c r="AL42" s="153">
        <f t="shared" si="10"/>
        <v>0</v>
      </c>
      <c r="AM42" s="153">
        <f t="shared" si="11"/>
        <v>0</v>
      </c>
      <c r="AN42" s="153" t="str">
        <f t="shared" si="12"/>
        <v>False</v>
      </c>
      <c r="AO42" s="235" t="str">
        <f t="shared" si="13"/>
        <v>NA</v>
      </c>
      <c r="AP42" s="235" t="str">
        <f>IF(AO42="NA","",IF(AO42=999999, "", IF(AO42=888888, "", IF(COUNTIF($AO$10:AO42,AO42)=1,AO42,""))))</f>
        <v/>
      </c>
      <c r="AQ42" s="211"/>
      <c r="AR42" s="211"/>
    </row>
    <row r="43" spans="1:44" ht="21.75" customHeight="1" x14ac:dyDescent="0.35">
      <c r="A43" s="148" t="str">
        <f t="shared" si="15"/>
        <v/>
      </c>
      <c r="B43" s="18"/>
      <c r="C43" s="147" t="str">
        <f>IFERROR(INDEX('List of schools'!C$2:C$8000, MATCH('Year 8 _2022'!$B43, 'List of schools'!$B$2:$B$8000,0)), "NA")</f>
        <v>NA</v>
      </c>
      <c r="D43" s="10"/>
      <c r="E43" s="124"/>
      <c r="F43" s="149" t="str">
        <f>IF(E43="","",IFERROR(
IF('Year 8 _2022'!E43="M",INDEX('List of schools'!H$2:H$7300,MATCH('Year 8 _2022'!$B43,'List of schools'!$B$2:$B$7300,0)),IF('Year 8 _2022'!E43="F",INDEX('List of schools'!G$2:G$7300,MATCH('Year 8 _2022'!$B43,'List of schools'!$B$2:$B$7300,0)),IF('Year 8 _2022'!E43="non-binary or other", 0,IF('Year 8 _2022'!E43="not disclosed", 0,"NA")))),"NA"))</f>
        <v/>
      </c>
      <c r="G43" s="11"/>
      <c r="H43" s="10"/>
      <c r="I43" s="10"/>
      <c r="J43" s="10"/>
      <c r="K43" s="150">
        <f t="shared" si="14"/>
        <v>0</v>
      </c>
      <c r="L43" s="17"/>
      <c r="M43" s="16"/>
      <c r="N43" s="9"/>
      <c r="O43" s="213"/>
      <c r="P43" s="10"/>
      <c r="Q43" s="355"/>
      <c r="R43" s="254"/>
      <c r="S43" s="151" t="str">
        <f t="shared" si="1"/>
        <v/>
      </c>
      <c r="T43" s="16"/>
      <c r="U43" s="10"/>
      <c r="V43" s="213"/>
      <c r="W43" s="10"/>
      <c r="X43" s="355"/>
      <c r="Y43" s="254"/>
      <c r="Z43" s="151" t="str">
        <f t="shared" si="2"/>
        <v/>
      </c>
      <c r="AA43" s="4"/>
      <c r="AB43" s="153" t="str">
        <f t="shared" si="16"/>
        <v/>
      </c>
      <c r="AC43" s="169" t="str">
        <f t="shared" si="4"/>
        <v/>
      </c>
      <c r="AD43" s="153">
        <f t="shared" si="5"/>
        <v>0</v>
      </c>
      <c r="AE43" s="153" t="str">
        <f t="shared" si="6"/>
        <v>NA</v>
      </c>
      <c r="AF43" s="153" t="str">
        <f t="shared" si="7"/>
        <v>NA</v>
      </c>
      <c r="AG43" s="153" t="str">
        <f>IF(AF43="NA","",IF(AF43=999999, "", IF(AF43=888888, "", IF(COUNTIF($AF$10:AF43,AF43)=1,AF43,""))))</f>
        <v/>
      </c>
      <c r="AH43" s="153" t="str">
        <f t="shared" si="8"/>
        <v>NA</v>
      </c>
      <c r="AI43" s="153" t="str">
        <f>IF(AH43="NA","",IF(AH43=999999, "", IF(AH43=888888, "", IF(COUNTIF($AH$10:AH43,AH43)=1,AH43,""))))</f>
        <v/>
      </c>
      <c r="AJ43" s="153" t="str">
        <f t="shared" si="9"/>
        <v>NA</v>
      </c>
      <c r="AK43" s="153" t="str">
        <f>IF(AJ43="NA","",IF(AJ43=999999, "", IF(AJ43=888888, "", IF(COUNTIF($AJ$10:AJ43,AJ43)=1,AJ43,""))))</f>
        <v/>
      </c>
      <c r="AL43" s="153">
        <f t="shared" si="10"/>
        <v>0</v>
      </c>
      <c r="AM43" s="153">
        <f t="shared" si="11"/>
        <v>0</v>
      </c>
      <c r="AN43" s="153" t="str">
        <f t="shared" si="12"/>
        <v>False</v>
      </c>
      <c r="AO43" s="235" t="str">
        <f t="shared" si="13"/>
        <v>NA</v>
      </c>
      <c r="AP43" s="235" t="str">
        <f>IF(AO43="NA","",IF(AO43=999999, "", IF(AO43=888888, "", IF(COUNTIF($AO$10:AO43,AO43)=1,AO43,""))))</f>
        <v/>
      </c>
      <c r="AQ43" s="211"/>
      <c r="AR43" s="211"/>
    </row>
    <row r="44" spans="1:44" ht="21.75" customHeight="1" x14ac:dyDescent="0.35">
      <c r="A44" s="148" t="str">
        <f t="shared" si="15"/>
        <v/>
      </c>
      <c r="B44" s="10"/>
      <c r="C44" s="147" t="str">
        <f>IFERROR(INDEX('List of schools'!C$2:C$8000, MATCH('Year 8 _2022'!$B44, 'List of schools'!$B$2:$B$8000,0)), "NA")</f>
        <v>NA</v>
      </c>
      <c r="D44" s="10"/>
      <c r="E44" s="124"/>
      <c r="F44" s="149" t="str">
        <f>IF(E44="","",IFERROR(
IF('Year 8 _2022'!E44="M",INDEX('List of schools'!H$2:H$7300,MATCH('Year 8 _2022'!$B44,'List of schools'!$B$2:$B$7300,0)),IF('Year 8 _2022'!E44="F",INDEX('List of schools'!G$2:G$7300,MATCH('Year 8 _2022'!$B44,'List of schools'!$B$2:$B$7300,0)),IF('Year 8 _2022'!E44="non-binary or other", 0,IF('Year 8 _2022'!E44="not disclosed", 0,"NA")))),"NA"))</f>
        <v/>
      </c>
      <c r="G44" s="11"/>
      <c r="H44" s="10"/>
      <c r="I44" s="10"/>
      <c r="J44" s="10"/>
      <c r="K44" s="150">
        <f t="shared" si="14"/>
        <v>0</v>
      </c>
      <c r="L44" s="17"/>
      <c r="M44" s="16"/>
      <c r="N44" s="9"/>
      <c r="O44" s="213"/>
      <c r="P44" s="10"/>
      <c r="Q44" s="355"/>
      <c r="R44" s="254"/>
      <c r="S44" s="151" t="str">
        <f t="shared" si="1"/>
        <v/>
      </c>
      <c r="T44" s="16"/>
      <c r="U44" s="10"/>
      <c r="V44" s="213"/>
      <c r="W44" s="10"/>
      <c r="X44" s="355"/>
      <c r="Y44" s="254"/>
      <c r="Z44" s="151" t="str">
        <f t="shared" si="2"/>
        <v/>
      </c>
      <c r="AA44" s="4"/>
      <c r="AB44" s="153" t="str">
        <f t="shared" si="16"/>
        <v/>
      </c>
      <c r="AC44" s="169" t="str">
        <f t="shared" si="4"/>
        <v/>
      </c>
      <c r="AD44" s="153">
        <f t="shared" si="5"/>
        <v>0</v>
      </c>
      <c r="AE44" s="153" t="str">
        <f t="shared" si="6"/>
        <v>NA</v>
      </c>
      <c r="AF44" s="153" t="str">
        <f t="shared" si="7"/>
        <v>NA</v>
      </c>
      <c r="AG44" s="153" t="str">
        <f>IF(AF44="NA","",IF(AF44=999999, "", IF(AF44=888888, "", IF(COUNTIF($AF$10:AF44,AF44)=1,AF44,""))))</f>
        <v/>
      </c>
      <c r="AH44" s="153" t="str">
        <f t="shared" si="8"/>
        <v>NA</v>
      </c>
      <c r="AI44" s="153" t="str">
        <f>IF(AH44="NA","",IF(AH44=999999, "", IF(AH44=888888, "", IF(COUNTIF($AH$10:AH44,AH44)=1,AH44,""))))</f>
        <v/>
      </c>
      <c r="AJ44" s="153" t="str">
        <f t="shared" si="9"/>
        <v>NA</v>
      </c>
      <c r="AK44" s="153" t="str">
        <f>IF(AJ44="NA","",IF(AJ44=999999, "", IF(AJ44=888888, "", IF(COUNTIF($AJ$10:AJ44,AJ44)=1,AJ44,""))))</f>
        <v/>
      </c>
      <c r="AL44" s="153">
        <f t="shared" si="10"/>
        <v>0</v>
      </c>
      <c r="AM44" s="153">
        <f t="shared" si="11"/>
        <v>0</v>
      </c>
      <c r="AN44" s="153" t="str">
        <f t="shared" si="12"/>
        <v>False</v>
      </c>
      <c r="AO44" s="235" t="str">
        <f t="shared" si="13"/>
        <v>NA</v>
      </c>
      <c r="AP44" s="235" t="str">
        <f>IF(AO44="NA","",IF(AO44=999999, "", IF(AO44=888888, "", IF(COUNTIF($AO$10:AO44,AO44)=1,AO44,""))))</f>
        <v/>
      </c>
      <c r="AQ44" s="211"/>
      <c r="AR44" s="211"/>
    </row>
    <row r="45" spans="1:44" ht="21.75" customHeight="1" x14ac:dyDescent="0.35">
      <c r="A45" s="148" t="str">
        <f t="shared" si="15"/>
        <v/>
      </c>
      <c r="B45" s="10"/>
      <c r="C45" s="147" t="str">
        <f>IFERROR(INDEX('List of schools'!C$2:C$8000, MATCH('Year 8 _2022'!$B45, 'List of schools'!$B$2:$B$8000,0)), "NA")</f>
        <v>NA</v>
      </c>
      <c r="D45" s="10"/>
      <c r="E45" s="124"/>
      <c r="F45" s="149" t="str">
        <f>IF(E45="","",IFERROR(
IF('Year 8 _2022'!E45="M",INDEX('List of schools'!H$2:H$7300,MATCH('Year 8 _2022'!$B45,'List of schools'!$B$2:$B$7300,0)),IF('Year 8 _2022'!E45="F",INDEX('List of schools'!G$2:G$7300,MATCH('Year 8 _2022'!$B45,'List of schools'!$B$2:$B$7300,0)),IF('Year 8 _2022'!E45="non-binary or other", 0,IF('Year 8 _2022'!E45="not disclosed", 0,"NA")))),"NA"))</f>
        <v/>
      </c>
      <c r="G45" s="11"/>
      <c r="H45" s="10"/>
      <c r="I45" s="10"/>
      <c r="J45" s="10"/>
      <c r="K45" s="150">
        <f t="shared" si="14"/>
        <v>0</v>
      </c>
      <c r="L45" s="17"/>
      <c r="M45" s="16"/>
      <c r="N45" s="9"/>
      <c r="O45" s="213"/>
      <c r="P45" s="10"/>
      <c r="Q45" s="355"/>
      <c r="R45" s="254"/>
      <c r="S45" s="151" t="str">
        <f t="shared" si="1"/>
        <v/>
      </c>
      <c r="T45" s="16"/>
      <c r="U45" s="10"/>
      <c r="V45" s="213"/>
      <c r="W45" s="10"/>
      <c r="X45" s="355"/>
      <c r="Y45" s="254"/>
      <c r="Z45" s="151" t="str">
        <f t="shared" si="2"/>
        <v/>
      </c>
      <c r="AA45" s="4"/>
      <c r="AB45" s="153" t="str">
        <f t="shared" si="16"/>
        <v/>
      </c>
      <c r="AC45" s="169" t="str">
        <f t="shared" si="4"/>
        <v/>
      </c>
      <c r="AD45" s="153">
        <f t="shared" si="5"/>
        <v>0</v>
      </c>
      <c r="AE45" s="153" t="str">
        <f t="shared" si="6"/>
        <v>NA</v>
      </c>
      <c r="AF45" s="153" t="str">
        <f t="shared" si="7"/>
        <v>NA</v>
      </c>
      <c r="AG45" s="153" t="str">
        <f>IF(AF45="NA","",IF(AF45=999999, "", IF(AF45=888888, "", IF(COUNTIF($AF$10:AF45,AF45)=1,AF45,""))))</f>
        <v/>
      </c>
      <c r="AH45" s="153" t="str">
        <f t="shared" si="8"/>
        <v>NA</v>
      </c>
      <c r="AI45" s="153" t="str">
        <f>IF(AH45="NA","",IF(AH45=999999, "", IF(AH45=888888, "", IF(COUNTIF($AH$10:AH45,AH45)=1,AH45,""))))</f>
        <v/>
      </c>
      <c r="AJ45" s="153" t="str">
        <f t="shared" si="9"/>
        <v>NA</v>
      </c>
      <c r="AK45" s="153" t="str">
        <f>IF(AJ45="NA","",IF(AJ45=999999, "", IF(AJ45=888888, "", IF(COUNTIF($AJ$10:AJ45,AJ45)=1,AJ45,""))))</f>
        <v/>
      </c>
      <c r="AL45" s="153">
        <f t="shared" si="10"/>
        <v>0</v>
      </c>
      <c r="AM45" s="153">
        <f t="shared" si="11"/>
        <v>0</v>
      </c>
      <c r="AN45" s="153" t="str">
        <f t="shared" si="12"/>
        <v>False</v>
      </c>
      <c r="AO45" s="235" t="str">
        <f t="shared" si="13"/>
        <v>NA</v>
      </c>
      <c r="AP45" s="235" t="str">
        <f>IF(AO45="NA","",IF(AO45=999999, "", IF(AO45=888888, "", IF(COUNTIF($AO$10:AO45,AO45)=1,AO45,""))))</f>
        <v/>
      </c>
      <c r="AQ45" s="211"/>
      <c r="AR45" s="211"/>
    </row>
    <row r="46" spans="1:44" ht="21.75" customHeight="1" x14ac:dyDescent="0.35">
      <c r="A46" s="148" t="str">
        <f t="shared" si="15"/>
        <v/>
      </c>
      <c r="B46" s="10"/>
      <c r="C46" s="147" t="str">
        <f>IFERROR(INDEX('List of schools'!C$2:C$8000, MATCH('Year 8 _2022'!$B46, 'List of schools'!$B$2:$B$8000,0)), "NA")</f>
        <v>NA</v>
      </c>
      <c r="D46" s="10"/>
      <c r="E46" s="124"/>
      <c r="F46" s="149" t="str">
        <f>IF(E46="","",IFERROR(
IF('Year 8 _2022'!E46="M",INDEX('List of schools'!H$2:H$7300,MATCH('Year 8 _2022'!$B46,'List of schools'!$B$2:$B$7300,0)),IF('Year 8 _2022'!E46="F",INDEX('List of schools'!G$2:G$7300,MATCH('Year 8 _2022'!$B46,'List of schools'!$B$2:$B$7300,0)),IF('Year 8 _2022'!E46="non-binary or other", 0,IF('Year 8 _2022'!E46="not disclosed", 0,"NA")))),"NA"))</f>
        <v/>
      </c>
      <c r="G46" s="11"/>
      <c r="H46" s="10"/>
      <c r="I46" s="10"/>
      <c r="J46" s="10"/>
      <c r="K46" s="150">
        <f t="shared" si="14"/>
        <v>0</v>
      </c>
      <c r="L46" s="17"/>
      <c r="M46" s="16"/>
      <c r="N46" s="9"/>
      <c r="O46" s="213"/>
      <c r="P46" s="10"/>
      <c r="Q46" s="355"/>
      <c r="R46" s="254"/>
      <c r="S46" s="151" t="str">
        <f t="shared" si="1"/>
        <v/>
      </c>
      <c r="T46" s="16"/>
      <c r="U46" s="10"/>
      <c r="V46" s="213"/>
      <c r="W46" s="10"/>
      <c r="X46" s="355"/>
      <c r="Y46" s="254"/>
      <c r="Z46" s="151" t="str">
        <f t="shared" si="2"/>
        <v/>
      </c>
      <c r="AA46" s="4"/>
      <c r="AB46" s="153" t="str">
        <f t="shared" si="16"/>
        <v/>
      </c>
      <c r="AC46" s="169" t="str">
        <f t="shared" si="4"/>
        <v/>
      </c>
      <c r="AD46" s="153">
        <f t="shared" si="5"/>
        <v>0</v>
      </c>
      <c r="AE46" s="153" t="str">
        <f t="shared" si="6"/>
        <v>NA</v>
      </c>
      <c r="AF46" s="153" t="str">
        <f t="shared" si="7"/>
        <v>NA</v>
      </c>
      <c r="AG46" s="153" t="str">
        <f>IF(AF46="NA","",IF(AF46=999999, "", IF(AF46=888888, "", IF(COUNTIF($AF$10:AF46,AF46)=1,AF46,""))))</f>
        <v/>
      </c>
      <c r="AH46" s="153" t="str">
        <f t="shared" si="8"/>
        <v>NA</v>
      </c>
      <c r="AI46" s="153" t="str">
        <f>IF(AH46="NA","",IF(AH46=999999, "", IF(AH46=888888, "", IF(COUNTIF($AH$10:AH46,AH46)=1,AH46,""))))</f>
        <v/>
      </c>
      <c r="AJ46" s="153" t="str">
        <f t="shared" si="9"/>
        <v>NA</v>
      </c>
      <c r="AK46" s="153" t="str">
        <f>IF(AJ46="NA","",IF(AJ46=999999, "", IF(AJ46=888888, "", IF(COUNTIF($AJ$10:AJ46,AJ46)=1,AJ46,""))))</f>
        <v/>
      </c>
      <c r="AL46" s="153">
        <f t="shared" si="10"/>
        <v>0</v>
      </c>
      <c r="AM46" s="153">
        <f t="shared" si="11"/>
        <v>0</v>
      </c>
      <c r="AN46" s="153" t="str">
        <f t="shared" si="12"/>
        <v>False</v>
      </c>
      <c r="AO46" s="235" t="str">
        <f t="shared" si="13"/>
        <v>NA</v>
      </c>
      <c r="AP46" s="235" t="str">
        <f>IF(AO46="NA","",IF(AO46=999999, "", IF(AO46=888888, "", IF(COUNTIF($AO$10:AO46,AO46)=1,AO46,""))))</f>
        <v/>
      </c>
      <c r="AQ46" s="211"/>
      <c r="AR46" s="211"/>
    </row>
    <row r="47" spans="1:44" ht="21.75" customHeight="1" x14ac:dyDescent="0.35">
      <c r="A47" s="148" t="str">
        <f t="shared" si="15"/>
        <v/>
      </c>
      <c r="B47" s="10"/>
      <c r="C47" s="147" t="str">
        <f>IFERROR(INDEX('List of schools'!C$2:C$8000, MATCH('Year 8 _2022'!$B47, 'List of schools'!$B$2:$B$8000,0)), "NA")</f>
        <v>NA</v>
      </c>
      <c r="D47" s="10"/>
      <c r="E47" s="124"/>
      <c r="F47" s="149" t="str">
        <f>IF(E47="","",IFERROR(
IF('Year 8 _2022'!E47="M",INDEX('List of schools'!H$2:H$7300,MATCH('Year 8 _2022'!$B47,'List of schools'!$B$2:$B$7300,0)),IF('Year 8 _2022'!E47="F",INDEX('List of schools'!G$2:G$7300,MATCH('Year 8 _2022'!$B47,'List of schools'!$B$2:$B$7300,0)),IF('Year 8 _2022'!E47="non-binary or other", 0,IF('Year 8 _2022'!E47="not disclosed", 0,"NA")))),"NA"))</f>
        <v/>
      </c>
      <c r="G47" s="11"/>
      <c r="H47" s="10"/>
      <c r="I47" s="10"/>
      <c r="J47" s="10"/>
      <c r="K47" s="150">
        <f t="shared" si="14"/>
        <v>0</v>
      </c>
      <c r="L47" s="17"/>
      <c r="M47" s="16"/>
      <c r="N47" s="9"/>
      <c r="O47" s="213"/>
      <c r="P47" s="10"/>
      <c r="Q47" s="355"/>
      <c r="R47" s="254"/>
      <c r="S47" s="151" t="str">
        <f t="shared" si="1"/>
        <v/>
      </c>
      <c r="T47" s="16"/>
      <c r="U47" s="10"/>
      <c r="V47" s="213"/>
      <c r="W47" s="10"/>
      <c r="X47" s="355"/>
      <c r="Y47" s="254"/>
      <c r="Z47" s="151" t="str">
        <f t="shared" si="2"/>
        <v/>
      </c>
      <c r="AA47" s="4"/>
      <c r="AB47" s="153" t="str">
        <f t="shared" si="16"/>
        <v/>
      </c>
      <c r="AC47" s="169" t="str">
        <f t="shared" si="4"/>
        <v/>
      </c>
      <c r="AD47" s="153">
        <f t="shared" si="5"/>
        <v>0</v>
      </c>
      <c r="AE47" s="153" t="str">
        <f t="shared" si="6"/>
        <v>NA</v>
      </c>
      <c r="AF47" s="153" t="str">
        <f t="shared" si="7"/>
        <v>NA</v>
      </c>
      <c r="AG47" s="153" t="str">
        <f>IF(AF47="NA","",IF(AF47=999999, "", IF(AF47=888888, "", IF(COUNTIF($AF$10:AF47,AF47)=1,AF47,""))))</f>
        <v/>
      </c>
      <c r="AH47" s="153" t="str">
        <f t="shared" si="8"/>
        <v>NA</v>
      </c>
      <c r="AI47" s="153" t="str">
        <f>IF(AH47="NA","",IF(AH47=999999, "", IF(AH47=888888, "", IF(COUNTIF($AH$10:AH47,AH47)=1,AH47,""))))</f>
        <v/>
      </c>
      <c r="AJ47" s="153" t="str">
        <f t="shared" si="9"/>
        <v>NA</v>
      </c>
      <c r="AK47" s="153" t="str">
        <f>IF(AJ47="NA","",IF(AJ47=999999, "", IF(AJ47=888888, "", IF(COUNTIF($AJ$10:AJ47,AJ47)=1,AJ47,""))))</f>
        <v/>
      </c>
      <c r="AL47" s="153">
        <f t="shared" si="10"/>
        <v>0</v>
      </c>
      <c r="AM47" s="153">
        <f t="shared" si="11"/>
        <v>0</v>
      </c>
      <c r="AN47" s="153" t="str">
        <f t="shared" si="12"/>
        <v>False</v>
      </c>
      <c r="AO47" s="235" t="str">
        <f t="shared" si="13"/>
        <v>NA</v>
      </c>
      <c r="AP47" s="235" t="str">
        <f>IF(AO47="NA","",IF(AO47=999999, "", IF(AO47=888888, "", IF(COUNTIF($AO$10:AO47,AO47)=1,AO47,""))))</f>
        <v/>
      </c>
      <c r="AQ47" s="211"/>
      <c r="AR47" s="211"/>
    </row>
    <row r="48" spans="1:44" ht="21.75" customHeight="1" x14ac:dyDescent="0.35">
      <c r="A48" s="148" t="str">
        <f t="shared" si="15"/>
        <v/>
      </c>
      <c r="B48" s="10"/>
      <c r="C48" s="147" t="str">
        <f>IFERROR(INDEX('List of schools'!C$2:C$8000, MATCH('Year 8 _2022'!$B48, 'List of schools'!$B$2:$B$8000,0)), "NA")</f>
        <v>NA</v>
      </c>
      <c r="D48" s="10"/>
      <c r="E48" s="124"/>
      <c r="F48" s="149" t="str">
        <f>IF(E48="","",IFERROR(
IF('Year 8 _2022'!E48="M",INDEX('List of schools'!H$2:H$7300,MATCH('Year 8 _2022'!$B48,'List of schools'!$B$2:$B$7300,0)),IF('Year 8 _2022'!E48="F",INDEX('List of schools'!G$2:G$7300,MATCH('Year 8 _2022'!$B48,'List of schools'!$B$2:$B$7300,0)),IF('Year 8 _2022'!E48="non-binary or other", 0,IF('Year 8 _2022'!E48="not disclosed", 0,"NA")))),"NA"))</f>
        <v/>
      </c>
      <c r="G48" s="11"/>
      <c r="H48" s="10"/>
      <c r="I48" s="10"/>
      <c r="J48" s="10"/>
      <c r="K48" s="150">
        <f t="shared" si="14"/>
        <v>0</v>
      </c>
      <c r="L48" s="17"/>
      <c r="M48" s="16"/>
      <c r="N48" s="9"/>
      <c r="O48" s="213"/>
      <c r="P48" s="10"/>
      <c r="Q48" s="355"/>
      <c r="R48" s="254"/>
      <c r="S48" s="151" t="str">
        <f t="shared" si="1"/>
        <v/>
      </c>
      <c r="T48" s="16"/>
      <c r="U48" s="10"/>
      <c r="V48" s="213"/>
      <c r="W48" s="10"/>
      <c r="X48" s="355"/>
      <c r="Y48" s="254"/>
      <c r="Z48" s="151" t="str">
        <f t="shared" si="2"/>
        <v/>
      </c>
      <c r="AA48" s="4"/>
      <c r="AB48" s="153" t="str">
        <f t="shared" si="16"/>
        <v/>
      </c>
      <c r="AC48" s="169" t="str">
        <f t="shared" si="4"/>
        <v/>
      </c>
      <c r="AD48" s="153">
        <f t="shared" si="5"/>
        <v>0</v>
      </c>
      <c r="AE48" s="153" t="str">
        <f t="shared" si="6"/>
        <v>NA</v>
      </c>
      <c r="AF48" s="153" t="str">
        <f t="shared" si="7"/>
        <v>NA</v>
      </c>
      <c r="AG48" s="153" t="str">
        <f>IF(AF48="NA","",IF(AF48=999999, "", IF(AF48=888888, "", IF(COUNTIF($AF$10:AF48,AF48)=1,AF48,""))))</f>
        <v/>
      </c>
      <c r="AH48" s="153" t="str">
        <f t="shared" si="8"/>
        <v>NA</v>
      </c>
      <c r="AI48" s="153" t="str">
        <f>IF(AH48="NA","",IF(AH48=999999, "", IF(AH48=888888, "", IF(COUNTIF($AH$10:AH48,AH48)=1,AH48,""))))</f>
        <v/>
      </c>
      <c r="AJ48" s="153" t="str">
        <f t="shared" si="9"/>
        <v>NA</v>
      </c>
      <c r="AK48" s="153" t="str">
        <f>IF(AJ48="NA","",IF(AJ48=999999, "", IF(AJ48=888888, "", IF(COUNTIF($AJ$10:AJ48,AJ48)=1,AJ48,""))))</f>
        <v/>
      </c>
      <c r="AL48" s="153">
        <f t="shared" si="10"/>
        <v>0</v>
      </c>
      <c r="AM48" s="153">
        <f t="shared" si="11"/>
        <v>0</v>
      </c>
      <c r="AN48" s="153" t="str">
        <f t="shared" si="12"/>
        <v>False</v>
      </c>
      <c r="AO48" s="235" t="str">
        <f t="shared" si="13"/>
        <v>NA</v>
      </c>
      <c r="AP48" s="235" t="str">
        <f>IF(AO48="NA","",IF(AO48=999999, "", IF(AO48=888888, "", IF(COUNTIF($AO$10:AO48,AO48)=1,AO48,""))))</f>
        <v/>
      </c>
      <c r="AQ48" s="211"/>
      <c r="AR48" s="211"/>
    </row>
    <row r="49" spans="1:44" ht="21.75" customHeight="1" x14ac:dyDescent="0.35">
      <c r="A49" s="148" t="str">
        <f t="shared" si="15"/>
        <v/>
      </c>
      <c r="B49" s="10"/>
      <c r="C49" s="147" t="str">
        <f>IFERROR(INDEX('List of schools'!C$2:C$8000, MATCH('Year 8 _2022'!$B49, 'List of schools'!$B$2:$B$8000,0)), "NA")</f>
        <v>NA</v>
      </c>
      <c r="D49" s="10"/>
      <c r="E49" s="124"/>
      <c r="F49" s="149" t="str">
        <f>IF(E49="","",IFERROR(
IF('Year 8 _2022'!E49="M",INDEX('List of schools'!H$2:H$7300,MATCH('Year 8 _2022'!$B49,'List of schools'!$B$2:$B$7300,0)),IF('Year 8 _2022'!E49="F",INDEX('List of schools'!G$2:G$7300,MATCH('Year 8 _2022'!$B49,'List of schools'!$B$2:$B$7300,0)),IF('Year 8 _2022'!E49="non-binary or other", 0,IF('Year 8 _2022'!E49="not disclosed", 0,"NA")))),"NA"))</f>
        <v/>
      </c>
      <c r="G49" s="11"/>
      <c r="H49" s="10"/>
      <c r="I49" s="10"/>
      <c r="J49" s="10"/>
      <c r="K49" s="150">
        <f t="shared" si="14"/>
        <v>0</v>
      </c>
      <c r="L49" s="17"/>
      <c r="M49" s="16"/>
      <c r="N49" s="9"/>
      <c r="O49" s="213"/>
      <c r="P49" s="10"/>
      <c r="Q49" s="355"/>
      <c r="R49" s="254"/>
      <c r="S49" s="151" t="str">
        <f t="shared" si="1"/>
        <v/>
      </c>
      <c r="T49" s="16"/>
      <c r="U49" s="10"/>
      <c r="V49" s="213"/>
      <c r="W49" s="10"/>
      <c r="X49" s="355"/>
      <c r="Y49" s="254"/>
      <c r="Z49" s="151" t="str">
        <f t="shared" si="2"/>
        <v/>
      </c>
      <c r="AA49" s="4"/>
      <c r="AB49" s="153" t="str">
        <f t="shared" si="16"/>
        <v/>
      </c>
      <c r="AC49" s="169" t="str">
        <f t="shared" si="4"/>
        <v/>
      </c>
      <c r="AD49" s="153">
        <f t="shared" si="5"/>
        <v>0</v>
      </c>
      <c r="AE49" s="153" t="str">
        <f t="shared" si="6"/>
        <v>NA</v>
      </c>
      <c r="AF49" s="153" t="str">
        <f t="shared" si="7"/>
        <v>NA</v>
      </c>
      <c r="AG49" s="153" t="str">
        <f>IF(AF49="NA","",IF(AF49=999999, "", IF(AF49=888888, "", IF(COUNTIF($AF$10:AF49,AF49)=1,AF49,""))))</f>
        <v/>
      </c>
      <c r="AH49" s="153" t="str">
        <f t="shared" si="8"/>
        <v>NA</v>
      </c>
      <c r="AI49" s="153" t="str">
        <f>IF(AH49="NA","",IF(AH49=999999, "", IF(AH49=888888, "", IF(COUNTIF($AH$10:AH49,AH49)=1,AH49,""))))</f>
        <v/>
      </c>
      <c r="AJ49" s="153" t="str">
        <f t="shared" si="9"/>
        <v>NA</v>
      </c>
      <c r="AK49" s="153" t="str">
        <f>IF(AJ49="NA","",IF(AJ49=999999, "", IF(AJ49=888888, "", IF(COUNTIF($AJ$10:AJ49,AJ49)=1,AJ49,""))))</f>
        <v/>
      </c>
      <c r="AL49" s="153">
        <f t="shared" si="10"/>
        <v>0</v>
      </c>
      <c r="AM49" s="153">
        <f t="shared" si="11"/>
        <v>0</v>
      </c>
      <c r="AN49" s="153" t="str">
        <f t="shared" si="12"/>
        <v>False</v>
      </c>
      <c r="AO49" s="235" t="str">
        <f t="shared" si="13"/>
        <v>NA</v>
      </c>
      <c r="AP49" s="235" t="str">
        <f>IF(AO49="NA","",IF(AO49=999999, "", IF(AO49=888888, "", IF(COUNTIF($AO$10:AO49,AO49)=1,AO49,""))))</f>
        <v/>
      </c>
      <c r="AQ49" s="211"/>
      <c r="AR49" s="211"/>
    </row>
    <row r="50" spans="1:44" ht="21.75" customHeight="1" x14ac:dyDescent="0.35">
      <c r="A50" s="148" t="str">
        <f t="shared" si="15"/>
        <v/>
      </c>
      <c r="B50" s="10"/>
      <c r="C50" s="147" t="str">
        <f>IFERROR(INDEX('List of schools'!C$2:C$8000, MATCH('Year 8 _2022'!$B50, 'List of schools'!$B$2:$B$8000,0)), "NA")</f>
        <v>NA</v>
      </c>
      <c r="D50" s="10"/>
      <c r="E50" s="124"/>
      <c r="F50" s="149" t="str">
        <f>IF(E50="","",IFERROR(
IF('Year 8 _2022'!E50="M",INDEX('List of schools'!H$2:H$7300,MATCH('Year 8 _2022'!$B50,'List of schools'!$B$2:$B$7300,0)),IF('Year 8 _2022'!E50="F",INDEX('List of schools'!G$2:G$7300,MATCH('Year 8 _2022'!$B50,'List of schools'!$B$2:$B$7300,0)),IF('Year 8 _2022'!E50="non-binary or other", 0,IF('Year 8 _2022'!E50="not disclosed", 0,"NA")))),"NA"))</f>
        <v/>
      </c>
      <c r="G50" s="11"/>
      <c r="H50" s="10"/>
      <c r="I50" s="10"/>
      <c r="J50" s="10"/>
      <c r="K50" s="150">
        <f t="shared" si="14"/>
        <v>0</v>
      </c>
      <c r="L50" s="17"/>
      <c r="M50" s="16"/>
      <c r="N50" s="9"/>
      <c r="O50" s="213"/>
      <c r="P50" s="10"/>
      <c r="Q50" s="355"/>
      <c r="R50" s="254"/>
      <c r="S50" s="151" t="str">
        <f t="shared" si="1"/>
        <v/>
      </c>
      <c r="T50" s="16"/>
      <c r="U50" s="10"/>
      <c r="V50" s="213"/>
      <c r="W50" s="10"/>
      <c r="X50" s="355"/>
      <c r="Y50" s="254"/>
      <c r="Z50" s="151" t="str">
        <f t="shared" si="2"/>
        <v/>
      </c>
      <c r="AA50" s="4"/>
      <c r="AB50" s="153" t="str">
        <f t="shared" si="16"/>
        <v/>
      </c>
      <c r="AC50" s="169" t="str">
        <f t="shared" si="4"/>
        <v/>
      </c>
      <c r="AD50" s="153">
        <f t="shared" si="5"/>
        <v>0</v>
      </c>
      <c r="AE50" s="153" t="str">
        <f t="shared" si="6"/>
        <v>NA</v>
      </c>
      <c r="AF50" s="153" t="str">
        <f t="shared" si="7"/>
        <v>NA</v>
      </c>
      <c r="AG50" s="153" t="str">
        <f>IF(AF50="NA","",IF(AF50=999999, "", IF(AF50=888888, "", IF(COUNTIF($AF$10:AF50,AF50)=1,AF50,""))))</f>
        <v/>
      </c>
      <c r="AH50" s="153" t="str">
        <f t="shared" si="8"/>
        <v>NA</v>
      </c>
      <c r="AI50" s="153" t="str">
        <f>IF(AH50="NA","",IF(AH50=999999, "", IF(AH50=888888, "", IF(COUNTIF($AH$10:AH50,AH50)=1,AH50,""))))</f>
        <v/>
      </c>
      <c r="AJ50" s="153" t="str">
        <f t="shared" si="9"/>
        <v>NA</v>
      </c>
      <c r="AK50" s="153" t="str">
        <f>IF(AJ50="NA","",IF(AJ50=999999, "", IF(AJ50=888888, "", IF(COUNTIF($AJ$10:AJ50,AJ50)=1,AJ50,""))))</f>
        <v/>
      </c>
      <c r="AL50" s="153">
        <f t="shared" si="10"/>
        <v>0</v>
      </c>
      <c r="AM50" s="153">
        <f t="shared" si="11"/>
        <v>0</v>
      </c>
      <c r="AN50" s="153" t="str">
        <f t="shared" si="12"/>
        <v>False</v>
      </c>
      <c r="AO50" s="235" t="str">
        <f t="shared" si="13"/>
        <v>NA</v>
      </c>
      <c r="AP50" s="235" t="str">
        <f>IF(AO50="NA","",IF(AO50=999999, "", IF(AO50=888888, "", IF(COUNTIF($AO$10:AO50,AO50)=1,AO50,""))))</f>
        <v/>
      </c>
      <c r="AQ50" s="211"/>
      <c r="AR50" s="211"/>
    </row>
    <row r="51" spans="1:44" ht="21.75" customHeight="1" x14ac:dyDescent="0.35">
      <c r="A51" s="148" t="str">
        <f t="shared" si="15"/>
        <v/>
      </c>
      <c r="B51" s="10"/>
      <c r="C51" s="147" t="str">
        <f>IFERROR(INDEX('List of schools'!C$2:C$8000, MATCH('Year 8 _2022'!$B51, 'List of schools'!$B$2:$B$8000,0)), "NA")</f>
        <v>NA</v>
      </c>
      <c r="D51" s="10"/>
      <c r="E51" s="124"/>
      <c r="F51" s="149" t="str">
        <f>IF(E51="","",IFERROR(
IF('Year 8 _2022'!E51="M",INDEX('List of schools'!H$2:H$7300,MATCH('Year 8 _2022'!$B51,'List of schools'!$B$2:$B$7300,0)),IF('Year 8 _2022'!E51="F",INDEX('List of schools'!G$2:G$7300,MATCH('Year 8 _2022'!$B51,'List of schools'!$B$2:$B$7300,0)),IF('Year 8 _2022'!E51="non-binary or other", 0,IF('Year 8 _2022'!E51="not disclosed", 0,"NA")))),"NA"))</f>
        <v/>
      </c>
      <c r="G51" s="11"/>
      <c r="H51" s="10"/>
      <c r="I51" s="10"/>
      <c r="J51" s="10"/>
      <c r="K51" s="150">
        <f t="shared" si="14"/>
        <v>0</v>
      </c>
      <c r="L51" s="17"/>
      <c r="M51" s="16"/>
      <c r="N51" s="9"/>
      <c r="O51" s="213"/>
      <c r="P51" s="10"/>
      <c r="Q51" s="355"/>
      <c r="R51" s="254"/>
      <c r="S51" s="151" t="str">
        <f t="shared" si="1"/>
        <v/>
      </c>
      <c r="T51" s="16"/>
      <c r="U51" s="10"/>
      <c r="V51" s="213"/>
      <c r="W51" s="10"/>
      <c r="X51" s="355"/>
      <c r="Y51" s="254"/>
      <c r="Z51" s="151" t="str">
        <f t="shared" si="2"/>
        <v/>
      </c>
      <c r="AA51" s="4"/>
      <c r="AB51" s="153" t="str">
        <f t="shared" si="16"/>
        <v/>
      </c>
      <c r="AC51" s="169" t="str">
        <f t="shared" si="4"/>
        <v/>
      </c>
      <c r="AD51" s="153">
        <f t="shared" si="5"/>
        <v>0</v>
      </c>
      <c r="AE51" s="153" t="str">
        <f t="shared" si="6"/>
        <v>NA</v>
      </c>
      <c r="AF51" s="153" t="str">
        <f t="shared" si="7"/>
        <v>NA</v>
      </c>
      <c r="AG51" s="153" t="str">
        <f>IF(AF51="NA","",IF(AF51=999999, "", IF(AF51=888888, "", IF(COUNTIF($AF$10:AF51,AF51)=1,AF51,""))))</f>
        <v/>
      </c>
      <c r="AH51" s="153" t="str">
        <f t="shared" si="8"/>
        <v>NA</v>
      </c>
      <c r="AI51" s="153" t="str">
        <f>IF(AH51="NA","",IF(AH51=999999, "", IF(AH51=888888, "", IF(COUNTIF($AH$10:AH51,AH51)=1,AH51,""))))</f>
        <v/>
      </c>
      <c r="AJ51" s="153" t="str">
        <f t="shared" si="9"/>
        <v>NA</v>
      </c>
      <c r="AK51" s="153" t="str">
        <f>IF(AJ51="NA","",IF(AJ51=999999, "", IF(AJ51=888888, "", IF(COUNTIF($AJ$10:AJ51,AJ51)=1,AJ51,""))))</f>
        <v/>
      </c>
      <c r="AL51" s="153">
        <f t="shared" si="10"/>
        <v>0</v>
      </c>
      <c r="AM51" s="153">
        <f t="shared" si="11"/>
        <v>0</v>
      </c>
      <c r="AN51" s="153" t="str">
        <f t="shared" si="12"/>
        <v>False</v>
      </c>
      <c r="AO51" s="235" t="str">
        <f t="shared" si="13"/>
        <v>NA</v>
      </c>
      <c r="AP51" s="235" t="str">
        <f>IF(AO51="NA","",IF(AO51=999999, "", IF(AO51=888888, "", IF(COUNTIF($AO$10:AO51,AO51)=1,AO51,""))))</f>
        <v/>
      </c>
      <c r="AQ51" s="211"/>
      <c r="AR51" s="211"/>
    </row>
    <row r="52" spans="1:44" ht="21.75" customHeight="1" x14ac:dyDescent="0.35">
      <c r="A52" s="148" t="str">
        <f t="shared" si="15"/>
        <v/>
      </c>
      <c r="B52" s="10"/>
      <c r="C52" s="147" t="str">
        <f>IFERROR(INDEX('List of schools'!C$2:C$8000, MATCH('Year 8 _2022'!$B52, 'List of schools'!$B$2:$B$8000,0)), "NA")</f>
        <v>NA</v>
      </c>
      <c r="D52" s="10"/>
      <c r="E52" s="124"/>
      <c r="F52" s="149" t="str">
        <f>IF(E52="","",IFERROR(
IF('Year 8 _2022'!E52="M",INDEX('List of schools'!H$2:H$7300,MATCH('Year 8 _2022'!$B52,'List of schools'!$B$2:$B$7300,0)),IF('Year 8 _2022'!E52="F",INDEX('List of schools'!G$2:G$7300,MATCH('Year 8 _2022'!$B52,'List of schools'!$B$2:$B$7300,0)),IF('Year 8 _2022'!E52="non-binary or other", 0,IF('Year 8 _2022'!E52="not disclosed", 0,"NA")))),"NA"))</f>
        <v/>
      </c>
      <c r="G52" s="11"/>
      <c r="H52" s="10"/>
      <c r="I52" s="10"/>
      <c r="J52" s="10"/>
      <c r="K52" s="150">
        <f t="shared" si="14"/>
        <v>0</v>
      </c>
      <c r="L52" s="17"/>
      <c r="M52" s="16"/>
      <c r="N52" s="9"/>
      <c r="O52" s="213"/>
      <c r="P52" s="10"/>
      <c r="Q52" s="355"/>
      <c r="R52" s="254"/>
      <c r="S52" s="151" t="str">
        <f t="shared" si="1"/>
        <v/>
      </c>
      <c r="T52" s="16"/>
      <c r="U52" s="10"/>
      <c r="V52" s="213"/>
      <c r="W52" s="10"/>
      <c r="X52" s="355"/>
      <c r="Y52" s="254"/>
      <c r="Z52" s="151" t="str">
        <f t="shared" si="2"/>
        <v/>
      </c>
      <c r="AA52" s="4"/>
      <c r="AB52" s="153" t="str">
        <f t="shared" si="16"/>
        <v/>
      </c>
      <c r="AC52" s="169" t="str">
        <f t="shared" si="4"/>
        <v/>
      </c>
      <c r="AD52" s="153">
        <f t="shared" si="5"/>
        <v>0</v>
      </c>
      <c r="AE52" s="153" t="str">
        <f t="shared" si="6"/>
        <v>NA</v>
      </c>
      <c r="AF52" s="153" t="str">
        <f t="shared" si="7"/>
        <v>NA</v>
      </c>
      <c r="AG52" s="153" t="str">
        <f>IF(AF52="NA","",IF(AF52=999999, "", IF(AF52=888888, "", IF(COUNTIF($AF$10:AF52,AF52)=1,AF52,""))))</f>
        <v/>
      </c>
      <c r="AH52" s="153" t="str">
        <f t="shared" si="8"/>
        <v>NA</v>
      </c>
      <c r="AI52" s="153" t="str">
        <f>IF(AH52="NA","",IF(AH52=999999, "", IF(AH52=888888, "", IF(COUNTIF($AH$10:AH52,AH52)=1,AH52,""))))</f>
        <v/>
      </c>
      <c r="AJ52" s="153" t="str">
        <f t="shared" si="9"/>
        <v>NA</v>
      </c>
      <c r="AK52" s="153" t="str">
        <f>IF(AJ52="NA","",IF(AJ52=999999, "", IF(AJ52=888888, "", IF(COUNTIF($AJ$10:AJ52,AJ52)=1,AJ52,""))))</f>
        <v/>
      </c>
      <c r="AL52" s="153">
        <f t="shared" si="10"/>
        <v>0</v>
      </c>
      <c r="AM52" s="153">
        <f t="shared" si="11"/>
        <v>0</v>
      </c>
      <c r="AN52" s="153" t="str">
        <f t="shared" si="12"/>
        <v>False</v>
      </c>
      <c r="AO52" s="235" t="str">
        <f t="shared" si="13"/>
        <v>NA</v>
      </c>
      <c r="AP52" s="235" t="str">
        <f>IF(AO52="NA","",IF(AO52=999999, "", IF(AO52=888888, "", IF(COUNTIF($AO$10:AO52,AO52)=1,AO52,""))))</f>
        <v/>
      </c>
      <c r="AQ52" s="211"/>
      <c r="AR52" s="211"/>
    </row>
    <row r="53" spans="1:44" ht="21.75" customHeight="1" x14ac:dyDescent="0.35">
      <c r="A53" s="148" t="str">
        <f t="shared" si="15"/>
        <v/>
      </c>
      <c r="B53" s="10"/>
      <c r="C53" s="147" t="str">
        <f>IFERROR(INDEX('List of schools'!C$2:C$8000, MATCH('Year 8 _2022'!$B53, 'List of schools'!$B$2:$B$8000,0)), "NA")</f>
        <v>NA</v>
      </c>
      <c r="D53" s="10"/>
      <c r="E53" s="124"/>
      <c r="F53" s="149" t="str">
        <f>IF(E53="","",IFERROR(
IF('Year 8 _2022'!E53="M",INDEX('List of schools'!H$2:H$7300,MATCH('Year 8 _2022'!$B53,'List of schools'!$B$2:$B$7300,0)),IF('Year 8 _2022'!E53="F",INDEX('List of schools'!G$2:G$7300,MATCH('Year 8 _2022'!$B53,'List of schools'!$B$2:$B$7300,0)),IF('Year 8 _2022'!E53="non-binary or other", 0,IF('Year 8 _2022'!E53="not disclosed", 0,"NA")))),"NA"))</f>
        <v/>
      </c>
      <c r="G53" s="11"/>
      <c r="H53" s="10"/>
      <c r="I53" s="10"/>
      <c r="J53" s="10"/>
      <c r="K53" s="150">
        <f t="shared" si="14"/>
        <v>0</v>
      </c>
      <c r="L53" s="17"/>
      <c r="M53" s="16"/>
      <c r="N53" s="9"/>
      <c r="O53" s="213"/>
      <c r="P53" s="10"/>
      <c r="Q53" s="355"/>
      <c r="R53" s="254"/>
      <c r="S53" s="151" t="str">
        <f t="shared" si="1"/>
        <v/>
      </c>
      <c r="T53" s="16"/>
      <c r="U53" s="10"/>
      <c r="V53" s="213"/>
      <c r="W53" s="10"/>
      <c r="X53" s="355"/>
      <c r="Y53" s="254"/>
      <c r="Z53" s="151" t="str">
        <f t="shared" si="2"/>
        <v/>
      </c>
      <c r="AA53" s="4"/>
      <c r="AB53" s="153" t="str">
        <f t="shared" si="16"/>
        <v/>
      </c>
      <c r="AC53" s="169" t="str">
        <f t="shared" si="4"/>
        <v/>
      </c>
      <c r="AD53" s="153">
        <f t="shared" si="5"/>
        <v>0</v>
      </c>
      <c r="AE53" s="153" t="str">
        <f t="shared" si="6"/>
        <v>NA</v>
      </c>
      <c r="AF53" s="153" t="str">
        <f t="shared" si="7"/>
        <v>NA</v>
      </c>
      <c r="AG53" s="153" t="str">
        <f>IF(AF53="NA","",IF(AF53=999999, "", IF(AF53=888888, "", IF(COUNTIF($AF$10:AF53,AF53)=1,AF53,""))))</f>
        <v/>
      </c>
      <c r="AH53" s="153" t="str">
        <f t="shared" si="8"/>
        <v>NA</v>
      </c>
      <c r="AI53" s="153" t="str">
        <f>IF(AH53="NA","",IF(AH53=999999, "", IF(AH53=888888, "", IF(COUNTIF($AH$10:AH53,AH53)=1,AH53,""))))</f>
        <v/>
      </c>
      <c r="AJ53" s="153" t="str">
        <f t="shared" si="9"/>
        <v>NA</v>
      </c>
      <c r="AK53" s="153" t="str">
        <f>IF(AJ53="NA","",IF(AJ53=999999, "", IF(AJ53=888888, "", IF(COUNTIF($AJ$10:AJ53,AJ53)=1,AJ53,""))))</f>
        <v/>
      </c>
      <c r="AL53" s="153">
        <f t="shared" si="10"/>
        <v>0</v>
      </c>
      <c r="AM53" s="153">
        <f t="shared" si="11"/>
        <v>0</v>
      </c>
      <c r="AN53" s="153" t="str">
        <f t="shared" si="12"/>
        <v>False</v>
      </c>
      <c r="AO53" s="235" t="str">
        <f t="shared" si="13"/>
        <v>NA</v>
      </c>
      <c r="AP53" s="235" t="str">
        <f>IF(AO53="NA","",IF(AO53=999999, "", IF(AO53=888888, "", IF(COUNTIF($AO$10:AO53,AO53)=1,AO53,""))))</f>
        <v/>
      </c>
      <c r="AQ53" s="211"/>
      <c r="AR53" s="211"/>
    </row>
    <row r="54" spans="1:44" ht="21.75" customHeight="1" x14ac:dyDescent="0.35">
      <c r="A54" s="148" t="str">
        <f t="shared" si="15"/>
        <v/>
      </c>
      <c r="B54" s="10"/>
      <c r="C54" s="147" t="str">
        <f>IFERROR(INDEX('List of schools'!C$2:C$8000, MATCH('Year 8 _2022'!$B54, 'List of schools'!$B$2:$B$8000,0)), "NA")</f>
        <v>NA</v>
      </c>
      <c r="D54" s="10"/>
      <c r="E54" s="124"/>
      <c r="F54" s="149" t="str">
        <f>IF(E54="","",IFERROR(
IF('Year 8 _2022'!E54="M",INDEX('List of schools'!H$2:H$7300,MATCH('Year 8 _2022'!$B54,'List of schools'!$B$2:$B$7300,0)),IF('Year 8 _2022'!E54="F",INDEX('List of schools'!G$2:G$7300,MATCH('Year 8 _2022'!$B54,'List of schools'!$B$2:$B$7300,0)),IF('Year 8 _2022'!E54="non-binary or other", 0,IF('Year 8 _2022'!E54="not disclosed", 0,"NA")))),"NA"))</f>
        <v/>
      </c>
      <c r="G54" s="11"/>
      <c r="H54" s="10"/>
      <c r="I54" s="10"/>
      <c r="J54" s="10"/>
      <c r="K54" s="150">
        <f t="shared" si="14"/>
        <v>0</v>
      </c>
      <c r="L54" s="17"/>
      <c r="M54" s="16"/>
      <c r="N54" s="9"/>
      <c r="O54" s="213"/>
      <c r="P54" s="10"/>
      <c r="Q54" s="355"/>
      <c r="R54" s="254"/>
      <c r="S54" s="151" t="str">
        <f t="shared" si="1"/>
        <v/>
      </c>
      <c r="T54" s="16"/>
      <c r="U54" s="10"/>
      <c r="V54" s="213"/>
      <c r="W54" s="10"/>
      <c r="X54" s="355"/>
      <c r="Y54" s="254"/>
      <c r="Z54" s="151" t="str">
        <f t="shared" si="2"/>
        <v/>
      </c>
      <c r="AA54" s="4"/>
      <c r="AB54" s="153" t="str">
        <f t="shared" si="16"/>
        <v/>
      </c>
      <c r="AC54" s="169" t="str">
        <f t="shared" si="4"/>
        <v/>
      </c>
      <c r="AD54" s="153">
        <f t="shared" si="5"/>
        <v>0</v>
      </c>
      <c r="AE54" s="153" t="str">
        <f t="shared" si="6"/>
        <v>NA</v>
      </c>
      <c r="AF54" s="153" t="str">
        <f t="shared" si="7"/>
        <v>NA</v>
      </c>
      <c r="AG54" s="153" t="str">
        <f>IF(AF54="NA","",IF(AF54=999999, "", IF(AF54=888888, "", IF(COUNTIF($AF$10:AF54,AF54)=1,AF54,""))))</f>
        <v/>
      </c>
      <c r="AH54" s="153" t="str">
        <f t="shared" si="8"/>
        <v>NA</v>
      </c>
      <c r="AI54" s="153" t="str">
        <f>IF(AH54="NA","",IF(AH54=999999, "", IF(AH54=888888, "", IF(COUNTIF($AH$10:AH54,AH54)=1,AH54,""))))</f>
        <v/>
      </c>
      <c r="AJ54" s="153" t="str">
        <f t="shared" si="9"/>
        <v>NA</v>
      </c>
      <c r="AK54" s="153" t="str">
        <f>IF(AJ54="NA","",IF(AJ54=999999, "", IF(AJ54=888888, "", IF(COUNTIF($AJ$10:AJ54,AJ54)=1,AJ54,""))))</f>
        <v/>
      </c>
      <c r="AL54" s="153">
        <f t="shared" si="10"/>
        <v>0</v>
      </c>
      <c r="AM54" s="153">
        <f t="shared" si="11"/>
        <v>0</v>
      </c>
      <c r="AN54" s="153" t="str">
        <f t="shared" si="12"/>
        <v>False</v>
      </c>
      <c r="AO54" s="235" t="str">
        <f t="shared" si="13"/>
        <v>NA</v>
      </c>
      <c r="AP54" s="235" t="str">
        <f>IF(AO54="NA","",IF(AO54=999999, "", IF(AO54=888888, "", IF(COUNTIF($AO$10:AO54,AO54)=1,AO54,""))))</f>
        <v/>
      </c>
      <c r="AQ54" s="211"/>
      <c r="AR54" s="211"/>
    </row>
    <row r="55" spans="1:44" ht="21.75" customHeight="1" x14ac:dyDescent="0.35">
      <c r="A55" s="148" t="str">
        <f t="shared" si="15"/>
        <v/>
      </c>
      <c r="B55" s="10"/>
      <c r="C55" s="147" t="str">
        <f>IFERROR(INDEX('List of schools'!C$2:C$8000, MATCH('Year 8 _2022'!$B55, 'List of schools'!$B$2:$B$8000,0)), "NA")</f>
        <v>NA</v>
      </c>
      <c r="D55" s="10"/>
      <c r="E55" s="124"/>
      <c r="F55" s="149" t="str">
        <f>IF(E55="","",IFERROR(
IF('Year 8 _2022'!E55="M",INDEX('List of schools'!H$2:H$7300,MATCH('Year 8 _2022'!$B55,'List of schools'!$B$2:$B$7300,0)),IF('Year 8 _2022'!E55="F",INDEX('List of schools'!G$2:G$7300,MATCH('Year 8 _2022'!$B55,'List of schools'!$B$2:$B$7300,0)),IF('Year 8 _2022'!E55="non-binary or other", 0,IF('Year 8 _2022'!E55="not disclosed", 0,"NA")))),"NA"))</f>
        <v/>
      </c>
      <c r="G55" s="11"/>
      <c r="H55" s="10"/>
      <c r="I55" s="10"/>
      <c r="J55" s="10"/>
      <c r="K55" s="150">
        <f t="shared" si="14"/>
        <v>0</v>
      </c>
      <c r="L55" s="17"/>
      <c r="M55" s="16"/>
      <c r="N55" s="9"/>
      <c r="O55" s="213"/>
      <c r="P55" s="10"/>
      <c r="Q55" s="355"/>
      <c r="R55" s="254"/>
      <c r="S55" s="151" t="str">
        <f t="shared" si="1"/>
        <v/>
      </c>
      <c r="T55" s="16"/>
      <c r="U55" s="10"/>
      <c r="V55" s="213"/>
      <c r="W55" s="10"/>
      <c r="X55" s="355"/>
      <c r="Y55" s="254"/>
      <c r="Z55" s="151" t="str">
        <f t="shared" si="2"/>
        <v/>
      </c>
      <c r="AA55" s="4"/>
      <c r="AB55" s="153" t="str">
        <f t="shared" si="16"/>
        <v/>
      </c>
      <c r="AC55" s="169" t="str">
        <f t="shared" si="4"/>
        <v/>
      </c>
      <c r="AD55" s="153">
        <f t="shared" si="5"/>
        <v>0</v>
      </c>
      <c r="AE55" s="153" t="str">
        <f t="shared" si="6"/>
        <v>NA</v>
      </c>
      <c r="AF55" s="153" t="str">
        <f t="shared" si="7"/>
        <v>NA</v>
      </c>
      <c r="AG55" s="153" t="str">
        <f>IF(AF55="NA","",IF(AF55=999999, "", IF(AF55=888888, "", IF(COUNTIF($AF$10:AF55,AF55)=1,AF55,""))))</f>
        <v/>
      </c>
      <c r="AH55" s="153" t="str">
        <f t="shared" si="8"/>
        <v>NA</v>
      </c>
      <c r="AI55" s="153" t="str">
        <f>IF(AH55="NA","",IF(AH55=999999, "", IF(AH55=888888, "", IF(COUNTIF($AH$10:AH55,AH55)=1,AH55,""))))</f>
        <v/>
      </c>
      <c r="AJ55" s="153" t="str">
        <f t="shared" si="9"/>
        <v>NA</v>
      </c>
      <c r="AK55" s="153" t="str">
        <f>IF(AJ55="NA","",IF(AJ55=999999, "", IF(AJ55=888888, "", IF(COUNTIF($AJ$10:AJ55,AJ55)=1,AJ55,""))))</f>
        <v/>
      </c>
      <c r="AL55" s="153">
        <f t="shared" si="10"/>
        <v>0</v>
      </c>
      <c r="AM55" s="153">
        <f t="shared" si="11"/>
        <v>0</v>
      </c>
      <c r="AN55" s="153" t="str">
        <f t="shared" si="12"/>
        <v>False</v>
      </c>
      <c r="AO55" s="235" t="str">
        <f t="shared" si="13"/>
        <v>NA</v>
      </c>
      <c r="AP55" s="235" t="str">
        <f>IF(AO55="NA","",IF(AO55=999999, "", IF(AO55=888888, "", IF(COUNTIF($AO$10:AO55,AO55)=1,AO55,""))))</f>
        <v/>
      </c>
      <c r="AQ55" s="211"/>
      <c r="AR55" s="211"/>
    </row>
    <row r="56" spans="1:44" ht="21.75" customHeight="1" x14ac:dyDescent="0.35">
      <c r="A56" s="148" t="str">
        <f t="shared" si="15"/>
        <v/>
      </c>
      <c r="B56" s="10"/>
      <c r="C56" s="147" t="str">
        <f>IFERROR(INDEX('List of schools'!C$2:C$8000, MATCH('Year 8 _2022'!$B56, 'List of schools'!$B$2:$B$8000,0)), "NA")</f>
        <v>NA</v>
      </c>
      <c r="D56" s="10"/>
      <c r="E56" s="124"/>
      <c r="F56" s="149" t="str">
        <f>IF(E56="","",IFERROR(
IF('Year 8 _2022'!E56="M",INDEX('List of schools'!H$2:H$7300,MATCH('Year 8 _2022'!$B56,'List of schools'!$B$2:$B$7300,0)),IF('Year 8 _2022'!E56="F",INDEX('List of schools'!G$2:G$7300,MATCH('Year 8 _2022'!$B56,'List of schools'!$B$2:$B$7300,0)),IF('Year 8 _2022'!E56="non-binary or other", 0,IF('Year 8 _2022'!E56="not disclosed", 0,"NA")))),"NA"))</f>
        <v/>
      </c>
      <c r="G56" s="11"/>
      <c r="H56" s="10"/>
      <c r="I56" s="10"/>
      <c r="J56" s="10"/>
      <c r="K56" s="150">
        <f t="shared" si="14"/>
        <v>0</v>
      </c>
      <c r="L56" s="17"/>
      <c r="M56" s="16"/>
      <c r="N56" s="9"/>
      <c r="O56" s="213"/>
      <c r="P56" s="10"/>
      <c r="Q56" s="355"/>
      <c r="R56" s="254"/>
      <c r="S56" s="151" t="str">
        <f t="shared" si="1"/>
        <v/>
      </c>
      <c r="T56" s="16"/>
      <c r="U56" s="10"/>
      <c r="V56" s="213"/>
      <c r="W56" s="10"/>
      <c r="X56" s="355"/>
      <c r="Y56" s="254"/>
      <c r="Z56" s="151" t="str">
        <f t="shared" si="2"/>
        <v/>
      </c>
      <c r="AA56" s="4"/>
      <c r="AB56" s="153" t="str">
        <f t="shared" si="16"/>
        <v/>
      </c>
      <c r="AC56" s="169" t="str">
        <f t="shared" si="4"/>
        <v/>
      </c>
      <c r="AD56" s="153">
        <f t="shared" si="5"/>
        <v>0</v>
      </c>
      <c r="AE56" s="153" t="str">
        <f t="shared" si="6"/>
        <v>NA</v>
      </c>
      <c r="AF56" s="153" t="str">
        <f t="shared" si="7"/>
        <v>NA</v>
      </c>
      <c r="AG56" s="153" t="str">
        <f>IF(AF56="NA","",IF(AF56=999999, "", IF(AF56=888888, "", IF(COUNTIF($AF$10:AF56,AF56)=1,AF56,""))))</f>
        <v/>
      </c>
      <c r="AH56" s="153" t="str">
        <f t="shared" si="8"/>
        <v>NA</v>
      </c>
      <c r="AI56" s="153" t="str">
        <f>IF(AH56="NA","",IF(AH56=999999, "", IF(AH56=888888, "", IF(COUNTIF($AH$10:AH56,AH56)=1,AH56,""))))</f>
        <v/>
      </c>
      <c r="AJ56" s="153" t="str">
        <f t="shared" si="9"/>
        <v>NA</v>
      </c>
      <c r="AK56" s="153" t="str">
        <f>IF(AJ56="NA","",IF(AJ56=999999, "", IF(AJ56=888888, "", IF(COUNTIF($AJ$10:AJ56,AJ56)=1,AJ56,""))))</f>
        <v/>
      </c>
      <c r="AL56" s="153">
        <f t="shared" si="10"/>
        <v>0</v>
      </c>
      <c r="AM56" s="153">
        <f t="shared" si="11"/>
        <v>0</v>
      </c>
      <c r="AN56" s="153" t="str">
        <f t="shared" si="12"/>
        <v>False</v>
      </c>
      <c r="AO56" s="235" t="str">
        <f t="shared" si="13"/>
        <v>NA</v>
      </c>
      <c r="AP56" s="235" t="str">
        <f>IF(AO56="NA","",IF(AO56=999999, "", IF(AO56=888888, "", IF(COUNTIF($AO$10:AO56,AO56)=1,AO56,""))))</f>
        <v/>
      </c>
      <c r="AQ56" s="211"/>
      <c r="AR56" s="211"/>
    </row>
    <row r="57" spans="1:44" ht="21.75" customHeight="1" x14ac:dyDescent="0.35">
      <c r="A57" s="148" t="str">
        <f t="shared" si="15"/>
        <v/>
      </c>
      <c r="B57" s="10"/>
      <c r="C57" s="147" t="str">
        <f>IFERROR(INDEX('List of schools'!C$2:C$8000, MATCH('Year 8 _2022'!$B57, 'List of schools'!$B$2:$B$8000,0)), "NA")</f>
        <v>NA</v>
      </c>
      <c r="D57" s="10"/>
      <c r="E57" s="124"/>
      <c r="F57" s="149" t="str">
        <f>IF(E57="","",IFERROR(
IF('Year 8 _2022'!E57="M",INDEX('List of schools'!H$2:H$7300,MATCH('Year 8 _2022'!$B57,'List of schools'!$B$2:$B$7300,0)),IF('Year 8 _2022'!E57="F",INDEX('List of schools'!G$2:G$7300,MATCH('Year 8 _2022'!$B57,'List of schools'!$B$2:$B$7300,0)),IF('Year 8 _2022'!E57="non-binary or other", 0,IF('Year 8 _2022'!E57="not disclosed", 0,"NA")))),"NA"))</f>
        <v/>
      </c>
      <c r="G57" s="11"/>
      <c r="H57" s="10"/>
      <c r="I57" s="10"/>
      <c r="J57" s="10"/>
      <c r="K57" s="150">
        <f t="shared" si="14"/>
        <v>0</v>
      </c>
      <c r="L57" s="17"/>
      <c r="M57" s="16"/>
      <c r="N57" s="9"/>
      <c r="O57" s="213"/>
      <c r="P57" s="10"/>
      <c r="Q57" s="355"/>
      <c r="R57" s="254"/>
      <c r="S57" s="151" t="str">
        <f t="shared" si="1"/>
        <v/>
      </c>
      <c r="T57" s="16"/>
      <c r="U57" s="10"/>
      <c r="V57" s="213"/>
      <c r="W57" s="10"/>
      <c r="X57" s="355"/>
      <c r="Y57" s="254"/>
      <c r="Z57" s="151" t="str">
        <f t="shared" si="2"/>
        <v/>
      </c>
      <c r="AA57" s="4"/>
      <c r="AB57" s="153" t="str">
        <f t="shared" si="16"/>
        <v/>
      </c>
      <c r="AC57" s="169" t="str">
        <f t="shared" si="4"/>
        <v/>
      </c>
      <c r="AD57" s="153">
        <f t="shared" si="5"/>
        <v>0</v>
      </c>
      <c r="AE57" s="153" t="str">
        <f t="shared" si="6"/>
        <v>NA</v>
      </c>
      <c r="AF57" s="153" t="str">
        <f t="shared" si="7"/>
        <v>NA</v>
      </c>
      <c r="AG57" s="153" t="str">
        <f>IF(AF57="NA","",IF(AF57=999999, "", IF(AF57=888888, "", IF(COUNTIF($AF$10:AF57,AF57)=1,AF57,""))))</f>
        <v/>
      </c>
      <c r="AH57" s="153" t="str">
        <f t="shared" si="8"/>
        <v>NA</v>
      </c>
      <c r="AI57" s="153" t="str">
        <f>IF(AH57="NA","",IF(AH57=999999, "", IF(AH57=888888, "", IF(COUNTIF($AH$10:AH57,AH57)=1,AH57,""))))</f>
        <v/>
      </c>
      <c r="AJ57" s="153" t="str">
        <f t="shared" si="9"/>
        <v>NA</v>
      </c>
      <c r="AK57" s="153" t="str">
        <f>IF(AJ57="NA","",IF(AJ57=999999, "", IF(AJ57=888888, "", IF(COUNTIF($AJ$10:AJ57,AJ57)=1,AJ57,""))))</f>
        <v/>
      </c>
      <c r="AL57" s="153">
        <f t="shared" si="10"/>
        <v>0</v>
      </c>
      <c r="AM57" s="153">
        <f t="shared" si="11"/>
        <v>0</v>
      </c>
      <c r="AN57" s="153" t="str">
        <f t="shared" si="12"/>
        <v>False</v>
      </c>
      <c r="AO57" s="235" t="str">
        <f t="shared" si="13"/>
        <v>NA</v>
      </c>
      <c r="AP57" s="235" t="str">
        <f>IF(AO57="NA","",IF(AO57=999999, "", IF(AO57=888888, "", IF(COUNTIF($AO$10:AO57,AO57)=1,AO57,""))))</f>
        <v/>
      </c>
      <c r="AQ57" s="211"/>
      <c r="AR57" s="211"/>
    </row>
    <row r="58" spans="1:44" ht="21.75" customHeight="1" x14ac:dyDescent="0.35">
      <c r="A58" s="148" t="str">
        <f t="shared" si="15"/>
        <v/>
      </c>
      <c r="B58" s="10"/>
      <c r="C58" s="147" t="str">
        <f>IFERROR(INDEX('List of schools'!C$2:C$8000, MATCH('Year 8 _2022'!$B58, 'List of schools'!$B$2:$B$8000,0)), "NA")</f>
        <v>NA</v>
      </c>
      <c r="D58" s="10"/>
      <c r="E58" s="124"/>
      <c r="F58" s="149" t="str">
        <f>IF(E58="","",IFERROR(
IF('Year 8 _2022'!E58="M",INDEX('List of schools'!H$2:H$7300,MATCH('Year 8 _2022'!$B58,'List of schools'!$B$2:$B$7300,0)),IF('Year 8 _2022'!E58="F",INDEX('List of schools'!G$2:G$7300,MATCH('Year 8 _2022'!$B58,'List of schools'!$B$2:$B$7300,0)),IF('Year 8 _2022'!E58="non-binary or other", 0,IF('Year 8 _2022'!E58="not disclosed", 0,"NA")))),"NA"))</f>
        <v/>
      </c>
      <c r="G58" s="11"/>
      <c r="H58" s="10"/>
      <c r="I58" s="10"/>
      <c r="J58" s="10"/>
      <c r="K58" s="150">
        <f t="shared" si="14"/>
        <v>0</v>
      </c>
      <c r="L58" s="17"/>
      <c r="M58" s="16"/>
      <c r="N58" s="9"/>
      <c r="O58" s="213"/>
      <c r="P58" s="10"/>
      <c r="Q58" s="355"/>
      <c r="R58" s="254"/>
      <c r="S58" s="151" t="str">
        <f t="shared" si="1"/>
        <v/>
      </c>
      <c r="T58" s="16"/>
      <c r="U58" s="10"/>
      <c r="V58" s="213"/>
      <c r="W58" s="10"/>
      <c r="X58" s="355"/>
      <c r="Y58" s="254"/>
      <c r="Z58" s="151" t="str">
        <f t="shared" si="2"/>
        <v/>
      </c>
      <c r="AA58" s="4"/>
      <c r="AB58" s="153" t="str">
        <f t="shared" si="16"/>
        <v/>
      </c>
      <c r="AC58" s="169" t="str">
        <f t="shared" si="4"/>
        <v/>
      </c>
      <c r="AD58" s="153">
        <f t="shared" si="5"/>
        <v>0</v>
      </c>
      <c r="AE58" s="153" t="str">
        <f t="shared" si="6"/>
        <v>NA</v>
      </c>
      <c r="AF58" s="153" t="str">
        <f t="shared" si="7"/>
        <v>NA</v>
      </c>
      <c r="AG58" s="153" t="str">
        <f>IF(AF58="NA","",IF(AF58=999999, "", IF(AF58=888888, "", IF(COUNTIF($AF$10:AF58,AF58)=1,AF58,""))))</f>
        <v/>
      </c>
      <c r="AH58" s="153" t="str">
        <f t="shared" si="8"/>
        <v>NA</v>
      </c>
      <c r="AI58" s="153" t="str">
        <f>IF(AH58="NA","",IF(AH58=999999, "", IF(AH58=888888, "", IF(COUNTIF($AH$10:AH58,AH58)=1,AH58,""))))</f>
        <v/>
      </c>
      <c r="AJ58" s="153" t="str">
        <f t="shared" si="9"/>
        <v>NA</v>
      </c>
      <c r="AK58" s="153" t="str">
        <f>IF(AJ58="NA","",IF(AJ58=999999, "", IF(AJ58=888888, "", IF(COUNTIF($AJ$10:AJ58,AJ58)=1,AJ58,""))))</f>
        <v/>
      </c>
      <c r="AL58" s="153">
        <f t="shared" si="10"/>
        <v>0</v>
      </c>
      <c r="AM58" s="153">
        <f t="shared" si="11"/>
        <v>0</v>
      </c>
      <c r="AN58" s="153" t="str">
        <f t="shared" si="12"/>
        <v>False</v>
      </c>
      <c r="AO58" s="235" t="str">
        <f t="shared" si="13"/>
        <v>NA</v>
      </c>
      <c r="AP58" s="235" t="str">
        <f>IF(AO58="NA","",IF(AO58=999999, "", IF(AO58=888888, "", IF(COUNTIF($AO$10:AO58,AO58)=1,AO58,""))))</f>
        <v/>
      </c>
      <c r="AQ58" s="211"/>
      <c r="AR58" s="211"/>
    </row>
    <row r="59" spans="1:44" ht="21.75" customHeight="1" x14ac:dyDescent="0.35">
      <c r="A59" s="148" t="str">
        <f t="shared" si="15"/>
        <v/>
      </c>
      <c r="B59" s="10"/>
      <c r="C59" s="147" t="str">
        <f>IFERROR(INDEX('List of schools'!C$2:C$8000, MATCH('Year 8 _2022'!$B59, 'List of schools'!$B$2:$B$8000,0)), "NA")</f>
        <v>NA</v>
      </c>
      <c r="D59" s="10"/>
      <c r="E59" s="124"/>
      <c r="F59" s="149" t="str">
        <f>IF(E59="","",IFERROR(
IF('Year 8 _2022'!E59="M",INDEX('List of schools'!H$2:H$7300,MATCH('Year 8 _2022'!$B59,'List of schools'!$B$2:$B$7300,0)),IF('Year 8 _2022'!E59="F",INDEX('List of schools'!G$2:G$7300,MATCH('Year 8 _2022'!$B59,'List of schools'!$B$2:$B$7300,0)),IF('Year 8 _2022'!E59="non-binary or other", 0,IF('Year 8 _2022'!E59="not disclosed", 0,"NA")))),"NA"))</f>
        <v/>
      </c>
      <c r="G59" s="11"/>
      <c r="H59" s="10"/>
      <c r="I59" s="10"/>
      <c r="J59" s="10"/>
      <c r="K59" s="150">
        <f t="shared" si="14"/>
        <v>0</v>
      </c>
      <c r="L59" s="17"/>
      <c r="M59" s="16"/>
      <c r="N59" s="9"/>
      <c r="O59" s="213"/>
      <c r="P59" s="10"/>
      <c r="Q59" s="355"/>
      <c r="R59" s="254"/>
      <c r="S59" s="151" t="str">
        <f t="shared" si="1"/>
        <v/>
      </c>
      <c r="T59" s="16"/>
      <c r="U59" s="10"/>
      <c r="V59" s="213"/>
      <c r="W59" s="10"/>
      <c r="X59" s="355"/>
      <c r="Y59" s="254"/>
      <c r="Z59" s="151" t="str">
        <f t="shared" si="2"/>
        <v/>
      </c>
      <c r="AA59" s="4"/>
      <c r="AB59" s="153" t="str">
        <f t="shared" si="16"/>
        <v/>
      </c>
      <c r="AC59" s="169" t="str">
        <f t="shared" si="4"/>
        <v/>
      </c>
      <c r="AD59" s="153">
        <f t="shared" si="5"/>
        <v>0</v>
      </c>
      <c r="AE59" s="153" t="str">
        <f t="shared" si="6"/>
        <v>NA</v>
      </c>
      <c r="AF59" s="153" t="str">
        <f t="shared" si="7"/>
        <v>NA</v>
      </c>
      <c r="AG59" s="153" t="str">
        <f>IF(AF59="NA","",IF(AF59=999999, "", IF(AF59=888888, "", IF(COUNTIF($AF$10:AF59,AF59)=1,AF59,""))))</f>
        <v/>
      </c>
      <c r="AH59" s="153" t="str">
        <f t="shared" si="8"/>
        <v>NA</v>
      </c>
      <c r="AI59" s="153" t="str">
        <f>IF(AH59="NA","",IF(AH59=999999, "", IF(AH59=888888, "", IF(COUNTIF($AH$10:AH59,AH59)=1,AH59,""))))</f>
        <v/>
      </c>
      <c r="AJ59" s="153" t="str">
        <f t="shared" si="9"/>
        <v>NA</v>
      </c>
      <c r="AK59" s="153" t="str">
        <f>IF(AJ59="NA","",IF(AJ59=999999, "", IF(AJ59=888888, "", IF(COUNTIF($AJ$10:AJ59,AJ59)=1,AJ59,""))))</f>
        <v/>
      </c>
      <c r="AL59" s="153">
        <f t="shared" si="10"/>
        <v>0</v>
      </c>
      <c r="AM59" s="153">
        <f t="shared" si="11"/>
        <v>0</v>
      </c>
      <c r="AN59" s="153" t="str">
        <f t="shared" si="12"/>
        <v>False</v>
      </c>
      <c r="AO59" s="235" t="str">
        <f t="shared" si="13"/>
        <v>NA</v>
      </c>
      <c r="AP59" s="235" t="str">
        <f>IF(AO59="NA","",IF(AO59=999999, "", IF(AO59=888888, "", IF(COUNTIF($AO$10:AO59,AO59)=1,AO59,""))))</f>
        <v/>
      </c>
      <c r="AQ59" s="211"/>
      <c r="AR59" s="211"/>
    </row>
    <row r="60" spans="1:44" ht="21.75" customHeight="1" x14ac:dyDescent="0.35">
      <c r="A60" s="148" t="str">
        <f t="shared" si="15"/>
        <v/>
      </c>
      <c r="B60" s="10"/>
      <c r="C60" s="147" t="str">
        <f>IFERROR(INDEX('List of schools'!C$2:C$8000, MATCH('Year 8 _2022'!$B60, 'List of schools'!$B$2:$B$8000,0)), "NA")</f>
        <v>NA</v>
      </c>
      <c r="D60" s="10"/>
      <c r="E60" s="124"/>
      <c r="F60" s="149" t="str">
        <f>IF(E60="","",IFERROR(
IF('Year 8 _2022'!E60="M",INDEX('List of schools'!H$2:H$7300,MATCH('Year 8 _2022'!$B60,'List of schools'!$B$2:$B$7300,0)),IF('Year 8 _2022'!E60="F",INDEX('List of schools'!G$2:G$7300,MATCH('Year 8 _2022'!$B60,'List of schools'!$B$2:$B$7300,0)),IF('Year 8 _2022'!E60="non-binary or other", 0,IF('Year 8 _2022'!E60="not disclosed", 0,"NA")))),"NA"))</f>
        <v/>
      </c>
      <c r="G60" s="11"/>
      <c r="H60" s="10"/>
      <c r="I60" s="10"/>
      <c r="J60" s="10"/>
      <c r="K60" s="150">
        <f t="shared" si="14"/>
        <v>0</v>
      </c>
      <c r="L60" s="17"/>
      <c r="M60" s="16"/>
      <c r="N60" s="9"/>
      <c r="O60" s="213"/>
      <c r="P60" s="10"/>
      <c r="Q60" s="355"/>
      <c r="R60" s="254"/>
      <c r="S60" s="151" t="str">
        <f t="shared" si="1"/>
        <v/>
      </c>
      <c r="T60" s="16"/>
      <c r="U60" s="10"/>
      <c r="V60" s="213"/>
      <c r="W60" s="10"/>
      <c r="X60" s="355"/>
      <c r="Y60" s="254"/>
      <c r="Z60" s="151" t="str">
        <f t="shared" si="2"/>
        <v/>
      </c>
      <c r="AA60" s="4"/>
      <c r="AB60" s="153" t="str">
        <f t="shared" si="16"/>
        <v/>
      </c>
      <c r="AC60" s="169" t="str">
        <f t="shared" si="4"/>
        <v/>
      </c>
      <c r="AD60" s="153">
        <f t="shared" si="5"/>
        <v>0</v>
      </c>
      <c r="AE60" s="153" t="str">
        <f t="shared" si="6"/>
        <v>NA</v>
      </c>
      <c r="AF60" s="153" t="str">
        <f t="shared" si="7"/>
        <v>NA</v>
      </c>
      <c r="AG60" s="153" t="str">
        <f>IF(AF60="NA","",IF(AF60=999999, "", IF(AF60=888888, "", IF(COUNTIF($AF$10:AF60,AF60)=1,AF60,""))))</f>
        <v/>
      </c>
      <c r="AH60" s="153" t="str">
        <f t="shared" si="8"/>
        <v>NA</v>
      </c>
      <c r="AI60" s="153" t="str">
        <f>IF(AH60="NA","",IF(AH60=999999, "", IF(AH60=888888, "", IF(COUNTIF($AH$10:AH60,AH60)=1,AH60,""))))</f>
        <v/>
      </c>
      <c r="AJ60" s="153" t="str">
        <f t="shared" si="9"/>
        <v>NA</v>
      </c>
      <c r="AK60" s="153" t="str">
        <f>IF(AJ60="NA","",IF(AJ60=999999, "", IF(AJ60=888888, "", IF(COUNTIF($AJ$10:AJ60,AJ60)=1,AJ60,""))))</f>
        <v/>
      </c>
      <c r="AL60" s="153">
        <f t="shared" si="10"/>
        <v>0</v>
      </c>
      <c r="AM60" s="153">
        <f t="shared" si="11"/>
        <v>0</v>
      </c>
      <c r="AN60" s="153" t="str">
        <f t="shared" si="12"/>
        <v>False</v>
      </c>
      <c r="AO60" s="235" t="str">
        <f t="shared" si="13"/>
        <v>NA</v>
      </c>
      <c r="AP60" s="235" t="str">
        <f>IF(AO60="NA","",IF(AO60=999999, "", IF(AO60=888888, "", IF(COUNTIF($AO$10:AO60,AO60)=1,AO60,""))))</f>
        <v/>
      </c>
      <c r="AQ60" s="211"/>
      <c r="AR60" s="211"/>
    </row>
    <row r="61" spans="1:44" ht="21.75" customHeight="1" x14ac:dyDescent="0.35">
      <c r="A61" s="148" t="str">
        <f t="shared" si="15"/>
        <v/>
      </c>
      <c r="B61" s="10"/>
      <c r="C61" s="147" t="str">
        <f>IFERROR(INDEX('List of schools'!C$2:C$8000, MATCH('Year 8 _2022'!$B61, 'List of schools'!$B$2:$B$8000,0)), "NA")</f>
        <v>NA</v>
      </c>
      <c r="D61" s="10"/>
      <c r="E61" s="124"/>
      <c r="F61" s="149" t="str">
        <f>IF(E61="","",IFERROR(
IF('Year 8 _2022'!E61="M",INDEX('List of schools'!H$2:H$7300,MATCH('Year 8 _2022'!$B61,'List of schools'!$B$2:$B$7300,0)),IF('Year 8 _2022'!E61="F",INDEX('List of schools'!G$2:G$7300,MATCH('Year 8 _2022'!$B61,'List of schools'!$B$2:$B$7300,0)),IF('Year 8 _2022'!E61="non-binary or other", 0,IF('Year 8 _2022'!E61="not disclosed", 0,"NA")))),"NA"))</f>
        <v/>
      </c>
      <c r="G61" s="11"/>
      <c r="H61" s="10"/>
      <c r="I61" s="10"/>
      <c r="J61" s="10"/>
      <c r="K61" s="150">
        <f t="shared" si="14"/>
        <v>0</v>
      </c>
      <c r="L61" s="17"/>
      <c r="M61" s="16"/>
      <c r="N61" s="9"/>
      <c r="O61" s="213"/>
      <c r="P61" s="10"/>
      <c r="Q61" s="355"/>
      <c r="R61" s="254"/>
      <c r="S61" s="151" t="str">
        <f t="shared" si="1"/>
        <v/>
      </c>
      <c r="T61" s="16"/>
      <c r="U61" s="10"/>
      <c r="V61" s="213"/>
      <c r="W61" s="10"/>
      <c r="X61" s="355"/>
      <c r="Y61" s="254"/>
      <c r="Z61" s="151" t="str">
        <f t="shared" si="2"/>
        <v/>
      </c>
      <c r="AA61" s="4"/>
      <c r="AB61" s="153" t="str">
        <f t="shared" si="16"/>
        <v/>
      </c>
      <c r="AC61" s="169" t="str">
        <f t="shared" si="4"/>
        <v/>
      </c>
      <c r="AD61" s="153">
        <f t="shared" si="5"/>
        <v>0</v>
      </c>
      <c r="AE61" s="153" t="str">
        <f t="shared" si="6"/>
        <v>NA</v>
      </c>
      <c r="AF61" s="153" t="str">
        <f t="shared" si="7"/>
        <v>NA</v>
      </c>
      <c r="AG61" s="153" t="str">
        <f>IF(AF61="NA","",IF(AF61=999999, "", IF(AF61=888888, "", IF(COUNTIF($AF$10:AF61,AF61)=1,AF61,""))))</f>
        <v/>
      </c>
      <c r="AH61" s="153" t="str">
        <f t="shared" si="8"/>
        <v>NA</v>
      </c>
      <c r="AI61" s="153" t="str">
        <f>IF(AH61="NA","",IF(AH61=999999, "", IF(AH61=888888, "", IF(COUNTIF($AH$10:AH61,AH61)=1,AH61,""))))</f>
        <v/>
      </c>
      <c r="AJ61" s="153" t="str">
        <f t="shared" si="9"/>
        <v>NA</v>
      </c>
      <c r="AK61" s="153" t="str">
        <f>IF(AJ61="NA","",IF(AJ61=999999, "", IF(AJ61=888888, "", IF(COUNTIF($AJ$10:AJ61,AJ61)=1,AJ61,""))))</f>
        <v/>
      </c>
      <c r="AL61" s="153">
        <f t="shared" si="10"/>
        <v>0</v>
      </c>
      <c r="AM61" s="153">
        <f t="shared" si="11"/>
        <v>0</v>
      </c>
      <c r="AN61" s="153" t="str">
        <f t="shared" si="12"/>
        <v>False</v>
      </c>
      <c r="AO61" s="235" t="str">
        <f t="shared" si="13"/>
        <v>NA</v>
      </c>
      <c r="AP61" s="235" t="str">
        <f>IF(AO61="NA","",IF(AO61=999999, "", IF(AO61=888888, "", IF(COUNTIF($AO$10:AO61,AO61)=1,AO61,""))))</f>
        <v/>
      </c>
      <c r="AQ61" s="211"/>
      <c r="AR61" s="211"/>
    </row>
    <row r="62" spans="1:44" ht="21.75" customHeight="1" x14ac:dyDescent="0.35">
      <c r="A62" s="148" t="str">
        <f t="shared" si="15"/>
        <v/>
      </c>
      <c r="B62" s="10"/>
      <c r="C62" s="147" t="str">
        <f>IFERROR(INDEX('List of schools'!C$2:C$8000, MATCH('Year 8 _2022'!$B62, 'List of schools'!$B$2:$B$8000,0)), "NA")</f>
        <v>NA</v>
      </c>
      <c r="D62" s="10"/>
      <c r="E62" s="124"/>
      <c r="F62" s="149" t="str">
        <f>IF(E62="","",IFERROR(
IF('Year 8 _2022'!E62="M",INDEX('List of schools'!H$2:H$7300,MATCH('Year 8 _2022'!$B62,'List of schools'!$B$2:$B$7300,0)),IF('Year 8 _2022'!E62="F",INDEX('List of schools'!G$2:G$7300,MATCH('Year 8 _2022'!$B62,'List of schools'!$B$2:$B$7300,0)),IF('Year 8 _2022'!E62="non-binary or other", 0,IF('Year 8 _2022'!E62="not disclosed", 0,"NA")))),"NA"))</f>
        <v/>
      </c>
      <c r="G62" s="11"/>
      <c r="H62" s="10"/>
      <c r="I62" s="10"/>
      <c r="J62" s="10"/>
      <c r="K62" s="150">
        <f t="shared" si="14"/>
        <v>0</v>
      </c>
      <c r="L62" s="17"/>
      <c r="M62" s="16"/>
      <c r="N62" s="9"/>
      <c r="O62" s="213"/>
      <c r="P62" s="10"/>
      <c r="Q62" s="355"/>
      <c r="R62" s="254"/>
      <c r="S62" s="151" t="str">
        <f t="shared" si="1"/>
        <v/>
      </c>
      <c r="T62" s="16"/>
      <c r="U62" s="10"/>
      <c r="V62" s="213"/>
      <c r="W62" s="10"/>
      <c r="X62" s="355"/>
      <c r="Y62" s="254"/>
      <c r="Z62" s="151" t="str">
        <f t="shared" si="2"/>
        <v/>
      </c>
      <c r="AA62" s="4"/>
      <c r="AB62" s="153" t="str">
        <f t="shared" si="16"/>
        <v/>
      </c>
      <c r="AC62" s="169" t="str">
        <f t="shared" si="4"/>
        <v/>
      </c>
      <c r="AD62" s="153">
        <f t="shared" si="5"/>
        <v>0</v>
      </c>
      <c r="AE62" s="153" t="str">
        <f t="shared" si="6"/>
        <v>NA</v>
      </c>
      <c r="AF62" s="153" t="str">
        <f t="shared" si="7"/>
        <v>NA</v>
      </c>
      <c r="AG62" s="153" t="str">
        <f>IF(AF62="NA","",IF(AF62=999999, "", IF(AF62=888888, "", IF(COUNTIF($AF$10:AF62,AF62)=1,AF62,""))))</f>
        <v/>
      </c>
      <c r="AH62" s="153" t="str">
        <f t="shared" si="8"/>
        <v>NA</v>
      </c>
      <c r="AI62" s="153" t="str">
        <f>IF(AH62="NA","",IF(AH62=999999, "", IF(AH62=888888, "", IF(COUNTIF($AH$10:AH62,AH62)=1,AH62,""))))</f>
        <v/>
      </c>
      <c r="AJ62" s="153" t="str">
        <f t="shared" si="9"/>
        <v>NA</v>
      </c>
      <c r="AK62" s="153" t="str">
        <f>IF(AJ62="NA","",IF(AJ62=999999, "", IF(AJ62=888888, "", IF(COUNTIF($AJ$10:AJ62,AJ62)=1,AJ62,""))))</f>
        <v/>
      </c>
      <c r="AL62" s="153">
        <f t="shared" si="10"/>
        <v>0</v>
      </c>
      <c r="AM62" s="153">
        <f t="shared" si="11"/>
        <v>0</v>
      </c>
      <c r="AN62" s="153" t="str">
        <f t="shared" si="12"/>
        <v>False</v>
      </c>
      <c r="AO62" s="235" t="str">
        <f t="shared" si="13"/>
        <v>NA</v>
      </c>
      <c r="AP62" s="235" t="str">
        <f>IF(AO62="NA","",IF(AO62=999999, "", IF(AO62=888888, "", IF(COUNTIF($AO$10:AO62,AO62)=1,AO62,""))))</f>
        <v/>
      </c>
      <c r="AQ62" s="211"/>
      <c r="AR62" s="211"/>
    </row>
    <row r="63" spans="1:44" ht="21.75" customHeight="1" x14ac:dyDescent="0.35">
      <c r="A63" s="148" t="str">
        <f t="shared" si="15"/>
        <v/>
      </c>
      <c r="B63" s="10"/>
      <c r="C63" s="147" t="str">
        <f>IFERROR(INDEX('List of schools'!C$2:C$8000, MATCH('Year 8 _2022'!$B63, 'List of schools'!$B$2:$B$8000,0)), "NA")</f>
        <v>NA</v>
      </c>
      <c r="D63" s="10"/>
      <c r="E63" s="124"/>
      <c r="F63" s="149" t="str">
        <f>IF(E63="","",IFERROR(
IF('Year 8 _2022'!E63="M",INDEX('List of schools'!H$2:H$7300,MATCH('Year 8 _2022'!$B63,'List of schools'!$B$2:$B$7300,0)),IF('Year 8 _2022'!E63="F",INDEX('List of schools'!G$2:G$7300,MATCH('Year 8 _2022'!$B63,'List of schools'!$B$2:$B$7300,0)),IF('Year 8 _2022'!E63="non-binary or other", 0,IF('Year 8 _2022'!E63="not disclosed", 0,"NA")))),"NA"))</f>
        <v/>
      </c>
      <c r="G63" s="11"/>
      <c r="H63" s="10"/>
      <c r="I63" s="10"/>
      <c r="J63" s="10"/>
      <c r="K63" s="150">
        <f t="shared" si="14"/>
        <v>0</v>
      </c>
      <c r="L63" s="17"/>
      <c r="M63" s="16"/>
      <c r="N63" s="9"/>
      <c r="O63" s="213"/>
      <c r="P63" s="10"/>
      <c r="Q63" s="355"/>
      <c r="R63" s="254"/>
      <c r="S63" s="151" t="str">
        <f t="shared" si="1"/>
        <v/>
      </c>
      <c r="T63" s="16"/>
      <c r="U63" s="10"/>
      <c r="V63" s="213"/>
      <c r="W63" s="10"/>
      <c r="X63" s="355"/>
      <c r="Y63" s="254"/>
      <c r="Z63" s="151" t="str">
        <f t="shared" si="2"/>
        <v/>
      </c>
      <c r="AA63" s="4"/>
      <c r="AB63" s="153" t="str">
        <f t="shared" si="16"/>
        <v/>
      </c>
      <c r="AC63" s="169" t="str">
        <f t="shared" si="4"/>
        <v/>
      </c>
      <c r="AD63" s="153">
        <f t="shared" si="5"/>
        <v>0</v>
      </c>
      <c r="AE63" s="153" t="str">
        <f t="shared" si="6"/>
        <v>NA</v>
      </c>
      <c r="AF63" s="153" t="str">
        <f t="shared" si="7"/>
        <v>NA</v>
      </c>
      <c r="AG63" s="153" t="str">
        <f>IF(AF63="NA","",IF(AF63=999999, "", IF(AF63=888888, "", IF(COUNTIF($AF$10:AF63,AF63)=1,AF63,""))))</f>
        <v/>
      </c>
      <c r="AH63" s="153" t="str">
        <f t="shared" si="8"/>
        <v>NA</v>
      </c>
      <c r="AI63" s="153" t="str">
        <f>IF(AH63="NA","",IF(AH63=999999, "", IF(AH63=888888, "", IF(COUNTIF($AH$10:AH63,AH63)=1,AH63,""))))</f>
        <v/>
      </c>
      <c r="AJ63" s="153" t="str">
        <f t="shared" si="9"/>
        <v>NA</v>
      </c>
      <c r="AK63" s="153" t="str">
        <f>IF(AJ63="NA","",IF(AJ63=999999, "", IF(AJ63=888888, "", IF(COUNTIF($AJ$10:AJ63,AJ63)=1,AJ63,""))))</f>
        <v/>
      </c>
      <c r="AL63" s="153">
        <f t="shared" si="10"/>
        <v>0</v>
      </c>
      <c r="AM63" s="153">
        <f t="shared" si="11"/>
        <v>0</v>
      </c>
      <c r="AN63" s="153" t="str">
        <f t="shared" si="12"/>
        <v>False</v>
      </c>
      <c r="AO63" s="235" t="str">
        <f t="shared" si="13"/>
        <v>NA</v>
      </c>
      <c r="AP63" s="235" t="str">
        <f>IF(AO63="NA","",IF(AO63=999999, "", IF(AO63=888888, "", IF(COUNTIF($AO$10:AO63,AO63)=1,AO63,""))))</f>
        <v/>
      </c>
      <c r="AQ63" s="211"/>
      <c r="AR63" s="211"/>
    </row>
    <row r="64" spans="1:44" ht="21.75" customHeight="1" x14ac:dyDescent="0.35">
      <c r="A64" s="148" t="str">
        <f t="shared" si="15"/>
        <v/>
      </c>
      <c r="B64" s="10"/>
      <c r="C64" s="147" t="str">
        <f>IFERROR(INDEX('List of schools'!C$2:C$8000, MATCH('Year 8 _2022'!$B64, 'List of schools'!$B$2:$B$8000,0)), "NA")</f>
        <v>NA</v>
      </c>
      <c r="D64" s="10"/>
      <c r="E64" s="124"/>
      <c r="F64" s="149" t="str">
        <f>IF(E64="","",IFERROR(
IF('Year 8 _2022'!E64="M",INDEX('List of schools'!H$2:H$7300,MATCH('Year 8 _2022'!$B64,'List of schools'!$B$2:$B$7300,0)),IF('Year 8 _2022'!E64="F",INDEX('List of schools'!G$2:G$7300,MATCH('Year 8 _2022'!$B64,'List of schools'!$B$2:$B$7300,0)),IF('Year 8 _2022'!E64="non-binary or other", 0,IF('Year 8 _2022'!E64="not disclosed", 0,"NA")))),"NA"))</f>
        <v/>
      </c>
      <c r="G64" s="11"/>
      <c r="H64" s="10"/>
      <c r="I64" s="10"/>
      <c r="J64" s="10"/>
      <c r="K64" s="150">
        <f t="shared" si="14"/>
        <v>0</v>
      </c>
      <c r="L64" s="17"/>
      <c r="M64" s="16"/>
      <c r="N64" s="9"/>
      <c r="O64" s="213"/>
      <c r="P64" s="10"/>
      <c r="Q64" s="355"/>
      <c r="R64" s="254"/>
      <c r="S64" s="151" t="str">
        <f t="shared" si="1"/>
        <v/>
      </c>
      <c r="T64" s="16"/>
      <c r="U64" s="10"/>
      <c r="V64" s="213"/>
      <c r="W64" s="10"/>
      <c r="X64" s="355"/>
      <c r="Y64" s="254"/>
      <c r="Z64" s="151" t="str">
        <f t="shared" si="2"/>
        <v/>
      </c>
      <c r="AA64" s="4"/>
      <c r="AB64" s="153" t="str">
        <f t="shared" si="16"/>
        <v/>
      </c>
      <c r="AC64" s="169" t="str">
        <f t="shared" si="4"/>
        <v/>
      </c>
      <c r="AD64" s="153">
        <f t="shared" si="5"/>
        <v>0</v>
      </c>
      <c r="AE64" s="153" t="str">
        <f t="shared" si="6"/>
        <v>NA</v>
      </c>
      <c r="AF64" s="153" t="str">
        <f t="shared" si="7"/>
        <v>NA</v>
      </c>
      <c r="AG64" s="153" t="str">
        <f>IF(AF64="NA","",IF(AF64=999999, "", IF(AF64=888888, "", IF(COUNTIF($AF$10:AF64,AF64)=1,AF64,""))))</f>
        <v/>
      </c>
      <c r="AH64" s="153" t="str">
        <f t="shared" si="8"/>
        <v>NA</v>
      </c>
      <c r="AI64" s="153" t="str">
        <f>IF(AH64="NA","",IF(AH64=999999, "", IF(AH64=888888, "", IF(COUNTIF($AH$10:AH64,AH64)=1,AH64,""))))</f>
        <v/>
      </c>
      <c r="AJ64" s="153" t="str">
        <f t="shared" si="9"/>
        <v>NA</v>
      </c>
      <c r="AK64" s="153" t="str">
        <f>IF(AJ64="NA","",IF(AJ64=999999, "", IF(AJ64=888888, "", IF(COUNTIF($AJ$10:AJ64,AJ64)=1,AJ64,""))))</f>
        <v/>
      </c>
      <c r="AL64" s="153">
        <f t="shared" si="10"/>
        <v>0</v>
      </c>
      <c r="AM64" s="153">
        <f t="shared" si="11"/>
        <v>0</v>
      </c>
      <c r="AN64" s="153" t="str">
        <f t="shared" si="12"/>
        <v>False</v>
      </c>
      <c r="AO64" s="235" t="str">
        <f t="shared" si="13"/>
        <v>NA</v>
      </c>
      <c r="AP64" s="235" t="str">
        <f>IF(AO64="NA","",IF(AO64=999999, "", IF(AO64=888888, "", IF(COUNTIF($AO$10:AO64,AO64)=1,AO64,""))))</f>
        <v/>
      </c>
      <c r="AQ64" s="211"/>
      <c r="AR64" s="211"/>
    </row>
    <row r="65" spans="1:44" ht="21.75" customHeight="1" x14ac:dyDescent="0.35">
      <c r="A65" s="148" t="str">
        <f t="shared" si="15"/>
        <v/>
      </c>
      <c r="B65" s="10"/>
      <c r="C65" s="147" t="str">
        <f>IFERROR(INDEX('List of schools'!C$2:C$8000, MATCH('Year 8 _2022'!$B65, 'List of schools'!$B$2:$B$8000,0)), "NA")</f>
        <v>NA</v>
      </c>
      <c r="D65" s="10"/>
      <c r="E65" s="124"/>
      <c r="F65" s="149" t="str">
        <f>IF(E65="","",IFERROR(
IF('Year 8 _2022'!E65="M",INDEX('List of schools'!H$2:H$7300,MATCH('Year 8 _2022'!$B65,'List of schools'!$B$2:$B$7300,0)),IF('Year 8 _2022'!E65="F",INDEX('List of schools'!G$2:G$7300,MATCH('Year 8 _2022'!$B65,'List of schools'!$B$2:$B$7300,0)),IF('Year 8 _2022'!E65="non-binary or other", 0,IF('Year 8 _2022'!E65="not disclosed", 0,"NA")))),"NA"))</f>
        <v/>
      </c>
      <c r="G65" s="11"/>
      <c r="H65" s="10"/>
      <c r="I65" s="10"/>
      <c r="J65" s="10"/>
      <c r="K65" s="150">
        <f t="shared" si="14"/>
        <v>0</v>
      </c>
      <c r="L65" s="17"/>
      <c r="M65" s="16"/>
      <c r="N65" s="9"/>
      <c r="O65" s="213"/>
      <c r="P65" s="10"/>
      <c r="Q65" s="355"/>
      <c r="R65" s="254"/>
      <c r="S65" s="151" t="str">
        <f t="shared" si="1"/>
        <v/>
      </c>
      <c r="T65" s="16"/>
      <c r="U65" s="10"/>
      <c r="V65" s="213"/>
      <c r="W65" s="10"/>
      <c r="X65" s="355"/>
      <c r="Y65" s="254"/>
      <c r="Z65" s="151" t="str">
        <f t="shared" si="2"/>
        <v/>
      </c>
      <c r="AA65" s="4"/>
      <c r="AB65" s="153" t="str">
        <f t="shared" si="16"/>
        <v/>
      </c>
      <c r="AC65" s="169" t="str">
        <f t="shared" si="4"/>
        <v/>
      </c>
      <c r="AD65" s="153">
        <f t="shared" si="5"/>
        <v>0</v>
      </c>
      <c r="AE65" s="153" t="str">
        <f t="shared" si="6"/>
        <v>NA</v>
      </c>
      <c r="AF65" s="153" t="str">
        <f t="shared" si="7"/>
        <v>NA</v>
      </c>
      <c r="AG65" s="153" t="str">
        <f>IF(AF65="NA","",IF(AF65=999999, "", IF(AF65=888888, "", IF(COUNTIF($AF$10:AF65,AF65)=1,AF65,""))))</f>
        <v/>
      </c>
      <c r="AH65" s="153" t="str">
        <f t="shared" si="8"/>
        <v>NA</v>
      </c>
      <c r="AI65" s="153" t="str">
        <f>IF(AH65="NA","",IF(AH65=999999, "", IF(AH65=888888, "", IF(COUNTIF($AH$10:AH65,AH65)=1,AH65,""))))</f>
        <v/>
      </c>
      <c r="AJ65" s="153" t="str">
        <f t="shared" si="9"/>
        <v>NA</v>
      </c>
      <c r="AK65" s="153" t="str">
        <f>IF(AJ65="NA","",IF(AJ65=999999, "", IF(AJ65=888888, "", IF(COUNTIF($AJ$10:AJ65,AJ65)=1,AJ65,""))))</f>
        <v/>
      </c>
      <c r="AL65" s="153">
        <f t="shared" si="10"/>
        <v>0</v>
      </c>
      <c r="AM65" s="153">
        <f t="shared" si="11"/>
        <v>0</v>
      </c>
      <c r="AN65" s="153" t="str">
        <f t="shared" si="12"/>
        <v>False</v>
      </c>
      <c r="AO65" s="235" t="str">
        <f t="shared" si="13"/>
        <v>NA</v>
      </c>
      <c r="AP65" s="235" t="str">
        <f>IF(AO65="NA","",IF(AO65=999999, "", IF(AO65=888888, "", IF(COUNTIF($AO$10:AO65,AO65)=1,AO65,""))))</f>
        <v/>
      </c>
      <c r="AQ65" s="211"/>
      <c r="AR65" s="211"/>
    </row>
    <row r="66" spans="1:44" ht="21.75" customHeight="1" x14ac:dyDescent="0.35">
      <c r="A66" s="148" t="str">
        <f t="shared" si="15"/>
        <v/>
      </c>
      <c r="B66" s="10"/>
      <c r="C66" s="147" t="str">
        <f>IFERROR(INDEX('List of schools'!C$2:C$8000, MATCH('Year 8 _2022'!$B66, 'List of schools'!$B$2:$B$8000,0)), "NA")</f>
        <v>NA</v>
      </c>
      <c r="D66" s="10"/>
      <c r="E66" s="124"/>
      <c r="F66" s="149" t="str">
        <f>IF(E66="","",IFERROR(
IF('Year 8 _2022'!E66="M",INDEX('List of schools'!H$2:H$7300,MATCH('Year 8 _2022'!$B66,'List of schools'!$B$2:$B$7300,0)),IF('Year 8 _2022'!E66="F",INDEX('List of schools'!G$2:G$7300,MATCH('Year 8 _2022'!$B66,'List of schools'!$B$2:$B$7300,0)),IF('Year 8 _2022'!E66="non-binary or other", 0,IF('Year 8 _2022'!E66="not disclosed", 0,"NA")))),"NA"))</f>
        <v/>
      </c>
      <c r="G66" s="11"/>
      <c r="H66" s="10"/>
      <c r="I66" s="10"/>
      <c r="J66" s="10"/>
      <c r="K66" s="150">
        <f t="shared" si="14"/>
        <v>0</v>
      </c>
      <c r="L66" s="17"/>
      <c r="M66" s="16"/>
      <c r="N66" s="9"/>
      <c r="O66" s="213"/>
      <c r="P66" s="10"/>
      <c r="Q66" s="355"/>
      <c r="R66" s="254"/>
      <c r="S66" s="151" t="str">
        <f t="shared" si="1"/>
        <v/>
      </c>
      <c r="T66" s="16"/>
      <c r="U66" s="10"/>
      <c r="V66" s="213"/>
      <c r="W66" s="10"/>
      <c r="X66" s="355"/>
      <c r="Y66" s="254"/>
      <c r="Z66" s="151" t="str">
        <f t="shared" si="2"/>
        <v/>
      </c>
      <c r="AA66" s="4"/>
      <c r="AB66" s="153" t="str">
        <f t="shared" si="16"/>
        <v/>
      </c>
      <c r="AC66" s="169" t="str">
        <f t="shared" si="4"/>
        <v/>
      </c>
      <c r="AD66" s="153">
        <f t="shared" si="5"/>
        <v>0</v>
      </c>
      <c r="AE66" s="153" t="str">
        <f t="shared" si="6"/>
        <v>NA</v>
      </c>
      <c r="AF66" s="153" t="str">
        <f t="shared" si="7"/>
        <v>NA</v>
      </c>
      <c r="AG66" s="153" t="str">
        <f>IF(AF66="NA","",IF(AF66=999999, "", IF(AF66=888888, "", IF(COUNTIF($AF$10:AF66,AF66)=1,AF66,""))))</f>
        <v/>
      </c>
      <c r="AH66" s="153" t="str">
        <f t="shared" si="8"/>
        <v>NA</v>
      </c>
      <c r="AI66" s="153" t="str">
        <f>IF(AH66="NA","",IF(AH66=999999, "", IF(AH66=888888, "", IF(COUNTIF($AH$10:AH66,AH66)=1,AH66,""))))</f>
        <v/>
      </c>
      <c r="AJ66" s="153" t="str">
        <f t="shared" si="9"/>
        <v>NA</v>
      </c>
      <c r="AK66" s="153" t="str">
        <f>IF(AJ66="NA","",IF(AJ66=999999, "", IF(AJ66=888888, "", IF(COUNTIF($AJ$10:AJ66,AJ66)=1,AJ66,""))))</f>
        <v/>
      </c>
      <c r="AL66" s="153">
        <f t="shared" si="10"/>
        <v>0</v>
      </c>
      <c r="AM66" s="153">
        <f t="shared" si="11"/>
        <v>0</v>
      </c>
      <c r="AN66" s="153" t="str">
        <f t="shared" si="12"/>
        <v>False</v>
      </c>
      <c r="AO66" s="235" t="str">
        <f t="shared" si="13"/>
        <v>NA</v>
      </c>
      <c r="AP66" s="235" t="str">
        <f>IF(AO66="NA","",IF(AO66=999999, "", IF(AO66=888888, "", IF(COUNTIF($AO$10:AO66,AO66)=1,AO66,""))))</f>
        <v/>
      </c>
      <c r="AQ66" s="211"/>
      <c r="AR66" s="211"/>
    </row>
    <row r="67" spans="1:44" ht="21.75" customHeight="1" x14ac:dyDescent="0.35">
      <c r="A67" s="148" t="str">
        <f t="shared" si="15"/>
        <v/>
      </c>
      <c r="B67" s="10"/>
      <c r="C67" s="147" t="str">
        <f>IFERROR(INDEX('List of schools'!C$2:C$8000, MATCH('Year 8 _2022'!$B67, 'List of schools'!$B$2:$B$8000,0)), "NA")</f>
        <v>NA</v>
      </c>
      <c r="D67" s="10"/>
      <c r="E67" s="124"/>
      <c r="F67" s="149" t="str">
        <f>IF(E67="","",IFERROR(
IF('Year 8 _2022'!E67="M",INDEX('List of schools'!H$2:H$7300,MATCH('Year 8 _2022'!$B67,'List of schools'!$B$2:$B$7300,0)),IF('Year 8 _2022'!E67="F",INDEX('List of schools'!G$2:G$7300,MATCH('Year 8 _2022'!$B67,'List of schools'!$B$2:$B$7300,0)),IF('Year 8 _2022'!E67="non-binary or other", 0,IF('Year 8 _2022'!E67="not disclosed", 0,"NA")))),"NA"))</f>
        <v/>
      </c>
      <c r="G67" s="11"/>
      <c r="H67" s="10"/>
      <c r="I67" s="10"/>
      <c r="J67" s="10"/>
      <c r="K67" s="150">
        <f t="shared" si="14"/>
        <v>0</v>
      </c>
      <c r="L67" s="17"/>
      <c r="M67" s="16"/>
      <c r="N67" s="9"/>
      <c r="O67" s="213"/>
      <c r="P67" s="10"/>
      <c r="Q67" s="355"/>
      <c r="R67" s="254"/>
      <c r="S67" s="151" t="str">
        <f t="shared" si="1"/>
        <v/>
      </c>
      <c r="T67" s="16"/>
      <c r="U67" s="10"/>
      <c r="V67" s="213"/>
      <c r="W67" s="10"/>
      <c r="X67" s="355"/>
      <c r="Y67" s="254"/>
      <c r="Z67" s="151" t="str">
        <f t="shared" si="2"/>
        <v/>
      </c>
      <c r="AA67" s="4"/>
      <c r="AB67" s="153" t="str">
        <f t="shared" si="16"/>
        <v/>
      </c>
      <c r="AC67" s="169" t="str">
        <f t="shared" si="4"/>
        <v/>
      </c>
      <c r="AD67" s="153">
        <f t="shared" si="5"/>
        <v>0</v>
      </c>
      <c r="AE67" s="153" t="str">
        <f t="shared" si="6"/>
        <v>NA</v>
      </c>
      <c r="AF67" s="153" t="str">
        <f t="shared" si="7"/>
        <v>NA</v>
      </c>
      <c r="AG67" s="153" t="str">
        <f>IF(AF67="NA","",IF(AF67=999999, "", IF(AF67=888888, "", IF(COUNTIF($AF$10:AF67,AF67)=1,AF67,""))))</f>
        <v/>
      </c>
      <c r="AH67" s="153" t="str">
        <f t="shared" si="8"/>
        <v>NA</v>
      </c>
      <c r="AI67" s="153" t="str">
        <f>IF(AH67="NA","",IF(AH67=999999, "", IF(AH67=888888, "", IF(COUNTIF($AH$10:AH67,AH67)=1,AH67,""))))</f>
        <v/>
      </c>
      <c r="AJ67" s="153" t="str">
        <f t="shared" si="9"/>
        <v>NA</v>
      </c>
      <c r="AK67" s="153" t="str">
        <f>IF(AJ67="NA","",IF(AJ67=999999, "", IF(AJ67=888888, "", IF(COUNTIF($AJ$10:AJ67,AJ67)=1,AJ67,""))))</f>
        <v/>
      </c>
      <c r="AL67" s="153">
        <f t="shared" si="10"/>
        <v>0</v>
      </c>
      <c r="AM67" s="153">
        <f t="shared" si="11"/>
        <v>0</v>
      </c>
      <c r="AN67" s="153" t="str">
        <f t="shared" si="12"/>
        <v>False</v>
      </c>
      <c r="AO67" s="235" t="str">
        <f t="shared" si="13"/>
        <v>NA</v>
      </c>
      <c r="AP67" s="235" t="str">
        <f>IF(AO67="NA","",IF(AO67=999999, "", IF(AO67=888888, "", IF(COUNTIF($AO$10:AO67,AO67)=1,AO67,""))))</f>
        <v/>
      </c>
      <c r="AQ67" s="211"/>
      <c r="AR67" s="211"/>
    </row>
    <row r="68" spans="1:44" ht="21.75" customHeight="1" x14ac:dyDescent="0.35">
      <c r="A68" s="148" t="str">
        <f t="shared" si="15"/>
        <v/>
      </c>
      <c r="B68" s="10"/>
      <c r="C68" s="147" t="str">
        <f>IFERROR(INDEX('List of schools'!C$2:C$8000, MATCH('Year 8 _2022'!$B68, 'List of schools'!$B$2:$B$8000,0)), "NA")</f>
        <v>NA</v>
      </c>
      <c r="D68" s="10"/>
      <c r="E68" s="124"/>
      <c r="F68" s="149" t="str">
        <f>IF(E68="","",IFERROR(
IF('Year 8 _2022'!E68="M",INDEX('List of schools'!H$2:H$7300,MATCH('Year 8 _2022'!$B68,'List of schools'!$B$2:$B$7300,0)),IF('Year 8 _2022'!E68="F",INDEX('List of schools'!G$2:G$7300,MATCH('Year 8 _2022'!$B68,'List of schools'!$B$2:$B$7300,0)),IF('Year 8 _2022'!E68="non-binary or other", 0,IF('Year 8 _2022'!E68="not disclosed", 0,"NA")))),"NA"))</f>
        <v/>
      </c>
      <c r="G68" s="11"/>
      <c r="H68" s="10"/>
      <c r="I68" s="10"/>
      <c r="J68" s="10"/>
      <c r="K68" s="150">
        <f t="shared" si="14"/>
        <v>0</v>
      </c>
      <c r="L68" s="17"/>
      <c r="M68" s="16"/>
      <c r="N68" s="9"/>
      <c r="O68" s="213"/>
      <c r="P68" s="10"/>
      <c r="Q68" s="355"/>
      <c r="R68" s="254"/>
      <c r="S68" s="151" t="str">
        <f t="shared" si="1"/>
        <v/>
      </c>
      <c r="T68" s="16"/>
      <c r="U68" s="10"/>
      <c r="V68" s="213"/>
      <c r="W68" s="10"/>
      <c r="X68" s="355"/>
      <c r="Y68" s="254"/>
      <c r="Z68" s="151" t="str">
        <f t="shared" si="2"/>
        <v/>
      </c>
      <c r="AA68" s="4"/>
      <c r="AB68" s="153" t="str">
        <f t="shared" si="16"/>
        <v/>
      </c>
      <c r="AC68" s="169" t="str">
        <f t="shared" si="4"/>
        <v/>
      </c>
      <c r="AD68" s="153">
        <f t="shared" si="5"/>
        <v>0</v>
      </c>
      <c r="AE68" s="153" t="str">
        <f t="shared" si="6"/>
        <v>NA</v>
      </c>
      <c r="AF68" s="153" t="str">
        <f t="shared" si="7"/>
        <v>NA</v>
      </c>
      <c r="AG68" s="153" t="str">
        <f>IF(AF68="NA","",IF(AF68=999999, "", IF(AF68=888888, "", IF(COUNTIF($AF$10:AF68,AF68)=1,AF68,""))))</f>
        <v/>
      </c>
      <c r="AH68" s="153" t="str">
        <f t="shared" si="8"/>
        <v>NA</v>
      </c>
      <c r="AI68" s="153" t="str">
        <f>IF(AH68="NA","",IF(AH68=999999, "", IF(AH68=888888, "", IF(COUNTIF($AH$10:AH68,AH68)=1,AH68,""))))</f>
        <v/>
      </c>
      <c r="AJ68" s="153" t="str">
        <f t="shared" si="9"/>
        <v>NA</v>
      </c>
      <c r="AK68" s="153" t="str">
        <f>IF(AJ68="NA","",IF(AJ68=999999, "", IF(AJ68=888888, "", IF(COUNTIF($AJ$10:AJ68,AJ68)=1,AJ68,""))))</f>
        <v/>
      </c>
      <c r="AL68" s="153">
        <f t="shared" si="10"/>
        <v>0</v>
      </c>
      <c r="AM68" s="153">
        <f t="shared" si="11"/>
        <v>0</v>
      </c>
      <c r="AN68" s="153" t="str">
        <f t="shared" si="12"/>
        <v>False</v>
      </c>
      <c r="AO68" s="235" t="str">
        <f t="shared" si="13"/>
        <v>NA</v>
      </c>
      <c r="AP68" s="235" t="str">
        <f>IF(AO68="NA","",IF(AO68=999999, "", IF(AO68=888888, "", IF(COUNTIF($AO$10:AO68,AO68)=1,AO68,""))))</f>
        <v/>
      </c>
      <c r="AQ68" s="211"/>
      <c r="AR68" s="211"/>
    </row>
    <row r="69" spans="1:44" ht="21.75" customHeight="1" x14ac:dyDescent="0.35">
      <c r="A69" s="148" t="str">
        <f t="shared" si="15"/>
        <v/>
      </c>
      <c r="B69" s="10"/>
      <c r="C69" s="147" t="str">
        <f>IFERROR(INDEX('List of schools'!C$2:C$8000, MATCH('Year 8 _2022'!$B69, 'List of schools'!$B$2:$B$8000,0)), "NA")</f>
        <v>NA</v>
      </c>
      <c r="D69" s="10"/>
      <c r="E69" s="124"/>
      <c r="F69" s="149" t="str">
        <f>IF(E69="","",IFERROR(
IF('Year 8 _2022'!E69="M",INDEX('List of schools'!H$2:H$7300,MATCH('Year 8 _2022'!$B69,'List of schools'!$B$2:$B$7300,0)),IF('Year 8 _2022'!E69="F",INDEX('List of schools'!G$2:G$7300,MATCH('Year 8 _2022'!$B69,'List of schools'!$B$2:$B$7300,0)),IF('Year 8 _2022'!E69="non-binary or other", 0,IF('Year 8 _2022'!E69="not disclosed", 0,"NA")))),"NA"))</f>
        <v/>
      </c>
      <c r="G69" s="11"/>
      <c r="H69" s="10"/>
      <c r="I69" s="10"/>
      <c r="J69" s="10"/>
      <c r="K69" s="150">
        <f t="shared" si="14"/>
        <v>0</v>
      </c>
      <c r="L69" s="17"/>
      <c r="M69" s="16"/>
      <c r="N69" s="9"/>
      <c r="O69" s="213"/>
      <c r="P69" s="10"/>
      <c r="Q69" s="355"/>
      <c r="R69" s="254"/>
      <c r="S69" s="151" t="str">
        <f t="shared" si="1"/>
        <v/>
      </c>
      <c r="T69" s="16"/>
      <c r="U69" s="10"/>
      <c r="V69" s="213"/>
      <c r="W69" s="10"/>
      <c r="X69" s="355"/>
      <c r="Y69" s="254"/>
      <c r="Z69" s="151" t="str">
        <f t="shared" si="2"/>
        <v/>
      </c>
      <c r="AA69" s="4"/>
      <c r="AB69" s="153" t="str">
        <f t="shared" si="16"/>
        <v/>
      </c>
      <c r="AC69" s="169" t="str">
        <f t="shared" si="4"/>
        <v/>
      </c>
      <c r="AD69" s="153">
        <f t="shared" si="5"/>
        <v>0</v>
      </c>
      <c r="AE69" s="153" t="str">
        <f t="shared" si="6"/>
        <v>NA</v>
      </c>
      <c r="AF69" s="153" t="str">
        <f t="shared" si="7"/>
        <v>NA</v>
      </c>
      <c r="AG69" s="153" t="str">
        <f>IF(AF69="NA","",IF(AF69=999999, "", IF(AF69=888888, "", IF(COUNTIF($AF$10:AF69,AF69)=1,AF69,""))))</f>
        <v/>
      </c>
      <c r="AH69" s="153" t="str">
        <f t="shared" si="8"/>
        <v>NA</v>
      </c>
      <c r="AI69" s="153" t="str">
        <f>IF(AH69="NA","",IF(AH69=999999, "", IF(AH69=888888, "", IF(COUNTIF($AH$10:AH69,AH69)=1,AH69,""))))</f>
        <v/>
      </c>
      <c r="AJ69" s="153" t="str">
        <f t="shared" si="9"/>
        <v>NA</v>
      </c>
      <c r="AK69" s="153" t="str">
        <f>IF(AJ69="NA","",IF(AJ69=999999, "", IF(AJ69=888888, "", IF(COUNTIF($AJ$10:AJ69,AJ69)=1,AJ69,""))))</f>
        <v/>
      </c>
      <c r="AL69" s="153">
        <f t="shared" si="10"/>
        <v>0</v>
      </c>
      <c r="AM69" s="153">
        <f t="shared" si="11"/>
        <v>0</v>
      </c>
      <c r="AN69" s="153" t="str">
        <f t="shared" si="12"/>
        <v>False</v>
      </c>
      <c r="AO69" s="235" t="str">
        <f t="shared" si="13"/>
        <v>NA</v>
      </c>
      <c r="AP69" s="235" t="str">
        <f>IF(AO69="NA","",IF(AO69=999999, "", IF(AO69=888888, "", IF(COUNTIF($AO$10:AO69,AO69)=1,AO69,""))))</f>
        <v/>
      </c>
      <c r="AQ69" s="211"/>
      <c r="AR69" s="211"/>
    </row>
    <row r="70" spans="1:44" ht="21.75" customHeight="1" x14ac:dyDescent="0.35">
      <c r="A70" s="148" t="str">
        <f t="shared" si="15"/>
        <v/>
      </c>
      <c r="B70" s="10"/>
      <c r="C70" s="147" t="str">
        <f>IFERROR(INDEX('List of schools'!C$2:C$8000, MATCH('Year 8 _2022'!$B70, 'List of schools'!$B$2:$B$8000,0)), "NA")</f>
        <v>NA</v>
      </c>
      <c r="D70" s="10"/>
      <c r="E70" s="124"/>
      <c r="F70" s="149" t="str">
        <f>IF(E70="","",IFERROR(
IF('Year 8 _2022'!E70="M",INDEX('List of schools'!H$2:H$7300,MATCH('Year 8 _2022'!$B70,'List of schools'!$B$2:$B$7300,0)),IF('Year 8 _2022'!E70="F",INDEX('List of schools'!G$2:G$7300,MATCH('Year 8 _2022'!$B70,'List of schools'!$B$2:$B$7300,0)),IF('Year 8 _2022'!E70="non-binary or other", 0,IF('Year 8 _2022'!E70="not disclosed", 0,"NA")))),"NA"))</f>
        <v/>
      </c>
      <c r="G70" s="11"/>
      <c r="H70" s="10"/>
      <c r="I70" s="10"/>
      <c r="J70" s="10"/>
      <c r="K70" s="150">
        <f t="shared" si="14"/>
        <v>0</v>
      </c>
      <c r="L70" s="17"/>
      <c r="M70" s="16"/>
      <c r="N70" s="9"/>
      <c r="O70" s="213"/>
      <c r="P70" s="10"/>
      <c r="Q70" s="355"/>
      <c r="R70" s="254"/>
      <c r="S70" s="151" t="str">
        <f t="shared" si="1"/>
        <v/>
      </c>
      <c r="T70" s="16"/>
      <c r="U70" s="10"/>
      <c r="V70" s="213"/>
      <c r="W70" s="10"/>
      <c r="X70" s="355"/>
      <c r="Y70" s="254"/>
      <c r="Z70" s="151" t="str">
        <f t="shared" si="2"/>
        <v/>
      </c>
      <c r="AA70" s="4"/>
      <c r="AB70" s="153" t="str">
        <f t="shared" si="16"/>
        <v/>
      </c>
      <c r="AC70" s="169" t="str">
        <f t="shared" si="4"/>
        <v/>
      </c>
      <c r="AD70" s="153">
        <f t="shared" si="5"/>
        <v>0</v>
      </c>
      <c r="AE70" s="153" t="str">
        <f t="shared" si="6"/>
        <v>NA</v>
      </c>
      <c r="AF70" s="153" t="str">
        <f t="shared" si="7"/>
        <v>NA</v>
      </c>
      <c r="AG70" s="153" t="str">
        <f>IF(AF70="NA","",IF(AF70=999999, "", IF(AF70=888888, "", IF(COUNTIF($AF$10:AF70,AF70)=1,AF70,""))))</f>
        <v/>
      </c>
      <c r="AH70" s="153" t="str">
        <f t="shared" si="8"/>
        <v>NA</v>
      </c>
      <c r="AI70" s="153" t="str">
        <f>IF(AH70="NA","",IF(AH70=999999, "", IF(AH70=888888, "", IF(COUNTIF($AH$10:AH70,AH70)=1,AH70,""))))</f>
        <v/>
      </c>
      <c r="AJ70" s="153" t="str">
        <f t="shared" si="9"/>
        <v>NA</v>
      </c>
      <c r="AK70" s="153" t="str">
        <f>IF(AJ70="NA","",IF(AJ70=999999, "", IF(AJ70=888888, "", IF(COUNTIF($AJ$10:AJ70,AJ70)=1,AJ70,""))))</f>
        <v/>
      </c>
      <c r="AL70" s="153">
        <f t="shared" si="10"/>
        <v>0</v>
      </c>
      <c r="AM70" s="153">
        <f t="shared" si="11"/>
        <v>0</v>
      </c>
      <c r="AN70" s="153" t="str">
        <f t="shared" si="12"/>
        <v>False</v>
      </c>
      <c r="AO70" s="235" t="str">
        <f t="shared" si="13"/>
        <v>NA</v>
      </c>
      <c r="AP70" s="235" t="str">
        <f>IF(AO70="NA","",IF(AO70=999999, "", IF(AO70=888888, "", IF(COUNTIF($AO$10:AO70,AO70)=1,AO70,""))))</f>
        <v/>
      </c>
      <c r="AQ70" s="211"/>
      <c r="AR70" s="211"/>
    </row>
    <row r="71" spans="1:44" ht="21.75" customHeight="1" x14ac:dyDescent="0.35">
      <c r="A71" s="148" t="str">
        <f t="shared" si="15"/>
        <v/>
      </c>
      <c r="B71" s="10"/>
      <c r="C71" s="147" t="str">
        <f>IFERROR(INDEX('List of schools'!C$2:C$8000, MATCH('Year 8 _2022'!$B71, 'List of schools'!$B$2:$B$8000,0)), "NA")</f>
        <v>NA</v>
      </c>
      <c r="D71" s="10"/>
      <c r="E71" s="124"/>
      <c r="F71" s="149" t="str">
        <f>IF(E71="","",IFERROR(
IF('Year 8 _2022'!E71="M",INDEX('List of schools'!H$2:H$7300,MATCH('Year 8 _2022'!$B71,'List of schools'!$B$2:$B$7300,0)),IF('Year 8 _2022'!E71="F",INDEX('List of schools'!G$2:G$7300,MATCH('Year 8 _2022'!$B71,'List of schools'!$B$2:$B$7300,0)),IF('Year 8 _2022'!E71="non-binary or other", 0,IF('Year 8 _2022'!E71="not disclosed", 0,"NA")))),"NA"))</f>
        <v/>
      </c>
      <c r="G71" s="11"/>
      <c r="H71" s="10"/>
      <c r="I71" s="10"/>
      <c r="J71" s="10"/>
      <c r="K71" s="150">
        <f t="shared" si="14"/>
        <v>0</v>
      </c>
      <c r="L71" s="17"/>
      <c r="M71" s="16"/>
      <c r="N71" s="9"/>
      <c r="O71" s="213"/>
      <c r="P71" s="10"/>
      <c r="Q71" s="355"/>
      <c r="R71" s="254"/>
      <c r="S71" s="151" t="str">
        <f t="shared" si="1"/>
        <v/>
      </c>
      <c r="T71" s="16"/>
      <c r="U71" s="10"/>
      <c r="V71" s="213"/>
      <c r="W71" s="10"/>
      <c r="X71" s="355"/>
      <c r="Y71" s="254"/>
      <c r="Z71" s="151" t="str">
        <f t="shared" si="2"/>
        <v/>
      </c>
      <c r="AA71" s="4"/>
      <c r="AB71" s="153" t="str">
        <f t="shared" si="16"/>
        <v/>
      </c>
      <c r="AC71" s="169" t="str">
        <f t="shared" si="4"/>
        <v/>
      </c>
      <c r="AD71" s="153">
        <f t="shared" si="5"/>
        <v>0</v>
      </c>
      <c r="AE71" s="153" t="str">
        <f t="shared" si="6"/>
        <v>NA</v>
      </c>
      <c r="AF71" s="153" t="str">
        <f t="shared" si="7"/>
        <v>NA</v>
      </c>
      <c r="AG71" s="153" t="str">
        <f>IF(AF71="NA","",IF(AF71=999999, "", IF(AF71=888888, "", IF(COUNTIF($AF$10:AF71,AF71)=1,AF71,""))))</f>
        <v/>
      </c>
      <c r="AH71" s="153" t="str">
        <f t="shared" si="8"/>
        <v>NA</v>
      </c>
      <c r="AI71" s="153" t="str">
        <f>IF(AH71="NA","",IF(AH71=999999, "", IF(AH71=888888, "", IF(COUNTIF($AH$10:AH71,AH71)=1,AH71,""))))</f>
        <v/>
      </c>
      <c r="AJ71" s="153" t="str">
        <f t="shared" si="9"/>
        <v>NA</v>
      </c>
      <c r="AK71" s="153" t="str">
        <f>IF(AJ71="NA","",IF(AJ71=999999, "", IF(AJ71=888888, "", IF(COUNTIF($AJ$10:AJ71,AJ71)=1,AJ71,""))))</f>
        <v/>
      </c>
      <c r="AL71" s="153">
        <f t="shared" si="10"/>
        <v>0</v>
      </c>
      <c r="AM71" s="153">
        <f t="shared" si="11"/>
        <v>0</v>
      </c>
      <c r="AN71" s="153" t="str">
        <f t="shared" si="12"/>
        <v>False</v>
      </c>
      <c r="AO71" s="235" t="str">
        <f t="shared" si="13"/>
        <v>NA</v>
      </c>
      <c r="AP71" s="235" t="str">
        <f>IF(AO71="NA","",IF(AO71=999999, "", IF(AO71=888888, "", IF(COUNTIF($AO$10:AO71,AO71)=1,AO71,""))))</f>
        <v/>
      </c>
      <c r="AQ71" s="211"/>
      <c r="AR71" s="211"/>
    </row>
    <row r="72" spans="1:44" ht="21.75" customHeight="1" x14ac:dyDescent="0.35">
      <c r="A72" s="148" t="str">
        <f t="shared" si="15"/>
        <v/>
      </c>
      <c r="B72" s="10"/>
      <c r="C72" s="147" t="str">
        <f>IFERROR(INDEX('List of schools'!C$2:C$8000, MATCH('Year 8 _2022'!$B72, 'List of schools'!$B$2:$B$8000,0)), "NA")</f>
        <v>NA</v>
      </c>
      <c r="D72" s="10"/>
      <c r="E72" s="124"/>
      <c r="F72" s="149" t="str">
        <f>IF(E72="","",IFERROR(
IF('Year 8 _2022'!E72="M",INDEX('List of schools'!H$2:H$7300,MATCH('Year 8 _2022'!$B72,'List of schools'!$B$2:$B$7300,0)),IF('Year 8 _2022'!E72="F",INDEX('List of schools'!G$2:G$7300,MATCH('Year 8 _2022'!$B72,'List of schools'!$B$2:$B$7300,0)),IF('Year 8 _2022'!E72="non-binary or other", 0,IF('Year 8 _2022'!E72="not disclosed", 0,"NA")))),"NA"))</f>
        <v/>
      </c>
      <c r="G72" s="11"/>
      <c r="H72" s="10"/>
      <c r="I72" s="10"/>
      <c r="J72" s="10"/>
      <c r="K72" s="150">
        <f t="shared" si="14"/>
        <v>0</v>
      </c>
      <c r="L72" s="17"/>
      <c r="M72" s="16"/>
      <c r="N72" s="9"/>
      <c r="O72" s="213"/>
      <c r="P72" s="10"/>
      <c r="Q72" s="355"/>
      <c r="R72" s="254"/>
      <c r="S72" s="151" t="str">
        <f t="shared" si="1"/>
        <v/>
      </c>
      <c r="T72" s="16"/>
      <c r="U72" s="10"/>
      <c r="V72" s="213"/>
      <c r="W72" s="10"/>
      <c r="X72" s="355"/>
      <c r="Y72" s="254"/>
      <c r="Z72" s="151" t="str">
        <f t="shared" si="2"/>
        <v/>
      </c>
      <c r="AA72" s="4"/>
      <c r="AB72" s="153" t="str">
        <f t="shared" si="16"/>
        <v/>
      </c>
      <c r="AC72" s="169" t="str">
        <f t="shared" si="4"/>
        <v/>
      </c>
      <c r="AD72" s="153">
        <f t="shared" si="5"/>
        <v>0</v>
      </c>
      <c r="AE72" s="153" t="str">
        <f t="shared" si="6"/>
        <v>NA</v>
      </c>
      <c r="AF72" s="153" t="str">
        <f t="shared" si="7"/>
        <v>NA</v>
      </c>
      <c r="AG72" s="153" t="str">
        <f>IF(AF72="NA","",IF(AF72=999999, "", IF(AF72=888888, "", IF(COUNTIF($AF$10:AF72,AF72)=1,AF72,""))))</f>
        <v/>
      </c>
      <c r="AH72" s="153" t="str">
        <f t="shared" si="8"/>
        <v>NA</v>
      </c>
      <c r="AI72" s="153" t="str">
        <f>IF(AH72="NA","",IF(AH72=999999, "", IF(AH72=888888, "", IF(COUNTIF($AH$10:AH72,AH72)=1,AH72,""))))</f>
        <v/>
      </c>
      <c r="AJ72" s="153" t="str">
        <f t="shared" si="9"/>
        <v>NA</v>
      </c>
      <c r="AK72" s="153" t="str">
        <f>IF(AJ72="NA","",IF(AJ72=999999, "", IF(AJ72=888888, "", IF(COUNTIF($AJ$10:AJ72,AJ72)=1,AJ72,""))))</f>
        <v/>
      </c>
      <c r="AL72" s="153">
        <f t="shared" si="10"/>
        <v>0</v>
      </c>
      <c r="AM72" s="153">
        <f t="shared" si="11"/>
        <v>0</v>
      </c>
      <c r="AN72" s="153" t="str">
        <f t="shared" si="12"/>
        <v>False</v>
      </c>
      <c r="AO72" s="235" t="str">
        <f t="shared" si="13"/>
        <v>NA</v>
      </c>
      <c r="AP72" s="235" t="str">
        <f>IF(AO72="NA","",IF(AO72=999999, "", IF(AO72=888888, "", IF(COUNTIF($AO$10:AO72,AO72)=1,AO72,""))))</f>
        <v/>
      </c>
      <c r="AQ72" s="211"/>
      <c r="AR72" s="211"/>
    </row>
    <row r="73" spans="1:44" ht="21.75" customHeight="1" x14ac:dyDescent="0.35">
      <c r="A73" s="148" t="str">
        <f t="shared" si="15"/>
        <v/>
      </c>
      <c r="B73" s="10"/>
      <c r="C73" s="147" t="str">
        <f>IFERROR(INDEX('List of schools'!C$2:C$8000, MATCH('Year 8 _2022'!$B73, 'List of schools'!$B$2:$B$8000,0)), "NA")</f>
        <v>NA</v>
      </c>
      <c r="D73" s="10"/>
      <c r="E73" s="124"/>
      <c r="F73" s="149" t="str">
        <f>IF(E73="","",IFERROR(
IF('Year 8 _2022'!E73="M",INDEX('List of schools'!H$2:H$7300,MATCH('Year 8 _2022'!$B73,'List of schools'!$B$2:$B$7300,0)),IF('Year 8 _2022'!E73="F",INDEX('List of schools'!G$2:G$7300,MATCH('Year 8 _2022'!$B73,'List of schools'!$B$2:$B$7300,0)),IF('Year 8 _2022'!E73="non-binary or other", 0,IF('Year 8 _2022'!E73="not disclosed", 0,"NA")))),"NA"))</f>
        <v/>
      </c>
      <c r="G73" s="11"/>
      <c r="H73" s="10"/>
      <c r="I73" s="10"/>
      <c r="J73" s="10"/>
      <c r="K73" s="150">
        <f t="shared" si="14"/>
        <v>0</v>
      </c>
      <c r="L73" s="17"/>
      <c r="M73" s="16"/>
      <c r="N73" s="9"/>
      <c r="O73" s="213"/>
      <c r="P73" s="10"/>
      <c r="Q73" s="355"/>
      <c r="R73" s="254"/>
      <c r="S73" s="151" t="str">
        <f t="shared" si="1"/>
        <v/>
      </c>
      <c r="T73" s="16"/>
      <c r="U73" s="10"/>
      <c r="V73" s="213"/>
      <c r="W73" s="10"/>
      <c r="X73" s="355"/>
      <c r="Y73" s="254"/>
      <c r="Z73" s="151" t="str">
        <f t="shared" si="2"/>
        <v/>
      </c>
      <c r="AA73" s="4"/>
      <c r="AB73" s="153" t="str">
        <f t="shared" si="16"/>
        <v/>
      </c>
      <c r="AC73" s="169" t="str">
        <f t="shared" si="4"/>
        <v/>
      </c>
      <c r="AD73" s="153">
        <f t="shared" si="5"/>
        <v>0</v>
      </c>
      <c r="AE73" s="153" t="str">
        <f t="shared" si="6"/>
        <v>NA</v>
      </c>
      <c r="AF73" s="153" t="str">
        <f t="shared" si="7"/>
        <v>NA</v>
      </c>
      <c r="AG73" s="153" t="str">
        <f>IF(AF73="NA","",IF(AF73=999999, "", IF(AF73=888888, "", IF(COUNTIF($AF$10:AF73,AF73)=1,AF73,""))))</f>
        <v/>
      </c>
      <c r="AH73" s="153" t="str">
        <f t="shared" si="8"/>
        <v>NA</v>
      </c>
      <c r="AI73" s="153" t="str">
        <f>IF(AH73="NA","",IF(AH73=999999, "", IF(AH73=888888, "", IF(COUNTIF($AH$10:AH73,AH73)=1,AH73,""))))</f>
        <v/>
      </c>
      <c r="AJ73" s="153" t="str">
        <f t="shared" si="9"/>
        <v>NA</v>
      </c>
      <c r="AK73" s="153" t="str">
        <f>IF(AJ73="NA","",IF(AJ73=999999, "", IF(AJ73=888888, "", IF(COUNTIF($AJ$10:AJ73,AJ73)=1,AJ73,""))))</f>
        <v/>
      </c>
      <c r="AL73" s="153">
        <f t="shared" si="10"/>
        <v>0</v>
      </c>
      <c r="AM73" s="153">
        <f t="shared" si="11"/>
        <v>0</v>
      </c>
      <c r="AN73" s="153" t="str">
        <f t="shared" si="12"/>
        <v>False</v>
      </c>
      <c r="AO73" s="235" t="str">
        <f t="shared" si="13"/>
        <v>NA</v>
      </c>
      <c r="AP73" s="235" t="str">
        <f>IF(AO73="NA","",IF(AO73=999999, "", IF(AO73=888888, "", IF(COUNTIF($AO$10:AO73,AO73)=1,AO73,""))))</f>
        <v/>
      </c>
      <c r="AQ73" s="211"/>
      <c r="AR73" s="211"/>
    </row>
    <row r="74" spans="1:44" ht="21.75" customHeight="1" x14ac:dyDescent="0.35">
      <c r="A74" s="148" t="str">
        <f t="shared" si="15"/>
        <v/>
      </c>
      <c r="B74" s="10"/>
      <c r="C74" s="147" t="str">
        <f>IFERROR(INDEX('List of schools'!C$2:C$8000, MATCH('Year 8 _2022'!$B74, 'List of schools'!$B$2:$B$8000,0)), "NA")</f>
        <v>NA</v>
      </c>
      <c r="D74" s="10"/>
      <c r="E74" s="124"/>
      <c r="F74" s="149" t="str">
        <f>IF(E74="","",IFERROR(
IF('Year 8 _2022'!E74="M",INDEX('List of schools'!H$2:H$7300,MATCH('Year 8 _2022'!$B74,'List of schools'!$B$2:$B$7300,0)),IF('Year 8 _2022'!E74="F",INDEX('List of schools'!G$2:G$7300,MATCH('Year 8 _2022'!$B74,'List of schools'!$B$2:$B$7300,0)),IF('Year 8 _2022'!E74="non-binary or other", 0,IF('Year 8 _2022'!E74="not disclosed", 0,"NA")))),"NA"))</f>
        <v/>
      </c>
      <c r="G74" s="11"/>
      <c r="H74" s="10"/>
      <c r="I74" s="10"/>
      <c r="J74" s="10"/>
      <c r="K74" s="150">
        <f t="shared" ref="K74:K137" si="17">IFERROR(($I74+$J74),"NA")</f>
        <v>0</v>
      </c>
      <c r="L74" s="17"/>
      <c r="M74" s="16"/>
      <c r="N74" s="9"/>
      <c r="O74" s="213"/>
      <c r="P74" s="10"/>
      <c r="Q74" s="355"/>
      <c r="R74" s="254"/>
      <c r="S74" s="151" t="str">
        <f t="shared" si="1"/>
        <v/>
      </c>
      <c r="T74" s="16"/>
      <c r="U74" s="10"/>
      <c r="V74" s="213"/>
      <c r="W74" s="10"/>
      <c r="X74" s="355"/>
      <c r="Y74" s="254"/>
      <c r="Z74" s="151" t="str">
        <f t="shared" si="2"/>
        <v/>
      </c>
      <c r="AA74" s="4"/>
      <c r="AB74" s="153" t="str">
        <f t="shared" ref="AB74:AB137" si="18">IF($G74="",$F74,$G74)</f>
        <v/>
      </c>
      <c r="AC74" s="169" t="str">
        <f t="shared" ref="AC74:AC137" si="19">IFERROR(IF($G74="", "", (($G74-$F74)/$F74)*100), "")</f>
        <v/>
      </c>
      <c r="AD74" s="153">
        <f t="shared" ref="AD74:AD137" si="20">SUM($B74, $E74, $O74, $V74)</f>
        <v>0</v>
      </c>
      <c r="AE74" s="153" t="str">
        <f t="shared" ref="AE74:AE137" si="21">IF($G74="","NA", $G74-$F74)</f>
        <v>NA</v>
      </c>
      <c r="AF74" s="153" t="str">
        <f t="shared" ref="AF74:AF137" si="22">IFERROR(IF($D74&lt;&gt;"", $B74, "NA"), "NA")</f>
        <v>NA</v>
      </c>
      <c r="AG74" s="153" t="str">
        <f>IF(AF74="NA","",IF(AF74=999999, "", IF(AF74=888888, "", IF(COUNTIF($AF$10:AF74,AF74)=1,AF74,""))))</f>
        <v/>
      </c>
      <c r="AH74" s="153" t="str">
        <f t="shared" ref="AH74:AH137" si="23">IFERROR(IF($D74="refused", $B74, "NA"), "NA")</f>
        <v>NA</v>
      </c>
      <c r="AI74" s="153" t="str">
        <f>IF(AH74="NA","",IF(AH74=999999, "", IF(AH74=888888, "", IF(COUNTIF($AH$10:AH74,AH74)=1,AH74,""))))</f>
        <v/>
      </c>
      <c r="AJ74" s="153" t="str">
        <f t="shared" ref="AJ74:AJ137" si="24">IFERROR(IF($D74="visited", $B74, "NA"), "NA")</f>
        <v>NA</v>
      </c>
      <c r="AK74" s="153" t="str">
        <f>IF(AJ74="NA","",IF(AJ74=999999, "", IF(AJ74=888888, "", IF(COUNTIF($AJ$10:AJ74,AJ74)=1,AJ74,""))))</f>
        <v/>
      </c>
      <c r="AL74" s="153">
        <f t="shared" si="10"/>
        <v>0</v>
      </c>
      <c r="AM74" s="153">
        <f t="shared" si="11"/>
        <v>0</v>
      </c>
      <c r="AN74" s="153" t="str">
        <f t="shared" si="12"/>
        <v>False</v>
      </c>
      <c r="AO74" s="235" t="str">
        <f t="shared" si="13"/>
        <v>NA</v>
      </c>
      <c r="AP74" s="235" t="str">
        <f>IF(AO74="NA","",IF(AO74=999999, "", IF(AO74=888888, "", IF(COUNTIF($AO$10:AO74,AO74)=1,AO74,""))))</f>
        <v/>
      </c>
      <c r="AQ74" s="211"/>
      <c r="AR74" s="211"/>
    </row>
    <row r="75" spans="1:44" ht="21.75" customHeight="1" x14ac:dyDescent="0.35">
      <c r="A75" s="148" t="str">
        <f t="shared" si="15"/>
        <v/>
      </c>
      <c r="B75" s="10"/>
      <c r="C75" s="147" t="str">
        <f>IFERROR(INDEX('List of schools'!C$2:C$8000, MATCH('Year 8 _2022'!$B75, 'List of schools'!$B$2:$B$8000,0)), "NA")</f>
        <v>NA</v>
      </c>
      <c r="D75" s="10"/>
      <c r="E75" s="124"/>
      <c r="F75" s="149" t="str">
        <f>IF(E75="","",IFERROR(
IF('Year 8 _2022'!E75="M",INDEX('List of schools'!H$2:H$7300,MATCH('Year 8 _2022'!$B75,'List of schools'!$B$2:$B$7300,0)),IF('Year 8 _2022'!E75="F",INDEX('List of schools'!G$2:G$7300,MATCH('Year 8 _2022'!$B75,'List of schools'!$B$2:$B$7300,0)),IF('Year 8 _2022'!E75="non-binary or other", 0,IF('Year 8 _2022'!E75="not disclosed", 0,"NA")))),"NA"))</f>
        <v/>
      </c>
      <c r="G75" s="11"/>
      <c r="H75" s="10"/>
      <c r="I75" s="10"/>
      <c r="J75" s="10"/>
      <c r="K75" s="150">
        <f t="shared" si="17"/>
        <v>0</v>
      </c>
      <c r="L75" s="17"/>
      <c r="M75" s="16"/>
      <c r="N75" s="9"/>
      <c r="O75" s="213"/>
      <c r="P75" s="10"/>
      <c r="Q75" s="355"/>
      <c r="R75" s="254"/>
      <c r="S75" s="151" t="str">
        <f t="shared" ref="S75:S138" si="25">IFERROR(IF(ISBLANK(O75), "", ((($O75+$P75+$R75)/$AB75)*100)), "")</f>
        <v/>
      </c>
      <c r="T75" s="16"/>
      <c r="U75" s="10"/>
      <c r="V75" s="213"/>
      <c r="W75" s="10"/>
      <c r="X75" s="355"/>
      <c r="Y75" s="254"/>
      <c r="Z75" s="151" t="str">
        <f t="shared" ref="Z75:Z138" si="26">IFERROR(IF(ISBLANK(V75), "", ((($V75+$W75+$Y75)/$AB75)*100)), "")</f>
        <v/>
      </c>
      <c r="AA75" s="4"/>
      <c r="AB75" s="153" t="str">
        <f t="shared" si="18"/>
        <v/>
      </c>
      <c r="AC75" s="169" t="str">
        <f t="shared" si="19"/>
        <v/>
      </c>
      <c r="AD75" s="153">
        <f t="shared" si="20"/>
        <v>0</v>
      </c>
      <c r="AE75" s="153" t="str">
        <f t="shared" si="21"/>
        <v>NA</v>
      </c>
      <c r="AF75" s="153" t="str">
        <f t="shared" si="22"/>
        <v>NA</v>
      </c>
      <c r="AG75" s="153" t="str">
        <f>IF(AF75="NA","",IF(AF75=999999, "", IF(AF75=888888, "", IF(COUNTIF($AF$10:AF75,AF75)=1,AF75,""))))</f>
        <v/>
      </c>
      <c r="AH75" s="153" t="str">
        <f t="shared" si="23"/>
        <v>NA</v>
      </c>
      <c r="AI75" s="153" t="str">
        <f>IF(AH75="NA","",IF(AH75=999999, "", IF(AH75=888888, "", IF(COUNTIF($AH$10:AH75,AH75)=1,AH75,""))))</f>
        <v/>
      </c>
      <c r="AJ75" s="153" t="str">
        <f t="shared" si="24"/>
        <v>NA</v>
      </c>
      <c r="AK75" s="153" t="str">
        <f>IF(AJ75="NA","",IF(AJ75=999999, "", IF(AJ75=888888, "", IF(COUNTIF($AJ$10:AJ75,AJ75)=1,AJ75,""))))</f>
        <v/>
      </c>
      <c r="AL75" s="153">
        <f t="shared" ref="AL75:AL138" si="27">SUM(O75+P75+R75)</f>
        <v>0</v>
      </c>
      <c r="AM75" s="153">
        <f t="shared" ref="AM75:AM138" si="28">SUM(V75+W75+Y75)</f>
        <v>0</v>
      </c>
      <c r="AN75" s="153" t="str">
        <f t="shared" ref="AN75:AN138" si="29">IF(OR($E75="M",$E75="F", $E75="non-binary or other",$E75="not disclosed"), "True", "False")</f>
        <v>False</v>
      </c>
      <c r="AO75" s="235" t="str">
        <f t="shared" ref="AO75:AO138" si="30">IFERROR(IF($D75="booked", $B75, "NA"), "NA")</f>
        <v>NA</v>
      </c>
      <c r="AP75" s="235" t="str">
        <f>IF(AO75="NA","",IF(AO75=999999, "", IF(AO75=888888, "", IF(COUNTIF($AO$10:AO75,AO75)=1,AO75,""))))</f>
        <v/>
      </c>
      <c r="AQ75" s="211"/>
      <c r="AR75" s="211"/>
    </row>
    <row r="76" spans="1:44" ht="21.75" customHeight="1" x14ac:dyDescent="0.35">
      <c r="A76" s="148" t="str">
        <f t="shared" si="15"/>
        <v/>
      </c>
      <c r="B76" s="10"/>
      <c r="C76" s="147" t="str">
        <f>IFERROR(INDEX('List of schools'!C$2:C$8000, MATCH('Year 8 _2022'!$B76, 'List of schools'!$B$2:$B$8000,0)), "NA")</f>
        <v>NA</v>
      </c>
      <c r="D76" s="10"/>
      <c r="E76" s="124"/>
      <c r="F76" s="149" t="str">
        <f>IF(E76="","",IFERROR(
IF('Year 8 _2022'!E76="M",INDEX('List of schools'!H$2:H$7300,MATCH('Year 8 _2022'!$B76,'List of schools'!$B$2:$B$7300,0)),IF('Year 8 _2022'!E76="F",INDEX('List of schools'!G$2:G$7300,MATCH('Year 8 _2022'!$B76,'List of schools'!$B$2:$B$7300,0)),IF('Year 8 _2022'!E76="non-binary or other", 0,IF('Year 8 _2022'!E76="not disclosed", 0,"NA")))),"NA"))</f>
        <v/>
      </c>
      <c r="G76" s="11"/>
      <c r="H76" s="10"/>
      <c r="I76" s="10"/>
      <c r="J76" s="10"/>
      <c r="K76" s="150">
        <f t="shared" si="17"/>
        <v>0</v>
      </c>
      <c r="L76" s="17"/>
      <c r="M76" s="16"/>
      <c r="N76" s="9"/>
      <c r="O76" s="213"/>
      <c r="P76" s="10"/>
      <c r="Q76" s="355"/>
      <c r="R76" s="254"/>
      <c r="S76" s="151" t="str">
        <f t="shared" si="25"/>
        <v/>
      </c>
      <c r="T76" s="16"/>
      <c r="U76" s="10"/>
      <c r="V76" s="213"/>
      <c r="W76" s="10"/>
      <c r="X76" s="355"/>
      <c r="Y76" s="254"/>
      <c r="Z76" s="151" t="str">
        <f t="shared" si="26"/>
        <v/>
      </c>
      <c r="AA76" s="4"/>
      <c r="AB76" s="153" t="str">
        <f t="shared" si="18"/>
        <v/>
      </c>
      <c r="AC76" s="169" t="str">
        <f t="shared" si="19"/>
        <v/>
      </c>
      <c r="AD76" s="153">
        <f t="shared" si="20"/>
        <v>0</v>
      </c>
      <c r="AE76" s="153" t="str">
        <f t="shared" si="21"/>
        <v>NA</v>
      </c>
      <c r="AF76" s="153" t="str">
        <f t="shared" si="22"/>
        <v>NA</v>
      </c>
      <c r="AG76" s="153" t="str">
        <f>IF(AF76="NA","",IF(AF76=999999, "", IF(AF76=888888, "", IF(COUNTIF($AF$10:AF76,AF76)=1,AF76,""))))</f>
        <v/>
      </c>
      <c r="AH76" s="153" t="str">
        <f t="shared" si="23"/>
        <v>NA</v>
      </c>
      <c r="AI76" s="153" t="str">
        <f>IF(AH76="NA","",IF(AH76=999999, "", IF(AH76=888888, "", IF(COUNTIF($AH$10:AH76,AH76)=1,AH76,""))))</f>
        <v/>
      </c>
      <c r="AJ76" s="153" t="str">
        <f t="shared" si="24"/>
        <v>NA</v>
      </c>
      <c r="AK76" s="153" t="str">
        <f>IF(AJ76="NA","",IF(AJ76=999999, "", IF(AJ76=888888, "", IF(COUNTIF($AJ$10:AJ76,AJ76)=1,AJ76,""))))</f>
        <v/>
      </c>
      <c r="AL76" s="153">
        <f t="shared" si="27"/>
        <v>0</v>
      </c>
      <c r="AM76" s="153">
        <f t="shared" si="28"/>
        <v>0</v>
      </c>
      <c r="AN76" s="153" t="str">
        <f t="shared" si="29"/>
        <v>False</v>
      </c>
      <c r="AO76" s="235" t="str">
        <f t="shared" si="30"/>
        <v>NA</v>
      </c>
      <c r="AP76" s="235" t="str">
        <f>IF(AO76="NA","",IF(AO76=999999, "", IF(AO76=888888, "", IF(COUNTIF($AO$10:AO76,AO76)=1,AO76,""))))</f>
        <v/>
      </c>
      <c r="AQ76" s="211"/>
      <c r="AR76" s="211"/>
    </row>
    <row r="77" spans="1:44" ht="21.75" customHeight="1" x14ac:dyDescent="0.35">
      <c r="A77" s="148" t="str">
        <f t="shared" si="15"/>
        <v/>
      </c>
      <c r="B77" s="10"/>
      <c r="C77" s="147" t="str">
        <f>IFERROR(INDEX('List of schools'!C$2:C$8000, MATCH('Year 8 _2022'!$B77, 'List of schools'!$B$2:$B$8000,0)), "NA")</f>
        <v>NA</v>
      </c>
      <c r="D77" s="10"/>
      <c r="E77" s="124"/>
      <c r="F77" s="149" t="str">
        <f>IF(E77="","",IFERROR(
IF('Year 8 _2022'!E77="M",INDEX('List of schools'!H$2:H$7300,MATCH('Year 8 _2022'!$B77,'List of schools'!$B$2:$B$7300,0)),IF('Year 8 _2022'!E77="F",INDEX('List of schools'!G$2:G$7300,MATCH('Year 8 _2022'!$B77,'List of schools'!$B$2:$B$7300,0)),IF('Year 8 _2022'!E77="non-binary or other", 0,IF('Year 8 _2022'!E77="not disclosed", 0,"NA")))),"NA"))</f>
        <v/>
      </c>
      <c r="G77" s="11"/>
      <c r="H77" s="10"/>
      <c r="I77" s="10"/>
      <c r="J77" s="10"/>
      <c r="K77" s="150">
        <f t="shared" si="17"/>
        <v>0</v>
      </c>
      <c r="L77" s="17"/>
      <c r="M77" s="16"/>
      <c r="N77" s="9"/>
      <c r="O77" s="213"/>
      <c r="P77" s="10"/>
      <c r="Q77" s="355"/>
      <c r="R77" s="254"/>
      <c r="S77" s="151" t="str">
        <f t="shared" si="25"/>
        <v/>
      </c>
      <c r="T77" s="16"/>
      <c r="U77" s="10"/>
      <c r="V77" s="213"/>
      <c r="W77" s="10"/>
      <c r="X77" s="355"/>
      <c r="Y77" s="254"/>
      <c r="Z77" s="151" t="str">
        <f t="shared" si="26"/>
        <v/>
      </c>
      <c r="AA77" s="4"/>
      <c r="AB77" s="153" t="str">
        <f t="shared" si="18"/>
        <v/>
      </c>
      <c r="AC77" s="169" t="str">
        <f t="shared" si="19"/>
        <v/>
      </c>
      <c r="AD77" s="153">
        <f t="shared" si="20"/>
        <v>0</v>
      </c>
      <c r="AE77" s="153" t="str">
        <f t="shared" si="21"/>
        <v>NA</v>
      </c>
      <c r="AF77" s="153" t="str">
        <f t="shared" si="22"/>
        <v>NA</v>
      </c>
      <c r="AG77" s="153" t="str">
        <f>IF(AF77="NA","",IF(AF77=999999, "", IF(AF77=888888, "", IF(COUNTIF($AF$10:AF77,AF77)=1,AF77,""))))</f>
        <v/>
      </c>
      <c r="AH77" s="153" t="str">
        <f t="shared" si="23"/>
        <v>NA</v>
      </c>
      <c r="AI77" s="153" t="str">
        <f>IF(AH77="NA","",IF(AH77=999999, "", IF(AH77=888888, "", IF(COUNTIF($AH$10:AH77,AH77)=1,AH77,""))))</f>
        <v/>
      </c>
      <c r="AJ77" s="153" t="str">
        <f t="shared" si="24"/>
        <v>NA</v>
      </c>
      <c r="AK77" s="153" t="str">
        <f>IF(AJ77="NA","",IF(AJ77=999999, "", IF(AJ77=888888, "", IF(COUNTIF($AJ$10:AJ77,AJ77)=1,AJ77,""))))</f>
        <v/>
      </c>
      <c r="AL77" s="153">
        <f t="shared" si="27"/>
        <v>0</v>
      </c>
      <c r="AM77" s="153">
        <f t="shared" si="28"/>
        <v>0</v>
      </c>
      <c r="AN77" s="153" t="str">
        <f t="shared" si="29"/>
        <v>False</v>
      </c>
      <c r="AO77" s="235" t="str">
        <f t="shared" si="30"/>
        <v>NA</v>
      </c>
      <c r="AP77" s="235" t="str">
        <f>IF(AO77="NA","",IF(AO77=999999, "", IF(AO77=888888, "", IF(COUNTIF($AO$10:AO77,AO77)=1,AO77,""))))</f>
        <v/>
      </c>
      <c r="AQ77" s="211"/>
      <c r="AR77" s="211"/>
    </row>
    <row r="78" spans="1:44" ht="21.75" customHeight="1" x14ac:dyDescent="0.35">
      <c r="A78" s="148" t="str">
        <f t="shared" si="15"/>
        <v/>
      </c>
      <c r="B78" s="10"/>
      <c r="C78" s="147" t="str">
        <f>IFERROR(INDEX('List of schools'!C$2:C$8000, MATCH('Year 8 _2022'!$B78, 'List of schools'!$B$2:$B$8000,0)), "NA")</f>
        <v>NA</v>
      </c>
      <c r="D78" s="10"/>
      <c r="E78" s="124"/>
      <c r="F78" s="149" t="str">
        <f>IF(E78="","",IFERROR(
IF('Year 8 _2022'!E78="M",INDEX('List of schools'!H$2:H$7300,MATCH('Year 8 _2022'!$B78,'List of schools'!$B$2:$B$7300,0)),IF('Year 8 _2022'!E78="F",INDEX('List of schools'!G$2:G$7300,MATCH('Year 8 _2022'!$B78,'List of schools'!$B$2:$B$7300,0)),IF('Year 8 _2022'!E78="non-binary or other", 0,IF('Year 8 _2022'!E78="not disclosed", 0,"NA")))),"NA"))</f>
        <v/>
      </c>
      <c r="G78" s="11"/>
      <c r="H78" s="10"/>
      <c r="I78" s="10"/>
      <c r="J78" s="10"/>
      <c r="K78" s="150">
        <f t="shared" si="17"/>
        <v>0</v>
      </c>
      <c r="L78" s="17"/>
      <c r="M78" s="16"/>
      <c r="N78" s="9"/>
      <c r="O78" s="213"/>
      <c r="P78" s="10"/>
      <c r="Q78" s="355"/>
      <c r="R78" s="254"/>
      <c r="S78" s="151" t="str">
        <f t="shared" si="25"/>
        <v/>
      </c>
      <c r="T78" s="16"/>
      <c r="U78" s="10"/>
      <c r="V78" s="213"/>
      <c r="W78" s="10"/>
      <c r="X78" s="355"/>
      <c r="Y78" s="254"/>
      <c r="Z78" s="151" t="str">
        <f t="shared" si="26"/>
        <v/>
      </c>
      <c r="AA78" s="4"/>
      <c r="AB78" s="153" t="str">
        <f t="shared" si="18"/>
        <v/>
      </c>
      <c r="AC78" s="169" t="str">
        <f t="shared" si="19"/>
        <v/>
      </c>
      <c r="AD78" s="153">
        <f t="shared" si="20"/>
        <v>0</v>
      </c>
      <c r="AE78" s="153" t="str">
        <f t="shared" si="21"/>
        <v>NA</v>
      </c>
      <c r="AF78" s="153" t="str">
        <f t="shared" si="22"/>
        <v>NA</v>
      </c>
      <c r="AG78" s="153" t="str">
        <f>IF(AF78="NA","",IF(AF78=999999, "", IF(AF78=888888, "", IF(COUNTIF($AF$10:AF78,AF78)=1,AF78,""))))</f>
        <v/>
      </c>
      <c r="AH78" s="153" t="str">
        <f t="shared" si="23"/>
        <v>NA</v>
      </c>
      <c r="AI78" s="153" t="str">
        <f>IF(AH78="NA","",IF(AH78=999999, "", IF(AH78=888888, "", IF(COUNTIF($AH$10:AH78,AH78)=1,AH78,""))))</f>
        <v/>
      </c>
      <c r="AJ78" s="153" t="str">
        <f t="shared" si="24"/>
        <v>NA</v>
      </c>
      <c r="AK78" s="153" t="str">
        <f>IF(AJ78="NA","",IF(AJ78=999999, "", IF(AJ78=888888, "", IF(COUNTIF($AJ$10:AJ78,AJ78)=1,AJ78,""))))</f>
        <v/>
      </c>
      <c r="AL78" s="153">
        <f t="shared" si="27"/>
        <v>0</v>
      </c>
      <c r="AM78" s="153">
        <f t="shared" si="28"/>
        <v>0</v>
      </c>
      <c r="AN78" s="153" t="str">
        <f t="shared" si="29"/>
        <v>False</v>
      </c>
      <c r="AO78" s="235" t="str">
        <f t="shared" si="30"/>
        <v>NA</v>
      </c>
      <c r="AP78" s="235" t="str">
        <f>IF(AO78="NA","",IF(AO78=999999, "", IF(AO78=888888, "", IF(COUNTIF($AO$10:AO78,AO78)=1,AO78,""))))</f>
        <v/>
      </c>
      <c r="AQ78" s="211"/>
      <c r="AR78" s="211"/>
    </row>
    <row r="79" spans="1:44" ht="21.75" customHeight="1" x14ac:dyDescent="0.35">
      <c r="A79" s="148" t="str">
        <f t="shared" si="15"/>
        <v/>
      </c>
      <c r="B79" s="10"/>
      <c r="C79" s="147" t="str">
        <f>IFERROR(INDEX('List of schools'!C$2:C$8000, MATCH('Year 8 _2022'!$B79, 'List of schools'!$B$2:$B$8000,0)), "NA")</f>
        <v>NA</v>
      </c>
      <c r="D79" s="10"/>
      <c r="E79" s="124"/>
      <c r="F79" s="149" t="str">
        <f>IF(E79="","",IFERROR(
IF('Year 8 _2022'!E79="M",INDEX('List of schools'!H$2:H$7300,MATCH('Year 8 _2022'!$B79,'List of schools'!$B$2:$B$7300,0)),IF('Year 8 _2022'!E79="F",INDEX('List of schools'!G$2:G$7300,MATCH('Year 8 _2022'!$B79,'List of schools'!$B$2:$B$7300,0)),IF('Year 8 _2022'!E79="non-binary or other", 0,IF('Year 8 _2022'!E79="not disclosed", 0,"NA")))),"NA"))</f>
        <v/>
      </c>
      <c r="G79" s="11"/>
      <c r="H79" s="10"/>
      <c r="I79" s="10"/>
      <c r="J79" s="10"/>
      <c r="K79" s="150">
        <f t="shared" si="17"/>
        <v>0</v>
      </c>
      <c r="L79" s="17"/>
      <c r="M79" s="16"/>
      <c r="N79" s="9"/>
      <c r="O79" s="213"/>
      <c r="P79" s="10"/>
      <c r="Q79" s="355"/>
      <c r="R79" s="254"/>
      <c r="S79" s="151" t="str">
        <f t="shared" si="25"/>
        <v/>
      </c>
      <c r="T79" s="16"/>
      <c r="U79" s="10"/>
      <c r="V79" s="213"/>
      <c r="W79" s="10"/>
      <c r="X79" s="355"/>
      <c r="Y79" s="254"/>
      <c r="Z79" s="151" t="str">
        <f t="shared" si="26"/>
        <v/>
      </c>
      <c r="AA79" s="4"/>
      <c r="AB79" s="153" t="str">
        <f t="shared" si="18"/>
        <v/>
      </c>
      <c r="AC79" s="169" t="str">
        <f t="shared" si="19"/>
        <v/>
      </c>
      <c r="AD79" s="153">
        <f t="shared" si="20"/>
        <v>0</v>
      </c>
      <c r="AE79" s="153" t="str">
        <f t="shared" si="21"/>
        <v>NA</v>
      </c>
      <c r="AF79" s="153" t="str">
        <f t="shared" si="22"/>
        <v>NA</v>
      </c>
      <c r="AG79" s="153" t="str">
        <f>IF(AF79="NA","",IF(AF79=999999, "", IF(AF79=888888, "", IF(COUNTIF($AF$10:AF79,AF79)=1,AF79,""))))</f>
        <v/>
      </c>
      <c r="AH79" s="153" t="str">
        <f t="shared" si="23"/>
        <v>NA</v>
      </c>
      <c r="AI79" s="153" t="str">
        <f>IF(AH79="NA","",IF(AH79=999999, "", IF(AH79=888888, "", IF(COUNTIF($AH$10:AH79,AH79)=1,AH79,""))))</f>
        <v/>
      </c>
      <c r="AJ79" s="153" t="str">
        <f t="shared" si="24"/>
        <v>NA</v>
      </c>
      <c r="AK79" s="153" t="str">
        <f>IF(AJ79="NA","",IF(AJ79=999999, "", IF(AJ79=888888, "", IF(COUNTIF($AJ$10:AJ79,AJ79)=1,AJ79,""))))</f>
        <v/>
      </c>
      <c r="AL79" s="153">
        <f t="shared" si="27"/>
        <v>0</v>
      </c>
      <c r="AM79" s="153">
        <f t="shared" si="28"/>
        <v>0</v>
      </c>
      <c r="AN79" s="153" t="str">
        <f t="shared" si="29"/>
        <v>False</v>
      </c>
      <c r="AO79" s="235" t="str">
        <f t="shared" si="30"/>
        <v>NA</v>
      </c>
      <c r="AP79" s="235" t="str">
        <f>IF(AO79="NA","",IF(AO79=999999, "", IF(AO79=888888, "", IF(COUNTIF($AO$10:AO79,AO79)=1,AO79,""))))</f>
        <v/>
      </c>
      <c r="AQ79" s="211"/>
      <c r="AR79" s="211"/>
    </row>
    <row r="80" spans="1:44" ht="21.75" customHeight="1" x14ac:dyDescent="0.35">
      <c r="A80" s="148" t="str">
        <f t="shared" si="15"/>
        <v/>
      </c>
      <c r="B80" s="10"/>
      <c r="C80" s="147" t="str">
        <f>IFERROR(INDEX('List of schools'!C$2:C$8000, MATCH('Year 8 _2022'!$B80, 'List of schools'!$B$2:$B$8000,0)), "NA")</f>
        <v>NA</v>
      </c>
      <c r="D80" s="10"/>
      <c r="E80" s="124"/>
      <c r="F80" s="149" t="str">
        <f>IF(E80="","",IFERROR(
IF('Year 8 _2022'!E80="M",INDEX('List of schools'!H$2:H$7300,MATCH('Year 8 _2022'!$B80,'List of schools'!$B$2:$B$7300,0)),IF('Year 8 _2022'!E80="F",INDEX('List of schools'!G$2:G$7300,MATCH('Year 8 _2022'!$B80,'List of schools'!$B$2:$B$7300,0)),IF('Year 8 _2022'!E80="non-binary or other", 0,IF('Year 8 _2022'!E80="not disclosed", 0,"NA")))),"NA"))</f>
        <v/>
      </c>
      <c r="G80" s="11"/>
      <c r="H80" s="10"/>
      <c r="I80" s="10"/>
      <c r="J80" s="10"/>
      <c r="K80" s="150">
        <f t="shared" si="17"/>
        <v>0</v>
      </c>
      <c r="L80" s="17"/>
      <c r="M80" s="16"/>
      <c r="N80" s="9"/>
      <c r="O80" s="213"/>
      <c r="P80" s="10"/>
      <c r="Q80" s="355"/>
      <c r="R80" s="254"/>
      <c r="S80" s="151" t="str">
        <f t="shared" si="25"/>
        <v/>
      </c>
      <c r="T80" s="16"/>
      <c r="U80" s="10"/>
      <c r="V80" s="213"/>
      <c r="W80" s="10"/>
      <c r="X80" s="355"/>
      <c r="Y80" s="254"/>
      <c r="Z80" s="151" t="str">
        <f t="shared" si="26"/>
        <v/>
      </c>
      <c r="AA80" s="4"/>
      <c r="AB80" s="153" t="str">
        <f t="shared" si="18"/>
        <v/>
      </c>
      <c r="AC80" s="169" t="str">
        <f t="shared" si="19"/>
        <v/>
      </c>
      <c r="AD80" s="153">
        <f t="shared" si="20"/>
        <v>0</v>
      </c>
      <c r="AE80" s="153" t="str">
        <f t="shared" si="21"/>
        <v>NA</v>
      </c>
      <c r="AF80" s="153" t="str">
        <f t="shared" si="22"/>
        <v>NA</v>
      </c>
      <c r="AG80" s="153" t="str">
        <f>IF(AF80="NA","",IF(AF80=999999, "", IF(AF80=888888, "", IF(COUNTIF($AF$10:AF80,AF80)=1,AF80,""))))</f>
        <v/>
      </c>
      <c r="AH80" s="153" t="str">
        <f t="shared" si="23"/>
        <v>NA</v>
      </c>
      <c r="AI80" s="153" t="str">
        <f>IF(AH80="NA","",IF(AH80=999999, "", IF(AH80=888888, "", IF(COUNTIF($AH$10:AH80,AH80)=1,AH80,""))))</f>
        <v/>
      </c>
      <c r="AJ80" s="153" t="str">
        <f t="shared" si="24"/>
        <v>NA</v>
      </c>
      <c r="AK80" s="153" t="str">
        <f>IF(AJ80="NA","",IF(AJ80=999999, "", IF(AJ80=888888, "", IF(COUNTIF($AJ$10:AJ80,AJ80)=1,AJ80,""))))</f>
        <v/>
      </c>
      <c r="AL80" s="153">
        <f t="shared" si="27"/>
        <v>0</v>
      </c>
      <c r="AM80" s="153">
        <f t="shared" si="28"/>
        <v>0</v>
      </c>
      <c r="AN80" s="153" t="str">
        <f t="shared" si="29"/>
        <v>False</v>
      </c>
      <c r="AO80" s="235" t="str">
        <f t="shared" si="30"/>
        <v>NA</v>
      </c>
      <c r="AP80" s="235" t="str">
        <f>IF(AO80="NA","",IF(AO80=999999, "", IF(AO80=888888, "", IF(COUNTIF($AO$10:AO80,AO80)=1,AO80,""))))</f>
        <v/>
      </c>
      <c r="AQ80" s="211"/>
      <c r="AR80" s="211"/>
    </row>
    <row r="81" spans="1:44" ht="21.75" customHeight="1" x14ac:dyDescent="0.35">
      <c r="A81" s="148" t="str">
        <f t="shared" si="15"/>
        <v/>
      </c>
      <c r="B81" s="10"/>
      <c r="C81" s="147" t="str">
        <f>IFERROR(INDEX('List of schools'!C$2:C$8000, MATCH('Year 8 _2022'!$B81, 'List of schools'!$B$2:$B$8000,0)), "NA")</f>
        <v>NA</v>
      </c>
      <c r="D81" s="10"/>
      <c r="E81" s="124"/>
      <c r="F81" s="149" t="str">
        <f>IF(E81="","",IFERROR(
IF('Year 8 _2022'!E81="M",INDEX('List of schools'!H$2:H$7300,MATCH('Year 8 _2022'!$B81,'List of schools'!$B$2:$B$7300,0)),IF('Year 8 _2022'!E81="F",INDEX('List of schools'!G$2:G$7300,MATCH('Year 8 _2022'!$B81,'List of schools'!$B$2:$B$7300,0)),IF('Year 8 _2022'!E81="non-binary or other", 0,IF('Year 8 _2022'!E81="not disclosed", 0,"NA")))),"NA"))</f>
        <v/>
      </c>
      <c r="G81" s="11"/>
      <c r="H81" s="10"/>
      <c r="I81" s="10"/>
      <c r="J81" s="10"/>
      <c r="K81" s="150">
        <f t="shared" si="17"/>
        <v>0</v>
      </c>
      <c r="L81" s="17"/>
      <c r="M81" s="16"/>
      <c r="N81" s="9"/>
      <c r="O81" s="213"/>
      <c r="P81" s="10"/>
      <c r="Q81" s="355"/>
      <c r="R81" s="254"/>
      <c r="S81" s="151" t="str">
        <f t="shared" si="25"/>
        <v/>
      </c>
      <c r="T81" s="16"/>
      <c r="U81" s="10"/>
      <c r="V81" s="213"/>
      <c r="W81" s="10"/>
      <c r="X81" s="355"/>
      <c r="Y81" s="254"/>
      <c r="Z81" s="151" t="str">
        <f t="shared" si="26"/>
        <v/>
      </c>
      <c r="AA81" s="4"/>
      <c r="AB81" s="153" t="str">
        <f t="shared" si="18"/>
        <v/>
      </c>
      <c r="AC81" s="169" t="str">
        <f t="shared" si="19"/>
        <v/>
      </c>
      <c r="AD81" s="153">
        <f t="shared" si="20"/>
        <v>0</v>
      </c>
      <c r="AE81" s="153" t="str">
        <f t="shared" si="21"/>
        <v>NA</v>
      </c>
      <c r="AF81" s="153" t="str">
        <f t="shared" si="22"/>
        <v>NA</v>
      </c>
      <c r="AG81" s="153" t="str">
        <f>IF(AF81="NA","",IF(AF81=999999, "", IF(AF81=888888, "", IF(COUNTIF($AF$10:AF81,AF81)=1,AF81,""))))</f>
        <v/>
      </c>
      <c r="AH81" s="153" t="str">
        <f t="shared" si="23"/>
        <v>NA</v>
      </c>
      <c r="AI81" s="153" t="str">
        <f>IF(AH81="NA","",IF(AH81=999999, "", IF(AH81=888888, "", IF(COUNTIF($AH$10:AH81,AH81)=1,AH81,""))))</f>
        <v/>
      </c>
      <c r="AJ81" s="153" t="str">
        <f t="shared" si="24"/>
        <v>NA</v>
      </c>
      <c r="AK81" s="153" t="str">
        <f>IF(AJ81="NA","",IF(AJ81=999999, "", IF(AJ81=888888, "", IF(COUNTIF($AJ$10:AJ81,AJ81)=1,AJ81,""))))</f>
        <v/>
      </c>
      <c r="AL81" s="153">
        <f t="shared" si="27"/>
        <v>0</v>
      </c>
      <c r="AM81" s="153">
        <f t="shared" si="28"/>
        <v>0</v>
      </c>
      <c r="AN81" s="153" t="str">
        <f t="shared" si="29"/>
        <v>False</v>
      </c>
      <c r="AO81" s="235" t="str">
        <f t="shared" si="30"/>
        <v>NA</v>
      </c>
      <c r="AP81" s="235" t="str">
        <f>IF(AO81="NA","",IF(AO81=999999, "", IF(AO81=888888, "", IF(COUNTIF($AO$10:AO81,AO81)=1,AO81,""))))</f>
        <v/>
      </c>
      <c r="AQ81" s="211"/>
      <c r="AR81" s="211"/>
    </row>
    <row r="82" spans="1:44" ht="21.75" customHeight="1" x14ac:dyDescent="0.35">
      <c r="A82" s="148" t="str">
        <f t="shared" si="15"/>
        <v/>
      </c>
      <c r="B82" s="10"/>
      <c r="C82" s="147" t="str">
        <f>IFERROR(INDEX('List of schools'!C$2:C$8000, MATCH('Year 8 _2022'!$B82, 'List of schools'!$B$2:$B$8000,0)), "NA")</f>
        <v>NA</v>
      </c>
      <c r="D82" s="10"/>
      <c r="E82" s="124"/>
      <c r="F82" s="149" t="str">
        <f>IF(E82="","",IFERROR(
IF('Year 8 _2022'!E82="M",INDEX('List of schools'!H$2:H$7300,MATCH('Year 8 _2022'!$B82,'List of schools'!$B$2:$B$7300,0)),IF('Year 8 _2022'!E82="F",INDEX('List of schools'!G$2:G$7300,MATCH('Year 8 _2022'!$B82,'List of schools'!$B$2:$B$7300,0)),IF('Year 8 _2022'!E82="non-binary or other", 0,IF('Year 8 _2022'!E82="not disclosed", 0,"NA")))),"NA"))</f>
        <v/>
      </c>
      <c r="G82" s="11"/>
      <c r="H82" s="10"/>
      <c r="I82" s="10"/>
      <c r="J82" s="10"/>
      <c r="K82" s="150">
        <f t="shared" si="17"/>
        <v>0</v>
      </c>
      <c r="L82" s="17"/>
      <c r="M82" s="16"/>
      <c r="N82" s="9"/>
      <c r="O82" s="213"/>
      <c r="P82" s="10"/>
      <c r="Q82" s="355"/>
      <c r="R82" s="254"/>
      <c r="S82" s="151" t="str">
        <f t="shared" si="25"/>
        <v/>
      </c>
      <c r="T82" s="16"/>
      <c r="U82" s="10"/>
      <c r="V82" s="213"/>
      <c r="W82" s="10"/>
      <c r="X82" s="355"/>
      <c r="Y82" s="254"/>
      <c r="Z82" s="151" t="str">
        <f t="shared" si="26"/>
        <v/>
      </c>
      <c r="AA82" s="4"/>
      <c r="AB82" s="153" t="str">
        <f t="shared" si="18"/>
        <v/>
      </c>
      <c r="AC82" s="169" t="str">
        <f t="shared" si="19"/>
        <v/>
      </c>
      <c r="AD82" s="153">
        <f t="shared" si="20"/>
        <v>0</v>
      </c>
      <c r="AE82" s="153" t="str">
        <f t="shared" si="21"/>
        <v>NA</v>
      </c>
      <c r="AF82" s="153" t="str">
        <f t="shared" si="22"/>
        <v>NA</v>
      </c>
      <c r="AG82" s="153" t="str">
        <f>IF(AF82="NA","",IF(AF82=999999, "", IF(AF82=888888, "", IF(COUNTIF($AF$10:AF82,AF82)=1,AF82,""))))</f>
        <v/>
      </c>
      <c r="AH82" s="153" t="str">
        <f t="shared" si="23"/>
        <v>NA</v>
      </c>
      <c r="AI82" s="153" t="str">
        <f>IF(AH82="NA","",IF(AH82=999999, "", IF(AH82=888888, "", IF(COUNTIF($AH$10:AH82,AH82)=1,AH82,""))))</f>
        <v/>
      </c>
      <c r="AJ82" s="153" t="str">
        <f t="shared" si="24"/>
        <v>NA</v>
      </c>
      <c r="AK82" s="153" t="str">
        <f>IF(AJ82="NA","",IF(AJ82=999999, "", IF(AJ82=888888, "", IF(COUNTIF($AJ$10:AJ82,AJ82)=1,AJ82,""))))</f>
        <v/>
      </c>
      <c r="AL82" s="153">
        <f t="shared" si="27"/>
        <v>0</v>
      </c>
      <c r="AM82" s="153">
        <f t="shared" si="28"/>
        <v>0</v>
      </c>
      <c r="AN82" s="153" t="str">
        <f t="shared" si="29"/>
        <v>False</v>
      </c>
      <c r="AO82" s="235" t="str">
        <f t="shared" si="30"/>
        <v>NA</v>
      </c>
      <c r="AP82" s="235" t="str">
        <f>IF(AO82="NA","",IF(AO82=999999, "", IF(AO82=888888, "", IF(COUNTIF($AO$10:AO82,AO82)=1,AO82,""))))</f>
        <v/>
      </c>
      <c r="AQ82" s="211"/>
      <c r="AR82" s="211"/>
    </row>
    <row r="83" spans="1:44" ht="21.75" customHeight="1" x14ac:dyDescent="0.35">
      <c r="A83" s="148" t="str">
        <f t="shared" si="15"/>
        <v/>
      </c>
      <c r="B83" s="10"/>
      <c r="C83" s="147" t="str">
        <f>IFERROR(INDEX('List of schools'!C$2:C$8000, MATCH('Year 8 _2022'!$B83, 'List of schools'!$B$2:$B$8000,0)), "NA")</f>
        <v>NA</v>
      </c>
      <c r="D83" s="10"/>
      <c r="E83" s="124"/>
      <c r="F83" s="149" t="str">
        <f>IF(E83="","",IFERROR(
IF('Year 8 _2022'!E83="M",INDEX('List of schools'!H$2:H$7300,MATCH('Year 8 _2022'!$B83,'List of schools'!$B$2:$B$7300,0)),IF('Year 8 _2022'!E83="F",INDEX('List of schools'!G$2:G$7300,MATCH('Year 8 _2022'!$B83,'List of schools'!$B$2:$B$7300,0)),IF('Year 8 _2022'!E83="non-binary or other", 0,IF('Year 8 _2022'!E83="not disclosed", 0,"NA")))),"NA"))</f>
        <v/>
      </c>
      <c r="G83" s="11"/>
      <c r="H83" s="10"/>
      <c r="I83" s="10"/>
      <c r="J83" s="10"/>
      <c r="K83" s="150">
        <f t="shared" si="17"/>
        <v>0</v>
      </c>
      <c r="L83" s="17"/>
      <c r="M83" s="16"/>
      <c r="N83" s="9"/>
      <c r="O83" s="213"/>
      <c r="P83" s="10"/>
      <c r="Q83" s="355"/>
      <c r="R83" s="254"/>
      <c r="S83" s="151" t="str">
        <f t="shared" si="25"/>
        <v/>
      </c>
      <c r="T83" s="16"/>
      <c r="U83" s="10"/>
      <c r="V83" s="213"/>
      <c r="W83" s="10"/>
      <c r="X83" s="355"/>
      <c r="Y83" s="254"/>
      <c r="Z83" s="151" t="str">
        <f t="shared" si="26"/>
        <v/>
      </c>
      <c r="AA83" s="4"/>
      <c r="AB83" s="153" t="str">
        <f t="shared" si="18"/>
        <v/>
      </c>
      <c r="AC83" s="169" t="str">
        <f t="shared" si="19"/>
        <v/>
      </c>
      <c r="AD83" s="153">
        <f t="shared" si="20"/>
        <v>0</v>
      </c>
      <c r="AE83" s="153" t="str">
        <f t="shared" si="21"/>
        <v>NA</v>
      </c>
      <c r="AF83" s="153" t="str">
        <f t="shared" si="22"/>
        <v>NA</v>
      </c>
      <c r="AG83" s="153" t="str">
        <f>IF(AF83="NA","",IF(AF83=999999, "", IF(AF83=888888, "", IF(COUNTIF($AF$10:AF83,AF83)=1,AF83,""))))</f>
        <v/>
      </c>
      <c r="AH83" s="153" t="str">
        <f t="shared" si="23"/>
        <v>NA</v>
      </c>
      <c r="AI83" s="153" t="str">
        <f>IF(AH83="NA","",IF(AH83=999999, "", IF(AH83=888888, "", IF(COUNTIF($AH$10:AH83,AH83)=1,AH83,""))))</f>
        <v/>
      </c>
      <c r="AJ83" s="153" t="str">
        <f t="shared" si="24"/>
        <v>NA</v>
      </c>
      <c r="AK83" s="153" t="str">
        <f>IF(AJ83="NA","",IF(AJ83=999999, "", IF(AJ83=888888, "", IF(COUNTIF($AJ$10:AJ83,AJ83)=1,AJ83,""))))</f>
        <v/>
      </c>
      <c r="AL83" s="153">
        <f t="shared" si="27"/>
        <v>0</v>
      </c>
      <c r="AM83" s="153">
        <f t="shared" si="28"/>
        <v>0</v>
      </c>
      <c r="AN83" s="153" t="str">
        <f t="shared" si="29"/>
        <v>False</v>
      </c>
      <c r="AO83" s="235" t="str">
        <f t="shared" si="30"/>
        <v>NA</v>
      </c>
      <c r="AP83" s="235" t="str">
        <f>IF(AO83="NA","",IF(AO83=999999, "", IF(AO83=888888, "", IF(COUNTIF($AO$10:AO83,AO83)=1,AO83,""))))</f>
        <v/>
      </c>
      <c r="AQ83" s="211"/>
      <c r="AR83" s="211"/>
    </row>
    <row r="84" spans="1:44" ht="21.75" customHeight="1" x14ac:dyDescent="0.35">
      <c r="A84" s="148" t="str">
        <f t="shared" si="15"/>
        <v/>
      </c>
      <c r="B84" s="10"/>
      <c r="C84" s="147" t="str">
        <f>IFERROR(INDEX('List of schools'!C$2:C$8000, MATCH('Year 8 _2022'!$B84, 'List of schools'!$B$2:$B$8000,0)), "NA")</f>
        <v>NA</v>
      </c>
      <c r="D84" s="10"/>
      <c r="E84" s="124"/>
      <c r="F84" s="149" t="str">
        <f>IF(E84="","",IFERROR(
IF('Year 8 _2022'!E84="M",INDEX('List of schools'!H$2:H$7300,MATCH('Year 8 _2022'!$B84,'List of schools'!$B$2:$B$7300,0)),IF('Year 8 _2022'!E84="F",INDEX('List of schools'!G$2:G$7300,MATCH('Year 8 _2022'!$B84,'List of schools'!$B$2:$B$7300,0)),IF('Year 8 _2022'!E84="non-binary or other", 0,IF('Year 8 _2022'!E84="not disclosed", 0,"NA")))),"NA"))</f>
        <v/>
      </c>
      <c r="G84" s="11"/>
      <c r="H84" s="10"/>
      <c r="I84" s="10"/>
      <c r="J84" s="10"/>
      <c r="K84" s="150">
        <f t="shared" si="17"/>
        <v>0</v>
      </c>
      <c r="L84" s="17"/>
      <c r="M84" s="16"/>
      <c r="N84" s="9"/>
      <c r="O84" s="213"/>
      <c r="P84" s="10"/>
      <c r="Q84" s="355"/>
      <c r="R84" s="254"/>
      <c r="S84" s="151" t="str">
        <f t="shared" si="25"/>
        <v/>
      </c>
      <c r="T84" s="16"/>
      <c r="U84" s="10"/>
      <c r="V84" s="213"/>
      <c r="W84" s="10"/>
      <c r="X84" s="355"/>
      <c r="Y84" s="254"/>
      <c r="Z84" s="151" t="str">
        <f t="shared" si="26"/>
        <v/>
      </c>
      <c r="AA84" s="4"/>
      <c r="AB84" s="153" t="str">
        <f t="shared" si="18"/>
        <v/>
      </c>
      <c r="AC84" s="169" t="str">
        <f t="shared" si="19"/>
        <v/>
      </c>
      <c r="AD84" s="153">
        <f t="shared" si="20"/>
        <v>0</v>
      </c>
      <c r="AE84" s="153" t="str">
        <f t="shared" si="21"/>
        <v>NA</v>
      </c>
      <c r="AF84" s="153" t="str">
        <f t="shared" si="22"/>
        <v>NA</v>
      </c>
      <c r="AG84" s="153" t="str">
        <f>IF(AF84="NA","",IF(AF84=999999, "", IF(AF84=888888, "", IF(COUNTIF($AF$10:AF84,AF84)=1,AF84,""))))</f>
        <v/>
      </c>
      <c r="AH84" s="153" t="str">
        <f t="shared" si="23"/>
        <v>NA</v>
      </c>
      <c r="AI84" s="153" t="str">
        <f>IF(AH84="NA","",IF(AH84=999999, "", IF(AH84=888888, "", IF(COUNTIF($AH$10:AH84,AH84)=1,AH84,""))))</f>
        <v/>
      </c>
      <c r="AJ84" s="153" t="str">
        <f t="shared" si="24"/>
        <v>NA</v>
      </c>
      <c r="AK84" s="153" t="str">
        <f>IF(AJ84="NA","",IF(AJ84=999999, "", IF(AJ84=888888, "", IF(COUNTIF($AJ$10:AJ84,AJ84)=1,AJ84,""))))</f>
        <v/>
      </c>
      <c r="AL84" s="153">
        <f t="shared" si="27"/>
        <v>0</v>
      </c>
      <c r="AM84" s="153">
        <f t="shared" si="28"/>
        <v>0</v>
      </c>
      <c r="AN84" s="153" t="str">
        <f t="shared" si="29"/>
        <v>False</v>
      </c>
      <c r="AO84" s="235" t="str">
        <f t="shared" si="30"/>
        <v>NA</v>
      </c>
      <c r="AP84" s="235" t="str">
        <f>IF(AO84="NA","",IF(AO84=999999, "", IF(AO84=888888, "", IF(COUNTIF($AO$10:AO84,AO84)=1,AO84,""))))</f>
        <v/>
      </c>
      <c r="AQ84" s="211"/>
      <c r="AR84" s="211"/>
    </row>
    <row r="85" spans="1:44" ht="21.75" customHeight="1" x14ac:dyDescent="0.35">
      <c r="A85" s="148" t="str">
        <f t="shared" si="15"/>
        <v/>
      </c>
      <c r="B85" s="10"/>
      <c r="C85" s="147" t="str">
        <f>IFERROR(INDEX('List of schools'!C$2:C$8000, MATCH('Year 8 _2022'!$B85, 'List of schools'!$B$2:$B$8000,0)), "NA")</f>
        <v>NA</v>
      </c>
      <c r="D85" s="10"/>
      <c r="E85" s="124"/>
      <c r="F85" s="149" t="str">
        <f>IF(E85="","",IFERROR(
IF('Year 8 _2022'!E85="M",INDEX('List of schools'!H$2:H$7300,MATCH('Year 8 _2022'!$B85,'List of schools'!$B$2:$B$7300,0)),IF('Year 8 _2022'!E85="F",INDEX('List of schools'!G$2:G$7300,MATCH('Year 8 _2022'!$B85,'List of schools'!$B$2:$B$7300,0)),IF('Year 8 _2022'!E85="non-binary or other", 0,IF('Year 8 _2022'!E85="not disclosed", 0,"NA")))),"NA"))</f>
        <v/>
      </c>
      <c r="G85" s="11"/>
      <c r="H85" s="10"/>
      <c r="I85" s="10"/>
      <c r="J85" s="10"/>
      <c r="K85" s="150">
        <f t="shared" si="17"/>
        <v>0</v>
      </c>
      <c r="L85" s="17"/>
      <c r="M85" s="16"/>
      <c r="N85" s="9"/>
      <c r="O85" s="213"/>
      <c r="P85" s="10"/>
      <c r="Q85" s="355"/>
      <c r="R85" s="254"/>
      <c r="S85" s="151" t="str">
        <f t="shared" si="25"/>
        <v/>
      </c>
      <c r="T85" s="16"/>
      <c r="U85" s="10"/>
      <c r="V85" s="213"/>
      <c r="W85" s="10"/>
      <c r="X85" s="355"/>
      <c r="Y85" s="254"/>
      <c r="Z85" s="151" t="str">
        <f t="shared" si="26"/>
        <v/>
      </c>
      <c r="AA85" s="4"/>
      <c r="AB85" s="153" t="str">
        <f t="shared" si="18"/>
        <v/>
      </c>
      <c r="AC85" s="169" t="str">
        <f t="shared" si="19"/>
        <v/>
      </c>
      <c r="AD85" s="153">
        <f t="shared" si="20"/>
        <v>0</v>
      </c>
      <c r="AE85" s="153" t="str">
        <f t="shared" si="21"/>
        <v>NA</v>
      </c>
      <c r="AF85" s="153" t="str">
        <f t="shared" si="22"/>
        <v>NA</v>
      </c>
      <c r="AG85" s="153" t="str">
        <f>IF(AF85="NA","",IF(AF85=999999, "", IF(AF85=888888, "", IF(COUNTIF($AF$10:AF85,AF85)=1,AF85,""))))</f>
        <v/>
      </c>
      <c r="AH85" s="153" t="str">
        <f t="shared" si="23"/>
        <v>NA</v>
      </c>
      <c r="AI85" s="153" t="str">
        <f>IF(AH85="NA","",IF(AH85=999999, "", IF(AH85=888888, "", IF(COUNTIF($AH$10:AH85,AH85)=1,AH85,""))))</f>
        <v/>
      </c>
      <c r="AJ85" s="153" t="str">
        <f t="shared" si="24"/>
        <v>NA</v>
      </c>
      <c r="AK85" s="153" t="str">
        <f>IF(AJ85="NA","",IF(AJ85=999999, "", IF(AJ85=888888, "", IF(COUNTIF($AJ$10:AJ85,AJ85)=1,AJ85,""))))</f>
        <v/>
      </c>
      <c r="AL85" s="153">
        <f t="shared" si="27"/>
        <v>0</v>
      </c>
      <c r="AM85" s="153">
        <f t="shared" si="28"/>
        <v>0</v>
      </c>
      <c r="AN85" s="153" t="str">
        <f t="shared" si="29"/>
        <v>False</v>
      </c>
      <c r="AO85" s="235" t="str">
        <f t="shared" si="30"/>
        <v>NA</v>
      </c>
      <c r="AP85" s="235" t="str">
        <f>IF(AO85="NA","",IF(AO85=999999, "", IF(AO85=888888, "", IF(COUNTIF($AO$10:AO85,AO85)=1,AO85,""))))</f>
        <v/>
      </c>
      <c r="AQ85" s="211"/>
      <c r="AR85" s="211"/>
    </row>
    <row r="86" spans="1:44" ht="21.75" customHeight="1" x14ac:dyDescent="0.35">
      <c r="A86" s="148" t="str">
        <f t="shared" si="15"/>
        <v/>
      </c>
      <c r="B86" s="10"/>
      <c r="C86" s="147" t="str">
        <f>IFERROR(INDEX('List of schools'!C$2:C$8000, MATCH('Year 8 _2022'!$B86, 'List of schools'!$B$2:$B$8000,0)), "NA")</f>
        <v>NA</v>
      </c>
      <c r="D86" s="10"/>
      <c r="E86" s="124"/>
      <c r="F86" s="149" t="str">
        <f>IF(E86="","",IFERROR(
IF('Year 8 _2022'!E86="M",INDEX('List of schools'!H$2:H$7300,MATCH('Year 8 _2022'!$B86,'List of schools'!$B$2:$B$7300,0)),IF('Year 8 _2022'!E86="F",INDEX('List of schools'!G$2:G$7300,MATCH('Year 8 _2022'!$B86,'List of schools'!$B$2:$B$7300,0)),IF('Year 8 _2022'!E86="non-binary or other", 0,IF('Year 8 _2022'!E86="not disclosed", 0,"NA")))),"NA"))</f>
        <v/>
      </c>
      <c r="G86" s="11"/>
      <c r="H86" s="10"/>
      <c r="I86" s="10"/>
      <c r="J86" s="10"/>
      <c r="K86" s="150">
        <f t="shared" si="17"/>
        <v>0</v>
      </c>
      <c r="L86" s="17"/>
      <c r="M86" s="16"/>
      <c r="N86" s="9"/>
      <c r="O86" s="213"/>
      <c r="P86" s="10"/>
      <c r="Q86" s="355"/>
      <c r="R86" s="254"/>
      <c r="S86" s="151" t="str">
        <f t="shared" si="25"/>
        <v/>
      </c>
      <c r="T86" s="16"/>
      <c r="U86" s="10"/>
      <c r="V86" s="213"/>
      <c r="W86" s="10"/>
      <c r="X86" s="355"/>
      <c r="Y86" s="254"/>
      <c r="Z86" s="151" t="str">
        <f t="shared" si="26"/>
        <v/>
      </c>
      <c r="AA86" s="4"/>
      <c r="AB86" s="153" t="str">
        <f t="shared" si="18"/>
        <v/>
      </c>
      <c r="AC86" s="169" t="str">
        <f t="shared" si="19"/>
        <v/>
      </c>
      <c r="AD86" s="153">
        <f t="shared" si="20"/>
        <v>0</v>
      </c>
      <c r="AE86" s="153" t="str">
        <f t="shared" si="21"/>
        <v>NA</v>
      </c>
      <c r="AF86" s="153" t="str">
        <f t="shared" si="22"/>
        <v>NA</v>
      </c>
      <c r="AG86" s="153" t="str">
        <f>IF(AF86="NA","",IF(AF86=999999, "", IF(AF86=888888, "", IF(COUNTIF($AF$10:AF86,AF86)=1,AF86,""))))</f>
        <v/>
      </c>
      <c r="AH86" s="153" t="str">
        <f t="shared" si="23"/>
        <v>NA</v>
      </c>
      <c r="AI86" s="153" t="str">
        <f>IF(AH86="NA","",IF(AH86=999999, "", IF(AH86=888888, "", IF(COUNTIF($AH$10:AH86,AH86)=1,AH86,""))))</f>
        <v/>
      </c>
      <c r="AJ86" s="153" t="str">
        <f t="shared" si="24"/>
        <v>NA</v>
      </c>
      <c r="AK86" s="153" t="str">
        <f>IF(AJ86="NA","",IF(AJ86=999999, "", IF(AJ86=888888, "", IF(COUNTIF($AJ$10:AJ86,AJ86)=1,AJ86,""))))</f>
        <v/>
      </c>
      <c r="AL86" s="153">
        <f t="shared" si="27"/>
        <v>0</v>
      </c>
      <c r="AM86" s="153">
        <f t="shared" si="28"/>
        <v>0</v>
      </c>
      <c r="AN86" s="153" t="str">
        <f t="shared" si="29"/>
        <v>False</v>
      </c>
      <c r="AO86" s="235" t="str">
        <f t="shared" si="30"/>
        <v>NA</v>
      </c>
      <c r="AP86" s="235" t="str">
        <f>IF(AO86="NA","",IF(AO86=999999, "", IF(AO86=888888, "", IF(COUNTIF($AO$10:AO86,AO86)=1,AO86,""))))</f>
        <v/>
      </c>
      <c r="AQ86" s="211"/>
      <c r="AR86" s="211"/>
    </row>
    <row r="87" spans="1:44" ht="21.75" customHeight="1" x14ac:dyDescent="0.35">
      <c r="A87" s="148" t="str">
        <f t="shared" si="15"/>
        <v/>
      </c>
      <c r="B87" s="10"/>
      <c r="C87" s="147" t="str">
        <f>IFERROR(INDEX('List of schools'!C$2:C$8000, MATCH('Year 8 _2022'!$B87, 'List of schools'!$B$2:$B$8000,0)), "NA")</f>
        <v>NA</v>
      </c>
      <c r="D87" s="10"/>
      <c r="E87" s="124"/>
      <c r="F87" s="149" t="str">
        <f>IF(E87="","",IFERROR(
IF('Year 8 _2022'!E87="M",INDEX('List of schools'!H$2:H$7300,MATCH('Year 8 _2022'!$B87,'List of schools'!$B$2:$B$7300,0)),IF('Year 8 _2022'!E87="F",INDEX('List of schools'!G$2:G$7300,MATCH('Year 8 _2022'!$B87,'List of schools'!$B$2:$B$7300,0)),IF('Year 8 _2022'!E87="non-binary or other", 0,IF('Year 8 _2022'!E87="not disclosed", 0,"NA")))),"NA"))</f>
        <v/>
      </c>
      <c r="G87" s="11"/>
      <c r="H87" s="10"/>
      <c r="I87" s="10"/>
      <c r="J87" s="10"/>
      <c r="K87" s="150">
        <f t="shared" si="17"/>
        <v>0</v>
      </c>
      <c r="L87" s="17"/>
      <c r="M87" s="16"/>
      <c r="N87" s="9"/>
      <c r="O87" s="213"/>
      <c r="P87" s="10"/>
      <c r="Q87" s="355"/>
      <c r="R87" s="254"/>
      <c r="S87" s="151" t="str">
        <f t="shared" si="25"/>
        <v/>
      </c>
      <c r="T87" s="16"/>
      <c r="U87" s="10"/>
      <c r="V87" s="213"/>
      <c r="W87" s="10"/>
      <c r="X87" s="355"/>
      <c r="Y87" s="254"/>
      <c r="Z87" s="151" t="str">
        <f t="shared" si="26"/>
        <v/>
      </c>
      <c r="AA87" s="4"/>
      <c r="AB87" s="153" t="str">
        <f t="shared" si="18"/>
        <v/>
      </c>
      <c r="AC87" s="169" t="str">
        <f t="shared" si="19"/>
        <v/>
      </c>
      <c r="AD87" s="153">
        <f t="shared" si="20"/>
        <v>0</v>
      </c>
      <c r="AE87" s="153" t="str">
        <f t="shared" si="21"/>
        <v>NA</v>
      </c>
      <c r="AF87" s="153" t="str">
        <f t="shared" si="22"/>
        <v>NA</v>
      </c>
      <c r="AG87" s="153" t="str">
        <f>IF(AF87="NA","",IF(AF87=999999, "", IF(AF87=888888, "", IF(COUNTIF($AF$10:AF87,AF87)=1,AF87,""))))</f>
        <v/>
      </c>
      <c r="AH87" s="153" t="str">
        <f t="shared" si="23"/>
        <v>NA</v>
      </c>
      <c r="AI87" s="153" t="str">
        <f>IF(AH87="NA","",IF(AH87=999999, "", IF(AH87=888888, "", IF(COUNTIF($AH$10:AH87,AH87)=1,AH87,""))))</f>
        <v/>
      </c>
      <c r="AJ87" s="153" t="str">
        <f t="shared" si="24"/>
        <v>NA</v>
      </c>
      <c r="AK87" s="153" t="str">
        <f>IF(AJ87="NA","",IF(AJ87=999999, "", IF(AJ87=888888, "", IF(COUNTIF($AJ$10:AJ87,AJ87)=1,AJ87,""))))</f>
        <v/>
      </c>
      <c r="AL87" s="153">
        <f t="shared" si="27"/>
        <v>0</v>
      </c>
      <c r="AM87" s="153">
        <f t="shared" si="28"/>
        <v>0</v>
      </c>
      <c r="AN87" s="153" t="str">
        <f t="shared" si="29"/>
        <v>False</v>
      </c>
      <c r="AO87" s="235" t="str">
        <f t="shared" si="30"/>
        <v>NA</v>
      </c>
      <c r="AP87" s="235" t="str">
        <f>IF(AO87="NA","",IF(AO87=999999, "", IF(AO87=888888, "", IF(COUNTIF($AO$10:AO87,AO87)=1,AO87,""))))</f>
        <v/>
      </c>
      <c r="AQ87" s="211"/>
      <c r="AR87" s="211"/>
    </row>
    <row r="88" spans="1:44" ht="21.75" customHeight="1" x14ac:dyDescent="0.35">
      <c r="A88" s="148" t="str">
        <f t="shared" ref="A88:A151" si="31">IF($AD88=0,"",IF(OR($B88="", $D88="", $E88="",$O88="",$V88=""),"Required data Incomplete",""))</f>
        <v/>
      </c>
      <c r="B88" s="10"/>
      <c r="C88" s="147" t="str">
        <f>IFERROR(INDEX('List of schools'!C$2:C$8000, MATCH('Year 8 _2022'!$B88, 'List of schools'!$B$2:$B$8000,0)), "NA")</f>
        <v>NA</v>
      </c>
      <c r="D88" s="10"/>
      <c r="E88" s="124"/>
      <c r="F88" s="149" t="str">
        <f>IF(E88="","",IFERROR(
IF('Year 8 _2022'!E88="M",INDEX('List of schools'!H$2:H$7300,MATCH('Year 8 _2022'!$B88,'List of schools'!$B$2:$B$7300,0)),IF('Year 8 _2022'!E88="F",INDEX('List of schools'!G$2:G$7300,MATCH('Year 8 _2022'!$B88,'List of schools'!$B$2:$B$7300,0)),IF('Year 8 _2022'!E88="non-binary or other", 0,IF('Year 8 _2022'!E88="not disclosed", 0,"NA")))),"NA"))</f>
        <v/>
      </c>
      <c r="G88" s="11"/>
      <c r="H88" s="10"/>
      <c r="I88" s="10"/>
      <c r="J88" s="10"/>
      <c r="K88" s="150">
        <f t="shared" si="17"/>
        <v>0</v>
      </c>
      <c r="L88" s="17"/>
      <c r="M88" s="16"/>
      <c r="N88" s="9"/>
      <c r="O88" s="213"/>
      <c r="P88" s="10"/>
      <c r="Q88" s="355"/>
      <c r="R88" s="254"/>
      <c r="S88" s="151" t="str">
        <f t="shared" si="25"/>
        <v/>
      </c>
      <c r="T88" s="16"/>
      <c r="U88" s="10"/>
      <c r="V88" s="213"/>
      <c r="W88" s="10"/>
      <c r="X88" s="355"/>
      <c r="Y88" s="254"/>
      <c r="Z88" s="151" t="str">
        <f t="shared" si="26"/>
        <v/>
      </c>
      <c r="AA88" s="4"/>
      <c r="AB88" s="153" t="str">
        <f t="shared" si="18"/>
        <v/>
      </c>
      <c r="AC88" s="169" t="str">
        <f t="shared" si="19"/>
        <v/>
      </c>
      <c r="AD88" s="153">
        <f t="shared" si="20"/>
        <v>0</v>
      </c>
      <c r="AE88" s="153" t="str">
        <f t="shared" si="21"/>
        <v>NA</v>
      </c>
      <c r="AF88" s="153" t="str">
        <f t="shared" si="22"/>
        <v>NA</v>
      </c>
      <c r="AG88" s="153" t="str">
        <f>IF(AF88="NA","",IF(AF88=999999, "", IF(AF88=888888, "", IF(COUNTIF($AF$10:AF88,AF88)=1,AF88,""))))</f>
        <v/>
      </c>
      <c r="AH88" s="153" t="str">
        <f t="shared" si="23"/>
        <v>NA</v>
      </c>
      <c r="AI88" s="153" t="str">
        <f>IF(AH88="NA","",IF(AH88=999999, "", IF(AH88=888888, "", IF(COUNTIF($AH$10:AH88,AH88)=1,AH88,""))))</f>
        <v/>
      </c>
      <c r="AJ88" s="153" t="str">
        <f t="shared" si="24"/>
        <v>NA</v>
      </c>
      <c r="AK88" s="153" t="str">
        <f>IF(AJ88="NA","",IF(AJ88=999999, "", IF(AJ88=888888, "", IF(COUNTIF($AJ$10:AJ88,AJ88)=1,AJ88,""))))</f>
        <v/>
      </c>
      <c r="AL88" s="153">
        <f t="shared" si="27"/>
        <v>0</v>
      </c>
      <c r="AM88" s="153">
        <f t="shared" si="28"/>
        <v>0</v>
      </c>
      <c r="AN88" s="153" t="str">
        <f t="shared" si="29"/>
        <v>False</v>
      </c>
      <c r="AO88" s="235" t="str">
        <f t="shared" si="30"/>
        <v>NA</v>
      </c>
      <c r="AP88" s="235" t="str">
        <f>IF(AO88="NA","",IF(AO88=999999, "", IF(AO88=888888, "", IF(COUNTIF($AO$10:AO88,AO88)=1,AO88,""))))</f>
        <v/>
      </c>
      <c r="AQ88" s="211"/>
      <c r="AR88" s="211"/>
    </row>
    <row r="89" spans="1:44" ht="21.75" customHeight="1" x14ac:dyDescent="0.35">
      <c r="A89" s="148" t="str">
        <f t="shared" si="31"/>
        <v/>
      </c>
      <c r="B89" s="10"/>
      <c r="C89" s="147" t="str">
        <f>IFERROR(INDEX('List of schools'!C$2:C$8000, MATCH('Year 8 _2022'!$B89, 'List of schools'!$B$2:$B$8000,0)), "NA")</f>
        <v>NA</v>
      </c>
      <c r="D89" s="10"/>
      <c r="E89" s="124"/>
      <c r="F89" s="149" t="str">
        <f>IF(E89="","",IFERROR(
IF('Year 8 _2022'!E89="M",INDEX('List of schools'!H$2:H$7300,MATCH('Year 8 _2022'!$B89,'List of schools'!$B$2:$B$7300,0)),IF('Year 8 _2022'!E89="F",INDEX('List of schools'!G$2:G$7300,MATCH('Year 8 _2022'!$B89,'List of schools'!$B$2:$B$7300,0)),IF('Year 8 _2022'!E89="non-binary or other", 0,IF('Year 8 _2022'!E89="not disclosed", 0,"NA")))),"NA"))</f>
        <v/>
      </c>
      <c r="G89" s="11"/>
      <c r="H89" s="10"/>
      <c r="I89" s="10"/>
      <c r="J89" s="10"/>
      <c r="K89" s="150">
        <f t="shared" si="17"/>
        <v>0</v>
      </c>
      <c r="L89" s="17"/>
      <c r="M89" s="16"/>
      <c r="N89" s="9"/>
      <c r="O89" s="213"/>
      <c r="P89" s="10"/>
      <c r="Q89" s="355"/>
      <c r="R89" s="254"/>
      <c r="S89" s="151" t="str">
        <f t="shared" si="25"/>
        <v/>
      </c>
      <c r="T89" s="16"/>
      <c r="U89" s="10"/>
      <c r="V89" s="213"/>
      <c r="W89" s="10"/>
      <c r="X89" s="355"/>
      <c r="Y89" s="254"/>
      <c r="Z89" s="151" t="str">
        <f t="shared" si="26"/>
        <v/>
      </c>
      <c r="AA89" s="4"/>
      <c r="AB89" s="153" t="str">
        <f t="shared" si="18"/>
        <v/>
      </c>
      <c r="AC89" s="169" t="str">
        <f t="shared" si="19"/>
        <v/>
      </c>
      <c r="AD89" s="153">
        <f t="shared" si="20"/>
        <v>0</v>
      </c>
      <c r="AE89" s="153" t="str">
        <f t="shared" si="21"/>
        <v>NA</v>
      </c>
      <c r="AF89" s="153" t="str">
        <f t="shared" si="22"/>
        <v>NA</v>
      </c>
      <c r="AG89" s="153" t="str">
        <f>IF(AF89="NA","",IF(AF89=999999, "", IF(AF89=888888, "", IF(COUNTIF($AF$10:AF89,AF89)=1,AF89,""))))</f>
        <v/>
      </c>
      <c r="AH89" s="153" t="str">
        <f t="shared" si="23"/>
        <v>NA</v>
      </c>
      <c r="AI89" s="153" t="str">
        <f>IF(AH89="NA","",IF(AH89=999999, "", IF(AH89=888888, "", IF(COUNTIF($AH$10:AH89,AH89)=1,AH89,""))))</f>
        <v/>
      </c>
      <c r="AJ89" s="153" t="str">
        <f t="shared" si="24"/>
        <v>NA</v>
      </c>
      <c r="AK89" s="153" t="str">
        <f>IF(AJ89="NA","",IF(AJ89=999999, "", IF(AJ89=888888, "", IF(COUNTIF($AJ$10:AJ89,AJ89)=1,AJ89,""))))</f>
        <v/>
      </c>
      <c r="AL89" s="153">
        <f t="shared" si="27"/>
        <v>0</v>
      </c>
      <c r="AM89" s="153">
        <f t="shared" si="28"/>
        <v>0</v>
      </c>
      <c r="AN89" s="153" t="str">
        <f t="shared" si="29"/>
        <v>False</v>
      </c>
      <c r="AO89" s="235" t="str">
        <f t="shared" si="30"/>
        <v>NA</v>
      </c>
      <c r="AP89" s="235" t="str">
        <f>IF(AO89="NA","",IF(AO89=999999, "", IF(AO89=888888, "", IF(COUNTIF($AO$10:AO89,AO89)=1,AO89,""))))</f>
        <v/>
      </c>
      <c r="AQ89" s="211"/>
      <c r="AR89" s="211"/>
    </row>
    <row r="90" spans="1:44" ht="21.75" customHeight="1" x14ac:dyDescent="0.35">
      <c r="A90" s="148" t="str">
        <f t="shared" si="31"/>
        <v/>
      </c>
      <c r="B90" s="10"/>
      <c r="C90" s="147" t="str">
        <f>IFERROR(INDEX('List of schools'!C$2:C$8000, MATCH('Year 8 _2022'!$B90, 'List of schools'!$B$2:$B$8000,0)), "NA")</f>
        <v>NA</v>
      </c>
      <c r="D90" s="10"/>
      <c r="E90" s="124"/>
      <c r="F90" s="149" t="str">
        <f>IF(E90="","",IFERROR(
IF('Year 8 _2022'!E90="M",INDEX('List of schools'!H$2:H$7300,MATCH('Year 8 _2022'!$B90,'List of schools'!$B$2:$B$7300,0)),IF('Year 8 _2022'!E90="F",INDEX('List of schools'!G$2:G$7300,MATCH('Year 8 _2022'!$B90,'List of schools'!$B$2:$B$7300,0)),IF('Year 8 _2022'!E90="non-binary or other", 0,IF('Year 8 _2022'!E90="not disclosed", 0,"NA")))),"NA"))</f>
        <v/>
      </c>
      <c r="G90" s="11"/>
      <c r="H90" s="10"/>
      <c r="I90" s="10"/>
      <c r="J90" s="10"/>
      <c r="K90" s="150">
        <f t="shared" si="17"/>
        <v>0</v>
      </c>
      <c r="L90" s="17"/>
      <c r="M90" s="16"/>
      <c r="N90" s="9"/>
      <c r="O90" s="213"/>
      <c r="P90" s="10"/>
      <c r="Q90" s="355"/>
      <c r="R90" s="254"/>
      <c r="S90" s="151" t="str">
        <f t="shared" si="25"/>
        <v/>
      </c>
      <c r="T90" s="16"/>
      <c r="U90" s="10"/>
      <c r="V90" s="213"/>
      <c r="W90" s="10"/>
      <c r="X90" s="355"/>
      <c r="Y90" s="254"/>
      <c r="Z90" s="151" t="str">
        <f t="shared" si="26"/>
        <v/>
      </c>
      <c r="AA90" s="4"/>
      <c r="AB90" s="153" t="str">
        <f t="shared" si="18"/>
        <v/>
      </c>
      <c r="AC90" s="169" t="str">
        <f t="shared" si="19"/>
        <v/>
      </c>
      <c r="AD90" s="153">
        <f t="shared" si="20"/>
        <v>0</v>
      </c>
      <c r="AE90" s="153" t="str">
        <f t="shared" si="21"/>
        <v>NA</v>
      </c>
      <c r="AF90" s="153" t="str">
        <f t="shared" si="22"/>
        <v>NA</v>
      </c>
      <c r="AG90" s="153" t="str">
        <f>IF(AF90="NA","",IF(AF90=999999, "", IF(AF90=888888, "", IF(COUNTIF($AF$10:AF90,AF90)=1,AF90,""))))</f>
        <v/>
      </c>
      <c r="AH90" s="153" t="str">
        <f t="shared" si="23"/>
        <v>NA</v>
      </c>
      <c r="AI90" s="153" t="str">
        <f>IF(AH90="NA","",IF(AH90=999999, "", IF(AH90=888888, "", IF(COUNTIF($AH$10:AH90,AH90)=1,AH90,""))))</f>
        <v/>
      </c>
      <c r="AJ90" s="153" t="str">
        <f t="shared" si="24"/>
        <v>NA</v>
      </c>
      <c r="AK90" s="153" t="str">
        <f>IF(AJ90="NA","",IF(AJ90=999999, "", IF(AJ90=888888, "", IF(COUNTIF($AJ$10:AJ90,AJ90)=1,AJ90,""))))</f>
        <v/>
      </c>
      <c r="AL90" s="153">
        <f t="shared" si="27"/>
        <v>0</v>
      </c>
      <c r="AM90" s="153">
        <f t="shared" si="28"/>
        <v>0</v>
      </c>
      <c r="AN90" s="153" t="str">
        <f t="shared" si="29"/>
        <v>False</v>
      </c>
      <c r="AO90" s="235" t="str">
        <f t="shared" si="30"/>
        <v>NA</v>
      </c>
      <c r="AP90" s="235" t="str">
        <f>IF(AO90="NA","",IF(AO90=999999, "", IF(AO90=888888, "", IF(COUNTIF($AO$10:AO90,AO90)=1,AO90,""))))</f>
        <v/>
      </c>
      <c r="AQ90" s="211"/>
      <c r="AR90" s="211"/>
    </row>
    <row r="91" spans="1:44" ht="21.75" customHeight="1" x14ac:dyDescent="0.35">
      <c r="A91" s="148" t="str">
        <f t="shared" si="31"/>
        <v/>
      </c>
      <c r="B91" s="10"/>
      <c r="C91" s="147" t="str">
        <f>IFERROR(INDEX('List of schools'!C$2:C$8000, MATCH('Year 8 _2022'!$B91, 'List of schools'!$B$2:$B$8000,0)), "NA")</f>
        <v>NA</v>
      </c>
      <c r="D91" s="10"/>
      <c r="E91" s="124"/>
      <c r="F91" s="149" t="str">
        <f>IF(E91="","",IFERROR(
IF('Year 8 _2022'!E91="M",INDEX('List of schools'!H$2:H$7300,MATCH('Year 8 _2022'!$B91,'List of schools'!$B$2:$B$7300,0)),IF('Year 8 _2022'!E91="F",INDEX('List of schools'!G$2:G$7300,MATCH('Year 8 _2022'!$B91,'List of schools'!$B$2:$B$7300,0)),IF('Year 8 _2022'!E91="non-binary or other", 0,IF('Year 8 _2022'!E91="not disclosed", 0,"NA")))),"NA"))</f>
        <v/>
      </c>
      <c r="G91" s="11"/>
      <c r="H91" s="10"/>
      <c r="I91" s="10"/>
      <c r="J91" s="10"/>
      <c r="K91" s="150">
        <f t="shared" si="17"/>
        <v>0</v>
      </c>
      <c r="L91" s="17"/>
      <c r="M91" s="16"/>
      <c r="N91" s="9"/>
      <c r="O91" s="213"/>
      <c r="P91" s="10"/>
      <c r="Q91" s="355"/>
      <c r="R91" s="254"/>
      <c r="S91" s="151" t="str">
        <f t="shared" si="25"/>
        <v/>
      </c>
      <c r="T91" s="16"/>
      <c r="U91" s="10"/>
      <c r="V91" s="213"/>
      <c r="W91" s="10"/>
      <c r="X91" s="355"/>
      <c r="Y91" s="254"/>
      <c r="Z91" s="151" t="str">
        <f t="shared" si="26"/>
        <v/>
      </c>
      <c r="AA91" s="4"/>
      <c r="AB91" s="153" t="str">
        <f t="shared" si="18"/>
        <v/>
      </c>
      <c r="AC91" s="169" t="str">
        <f t="shared" si="19"/>
        <v/>
      </c>
      <c r="AD91" s="153">
        <f t="shared" si="20"/>
        <v>0</v>
      </c>
      <c r="AE91" s="153" t="str">
        <f t="shared" si="21"/>
        <v>NA</v>
      </c>
      <c r="AF91" s="153" t="str">
        <f t="shared" si="22"/>
        <v>NA</v>
      </c>
      <c r="AG91" s="153" t="str">
        <f>IF(AF91="NA","",IF(AF91=999999, "", IF(AF91=888888, "", IF(COUNTIF($AF$10:AF91,AF91)=1,AF91,""))))</f>
        <v/>
      </c>
      <c r="AH91" s="153" t="str">
        <f t="shared" si="23"/>
        <v>NA</v>
      </c>
      <c r="AI91" s="153" t="str">
        <f>IF(AH91="NA","",IF(AH91=999999, "", IF(AH91=888888, "", IF(COUNTIF($AH$10:AH91,AH91)=1,AH91,""))))</f>
        <v/>
      </c>
      <c r="AJ91" s="153" t="str">
        <f t="shared" si="24"/>
        <v>NA</v>
      </c>
      <c r="AK91" s="153" t="str">
        <f>IF(AJ91="NA","",IF(AJ91=999999, "", IF(AJ91=888888, "", IF(COUNTIF($AJ$10:AJ91,AJ91)=1,AJ91,""))))</f>
        <v/>
      </c>
      <c r="AL91" s="153">
        <f t="shared" si="27"/>
        <v>0</v>
      </c>
      <c r="AM91" s="153">
        <f t="shared" si="28"/>
        <v>0</v>
      </c>
      <c r="AN91" s="153" t="str">
        <f t="shared" si="29"/>
        <v>False</v>
      </c>
      <c r="AO91" s="235" t="str">
        <f t="shared" si="30"/>
        <v>NA</v>
      </c>
      <c r="AP91" s="235" t="str">
        <f>IF(AO91="NA","",IF(AO91=999999, "", IF(AO91=888888, "", IF(COUNTIF($AO$10:AO91,AO91)=1,AO91,""))))</f>
        <v/>
      </c>
      <c r="AQ91" s="211"/>
      <c r="AR91" s="211"/>
    </row>
    <row r="92" spans="1:44" ht="21.75" customHeight="1" x14ac:dyDescent="0.35">
      <c r="A92" s="148" t="str">
        <f t="shared" si="31"/>
        <v/>
      </c>
      <c r="B92" s="10"/>
      <c r="C92" s="147" t="str">
        <f>IFERROR(INDEX('List of schools'!C$2:C$8000, MATCH('Year 8 _2022'!$B92, 'List of schools'!$B$2:$B$8000,0)), "NA")</f>
        <v>NA</v>
      </c>
      <c r="D92" s="10"/>
      <c r="E92" s="124"/>
      <c r="F92" s="149" t="str">
        <f>IF(E92="","",IFERROR(
IF('Year 8 _2022'!E92="M",INDEX('List of schools'!H$2:H$7300,MATCH('Year 8 _2022'!$B92,'List of schools'!$B$2:$B$7300,0)),IF('Year 8 _2022'!E92="F",INDEX('List of schools'!G$2:G$7300,MATCH('Year 8 _2022'!$B92,'List of schools'!$B$2:$B$7300,0)),IF('Year 8 _2022'!E92="non-binary or other", 0,IF('Year 8 _2022'!E92="not disclosed", 0,"NA")))),"NA"))</f>
        <v/>
      </c>
      <c r="G92" s="11"/>
      <c r="H92" s="10"/>
      <c r="I92" s="10"/>
      <c r="J92" s="10"/>
      <c r="K92" s="150">
        <f t="shared" si="17"/>
        <v>0</v>
      </c>
      <c r="L92" s="17"/>
      <c r="M92" s="16"/>
      <c r="N92" s="9"/>
      <c r="O92" s="213"/>
      <c r="P92" s="10"/>
      <c r="Q92" s="355"/>
      <c r="R92" s="254"/>
      <c r="S92" s="151" t="str">
        <f t="shared" si="25"/>
        <v/>
      </c>
      <c r="T92" s="16"/>
      <c r="U92" s="10"/>
      <c r="V92" s="213"/>
      <c r="W92" s="10"/>
      <c r="X92" s="355"/>
      <c r="Y92" s="254"/>
      <c r="Z92" s="151" t="str">
        <f t="shared" si="26"/>
        <v/>
      </c>
      <c r="AA92" s="4"/>
      <c r="AB92" s="153" t="str">
        <f t="shared" si="18"/>
        <v/>
      </c>
      <c r="AC92" s="169" t="str">
        <f t="shared" si="19"/>
        <v/>
      </c>
      <c r="AD92" s="153">
        <f t="shared" si="20"/>
        <v>0</v>
      </c>
      <c r="AE92" s="153" t="str">
        <f t="shared" si="21"/>
        <v>NA</v>
      </c>
      <c r="AF92" s="153" t="str">
        <f t="shared" si="22"/>
        <v>NA</v>
      </c>
      <c r="AG92" s="153" t="str">
        <f>IF(AF92="NA","",IF(AF92=999999, "", IF(AF92=888888, "", IF(COUNTIF($AF$10:AF92,AF92)=1,AF92,""))))</f>
        <v/>
      </c>
      <c r="AH92" s="153" t="str">
        <f t="shared" si="23"/>
        <v>NA</v>
      </c>
      <c r="AI92" s="153" t="str">
        <f>IF(AH92="NA","",IF(AH92=999999, "", IF(AH92=888888, "", IF(COUNTIF($AH$10:AH92,AH92)=1,AH92,""))))</f>
        <v/>
      </c>
      <c r="AJ92" s="153" t="str">
        <f t="shared" si="24"/>
        <v>NA</v>
      </c>
      <c r="AK92" s="153" t="str">
        <f>IF(AJ92="NA","",IF(AJ92=999999, "", IF(AJ92=888888, "", IF(COUNTIF($AJ$10:AJ92,AJ92)=1,AJ92,""))))</f>
        <v/>
      </c>
      <c r="AL92" s="153">
        <f t="shared" si="27"/>
        <v>0</v>
      </c>
      <c r="AM92" s="153">
        <f t="shared" si="28"/>
        <v>0</v>
      </c>
      <c r="AN92" s="153" t="str">
        <f t="shared" si="29"/>
        <v>False</v>
      </c>
      <c r="AO92" s="235" t="str">
        <f t="shared" si="30"/>
        <v>NA</v>
      </c>
      <c r="AP92" s="235" t="str">
        <f>IF(AO92="NA","",IF(AO92=999999, "", IF(AO92=888888, "", IF(COUNTIF($AO$10:AO92,AO92)=1,AO92,""))))</f>
        <v/>
      </c>
      <c r="AQ92" s="211"/>
      <c r="AR92" s="211"/>
    </row>
    <row r="93" spans="1:44" ht="21.75" customHeight="1" x14ac:dyDescent="0.35">
      <c r="A93" s="148" t="str">
        <f t="shared" si="31"/>
        <v/>
      </c>
      <c r="B93" s="10"/>
      <c r="C93" s="147" t="str">
        <f>IFERROR(INDEX('List of schools'!C$2:C$8000, MATCH('Year 8 _2022'!$B93, 'List of schools'!$B$2:$B$8000,0)), "NA")</f>
        <v>NA</v>
      </c>
      <c r="D93" s="10"/>
      <c r="E93" s="124"/>
      <c r="F93" s="149" t="str">
        <f>IF(E93="","",IFERROR(
IF('Year 8 _2022'!E93="M",INDEX('List of schools'!H$2:H$7300,MATCH('Year 8 _2022'!$B93,'List of schools'!$B$2:$B$7300,0)),IF('Year 8 _2022'!E93="F",INDEX('List of schools'!G$2:G$7300,MATCH('Year 8 _2022'!$B93,'List of schools'!$B$2:$B$7300,0)),IF('Year 8 _2022'!E93="non-binary or other", 0,IF('Year 8 _2022'!E93="not disclosed", 0,"NA")))),"NA"))</f>
        <v/>
      </c>
      <c r="G93" s="11"/>
      <c r="H93" s="10"/>
      <c r="I93" s="10"/>
      <c r="J93" s="10"/>
      <c r="K93" s="150">
        <f t="shared" si="17"/>
        <v>0</v>
      </c>
      <c r="L93" s="17"/>
      <c r="M93" s="16"/>
      <c r="N93" s="9"/>
      <c r="O93" s="213"/>
      <c r="P93" s="10"/>
      <c r="Q93" s="355"/>
      <c r="R93" s="254"/>
      <c r="S93" s="151" t="str">
        <f t="shared" si="25"/>
        <v/>
      </c>
      <c r="T93" s="16"/>
      <c r="U93" s="10"/>
      <c r="V93" s="213"/>
      <c r="W93" s="10"/>
      <c r="X93" s="355"/>
      <c r="Y93" s="254"/>
      <c r="Z93" s="151" t="str">
        <f t="shared" si="26"/>
        <v/>
      </c>
      <c r="AA93" s="4"/>
      <c r="AB93" s="153" t="str">
        <f t="shared" si="18"/>
        <v/>
      </c>
      <c r="AC93" s="169" t="str">
        <f t="shared" si="19"/>
        <v/>
      </c>
      <c r="AD93" s="153">
        <f t="shared" si="20"/>
        <v>0</v>
      </c>
      <c r="AE93" s="153" t="str">
        <f t="shared" si="21"/>
        <v>NA</v>
      </c>
      <c r="AF93" s="153" t="str">
        <f t="shared" si="22"/>
        <v>NA</v>
      </c>
      <c r="AG93" s="153" t="str">
        <f>IF(AF93="NA","",IF(AF93=999999, "", IF(AF93=888888, "", IF(COUNTIF($AF$10:AF93,AF93)=1,AF93,""))))</f>
        <v/>
      </c>
      <c r="AH93" s="153" t="str">
        <f t="shared" si="23"/>
        <v>NA</v>
      </c>
      <c r="AI93" s="153" t="str">
        <f>IF(AH93="NA","",IF(AH93=999999, "", IF(AH93=888888, "", IF(COUNTIF($AH$10:AH93,AH93)=1,AH93,""))))</f>
        <v/>
      </c>
      <c r="AJ93" s="153" t="str">
        <f t="shared" si="24"/>
        <v>NA</v>
      </c>
      <c r="AK93" s="153" t="str">
        <f>IF(AJ93="NA","",IF(AJ93=999999, "", IF(AJ93=888888, "", IF(COUNTIF($AJ$10:AJ93,AJ93)=1,AJ93,""))))</f>
        <v/>
      </c>
      <c r="AL93" s="153">
        <f t="shared" si="27"/>
        <v>0</v>
      </c>
      <c r="AM93" s="153">
        <f t="shared" si="28"/>
        <v>0</v>
      </c>
      <c r="AN93" s="153" t="str">
        <f t="shared" si="29"/>
        <v>False</v>
      </c>
      <c r="AO93" s="235" t="str">
        <f t="shared" si="30"/>
        <v>NA</v>
      </c>
      <c r="AP93" s="235" t="str">
        <f>IF(AO93="NA","",IF(AO93=999999, "", IF(AO93=888888, "", IF(COUNTIF($AO$10:AO93,AO93)=1,AO93,""))))</f>
        <v/>
      </c>
      <c r="AQ93" s="211"/>
      <c r="AR93" s="211"/>
    </row>
    <row r="94" spans="1:44" ht="21.75" customHeight="1" x14ac:dyDescent="0.35">
      <c r="A94" s="148" t="str">
        <f t="shared" si="31"/>
        <v/>
      </c>
      <c r="B94" s="10"/>
      <c r="C94" s="147" t="str">
        <f>IFERROR(INDEX('List of schools'!C$2:C$8000, MATCH('Year 8 _2022'!$B94, 'List of schools'!$B$2:$B$8000,0)), "NA")</f>
        <v>NA</v>
      </c>
      <c r="D94" s="10"/>
      <c r="E94" s="124"/>
      <c r="F94" s="149" t="str">
        <f>IF(E94="","",IFERROR(
IF('Year 8 _2022'!E94="M",INDEX('List of schools'!H$2:H$7300,MATCH('Year 8 _2022'!$B94,'List of schools'!$B$2:$B$7300,0)),IF('Year 8 _2022'!E94="F",INDEX('List of schools'!G$2:G$7300,MATCH('Year 8 _2022'!$B94,'List of schools'!$B$2:$B$7300,0)),IF('Year 8 _2022'!E94="non-binary or other", 0,IF('Year 8 _2022'!E94="not disclosed", 0,"NA")))),"NA"))</f>
        <v/>
      </c>
      <c r="G94" s="11"/>
      <c r="H94" s="10"/>
      <c r="I94" s="10"/>
      <c r="J94" s="10"/>
      <c r="K94" s="150">
        <f t="shared" si="17"/>
        <v>0</v>
      </c>
      <c r="L94" s="17"/>
      <c r="M94" s="16"/>
      <c r="N94" s="9"/>
      <c r="O94" s="213"/>
      <c r="P94" s="10"/>
      <c r="Q94" s="355"/>
      <c r="R94" s="254"/>
      <c r="S94" s="151" t="str">
        <f t="shared" si="25"/>
        <v/>
      </c>
      <c r="T94" s="16"/>
      <c r="U94" s="10"/>
      <c r="V94" s="213"/>
      <c r="W94" s="10"/>
      <c r="X94" s="355"/>
      <c r="Y94" s="254"/>
      <c r="Z94" s="151" t="str">
        <f t="shared" si="26"/>
        <v/>
      </c>
      <c r="AA94" s="4"/>
      <c r="AB94" s="153" t="str">
        <f t="shared" si="18"/>
        <v/>
      </c>
      <c r="AC94" s="169" t="str">
        <f t="shared" si="19"/>
        <v/>
      </c>
      <c r="AD94" s="153">
        <f t="shared" si="20"/>
        <v>0</v>
      </c>
      <c r="AE94" s="153" t="str">
        <f t="shared" si="21"/>
        <v>NA</v>
      </c>
      <c r="AF94" s="153" t="str">
        <f t="shared" si="22"/>
        <v>NA</v>
      </c>
      <c r="AG94" s="153" t="str">
        <f>IF(AF94="NA","",IF(AF94=999999, "", IF(AF94=888888, "", IF(COUNTIF($AF$10:AF94,AF94)=1,AF94,""))))</f>
        <v/>
      </c>
      <c r="AH94" s="153" t="str">
        <f t="shared" si="23"/>
        <v>NA</v>
      </c>
      <c r="AI94" s="153" t="str">
        <f>IF(AH94="NA","",IF(AH94=999999, "", IF(AH94=888888, "", IF(COUNTIF($AH$10:AH94,AH94)=1,AH94,""))))</f>
        <v/>
      </c>
      <c r="AJ94" s="153" t="str">
        <f t="shared" si="24"/>
        <v>NA</v>
      </c>
      <c r="AK94" s="153" t="str">
        <f>IF(AJ94="NA","",IF(AJ94=999999, "", IF(AJ94=888888, "", IF(COUNTIF($AJ$10:AJ94,AJ94)=1,AJ94,""))))</f>
        <v/>
      </c>
      <c r="AL94" s="153">
        <f t="shared" si="27"/>
        <v>0</v>
      </c>
      <c r="AM94" s="153">
        <f t="shared" si="28"/>
        <v>0</v>
      </c>
      <c r="AN94" s="153" t="str">
        <f t="shared" si="29"/>
        <v>False</v>
      </c>
      <c r="AO94" s="235" t="str">
        <f t="shared" si="30"/>
        <v>NA</v>
      </c>
      <c r="AP94" s="235" t="str">
        <f>IF(AO94="NA","",IF(AO94=999999, "", IF(AO94=888888, "", IF(COUNTIF($AO$10:AO94,AO94)=1,AO94,""))))</f>
        <v/>
      </c>
      <c r="AQ94" s="211"/>
      <c r="AR94" s="211"/>
    </row>
    <row r="95" spans="1:44" ht="21.75" customHeight="1" x14ac:dyDescent="0.35">
      <c r="A95" s="148" t="str">
        <f t="shared" si="31"/>
        <v/>
      </c>
      <c r="B95" s="10"/>
      <c r="C95" s="147" t="str">
        <f>IFERROR(INDEX('List of schools'!C$2:C$8000, MATCH('Year 8 _2022'!$B95, 'List of schools'!$B$2:$B$8000,0)), "NA")</f>
        <v>NA</v>
      </c>
      <c r="D95" s="10"/>
      <c r="E95" s="124"/>
      <c r="F95" s="149" t="str">
        <f>IF(E95="","",IFERROR(
IF('Year 8 _2022'!E95="M",INDEX('List of schools'!H$2:H$7300,MATCH('Year 8 _2022'!$B95,'List of schools'!$B$2:$B$7300,0)),IF('Year 8 _2022'!E95="F",INDEX('List of schools'!G$2:G$7300,MATCH('Year 8 _2022'!$B95,'List of schools'!$B$2:$B$7300,0)),IF('Year 8 _2022'!E95="non-binary or other", 0,IF('Year 8 _2022'!E95="not disclosed", 0,"NA")))),"NA"))</f>
        <v/>
      </c>
      <c r="G95" s="11"/>
      <c r="H95" s="10"/>
      <c r="I95" s="10"/>
      <c r="J95" s="10"/>
      <c r="K95" s="150">
        <f t="shared" si="17"/>
        <v>0</v>
      </c>
      <c r="L95" s="17"/>
      <c r="M95" s="16"/>
      <c r="N95" s="9"/>
      <c r="O95" s="213"/>
      <c r="P95" s="10"/>
      <c r="Q95" s="355"/>
      <c r="R95" s="254"/>
      <c r="S95" s="151" t="str">
        <f t="shared" si="25"/>
        <v/>
      </c>
      <c r="T95" s="16"/>
      <c r="U95" s="10"/>
      <c r="V95" s="213"/>
      <c r="W95" s="10"/>
      <c r="X95" s="355"/>
      <c r="Y95" s="254"/>
      <c r="Z95" s="151" t="str">
        <f t="shared" si="26"/>
        <v/>
      </c>
      <c r="AA95" s="4"/>
      <c r="AB95" s="153" t="str">
        <f t="shared" si="18"/>
        <v/>
      </c>
      <c r="AC95" s="169" t="str">
        <f t="shared" si="19"/>
        <v/>
      </c>
      <c r="AD95" s="153">
        <f t="shared" si="20"/>
        <v>0</v>
      </c>
      <c r="AE95" s="153" t="str">
        <f t="shared" si="21"/>
        <v>NA</v>
      </c>
      <c r="AF95" s="153" t="str">
        <f t="shared" si="22"/>
        <v>NA</v>
      </c>
      <c r="AG95" s="153" t="str">
        <f>IF(AF95="NA","",IF(AF95=999999, "", IF(AF95=888888, "", IF(COUNTIF($AF$10:AF95,AF95)=1,AF95,""))))</f>
        <v/>
      </c>
      <c r="AH95" s="153" t="str">
        <f t="shared" si="23"/>
        <v>NA</v>
      </c>
      <c r="AI95" s="153" t="str">
        <f>IF(AH95="NA","",IF(AH95=999999, "", IF(AH95=888888, "", IF(COUNTIF($AH$10:AH95,AH95)=1,AH95,""))))</f>
        <v/>
      </c>
      <c r="AJ95" s="153" t="str">
        <f t="shared" si="24"/>
        <v>NA</v>
      </c>
      <c r="AK95" s="153" t="str">
        <f>IF(AJ95="NA","",IF(AJ95=999999, "", IF(AJ95=888888, "", IF(COUNTIF($AJ$10:AJ95,AJ95)=1,AJ95,""))))</f>
        <v/>
      </c>
      <c r="AL95" s="153">
        <f t="shared" si="27"/>
        <v>0</v>
      </c>
      <c r="AM95" s="153">
        <f t="shared" si="28"/>
        <v>0</v>
      </c>
      <c r="AN95" s="153" t="str">
        <f t="shared" si="29"/>
        <v>False</v>
      </c>
      <c r="AO95" s="235" t="str">
        <f t="shared" si="30"/>
        <v>NA</v>
      </c>
      <c r="AP95" s="235" t="str">
        <f>IF(AO95="NA","",IF(AO95=999999, "", IF(AO95=888888, "", IF(COUNTIF($AO$10:AO95,AO95)=1,AO95,""))))</f>
        <v/>
      </c>
      <c r="AQ95" s="211"/>
      <c r="AR95" s="211"/>
    </row>
    <row r="96" spans="1:44" ht="21.75" customHeight="1" x14ac:dyDescent="0.35">
      <c r="A96" s="148" t="str">
        <f t="shared" si="31"/>
        <v/>
      </c>
      <c r="B96" s="10"/>
      <c r="C96" s="147" t="str">
        <f>IFERROR(INDEX('List of schools'!C$2:C$8000, MATCH('Year 8 _2022'!$B96, 'List of schools'!$B$2:$B$8000,0)), "NA")</f>
        <v>NA</v>
      </c>
      <c r="D96" s="10"/>
      <c r="E96" s="124"/>
      <c r="F96" s="149" t="str">
        <f>IF(E96="","",IFERROR(
IF('Year 8 _2022'!E96="M",INDEX('List of schools'!H$2:H$7300,MATCH('Year 8 _2022'!$B96,'List of schools'!$B$2:$B$7300,0)),IF('Year 8 _2022'!E96="F",INDEX('List of schools'!G$2:G$7300,MATCH('Year 8 _2022'!$B96,'List of schools'!$B$2:$B$7300,0)),IF('Year 8 _2022'!E96="non-binary or other", 0,IF('Year 8 _2022'!E96="not disclosed", 0,"NA")))),"NA"))</f>
        <v/>
      </c>
      <c r="G96" s="11"/>
      <c r="H96" s="10"/>
      <c r="I96" s="10"/>
      <c r="J96" s="10"/>
      <c r="K96" s="150">
        <f t="shared" si="17"/>
        <v>0</v>
      </c>
      <c r="L96" s="17"/>
      <c r="M96" s="16"/>
      <c r="N96" s="9"/>
      <c r="O96" s="213"/>
      <c r="P96" s="10"/>
      <c r="Q96" s="355"/>
      <c r="R96" s="254"/>
      <c r="S96" s="151" t="str">
        <f t="shared" si="25"/>
        <v/>
      </c>
      <c r="T96" s="16"/>
      <c r="U96" s="10"/>
      <c r="V96" s="213"/>
      <c r="W96" s="10"/>
      <c r="X96" s="355"/>
      <c r="Y96" s="254"/>
      <c r="Z96" s="151" t="str">
        <f t="shared" si="26"/>
        <v/>
      </c>
      <c r="AA96" s="4"/>
      <c r="AB96" s="153" t="str">
        <f t="shared" si="18"/>
        <v/>
      </c>
      <c r="AC96" s="169" t="str">
        <f t="shared" si="19"/>
        <v/>
      </c>
      <c r="AD96" s="153">
        <f t="shared" si="20"/>
        <v>0</v>
      </c>
      <c r="AE96" s="153" t="str">
        <f t="shared" si="21"/>
        <v>NA</v>
      </c>
      <c r="AF96" s="153" t="str">
        <f t="shared" si="22"/>
        <v>NA</v>
      </c>
      <c r="AG96" s="153" t="str">
        <f>IF(AF96="NA","",IF(AF96=999999, "", IF(AF96=888888, "", IF(COUNTIF($AF$10:AF96,AF96)=1,AF96,""))))</f>
        <v/>
      </c>
      <c r="AH96" s="153" t="str">
        <f t="shared" si="23"/>
        <v>NA</v>
      </c>
      <c r="AI96" s="153" t="str">
        <f>IF(AH96="NA","",IF(AH96=999999, "", IF(AH96=888888, "", IF(COUNTIF($AH$10:AH96,AH96)=1,AH96,""))))</f>
        <v/>
      </c>
      <c r="AJ96" s="153" t="str">
        <f t="shared" si="24"/>
        <v>NA</v>
      </c>
      <c r="AK96" s="153" t="str">
        <f>IF(AJ96="NA","",IF(AJ96=999999, "", IF(AJ96=888888, "", IF(COUNTIF($AJ$10:AJ96,AJ96)=1,AJ96,""))))</f>
        <v/>
      </c>
      <c r="AL96" s="153">
        <f t="shared" si="27"/>
        <v>0</v>
      </c>
      <c r="AM96" s="153">
        <f t="shared" si="28"/>
        <v>0</v>
      </c>
      <c r="AN96" s="153" t="str">
        <f t="shared" si="29"/>
        <v>False</v>
      </c>
      <c r="AO96" s="235" t="str">
        <f t="shared" si="30"/>
        <v>NA</v>
      </c>
      <c r="AP96" s="235" t="str">
        <f>IF(AO96="NA","",IF(AO96=999999, "", IF(AO96=888888, "", IF(COUNTIF($AO$10:AO96,AO96)=1,AO96,""))))</f>
        <v/>
      </c>
      <c r="AQ96" s="211"/>
      <c r="AR96" s="211"/>
    </row>
    <row r="97" spans="1:44" ht="21.75" customHeight="1" x14ac:dyDescent="0.35">
      <c r="A97" s="148" t="str">
        <f t="shared" si="31"/>
        <v/>
      </c>
      <c r="B97" s="10"/>
      <c r="C97" s="147" t="str">
        <f>IFERROR(INDEX('List of schools'!C$2:C$8000, MATCH('Year 8 _2022'!$B97, 'List of schools'!$B$2:$B$8000,0)), "NA")</f>
        <v>NA</v>
      </c>
      <c r="D97" s="10"/>
      <c r="E97" s="124"/>
      <c r="F97" s="149" t="str">
        <f>IF(E97="","",IFERROR(
IF('Year 8 _2022'!E97="M",INDEX('List of schools'!H$2:H$7300,MATCH('Year 8 _2022'!$B97,'List of schools'!$B$2:$B$7300,0)),IF('Year 8 _2022'!E97="F",INDEX('List of schools'!G$2:G$7300,MATCH('Year 8 _2022'!$B97,'List of schools'!$B$2:$B$7300,0)),IF('Year 8 _2022'!E97="non-binary or other", 0,IF('Year 8 _2022'!E97="not disclosed", 0,"NA")))),"NA"))</f>
        <v/>
      </c>
      <c r="G97" s="11"/>
      <c r="H97" s="10"/>
      <c r="I97" s="10"/>
      <c r="J97" s="10"/>
      <c r="K97" s="150">
        <f t="shared" si="17"/>
        <v>0</v>
      </c>
      <c r="L97" s="17"/>
      <c r="M97" s="16"/>
      <c r="N97" s="9"/>
      <c r="O97" s="213"/>
      <c r="P97" s="10"/>
      <c r="Q97" s="355"/>
      <c r="R97" s="254"/>
      <c r="S97" s="151" t="str">
        <f t="shared" si="25"/>
        <v/>
      </c>
      <c r="T97" s="16"/>
      <c r="U97" s="10"/>
      <c r="V97" s="213"/>
      <c r="W97" s="10"/>
      <c r="X97" s="355"/>
      <c r="Y97" s="254"/>
      <c r="Z97" s="151" t="str">
        <f t="shared" si="26"/>
        <v/>
      </c>
      <c r="AA97" s="4"/>
      <c r="AB97" s="153" t="str">
        <f t="shared" si="18"/>
        <v/>
      </c>
      <c r="AC97" s="169" t="str">
        <f t="shared" si="19"/>
        <v/>
      </c>
      <c r="AD97" s="153">
        <f t="shared" si="20"/>
        <v>0</v>
      </c>
      <c r="AE97" s="153" t="str">
        <f t="shared" si="21"/>
        <v>NA</v>
      </c>
      <c r="AF97" s="153" t="str">
        <f t="shared" si="22"/>
        <v>NA</v>
      </c>
      <c r="AG97" s="153" t="str">
        <f>IF(AF97="NA","",IF(AF97=999999, "", IF(AF97=888888, "", IF(COUNTIF($AF$10:AF97,AF97)=1,AF97,""))))</f>
        <v/>
      </c>
      <c r="AH97" s="153" t="str">
        <f t="shared" si="23"/>
        <v>NA</v>
      </c>
      <c r="AI97" s="153" t="str">
        <f>IF(AH97="NA","",IF(AH97=999999, "", IF(AH97=888888, "", IF(COUNTIF($AH$10:AH97,AH97)=1,AH97,""))))</f>
        <v/>
      </c>
      <c r="AJ97" s="153" t="str">
        <f t="shared" si="24"/>
        <v>NA</v>
      </c>
      <c r="AK97" s="153" t="str">
        <f>IF(AJ97="NA","",IF(AJ97=999999, "", IF(AJ97=888888, "", IF(COUNTIF($AJ$10:AJ97,AJ97)=1,AJ97,""))))</f>
        <v/>
      </c>
      <c r="AL97" s="153">
        <f t="shared" si="27"/>
        <v>0</v>
      </c>
      <c r="AM97" s="153">
        <f t="shared" si="28"/>
        <v>0</v>
      </c>
      <c r="AN97" s="153" t="str">
        <f t="shared" si="29"/>
        <v>False</v>
      </c>
      <c r="AO97" s="235" t="str">
        <f t="shared" si="30"/>
        <v>NA</v>
      </c>
      <c r="AP97" s="235" t="str">
        <f>IF(AO97="NA","",IF(AO97=999999, "", IF(AO97=888888, "", IF(COUNTIF($AO$10:AO97,AO97)=1,AO97,""))))</f>
        <v/>
      </c>
      <c r="AQ97" s="211"/>
      <c r="AR97" s="211"/>
    </row>
    <row r="98" spans="1:44" ht="21.75" customHeight="1" x14ac:dyDescent="0.35">
      <c r="A98" s="148" t="str">
        <f t="shared" si="31"/>
        <v/>
      </c>
      <c r="B98" s="10"/>
      <c r="C98" s="147" t="str">
        <f>IFERROR(INDEX('List of schools'!C$2:C$8000, MATCH('Year 8 _2022'!$B98, 'List of schools'!$B$2:$B$8000,0)), "NA")</f>
        <v>NA</v>
      </c>
      <c r="D98" s="10"/>
      <c r="E98" s="124"/>
      <c r="F98" s="149" t="str">
        <f>IF(E98="","",IFERROR(
IF('Year 8 _2022'!E98="M",INDEX('List of schools'!H$2:H$7300,MATCH('Year 8 _2022'!$B98,'List of schools'!$B$2:$B$7300,0)),IF('Year 8 _2022'!E98="F",INDEX('List of schools'!G$2:G$7300,MATCH('Year 8 _2022'!$B98,'List of schools'!$B$2:$B$7300,0)),IF('Year 8 _2022'!E98="non-binary or other", 0,IF('Year 8 _2022'!E98="not disclosed", 0,"NA")))),"NA"))</f>
        <v/>
      </c>
      <c r="G98" s="11"/>
      <c r="H98" s="10"/>
      <c r="I98" s="10"/>
      <c r="J98" s="10"/>
      <c r="K98" s="150">
        <f t="shared" si="17"/>
        <v>0</v>
      </c>
      <c r="L98" s="17"/>
      <c r="M98" s="16"/>
      <c r="N98" s="9"/>
      <c r="O98" s="213"/>
      <c r="P98" s="10"/>
      <c r="Q98" s="355"/>
      <c r="R98" s="254"/>
      <c r="S98" s="151" t="str">
        <f t="shared" si="25"/>
        <v/>
      </c>
      <c r="T98" s="16"/>
      <c r="U98" s="10"/>
      <c r="V98" s="213"/>
      <c r="W98" s="10"/>
      <c r="X98" s="355"/>
      <c r="Y98" s="254"/>
      <c r="Z98" s="151" t="str">
        <f t="shared" si="26"/>
        <v/>
      </c>
      <c r="AA98" s="4"/>
      <c r="AB98" s="153" t="str">
        <f t="shared" si="18"/>
        <v/>
      </c>
      <c r="AC98" s="169" t="str">
        <f t="shared" si="19"/>
        <v/>
      </c>
      <c r="AD98" s="153">
        <f t="shared" si="20"/>
        <v>0</v>
      </c>
      <c r="AE98" s="153" t="str">
        <f t="shared" si="21"/>
        <v>NA</v>
      </c>
      <c r="AF98" s="153" t="str">
        <f t="shared" si="22"/>
        <v>NA</v>
      </c>
      <c r="AG98" s="153" t="str">
        <f>IF(AF98="NA","",IF(AF98=999999, "", IF(AF98=888888, "", IF(COUNTIF($AF$10:AF98,AF98)=1,AF98,""))))</f>
        <v/>
      </c>
      <c r="AH98" s="153" t="str">
        <f t="shared" si="23"/>
        <v>NA</v>
      </c>
      <c r="AI98" s="153" t="str">
        <f>IF(AH98="NA","",IF(AH98=999999, "", IF(AH98=888888, "", IF(COUNTIF($AH$10:AH98,AH98)=1,AH98,""))))</f>
        <v/>
      </c>
      <c r="AJ98" s="153" t="str">
        <f t="shared" si="24"/>
        <v>NA</v>
      </c>
      <c r="AK98" s="153" t="str">
        <f>IF(AJ98="NA","",IF(AJ98=999999, "", IF(AJ98=888888, "", IF(COUNTIF($AJ$10:AJ98,AJ98)=1,AJ98,""))))</f>
        <v/>
      </c>
      <c r="AL98" s="153">
        <f t="shared" si="27"/>
        <v>0</v>
      </c>
      <c r="AM98" s="153">
        <f t="shared" si="28"/>
        <v>0</v>
      </c>
      <c r="AN98" s="153" t="str">
        <f t="shared" si="29"/>
        <v>False</v>
      </c>
      <c r="AO98" s="235" t="str">
        <f t="shared" si="30"/>
        <v>NA</v>
      </c>
      <c r="AP98" s="235" t="str">
        <f>IF(AO98="NA","",IF(AO98=999999, "", IF(AO98=888888, "", IF(COUNTIF($AO$10:AO98,AO98)=1,AO98,""))))</f>
        <v/>
      </c>
      <c r="AQ98" s="211"/>
      <c r="AR98" s="211"/>
    </row>
    <row r="99" spans="1:44" ht="21.75" customHeight="1" x14ac:dyDescent="0.35">
      <c r="A99" s="148" t="str">
        <f t="shared" si="31"/>
        <v/>
      </c>
      <c r="B99" s="10"/>
      <c r="C99" s="147" t="str">
        <f>IFERROR(INDEX('List of schools'!C$2:C$8000, MATCH('Year 8 _2022'!$B99, 'List of schools'!$B$2:$B$8000,0)), "NA")</f>
        <v>NA</v>
      </c>
      <c r="D99" s="10"/>
      <c r="E99" s="124"/>
      <c r="F99" s="149" t="str">
        <f>IF(E99="","",IFERROR(
IF('Year 8 _2022'!E99="M",INDEX('List of schools'!H$2:H$7300,MATCH('Year 8 _2022'!$B99,'List of schools'!$B$2:$B$7300,0)),IF('Year 8 _2022'!E99="F",INDEX('List of schools'!G$2:G$7300,MATCH('Year 8 _2022'!$B99,'List of schools'!$B$2:$B$7300,0)),IF('Year 8 _2022'!E99="non-binary or other", 0,IF('Year 8 _2022'!E99="not disclosed", 0,"NA")))),"NA"))</f>
        <v/>
      </c>
      <c r="G99" s="11"/>
      <c r="H99" s="10"/>
      <c r="I99" s="10"/>
      <c r="J99" s="10"/>
      <c r="K99" s="150">
        <f t="shared" si="17"/>
        <v>0</v>
      </c>
      <c r="L99" s="17"/>
      <c r="M99" s="16"/>
      <c r="N99" s="9"/>
      <c r="O99" s="213"/>
      <c r="P99" s="10"/>
      <c r="Q99" s="355"/>
      <c r="R99" s="254"/>
      <c r="S99" s="151" t="str">
        <f t="shared" si="25"/>
        <v/>
      </c>
      <c r="T99" s="16"/>
      <c r="U99" s="10"/>
      <c r="V99" s="213"/>
      <c r="W99" s="10"/>
      <c r="X99" s="355"/>
      <c r="Y99" s="254"/>
      <c r="Z99" s="151" t="str">
        <f t="shared" si="26"/>
        <v/>
      </c>
      <c r="AA99" s="4"/>
      <c r="AB99" s="153" t="str">
        <f t="shared" si="18"/>
        <v/>
      </c>
      <c r="AC99" s="169" t="str">
        <f t="shared" si="19"/>
        <v/>
      </c>
      <c r="AD99" s="153">
        <f t="shared" si="20"/>
        <v>0</v>
      </c>
      <c r="AE99" s="153" t="str">
        <f t="shared" si="21"/>
        <v>NA</v>
      </c>
      <c r="AF99" s="153" t="str">
        <f t="shared" si="22"/>
        <v>NA</v>
      </c>
      <c r="AG99" s="153" t="str">
        <f>IF(AF99="NA","",IF(AF99=999999, "", IF(AF99=888888, "", IF(COUNTIF($AF$10:AF99,AF99)=1,AF99,""))))</f>
        <v/>
      </c>
      <c r="AH99" s="153" t="str">
        <f t="shared" si="23"/>
        <v>NA</v>
      </c>
      <c r="AI99" s="153" t="str">
        <f>IF(AH99="NA","",IF(AH99=999999, "", IF(AH99=888888, "", IF(COUNTIF($AH$10:AH99,AH99)=1,AH99,""))))</f>
        <v/>
      </c>
      <c r="AJ99" s="153" t="str">
        <f t="shared" si="24"/>
        <v>NA</v>
      </c>
      <c r="AK99" s="153" t="str">
        <f>IF(AJ99="NA","",IF(AJ99=999999, "", IF(AJ99=888888, "", IF(COUNTIF($AJ$10:AJ99,AJ99)=1,AJ99,""))))</f>
        <v/>
      </c>
      <c r="AL99" s="153">
        <f t="shared" si="27"/>
        <v>0</v>
      </c>
      <c r="AM99" s="153">
        <f t="shared" si="28"/>
        <v>0</v>
      </c>
      <c r="AN99" s="153" t="str">
        <f t="shared" si="29"/>
        <v>False</v>
      </c>
      <c r="AO99" s="235" t="str">
        <f t="shared" si="30"/>
        <v>NA</v>
      </c>
      <c r="AP99" s="235" t="str">
        <f>IF(AO99="NA","",IF(AO99=999999, "", IF(AO99=888888, "", IF(COUNTIF($AO$10:AO99,AO99)=1,AO99,""))))</f>
        <v/>
      </c>
      <c r="AQ99" s="211"/>
      <c r="AR99" s="211"/>
    </row>
    <row r="100" spans="1:44" ht="21.75" customHeight="1" x14ac:dyDescent="0.35">
      <c r="A100" s="148" t="str">
        <f t="shared" si="31"/>
        <v/>
      </c>
      <c r="B100" s="10"/>
      <c r="C100" s="147" t="str">
        <f>IFERROR(INDEX('List of schools'!C$2:C$8000, MATCH('Year 8 _2022'!$B100, 'List of schools'!$B$2:$B$8000,0)), "NA")</f>
        <v>NA</v>
      </c>
      <c r="D100" s="10"/>
      <c r="E100" s="124"/>
      <c r="F100" s="149" t="str">
        <f>IF(E100="","",IFERROR(
IF('Year 8 _2022'!E100="M",INDEX('List of schools'!H$2:H$7300,MATCH('Year 8 _2022'!$B100,'List of schools'!$B$2:$B$7300,0)),IF('Year 8 _2022'!E100="F",INDEX('List of schools'!G$2:G$7300,MATCH('Year 8 _2022'!$B100,'List of schools'!$B$2:$B$7300,0)),IF('Year 8 _2022'!E100="non-binary or other", 0,IF('Year 8 _2022'!E100="not disclosed", 0,"NA")))),"NA"))</f>
        <v/>
      </c>
      <c r="G100" s="11"/>
      <c r="H100" s="10"/>
      <c r="I100" s="10"/>
      <c r="J100" s="10"/>
      <c r="K100" s="150">
        <f t="shared" si="17"/>
        <v>0</v>
      </c>
      <c r="L100" s="17"/>
      <c r="M100" s="16"/>
      <c r="N100" s="9"/>
      <c r="O100" s="213"/>
      <c r="P100" s="10"/>
      <c r="Q100" s="355"/>
      <c r="R100" s="254"/>
      <c r="S100" s="151" t="str">
        <f t="shared" si="25"/>
        <v/>
      </c>
      <c r="T100" s="16"/>
      <c r="U100" s="10"/>
      <c r="V100" s="213"/>
      <c r="W100" s="10"/>
      <c r="X100" s="355"/>
      <c r="Y100" s="254"/>
      <c r="Z100" s="151" t="str">
        <f t="shared" si="26"/>
        <v/>
      </c>
      <c r="AA100" s="4"/>
      <c r="AB100" s="153" t="str">
        <f t="shared" si="18"/>
        <v/>
      </c>
      <c r="AC100" s="169" t="str">
        <f t="shared" si="19"/>
        <v/>
      </c>
      <c r="AD100" s="153">
        <f t="shared" si="20"/>
        <v>0</v>
      </c>
      <c r="AE100" s="153" t="str">
        <f t="shared" si="21"/>
        <v>NA</v>
      </c>
      <c r="AF100" s="153" t="str">
        <f t="shared" si="22"/>
        <v>NA</v>
      </c>
      <c r="AG100" s="153" t="str">
        <f>IF(AF100="NA","",IF(AF100=999999, "", IF(AF100=888888, "", IF(COUNTIF($AF$10:AF100,AF100)=1,AF100,""))))</f>
        <v/>
      </c>
      <c r="AH100" s="153" t="str">
        <f t="shared" si="23"/>
        <v>NA</v>
      </c>
      <c r="AI100" s="153" t="str">
        <f>IF(AH100="NA","",IF(AH100=999999, "", IF(AH100=888888, "", IF(COUNTIF($AH$10:AH100,AH100)=1,AH100,""))))</f>
        <v/>
      </c>
      <c r="AJ100" s="153" t="str">
        <f t="shared" si="24"/>
        <v>NA</v>
      </c>
      <c r="AK100" s="153" t="str">
        <f>IF(AJ100="NA","",IF(AJ100=999999, "", IF(AJ100=888888, "", IF(COUNTIF($AJ$10:AJ100,AJ100)=1,AJ100,""))))</f>
        <v/>
      </c>
      <c r="AL100" s="153">
        <f t="shared" si="27"/>
        <v>0</v>
      </c>
      <c r="AM100" s="153">
        <f t="shared" si="28"/>
        <v>0</v>
      </c>
      <c r="AN100" s="153" t="str">
        <f t="shared" si="29"/>
        <v>False</v>
      </c>
      <c r="AO100" s="235" t="str">
        <f t="shared" si="30"/>
        <v>NA</v>
      </c>
      <c r="AP100" s="235" t="str">
        <f>IF(AO100="NA","",IF(AO100=999999, "", IF(AO100=888888, "", IF(COUNTIF($AO$10:AO100,AO100)=1,AO100,""))))</f>
        <v/>
      </c>
      <c r="AQ100" s="211"/>
      <c r="AR100" s="211"/>
    </row>
    <row r="101" spans="1:44" ht="21.75" customHeight="1" x14ac:dyDescent="0.35">
      <c r="A101" s="148" t="str">
        <f t="shared" si="31"/>
        <v/>
      </c>
      <c r="B101" s="10"/>
      <c r="C101" s="147" t="str">
        <f>IFERROR(INDEX('List of schools'!C$2:C$8000, MATCH('Year 8 _2022'!$B101, 'List of schools'!$B$2:$B$8000,0)), "NA")</f>
        <v>NA</v>
      </c>
      <c r="D101" s="10"/>
      <c r="E101" s="124"/>
      <c r="F101" s="149" t="str">
        <f>IF(E101="","",IFERROR(
IF('Year 8 _2022'!E101="M",INDEX('List of schools'!H$2:H$7300,MATCH('Year 8 _2022'!$B101,'List of schools'!$B$2:$B$7300,0)),IF('Year 8 _2022'!E101="F",INDEX('List of schools'!G$2:G$7300,MATCH('Year 8 _2022'!$B101,'List of schools'!$B$2:$B$7300,0)),IF('Year 8 _2022'!E101="non-binary or other", 0,IF('Year 8 _2022'!E101="not disclosed", 0,"NA")))),"NA"))</f>
        <v/>
      </c>
      <c r="G101" s="11"/>
      <c r="H101" s="10"/>
      <c r="I101" s="10"/>
      <c r="J101" s="10"/>
      <c r="K101" s="150">
        <f t="shared" si="17"/>
        <v>0</v>
      </c>
      <c r="L101" s="17"/>
      <c r="M101" s="16"/>
      <c r="N101" s="9"/>
      <c r="O101" s="213"/>
      <c r="P101" s="10"/>
      <c r="Q101" s="355"/>
      <c r="R101" s="254"/>
      <c r="S101" s="151" t="str">
        <f t="shared" si="25"/>
        <v/>
      </c>
      <c r="T101" s="16"/>
      <c r="U101" s="10"/>
      <c r="V101" s="213"/>
      <c r="W101" s="10"/>
      <c r="X101" s="355"/>
      <c r="Y101" s="254"/>
      <c r="Z101" s="151" t="str">
        <f t="shared" si="26"/>
        <v/>
      </c>
      <c r="AA101" s="4"/>
      <c r="AB101" s="153" t="str">
        <f t="shared" si="18"/>
        <v/>
      </c>
      <c r="AC101" s="169" t="str">
        <f t="shared" si="19"/>
        <v/>
      </c>
      <c r="AD101" s="153">
        <f t="shared" si="20"/>
        <v>0</v>
      </c>
      <c r="AE101" s="153" t="str">
        <f t="shared" si="21"/>
        <v>NA</v>
      </c>
      <c r="AF101" s="153" t="str">
        <f t="shared" si="22"/>
        <v>NA</v>
      </c>
      <c r="AG101" s="153" t="str">
        <f>IF(AF101="NA","",IF(AF101=999999, "", IF(AF101=888888, "", IF(COUNTIF($AF$10:AF101,AF101)=1,AF101,""))))</f>
        <v/>
      </c>
      <c r="AH101" s="153" t="str">
        <f t="shared" si="23"/>
        <v>NA</v>
      </c>
      <c r="AI101" s="153" t="str">
        <f>IF(AH101="NA","",IF(AH101=999999, "", IF(AH101=888888, "", IF(COUNTIF($AH$10:AH101,AH101)=1,AH101,""))))</f>
        <v/>
      </c>
      <c r="AJ101" s="153" t="str">
        <f t="shared" si="24"/>
        <v>NA</v>
      </c>
      <c r="AK101" s="153" t="str">
        <f>IF(AJ101="NA","",IF(AJ101=999999, "", IF(AJ101=888888, "", IF(COUNTIF($AJ$10:AJ101,AJ101)=1,AJ101,""))))</f>
        <v/>
      </c>
      <c r="AL101" s="153">
        <f t="shared" si="27"/>
        <v>0</v>
      </c>
      <c r="AM101" s="153">
        <f t="shared" si="28"/>
        <v>0</v>
      </c>
      <c r="AN101" s="153" t="str">
        <f t="shared" si="29"/>
        <v>False</v>
      </c>
      <c r="AO101" s="235" t="str">
        <f t="shared" si="30"/>
        <v>NA</v>
      </c>
      <c r="AP101" s="235" t="str">
        <f>IF(AO101="NA","",IF(AO101=999999, "", IF(AO101=888888, "", IF(COUNTIF($AO$10:AO101,AO101)=1,AO101,""))))</f>
        <v/>
      </c>
      <c r="AQ101" s="211"/>
      <c r="AR101" s="211"/>
    </row>
    <row r="102" spans="1:44" ht="21.75" customHeight="1" x14ac:dyDescent="0.35">
      <c r="A102" s="148" t="str">
        <f t="shared" si="31"/>
        <v/>
      </c>
      <c r="B102" s="10"/>
      <c r="C102" s="147" t="str">
        <f>IFERROR(INDEX('List of schools'!C$2:C$8000, MATCH('Year 8 _2022'!$B102, 'List of schools'!$B$2:$B$8000,0)), "NA")</f>
        <v>NA</v>
      </c>
      <c r="D102" s="10"/>
      <c r="E102" s="124"/>
      <c r="F102" s="149" t="str">
        <f>IF(E102="","",IFERROR(
IF('Year 8 _2022'!E102="M",INDEX('List of schools'!H$2:H$7300,MATCH('Year 8 _2022'!$B102,'List of schools'!$B$2:$B$7300,0)),IF('Year 8 _2022'!E102="F",INDEX('List of schools'!G$2:G$7300,MATCH('Year 8 _2022'!$B102,'List of schools'!$B$2:$B$7300,0)),IF('Year 8 _2022'!E102="non-binary or other", 0,IF('Year 8 _2022'!E102="not disclosed", 0,"NA")))),"NA"))</f>
        <v/>
      </c>
      <c r="G102" s="11"/>
      <c r="H102" s="10"/>
      <c r="I102" s="10"/>
      <c r="J102" s="10"/>
      <c r="K102" s="150">
        <f t="shared" si="17"/>
        <v>0</v>
      </c>
      <c r="L102" s="17"/>
      <c r="M102" s="16"/>
      <c r="N102" s="9"/>
      <c r="O102" s="213"/>
      <c r="P102" s="10"/>
      <c r="Q102" s="355"/>
      <c r="R102" s="254"/>
      <c r="S102" s="151" t="str">
        <f t="shared" si="25"/>
        <v/>
      </c>
      <c r="T102" s="16"/>
      <c r="U102" s="10"/>
      <c r="V102" s="213"/>
      <c r="W102" s="10"/>
      <c r="X102" s="355"/>
      <c r="Y102" s="254"/>
      <c r="Z102" s="151" t="str">
        <f t="shared" si="26"/>
        <v/>
      </c>
      <c r="AA102" s="4"/>
      <c r="AB102" s="153" t="str">
        <f t="shared" si="18"/>
        <v/>
      </c>
      <c r="AC102" s="169" t="str">
        <f t="shared" si="19"/>
        <v/>
      </c>
      <c r="AD102" s="153">
        <f t="shared" si="20"/>
        <v>0</v>
      </c>
      <c r="AE102" s="153" t="str">
        <f t="shared" si="21"/>
        <v>NA</v>
      </c>
      <c r="AF102" s="153" t="str">
        <f t="shared" si="22"/>
        <v>NA</v>
      </c>
      <c r="AG102" s="153" t="str">
        <f>IF(AF102="NA","",IF(AF102=999999, "", IF(AF102=888888, "", IF(COUNTIF($AF$10:AF102,AF102)=1,AF102,""))))</f>
        <v/>
      </c>
      <c r="AH102" s="153" t="str">
        <f t="shared" si="23"/>
        <v>NA</v>
      </c>
      <c r="AI102" s="153" t="str">
        <f>IF(AH102="NA","",IF(AH102=999999, "", IF(AH102=888888, "", IF(COUNTIF($AH$10:AH102,AH102)=1,AH102,""))))</f>
        <v/>
      </c>
      <c r="AJ102" s="153" t="str">
        <f t="shared" si="24"/>
        <v>NA</v>
      </c>
      <c r="AK102" s="153" t="str">
        <f>IF(AJ102="NA","",IF(AJ102=999999, "", IF(AJ102=888888, "", IF(COUNTIF($AJ$10:AJ102,AJ102)=1,AJ102,""))))</f>
        <v/>
      </c>
      <c r="AL102" s="153">
        <f t="shared" si="27"/>
        <v>0</v>
      </c>
      <c r="AM102" s="153">
        <f t="shared" si="28"/>
        <v>0</v>
      </c>
      <c r="AN102" s="153" t="str">
        <f t="shared" si="29"/>
        <v>False</v>
      </c>
      <c r="AO102" s="235" t="str">
        <f t="shared" si="30"/>
        <v>NA</v>
      </c>
      <c r="AP102" s="235" t="str">
        <f>IF(AO102="NA","",IF(AO102=999999, "", IF(AO102=888888, "", IF(COUNTIF($AO$10:AO102,AO102)=1,AO102,""))))</f>
        <v/>
      </c>
      <c r="AQ102" s="211"/>
      <c r="AR102" s="211"/>
    </row>
    <row r="103" spans="1:44" ht="21.75" customHeight="1" x14ac:dyDescent="0.35">
      <c r="A103" s="148" t="str">
        <f t="shared" si="31"/>
        <v/>
      </c>
      <c r="B103" s="10"/>
      <c r="C103" s="147" t="str">
        <f>IFERROR(INDEX('List of schools'!C$2:C$8000, MATCH('Year 8 _2022'!$B103, 'List of schools'!$B$2:$B$8000,0)), "NA")</f>
        <v>NA</v>
      </c>
      <c r="D103" s="10"/>
      <c r="E103" s="124"/>
      <c r="F103" s="149" t="str">
        <f>IF(E103="","",IFERROR(
IF('Year 8 _2022'!E103="M",INDEX('List of schools'!H$2:H$7300,MATCH('Year 8 _2022'!$B103,'List of schools'!$B$2:$B$7300,0)),IF('Year 8 _2022'!E103="F",INDEX('List of schools'!G$2:G$7300,MATCH('Year 8 _2022'!$B103,'List of schools'!$B$2:$B$7300,0)),IF('Year 8 _2022'!E103="non-binary or other", 0,IF('Year 8 _2022'!E103="not disclosed", 0,"NA")))),"NA"))</f>
        <v/>
      </c>
      <c r="G103" s="11"/>
      <c r="H103" s="10"/>
      <c r="I103" s="10"/>
      <c r="J103" s="10"/>
      <c r="K103" s="150">
        <f t="shared" si="17"/>
        <v>0</v>
      </c>
      <c r="L103" s="17"/>
      <c r="M103" s="16"/>
      <c r="N103" s="9"/>
      <c r="O103" s="213"/>
      <c r="P103" s="10"/>
      <c r="Q103" s="355"/>
      <c r="R103" s="254"/>
      <c r="S103" s="151" t="str">
        <f t="shared" si="25"/>
        <v/>
      </c>
      <c r="T103" s="16"/>
      <c r="U103" s="10"/>
      <c r="V103" s="213"/>
      <c r="W103" s="10"/>
      <c r="X103" s="355"/>
      <c r="Y103" s="254"/>
      <c r="Z103" s="151" t="str">
        <f t="shared" si="26"/>
        <v/>
      </c>
      <c r="AA103" s="4"/>
      <c r="AB103" s="153" t="str">
        <f t="shared" si="18"/>
        <v/>
      </c>
      <c r="AC103" s="169" t="str">
        <f t="shared" si="19"/>
        <v/>
      </c>
      <c r="AD103" s="153">
        <f t="shared" si="20"/>
        <v>0</v>
      </c>
      <c r="AE103" s="153" t="str">
        <f t="shared" si="21"/>
        <v>NA</v>
      </c>
      <c r="AF103" s="153" t="str">
        <f t="shared" si="22"/>
        <v>NA</v>
      </c>
      <c r="AG103" s="153" t="str">
        <f>IF(AF103="NA","",IF(AF103=999999, "", IF(AF103=888888, "", IF(COUNTIF($AF$10:AF103,AF103)=1,AF103,""))))</f>
        <v/>
      </c>
      <c r="AH103" s="153" t="str">
        <f t="shared" si="23"/>
        <v>NA</v>
      </c>
      <c r="AI103" s="153" t="str">
        <f>IF(AH103="NA","",IF(AH103=999999, "", IF(AH103=888888, "", IF(COUNTIF($AH$10:AH103,AH103)=1,AH103,""))))</f>
        <v/>
      </c>
      <c r="AJ103" s="153" t="str">
        <f t="shared" si="24"/>
        <v>NA</v>
      </c>
      <c r="AK103" s="153" t="str">
        <f>IF(AJ103="NA","",IF(AJ103=999999, "", IF(AJ103=888888, "", IF(COUNTIF($AJ$10:AJ103,AJ103)=1,AJ103,""))))</f>
        <v/>
      </c>
      <c r="AL103" s="153">
        <f t="shared" si="27"/>
        <v>0</v>
      </c>
      <c r="AM103" s="153">
        <f t="shared" si="28"/>
        <v>0</v>
      </c>
      <c r="AN103" s="153" t="str">
        <f t="shared" si="29"/>
        <v>False</v>
      </c>
      <c r="AO103" s="235" t="str">
        <f t="shared" si="30"/>
        <v>NA</v>
      </c>
      <c r="AP103" s="235" t="str">
        <f>IF(AO103="NA","",IF(AO103=999999, "", IF(AO103=888888, "", IF(COUNTIF($AO$10:AO103,AO103)=1,AO103,""))))</f>
        <v/>
      </c>
      <c r="AQ103" s="211"/>
      <c r="AR103" s="211"/>
    </row>
    <row r="104" spans="1:44" ht="21.75" customHeight="1" x14ac:dyDescent="0.35">
      <c r="A104" s="148" t="str">
        <f t="shared" si="31"/>
        <v/>
      </c>
      <c r="B104" s="10"/>
      <c r="C104" s="147" t="str">
        <f>IFERROR(INDEX('List of schools'!C$2:C$8000, MATCH('Year 8 _2022'!$B104, 'List of schools'!$B$2:$B$8000,0)), "NA")</f>
        <v>NA</v>
      </c>
      <c r="D104" s="10"/>
      <c r="E104" s="124"/>
      <c r="F104" s="149" t="str">
        <f>IF(E104="","",IFERROR(
IF('Year 8 _2022'!E104="M",INDEX('List of schools'!H$2:H$7300,MATCH('Year 8 _2022'!$B104,'List of schools'!$B$2:$B$7300,0)),IF('Year 8 _2022'!E104="F",INDEX('List of schools'!G$2:G$7300,MATCH('Year 8 _2022'!$B104,'List of schools'!$B$2:$B$7300,0)),IF('Year 8 _2022'!E104="non-binary or other", 0,IF('Year 8 _2022'!E104="not disclosed", 0,"NA")))),"NA"))</f>
        <v/>
      </c>
      <c r="G104" s="11"/>
      <c r="H104" s="10"/>
      <c r="I104" s="10"/>
      <c r="J104" s="10"/>
      <c r="K104" s="150">
        <f t="shared" si="17"/>
        <v>0</v>
      </c>
      <c r="L104" s="17"/>
      <c r="M104" s="16"/>
      <c r="N104" s="9"/>
      <c r="O104" s="213"/>
      <c r="P104" s="10"/>
      <c r="Q104" s="355"/>
      <c r="R104" s="254"/>
      <c r="S104" s="151" t="str">
        <f t="shared" si="25"/>
        <v/>
      </c>
      <c r="T104" s="16"/>
      <c r="U104" s="10"/>
      <c r="V104" s="213"/>
      <c r="W104" s="10"/>
      <c r="X104" s="355"/>
      <c r="Y104" s="254"/>
      <c r="Z104" s="151" t="str">
        <f t="shared" si="26"/>
        <v/>
      </c>
      <c r="AA104" s="4"/>
      <c r="AB104" s="153" t="str">
        <f t="shared" si="18"/>
        <v/>
      </c>
      <c r="AC104" s="169" t="str">
        <f t="shared" si="19"/>
        <v/>
      </c>
      <c r="AD104" s="153">
        <f t="shared" si="20"/>
        <v>0</v>
      </c>
      <c r="AE104" s="153" t="str">
        <f t="shared" si="21"/>
        <v>NA</v>
      </c>
      <c r="AF104" s="153" t="str">
        <f t="shared" si="22"/>
        <v>NA</v>
      </c>
      <c r="AG104" s="153" t="str">
        <f>IF(AF104="NA","",IF(AF104=999999, "", IF(AF104=888888, "", IF(COUNTIF($AF$10:AF104,AF104)=1,AF104,""))))</f>
        <v/>
      </c>
      <c r="AH104" s="153" t="str">
        <f t="shared" si="23"/>
        <v>NA</v>
      </c>
      <c r="AI104" s="153" t="str">
        <f>IF(AH104="NA","",IF(AH104=999999, "", IF(AH104=888888, "", IF(COUNTIF($AH$10:AH104,AH104)=1,AH104,""))))</f>
        <v/>
      </c>
      <c r="AJ104" s="153" t="str">
        <f t="shared" si="24"/>
        <v>NA</v>
      </c>
      <c r="AK104" s="153" t="str">
        <f>IF(AJ104="NA","",IF(AJ104=999999, "", IF(AJ104=888888, "", IF(COUNTIF($AJ$10:AJ104,AJ104)=1,AJ104,""))))</f>
        <v/>
      </c>
      <c r="AL104" s="153">
        <f t="shared" si="27"/>
        <v>0</v>
      </c>
      <c r="AM104" s="153">
        <f t="shared" si="28"/>
        <v>0</v>
      </c>
      <c r="AN104" s="153" t="str">
        <f t="shared" si="29"/>
        <v>False</v>
      </c>
      <c r="AO104" s="235" t="str">
        <f t="shared" si="30"/>
        <v>NA</v>
      </c>
      <c r="AP104" s="235" t="str">
        <f>IF(AO104="NA","",IF(AO104=999999, "", IF(AO104=888888, "", IF(COUNTIF($AO$10:AO104,AO104)=1,AO104,""))))</f>
        <v/>
      </c>
      <c r="AQ104" s="211"/>
      <c r="AR104" s="211"/>
    </row>
    <row r="105" spans="1:44" ht="21.75" customHeight="1" x14ac:dyDescent="0.35">
      <c r="A105" s="148" t="str">
        <f t="shared" si="31"/>
        <v/>
      </c>
      <c r="B105" s="10"/>
      <c r="C105" s="147" t="str">
        <f>IFERROR(INDEX('List of schools'!C$2:C$8000, MATCH('Year 8 _2022'!$B105, 'List of schools'!$B$2:$B$8000,0)), "NA")</f>
        <v>NA</v>
      </c>
      <c r="D105" s="10"/>
      <c r="E105" s="124"/>
      <c r="F105" s="149" t="str">
        <f>IF(E105="","",IFERROR(
IF('Year 8 _2022'!E105="M",INDEX('List of schools'!H$2:H$7300,MATCH('Year 8 _2022'!$B105,'List of schools'!$B$2:$B$7300,0)),IF('Year 8 _2022'!E105="F",INDEX('List of schools'!G$2:G$7300,MATCH('Year 8 _2022'!$B105,'List of schools'!$B$2:$B$7300,0)),IF('Year 8 _2022'!E105="non-binary or other", 0,IF('Year 8 _2022'!E105="not disclosed", 0,"NA")))),"NA"))</f>
        <v/>
      </c>
      <c r="G105" s="11"/>
      <c r="H105" s="10"/>
      <c r="I105" s="10"/>
      <c r="J105" s="10"/>
      <c r="K105" s="150">
        <f t="shared" si="17"/>
        <v>0</v>
      </c>
      <c r="L105" s="17"/>
      <c r="M105" s="16"/>
      <c r="N105" s="9"/>
      <c r="O105" s="213"/>
      <c r="P105" s="10"/>
      <c r="Q105" s="355"/>
      <c r="R105" s="254"/>
      <c r="S105" s="151" t="str">
        <f t="shared" si="25"/>
        <v/>
      </c>
      <c r="T105" s="16"/>
      <c r="U105" s="10"/>
      <c r="V105" s="213"/>
      <c r="W105" s="10"/>
      <c r="X105" s="355"/>
      <c r="Y105" s="254"/>
      <c r="Z105" s="151" t="str">
        <f t="shared" si="26"/>
        <v/>
      </c>
      <c r="AA105" s="4"/>
      <c r="AB105" s="153" t="str">
        <f t="shared" si="18"/>
        <v/>
      </c>
      <c r="AC105" s="169" t="str">
        <f t="shared" si="19"/>
        <v/>
      </c>
      <c r="AD105" s="153">
        <f t="shared" si="20"/>
        <v>0</v>
      </c>
      <c r="AE105" s="153" t="str">
        <f t="shared" si="21"/>
        <v>NA</v>
      </c>
      <c r="AF105" s="153" t="str">
        <f t="shared" si="22"/>
        <v>NA</v>
      </c>
      <c r="AG105" s="153" t="str">
        <f>IF(AF105="NA","",IF(AF105=999999, "", IF(AF105=888888, "", IF(COUNTIF($AF$10:AF105,AF105)=1,AF105,""))))</f>
        <v/>
      </c>
      <c r="AH105" s="153" t="str">
        <f t="shared" si="23"/>
        <v>NA</v>
      </c>
      <c r="AI105" s="153" t="str">
        <f>IF(AH105="NA","",IF(AH105=999999, "", IF(AH105=888888, "", IF(COUNTIF($AH$10:AH105,AH105)=1,AH105,""))))</f>
        <v/>
      </c>
      <c r="AJ105" s="153" t="str">
        <f t="shared" si="24"/>
        <v>NA</v>
      </c>
      <c r="AK105" s="153" t="str">
        <f>IF(AJ105="NA","",IF(AJ105=999999, "", IF(AJ105=888888, "", IF(COUNTIF($AJ$10:AJ105,AJ105)=1,AJ105,""))))</f>
        <v/>
      </c>
      <c r="AL105" s="153">
        <f t="shared" si="27"/>
        <v>0</v>
      </c>
      <c r="AM105" s="153">
        <f t="shared" si="28"/>
        <v>0</v>
      </c>
      <c r="AN105" s="153" t="str">
        <f t="shared" si="29"/>
        <v>False</v>
      </c>
      <c r="AO105" s="235" t="str">
        <f t="shared" si="30"/>
        <v>NA</v>
      </c>
      <c r="AP105" s="235" t="str">
        <f>IF(AO105="NA","",IF(AO105=999999, "", IF(AO105=888888, "", IF(COUNTIF($AO$10:AO105,AO105)=1,AO105,""))))</f>
        <v/>
      </c>
      <c r="AQ105" s="211"/>
      <c r="AR105" s="211"/>
    </row>
    <row r="106" spans="1:44" ht="21.75" customHeight="1" x14ac:dyDescent="0.35">
      <c r="A106" s="148" t="str">
        <f t="shared" si="31"/>
        <v/>
      </c>
      <c r="B106" s="10"/>
      <c r="C106" s="147" t="str">
        <f>IFERROR(INDEX('List of schools'!C$2:C$8000, MATCH('Year 8 _2022'!$B106, 'List of schools'!$B$2:$B$8000,0)), "NA")</f>
        <v>NA</v>
      </c>
      <c r="D106" s="10"/>
      <c r="E106" s="124"/>
      <c r="F106" s="149" t="str">
        <f>IF(E106="","",IFERROR(
IF('Year 8 _2022'!E106="M",INDEX('List of schools'!H$2:H$7300,MATCH('Year 8 _2022'!$B106,'List of schools'!$B$2:$B$7300,0)),IF('Year 8 _2022'!E106="F",INDEX('List of schools'!G$2:G$7300,MATCH('Year 8 _2022'!$B106,'List of schools'!$B$2:$B$7300,0)),IF('Year 8 _2022'!E106="non-binary or other", 0,IF('Year 8 _2022'!E106="not disclosed", 0,"NA")))),"NA"))</f>
        <v/>
      </c>
      <c r="G106" s="11"/>
      <c r="H106" s="10"/>
      <c r="I106" s="10"/>
      <c r="J106" s="10"/>
      <c r="K106" s="150">
        <f t="shared" si="17"/>
        <v>0</v>
      </c>
      <c r="L106" s="17"/>
      <c r="M106" s="16"/>
      <c r="N106" s="9"/>
      <c r="O106" s="213"/>
      <c r="P106" s="10"/>
      <c r="Q106" s="355"/>
      <c r="R106" s="254"/>
      <c r="S106" s="151" t="str">
        <f t="shared" si="25"/>
        <v/>
      </c>
      <c r="T106" s="16"/>
      <c r="U106" s="10"/>
      <c r="V106" s="213"/>
      <c r="W106" s="10"/>
      <c r="X106" s="355"/>
      <c r="Y106" s="254"/>
      <c r="Z106" s="151" t="str">
        <f t="shared" si="26"/>
        <v/>
      </c>
      <c r="AA106" s="4"/>
      <c r="AB106" s="153" t="str">
        <f t="shared" si="18"/>
        <v/>
      </c>
      <c r="AC106" s="169" t="str">
        <f t="shared" si="19"/>
        <v/>
      </c>
      <c r="AD106" s="153">
        <f t="shared" si="20"/>
        <v>0</v>
      </c>
      <c r="AE106" s="153" t="str">
        <f t="shared" si="21"/>
        <v>NA</v>
      </c>
      <c r="AF106" s="153" t="str">
        <f t="shared" si="22"/>
        <v>NA</v>
      </c>
      <c r="AG106" s="153" t="str">
        <f>IF(AF106="NA","",IF(AF106=999999, "", IF(AF106=888888, "", IF(COUNTIF($AF$10:AF106,AF106)=1,AF106,""))))</f>
        <v/>
      </c>
      <c r="AH106" s="153" t="str">
        <f t="shared" si="23"/>
        <v>NA</v>
      </c>
      <c r="AI106" s="153" t="str">
        <f>IF(AH106="NA","",IF(AH106=999999, "", IF(AH106=888888, "", IF(COUNTIF($AH$10:AH106,AH106)=1,AH106,""))))</f>
        <v/>
      </c>
      <c r="AJ106" s="153" t="str">
        <f t="shared" si="24"/>
        <v>NA</v>
      </c>
      <c r="AK106" s="153" t="str">
        <f>IF(AJ106="NA","",IF(AJ106=999999, "", IF(AJ106=888888, "", IF(COUNTIF($AJ$10:AJ106,AJ106)=1,AJ106,""))))</f>
        <v/>
      </c>
      <c r="AL106" s="153">
        <f t="shared" si="27"/>
        <v>0</v>
      </c>
      <c r="AM106" s="153">
        <f t="shared" si="28"/>
        <v>0</v>
      </c>
      <c r="AN106" s="153" t="str">
        <f t="shared" si="29"/>
        <v>False</v>
      </c>
      <c r="AO106" s="235" t="str">
        <f t="shared" si="30"/>
        <v>NA</v>
      </c>
      <c r="AP106" s="235" t="str">
        <f>IF(AO106="NA","",IF(AO106=999999, "", IF(AO106=888888, "", IF(COUNTIF($AO$10:AO106,AO106)=1,AO106,""))))</f>
        <v/>
      </c>
      <c r="AQ106" s="211"/>
      <c r="AR106" s="211"/>
    </row>
    <row r="107" spans="1:44" ht="21.75" customHeight="1" x14ac:dyDescent="0.35">
      <c r="A107" s="148" t="str">
        <f t="shared" si="31"/>
        <v/>
      </c>
      <c r="B107" s="10"/>
      <c r="C107" s="147" t="str">
        <f>IFERROR(INDEX('List of schools'!C$2:C$8000, MATCH('Year 8 _2022'!$B107, 'List of schools'!$B$2:$B$8000,0)), "NA")</f>
        <v>NA</v>
      </c>
      <c r="D107" s="10"/>
      <c r="E107" s="124"/>
      <c r="F107" s="149" t="str">
        <f>IF(E107="","",IFERROR(
IF('Year 8 _2022'!E107="M",INDEX('List of schools'!H$2:H$7300,MATCH('Year 8 _2022'!$B107,'List of schools'!$B$2:$B$7300,0)),IF('Year 8 _2022'!E107="F",INDEX('List of schools'!G$2:G$7300,MATCH('Year 8 _2022'!$B107,'List of schools'!$B$2:$B$7300,0)),IF('Year 8 _2022'!E107="non-binary or other", 0,IF('Year 8 _2022'!E107="not disclosed", 0,"NA")))),"NA"))</f>
        <v/>
      </c>
      <c r="G107" s="11"/>
      <c r="H107" s="10"/>
      <c r="I107" s="10"/>
      <c r="J107" s="10"/>
      <c r="K107" s="150">
        <f t="shared" si="17"/>
        <v>0</v>
      </c>
      <c r="L107" s="17"/>
      <c r="M107" s="16"/>
      <c r="N107" s="9"/>
      <c r="O107" s="213"/>
      <c r="P107" s="10"/>
      <c r="Q107" s="355"/>
      <c r="R107" s="254"/>
      <c r="S107" s="151" t="str">
        <f t="shared" si="25"/>
        <v/>
      </c>
      <c r="T107" s="16"/>
      <c r="U107" s="10"/>
      <c r="V107" s="213"/>
      <c r="W107" s="10"/>
      <c r="X107" s="355"/>
      <c r="Y107" s="254"/>
      <c r="Z107" s="151" t="str">
        <f t="shared" si="26"/>
        <v/>
      </c>
      <c r="AA107" s="4"/>
      <c r="AB107" s="153" t="str">
        <f t="shared" si="18"/>
        <v/>
      </c>
      <c r="AC107" s="169" t="str">
        <f t="shared" si="19"/>
        <v/>
      </c>
      <c r="AD107" s="153">
        <f t="shared" si="20"/>
        <v>0</v>
      </c>
      <c r="AE107" s="153" t="str">
        <f t="shared" si="21"/>
        <v>NA</v>
      </c>
      <c r="AF107" s="153" t="str">
        <f t="shared" si="22"/>
        <v>NA</v>
      </c>
      <c r="AG107" s="153" t="str">
        <f>IF(AF107="NA","",IF(AF107=999999, "", IF(AF107=888888, "", IF(COUNTIF($AF$10:AF107,AF107)=1,AF107,""))))</f>
        <v/>
      </c>
      <c r="AH107" s="153" t="str">
        <f t="shared" si="23"/>
        <v>NA</v>
      </c>
      <c r="AI107" s="153" t="str">
        <f>IF(AH107="NA","",IF(AH107=999999, "", IF(AH107=888888, "", IF(COUNTIF($AH$10:AH107,AH107)=1,AH107,""))))</f>
        <v/>
      </c>
      <c r="AJ107" s="153" t="str">
        <f t="shared" si="24"/>
        <v>NA</v>
      </c>
      <c r="AK107" s="153" t="str">
        <f>IF(AJ107="NA","",IF(AJ107=999999, "", IF(AJ107=888888, "", IF(COUNTIF($AJ$10:AJ107,AJ107)=1,AJ107,""))))</f>
        <v/>
      </c>
      <c r="AL107" s="153">
        <f t="shared" si="27"/>
        <v>0</v>
      </c>
      <c r="AM107" s="153">
        <f t="shared" si="28"/>
        <v>0</v>
      </c>
      <c r="AN107" s="153" t="str">
        <f t="shared" si="29"/>
        <v>False</v>
      </c>
      <c r="AO107" s="235" t="str">
        <f t="shared" si="30"/>
        <v>NA</v>
      </c>
      <c r="AP107" s="235" t="str">
        <f>IF(AO107="NA","",IF(AO107=999999, "", IF(AO107=888888, "", IF(COUNTIF($AO$10:AO107,AO107)=1,AO107,""))))</f>
        <v/>
      </c>
      <c r="AQ107" s="211"/>
      <c r="AR107" s="211"/>
    </row>
    <row r="108" spans="1:44" ht="21.75" customHeight="1" x14ac:dyDescent="0.35">
      <c r="A108" s="148" t="str">
        <f t="shared" si="31"/>
        <v/>
      </c>
      <c r="B108" s="10"/>
      <c r="C108" s="147" t="str">
        <f>IFERROR(INDEX('List of schools'!C$2:C$8000, MATCH('Year 8 _2022'!$B108, 'List of schools'!$B$2:$B$8000,0)), "NA")</f>
        <v>NA</v>
      </c>
      <c r="D108" s="10"/>
      <c r="E108" s="124"/>
      <c r="F108" s="149" t="str">
        <f>IF(E108="","",IFERROR(
IF('Year 8 _2022'!E108="M",INDEX('List of schools'!H$2:H$7300,MATCH('Year 8 _2022'!$B108,'List of schools'!$B$2:$B$7300,0)),IF('Year 8 _2022'!E108="F",INDEX('List of schools'!G$2:G$7300,MATCH('Year 8 _2022'!$B108,'List of schools'!$B$2:$B$7300,0)),IF('Year 8 _2022'!E108="non-binary or other", 0,IF('Year 8 _2022'!E108="not disclosed", 0,"NA")))),"NA"))</f>
        <v/>
      </c>
      <c r="G108" s="11"/>
      <c r="H108" s="10"/>
      <c r="I108" s="10"/>
      <c r="J108" s="10"/>
      <c r="K108" s="150">
        <f t="shared" si="17"/>
        <v>0</v>
      </c>
      <c r="L108" s="17"/>
      <c r="M108" s="16"/>
      <c r="N108" s="9"/>
      <c r="O108" s="213"/>
      <c r="P108" s="10"/>
      <c r="Q108" s="355"/>
      <c r="R108" s="254"/>
      <c r="S108" s="151" t="str">
        <f t="shared" si="25"/>
        <v/>
      </c>
      <c r="T108" s="16"/>
      <c r="U108" s="10"/>
      <c r="V108" s="213"/>
      <c r="W108" s="10"/>
      <c r="X108" s="355"/>
      <c r="Y108" s="254"/>
      <c r="Z108" s="151" t="str">
        <f t="shared" si="26"/>
        <v/>
      </c>
      <c r="AA108" s="4"/>
      <c r="AB108" s="153" t="str">
        <f t="shared" si="18"/>
        <v/>
      </c>
      <c r="AC108" s="169" t="str">
        <f t="shared" si="19"/>
        <v/>
      </c>
      <c r="AD108" s="153">
        <f t="shared" si="20"/>
        <v>0</v>
      </c>
      <c r="AE108" s="153" t="str">
        <f t="shared" si="21"/>
        <v>NA</v>
      </c>
      <c r="AF108" s="153" t="str">
        <f t="shared" si="22"/>
        <v>NA</v>
      </c>
      <c r="AG108" s="153" t="str">
        <f>IF(AF108="NA","",IF(AF108=999999, "", IF(AF108=888888, "", IF(COUNTIF($AF$10:AF108,AF108)=1,AF108,""))))</f>
        <v/>
      </c>
      <c r="AH108" s="153" t="str">
        <f t="shared" si="23"/>
        <v>NA</v>
      </c>
      <c r="AI108" s="153" t="str">
        <f>IF(AH108="NA","",IF(AH108=999999, "", IF(AH108=888888, "", IF(COUNTIF($AH$10:AH108,AH108)=1,AH108,""))))</f>
        <v/>
      </c>
      <c r="AJ108" s="153" t="str">
        <f t="shared" si="24"/>
        <v>NA</v>
      </c>
      <c r="AK108" s="153" t="str">
        <f>IF(AJ108="NA","",IF(AJ108=999999, "", IF(AJ108=888888, "", IF(COUNTIF($AJ$10:AJ108,AJ108)=1,AJ108,""))))</f>
        <v/>
      </c>
      <c r="AL108" s="153">
        <f t="shared" si="27"/>
        <v>0</v>
      </c>
      <c r="AM108" s="153">
        <f t="shared" si="28"/>
        <v>0</v>
      </c>
      <c r="AN108" s="153" t="str">
        <f t="shared" si="29"/>
        <v>False</v>
      </c>
      <c r="AO108" s="235" t="str">
        <f t="shared" si="30"/>
        <v>NA</v>
      </c>
      <c r="AP108" s="235" t="str">
        <f>IF(AO108="NA","",IF(AO108=999999, "", IF(AO108=888888, "", IF(COUNTIF($AO$10:AO108,AO108)=1,AO108,""))))</f>
        <v/>
      </c>
      <c r="AQ108" s="211"/>
      <c r="AR108" s="211"/>
    </row>
    <row r="109" spans="1:44" ht="21.75" customHeight="1" x14ac:dyDescent="0.35">
      <c r="A109" s="148" t="str">
        <f t="shared" si="31"/>
        <v/>
      </c>
      <c r="B109" s="10"/>
      <c r="C109" s="147" t="str">
        <f>IFERROR(INDEX('List of schools'!C$2:C$8000, MATCH('Year 8 _2022'!$B109, 'List of schools'!$B$2:$B$8000,0)), "NA")</f>
        <v>NA</v>
      </c>
      <c r="D109" s="10"/>
      <c r="E109" s="124"/>
      <c r="F109" s="149" t="str">
        <f>IF(E109="","",IFERROR(
IF('Year 8 _2022'!E109="M",INDEX('List of schools'!H$2:H$7300,MATCH('Year 8 _2022'!$B109,'List of schools'!$B$2:$B$7300,0)),IF('Year 8 _2022'!E109="F",INDEX('List of schools'!G$2:G$7300,MATCH('Year 8 _2022'!$B109,'List of schools'!$B$2:$B$7300,0)),IF('Year 8 _2022'!E109="non-binary or other", 0,IF('Year 8 _2022'!E109="not disclosed", 0,"NA")))),"NA"))</f>
        <v/>
      </c>
      <c r="G109" s="11"/>
      <c r="H109" s="10"/>
      <c r="I109" s="10"/>
      <c r="J109" s="10"/>
      <c r="K109" s="150">
        <f t="shared" si="17"/>
        <v>0</v>
      </c>
      <c r="L109" s="17"/>
      <c r="M109" s="16"/>
      <c r="N109" s="9"/>
      <c r="O109" s="213"/>
      <c r="P109" s="10"/>
      <c r="Q109" s="355"/>
      <c r="R109" s="254"/>
      <c r="S109" s="151" t="str">
        <f t="shared" si="25"/>
        <v/>
      </c>
      <c r="T109" s="16"/>
      <c r="U109" s="10"/>
      <c r="V109" s="213"/>
      <c r="W109" s="10"/>
      <c r="X109" s="355"/>
      <c r="Y109" s="254"/>
      <c r="Z109" s="151" t="str">
        <f t="shared" si="26"/>
        <v/>
      </c>
      <c r="AA109" s="4"/>
      <c r="AB109" s="153" t="str">
        <f t="shared" si="18"/>
        <v/>
      </c>
      <c r="AC109" s="169" t="str">
        <f t="shared" si="19"/>
        <v/>
      </c>
      <c r="AD109" s="153">
        <f t="shared" si="20"/>
        <v>0</v>
      </c>
      <c r="AE109" s="153" t="str">
        <f t="shared" si="21"/>
        <v>NA</v>
      </c>
      <c r="AF109" s="153" t="str">
        <f t="shared" si="22"/>
        <v>NA</v>
      </c>
      <c r="AG109" s="153" t="str">
        <f>IF(AF109="NA","",IF(AF109=999999, "", IF(AF109=888888, "", IF(COUNTIF($AF$10:AF109,AF109)=1,AF109,""))))</f>
        <v/>
      </c>
      <c r="AH109" s="153" t="str">
        <f t="shared" si="23"/>
        <v>NA</v>
      </c>
      <c r="AI109" s="153" t="str">
        <f>IF(AH109="NA","",IF(AH109=999999, "", IF(AH109=888888, "", IF(COUNTIF($AH$10:AH109,AH109)=1,AH109,""))))</f>
        <v/>
      </c>
      <c r="AJ109" s="153" t="str">
        <f t="shared" si="24"/>
        <v>NA</v>
      </c>
      <c r="AK109" s="153" t="str">
        <f>IF(AJ109="NA","",IF(AJ109=999999, "", IF(AJ109=888888, "", IF(COUNTIF($AJ$10:AJ109,AJ109)=1,AJ109,""))))</f>
        <v/>
      </c>
      <c r="AL109" s="153">
        <f t="shared" si="27"/>
        <v>0</v>
      </c>
      <c r="AM109" s="153">
        <f t="shared" si="28"/>
        <v>0</v>
      </c>
      <c r="AN109" s="153" t="str">
        <f t="shared" si="29"/>
        <v>False</v>
      </c>
      <c r="AO109" s="235" t="str">
        <f t="shared" si="30"/>
        <v>NA</v>
      </c>
      <c r="AP109" s="235" t="str">
        <f>IF(AO109="NA","",IF(AO109=999999, "", IF(AO109=888888, "", IF(COUNTIF($AO$10:AO109,AO109)=1,AO109,""))))</f>
        <v/>
      </c>
      <c r="AQ109" s="211"/>
      <c r="AR109" s="211"/>
    </row>
    <row r="110" spans="1:44" ht="21.75" customHeight="1" x14ac:dyDescent="0.35">
      <c r="A110" s="148" t="str">
        <f t="shared" si="31"/>
        <v/>
      </c>
      <c r="B110" s="10"/>
      <c r="C110" s="147" t="str">
        <f>IFERROR(INDEX('List of schools'!C$2:C$8000, MATCH('Year 8 _2022'!$B110, 'List of schools'!$B$2:$B$8000,0)), "NA")</f>
        <v>NA</v>
      </c>
      <c r="D110" s="10"/>
      <c r="E110" s="124"/>
      <c r="F110" s="149" t="str">
        <f>IF(E110="","",IFERROR(
IF('Year 8 _2022'!E110="M",INDEX('List of schools'!H$2:H$7300,MATCH('Year 8 _2022'!$B110,'List of schools'!$B$2:$B$7300,0)),IF('Year 8 _2022'!E110="F",INDEX('List of schools'!G$2:G$7300,MATCH('Year 8 _2022'!$B110,'List of schools'!$B$2:$B$7300,0)),IF('Year 8 _2022'!E110="non-binary or other", 0,IF('Year 8 _2022'!E110="not disclosed", 0,"NA")))),"NA"))</f>
        <v/>
      </c>
      <c r="G110" s="11"/>
      <c r="H110" s="10"/>
      <c r="I110" s="10"/>
      <c r="J110" s="10"/>
      <c r="K110" s="150">
        <f t="shared" si="17"/>
        <v>0</v>
      </c>
      <c r="L110" s="17"/>
      <c r="M110" s="16"/>
      <c r="N110" s="9"/>
      <c r="O110" s="213"/>
      <c r="P110" s="10"/>
      <c r="Q110" s="355"/>
      <c r="R110" s="254"/>
      <c r="S110" s="151" t="str">
        <f t="shared" si="25"/>
        <v/>
      </c>
      <c r="T110" s="16"/>
      <c r="U110" s="10"/>
      <c r="V110" s="213"/>
      <c r="W110" s="10"/>
      <c r="X110" s="355"/>
      <c r="Y110" s="254"/>
      <c r="Z110" s="151" t="str">
        <f t="shared" si="26"/>
        <v/>
      </c>
      <c r="AA110" s="4"/>
      <c r="AB110" s="153" t="str">
        <f t="shared" si="18"/>
        <v/>
      </c>
      <c r="AC110" s="169" t="str">
        <f t="shared" si="19"/>
        <v/>
      </c>
      <c r="AD110" s="153">
        <f t="shared" si="20"/>
        <v>0</v>
      </c>
      <c r="AE110" s="153" t="str">
        <f t="shared" si="21"/>
        <v>NA</v>
      </c>
      <c r="AF110" s="153" t="str">
        <f t="shared" si="22"/>
        <v>NA</v>
      </c>
      <c r="AG110" s="153" t="str">
        <f>IF(AF110="NA","",IF(AF110=999999, "", IF(AF110=888888, "", IF(COUNTIF($AF$10:AF110,AF110)=1,AF110,""))))</f>
        <v/>
      </c>
      <c r="AH110" s="153" t="str">
        <f t="shared" si="23"/>
        <v>NA</v>
      </c>
      <c r="AI110" s="153" t="str">
        <f>IF(AH110="NA","",IF(AH110=999999, "", IF(AH110=888888, "", IF(COUNTIF($AH$10:AH110,AH110)=1,AH110,""))))</f>
        <v/>
      </c>
      <c r="AJ110" s="153" t="str">
        <f t="shared" si="24"/>
        <v>NA</v>
      </c>
      <c r="AK110" s="153" t="str">
        <f>IF(AJ110="NA","",IF(AJ110=999999, "", IF(AJ110=888888, "", IF(COUNTIF($AJ$10:AJ110,AJ110)=1,AJ110,""))))</f>
        <v/>
      </c>
      <c r="AL110" s="153">
        <f t="shared" si="27"/>
        <v>0</v>
      </c>
      <c r="AM110" s="153">
        <f t="shared" si="28"/>
        <v>0</v>
      </c>
      <c r="AN110" s="153" t="str">
        <f t="shared" si="29"/>
        <v>False</v>
      </c>
      <c r="AO110" s="235" t="str">
        <f t="shared" si="30"/>
        <v>NA</v>
      </c>
      <c r="AP110" s="235" t="str">
        <f>IF(AO110="NA","",IF(AO110=999999, "", IF(AO110=888888, "", IF(COUNTIF($AO$10:AO110,AO110)=1,AO110,""))))</f>
        <v/>
      </c>
      <c r="AQ110" s="211"/>
      <c r="AR110" s="211"/>
    </row>
    <row r="111" spans="1:44" ht="21.75" customHeight="1" x14ac:dyDescent="0.35">
      <c r="A111" s="148" t="str">
        <f t="shared" si="31"/>
        <v/>
      </c>
      <c r="B111" s="10"/>
      <c r="C111" s="147" t="str">
        <f>IFERROR(INDEX('List of schools'!C$2:C$8000, MATCH('Year 8 _2022'!$B111, 'List of schools'!$B$2:$B$8000,0)), "NA")</f>
        <v>NA</v>
      </c>
      <c r="D111" s="10"/>
      <c r="E111" s="124"/>
      <c r="F111" s="149" t="str">
        <f>IF(E111="","",IFERROR(
IF('Year 8 _2022'!E111="M",INDEX('List of schools'!H$2:H$7300,MATCH('Year 8 _2022'!$B111,'List of schools'!$B$2:$B$7300,0)),IF('Year 8 _2022'!E111="F",INDEX('List of schools'!G$2:G$7300,MATCH('Year 8 _2022'!$B111,'List of schools'!$B$2:$B$7300,0)),IF('Year 8 _2022'!E111="non-binary or other", 0,IF('Year 8 _2022'!E111="not disclosed", 0,"NA")))),"NA"))</f>
        <v/>
      </c>
      <c r="G111" s="11"/>
      <c r="H111" s="10"/>
      <c r="I111" s="10"/>
      <c r="J111" s="10"/>
      <c r="K111" s="150">
        <f t="shared" si="17"/>
        <v>0</v>
      </c>
      <c r="L111" s="17"/>
      <c r="M111" s="16"/>
      <c r="N111" s="9"/>
      <c r="O111" s="213"/>
      <c r="P111" s="10"/>
      <c r="Q111" s="355"/>
      <c r="R111" s="254"/>
      <c r="S111" s="151" t="str">
        <f t="shared" si="25"/>
        <v/>
      </c>
      <c r="T111" s="16"/>
      <c r="U111" s="10"/>
      <c r="V111" s="213"/>
      <c r="W111" s="10"/>
      <c r="X111" s="355"/>
      <c r="Y111" s="254"/>
      <c r="Z111" s="151" t="str">
        <f t="shared" si="26"/>
        <v/>
      </c>
      <c r="AA111" s="4"/>
      <c r="AB111" s="153" t="str">
        <f t="shared" si="18"/>
        <v/>
      </c>
      <c r="AC111" s="169" t="str">
        <f t="shared" si="19"/>
        <v/>
      </c>
      <c r="AD111" s="153">
        <f t="shared" si="20"/>
        <v>0</v>
      </c>
      <c r="AE111" s="153" t="str">
        <f t="shared" si="21"/>
        <v>NA</v>
      </c>
      <c r="AF111" s="153" t="str">
        <f t="shared" si="22"/>
        <v>NA</v>
      </c>
      <c r="AG111" s="153" t="str">
        <f>IF(AF111="NA","",IF(AF111=999999, "", IF(AF111=888888, "", IF(COUNTIF($AF$10:AF111,AF111)=1,AF111,""))))</f>
        <v/>
      </c>
      <c r="AH111" s="153" t="str">
        <f t="shared" si="23"/>
        <v>NA</v>
      </c>
      <c r="AI111" s="153" t="str">
        <f>IF(AH111="NA","",IF(AH111=999999, "", IF(AH111=888888, "", IF(COUNTIF($AH$10:AH111,AH111)=1,AH111,""))))</f>
        <v/>
      </c>
      <c r="AJ111" s="153" t="str">
        <f t="shared" si="24"/>
        <v>NA</v>
      </c>
      <c r="AK111" s="153" t="str">
        <f>IF(AJ111="NA","",IF(AJ111=999999, "", IF(AJ111=888888, "", IF(COUNTIF($AJ$10:AJ111,AJ111)=1,AJ111,""))))</f>
        <v/>
      </c>
      <c r="AL111" s="153">
        <f t="shared" si="27"/>
        <v>0</v>
      </c>
      <c r="AM111" s="153">
        <f t="shared" si="28"/>
        <v>0</v>
      </c>
      <c r="AN111" s="153" t="str">
        <f t="shared" si="29"/>
        <v>False</v>
      </c>
      <c r="AO111" s="235" t="str">
        <f t="shared" si="30"/>
        <v>NA</v>
      </c>
      <c r="AP111" s="235" t="str">
        <f>IF(AO111="NA","",IF(AO111=999999, "", IF(AO111=888888, "", IF(COUNTIF($AO$10:AO111,AO111)=1,AO111,""))))</f>
        <v/>
      </c>
      <c r="AQ111" s="211"/>
      <c r="AR111" s="211"/>
    </row>
    <row r="112" spans="1:44" ht="21.75" customHeight="1" x14ac:dyDescent="0.35">
      <c r="A112" s="148" t="str">
        <f t="shared" si="31"/>
        <v/>
      </c>
      <c r="B112" s="10"/>
      <c r="C112" s="147" t="str">
        <f>IFERROR(INDEX('List of schools'!C$2:C$8000, MATCH('Year 8 _2022'!$B112, 'List of schools'!$B$2:$B$8000,0)), "NA")</f>
        <v>NA</v>
      </c>
      <c r="D112" s="10"/>
      <c r="E112" s="124"/>
      <c r="F112" s="149" t="str">
        <f>IF(E112="","",IFERROR(
IF('Year 8 _2022'!E112="M",INDEX('List of schools'!H$2:H$7300,MATCH('Year 8 _2022'!$B112,'List of schools'!$B$2:$B$7300,0)),IF('Year 8 _2022'!E112="F",INDEX('List of schools'!G$2:G$7300,MATCH('Year 8 _2022'!$B112,'List of schools'!$B$2:$B$7300,0)),IF('Year 8 _2022'!E112="non-binary or other", 0,IF('Year 8 _2022'!E112="not disclosed", 0,"NA")))),"NA"))</f>
        <v/>
      </c>
      <c r="G112" s="11"/>
      <c r="H112" s="10"/>
      <c r="I112" s="10"/>
      <c r="J112" s="10"/>
      <c r="K112" s="150">
        <f t="shared" si="17"/>
        <v>0</v>
      </c>
      <c r="L112" s="17"/>
      <c r="M112" s="16"/>
      <c r="N112" s="9"/>
      <c r="O112" s="213"/>
      <c r="P112" s="10"/>
      <c r="Q112" s="355"/>
      <c r="R112" s="254"/>
      <c r="S112" s="151" t="str">
        <f t="shared" si="25"/>
        <v/>
      </c>
      <c r="T112" s="16"/>
      <c r="U112" s="10"/>
      <c r="V112" s="213"/>
      <c r="W112" s="10"/>
      <c r="X112" s="355"/>
      <c r="Y112" s="254"/>
      <c r="Z112" s="151" t="str">
        <f t="shared" si="26"/>
        <v/>
      </c>
      <c r="AA112" s="4"/>
      <c r="AB112" s="153" t="str">
        <f t="shared" si="18"/>
        <v/>
      </c>
      <c r="AC112" s="169" t="str">
        <f t="shared" si="19"/>
        <v/>
      </c>
      <c r="AD112" s="153">
        <f t="shared" si="20"/>
        <v>0</v>
      </c>
      <c r="AE112" s="153" t="str">
        <f t="shared" si="21"/>
        <v>NA</v>
      </c>
      <c r="AF112" s="153" t="str">
        <f t="shared" si="22"/>
        <v>NA</v>
      </c>
      <c r="AG112" s="153" t="str">
        <f>IF(AF112="NA","",IF(AF112=999999, "", IF(AF112=888888, "", IF(COUNTIF($AF$10:AF112,AF112)=1,AF112,""))))</f>
        <v/>
      </c>
      <c r="AH112" s="153" t="str">
        <f t="shared" si="23"/>
        <v>NA</v>
      </c>
      <c r="AI112" s="153" t="str">
        <f>IF(AH112="NA","",IF(AH112=999999, "", IF(AH112=888888, "", IF(COUNTIF($AH$10:AH112,AH112)=1,AH112,""))))</f>
        <v/>
      </c>
      <c r="AJ112" s="153" t="str">
        <f t="shared" si="24"/>
        <v>NA</v>
      </c>
      <c r="AK112" s="153" t="str">
        <f>IF(AJ112="NA","",IF(AJ112=999999, "", IF(AJ112=888888, "", IF(COUNTIF($AJ$10:AJ112,AJ112)=1,AJ112,""))))</f>
        <v/>
      </c>
      <c r="AL112" s="153">
        <f t="shared" si="27"/>
        <v>0</v>
      </c>
      <c r="AM112" s="153">
        <f t="shared" si="28"/>
        <v>0</v>
      </c>
      <c r="AN112" s="153" t="str">
        <f t="shared" si="29"/>
        <v>False</v>
      </c>
      <c r="AO112" s="235" t="str">
        <f t="shared" si="30"/>
        <v>NA</v>
      </c>
      <c r="AP112" s="235" t="str">
        <f>IF(AO112="NA","",IF(AO112=999999, "", IF(AO112=888888, "", IF(COUNTIF($AO$10:AO112,AO112)=1,AO112,""))))</f>
        <v/>
      </c>
      <c r="AQ112" s="211"/>
      <c r="AR112" s="211"/>
    </row>
    <row r="113" spans="1:44" ht="21.75" customHeight="1" x14ac:dyDescent="0.35">
      <c r="A113" s="148" t="str">
        <f t="shared" si="31"/>
        <v/>
      </c>
      <c r="B113" s="10"/>
      <c r="C113" s="147" t="str">
        <f>IFERROR(INDEX('List of schools'!C$2:C$8000, MATCH('Year 8 _2022'!$B113, 'List of schools'!$B$2:$B$8000,0)), "NA")</f>
        <v>NA</v>
      </c>
      <c r="D113" s="10"/>
      <c r="E113" s="124"/>
      <c r="F113" s="149" t="str">
        <f>IF(E113="","",IFERROR(
IF('Year 8 _2022'!E113="M",INDEX('List of schools'!H$2:H$7300,MATCH('Year 8 _2022'!$B113,'List of schools'!$B$2:$B$7300,0)),IF('Year 8 _2022'!E113="F",INDEX('List of schools'!G$2:G$7300,MATCH('Year 8 _2022'!$B113,'List of schools'!$B$2:$B$7300,0)),IF('Year 8 _2022'!E113="non-binary or other", 0,IF('Year 8 _2022'!E113="not disclosed", 0,"NA")))),"NA"))</f>
        <v/>
      </c>
      <c r="G113" s="11"/>
      <c r="H113" s="10"/>
      <c r="I113" s="10"/>
      <c r="J113" s="10"/>
      <c r="K113" s="150">
        <f t="shared" si="17"/>
        <v>0</v>
      </c>
      <c r="L113" s="17"/>
      <c r="M113" s="16"/>
      <c r="N113" s="9"/>
      <c r="O113" s="213"/>
      <c r="P113" s="10"/>
      <c r="Q113" s="355"/>
      <c r="R113" s="254"/>
      <c r="S113" s="151" t="str">
        <f t="shared" si="25"/>
        <v/>
      </c>
      <c r="T113" s="16"/>
      <c r="U113" s="10"/>
      <c r="V113" s="213"/>
      <c r="W113" s="10"/>
      <c r="X113" s="355"/>
      <c r="Y113" s="254"/>
      <c r="Z113" s="151" t="str">
        <f t="shared" si="26"/>
        <v/>
      </c>
      <c r="AA113" s="4"/>
      <c r="AB113" s="153" t="str">
        <f t="shared" si="18"/>
        <v/>
      </c>
      <c r="AC113" s="169" t="str">
        <f t="shared" si="19"/>
        <v/>
      </c>
      <c r="AD113" s="153">
        <f t="shared" si="20"/>
        <v>0</v>
      </c>
      <c r="AE113" s="153" t="str">
        <f t="shared" si="21"/>
        <v>NA</v>
      </c>
      <c r="AF113" s="153" t="str">
        <f t="shared" si="22"/>
        <v>NA</v>
      </c>
      <c r="AG113" s="153" t="str">
        <f>IF(AF113="NA","",IF(AF113=999999, "", IF(AF113=888888, "", IF(COUNTIF($AF$10:AF113,AF113)=1,AF113,""))))</f>
        <v/>
      </c>
      <c r="AH113" s="153" t="str">
        <f t="shared" si="23"/>
        <v>NA</v>
      </c>
      <c r="AI113" s="153" t="str">
        <f>IF(AH113="NA","",IF(AH113=999999, "", IF(AH113=888888, "", IF(COUNTIF($AH$10:AH113,AH113)=1,AH113,""))))</f>
        <v/>
      </c>
      <c r="AJ113" s="153" t="str">
        <f t="shared" si="24"/>
        <v>NA</v>
      </c>
      <c r="AK113" s="153" t="str">
        <f>IF(AJ113="NA","",IF(AJ113=999999, "", IF(AJ113=888888, "", IF(COUNTIF($AJ$10:AJ113,AJ113)=1,AJ113,""))))</f>
        <v/>
      </c>
      <c r="AL113" s="153">
        <f t="shared" si="27"/>
        <v>0</v>
      </c>
      <c r="AM113" s="153">
        <f t="shared" si="28"/>
        <v>0</v>
      </c>
      <c r="AN113" s="153" t="str">
        <f t="shared" si="29"/>
        <v>False</v>
      </c>
      <c r="AO113" s="235" t="str">
        <f t="shared" si="30"/>
        <v>NA</v>
      </c>
      <c r="AP113" s="235" t="str">
        <f>IF(AO113="NA","",IF(AO113=999999, "", IF(AO113=888888, "", IF(COUNTIF($AO$10:AO113,AO113)=1,AO113,""))))</f>
        <v/>
      </c>
      <c r="AQ113" s="211"/>
      <c r="AR113" s="211"/>
    </row>
    <row r="114" spans="1:44" ht="21.75" customHeight="1" x14ac:dyDescent="0.35">
      <c r="A114" s="148" t="str">
        <f t="shared" si="31"/>
        <v/>
      </c>
      <c r="B114" s="10"/>
      <c r="C114" s="147" t="str">
        <f>IFERROR(INDEX('List of schools'!C$2:C$8000, MATCH('Year 8 _2022'!$B114, 'List of schools'!$B$2:$B$8000,0)), "NA")</f>
        <v>NA</v>
      </c>
      <c r="D114" s="10"/>
      <c r="E114" s="124"/>
      <c r="F114" s="149" t="str">
        <f>IF(E114="","",IFERROR(
IF('Year 8 _2022'!E114="M",INDEX('List of schools'!H$2:H$7300,MATCH('Year 8 _2022'!$B114,'List of schools'!$B$2:$B$7300,0)),IF('Year 8 _2022'!E114="F",INDEX('List of schools'!G$2:G$7300,MATCH('Year 8 _2022'!$B114,'List of schools'!$B$2:$B$7300,0)),IF('Year 8 _2022'!E114="non-binary or other", 0,IF('Year 8 _2022'!E114="not disclosed", 0,"NA")))),"NA"))</f>
        <v/>
      </c>
      <c r="G114" s="11"/>
      <c r="H114" s="10"/>
      <c r="I114" s="10"/>
      <c r="J114" s="10"/>
      <c r="K114" s="150">
        <f t="shared" si="17"/>
        <v>0</v>
      </c>
      <c r="L114" s="17"/>
      <c r="M114" s="16"/>
      <c r="N114" s="9"/>
      <c r="O114" s="213"/>
      <c r="P114" s="10"/>
      <c r="Q114" s="355"/>
      <c r="R114" s="254"/>
      <c r="S114" s="151" t="str">
        <f t="shared" si="25"/>
        <v/>
      </c>
      <c r="T114" s="16"/>
      <c r="U114" s="10"/>
      <c r="V114" s="213"/>
      <c r="W114" s="10"/>
      <c r="X114" s="355"/>
      <c r="Y114" s="254"/>
      <c r="Z114" s="151" t="str">
        <f t="shared" si="26"/>
        <v/>
      </c>
      <c r="AA114" s="4"/>
      <c r="AB114" s="153" t="str">
        <f t="shared" si="18"/>
        <v/>
      </c>
      <c r="AC114" s="169" t="str">
        <f t="shared" si="19"/>
        <v/>
      </c>
      <c r="AD114" s="153">
        <f t="shared" si="20"/>
        <v>0</v>
      </c>
      <c r="AE114" s="153" t="str">
        <f t="shared" si="21"/>
        <v>NA</v>
      </c>
      <c r="AF114" s="153" t="str">
        <f t="shared" si="22"/>
        <v>NA</v>
      </c>
      <c r="AG114" s="153" t="str">
        <f>IF(AF114="NA","",IF(AF114=999999, "", IF(AF114=888888, "", IF(COUNTIF($AF$10:AF114,AF114)=1,AF114,""))))</f>
        <v/>
      </c>
      <c r="AH114" s="153" t="str">
        <f t="shared" si="23"/>
        <v>NA</v>
      </c>
      <c r="AI114" s="153" t="str">
        <f>IF(AH114="NA","",IF(AH114=999999, "", IF(AH114=888888, "", IF(COUNTIF($AH$10:AH114,AH114)=1,AH114,""))))</f>
        <v/>
      </c>
      <c r="AJ114" s="153" t="str">
        <f t="shared" si="24"/>
        <v>NA</v>
      </c>
      <c r="AK114" s="153" t="str">
        <f>IF(AJ114="NA","",IF(AJ114=999999, "", IF(AJ114=888888, "", IF(COUNTIF($AJ$10:AJ114,AJ114)=1,AJ114,""))))</f>
        <v/>
      </c>
      <c r="AL114" s="153">
        <f t="shared" si="27"/>
        <v>0</v>
      </c>
      <c r="AM114" s="153">
        <f t="shared" si="28"/>
        <v>0</v>
      </c>
      <c r="AN114" s="153" t="str">
        <f t="shared" si="29"/>
        <v>False</v>
      </c>
      <c r="AO114" s="235" t="str">
        <f t="shared" si="30"/>
        <v>NA</v>
      </c>
      <c r="AP114" s="235" t="str">
        <f>IF(AO114="NA","",IF(AO114=999999, "", IF(AO114=888888, "", IF(COUNTIF($AO$10:AO114,AO114)=1,AO114,""))))</f>
        <v/>
      </c>
      <c r="AQ114" s="211"/>
      <c r="AR114" s="211"/>
    </row>
    <row r="115" spans="1:44" ht="21.75" customHeight="1" x14ac:dyDescent="0.35">
      <c r="A115" s="148" t="str">
        <f t="shared" si="31"/>
        <v/>
      </c>
      <c r="B115" s="10"/>
      <c r="C115" s="147" t="str">
        <f>IFERROR(INDEX('List of schools'!C$2:C$8000, MATCH('Year 8 _2022'!$B115, 'List of schools'!$B$2:$B$8000,0)), "NA")</f>
        <v>NA</v>
      </c>
      <c r="D115" s="10"/>
      <c r="E115" s="124"/>
      <c r="F115" s="149" t="str">
        <f>IF(E115="","",IFERROR(
IF('Year 8 _2022'!E115="M",INDEX('List of schools'!H$2:H$7300,MATCH('Year 8 _2022'!$B115,'List of schools'!$B$2:$B$7300,0)),IF('Year 8 _2022'!E115="F",INDEX('List of schools'!G$2:G$7300,MATCH('Year 8 _2022'!$B115,'List of schools'!$B$2:$B$7300,0)),IF('Year 8 _2022'!E115="non-binary or other", 0,IF('Year 8 _2022'!E115="not disclosed", 0,"NA")))),"NA"))</f>
        <v/>
      </c>
      <c r="G115" s="11"/>
      <c r="H115" s="10"/>
      <c r="I115" s="10"/>
      <c r="J115" s="10"/>
      <c r="K115" s="150">
        <f t="shared" si="17"/>
        <v>0</v>
      </c>
      <c r="L115" s="17"/>
      <c r="M115" s="16"/>
      <c r="N115" s="9"/>
      <c r="O115" s="213"/>
      <c r="P115" s="10"/>
      <c r="Q115" s="355"/>
      <c r="R115" s="254"/>
      <c r="S115" s="151" t="str">
        <f t="shared" si="25"/>
        <v/>
      </c>
      <c r="T115" s="16"/>
      <c r="U115" s="10"/>
      <c r="V115" s="213"/>
      <c r="W115" s="10"/>
      <c r="X115" s="355"/>
      <c r="Y115" s="254"/>
      <c r="Z115" s="151" t="str">
        <f t="shared" si="26"/>
        <v/>
      </c>
      <c r="AA115" s="4"/>
      <c r="AB115" s="153" t="str">
        <f t="shared" si="18"/>
        <v/>
      </c>
      <c r="AC115" s="169" t="str">
        <f t="shared" si="19"/>
        <v/>
      </c>
      <c r="AD115" s="153">
        <f t="shared" si="20"/>
        <v>0</v>
      </c>
      <c r="AE115" s="153" t="str">
        <f t="shared" si="21"/>
        <v>NA</v>
      </c>
      <c r="AF115" s="153" t="str">
        <f t="shared" si="22"/>
        <v>NA</v>
      </c>
      <c r="AG115" s="153" t="str">
        <f>IF(AF115="NA","",IF(AF115=999999, "", IF(AF115=888888, "", IF(COUNTIF($AF$10:AF115,AF115)=1,AF115,""))))</f>
        <v/>
      </c>
      <c r="AH115" s="153" t="str">
        <f t="shared" si="23"/>
        <v>NA</v>
      </c>
      <c r="AI115" s="153" t="str">
        <f>IF(AH115="NA","",IF(AH115=999999, "", IF(AH115=888888, "", IF(COUNTIF($AH$10:AH115,AH115)=1,AH115,""))))</f>
        <v/>
      </c>
      <c r="AJ115" s="153" t="str">
        <f t="shared" si="24"/>
        <v>NA</v>
      </c>
      <c r="AK115" s="153" t="str">
        <f>IF(AJ115="NA","",IF(AJ115=999999, "", IF(AJ115=888888, "", IF(COUNTIF($AJ$10:AJ115,AJ115)=1,AJ115,""))))</f>
        <v/>
      </c>
      <c r="AL115" s="153">
        <f t="shared" si="27"/>
        <v>0</v>
      </c>
      <c r="AM115" s="153">
        <f t="shared" si="28"/>
        <v>0</v>
      </c>
      <c r="AN115" s="153" t="str">
        <f t="shared" si="29"/>
        <v>False</v>
      </c>
      <c r="AO115" s="235" t="str">
        <f t="shared" si="30"/>
        <v>NA</v>
      </c>
      <c r="AP115" s="235" t="str">
        <f>IF(AO115="NA","",IF(AO115=999999, "", IF(AO115=888888, "", IF(COUNTIF($AO$10:AO115,AO115)=1,AO115,""))))</f>
        <v/>
      </c>
      <c r="AQ115" s="211"/>
      <c r="AR115" s="211"/>
    </row>
    <row r="116" spans="1:44" ht="21.75" customHeight="1" x14ac:dyDescent="0.35">
      <c r="A116" s="148" t="str">
        <f t="shared" si="31"/>
        <v/>
      </c>
      <c r="B116" s="10"/>
      <c r="C116" s="147" t="str">
        <f>IFERROR(INDEX('List of schools'!C$2:C$8000, MATCH('Year 8 _2022'!$B116, 'List of schools'!$B$2:$B$8000,0)), "NA")</f>
        <v>NA</v>
      </c>
      <c r="D116" s="10"/>
      <c r="E116" s="124"/>
      <c r="F116" s="149" t="str">
        <f>IF(E116="","",IFERROR(
IF('Year 8 _2022'!E116="M",INDEX('List of schools'!H$2:H$7300,MATCH('Year 8 _2022'!$B116,'List of schools'!$B$2:$B$7300,0)),IF('Year 8 _2022'!E116="F",INDEX('List of schools'!G$2:G$7300,MATCH('Year 8 _2022'!$B116,'List of schools'!$B$2:$B$7300,0)),IF('Year 8 _2022'!E116="non-binary or other", 0,IF('Year 8 _2022'!E116="not disclosed", 0,"NA")))),"NA"))</f>
        <v/>
      </c>
      <c r="G116" s="11"/>
      <c r="H116" s="10"/>
      <c r="I116" s="10"/>
      <c r="J116" s="10"/>
      <c r="K116" s="150">
        <f t="shared" si="17"/>
        <v>0</v>
      </c>
      <c r="L116" s="17"/>
      <c r="M116" s="16"/>
      <c r="N116" s="9"/>
      <c r="O116" s="213"/>
      <c r="P116" s="10"/>
      <c r="Q116" s="355"/>
      <c r="R116" s="254"/>
      <c r="S116" s="151" t="str">
        <f t="shared" si="25"/>
        <v/>
      </c>
      <c r="T116" s="16"/>
      <c r="U116" s="10"/>
      <c r="V116" s="213"/>
      <c r="W116" s="10"/>
      <c r="X116" s="355"/>
      <c r="Y116" s="254"/>
      <c r="Z116" s="151" t="str">
        <f t="shared" si="26"/>
        <v/>
      </c>
      <c r="AA116" s="4"/>
      <c r="AB116" s="153" t="str">
        <f t="shared" si="18"/>
        <v/>
      </c>
      <c r="AC116" s="169" t="str">
        <f t="shared" si="19"/>
        <v/>
      </c>
      <c r="AD116" s="153">
        <f t="shared" si="20"/>
        <v>0</v>
      </c>
      <c r="AE116" s="153" t="str">
        <f t="shared" si="21"/>
        <v>NA</v>
      </c>
      <c r="AF116" s="153" t="str">
        <f t="shared" si="22"/>
        <v>NA</v>
      </c>
      <c r="AG116" s="153" t="str">
        <f>IF(AF116="NA","",IF(AF116=999999, "", IF(AF116=888888, "", IF(COUNTIF($AF$10:AF116,AF116)=1,AF116,""))))</f>
        <v/>
      </c>
      <c r="AH116" s="153" t="str">
        <f t="shared" si="23"/>
        <v>NA</v>
      </c>
      <c r="AI116" s="153" t="str">
        <f>IF(AH116="NA","",IF(AH116=999999, "", IF(AH116=888888, "", IF(COUNTIF($AH$10:AH116,AH116)=1,AH116,""))))</f>
        <v/>
      </c>
      <c r="AJ116" s="153" t="str">
        <f t="shared" si="24"/>
        <v>NA</v>
      </c>
      <c r="AK116" s="153" t="str">
        <f>IF(AJ116="NA","",IF(AJ116=999999, "", IF(AJ116=888888, "", IF(COUNTIF($AJ$10:AJ116,AJ116)=1,AJ116,""))))</f>
        <v/>
      </c>
      <c r="AL116" s="153">
        <f t="shared" si="27"/>
        <v>0</v>
      </c>
      <c r="AM116" s="153">
        <f t="shared" si="28"/>
        <v>0</v>
      </c>
      <c r="AN116" s="153" t="str">
        <f t="shared" si="29"/>
        <v>False</v>
      </c>
      <c r="AO116" s="235" t="str">
        <f t="shared" si="30"/>
        <v>NA</v>
      </c>
      <c r="AP116" s="235" t="str">
        <f>IF(AO116="NA","",IF(AO116=999999, "", IF(AO116=888888, "", IF(COUNTIF($AO$10:AO116,AO116)=1,AO116,""))))</f>
        <v/>
      </c>
      <c r="AQ116" s="211"/>
      <c r="AR116" s="211"/>
    </row>
    <row r="117" spans="1:44" ht="21.75" customHeight="1" x14ac:dyDescent="0.35">
      <c r="A117" s="148" t="str">
        <f t="shared" si="31"/>
        <v/>
      </c>
      <c r="B117" s="10"/>
      <c r="C117" s="147" t="str">
        <f>IFERROR(INDEX('List of schools'!C$2:C$8000, MATCH('Year 8 _2022'!$B117, 'List of schools'!$B$2:$B$8000,0)), "NA")</f>
        <v>NA</v>
      </c>
      <c r="D117" s="10"/>
      <c r="E117" s="124"/>
      <c r="F117" s="149" t="str">
        <f>IF(E117="","",IFERROR(
IF('Year 8 _2022'!E117="M",INDEX('List of schools'!H$2:H$7300,MATCH('Year 8 _2022'!$B117,'List of schools'!$B$2:$B$7300,0)),IF('Year 8 _2022'!E117="F",INDEX('List of schools'!G$2:G$7300,MATCH('Year 8 _2022'!$B117,'List of schools'!$B$2:$B$7300,0)),IF('Year 8 _2022'!E117="non-binary or other", 0,IF('Year 8 _2022'!E117="not disclosed", 0,"NA")))),"NA"))</f>
        <v/>
      </c>
      <c r="G117" s="11"/>
      <c r="H117" s="10"/>
      <c r="I117" s="10"/>
      <c r="J117" s="10"/>
      <c r="K117" s="150">
        <f t="shared" si="17"/>
        <v>0</v>
      </c>
      <c r="L117" s="17"/>
      <c r="M117" s="16"/>
      <c r="N117" s="9"/>
      <c r="O117" s="213"/>
      <c r="P117" s="10"/>
      <c r="Q117" s="355"/>
      <c r="R117" s="254"/>
      <c r="S117" s="151" t="str">
        <f t="shared" si="25"/>
        <v/>
      </c>
      <c r="T117" s="16"/>
      <c r="U117" s="10"/>
      <c r="V117" s="213"/>
      <c r="W117" s="10"/>
      <c r="X117" s="355"/>
      <c r="Y117" s="254"/>
      <c r="Z117" s="151" t="str">
        <f t="shared" si="26"/>
        <v/>
      </c>
      <c r="AA117" s="4"/>
      <c r="AB117" s="153" t="str">
        <f t="shared" si="18"/>
        <v/>
      </c>
      <c r="AC117" s="169" t="str">
        <f t="shared" si="19"/>
        <v/>
      </c>
      <c r="AD117" s="153">
        <f t="shared" si="20"/>
        <v>0</v>
      </c>
      <c r="AE117" s="153" t="str">
        <f t="shared" si="21"/>
        <v>NA</v>
      </c>
      <c r="AF117" s="153" t="str">
        <f t="shared" si="22"/>
        <v>NA</v>
      </c>
      <c r="AG117" s="153" t="str">
        <f>IF(AF117="NA","",IF(AF117=999999, "", IF(AF117=888888, "", IF(COUNTIF($AF$10:AF117,AF117)=1,AF117,""))))</f>
        <v/>
      </c>
      <c r="AH117" s="153" t="str">
        <f t="shared" si="23"/>
        <v>NA</v>
      </c>
      <c r="AI117" s="153" t="str">
        <f>IF(AH117="NA","",IF(AH117=999999, "", IF(AH117=888888, "", IF(COUNTIF($AH$10:AH117,AH117)=1,AH117,""))))</f>
        <v/>
      </c>
      <c r="AJ117" s="153" t="str">
        <f t="shared" si="24"/>
        <v>NA</v>
      </c>
      <c r="AK117" s="153" t="str">
        <f>IF(AJ117="NA","",IF(AJ117=999999, "", IF(AJ117=888888, "", IF(COUNTIF($AJ$10:AJ117,AJ117)=1,AJ117,""))))</f>
        <v/>
      </c>
      <c r="AL117" s="153">
        <f t="shared" si="27"/>
        <v>0</v>
      </c>
      <c r="AM117" s="153">
        <f t="shared" si="28"/>
        <v>0</v>
      </c>
      <c r="AN117" s="153" t="str">
        <f t="shared" si="29"/>
        <v>False</v>
      </c>
      <c r="AO117" s="235" t="str">
        <f t="shared" si="30"/>
        <v>NA</v>
      </c>
      <c r="AP117" s="235" t="str">
        <f>IF(AO117="NA","",IF(AO117=999999, "", IF(AO117=888888, "", IF(COUNTIF($AO$10:AO117,AO117)=1,AO117,""))))</f>
        <v/>
      </c>
      <c r="AQ117" s="211"/>
      <c r="AR117" s="211"/>
    </row>
    <row r="118" spans="1:44" ht="21.75" customHeight="1" x14ac:dyDescent="0.35">
      <c r="A118" s="148" t="str">
        <f t="shared" si="31"/>
        <v/>
      </c>
      <c r="B118" s="10"/>
      <c r="C118" s="147" t="str">
        <f>IFERROR(INDEX('List of schools'!C$2:C$8000, MATCH('Year 8 _2022'!$B118, 'List of schools'!$B$2:$B$8000,0)), "NA")</f>
        <v>NA</v>
      </c>
      <c r="D118" s="10"/>
      <c r="E118" s="124"/>
      <c r="F118" s="149" t="str">
        <f>IF(E118="","",IFERROR(
IF('Year 8 _2022'!E118="M",INDEX('List of schools'!H$2:H$7300,MATCH('Year 8 _2022'!$B118,'List of schools'!$B$2:$B$7300,0)),IF('Year 8 _2022'!E118="F",INDEX('List of schools'!G$2:G$7300,MATCH('Year 8 _2022'!$B118,'List of schools'!$B$2:$B$7300,0)),IF('Year 8 _2022'!E118="non-binary or other", 0,IF('Year 8 _2022'!E118="not disclosed", 0,"NA")))),"NA"))</f>
        <v/>
      </c>
      <c r="G118" s="11"/>
      <c r="H118" s="10"/>
      <c r="I118" s="10"/>
      <c r="J118" s="10"/>
      <c r="K118" s="150">
        <f t="shared" si="17"/>
        <v>0</v>
      </c>
      <c r="L118" s="17"/>
      <c r="M118" s="16"/>
      <c r="N118" s="9"/>
      <c r="O118" s="213"/>
      <c r="P118" s="10"/>
      <c r="Q118" s="355"/>
      <c r="R118" s="254"/>
      <c r="S118" s="151" t="str">
        <f t="shared" si="25"/>
        <v/>
      </c>
      <c r="T118" s="16"/>
      <c r="U118" s="10"/>
      <c r="V118" s="213"/>
      <c r="W118" s="10"/>
      <c r="X118" s="355"/>
      <c r="Y118" s="254"/>
      <c r="Z118" s="151" t="str">
        <f t="shared" si="26"/>
        <v/>
      </c>
      <c r="AA118" s="4"/>
      <c r="AB118" s="153" t="str">
        <f t="shared" si="18"/>
        <v/>
      </c>
      <c r="AC118" s="169" t="str">
        <f t="shared" si="19"/>
        <v/>
      </c>
      <c r="AD118" s="153">
        <f t="shared" si="20"/>
        <v>0</v>
      </c>
      <c r="AE118" s="153" t="str">
        <f t="shared" si="21"/>
        <v>NA</v>
      </c>
      <c r="AF118" s="153" t="str">
        <f t="shared" si="22"/>
        <v>NA</v>
      </c>
      <c r="AG118" s="153" t="str">
        <f>IF(AF118="NA","",IF(AF118=999999, "", IF(AF118=888888, "", IF(COUNTIF($AF$10:AF118,AF118)=1,AF118,""))))</f>
        <v/>
      </c>
      <c r="AH118" s="153" t="str">
        <f t="shared" si="23"/>
        <v>NA</v>
      </c>
      <c r="AI118" s="153" t="str">
        <f>IF(AH118="NA","",IF(AH118=999999, "", IF(AH118=888888, "", IF(COUNTIF($AH$10:AH118,AH118)=1,AH118,""))))</f>
        <v/>
      </c>
      <c r="AJ118" s="153" t="str">
        <f t="shared" si="24"/>
        <v>NA</v>
      </c>
      <c r="AK118" s="153" t="str">
        <f>IF(AJ118="NA","",IF(AJ118=999999, "", IF(AJ118=888888, "", IF(COUNTIF($AJ$10:AJ118,AJ118)=1,AJ118,""))))</f>
        <v/>
      </c>
      <c r="AL118" s="153">
        <f t="shared" si="27"/>
        <v>0</v>
      </c>
      <c r="AM118" s="153">
        <f t="shared" si="28"/>
        <v>0</v>
      </c>
      <c r="AN118" s="153" t="str">
        <f t="shared" si="29"/>
        <v>False</v>
      </c>
      <c r="AO118" s="235" t="str">
        <f t="shared" si="30"/>
        <v>NA</v>
      </c>
      <c r="AP118" s="235" t="str">
        <f>IF(AO118="NA","",IF(AO118=999999, "", IF(AO118=888888, "", IF(COUNTIF($AO$10:AO118,AO118)=1,AO118,""))))</f>
        <v/>
      </c>
      <c r="AQ118" s="211"/>
      <c r="AR118" s="211"/>
    </row>
    <row r="119" spans="1:44" ht="21.75" customHeight="1" x14ac:dyDescent="0.35">
      <c r="A119" s="148" t="str">
        <f t="shared" si="31"/>
        <v/>
      </c>
      <c r="B119" s="10"/>
      <c r="C119" s="147" t="str">
        <f>IFERROR(INDEX('List of schools'!C$2:C$8000, MATCH('Year 8 _2022'!$B119, 'List of schools'!$B$2:$B$8000,0)), "NA")</f>
        <v>NA</v>
      </c>
      <c r="D119" s="10"/>
      <c r="E119" s="124"/>
      <c r="F119" s="149" t="str">
        <f>IF(E119="","",IFERROR(
IF('Year 8 _2022'!E119="M",INDEX('List of schools'!H$2:H$7300,MATCH('Year 8 _2022'!$B119,'List of schools'!$B$2:$B$7300,0)),IF('Year 8 _2022'!E119="F",INDEX('List of schools'!G$2:G$7300,MATCH('Year 8 _2022'!$B119,'List of schools'!$B$2:$B$7300,0)),IF('Year 8 _2022'!E119="non-binary or other", 0,IF('Year 8 _2022'!E119="not disclosed", 0,"NA")))),"NA"))</f>
        <v/>
      </c>
      <c r="G119" s="11"/>
      <c r="H119" s="10"/>
      <c r="I119" s="10"/>
      <c r="J119" s="10"/>
      <c r="K119" s="150">
        <f t="shared" si="17"/>
        <v>0</v>
      </c>
      <c r="L119" s="17"/>
      <c r="M119" s="16"/>
      <c r="N119" s="9"/>
      <c r="O119" s="213"/>
      <c r="P119" s="10"/>
      <c r="Q119" s="355"/>
      <c r="R119" s="254"/>
      <c r="S119" s="151" t="str">
        <f t="shared" si="25"/>
        <v/>
      </c>
      <c r="T119" s="16"/>
      <c r="U119" s="10"/>
      <c r="V119" s="213"/>
      <c r="W119" s="10"/>
      <c r="X119" s="355"/>
      <c r="Y119" s="254"/>
      <c r="Z119" s="151" t="str">
        <f t="shared" si="26"/>
        <v/>
      </c>
      <c r="AA119" s="4"/>
      <c r="AB119" s="153" t="str">
        <f t="shared" si="18"/>
        <v/>
      </c>
      <c r="AC119" s="169" t="str">
        <f t="shared" si="19"/>
        <v/>
      </c>
      <c r="AD119" s="153">
        <f t="shared" si="20"/>
        <v>0</v>
      </c>
      <c r="AE119" s="153" t="str">
        <f t="shared" si="21"/>
        <v>NA</v>
      </c>
      <c r="AF119" s="153" t="str">
        <f t="shared" si="22"/>
        <v>NA</v>
      </c>
      <c r="AG119" s="153" t="str">
        <f>IF(AF119="NA","",IF(AF119=999999, "", IF(AF119=888888, "", IF(COUNTIF($AF$10:AF119,AF119)=1,AF119,""))))</f>
        <v/>
      </c>
      <c r="AH119" s="153" t="str">
        <f t="shared" si="23"/>
        <v>NA</v>
      </c>
      <c r="AI119" s="153" t="str">
        <f>IF(AH119="NA","",IF(AH119=999999, "", IF(AH119=888888, "", IF(COUNTIF($AH$10:AH119,AH119)=1,AH119,""))))</f>
        <v/>
      </c>
      <c r="AJ119" s="153" t="str">
        <f t="shared" si="24"/>
        <v>NA</v>
      </c>
      <c r="AK119" s="153" t="str">
        <f>IF(AJ119="NA","",IF(AJ119=999999, "", IF(AJ119=888888, "", IF(COUNTIF($AJ$10:AJ119,AJ119)=1,AJ119,""))))</f>
        <v/>
      </c>
      <c r="AL119" s="153">
        <f t="shared" si="27"/>
        <v>0</v>
      </c>
      <c r="AM119" s="153">
        <f t="shared" si="28"/>
        <v>0</v>
      </c>
      <c r="AN119" s="153" t="str">
        <f t="shared" si="29"/>
        <v>False</v>
      </c>
      <c r="AO119" s="235" t="str">
        <f t="shared" si="30"/>
        <v>NA</v>
      </c>
      <c r="AP119" s="235" t="str">
        <f>IF(AO119="NA","",IF(AO119=999999, "", IF(AO119=888888, "", IF(COUNTIF($AO$10:AO119,AO119)=1,AO119,""))))</f>
        <v/>
      </c>
      <c r="AQ119" s="211"/>
      <c r="AR119" s="211"/>
    </row>
    <row r="120" spans="1:44" ht="21.75" customHeight="1" x14ac:dyDescent="0.35">
      <c r="A120" s="148" t="str">
        <f t="shared" si="31"/>
        <v/>
      </c>
      <c r="B120" s="10"/>
      <c r="C120" s="147" t="str">
        <f>IFERROR(INDEX('List of schools'!C$2:C$8000, MATCH('Year 8 _2022'!$B120, 'List of schools'!$B$2:$B$8000,0)), "NA")</f>
        <v>NA</v>
      </c>
      <c r="D120" s="10"/>
      <c r="E120" s="124"/>
      <c r="F120" s="149" t="str">
        <f>IF(E120="","",IFERROR(
IF('Year 8 _2022'!E120="M",INDEX('List of schools'!H$2:H$7300,MATCH('Year 8 _2022'!$B120,'List of schools'!$B$2:$B$7300,0)),IF('Year 8 _2022'!E120="F",INDEX('List of schools'!G$2:G$7300,MATCH('Year 8 _2022'!$B120,'List of schools'!$B$2:$B$7300,0)),IF('Year 8 _2022'!E120="non-binary or other", 0,IF('Year 8 _2022'!E120="not disclosed", 0,"NA")))),"NA"))</f>
        <v/>
      </c>
      <c r="G120" s="11"/>
      <c r="H120" s="10"/>
      <c r="I120" s="10"/>
      <c r="J120" s="10"/>
      <c r="K120" s="150">
        <f t="shared" si="17"/>
        <v>0</v>
      </c>
      <c r="L120" s="17"/>
      <c r="M120" s="16"/>
      <c r="N120" s="9"/>
      <c r="O120" s="213"/>
      <c r="P120" s="10"/>
      <c r="Q120" s="355"/>
      <c r="R120" s="254"/>
      <c r="S120" s="151" t="str">
        <f t="shared" si="25"/>
        <v/>
      </c>
      <c r="T120" s="16"/>
      <c r="U120" s="10"/>
      <c r="V120" s="213"/>
      <c r="W120" s="10"/>
      <c r="X120" s="355"/>
      <c r="Y120" s="254"/>
      <c r="Z120" s="151" t="str">
        <f t="shared" si="26"/>
        <v/>
      </c>
      <c r="AA120" s="4"/>
      <c r="AB120" s="153" t="str">
        <f t="shared" si="18"/>
        <v/>
      </c>
      <c r="AC120" s="169" t="str">
        <f t="shared" si="19"/>
        <v/>
      </c>
      <c r="AD120" s="153">
        <f t="shared" si="20"/>
        <v>0</v>
      </c>
      <c r="AE120" s="153" t="str">
        <f t="shared" si="21"/>
        <v>NA</v>
      </c>
      <c r="AF120" s="153" t="str">
        <f t="shared" si="22"/>
        <v>NA</v>
      </c>
      <c r="AG120" s="153" t="str">
        <f>IF(AF120="NA","",IF(AF120=999999, "", IF(AF120=888888, "", IF(COUNTIF($AF$10:AF120,AF120)=1,AF120,""))))</f>
        <v/>
      </c>
      <c r="AH120" s="153" t="str">
        <f t="shared" si="23"/>
        <v>NA</v>
      </c>
      <c r="AI120" s="153" t="str">
        <f>IF(AH120="NA","",IF(AH120=999999, "", IF(AH120=888888, "", IF(COUNTIF($AH$10:AH120,AH120)=1,AH120,""))))</f>
        <v/>
      </c>
      <c r="AJ120" s="153" t="str">
        <f t="shared" si="24"/>
        <v>NA</v>
      </c>
      <c r="AK120" s="153" t="str">
        <f>IF(AJ120="NA","",IF(AJ120=999999, "", IF(AJ120=888888, "", IF(COUNTIF($AJ$10:AJ120,AJ120)=1,AJ120,""))))</f>
        <v/>
      </c>
      <c r="AL120" s="153">
        <f t="shared" si="27"/>
        <v>0</v>
      </c>
      <c r="AM120" s="153">
        <f t="shared" si="28"/>
        <v>0</v>
      </c>
      <c r="AN120" s="153" t="str">
        <f t="shared" si="29"/>
        <v>False</v>
      </c>
      <c r="AO120" s="235" t="str">
        <f t="shared" si="30"/>
        <v>NA</v>
      </c>
      <c r="AP120" s="235" t="str">
        <f>IF(AO120="NA","",IF(AO120=999999, "", IF(AO120=888888, "", IF(COUNTIF($AO$10:AO120,AO120)=1,AO120,""))))</f>
        <v/>
      </c>
      <c r="AQ120" s="211"/>
      <c r="AR120" s="211"/>
    </row>
    <row r="121" spans="1:44" ht="21.75" customHeight="1" x14ac:dyDescent="0.35">
      <c r="A121" s="148" t="str">
        <f t="shared" si="31"/>
        <v/>
      </c>
      <c r="B121" s="10"/>
      <c r="C121" s="147" t="str">
        <f>IFERROR(INDEX('List of schools'!C$2:C$8000, MATCH('Year 8 _2022'!$B121, 'List of schools'!$B$2:$B$8000,0)), "NA")</f>
        <v>NA</v>
      </c>
      <c r="D121" s="10"/>
      <c r="E121" s="124"/>
      <c r="F121" s="149" t="str">
        <f>IF(E121="","",IFERROR(
IF('Year 8 _2022'!E121="M",INDEX('List of schools'!H$2:H$7300,MATCH('Year 8 _2022'!$B121,'List of schools'!$B$2:$B$7300,0)),IF('Year 8 _2022'!E121="F",INDEX('List of schools'!G$2:G$7300,MATCH('Year 8 _2022'!$B121,'List of schools'!$B$2:$B$7300,0)),IF('Year 8 _2022'!E121="non-binary or other", 0,IF('Year 8 _2022'!E121="not disclosed", 0,"NA")))),"NA"))</f>
        <v/>
      </c>
      <c r="G121" s="11"/>
      <c r="H121" s="10"/>
      <c r="I121" s="10"/>
      <c r="J121" s="10"/>
      <c r="K121" s="150">
        <f t="shared" si="17"/>
        <v>0</v>
      </c>
      <c r="L121" s="17"/>
      <c r="M121" s="16"/>
      <c r="N121" s="9"/>
      <c r="O121" s="213"/>
      <c r="P121" s="10"/>
      <c r="Q121" s="355"/>
      <c r="R121" s="254"/>
      <c r="S121" s="151" t="str">
        <f t="shared" si="25"/>
        <v/>
      </c>
      <c r="T121" s="16"/>
      <c r="U121" s="10"/>
      <c r="V121" s="213"/>
      <c r="W121" s="10"/>
      <c r="X121" s="355"/>
      <c r="Y121" s="254"/>
      <c r="Z121" s="151" t="str">
        <f t="shared" si="26"/>
        <v/>
      </c>
      <c r="AA121" s="4"/>
      <c r="AB121" s="153" t="str">
        <f t="shared" si="18"/>
        <v/>
      </c>
      <c r="AC121" s="169" t="str">
        <f t="shared" si="19"/>
        <v/>
      </c>
      <c r="AD121" s="153">
        <f t="shared" si="20"/>
        <v>0</v>
      </c>
      <c r="AE121" s="153" t="str">
        <f t="shared" si="21"/>
        <v>NA</v>
      </c>
      <c r="AF121" s="153" t="str">
        <f t="shared" si="22"/>
        <v>NA</v>
      </c>
      <c r="AG121" s="153" t="str">
        <f>IF(AF121="NA","",IF(AF121=999999, "", IF(AF121=888888, "", IF(COUNTIF($AF$10:AF121,AF121)=1,AF121,""))))</f>
        <v/>
      </c>
      <c r="AH121" s="153" t="str">
        <f t="shared" si="23"/>
        <v>NA</v>
      </c>
      <c r="AI121" s="153" t="str">
        <f>IF(AH121="NA","",IF(AH121=999999, "", IF(AH121=888888, "", IF(COUNTIF($AH$10:AH121,AH121)=1,AH121,""))))</f>
        <v/>
      </c>
      <c r="AJ121" s="153" t="str">
        <f t="shared" si="24"/>
        <v>NA</v>
      </c>
      <c r="AK121" s="153" t="str">
        <f>IF(AJ121="NA","",IF(AJ121=999999, "", IF(AJ121=888888, "", IF(COUNTIF($AJ$10:AJ121,AJ121)=1,AJ121,""))))</f>
        <v/>
      </c>
      <c r="AL121" s="153">
        <f t="shared" si="27"/>
        <v>0</v>
      </c>
      <c r="AM121" s="153">
        <f t="shared" si="28"/>
        <v>0</v>
      </c>
      <c r="AN121" s="153" t="str">
        <f t="shared" si="29"/>
        <v>False</v>
      </c>
      <c r="AO121" s="235" t="str">
        <f t="shared" si="30"/>
        <v>NA</v>
      </c>
      <c r="AP121" s="235" t="str">
        <f>IF(AO121="NA","",IF(AO121=999999, "", IF(AO121=888888, "", IF(COUNTIF($AO$10:AO121,AO121)=1,AO121,""))))</f>
        <v/>
      </c>
      <c r="AQ121" s="211"/>
      <c r="AR121" s="211"/>
    </row>
    <row r="122" spans="1:44" ht="21.75" customHeight="1" x14ac:dyDescent="0.35">
      <c r="A122" s="148" t="str">
        <f t="shared" si="31"/>
        <v/>
      </c>
      <c r="B122" s="10"/>
      <c r="C122" s="147" t="str">
        <f>IFERROR(INDEX('List of schools'!C$2:C$8000, MATCH('Year 8 _2022'!$B122, 'List of schools'!$B$2:$B$8000,0)), "NA")</f>
        <v>NA</v>
      </c>
      <c r="D122" s="10"/>
      <c r="E122" s="124"/>
      <c r="F122" s="149" t="str">
        <f>IF(E122="","",IFERROR(
IF('Year 8 _2022'!E122="M",INDEX('List of schools'!H$2:H$7300,MATCH('Year 8 _2022'!$B122,'List of schools'!$B$2:$B$7300,0)),IF('Year 8 _2022'!E122="F",INDEX('List of schools'!G$2:G$7300,MATCH('Year 8 _2022'!$B122,'List of schools'!$B$2:$B$7300,0)),IF('Year 8 _2022'!E122="non-binary or other", 0,IF('Year 8 _2022'!E122="not disclosed", 0,"NA")))),"NA"))</f>
        <v/>
      </c>
      <c r="G122" s="11"/>
      <c r="H122" s="10"/>
      <c r="I122" s="10"/>
      <c r="J122" s="10"/>
      <c r="K122" s="150">
        <f t="shared" si="17"/>
        <v>0</v>
      </c>
      <c r="L122" s="17"/>
      <c r="M122" s="16"/>
      <c r="N122" s="9"/>
      <c r="O122" s="213"/>
      <c r="P122" s="10"/>
      <c r="Q122" s="355"/>
      <c r="R122" s="254"/>
      <c r="S122" s="151" t="str">
        <f t="shared" si="25"/>
        <v/>
      </c>
      <c r="T122" s="16"/>
      <c r="U122" s="10"/>
      <c r="V122" s="213"/>
      <c r="W122" s="10"/>
      <c r="X122" s="355"/>
      <c r="Y122" s="254"/>
      <c r="Z122" s="151" t="str">
        <f t="shared" si="26"/>
        <v/>
      </c>
      <c r="AA122" s="4"/>
      <c r="AB122" s="153" t="str">
        <f t="shared" si="18"/>
        <v/>
      </c>
      <c r="AC122" s="169" t="str">
        <f t="shared" si="19"/>
        <v/>
      </c>
      <c r="AD122" s="153">
        <f t="shared" si="20"/>
        <v>0</v>
      </c>
      <c r="AE122" s="153" t="str">
        <f t="shared" si="21"/>
        <v>NA</v>
      </c>
      <c r="AF122" s="153" t="str">
        <f t="shared" si="22"/>
        <v>NA</v>
      </c>
      <c r="AG122" s="153" t="str">
        <f>IF(AF122="NA","",IF(AF122=999999, "", IF(AF122=888888, "", IF(COUNTIF($AF$10:AF122,AF122)=1,AF122,""))))</f>
        <v/>
      </c>
      <c r="AH122" s="153" t="str">
        <f t="shared" si="23"/>
        <v>NA</v>
      </c>
      <c r="AI122" s="153" t="str">
        <f>IF(AH122="NA","",IF(AH122=999999, "", IF(AH122=888888, "", IF(COUNTIF($AH$10:AH122,AH122)=1,AH122,""))))</f>
        <v/>
      </c>
      <c r="AJ122" s="153" t="str">
        <f t="shared" si="24"/>
        <v>NA</v>
      </c>
      <c r="AK122" s="153" t="str">
        <f>IF(AJ122="NA","",IF(AJ122=999999, "", IF(AJ122=888888, "", IF(COUNTIF($AJ$10:AJ122,AJ122)=1,AJ122,""))))</f>
        <v/>
      </c>
      <c r="AL122" s="153">
        <f t="shared" si="27"/>
        <v>0</v>
      </c>
      <c r="AM122" s="153">
        <f t="shared" si="28"/>
        <v>0</v>
      </c>
      <c r="AN122" s="153" t="str">
        <f t="shared" si="29"/>
        <v>False</v>
      </c>
      <c r="AO122" s="235" t="str">
        <f t="shared" si="30"/>
        <v>NA</v>
      </c>
      <c r="AP122" s="235" t="str">
        <f>IF(AO122="NA","",IF(AO122=999999, "", IF(AO122=888888, "", IF(COUNTIF($AO$10:AO122,AO122)=1,AO122,""))))</f>
        <v/>
      </c>
      <c r="AQ122" s="211"/>
      <c r="AR122" s="211"/>
    </row>
    <row r="123" spans="1:44" ht="21.75" customHeight="1" x14ac:dyDescent="0.35">
      <c r="A123" s="148" t="str">
        <f t="shared" si="31"/>
        <v/>
      </c>
      <c r="B123" s="10"/>
      <c r="C123" s="147" t="str">
        <f>IFERROR(INDEX('List of schools'!C$2:C$8000, MATCH('Year 8 _2022'!$B123, 'List of schools'!$B$2:$B$8000,0)), "NA")</f>
        <v>NA</v>
      </c>
      <c r="D123" s="10"/>
      <c r="E123" s="124"/>
      <c r="F123" s="149" t="str">
        <f>IF(E123="","",IFERROR(
IF('Year 8 _2022'!E123="M",INDEX('List of schools'!H$2:H$7300,MATCH('Year 8 _2022'!$B123,'List of schools'!$B$2:$B$7300,0)),IF('Year 8 _2022'!E123="F",INDEX('List of schools'!G$2:G$7300,MATCH('Year 8 _2022'!$B123,'List of schools'!$B$2:$B$7300,0)),IF('Year 8 _2022'!E123="non-binary or other", 0,IF('Year 8 _2022'!E123="not disclosed", 0,"NA")))),"NA"))</f>
        <v/>
      </c>
      <c r="G123" s="11"/>
      <c r="H123" s="10"/>
      <c r="I123" s="10"/>
      <c r="J123" s="10"/>
      <c r="K123" s="150">
        <f t="shared" si="17"/>
        <v>0</v>
      </c>
      <c r="L123" s="17"/>
      <c r="M123" s="16"/>
      <c r="N123" s="9"/>
      <c r="O123" s="213"/>
      <c r="P123" s="10"/>
      <c r="Q123" s="355"/>
      <c r="R123" s="254"/>
      <c r="S123" s="151" t="str">
        <f t="shared" si="25"/>
        <v/>
      </c>
      <c r="T123" s="16"/>
      <c r="U123" s="10"/>
      <c r="V123" s="213"/>
      <c r="W123" s="10"/>
      <c r="X123" s="355"/>
      <c r="Y123" s="254"/>
      <c r="Z123" s="151" t="str">
        <f t="shared" si="26"/>
        <v/>
      </c>
      <c r="AA123" s="4"/>
      <c r="AB123" s="153" t="str">
        <f t="shared" si="18"/>
        <v/>
      </c>
      <c r="AC123" s="169" t="str">
        <f t="shared" si="19"/>
        <v/>
      </c>
      <c r="AD123" s="153">
        <f t="shared" si="20"/>
        <v>0</v>
      </c>
      <c r="AE123" s="153" t="str">
        <f t="shared" si="21"/>
        <v>NA</v>
      </c>
      <c r="AF123" s="153" t="str">
        <f t="shared" si="22"/>
        <v>NA</v>
      </c>
      <c r="AG123" s="153" t="str">
        <f>IF(AF123="NA","",IF(AF123=999999, "", IF(AF123=888888, "", IF(COUNTIF($AF$10:AF123,AF123)=1,AF123,""))))</f>
        <v/>
      </c>
      <c r="AH123" s="153" t="str">
        <f t="shared" si="23"/>
        <v>NA</v>
      </c>
      <c r="AI123" s="153" t="str">
        <f>IF(AH123="NA","",IF(AH123=999999, "", IF(AH123=888888, "", IF(COUNTIF($AH$10:AH123,AH123)=1,AH123,""))))</f>
        <v/>
      </c>
      <c r="AJ123" s="153" t="str">
        <f t="shared" si="24"/>
        <v>NA</v>
      </c>
      <c r="AK123" s="153" t="str">
        <f>IF(AJ123="NA","",IF(AJ123=999999, "", IF(AJ123=888888, "", IF(COUNTIF($AJ$10:AJ123,AJ123)=1,AJ123,""))))</f>
        <v/>
      </c>
      <c r="AL123" s="153">
        <f t="shared" si="27"/>
        <v>0</v>
      </c>
      <c r="AM123" s="153">
        <f t="shared" si="28"/>
        <v>0</v>
      </c>
      <c r="AN123" s="153" t="str">
        <f t="shared" si="29"/>
        <v>False</v>
      </c>
      <c r="AO123" s="235" t="str">
        <f t="shared" si="30"/>
        <v>NA</v>
      </c>
      <c r="AP123" s="235" t="str">
        <f>IF(AO123="NA","",IF(AO123=999999, "", IF(AO123=888888, "", IF(COUNTIF($AO$10:AO123,AO123)=1,AO123,""))))</f>
        <v/>
      </c>
      <c r="AQ123" s="211"/>
      <c r="AR123" s="211"/>
    </row>
    <row r="124" spans="1:44" ht="21.75" customHeight="1" x14ac:dyDescent="0.35">
      <c r="A124" s="148" t="str">
        <f t="shared" si="31"/>
        <v/>
      </c>
      <c r="B124" s="10"/>
      <c r="C124" s="147" t="str">
        <f>IFERROR(INDEX('List of schools'!C$2:C$8000, MATCH('Year 8 _2022'!$B124, 'List of schools'!$B$2:$B$8000,0)), "NA")</f>
        <v>NA</v>
      </c>
      <c r="D124" s="10"/>
      <c r="E124" s="124"/>
      <c r="F124" s="149" t="str">
        <f>IF(E124="","",IFERROR(
IF('Year 8 _2022'!E124="M",INDEX('List of schools'!H$2:H$7300,MATCH('Year 8 _2022'!$B124,'List of schools'!$B$2:$B$7300,0)),IF('Year 8 _2022'!E124="F",INDEX('List of schools'!G$2:G$7300,MATCH('Year 8 _2022'!$B124,'List of schools'!$B$2:$B$7300,0)),IF('Year 8 _2022'!E124="non-binary or other", 0,IF('Year 8 _2022'!E124="not disclosed", 0,"NA")))),"NA"))</f>
        <v/>
      </c>
      <c r="G124" s="11"/>
      <c r="H124" s="10"/>
      <c r="I124" s="10"/>
      <c r="J124" s="10"/>
      <c r="K124" s="150">
        <f t="shared" si="17"/>
        <v>0</v>
      </c>
      <c r="L124" s="17"/>
      <c r="M124" s="16"/>
      <c r="N124" s="9"/>
      <c r="O124" s="213"/>
      <c r="P124" s="10"/>
      <c r="Q124" s="355"/>
      <c r="R124" s="254"/>
      <c r="S124" s="151" t="str">
        <f t="shared" si="25"/>
        <v/>
      </c>
      <c r="T124" s="16"/>
      <c r="U124" s="10"/>
      <c r="V124" s="213"/>
      <c r="W124" s="10"/>
      <c r="X124" s="355"/>
      <c r="Y124" s="254"/>
      <c r="Z124" s="151" t="str">
        <f t="shared" si="26"/>
        <v/>
      </c>
      <c r="AA124" s="4"/>
      <c r="AB124" s="153" t="str">
        <f t="shared" si="18"/>
        <v/>
      </c>
      <c r="AC124" s="169" t="str">
        <f t="shared" si="19"/>
        <v/>
      </c>
      <c r="AD124" s="153">
        <f t="shared" si="20"/>
        <v>0</v>
      </c>
      <c r="AE124" s="153" t="str">
        <f t="shared" si="21"/>
        <v>NA</v>
      </c>
      <c r="AF124" s="153" t="str">
        <f t="shared" si="22"/>
        <v>NA</v>
      </c>
      <c r="AG124" s="153" t="str">
        <f>IF(AF124="NA","",IF(AF124=999999, "", IF(AF124=888888, "", IF(COUNTIF($AF$10:AF124,AF124)=1,AF124,""))))</f>
        <v/>
      </c>
      <c r="AH124" s="153" t="str">
        <f t="shared" si="23"/>
        <v>NA</v>
      </c>
      <c r="AI124" s="153" t="str">
        <f>IF(AH124="NA","",IF(AH124=999999, "", IF(AH124=888888, "", IF(COUNTIF($AH$10:AH124,AH124)=1,AH124,""))))</f>
        <v/>
      </c>
      <c r="AJ124" s="153" t="str">
        <f t="shared" si="24"/>
        <v>NA</v>
      </c>
      <c r="AK124" s="153" t="str">
        <f>IF(AJ124="NA","",IF(AJ124=999999, "", IF(AJ124=888888, "", IF(COUNTIF($AJ$10:AJ124,AJ124)=1,AJ124,""))))</f>
        <v/>
      </c>
      <c r="AL124" s="153">
        <f t="shared" si="27"/>
        <v>0</v>
      </c>
      <c r="AM124" s="153">
        <f t="shared" si="28"/>
        <v>0</v>
      </c>
      <c r="AN124" s="153" t="str">
        <f t="shared" si="29"/>
        <v>False</v>
      </c>
      <c r="AO124" s="235" t="str">
        <f t="shared" si="30"/>
        <v>NA</v>
      </c>
      <c r="AP124" s="235" t="str">
        <f>IF(AO124="NA","",IF(AO124=999999, "", IF(AO124=888888, "", IF(COUNTIF($AO$10:AO124,AO124)=1,AO124,""))))</f>
        <v/>
      </c>
      <c r="AQ124" s="211"/>
      <c r="AR124" s="211"/>
    </row>
    <row r="125" spans="1:44" ht="21.75" customHeight="1" x14ac:dyDescent="0.35">
      <c r="A125" s="148" t="str">
        <f t="shared" si="31"/>
        <v/>
      </c>
      <c r="B125" s="10"/>
      <c r="C125" s="147" t="str">
        <f>IFERROR(INDEX('List of schools'!C$2:C$8000, MATCH('Year 8 _2022'!$B125, 'List of schools'!$B$2:$B$8000,0)), "NA")</f>
        <v>NA</v>
      </c>
      <c r="D125" s="10"/>
      <c r="E125" s="124"/>
      <c r="F125" s="149" t="str">
        <f>IF(E125="","",IFERROR(
IF('Year 8 _2022'!E125="M",INDEX('List of schools'!H$2:H$7300,MATCH('Year 8 _2022'!$B125,'List of schools'!$B$2:$B$7300,0)),IF('Year 8 _2022'!E125="F",INDEX('List of schools'!G$2:G$7300,MATCH('Year 8 _2022'!$B125,'List of schools'!$B$2:$B$7300,0)),IF('Year 8 _2022'!E125="non-binary or other", 0,IF('Year 8 _2022'!E125="not disclosed", 0,"NA")))),"NA"))</f>
        <v/>
      </c>
      <c r="G125" s="11"/>
      <c r="H125" s="10"/>
      <c r="I125" s="10"/>
      <c r="J125" s="10"/>
      <c r="K125" s="150">
        <f t="shared" si="17"/>
        <v>0</v>
      </c>
      <c r="L125" s="17"/>
      <c r="M125" s="16"/>
      <c r="N125" s="9"/>
      <c r="O125" s="213"/>
      <c r="P125" s="10"/>
      <c r="Q125" s="355"/>
      <c r="R125" s="254"/>
      <c r="S125" s="151" t="str">
        <f t="shared" si="25"/>
        <v/>
      </c>
      <c r="T125" s="16"/>
      <c r="U125" s="10"/>
      <c r="V125" s="213"/>
      <c r="W125" s="10"/>
      <c r="X125" s="355"/>
      <c r="Y125" s="254"/>
      <c r="Z125" s="151" t="str">
        <f t="shared" si="26"/>
        <v/>
      </c>
      <c r="AA125" s="4"/>
      <c r="AB125" s="153" t="str">
        <f t="shared" si="18"/>
        <v/>
      </c>
      <c r="AC125" s="169" t="str">
        <f t="shared" si="19"/>
        <v/>
      </c>
      <c r="AD125" s="153">
        <f t="shared" si="20"/>
        <v>0</v>
      </c>
      <c r="AE125" s="153" t="str">
        <f t="shared" si="21"/>
        <v>NA</v>
      </c>
      <c r="AF125" s="153" t="str">
        <f t="shared" si="22"/>
        <v>NA</v>
      </c>
      <c r="AG125" s="153" t="str">
        <f>IF(AF125="NA","",IF(AF125=999999, "", IF(AF125=888888, "", IF(COUNTIF($AF$10:AF125,AF125)=1,AF125,""))))</f>
        <v/>
      </c>
      <c r="AH125" s="153" t="str">
        <f t="shared" si="23"/>
        <v>NA</v>
      </c>
      <c r="AI125" s="153" t="str">
        <f>IF(AH125="NA","",IF(AH125=999999, "", IF(AH125=888888, "", IF(COUNTIF($AH$10:AH125,AH125)=1,AH125,""))))</f>
        <v/>
      </c>
      <c r="AJ125" s="153" t="str">
        <f t="shared" si="24"/>
        <v>NA</v>
      </c>
      <c r="AK125" s="153" t="str">
        <f>IF(AJ125="NA","",IF(AJ125=999999, "", IF(AJ125=888888, "", IF(COUNTIF($AJ$10:AJ125,AJ125)=1,AJ125,""))))</f>
        <v/>
      </c>
      <c r="AL125" s="153">
        <f t="shared" si="27"/>
        <v>0</v>
      </c>
      <c r="AM125" s="153">
        <f t="shared" si="28"/>
        <v>0</v>
      </c>
      <c r="AN125" s="153" t="str">
        <f t="shared" si="29"/>
        <v>False</v>
      </c>
      <c r="AO125" s="235" t="str">
        <f t="shared" si="30"/>
        <v>NA</v>
      </c>
      <c r="AP125" s="235" t="str">
        <f>IF(AO125="NA","",IF(AO125=999999, "", IF(AO125=888888, "", IF(COUNTIF($AO$10:AO125,AO125)=1,AO125,""))))</f>
        <v/>
      </c>
      <c r="AQ125" s="211"/>
      <c r="AR125" s="211"/>
    </row>
    <row r="126" spans="1:44" ht="21.75" customHeight="1" x14ac:dyDescent="0.35">
      <c r="A126" s="148" t="str">
        <f t="shared" si="31"/>
        <v/>
      </c>
      <c r="B126" s="10"/>
      <c r="C126" s="147" t="str">
        <f>IFERROR(INDEX('List of schools'!C$2:C$8000, MATCH('Year 8 _2022'!$B126, 'List of schools'!$B$2:$B$8000,0)), "NA")</f>
        <v>NA</v>
      </c>
      <c r="D126" s="10"/>
      <c r="E126" s="124"/>
      <c r="F126" s="149" t="str">
        <f>IF(E126="","",IFERROR(
IF('Year 8 _2022'!E126="M",INDEX('List of schools'!H$2:H$7300,MATCH('Year 8 _2022'!$B126,'List of schools'!$B$2:$B$7300,0)),IF('Year 8 _2022'!E126="F",INDEX('List of schools'!G$2:G$7300,MATCH('Year 8 _2022'!$B126,'List of schools'!$B$2:$B$7300,0)),IF('Year 8 _2022'!E126="non-binary or other", 0,IF('Year 8 _2022'!E126="not disclosed", 0,"NA")))),"NA"))</f>
        <v/>
      </c>
      <c r="G126" s="11"/>
      <c r="H126" s="10"/>
      <c r="I126" s="10"/>
      <c r="J126" s="10"/>
      <c r="K126" s="150">
        <f t="shared" si="17"/>
        <v>0</v>
      </c>
      <c r="L126" s="17"/>
      <c r="M126" s="16"/>
      <c r="N126" s="9"/>
      <c r="O126" s="213"/>
      <c r="P126" s="10"/>
      <c r="Q126" s="355"/>
      <c r="R126" s="254"/>
      <c r="S126" s="151" t="str">
        <f t="shared" si="25"/>
        <v/>
      </c>
      <c r="T126" s="16"/>
      <c r="U126" s="10"/>
      <c r="V126" s="213"/>
      <c r="W126" s="10"/>
      <c r="X126" s="355"/>
      <c r="Y126" s="254"/>
      <c r="Z126" s="151" t="str">
        <f t="shared" si="26"/>
        <v/>
      </c>
      <c r="AA126" s="4"/>
      <c r="AB126" s="153" t="str">
        <f t="shared" si="18"/>
        <v/>
      </c>
      <c r="AC126" s="169" t="str">
        <f t="shared" si="19"/>
        <v/>
      </c>
      <c r="AD126" s="153">
        <f t="shared" si="20"/>
        <v>0</v>
      </c>
      <c r="AE126" s="153" t="str">
        <f t="shared" si="21"/>
        <v>NA</v>
      </c>
      <c r="AF126" s="153" t="str">
        <f t="shared" si="22"/>
        <v>NA</v>
      </c>
      <c r="AG126" s="153" t="str">
        <f>IF(AF126="NA","",IF(AF126=999999, "", IF(AF126=888888, "", IF(COUNTIF($AF$10:AF126,AF126)=1,AF126,""))))</f>
        <v/>
      </c>
      <c r="AH126" s="153" t="str">
        <f t="shared" si="23"/>
        <v>NA</v>
      </c>
      <c r="AI126" s="153" t="str">
        <f>IF(AH126="NA","",IF(AH126=999999, "", IF(AH126=888888, "", IF(COUNTIF($AH$10:AH126,AH126)=1,AH126,""))))</f>
        <v/>
      </c>
      <c r="AJ126" s="153" t="str">
        <f t="shared" si="24"/>
        <v>NA</v>
      </c>
      <c r="AK126" s="153" t="str">
        <f>IF(AJ126="NA","",IF(AJ126=999999, "", IF(AJ126=888888, "", IF(COUNTIF($AJ$10:AJ126,AJ126)=1,AJ126,""))))</f>
        <v/>
      </c>
      <c r="AL126" s="153">
        <f t="shared" si="27"/>
        <v>0</v>
      </c>
      <c r="AM126" s="153">
        <f t="shared" si="28"/>
        <v>0</v>
      </c>
      <c r="AN126" s="153" t="str">
        <f t="shared" si="29"/>
        <v>False</v>
      </c>
      <c r="AO126" s="235" t="str">
        <f t="shared" si="30"/>
        <v>NA</v>
      </c>
      <c r="AP126" s="235" t="str">
        <f>IF(AO126="NA","",IF(AO126=999999, "", IF(AO126=888888, "", IF(COUNTIF($AO$10:AO126,AO126)=1,AO126,""))))</f>
        <v/>
      </c>
      <c r="AQ126" s="211"/>
      <c r="AR126" s="211"/>
    </row>
    <row r="127" spans="1:44" ht="21.75" customHeight="1" x14ac:dyDescent="0.35">
      <c r="A127" s="148" t="str">
        <f t="shared" si="31"/>
        <v/>
      </c>
      <c r="B127" s="10"/>
      <c r="C127" s="147" t="str">
        <f>IFERROR(INDEX('List of schools'!C$2:C$8000, MATCH('Year 8 _2022'!$B127, 'List of schools'!$B$2:$B$8000,0)), "NA")</f>
        <v>NA</v>
      </c>
      <c r="D127" s="10"/>
      <c r="E127" s="124"/>
      <c r="F127" s="149" t="str">
        <f>IF(E127="","",IFERROR(
IF('Year 8 _2022'!E127="M",INDEX('List of schools'!H$2:H$7300,MATCH('Year 8 _2022'!$B127,'List of schools'!$B$2:$B$7300,0)),IF('Year 8 _2022'!E127="F",INDEX('List of schools'!G$2:G$7300,MATCH('Year 8 _2022'!$B127,'List of schools'!$B$2:$B$7300,0)),IF('Year 8 _2022'!E127="non-binary or other", 0,IF('Year 8 _2022'!E127="not disclosed", 0,"NA")))),"NA"))</f>
        <v/>
      </c>
      <c r="G127" s="11"/>
      <c r="H127" s="10"/>
      <c r="I127" s="10"/>
      <c r="J127" s="10"/>
      <c r="K127" s="150">
        <f t="shared" si="17"/>
        <v>0</v>
      </c>
      <c r="L127" s="17"/>
      <c r="M127" s="16"/>
      <c r="N127" s="9"/>
      <c r="O127" s="213"/>
      <c r="P127" s="10"/>
      <c r="Q127" s="355"/>
      <c r="R127" s="254"/>
      <c r="S127" s="151" t="str">
        <f t="shared" si="25"/>
        <v/>
      </c>
      <c r="T127" s="16"/>
      <c r="U127" s="10"/>
      <c r="V127" s="213"/>
      <c r="W127" s="10"/>
      <c r="X127" s="355"/>
      <c r="Y127" s="254"/>
      <c r="Z127" s="151" t="str">
        <f t="shared" si="26"/>
        <v/>
      </c>
      <c r="AA127" s="4"/>
      <c r="AB127" s="153" t="str">
        <f t="shared" si="18"/>
        <v/>
      </c>
      <c r="AC127" s="169" t="str">
        <f t="shared" si="19"/>
        <v/>
      </c>
      <c r="AD127" s="153">
        <f t="shared" si="20"/>
        <v>0</v>
      </c>
      <c r="AE127" s="153" t="str">
        <f t="shared" si="21"/>
        <v>NA</v>
      </c>
      <c r="AF127" s="153" t="str">
        <f t="shared" si="22"/>
        <v>NA</v>
      </c>
      <c r="AG127" s="153" t="str">
        <f>IF(AF127="NA","",IF(AF127=999999, "", IF(AF127=888888, "", IF(COUNTIF($AF$10:AF127,AF127)=1,AF127,""))))</f>
        <v/>
      </c>
      <c r="AH127" s="153" t="str">
        <f t="shared" si="23"/>
        <v>NA</v>
      </c>
      <c r="AI127" s="153" t="str">
        <f>IF(AH127="NA","",IF(AH127=999999, "", IF(AH127=888888, "", IF(COUNTIF($AH$10:AH127,AH127)=1,AH127,""))))</f>
        <v/>
      </c>
      <c r="AJ127" s="153" t="str">
        <f t="shared" si="24"/>
        <v>NA</v>
      </c>
      <c r="AK127" s="153" t="str">
        <f>IF(AJ127="NA","",IF(AJ127=999999, "", IF(AJ127=888888, "", IF(COUNTIF($AJ$10:AJ127,AJ127)=1,AJ127,""))))</f>
        <v/>
      </c>
      <c r="AL127" s="153">
        <f t="shared" si="27"/>
        <v>0</v>
      </c>
      <c r="AM127" s="153">
        <f t="shared" si="28"/>
        <v>0</v>
      </c>
      <c r="AN127" s="153" t="str">
        <f t="shared" si="29"/>
        <v>False</v>
      </c>
      <c r="AO127" s="235" t="str">
        <f t="shared" si="30"/>
        <v>NA</v>
      </c>
      <c r="AP127" s="235" t="str">
        <f>IF(AO127="NA","",IF(AO127=999999, "", IF(AO127=888888, "", IF(COUNTIF($AO$10:AO127,AO127)=1,AO127,""))))</f>
        <v/>
      </c>
      <c r="AQ127" s="211"/>
      <c r="AR127" s="211"/>
    </row>
    <row r="128" spans="1:44" ht="21.75" customHeight="1" x14ac:dyDescent="0.35">
      <c r="A128" s="148" t="str">
        <f t="shared" si="31"/>
        <v/>
      </c>
      <c r="B128" s="10"/>
      <c r="C128" s="147" t="str">
        <f>IFERROR(INDEX('List of schools'!C$2:C$8000, MATCH('Year 8 _2022'!$B128, 'List of schools'!$B$2:$B$8000,0)), "NA")</f>
        <v>NA</v>
      </c>
      <c r="D128" s="10"/>
      <c r="E128" s="124"/>
      <c r="F128" s="149" t="str">
        <f>IF(E128="","",IFERROR(
IF('Year 8 _2022'!E128="M",INDEX('List of schools'!H$2:H$7300,MATCH('Year 8 _2022'!$B128,'List of schools'!$B$2:$B$7300,0)),IF('Year 8 _2022'!E128="F",INDEX('List of schools'!G$2:G$7300,MATCH('Year 8 _2022'!$B128,'List of schools'!$B$2:$B$7300,0)),IF('Year 8 _2022'!E128="non-binary or other", 0,IF('Year 8 _2022'!E128="not disclosed", 0,"NA")))),"NA"))</f>
        <v/>
      </c>
      <c r="G128" s="11"/>
      <c r="H128" s="10"/>
      <c r="I128" s="10"/>
      <c r="J128" s="10"/>
      <c r="K128" s="150">
        <f t="shared" si="17"/>
        <v>0</v>
      </c>
      <c r="L128" s="17"/>
      <c r="M128" s="16"/>
      <c r="N128" s="9"/>
      <c r="O128" s="213"/>
      <c r="P128" s="10"/>
      <c r="Q128" s="355"/>
      <c r="R128" s="254"/>
      <c r="S128" s="151" t="str">
        <f t="shared" si="25"/>
        <v/>
      </c>
      <c r="T128" s="16"/>
      <c r="U128" s="10"/>
      <c r="V128" s="213"/>
      <c r="W128" s="10"/>
      <c r="X128" s="355"/>
      <c r="Y128" s="254"/>
      <c r="Z128" s="151" t="str">
        <f t="shared" si="26"/>
        <v/>
      </c>
      <c r="AA128" s="4"/>
      <c r="AB128" s="153" t="str">
        <f t="shared" si="18"/>
        <v/>
      </c>
      <c r="AC128" s="169" t="str">
        <f t="shared" si="19"/>
        <v/>
      </c>
      <c r="AD128" s="153">
        <f t="shared" si="20"/>
        <v>0</v>
      </c>
      <c r="AE128" s="153" t="str">
        <f t="shared" si="21"/>
        <v>NA</v>
      </c>
      <c r="AF128" s="153" t="str">
        <f t="shared" si="22"/>
        <v>NA</v>
      </c>
      <c r="AG128" s="153" t="str">
        <f>IF(AF128="NA","",IF(AF128=999999, "", IF(AF128=888888, "", IF(COUNTIF($AF$10:AF128,AF128)=1,AF128,""))))</f>
        <v/>
      </c>
      <c r="AH128" s="153" t="str">
        <f t="shared" si="23"/>
        <v>NA</v>
      </c>
      <c r="AI128" s="153" t="str">
        <f>IF(AH128="NA","",IF(AH128=999999, "", IF(AH128=888888, "", IF(COUNTIF($AH$10:AH128,AH128)=1,AH128,""))))</f>
        <v/>
      </c>
      <c r="AJ128" s="153" t="str">
        <f t="shared" si="24"/>
        <v>NA</v>
      </c>
      <c r="AK128" s="153" t="str">
        <f>IF(AJ128="NA","",IF(AJ128=999999, "", IF(AJ128=888888, "", IF(COUNTIF($AJ$10:AJ128,AJ128)=1,AJ128,""))))</f>
        <v/>
      </c>
      <c r="AL128" s="153">
        <f t="shared" si="27"/>
        <v>0</v>
      </c>
      <c r="AM128" s="153">
        <f t="shared" si="28"/>
        <v>0</v>
      </c>
      <c r="AN128" s="153" t="str">
        <f t="shared" si="29"/>
        <v>False</v>
      </c>
      <c r="AO128" s="235" t="str">
        <f t="shared" si="30"/>
        <v>NA</v>
      </c>
      <c r="AP128" s="235" t="str">
        <f>IF(AO128="NA","",IF(AO128=999999, "", IF(AO128=888888, "", IF(COUNTIF($AO$10:AO128,AO128)=1,AO128,""))))</f>
        <v/>
      </c>
      <c r="AQ128" s="211"/>
      <c r="AR128" s="211"/>
    </row>
    <row r="129" spans="1:44" ht="21.75" customHeight="1" x14ac:dyDescent="0.35">
      <c r="A129" s="148" t="str">
        <f t="shared" si="31"/>
        <v/>
      </c>
      <c r="B129" s="10"/>
      <c r="C129" s="147" t="str">
        <f>IFERROR(INDEX('List of schools'!C$2:C$8000, MATCH('Year 8 _2022'!$B129, 'List of schools'!$B$2:$B$8000,0)), "NA")</f>
        <v>NA</v>
      </c>
      <c r="D129" s="10"/>
      <c r="E129" s="124"/>
      <c r="F129" s="149" t="str">
        <f>IF(E129="","",IFERROR(
IF('Year 8 _2022'!E129="M",INDEX('List of schools'!H$2:H$7300,MATCH('Year 8 _2022'!$B129,'List of schools'!$B$2:$B$7300,0)),IF('Year 8 _2022'!E129="F",INDEX('List of schools'!G$2:G$7300,MATCH('Year 8 _2022'!$B129,'List of schools'!$B$2:$B$7300,0)),IF('Year 8 _2022'!E129="non-binary or other", 0,IF('Year 8 _2022'!E129="not disclosed", 0,"NA")))),"NA"))</f>
        <v/>
      </c>
      <c r="G129" s="11"/>
      <c r="H129" s="10"/>
      <c r="I129" s="10"/>
      <c r="J129" s="10"/>
      <c r="K129" s="150">
        <f t="shared" si="17"/>
        <v>0</v>
      </c>
      <c r="L129" s="17"/>
      <c r="M129" s="16"/>
      <c r="N129" s="9"/>
      <c r="O129" s="213"/>
      <c r="P129" s="10"/>
      <c r="Q129" s="355"/>
      <c r="R129" s="254"/>
      <c r="S129" s="151" t="str">
        <f t="shared" si="25"/>
        <v/>
      </c>
      <c r="T129" s="16"/>
      <c r="U129" s="10"/>
      <c r="V129" s="213"/>
      <c r="W129" s="10"/>
      <c r="X129" s="355"/>
      <c r="Y129" s="254"/>
      <c r="Z129" s="151" t="str">
        <f t="shared" si="26"/>
        <v/>
      </c>
      <c r="AA129" s="4"/>
      <c r="AB129" s="153" t="str">
        <f t="shared" si="18"/>
        <v/>
      </c>
      <c r="AC129" s="169" t="str">
        <f t="shared" si="19"/>
        <v/>
      </c>
      <c r="AD129" s="153">
        <f t="shared" si="20"/>
        <v>0</v>
      </c>
      <c r="AE129" s="153" t="str">
        <f t="shared" si="21"/>
        <v>NA</v>
      </c>
      <c r="AF129" s="153" t="str">
        <f t="shared" si="22"/>
        <v>NA</v>
      </c>
      <c r="AG129" s="153" t="str">
        <f>IF(AF129="NA","",IF(AF129=999999, "", IF(AF129=888888, "", IF(COUNTIF($AF$10:AF129,AF129)=1,AF129,""))))</f>
        <v/>
      </c>
      <c r="AH129" s="153" t="str">
        <f t="shared" si="23"/>
        <v>NA</v>
      </c>
      <c r="AI129" s="153" t="str">
        <f>IF(AH129="NA","",IF(AH129=999999, "", IF(AH129=888888, "", IF(COUNTIF($AH$10:AH129,AH129)=1,AH129,""))))</f>
        <v/>
      </c>
      <c r="AJ129" s="153" t="str">
        <f t="shared" si="24"/>
        <v>NA</v>
      </c>
      <c r="AK129" s="153" t="str">
        <f>IF(AJ129="NA","",IF(AJ129=999999, "", IF(AJ129=888888, "", IF(COUNTIF($AJ$10:AJ129,AJ129)=1,AJ129,""))))</f>
        <v/>
      </c>
      <c r="AL129" s="153">
        <f t="shared" si="27"/>
        <v>0</v>
      </c>
      <c r="AM129" s="153">
        <f t="shared" si="28"/>
        <v>0</v>
      </c>
      <c r="AN129" s="153" t="str">
        <f t="shared" si="29"/>
        <v>False</v>
      </c>
      <c r="AO129" s="235" t="str">
        <f t="shared" si="30"/>
        <v>NA</v>
      </c>
      <c r="AP129" s="235" t="str">
        <f>IF(AO129="NA","",IF(AO129=999999, "", IF(AO129=888888, "", IF(COUNTIF($AO$10:AO129,AO129)=1,AO129,""))))</f>
        <v/>
      </c>
      <c r="AQ129" s="211"/>
      <c r="AR129" s="211"/>
    </row>
    <row r="130" spans="1:44" ht="21.75" customHeight="1" x14ac:dyDescent="0.35">
      <c r="A130" s="148" t="str">
        <f t="shared" si="31"/>
        <v/>
      </c>
      <c r="B130" s="10"/>
      <c r="C130" s="147" t="str">
        <f>IFERROR(INDEX('List of schools'!C$2:C$8000, MATCH('Year 8 _2022'!$B130, 'List of schools'!$B$2:$B$8000,0)), "NA")</f>
        <v>NA</v>
      </c>
      <c r="D130" s="10"/>
      <c r="E130" s="124"/>
      <c r="F130" s="149" t="str">
        <f>IF(E130="","",IFERROR(
IF('Year 8 _2022'!E130="M",INDEX('List of schools'!H$2:H$7300,MATCH('Year 8 _2022'!$B130,'List of schools'!$B$2:$B$7300,0)),IF('Year 8 _2022'!E130="F",INDEX('List of schools'!G$2:G$7300,MATCH('Year 8 _2022'!$B130,'List of schools'!$B$2:$B$7300,0)),IF('Year 8 _2022'!E130="non-binary or other", 0,IF('Year 8 _2022'!E130="not disclosed", 0,"NA")))),"NA"))</f>
        <v/>
      </c>
      <c r="G130" s="11"/>
      <c r="H130" s="10"/>
      <c r="I130" s="10"/>
      <c r="J130" s="10"/>
      <c r="K130" s="150">
        <f t="shared" si="17"/>
        <v>0</v>
      </c>
      <c r="L130" s="17"/>
      <c r="M130" s="16"/>
      <c r="N130" s="9"/>
      <c r="O130" s="213"/>
      <c r="P130" s="10"/>
      <c r="Q130" s="355"/>
      <c r="R130" s="254"/>
      <c r="S130" s="151" t="str">
        <f t="shared" si="25"/>
        <v/>
      </c>
      <c r="T130" s="16"/>
      <c r="U130" s="10"/>
      <c r="V130" s="213"/>
      <c r="W130" s="10"/>
      <c r="X130" s="355"/>
      <c r="Y130" s="254"/>
      <c r="Z130" s="151" t="str">
        <f t="shared" si="26"/>
        <v/>
      </c>
      <c r="AA130" s="4"/>
      <c r="AB130" s="153" t="str">
        <f t="shared" si="18"/>
        <v/>
      </c>
      <c r="AC130" s="169" t="str">
        <f t="shared" si="19"/>
        <v/>
      </c>
      <c r="AD130" s="153">
        <f t="shared" si="20"/>
        <v>0</v>
      </c>
      <c r="AE130" s="153" t="str">
        <f t="shared" si="21"/>
        <v>NA</v>
      </c>
      <c r="AF130" s="153" t="str">
        <f t="shared" si="22"/>
        <v>NA</v>
      </c>
      <c r="AG130" s="153" t="str">
        <f>IF(AF130="NA","",IF(AF130=999999, "", IF(AF130=888888, "", IF(COUNTIF($AF$10:AF130,AF130)=1,AF130,""))))</f>
        <v/>
      </c>
      <c r="AH130" s="153" t="str">
        <f t="shared" si="23"/>
        <v>NA</v>
      </c>
      <c r="AI130" s="153" t="str">
        <f>IF(AH130="NA","",IF(AH130=999999, "", IF(AH130=888888, "", IF(COUNTIF($AH$10:AH130,AH130)=1,AH130,""))))</f>
        <v/>
      </c>
      <c r="AJ130" s="153" t="str">
        <f t="shared" si="24"/>
        <v>NA</v>
      </c>
      <c r="AK130" s="153" t="str">
        <f>IF(AJ130="NA","",IF(AJ130=999999, "", IF(AJ130=888888, "", IF(COUNTIF($AJ$10:AJ130,AJ130)=1,AJ130,""))))</f>
        <v/>
      </c>
      <c r="AL130" s="153">
        <f t="shared" si="27"/>
        <v>0</v>
      </c>
      <c r="AM130" s="153">
        <f t="shared" si="28"/>
        <v>0</v>
      </c>
      <c r="AN130" s="153" t="str">
        <f t="shared" si="29"/>
        <v>False</v>
      </c>
      <c r="AO130" s="235" t="str">
        <f t="shared" si="30"/>
        <v>NA</v>
      </c>
      <c r="AP130" s="235" t="str">
        <f>IF(AO130="NA","",IF(AO130=999999, "", IF(AO130=888888, "", IF(COUNTIF($AO$10:AO130,AO130)=1,AO130,""))))</f>
        <v/>
      </c>
      <c r="AQ130" s="211"/>
      <c r="AR130" s="211"/>
    </row>
    <row r="131" spans="1:44" ht="21.75" customHeight="1" x14ac:dyDescent="0.35">
      <c r="A131" s="148" t="str">
        <f t="shared" si="31"/>
        <v/>
      </c>
      <c r="B131" s="10"/>
      <c r="C131" s="147" t="str">
        <f>IFERROR(INDEX('List of schools'!C$2:C$8000, MATCH('Year 8 _2022'!$B131, 'List of schools'!$B$2:$B$8000,0)), "NA")</f>
        <v>NA</v>
      </c>
      <c r="D131" s="10"/>
      <c r="E131" s="124"/>
      <c r="F131" s="149" t="str">
        <f>IF(E131="","",IFERROR(
IF('Year 8 _2022'!E131="M",INDEX('List of schools'!H$2:H$7300,MATCH('Year 8 _2022'!$B131,'List of schools'!$B$2:$B$7300,0)),IF('Year 8 _2022'!E131="F",INDEX('List of schools'!G$2:G$7300,MATCH('Year 8 _2022'!$B131,'List of schools'!$B$2:$B$7300,0)),IF('Year 8 _2022'!E131="non-binary or other", 0,IF('Year 8 _2022'!E131="not disclosed", 0,"NA")))),"NA"))</f>
        <v/>
      </c>
      <c r="G131" s="11"/>
      <c r="H131" s="10"/>
      <c r="I131" s="10"/>
      <c r="J131" s="10"/>
      <c r="K131" s="150">
        <f t="shared" si="17"/>
        <v>0</v>
      </c>
      <c r="L131" s="17"/>
      <c r="M131" s="16"/>
      <c r="N131" s="9"/>
      <c r="O131" s="213"/>
      <c r="P131" s="10"/>
      <c r="Q131" s="355"/>
      <c r="R131" s="254"/>
      <c r="S131" s="151" t="str">
        <f t="shared" si="25"/>
        <v/>
      </c>
      <c r="T131" s="16"/>
      <c r="U131" s="10"/>
      <c r="V131" s="213"/>
      <c r="W131" s="10"/>
      <c r="X131" s="355"/>
      <c r="Y131" s="254"/>
      <c r="Z131" s="151" t="str">
        <f t="shared" si="26"/>
        <v/>
      </c>
      <c r="AA131" s="4"/>
      <c r="AB131" s="153" t="str">
        <f t="shared" si="18"/>
        <v/>
      </c>
      <c r="AC131" s="169" t="str">
        <f t="shared" si="19"/>
        <v/>
      </c>
      <c r="AD131" s="153">
        <f t="shared" si="20"/>
        <v>0</v>
      </c>
      <c r="AE131" s="153" t="str">
        <f t="shared" si="21"/>
        <v>NA</v>
      </c>
      <c r="AF131" s="153" t="str">
        <f t="shared" si="22"/>
        <v>NA</v>
      </c>
      <c r="AG131" s="153" t="str">
        <f>IF(AF131="NA","",IF(AF131=999999, "", IF(AF131=888888, "", IF(COUNTIF($AF$10:AF131,AF131)=1,AF131,""))))</f>
        <v/>
      </c>
      <c r="AH131" s="153" t="str">
        <f t="shared" si="23"/>
        <v>NA</v>
      </c>
      <c r="AI131" s="153" t="str">
        <f>IF(AH131="NA","",IF(AH131=999999, "", IF(AH131=888888, "", IF(COUNTIF($AH$10:AH131,AH131)=1,AH131,""))))</f>
        <v/>
      </c>
      <c r="AJ131" s="153" t="str">
        <f t="shared" si="24"/>
        <v>NA</v>
      </c>
      <c r="AK131" s="153" t="str">
        <f>IF(AJ131="NA","",IF(AJ131=999999, "", IF(AJ131=888888, "", IF(COUNTIF($AJ$10:AJ131,AJ131)=1,AJ131,""))))</f>
        <v/>
      </c>
      <c r="AL131" s="153">
        <f t="shared" si="27"/>
        <v>0</v>
      </c>
      <c r="AM131" s="153">
        <f t="shared" si="28"/>
        <v>0</v>
      </c>
      <c r="AN131" s="153" t="str">
        <f t="shared" si="29"/>
        <v>False</v>
      </c>
      <c r="AO131" s="235" t="str">
        <f t="shared" si="30"/>
        <v>NA</v>
      </c>
      <c r="AP131" s="235" t="str">
        <f>IF(AO131="NA","",IF(AO131=999999, "", IF(AO131=888888, "", IF(COUNTIF($AO$10:AO131,AO131)=1,AO131,""))))</f>
        <v/>
      </c>
      <c r="AQ131" s="211"/>
      <c r="AR131" s="211"/>
    </row>
    <row r="132" spans="1:44" ht="21.75" customHeight="1" x14ac:dyDescent="0.35">
      <c r="A132" s="148" t="str">
        <f t="shared" si="31"/>
        <v/>
      </c>
      <c r="B132" s="10"/>
      <c r="C132" s="147" t="str">
        <f>IFERROR(INDEX('List of schools'!C$2:C$8000, MATCH('Year 8 _2022'!$B132, 'List of schools'!$B$2:$B$8000,0)), "NA")</f>
        <v>NA</v>
      </c>
      <c r="D132" s="10"/>
      <c r="E132" s="124"/>
      <c r="F132" s="149" t="str">
        <f>IF(E132="","",IFERROR(
IF('Year 8 _2022'!E132="M",INDEX('List of schools'!H$2:H$7300,MATCH('Year 8 _2022'!$B132,'List of schools'!$B$2:$B$7300,0)),IF('Year 8 _2022'!E132="F",INDEX('List of schools'!G$2:G$7300,MATCH('Year 8 _2022'!$B132,'List of schools'!$B$2:$B$7300,0)),IF('Year 8 _2022'!E132="non-binary or other", 0,IF('Year 8 _2022'!E132="not disclosed", 0,"NA")))),"NA"))</f>
        <v/>
      </c>
      <c r="G132" s="11"/>
      <c r="H132" s="10"/>
      <c r="I132" s="10"/>
      <c r="J132" s="10"/>
      <c r="K132" s="150">
        <f t="shared" si="17"/>
        <v>0</v>
      </c>
      <c r="L132" s="17"/>
      <c r="M132" s="16"/>
      <c r="N132" s="9"/>
      <c r="O132" s="213"/>
      <c r="P132" s="10"/>
      <c r="Q132" s="355"/>
      <c r="R132" s="254"/>
      <c r="S132" s="151" t="str">
        <f t="shared" si="25"/>
        <v/>
      </c>
      <c r="T132" s="16"/>
      <c r="U132" s="10"/>
      <c r="V132" s="213"/>
      <c r="W132" s="10"/>
      <c r="X132" s="355"/>
      <c r="Y132" s="254"/>
      <c r="Z132" s="151" t="str">
        <f t="shared" si="26"/>
        <v/>
      </c>
      <c r="AA132" s="4"/>
      <c r="AB132" s="153" t="str">
        <f t="shared" si="18"/>
        <v/>
      </c>
      <c r="AC132" s="169" t="str">
        <f t="shared" si="19"/>
        <v/>
      </c>
      <c r="AD132" s="153">
        <f t="shared" si="20"/>
        <v>0</v>
      </c>
      <c r="AE132" s="153" t="str">
        <f t="shared" si="21"/>
        <v>NA</v>
      </c>
      <c r="AF132" s="153" t="str">
        <f t="shared" si="22"/>
        <v>NA</v>
      </c>
      <c r="AG132" s="153" t="str">
        <f>IF(AF132="NA","",IF(AF132=999999, "", IF(AF132=888888, "", IF(COUNTIF($AF$10:AF132,AF132)=1,AF132,""))))</f>
        <v/>
      </c>
      <c r="AH132" s="153" t="str">
        <f t="shared" si="23"/>
        <v>NA</v>
      </c>
      <c r="AI132" s="153" t="str">
        <f>IF(AH132="NA","",IF(AH132=999999, "", IF(AH132=888888, "", IF(COUNTIF($AH$10:AH132,AH132)=1,AH132,""))))</f>
        <v/>
      </c>
      <c r="AJ132" s="153" t="str">
        <f t="shared" si="24"/>
        <v>NA</v>
      </c>
      <c r="AK132" s="153" t="str">
        <f>IF(AJ132="NA","",IF(AJ132=999999, "", IF(AJ132=888888, "", IF(COUNTIF($AJ$10:AJ132,AJ132)=1,AJ132,""))))</f>
        <v/>
      </c>
      <c r="AL132" s="153">
        <f t="shared" si="27"/>
        <v>0</v>
      </c>
      <c r="AM132" s="153">
        <f t="shared" si="28"/>
        <v>0</v>
      </c>
      <c r="AN132" s="153" t="str">
        <f t="shared" si="29"/>
        <v>False</v>
      </c>
      <c r="AO132" s="235" t="str">
        <f t="shared" si="30"/>
        <v>NA</v>
      </c>
      <c r="AP132" s="235" t="str">
        <f>IF(AO132="NA","",IF(AO132=999999, "", IF(AO132=888888, "", IF(COUNTIF($AO$10:AO132,AO132)=1,AO132,""))))</f>
        <v/>
      </c>
      <c r="AQ132" s="211"/>
      <c r="AR132" s="211"/>
    </row>
    <row r="133" spans="1:44" ht="21.75" customHeight="1" x14ac:dyDescent="0.35">
      <c r="A133" s="148" t="str">
        <f t="shared" si="31"/>
        <v/>
      </c>
      <c r="B133" s="10"/>
      <c r="C133" s="147" t="str">
        <f>IFERROR(INDEX('List of schools'!C$2:C$8000, MATCH('Year 8 _2022'!$B133, 'List of schools'!$B$2:$B$8000,0)), "NA")</f>
        <v>NA</v>
      </c>
      <c r="D133" s="10"/>
      <c r="E133" s="124"/>
      <c r="F133" s="149" t="str">
        <f>IF(E133="","",IFERROR(
IF('Year 8 _2022'!E133="M",INDEX('List of schools'!H$2:H$7300,MATCH('Year 8 _2022'!$B133,'List of schools'!$B$2:$B$7300,0)),IF('Year 8 _2022'!E133="F",INDEX('List of schools'!G$2:G$7300,MATCH('Year 8 _2022'!$B133,'List of schools'!$B$2:$B$7300,0)),IF('Year 8 _2022'!E133="non-binary or other", 0,IF('Year 8 _2022'!E133="not disclosed", 0,"NA")))),"NA"))</f>
        <v/>
      </c>
      <c r="G133" s="11"/>
      <c r="H133" s="10"/>
      <c r="I133" s="10"/>
      <c r="J133" s="10"/>
      <c r="K133" s="150">
        <f t="shared" si="17"/>
        <v>0</v>
      </c>
      <c r="L133" s="17"/>
      <c r="M133" s="16"/>
      <c r="N133" s="9"/>
      <c r="O133" s="213"/>
      <c r="P133" s="10"/>
      <c r="Q133" s="355"/>
      <c r="R133" s="254"/>
      <c r="S133" s="151" t="str">
        <f t="shared" si="25"/>
        <v/>
      </c>
      <c r="T133" s="16"/>
      <c r="U133" s="10"/>
      <c r="V133" s="213"/>
      <c r="W133" s="10"/>
      <c r="X133" s="355"/>
      <c r="Y133" s="254"/>
      <c r="Z133" s="151" t="str">
        <f t="shared" si="26"/>
        <v/>
      </c>
      <c r="AA133" s="4"/>
      <c r="AB133" s="153" t="str">
        <f t="shared" si="18"/>
        <v/>
      </c>
      <c r="AC133" s="169" t="str">
        <f t="shared" si="19"/>
        <v/>
      </c>
      <c r="AD133" s="153">
        <f t="shared" si="20"/>
        <v>0</v>
      </c>
      <c r="AE133" s="153" t="str">
        <f t="shared" si="21"/>
        <v>NA</v>
      </c>
      <c r="AF133" s="153" t="str">
        <f t="shared" si="22"/>
        <v>NA</v>
      </c>
      <c r="AG133" s="153" t="str">
        <f>IF(AF133="NA","",IF(AF133=999999, "", IF(AF133=888888, "", IF(COUNTIF($AF$10:AF133,AF133)=1,AF133,""))))</f>
        <v/>
      </c>
      <c r="AH133" s="153" t="str">
        <f t="shared" si="23"/>
        <v>NA</v>
      </c>
      <c r="AI133" s="153" t="str">
        <f>IF(AH133="NA","",IF(AH133=999999, "", IF(AH133=888888, "", IF(COUNTIF($AH$10:AH133,AH133)=1,AH133,""))))</f>
        <v/>
      </c>
      <c r="AJ133" s="153" t="str">
        <f t="shared" si="24"/>
        <v>NA</v>
      </c>
      <c r="AK133" s="153" t="str">
        <f>IF(AJ133="NA","",IF(AJ133=999999, "", IF(AJ133=888888, "", IF(COUNTIF($AJ$10:AJ133,AJ133)=1,AJ133,""))))</f>
        <v/>
      </c>
      <c r="AL133" s="153">
        <f t="shared" si="27"/>
        <v>0</v>
      </c>
      <c r="AM133" s="153">
        <f t="shared" si="28"/>
        <v>0</v>
      </c>
      <c r="AN133" s="153" t="str">
        <f t="shared" si="29"/>
        <v>False</v>
      </c>
      <c r="AO133" s="235" t="str">
        <f t="shared" si="30"/>
        <v>NA</v>
      </c>
      <c r="AP133" s="235" t="str">
        <f>IF(AO133="NA","",IF(AO133=999999, "", IF(AO133=888888, "", IF(COUNTIF($AO$10:AO133,AO133)=1,AO133,""))))</f>
        <v/>
      </c>
      <c r="AQ133" s="211"/>
      <c r="AR133" s="211"/>
    </row>
    <row r="134" spans="1:44" ht="21.75" customHeight="1" x14ac:dyDescent="0.35">
      <c r="A134" s="148" t="str">
        <f t="shared" si="31"/>
        <v/>
      </c>
      <c r="B134" s="10"/>
      <c r="C134" s="147" t="str">
        <f>IFERROR(INDEX('List of schools'!C$2:C$8000, MATCH('Year 8 _2022'!$B134, 'List of schools'!$B$2:$B$8000,0)), "NA")</f>
        <v>NA</v>
      </c>
      <c r="D134" s="10"/>
      <c r="E134" s="124"/>
      <c r="F134" s="149" t="str">
        <f>IF(E134="","",IFERROR(
IF('Year 8 _2022'!E134="M",INDEX('List of schools'!H$2:H$7300,MATCH('Year 8 _2022'!$B134,'List of schools'!$B$2:$B$7300,0)),IF('Year 8 _2022'!E134="F",INDEX('List of schools'!G$2:G$7300,MATCH('Year 8 _2022'!$B134,'List of schools'!$B$2:$B$7300,0)),IF('Year 8 _2022'!E134="non-binary or other", 0,IF('Year 8 _2022'!E134="not disclosed", 0,"NA")))),"NA"))</f>
        <v/>
      </c>
      <c r="G134" s="11"/>
      <c r="H134" s="10"/>
      <c r="I134" s="10"/>
      <c r="J134" s="10"/>
      <c r="K134" s="150">
        <f t="shared" si="17"/>
        <v>0</v>
      </c>
      <c r="L134" s="17"/>
      <c r="M134" s="16"/>
      <c r="N134" s="9"/>
      <c r="O134" s="213"/>
      <c r="P134" s="10"/>
      <c r="Q134" s="355"/>
      <c r="R134" s="254"/>
      <c r="S134" s="151" t="str">
        <f t="shared" si="25"/>
        <v/>
      </c>
      <c r="T134" s="16"/>
      <c r="U134" s="10"/>
      <c r="V134" s="213"/>
      <c r="W134" s="10"/>
      <c r="X134" s="355"/>
      <c r="Y134" s="254"/>
      <c r="Z134" s="151" t="str">
        <f t="shared" si="26"/>
        <v/>
      </c>
      <c r="AA134" s="4"/>
      <c r="AB134" s="153" t="str">
        <f t="shared" si="18"/>
        <v/>
      </c>
      <c r="AC134" s="169" t="str">
        <f t="shared" si="19"/>
        <v/>
      </c>
      <c r="AD134" s="153">
        <f t="shared" si="20"/>
        <v>0</v>
      </c>
      <c r="AE134" s="153" t="str">
        <f t="shared" si="21"/>
        <v>NA</v>
      </c>
      <c r="AF134" s="153" t="str">
        <f t="shared" si="22"/>
        <v>NA</v>
      </c>
      <c r="AG134" s="153" t="str">
        <f>IF(AF134="NA","",IF(AF134=999999, "", IF(AF134=888888, "", IF(COUNTIF($AF$10:AF134,AF134)=1,AF134,""))))</f>
        <v/>
      </c>
      <c r="AH134" s="153" t="str">
        <f t="shared" si="23"/>
        <v>NA</v>
      </c>
      <c r="AI134" s="153" t="str">
        <f>IF(AH134="NA","",IF(AH134=999999, "", IF(AH134=888888, "", IF(COUNTIF($AH$10:AH134,AH134)=1,AH134,""))))</f>
        <v/>
      </c>
      <c r="AJ134" s="153" t="str">
        <f t="shared" si="24"/>
        <v>NA</v>
      </c>
      <c r="AK134" s="153" t="str">
        <f>IF(AJ134="NA","",IF(AJ134=999999, "", IF(AJ134=888888, "", IF(COUNTIF($AJ$10:AJ134,AJ134)=1,AJ134,""))))</f>
        <v/>
      </c>
      <c r="AL134" s="153">
        <f t="shared" si="27"/>
        <v>0</v>
      </c>
      <c r="AM134" s="153">
        <f t="shared" si="28"/>
        <v>0</v>
      </c>
      <c r="AN134" s="153" t="str">
        <f t="shared" si="29"/>
        <v>False</v>
      </c>
      <c r="AO134" s="235" t="str">
        <f t="shared" si="30"/>
        <v>NA</v>
      </c>
      <c r="AP134" s="235" t="str">
        <f>IF(AO134="NA","",IF(AO134=999999, "", IF(AO134=888888, "", IF(COUNTIF($AO$10:AO134,AO134)=1,AO134,""))))</f>
        <v/>
      </c>
      <c r="AQ134" s="211"/>
      <c r="AR134" s="211"/>
    </row>
    <row r="135" spans="1:44" ht="21.75" customHeight="1" x14ac:dyDescent="0.35">
      <c r="A135" s="148" t="str">
        <f t="shared" si="31"/>
        <v/>
      </c>
      <c r="B135" s="10"/>
      <c r="C135" s="147" t="str">
        <f>IFERROR(INDEX('List of schools'!C$2:C$8000, MATCH('Year 8 _2022'!$B135, 'List of schools'!$B$2:$B$8000,0)), "NA")</f>
        <v>NA</v>
      </c>
      <c r="D135" s="10"/>
      <c r="E135" s="124"/>
      <c r="F135" s="149" t="str">
        <f>IF(E135="","",IFERROR(
IF('Year 8 _2022'!E135="M",INDEX('List of schools'!H$2:H$7300,MATCH('Year 8 _2022'!$B135,'List of schools'!$B$2:$B$7300,0)),IF('Year 8 _2022'!E135="F",INDEX('List of schools'!G$2:G$7300,MATCH('Year 8 _2022'!$B135,'List of schools'!$B$2:$B$7300,0)),IF('Year 8 _2022'!E135="non-binary or other", 0,IF('Year 8 _2022'!E135="not disclosed", 0,"NA")))),"NA"))</f>
        <v/>
      </c>
      <c r="G135" s="11"/>
      <c r="H135" s="10"/>
      <c r="I135" s="10"/>
      <c r="J135" s="10"/>
      <c r="K135" s="150">
        <f t="shared" si="17"/>
        <v>0</v>
      </c>
      <c r="L135" s="17"/>
      <c r="M135" s="16"/>
      <c r="N135" s="9"/>
      <c r="O135" s="213"/>
      <c r="P135" s="10"/>
      <c r="Q135" s="355"/>
      <c r="R135" s="254"/>
      <c r="S135" s="151" t="str">
        <f t="shared" si="25"/>
        <v/>
      </c>
      <c r="T135" s="16"/>
      <c r="U135" s="10"/>
      <c r="V135" s="213"/>
      <c r="W135" s="10"/>
      <c r="X135" s="355"/>
      <c r="Y135" s="254"/>
      <c r="Z135" s="151" t="str">
        <f t="shared" si="26"/>
        <v/>
      </c>
      <c r="AA135" s="4"/>
      <c r="AB135" s="153" t="str">
        <f t="shared" si="18"/>
        <v/>
      </c>
      <c r="AC135" s="169" t="str">
        <f t="shared" si="19"/>
        <v/>
      </c>
      <c r="AD135" s="153">
        <f t="shared" si="20"/>
        <v>0</v>
      </c>
      <c r="AE135" s="153" t="str">
        <f t="shared" si="21"/>
        <v>NA</v>
      </c>
      <c r="AF135" s="153" t="str">
        <f t="shared" si="22"/>
        <v>NA</v>
      </c>
      <c r="AG135" s="153" t="str">
        <f>IF(AF135="NA","",IF(AF135=999999, "", IF(AF135=888888, "", IF(COUNTIF($AF$10:AF135,AF135)=1,AF135,""))))</f>
        <v/>
      </c>
      <c r="AH135" s="153" t="str">
        <f t="shared" si="23"/>
        <v>NA</v>
      </c>
      <c r="AI135" s="153" t="str">
        <f>IF(AH135="NA","",IF(AH135=999999, "", IF(AH135=888888, "", IF(COUNTIF($AH$10:AH135,AH135)=1,AH135,""))))</f>
        <v/>
      </c>
      <c r="AJ135" s="153" t="str">
        <f t="shared" si="24"/>
        <v>NA</v>
      </c>
      <c r="AK135" s="153" t="str">
        <f>IF(AJ135="NA","",IF(AJ135=999999, "", IF(AJ135=888888, "", IF(COUNTIF($AJ$10:AJ135,AJ135)=1,AJ135,""))))</f>
        <v/>
      </c>
      <c r="AL135" s="153">
        <f t="shared" si="27"/>
        <v>0</v>
      </c>
      <c r="AM135" s="153">
        <f t="shared" si="28"/>
        <v>0</v>
      </c>
      <c r="AN135" s="153" t="str">
        <f t="shared" si="29"/>
        <v>False</v>
      </c>
      <c r="AO135" s="235" t="str">
        <f t="shared" si="30"/>
        <v>NA</v>
      </c>
      <c r="AP135" s="235" t="str">
        <f>IF(AO135="NA","",IF(AO135=999999, "", IF(AO135=888888, "", IF(COUNTIF($AO$10:AO135,AO135)=1,AO135,""))))</f>
        <v/>
      </c>
      <c r="AQ135" s="211"/>
      <c r="AR135" s="211"/>
    </row>
    <row r="136" spans="1:44" ht="21.75" customHeight="1" x14ac:dyDescent="0.35">
      <c r="A136" s="148" t="str">
        <f t="shared" si="31"/>
        <v/>
      </c>
      <c r="B136" s="10"/>
      <c r="C136" s="147" t="str">
        <f>IFERROR(INDEX('List of schools'!C$2:C$8000, MATCH('Year 8 _2022'!$B136, 'List of schools'!$B$2:$B$8000,0)), "NA")</f>
        <v>NA</v>
      </c>
      <c r="D136" s="10"/>
      <c r="E136" s="124"/>
      <c r="F136" s="149" t="str">
        <f>IF(E136="","",IFERROR(
IF('Year 8 _2022'!E136="M",INDEX('List of schools'!H$2:H$7300,MATCH('Year 8 _2022'!$B136,'List of schools'!$B$2:$B$7300,0)),IF('Year 8 _2022'!E136="F",INDEX('List of schools'!G$2:G$7300,MATCH('Year 8 _2022'!$B136,'List of schools'!$B$2:$B$7300,0)),IF('Year 8 _2022'!E136="non-binary or other", 0,IF('Year 8 _2022'!E136="not disclosed", 0,"NA")))),"NA"))</f>
        <v/>
      </c>
      <c r="G136" s="11"/>
      <c r="H136" s="10"/>
      <c r="I136" s="10"/>
      <c r="J136" s="10"/>
      <c r="K136" s="150">
        <f t="shared" si="17"/>
        <v>0</v>
      </c>
      <c r="L136" s="17"/>
      <c r="M136" s="16"/>
      <c r="N136" s="9"/>
      <c r="O136" s="213"/>
      <c r="P136" s="10"/>
      <c r="Q136" s="355"/>
      <c r="R136" s="254"/>
      <c r="S136" s="151" t="str">
        <f t="shared" si="25"/>
        <v/>
      </c>
      <c r="T136" s="16"/>
      <c r="U136" s="10"/>
      <c r="V136" s="213"/>
      <c r="W136" s="10"/>
      <c r="X136" s="355"/>
      <c r="Y136" s="254"/>
      <c r="Z136" s="151" t="str">
        <f t="shared" si="26"/>
        <v/>
      </c>
      <c r="AA136" s="4"/>
      <c r="AB136" s="153" t="str">
        <f t="shared" si="18"/>
        <v/>
      </c>
      <c r="AC136" s="169" t="str">
        <f t="shared" si="19"/>
        <v/>
      </c>
      <c r="AD136" s="153">
        <f t="shared" si="20"/>
        <v>0</v>
      </c>
      <c r="AE136" s="153" t="str">
        <f t="shared" si="21"/>
        <v>NA</v>
      </c>
      <c r="AF136" s="153" t="str">
        <f t="shared" si="22"/>
        <v>NA</v>
      </c>
      <c r="AG136" s="153" t="str">
        <f>IF(AF136="NA","",IF(AF136=999999, "", IF(AF136=888888, "", IF(COUNTIF($AF$10:AF136,AF136)=1,AF136,""))))</f>
        <v/>
      </c>
      <c r="AH136" s="153" t="str">
        <f t="shared" si="23"/>
        <v>NA</v>
      </c>
      <c r="AI136" s="153" t="str">
        <f>IF(AH136="NA","",IF(AH136=999999, "", IF(AH136=888888, "", IF(COUNTIF($AH$10:AH136,AH136)=1,AH136,""))))</f>
        <v/>
      </c>
      <c r="AJ136" s="153" t="str">
        <f t="shared" si="24"/>
        <v>NA</v>
      </c>
      <c r="AK136" s="153" t="str">
        <f>IF(AJ136="NA","",IF(AJ136=999999, "", IF(AJ136=888888, "", IF(COUNTIF($AJ$10:AJ136,AJ136)=1,AJ136,""))))</f>
        <v/>
      </c>
      <c r="AL136" s="153">
        <f t="shared" si="27"/>
        <v>0</v>
      </c>
      <c r="AM136" s="153">
        <f t="shared" si="28"/>
        <v>0</v>
      </c>
      <c r="AN136" s="153" t="str">
        <f t="shared" si="29"/>
        <v>False</v>
      </c>
      <c r="AO136" s="235" t="str">
        <f t="shared" si="30"/>
        <v>NA</v>
      </c>
      <c r="AP136" s="235" t="str">
        <f>IF(AO136="NA","",IF(AO136=999999, "", IF(AO136=888888, "", IF(COUNTIF($AO$10:AO136,AO136)=1,AO136,""))))</f>
        <v/>
      </c>
      <c r="AQ136" s="211"/>
      <c r="AR136" s="211"/>
    </row>
    <row r="137" spans="1:44" ht="21.75" customHeight="1" x14ac:dyDescent="0.35">
      <c r="A137" s="148" t="str">
        <f t="shared" si="31"/>
        <v/>
      </c>
      <c r="B137" s="10"/>
      <c r="C137" s="147" t="str">
        <f>IFERROR(INDEX('List of schools'!C$2:C$8000, MATCH('Year 8 _2022'!$B137, 'List of schools'!$B$2:$B$8000,0)), "NA")</f>
        <v>NA</v>
      </c>
      <c r="D137" s="10"/>
      <c r="E137" s="124"/>
      <c r="F137" s="149" t="str">
        <f>IF(E137="","",IFERROR(
IF('Year 8 _2022'!E137="M",INDEX('List of schools'!H$2:H$7300,MATCH('Year 8 _2022'!$B137,'List of schools'!$B$2:$B$7300,0)),IF('Year 8 _2022'!E137="F",INDEX('List of schools'!G$2:G$7300,MATCH('Year 8 _2022'!$B137,'List of schools'!$B$2:$B$7300,0)),IF('Year 8 _2022'!E137="non-binary or other", 0,IF('Year 8 _2022'!E137="not disclosed", 0,"NA")))),"NA"))</f>
        <v/>
      </c>
      <c r="G137" s="11"/>
      <c r="H137" s="10"/>
      <c r="I137" s="10"/>
      <c r="J137" s="10"/>
      <c r="K137" s="150">
        <f t="shared" si="17"/>
        <v>0</v>
      </c>
      <c r="L137" s="17"/>
      <c r="M137" s="16"/>
      <c r="N137" s="9"/>
      <c r="O137" s="213"/>
      <c r="P137" s="10"/>
      <c r="Q137" s="355"/>
      <c r="R137" s="254"/>
      <c r="S137" s="151" t="str">
        <f t="shared" si="25"/>
        <v/>
      </c>
      <c r="T137" s="16"/>
      <c r="U137" s="10"/>
      <c r="V137" s="213"/>
      <c r="W137" s="10"/>
      <c r="X137" s="355"/>
      <c r="Y137" s="254"/>
      <c r="Z137" s="151" t="str">
        <f t="shared" si="26"/>
        <v/>
      </c>
      <c r="AA137" s="4"/>
      <c r="AB137" s="153" t="str">
        <f t="shared" si="18"/>
        <v/>
      </c>
      <c r="AC137" s="169" t="str">
        <f t="shared" si="19"/>
        <v/>
      </c>
      <c r="AD137" s="153">
        <f t="shared" si="20"/>
        <v>0</v>
      </c>
      <c r="AE137" s="153" t="str">
        <f t="shared" si="21"/>
        <v>NA</v>
      </c>
      <c r="AF137" s="153" t="str">
        <f t="shared" si="22"/>
        <v>NA</v>
      </c>
      <c r="AG137" s="153" t="str">
        <f>IF(AF137="NA","",IF(AF137=999999, "", IF(AF137=888888, "", IF(COUNTIF($AF$10:AF137,AF137)=1,AF137,""))))</f>
        <v/>
      </c>
      <c r="AH137" s="153" t="str">
        <f t="shared" si="23"/>
        <v>NA</v>
      </c>
      <c r="AI137" s="153" t="str">
        <f>IF(AH137="NA","",IF(AH137=999999, "", IF(AH137=888888, "", IF(COUNTIF($AH$10:AH137,AH137)=1,AH137,""))))</f>
        <v/>
      </c>
      <c r="AJ137" s="153" t="str">
        <f t="shared" si="24"/>
        <v>NA</v>
      </c>
      <c r="AK137" s="153" t="str">
        <f>IF(AJ137="NA","",IF(AJ137=999999, "", IF(AJ137=888888, "", IF(COUNTIF($AJ$10:AJ137,AJ137)=1,AJ137,""))))</f>
        <v/>
      </c>
      <c r="AL137" s="153">
        <f t="shared" si="27"/>
        <v>0</v>
      </c>
      <c r="AM137" s="153">
        <f t="shared" si="28"/>
        <v>0</v>
      </c>
      <c r="AN137" s="153" t="str">
        <f t="shared" si="29"/>
        <v>False</v>
      </c>
      <c r="AO137" s="235" t="str">
        <f t="shared" si="30"/>
        <v>NA</v>
      </c>
      <c r="AP137" s="235" t="str">
        <f>IF(AO137="NA","",IF(AO137=999999, "", IF(AO137=888888, "", IF(COUNTIF($AO$10:AO137,AO137)=1,AO137,""))))</f>
        <v/>
      </c>
      <c r="AQ137" s="211"/>
      <c r="AR137" s="211"/>
    </row>
    <row r="138" spans="1:44" ht="21.75" customHeight="1" x14ac:dyDescent="0.35">
      <c r="A138" s="148" t="str">
        <f t="shared" si="31"/>
        <v/>
      </c>
      <c r="B138" s="10"/>
      <c r="C138" s="147" t="str">
        <f>IFERROR(INDEX('List of schools'!C$2:C$8000, MATCH('Year 8 _2022'!$B138, 'List of schools'!$B$2:$B$8000,0)), "NA")</f>
        <v>NA</v>
      </c>
      <c r="D138" s="10"/>
      <c r="E138" s="124"/>
      <c r="F138" s="149" t="str">
        <f>IF(E138="","",IFERROR(
IF('Year 8 _2022'!E138="M",INDEX('List of schools'!H$2:H$7300,MATCH('Year 8 _2022'!$B138,'List of schools'!$B$2:$B$7300,0)),IF('Year 8 _2022'!E138="F",INDEX('List of schools'!G$2:G$7300,MATCH('Year 8 _2022'!$B138,'List of schools'!$B$2:$B$7300,0)),IF('Year 8 _2022'!E138="non-binary or other", 0,IF('Year 8 _2022'!E138="not disclosed", 0,"NA")))),"NA"))</f>
        <v/>
      </c>
      <c r="G138" s="11"/>
      <c r="H138" s="10"/>
      <c r="I138" s="10"/>
      <c r="J138" s="10"/>
      <c r="K138" s="150">
        <f t="shared" ref="K138:K201" si="32">IFERROR(($I138+$J138),"NA")</f>
        <v>0</v>
      </c>
      <c r="L138" s="17"/>
      <c r="M138" s="16"/>
      <c r="N138" s="9"/>
      <c r="O138" s="213"/>
      <c r="P138" s="10"/>
      <c r="Q138" s="355"/>
      <c r="R138" s="254"/>
      <c r="S138" s="151" t="str">
        <f t="shared" si="25"/>
        <v/>
      </c>
      <c r="T138" s="16"/>
      <c r="U138" s="10"/>
      <c r="V138" s="213"/>
      <c r="W138" s="10"/>
      <c r="X138" s="355"/>
      <c r="Y138" s="254"/>
      <c r="Z138" s="151" t="str">
        <f t="shared" si="26"/>
        <v/>
      </c>
      <c r="AA138" s="4"/>
      <c r="AB138" s="153" t="str">
        <f t="shared" ref="AB138:AB201" si="33">IF($G138="",$F138,$G138)</f>
        <v/>
      </c>
      <c r="AC138" s="169" t="str">
        <f t="shared" ref="AC138:AC201" si="34">IFERROR(IF($G138="", "", (($G138-$F138)/$F138)*100), "")</f>
        <v/>
      </c>
      <c r="AD138" s="153">
        <f t="shared" ref="AD138:AD201" si="35">SUM($B138, $E138, $O138, $V138)</f>
        <v>0</v>
      </c>
      <c r="AE138" s="153" t="str">
        <f t="shared" ref="AE138:AE201" si="36">IF($G138="","NA", $G138-$F138)</f>
        <v>NA</v>
      </c>
      <c r="AF138" s="153" t="str">
        <f t="shared" ref="AF138:AF201" si="37">IFERROR(IF($D138&lt;&gt;"", $B138, "NA"), "NA")</f>
        <v>NA</v>
      </c>
      <c r="AG138" s="153" t="str">
        <f>IF(AF138="NA","",IF(AF138=999999, "", IF(AF138=888888, "", IF(COUNTIF($AF$10:AF138,AF138)=1,AF138,""))))</f>
        <v/>
      </c>
      <c r="AH138" s="153" t="str">
        <f t="shared" ref="AH138:AH201" si="38">IFERROR(IF($D138="refused", $B138, "NA"), "NA")</f>
        <v>NA</v>
      </c>
      <c r="AI138" s="153" t="str">
        <f>IF(AH138="NA","",IF(AH138=999999, "", IF(AH138=888888, "", IF(COUNTIF($AH$10:AH138,AH138)=1,AH138,""))))</f>
        <v/>
      </c>
      <c r="AJ138" s="153" t="str">
        <f t="shared" ref="AJ138:AJ201" si="39">IFERROR(IF($D138="visited", $B138, "NA"), "NA")</f>
        <v>NA</v>
      </c>
      <c r="AK138" s="153" t="str">
        <f>IF(AJ138="NA","",IF(AJ138=999999, "", IF(AJ138=888888, "", IF(COUNTIF($AJ$10:AJ138,AJ138)=1,AJ138,""))))</f>
        <v/>
      </c>
      <c r="AL138" s="153">
        <f t="shared" si="27"/>
        <v>0</v>
      </c>
      <c r="AM138" s="153">
        <f t="shared" si="28"/>
        <v>0</v>
      </c>
      <c r="AN138" s="153" t="str">
        <f t="shared" si="29"/>
        <v>False</v>
      </c>
      <c r="AO138" s="235" t="str">
        <f t="shared" si="30"/>
        <v>NA</v>
      </c>
      <c r="AP138" s="235" t="str">
        <f>IF(AO138="NA","",IF(AO138=999999, "", IF(AO138=888888, "", IF(COUNTIF($AO$10:AO138,AO138)=1,AO138,""))))</f>
        <v/>
      </c>
      <c r="AQ138" s="211"/>
      <c r="AR138" s="211"/>
    </row>
    <row r="139" spans="1:44" ht="21.75" customHeight="1" x14ac:dyDescent="0.35">
      <c r="A139" s="148" t="str">
        <f t="shared" si="31"/>
        <v/>
      </c>
      <c r="B139" s="10"/>
      <c r="C139" s="147" t="str">
        <f>IFERROR(INDEX('List of schools'!C$2:C$8000, MATCH('Year 8 _2022'!$B139, 'List of schools'!$B$2:$B$8000,0)), "NA")</f>
        <v>NA</v>
      </c>
      <c r="D139" s="10"/>
      <c r="E139" s="124"/>
      <c r="F139" s="149" t="str">
        <f>IF(E139="","",IFERROR(
IF('Year 8 _2022'!E139="M",INDEX('List of schools'!H$2:H$7300,MATCH('Year 8 _2022'!$B139,'List of schools'!$B$2:$B$7300,0)),IF('Year 8 _2022'!E139="F",INDEX('List of schools'!G$2:G$7300,MATCH('Year 8 _2022'!$B139,'List of schools'!$B$2:$B$7300,0)),IF('Year 8 _2022'!E139="non-binary or other", 0,IF('Year 8 _2022'!E139="not disclosed", 0,"NA")))),"NA"))</f>
        <v/>
      </c>
      <c r="G139" s="11"/>
      <c r="H139" s="10"/>
      <c r="I139" s="10"/>
      <c r="J139" s="10"/>
      <c r="K139" s="150">
        <f t="shared" si="32"/>
        <v>0</v>
      </c>
      <c r="L139" s="17"/>
      <c r="M139" s="16"/>
      <c r="N139" s="9"/>
      <c r="O139" s="213"/>
      <c r="P139" s="10"/>
      <c r="Q139" s="355"/>
      <c r="R139" s="254"/>
      <c r="S139" s="151" t="str">
        <f t="shared" ref="S139:S202" si="40">IFERROR(IF(ISBLANK(O139), "", ((($O139+$P139+$R139)/$AB139)*100)), "")</f>
        <v/>
      </c>
      <c r="T139" s="16"/>
      <c r="U139" s="10"/>
      <c r="V139" s="213"/>
      <c r="W139" s="10"/>
      <c r="X139" s="355"/>
      <c r="Y139" s="254"/>
      <c r="Z139" s="151" t="str">
        <f t="shared" ref="Z139:Z202" si="41">IFERROR(IF(ISBLANK(V139), "", ((($V139+$W139+$Y139)/$AB139)*100)), "")</f>
        <v/>
      </c>
      <c r="AA139" s="4"/>
      <c r="AB139" s="153" t="str">
        <f t="shared" si="33"/>
        <v/>
      </c>
      <c r="AC139" s="169" t="str">
        <f t="shared" si="34"/>
        <v/>
      </c>
      <c r="AD139" s="153">
        <f t="shared" si="35"/>
        <v>0</v>
      </c>
      <c r="AE139" s="153" t="str">
        <f t="shared" si="36"/>
        <v>NA</v>
      </c>
      <c r="AF139" s="153" t="str">
        <f t="shared" si="37"/>
        <v>NA</v>
      </c>
      <c r="AG139" s="153" t="str">
        <f>IF(AF139="NA","",IF(AF139=999999, "", IF(AF139=888888, "", IF(COUNTIF($AF$10:AF139,AF139)=1,AF139,""))))</f>
        <v/>
      </c>
      <c r="AH139" s="153" t="str">
        <f t="shared" si="38"/>
        <v>NA</v>
      </c>
      <c r="AI139" s="153" t="str">
        <f>IF(AH139="NA","",IF(AH139=999999, "", IF(AH139=888888, "", IF(COUNTIF($AH$10:AH139,AH139)=1,AH139,""))))</f>
        <v/>
      </c>
      <c r="AJ139" s="153" t="str">
        <f t="shared" si="39"/>
        <v>NA</v>
      </c>
      <c r="AK139" s="153" t="str">
        <f>IF(AJ139="NA","",IF(AJ139=999999, "", IF(AJ139=888888, "", IF(COUNTIF($AJ$10:AJ139,AJ139)=1,AJ139,""))))</f>
        <v/>
      </c>
      <c r="AL139" s="153">
        <f t="shared" ref="AL139:AL202" si="42">SUM(O139+P139+R139)</f>
        <v>0</v>
      </c>
      <c r="AM139" s="153">
        <f t="shared" ref="AM139:AM202" si="43">SUM(V139+W139+Y139)</f>
        <v>0</v>
      </c>
      <c r="AN139" s="153" t="str">
        <f t="shared" ref="AN139:AN202" si="44">IF(OR($E139="M",$E139="F", $E139="non-binary or other",$E139="not disclosed"), "True", "False")</f>
        <v>False</v>
      </c>
      <c r="AO139" s="235" t="str">
        <f t="shared" ref="AO139:AO202" si="45">IFERROR(IF($D139="booked", $B139, "NA"), "NA")</f>
        <v>NA</v>
      </c>
      <c r="AP139" s="235" t="str">
        <f>IF(AO139="NA","",IF(AO139=999999, "", IF(AO139=888888, "", IF(COUNTIF($AO$10:AO139,AO139)=1,AO139,""))))</f>
        <v/>
      </c>
      <c r="AQ139" s="211"/>
      <c r="AR139" s="211"/>
    </row>
    <row r="140" spans="1:44" ht="21.75" customHeight="1" x14ac:dyDescent="0.35">
      <c r="A140" s="148" t="str">
        <f t="shared" si="31"/>
        <v/>
      </c>
      <c r="B140" s="10"/>
      <c r="C140" s="147" t="str">
        <f>IFERROR(INDEX('List of schools'!C$2:C$8000, MATCH('Year 8 _2022'!$B140, 'List of schools'!$B$2:$B$8000,0)), "NA")</f>
        <v>NA</v>
      </c>
      <c r="D140" s="10"/>
      <c r="E140" s="124"/>
      <c r="F140" s="149" t="str">
        <f>IF(E140="","",IFERROR(
IF('Year 8 _2022'!E140="M",INDEX('List of schools'!H$2:H$7300,MATCH('Year 8 _2022'!$B140,'List of schools'!$B$2:$B$7300,0)),IF('Year 8 _2022'!E140="F",INDEX('List of schools'!G$2:G$7300,MATCH('Year 8 _2022'!$B140,'List of schools'!$B$2:$B$7300,0)),IF('Year 8 _2022'!E140="non-binary or other", 0,IF('Year 8 _2022'!E140="not disclosed", 0,"NA")))),"NA"))</f>
        <v/>
      </c>
      <c r="G140" s="11"/>
      <c r="H140" s="10"/>
      <c r="I140" s="10"/>
      <c r="J140" s="10"/>
      <c r="K140" s="150">
        <f t="shared" si="32"/>
        <v>0</v>
      </c>
      <c r="L140" s="17"/>
      <c r="M140" s="16"/>
      <c r="N140" s="9"/>
      <c r="O140" s="213"/>
      <c r="P140" s="10"/>
      <c r="Q140" s="355"/>
      <c r="R140" s="254"/>
      <c r="S140" s="151" t="str">
        <f t="shared" si="40"/>
        <v/>
      </c>
      <c r="T140" s="16"/>
      <c r="U140" s="10"/>
      <c r="V140" s="213"/>
      <c r="W140" s="10"/>
      <c r="X140" s="355"/>
      <c r="Y140" s="254"/>
      <c r="Z140" s="151" t="str">
        <f t="shared" si="41"/>
        <v/>
      </c>
      <c r="AA140" s="4"/>
      <c r="AB140" s="153" t="str">
        <f t="shared" si="33"/>
        <v/>
      </c>
      <c r="AC140" s="169" t="str">
        <f t="shared" si="34"/>
        <v/>
      </c>
      <c r="AD140" s="153">
        <f t="shared" si="35"/>
        <v>0</v>
      </c>
      <c r="AE140" s="153" t="str">
        <f t="shared" si="36"/>
        <v>NA</v>
      </c>
      <c r="AF140" s="153" t="str">
        <f t="shared" si="37"/>
        <v>NA</v>
      </c>
      <c r="AG140" s="153" t="str">
        <f>IF(AF140="NA","",IF(AF140=999999, "", IF(AF140=888888, "", IF(COUNTIF($AF$10:AF140,AF140)=1,AF140,""))))</f>
        <v/>
      </c>
      <c r="AH140" s="153" t="str">
        <f t="shared" si="38"/>
        <v>NA</v>
      </c>
      <c r="AI140" s="153" t="str">
        <f>IF(AH140="NA","",IF(AH140=999999, "", IF(AH140=888888, "", IF(COUNTIF($AH$10:AH140,AH140)=1,AH140,""))))</f>
        <v/>
      </c>
      <c r="AJ140" s="153" t="str">
        <f t="shared" si="39"/>
        <v>NA</v>
      </c>
      <c r="AK140" s="153" t="str">
        <f>IF(AJ140="NA","",IF(AJ140=999999, "", IF(AJ140=888888, "", IF(COUNTIF($AJ$10:AJ140,AJ140)=1,AJ140,""))))</f>
        <v/>
      </c>
      <c r="AL140" s="153">
        <f t="shared" si="42"/>
        <v>0</v>
      </c>
      <c r="AM140" s="153">
        <f t="shared" si="43"/>
        <v>0</v>
      </c>
      <c r="AN140" s="153" t="str">
        <f t="shared" si="44"/>
        <v>False</v>
      </c>
      <c r="AO140" s="235" t="str">
        <f t="shared" si="45"/>
        <v>NA</v>
      </c>
      <c r="AP140" s="235" t="str">
        <f>IF(AO140="NA","",IF(AO140=999999, "", IF(AO140=888888, "", IF(COUNTIF($AO$10:AO140,AO140)=1,AO140,""))))</f>
        <v/>
      </c>
      <c r="AQ140" s="211"/>
      <c r="AR140" s="211"/>
    </row>
    <row r="141" spans="1:44" ht="21.75" customHeight="1" x14ac:dyDescent="0.35">
      <c r="A141" s="148" t="str">
        <f t="shared" si="31"/>
        <v/>
      </c>
      <c r="B141" s="10"/>
      <c r="C141" s="147" t="str">
        <f>IFERROR(INDEX('List of schools'!C$2:C$8000, MATCH('Year 8 _2022'!$B141, 'List of schools'!$B$2:$B$8000,0)), "NA")</f>
        <v>NA</v>
      </c>
      <c r="D141" s="10"/>
      <c r="E141" s="124"/>
      <c r="F141" s="149" t="str">
        <f>IF(E141="","",IFERROR(
IF('Year 8 _2022'!E141="M",INDEX('List of schools'!H$2:H$7300,MATCH('Year 8 _2022'!$B141,'List of schools'!$B$2:$B$7300,0)),IF('Year 8 _2022'!E141="F",INDEX('List of schools'!G$2:G$7300,MATCH('Year 8 _2022'!$B141,'List of schools'!$B$2:$B$7300,0)),IF('Year 8 _2022'!E141="non-binary or other", 0,IF('Year 8 _2022'!E141="not disclosed", 0,"NA")))),"NA"))</f>
        <v/>
      </c>
      <c r="G141" s="11"/>
      <c r="H141" s="10"/>
      <c r="I141" s="10"/>
      <c r="J141" s="10"/>
      <c r="K141" s="150">
        <f t="shared" si="32"/>
        <v>0</v>
      </c>
      <c r="L141" s="17"/>
      <c r="M141" s="16"/>
      <c r="N141" s="9"/>
      <c r="O141" s="213"/>
      <c r="P141" s="10"/>
      <c r="Q141" s="355"/>
      <c r="R141" s="254"/>
      <c r="S141" s="151" t="str">
        <f t="shared" si="40"/>
        <v/>
      </c>
      <c r="T141" s="16"/>
      <c r="U141" s="10"/>
      <c r="V141" s="213"/>
      <c r="W141" s="10"/>
      <c r="X141" s="355"/>
      <c r="Y141" s="254"/>
      <c r="Z141" s="151" t="str">
        <f t="shared" si="41"/>
        <v/>
      </c>
      <c r="AA141" s="4"/>
      <c r="AB141" s="153" t="str">
        <f t="shared" si="33"/>
        <v/>
      </c>
      <c r="AC141" s="169" t="str">
        <f t="shared" si="34"/>
        <v/>
      </c>
      <c r="AD141" s="153">
        <f t="shared" si="35"/>
        <v>0</v>
      </c>
      <c r="AE141" s="153" t="str">
        <f t="shared" si="36"/>
        <v>NA</v>
      </c>
      <c r="AF141" s="153" t="str">
        <f t="shared" si="37"/>
        <v>NA</v>
      </c>
      <c r="AG141" s="153" t="str">
        <f>IF(AF141="NA","",IF(AF141=999999, "", IF(AF141=888888, "", IF(COUNTIF($AF$10:AF141,AF141)=1,AF141,""))))</f>
        <v/>
      </c>
      <c r="AH141" s="153" t="str">
        <f t="shared" si="38"/>
        <v>NA</v>
      </c>
      <c r="AI141" s="153" t="str">
        <f>IF(AH141="NA","",IF(AH141=999999, "", IF(AH141=888888, "", IF(COUNTIF($AH$10:AH141,AH141)=1,AH141,""))))</f>
        <v/>
      </c>
      <c r="AJ141" s="153" t="str">
        <f t="shared" si="39"/>
        <v>NA</v>
      </c>
      <c r="AK141" s="153" t="str">
        <f>IF(AJ141="NA","",IF(AJ141=999999, "", IF(AJ141=888888, "", IF(COUNTIF($AJ$10:AJ141,AJ141)=1,AJ141,""))))</f>
        <v/>
      </c>
      <c r="AL141" s="153">
        <f t="shared" si="42"/>
        <v>0</v>
      </c>
      <c r="AM141" s="153">
        <f t="shared" si="43"/>
        <v>0</v>
      </c>
      <c r="AN141" s="153" t="str">
        <f t="shared" si="44"/>
        <v>False</v>
      </c>
      <c r="AO141" s="235" t="str">
        <f t="shared" si="45"/>
        <v>NA</v>
      </c>
      <c r="AP141" s="235" t="str">
        <f>IF(AO141="NA","",IF(AO141=999999, "", IF(AO141=888888, "", IF(COUNTIF($AO$10:AO141,AO141)=1,AO141,""))))</f>
        <v/>
      </c>
      <c r="AQ141" s="211"/>
      <c r="AR141" s="211"/>
    </row>
    <row r="142" spans="1:44" ht="21.75" customHeight="1" x14ac:dyDescent="0.35">
      <c r="A142" s="148" t="str">
        <f t="shared" si="31"/>
        <v/>
      </c>
      <c r="B142" s="10"/>
      <c r="C142" s="147" t="str">
        <f>IFERROR(INDEX('List of schools'!C$2:C$8000, MATCH('Year 8 _2022'!$B142, 'List of schools'!$B$2:$B$8000,0)), "NA")</f>
        <v>NA</v>
      </c>
      <c r="D142" s="10"/>
      <c r="E142" s="124"/>
      <c r="F142" s="149" t="str">
        <f>IF(E142="","",IFERROR(
IF('Year 8 _2022'!E142="M",INDEX('List of schools'!H$2:H$7300,MATCH('Year 8 _2022'!$B142,'List of schools'!$B$2:$B$7300,0)),IF('Year 8 _2022'!E142="F",INDEX('List of schools'!G$2:G$7300,MATCH('Year 8 _2022'!$B142,'List of schools'!$B$2:$B$7300,0)),IF('Year 8 _2022'!E142="non-binary or other", 0,IF('Year 8 _2022'!E142="not disclosed", 0,"NA")))),"NA"))</f>
        <v/>
      </c>
      <c r="G142" s="11"/>
      <c r="H142" s="10"/>
      <c r="I142" s="10"/>
      <c r="J142" s="10"/>
      <c r="K142" s="150">
        <f t="shared" si="32"/>
        <v>0</v>
      </c>
      <c r="L142" s="17"/>
      <c r="M142" s="16"/>
      <c r="N142" s="9"/>
      <c r="O142" s="213"/>
      <c r="P142" s="10"/>
      <c r="Q142" s="355"/>
      <c r="R142" s="254"/>
      <c r="S142" s="151" t="str">
        <f t="shared" si="40"/>
        <v/>
      </c>
      <c r="T142" s="16"/>
      <c r="U142" s="10"/>
      <c r="V142" s="213"/>
      <c r="W142" s="10"/>
      <c r="X142" s="355"/>
      <c r="Y142" s="254"/>
      <c r="Z142" s="151" t="str">
        <f t="shared" si="41"/>
        <v/>
      </c>
      <c r="AA142" s="4"/>
      <c r="AB142" s="153" t="str">
        <f t="shared" si="33"/>
        <v/>
      </c>
      <c r="AC142" s="169" t="str">
        <f t="shared" si="34"/>
        <v/>
      </c>
      <c r="AD142" s="153">
        <f t="shared" si="35"/>
        <v>0</v>
      </c>
      <c r="AE142" s="153" t="str">
        <f t="shared" si="36"/>
        <v>NA</v>
      </c>
      <c r="AF142" s="153" t="str">
        <f t="shared" si="37"/>
        <v>NA</v>
      </c>
      <c r="AG142" s="153" t="str">
        <f>IF(AF142="NA","",IF(AF142=999999, "", IF(AF142=888888, "", IF(COUNTIF($AF$10:AF142,AF142)=1,AF142,""))))</f>
        <v/>
      </c>
      <c r="AH142" s="153" t="str">
        <f t="shared" si="38"/>
        <v>NA</v>
      </c>
      <c r="AI142" s="153" t="str">
        <f>IF(AH142="NA","",IF(AH142=999999, "", IF(AH142=888888, "", IF(COUNTIF($AH$10:AH142,AH142)=1,AH142,""))))</f>
        <v/>
      </c>
      <c r="AJ142" s="153" t="str">
        <f t="shared" si="39"/>
        <v>NA</v>
      </c>
      <c r="AK142" s="153" t="str">
        <f>IF(AJ142="NA","",IF(AJ142=999999, "", IF(AJ142=888888, "", IF(COUNTIF($AJ$10:AJ142,AJ142)=1,AJ142,""))))</f>
        <v/>
      </c>
      <c r="AL142" s="153">
        <f t="shared" si="42"/>
        <v>0</v>
      </c>
      <c r="AM142" s="153">
        <f t="shared" si="43"/>
        <v>0</v>
      </c>
      <c r="AN142" s="153" t="str">
        <f t="shared" si="44"/>
        <v>False</v>
      </c>
      <c r="AO142" s="235" t="str">
        <f t="shared" si="45"/>
        <v>NA</v>
      </c>
      <c r="AP142" s="235" t="str">
        <f>IF(AO142="NA","",IF(AO142=999999, "", IF(AO142=888888, "", IF(COUNTIF($AO$10:AO142,AO142)=1,AO142,""))))</f>
        <v/>
      </c>
      <c r="AQ142" s="211"/>
      <c r="AR142" s="211"/>
    </row>
    <row r="143" spans="1:44" ht="21.75" customHeight="1" x14ac:dyDescent="0.35">
      <c r="A143" s="148" t="str">
        <f t="shared" si="31"/>
        <v/>
      </c>
      <c r="B143" s="10"/>
      <c r="C143" s="147" t="str">
        <f>IFERROR(INDEX('List of schools'!C$2:C$8000, MATCH('Year 8 _2022'!$B143, 'List of schools'!$B$2:$B$8000,0)), "NA")</f>
        <v>NA</v>
      </c>
      <c r="D143" s="10"/>
      <c r="E143" s="124"/>
      <c r="F143" s="149" t="str">
        <f>IF(E143="","",IFERROR(
IF('Year 8 _2022'!E143="M",INDEX('List of schools'!H$2:H$7300,MATCH('Year 8 _2022'!$B143,'List of schools'!$B$2:$B$7300,0)),IF('Year 8 _2022'!E143="F",INDEX('List of schools'!G$2:G$7300,MATCH('Year 8 _2022'!$B143,'List of schools'!$B$2:$B$7300,0)),IF('Year 8 _2022'!E143="non-binary or other", 0,IF('Year 8 _2022'!E143="not disclosed", 0,"NA")))),"NA"))</f>
        <v/>
      </c>
      <c r="G143" s="11"/>
      <c r="H143" s="10"/>
      <c r="I143" s="10"/>
      <c r="J143" s="10"/>
      <c r="K143" s="150">
        <f t="shared" si="32"/>
        <v>0</v>
      </c>
      <c r="L143" s="17"/>
      <c r="M143" s="16"/>
      <c r="N143" s="9"/>
      <c r="O143" s="213"/>
      <c r="P143" s="10"/>
      <c r="Q143" s="355"/>
      <c r="R143" s="254"/>
      <c r="S143" s="151" t="str">
        <f t="shared" si="40"/>
        <v/>
      </c>
      <c r="T143" s="16"/>
      <c r="U143" s="10"/>
      <c r="V143" s="213"/>
      <c r="W143" s="10"/>
      <c r="X143" s="355"/>
      <c r="Y143" s="254"/>
      <c r="Z143" s="151" t="str">
        <f t="shared" si="41"/>
        <v/>
      </c>
      <c r="AA143" s="4"/>
      <c r="AB143" s="153" t="str">
        <f t="shared" si="33"/>
        <v/>
      </c>
      <c r="AC143" s="169" t="str">
        <f t="shared" si="34"/>
        <v/>
      </c>
      <c r="AD143" s="153">
        <f t="shared" si="35"/>
        <v>0</v>
      </c>
      <c r="AE143" s="153" t="str">
        <f t="shared" si="36"/>
        <v>NA</v>
      </c>
      <c r="AF143" s="153" t="str">
        <f t="shared" si="37"/>
        <v>NA</v>
      </c>
      <c r="AG143" s="153" t="str">
        <f>IF(AF143="NA","",IF(AF143=999999, "", IF(AF143=888888, "", IF(COUNTIF($AF$10:AF143,AF143)=1,AF143,""))))</f>
        <v/>
      </c>
      <c r="AH143" s="153" t="str">
        <f t="shared" si="38"/>
        <v>NA</v>
      </c>
      <c r="AI143" s="153" t="str">
        <f>IF(AH143="NA","",IF(AH143=999999, "", IF(AH143=888888, "", IF(COUNTIF($AH$10:AH143,AH143)=1,AH143,""))))</f>
        <v/>
      </c>
      <c r="AJ143" s="153" t="str">
        <f t="shared" si="39"/>
        <v>NA</v>
      </c>
      <c r="AK143" s="153" t="str">
        <f>IF(AJ143="NA","",IF(AJ143=999999, "", IF(AJ143=888888, "", IF(COUNTIF($AJ$10:AJ143,AJ143)=1,AJ143,""))))</f>
        <v/>
      </c>
      <c r="AL143" s="153">
        <f t="shared" si="42"/>
        <v>0</v>
      </c>
      <c r="AM143" s="153">
        <f t="shared" si="43"/>
        <v>0</v>
      </c>
      <c r="AN143" s="153" t="str">
        <f t="shared" si="44"/>
        <v>False</v>
      </c>
      <c r="AO143" s="235" t="str">
        <f t="shared" si="45"/>
        <v>NA</v>
      </c>
      <c r="AP143" s="235" t="str">
        <f>IF(AO143="NA","",IF(AO143=999999, "", IF(AO143=888888, "", IF(COUNTIF($AO$10:AO143,AO143)=1,AO143,""))))</f>
        <v/>
      </c>
      <c r="AQ143" s="211"/>
      <c r="AR143" s="211"/>
    </row>
    <row r="144" spans="1:44" ht="21.75" customHeight="1" x14ac:dyDescent="0.35">
      <c r="A144" s="148" t="str">
        <f t="shared" si="31"/>
        <v/>
      </c>
      <c r="B144" s="10"/>
      <c r="C144" s="147" t="str">
        <f>IFERROR(INDEX('List of schools'!C$2:C$8000, MATCH('Year 8 _2022'!$B144, 'List of schools'!$B$2:$B$8000,0)), "NA")</f>
        <v>NA</v>
      </c>
      <c r="D144" s="10"/>
      <c r="E144" s="124"/>
      <c r="F144" s="149" t="str">
        <f>IF(E144="","",IFERROR(
IF('Year 8 _2022'!E144="M",INDEX('List of schools'!H$2:H$7300,MATCH('Year 8 _2022'!$B144,'List of schools'!$B$2:$B$7300,0)),IF('Year 8 _2022'!E144="F",INDEX('List of schools'!G$2:G$7300,MATCH('Year 8 _2022'!$B144,'List of schools'!$B$2:$B$7300,0)),IF('Year 8 _2022'!E144="non-binary or other", 0,IF('Year 8 _2022'!E144="not disclosed", 0,"NA")))),"NA"))</f>
        <v/>
      </c>
      <c r="G144" s="11"/>
      <c r="H144" s="10"/>
      <c r="I144" s="10"/>
      <c r="J144" s="10"/>
      <c r="K144" s="150">
        <f t="shared" si="32"/>
        <v>0</v>
      </c>
      <c r="L144" s="17"/>
      <c r="M144" s="16"/>
      <c r="N144" s="9"/>
      <c r="O144" s="213"/>
      <c r="P144" s="10"/>
      <c r="Q144" s="355"/>
      <c r="R144" s="254"/>
      <c r="S144" s="151" t="str">
        <f t="shared" si="40"/>
        <v/>
      </c>
      <c r="T144" s="16"/>
      <c r="U144" s="10"/>
      <c r="V144" s="213"/>
      <c r="W144" s="10"/>
      <c r="X144" s="355"/>
      <c r="Y144" s="254"/>
      <c r="Z144" s="151" t="str">
        <f t="shared" si="41"/>
        <v/>
      </c>
      <c r="AA144" s="4"/>
      <c r="AB144" s="153" t="str">
        <f t="shared" si="33"/>
        <v/>
      </c>
      <c r="AC144" s="169" t="str">
        <f t="shared" si="34"/>
        <v/>
      </c>
      <c r="AD144" s="153">
        <f t="shared" si="35"/>
        <v>0</v>
      </c>
      <c r="AE144" s="153" t="str">
        <f t="shared" si="36"/>
        <v>NA</v>
      </c>
      <c r="AF144" s="153" t="str">
        <f t="shared" si="37"/>
        <v>NA</v>
      </c>
      <c r="AG144" s="153" t="str">
        <f>IF(AF144="NA","",IF(AF144=999999, "", IF(AF144=888888, "", IF(COUNTIF($AF$10:AF144,AF144)=1,AF144,""))))</f>
        <v/>
      </c>
      <c r="AH144" s="153" t="str">
        <f t="shared" si="38"/>
        <v>NA</v>
      </c>
      <c r="AI144" s="153" t="str">
        <f>IF(AH144="NA","",IF(AH144=999999, "", IF(AH144=888888, "", IF(COUNTIF($AH$10:AH144,AH144)=1,AH144,""))))</f>
        <v/>
      </c>
      <c r="AJ144" s="153" t="str">
        <f t="shared" si="39"/>
        <v>NA</v>
      </c>
      <c r="AK144" s="153" t="str">
        <f>IF(AJ144="NA","",IF(AJ144=999999, "", IF(AJ144=888888, "", IF(COUNTIF($AJ$10:AJ144,AJ144)=1,AJ144,""))))</f>
        <v/>
      </c>
      <c r="AL144" s="153">
        <f t="shared" si="42"/>
        <v>0</v>
      </c>
      <c r="AM144" s="153">
        <f t="shared" si="43"/>
        <v>0</v>
      </c>
      <c r="AN144" s="153" t="str">
        <f t="shared" si="44"/>
        <v>False</v>
      </c>
      <c r="AO144" s="235" t="str">
        <f t="shared" si="45"/>
        <v>NA</v>
      </c>
      <c r="AP144" s="235" t="str">
        <f>IF(AO144="NA","",IF(AO144=999999, "", IF(AO144=888888, "", IF(COUNTIF($AO$10:AO144,AO144)=1,AO144,""))))</f>
        <v/>
      </c>
      <c r="AQ144" s="211"/>
      <c r="AR144" s="211"/>
    </row>
    <row r="145" spans="1:44" ht="21.75" customHeight="1" x14ac:dyDescent="0.35">
      <c r="A145" s="148" t="str">
        <f t="shared" si="31"/>
        <v/>
      </c>
      <c r="B145" s="10"/>
      <c r="C145" s="147" t="str">
        <f>IFERROR(INDEX('List of schools'!C$2:C$8000, MATCH('Year 8 _2022'!$B145, 'List of schools'!$B$2:$B$8000,0)), "NA")</f>
        <v>NA</v>
      </c>
      <c r="D145" s="10"/>
      <c r="E145" s="124"/>
      <c r="F145" s="149" t="str">
        <f>IF(E145="","",IFERROR(
IF('Year 8 _2022'!E145="M",INDEX('List of schools'!H$2:H$7300,MATCH('Year 8 _2022'!$B145,'List of schools'!$B$2:$B$7300,0)),IF('Year 8 _2022'!E145="F",INDEX('List of schools'!G$2:G$7300,MATCH('Year 8 _2022'!$B145,'List of schools'!$B$2:$B$7300,0)),IF('Year 8 _2022'!E145="non-binary or other", 0,IF('Year 8 _2022'!E145="not disclosed", 0,"NA")))),"NA"))</f>
        <v/>
      </c>
      <c r="G145" s="11"/>
      <c r="H145" s="10"/>
      <c r="I145" s="10"/>
      <c r="J145" s="10"/>
      <c r="K145" s="150">
        <f t="shared" si="32"/>
        <v>0</v>
      </c>
      <c r="L145" s="17"/>
      <c r="M145" s="16"/>
      <c r="N145" s="9"/>
      <c r="O145" s="213"/>
      <c r="P145" s="10"/>
      <c r="Q145" s="355"/>
      <c r="R145" s="254"/>
      <c r="S145" s="151" t="str">
        <f t="shared" si="40"/>
        <v/>
      </c>
      <c r="T145" s="16"/>
      <c r="U145" s="10"/>
      <c r="V145" s="213"/>
      <c r="W145" s="10"/>
      <c r="X145" s="355"/>
      <c r="Y145" s="254"/>
      <c r="Z145" s="151" t="str">
        <f t="shared" si="41"/>
        <v/>
      </c>
      <c r="AA145" s="4"/>
      <c r="AB145" s="153" t="str">
        <f t="shared" si="33"/>
        <v/>
      </c>
      <c r="AC145" s="169" t="str">
        <f t="shared" si="34"/>
        <v/>
      </c>
      <c r="AD145" s="153">
        <f t="shared" si="35"/>
        <v>0</v>
      </c>
      <c r="AE145" s="153" t="str">
        <f t="shared" si="36"/>
        <v>NA</v>
      </c>
      <c r="AF145" s="153" t="str">
        <f t="shared" si="37"/>
        <v>NA</v>
      </c>
      <c r="AG145" s="153" t="str">
        <f>IF(AF145="NA","",IF(AF145=999999, "", IF(AF145=888888, "", IF(COUNTIF($AF$10:AF145,AF145)=1,AF145,""))))</f>
        <v/>
      </c>
      <c r="AH145" s="153" t="str">
        <f t="shared" si="38"/>
        <v>NA</v>
      </c>
      <c r="AI145" s="153" t="str">
        <f>IF(AH145="NA","",IF(AH145=999999, "", IF(AH145=888888, "", IF(COUNTIF($AH$10:AH145,AH145)=1,AH145,""))))</f>
        <v/>
      </c>
      <c r="AJ145" s="153" t="str">
        <f t="shared" si="39"/>
        <v>NA</v>
      </c>
      <c r="AK145" s="153" t="str">
        <f>IF(AJ145="NA","",IF(AJ145=999999, "", IF(AJ145=888888, "", IF(COUNTIF($AJ$10:AJ145,AJ145)=1,AJ145,""))))</f>
        <v/>
      </c>
      <c r="AL145" s="153">
        <f t="shared" si="42"/>
        <v>0</v>
      </c>
      <c r="AM145" s="153">
        <f t="shared" si="43"/>
        <v>0</v>
      </c>
      <c r="AN145" s="153" t="str">
        <f t="shared" si="44"/>
        <v>False</v>
      </c>
      <c r="AO145" s="235" t="str">
        <f t="shared" si="45"/>
        <v>NA</v>
      </c>
      <c r="AP145" s="235" t="str">
        <f>IF(AO145="NA","",IF(AO145=999999, "", IF(AO145=888888, "", IF(COUNTIF($AO$10:AO145,AO145)=1,AO145,""))))</f>
        <v/>
      </c>
      <c r="AQ145" s="211"/>
      <c r="AR145" s="211"/>
    </row>
    <row r="146" spans="1:44" ht="21.75" customHeight="1" x14ac:dyDescent="0.35">
      <c r="A146" s="148" t="str">
        <f t="shared" si="31"/>
        <v/>
      </c>
      <c r="B146" s="10"/>
      <c r="C146" s="147" t="str">
        <f>IFERROR(INDEX('List of schools'!C$2:C$8000, MATCH('Year 8 _2022'!$B146, 'List of schools'!$B$2:$B$8000,0)), "NA")</f>
        <v>NA</v>
      </c>
      <c r="D146" s="10"/>
      <c r="E146" s="124"/>
      <c r="F146" s="149" t="str">
        <f>IF(E146="","",IFERROR(
IF('Year 8 _2022'!E146="M",INDEX('List of schools'!H$2:H$7300,MATCH('Year 8 _2022'!$B146,'List of schools'!$B$2:$B$7300,0)),IF('Year 8 _2022'!E146="F",INDEX('List of schools'!G$2:G$7300,MATCH('Year 8 _2022'!$B146,'List of schools'!$B$2:$B$7300,0)),IF('Year 8 _2022'!E146="non-binary or other", 0,IF('Year 8 _2022'!E146="not disclosed", 0,"NA")))),"NA"))</f>
        <v/>
      </c>
      <c r="G146" s="11"/>
      <c r="H146" s="10"/>
      <c r="I146" s="10"/>
      <c r="J146" s="10"/>
      <c r="K146" s="150">
        <f t="shared" si="32"/>
        <v>0</v>
      </c>
      <c r="L146" s="17"/>
      <c r="M146" s="16"/>
      <c r="N146" s="9"/>
      <c r="O146" s="213"/>
      <c r="P146" s="10"/>
      <c r="Q146" s="355"/>
      <c r="R146" s="254"/>
      <c r="S146" s="151" t="str">
        <f t="shared" si="40"/>
        <v/>
      </c>
      <c r="T146" s="16"/>
      <c r="U146" s="10"/>
      <c r="V146" s="213"/>
      <c r="W146" s="10"/>
      <c r="X146" s="355"/>
      <c r="Y146" s="254"/>
      <c r="Z146" s="151" t="str">
        <f t="shared" si="41"/>
        <v/>
      </c>
      <c r="AA146" s="4"/>
      <c r="AB146" s="153" t="str">
        <f t="shared" si="33"/>
        <v/>
      </c>
      <c r="AC146" s="169" t="str">
        <f t="shared" si="34"/>
        <v/>
      </c>
      <c r="AD146" s="153">
        <f t="shared" si="35"/>
        <v>0</v>
      </c>
      <c r="AE146" s="153" t="str">
        <f t="shared" si="36"/>
        <v>NA</v>
      </c>
      <c r="AF146" s="153" t="str">
        <f t="shared" si="37"/>
        <v>NA</v>
      </c>
      <c r="AG146" s="153" t="str">
        <f>IF(AF146="NA","",IF(AF146=999999, "", IF(AF146=888888, "", IF(COUNTIF($AF$10:AF146,AF146)=1,AF146,""))))</f>
        <v/>
      </c>
      <c r="AH146" s="153" t="str">
        <f t="shared" si="38"/>
        <v>NA</v>
      </c>
      <c r="AI146" s="153" t="str">
        <f>IF(AH146="NA","",IF(AH146=999999, "", IF(AH146=888888, "", IF(COUNTIF($AH$10:AH146,AH146)=1,AH146,""))))</f>
        <v/>
      </c>
      <c r="AJ146" s="153" t="str">
        <f t="shared" si="39"/>
        <v>NA</v>
      </c>
      <c r="AK146" s="153" t="str">
        <f>IF(AJ146="NA","",IF(AJ146=999999, "", IF(AJ146=888888, "", IF(COUNTIF($AJ$10:AJ146,AJ146)=1,AJ146,""))))</f>
        <v/>
      </c>
      <c r="AL146" s="153">
        <f t="shared" si="42"/>
        <v>0</v>
      </c>
      <c r="AM146" s="153">
        <f t="shared" si="43"/>
        <v>0</v>
      </c>
      <c r="AN146" s="153" t="str">
        <f t="shared" si="44"/>
        <v>False</v>
      </c>
      <c r="AO146" s="235" t="str">
        <f t="shared" si="45"/>
        <v>NA</v>
      </c>
      <c r="AP146" s="235" t="str">
        <f>IF(AO146="NA","",IF(AO146=999999, "", IF(AO146=888888, "", IF(COUNTIF($AO$10:AO146,AO146)=1,AO146,""))))</f>
        <v/>
      </c>
      <c r="AQ146" s="211"/>
      <c r="AR146" s="211"/>
    </row>
    <row r="147" spans="1:44" ht="21.75" customHeight="1" x14ac:dyDescent="0.35">
      <c r="A147" s="148" t="str">
        <f t="shared" si="31"/>
        <v/>
      </c>
      <c r="B147" s="10"/>
      <c r="C147" s="147" t="str">
        <f>IFERROR(INDEX('List of schools'!C$2:C$8000, MATCH('Year 8 _2022'!$B147, 'List of schools'!$B$2:$B$8000,0)), "NA")</f>
        <v>NA</v>
      </c>
      <c r="D147" s="10"/>
      <c r="E147" s="124"/>
      <c r="F147" s="149" t="str">
        <f>IF(E147="","",IFERROR(
IF('Year 8 _2022'!E147="M",INDEX('List of schools'!H$2:H$7300,MATCH('Year 8 _2022'!$B147,'List of schools'!$B$2:$B$7300,0)),IF('Year 8 _2022'!E147="F",INDEX('List of schools'!G$2:G$7300,MATCH('Year 8 _2022'!$B147,'List of schools'!$B$2:$B$7300,0)),IF('Year 8 _2022'!E147="non-binary or other", 0,IF('Year 8 _2022'!E147="not disclosed", 0,"NA")))),"NA"))</f>
        <v/>
      </c>
      <c r="G147" s="11"/>
      <c r="H147" s="10"/>
      <c r="I147" s="10"/>
      <c r="J147" s="10"/>
      <c r="K147" s="150">
        <f t="shared" si="32"/>
        <v>0</v>
      </c>
      <c r="L147" s="17"/>
      <c r="M147" s="16"/>
      <c r="N147" s="9"/>
      <c r="O147" s="213"/>
      <c r="P147" s="10"/>
      <c r="Q147" s="355"/>
      <c r="R147" s="254"/>
      <c r="S147" s="151" t="str">
        <f t="shared" si="40"/>
        <v/>
      </c>
      <c r="T147" s="16"/>
      <c r="U147" s="10"/>
      <c r="V147" s="213"/>
      <c r="W147" s="10"/>
      <c r="X147" s="355"/>
      <c r="Y147" s="254"/>
      <c r="Z147" s="151" t="str">
        <f t="shared" si="41"/>
        <v/>
      </c>
      <c r="AA147" s="4"/>
      <c r="AB147" s="153" t="str">
        <f t="shared" si="33"/>
        <v/>
      </c>
      <c r="AC147" s="169" t="str">
        <f t="shared" si="34"/>
        <v/>
      </c>
      <c r="AD147" s="153">
        <f t="shared" si="35"/>
        <v>0</v>
      </c>
      <c r="AE147" s="153" t="str">
        <f t="shared" si="36"/>
        <v>NA</v>
      </c>
      <c r="AF147" s="153" t="str">
        <f t="shared" si="37"/>
        <v>NA</v>
      </c>
      <c r="AG147" s="153" t="str">
        <f>IF(AF147="NA","",IF(AF147=999999, "", IF(AF147=888888, "", IF(COUNTIF($AF$10:AF147,AF147)=1,AF147,""))))</f>
        <v/>
      </c>
      <c r="AH147" s="153" t="str">
        <f t="shared" si="38"/>
        <v>NA</v>
      </c>
      <c r="AI147" s="153" t="str">
        <f>IF(AH147="NA","",IF(AH147=999999, "", IF(AH147=888888, "", IF(COUNTIF($AH$10:AH147,AH147)=1,AH147,""))))</f>
        <v/>
      </c>
      <c r="AJ147" s="153" t="str">
        <f t="shared" si="39"/>
        <v>NA</v>
      </c>
      <c r="AK147" s="153" t="str">
        <f>IF(AJ147="NA","",IF(AJ147=999999, "", IF(AJ147=888888, "", IF(COUNTIF($AJ$10:AJ147,AJ147)=1,AJ147,""))))</f>
        <v/>
      </c>
      <c r="AL147" s="153">
        <f t="shared" si="42"/>
        <v>0</v>
      </c>
      <c r="AM147" s="153">
        <f t="shared" si="43"/>
        <v>0</v>
      </c>
      <c r="AN147" s="153" t="str">
        <f t="shared" si="44"/>
        <v>False</v>
      </c>
      <c r="AO147" s="235" t="str">
        <f t="shared" si="45"/>
        <v>NA</v>
      </c>
      <c r="AP147" s="235" t="str">
        <f>IF(AO147="NA","",IF(AO147=999999, "", IF(AO147=888888, "", IF(COUNTIF($AO$10:AO147,AO147)=1,AO147,""))))</f>
        <v/>
      </c>
      <c r="AQ147" s="211"/>
      <c r="AR147" s="211"/>
    </row>
    <row r="148" spans="1:44" ht="21.75" customHeight="1" x14ac:dyDescent="0.35">
      <c r="A148" s="148" t="str">
        <f t="shared" si="31"/>
        <v/>
      </c>
      <c r="B148" s="10"/>
      <c r="C148" s="147" t="str">
        <f>IFERROR(INDEX('List of schools'!C$2:C$8000, MATCH('Year 8 _2022'!$B148, 'List of schools'!$B$2:$B$8000,0)), "NA")</f>
        <v>NA</v>
      </c>
      <c r="D148" s="10"/>
      <c r="E148" s="124"/>
      <c r="F148" s="149" t="str">
        <f>IF(E148="","",IFERROR(
IF('Year 8 _2022'!E148="M",INDEX('List of schools'!H$2:H$7300,MATCH('Year 8 _2022'!$B148,'List of schools'!$B$2:$B$7300,0)),IF('Year 8 _2022'!E148="F",INDEX('List of schools'!G$2:G$7300,MATCH('Year 8 _2022'!$B148,'List of schools'!$B$2:$B$7300,0)),IF('Year 8 _2022'!E148="non-binary or other", 0,IF('Year 8 _2022'!E148="not disclosed", 0,"NA")))),"NA"))</f>
        <v/>
      </c>
      <c r="G148" s="11"/>
      <c r="H148" s="10"/>
      <c r="I148" s="10"/>
      <c r="J148" s="10"/>
      <c r="K148" s="150">
        <f t="shared" si="32"/>
        <v>0</v>
      </c>
      <c r="L148" s="17"/>
      <c r="M148" s="16"/>
      <c r="N148" s="9"/>
      <c r="O148" s="213"/>
      <c r="P148" s="10"/>
      <c r="Q148" s="355"/>
      <c r="R148" s="254"/>
      <c r="S148" s="151" t="str">
        <f t="shared" si="40"/>
        <v/>
      </c>
      <c r="T148" s="16"/>
      <c r="U148" s="10"/>
      <c r="V148" s="213"/>
      <c r="W148" s="10"/>
      <c r="X148" s="355"/>
      <c r="Y148" s="254"/>
      <c r="Z148" s="151" t="str">
        <f t="shared" si="41"/>
        <v/>
      </c>
      <c r="AA148" s="4"/>
      <c r="AB148" s="153" t="str">
        <f t="shared" si="33"/>
        <v/>
      </c>
      <c r="AC148" s="169" t="str">
        <f t="shared" si="34"/>
        <v/>
      </c>
      <c r="AD148" s="153">
        <f t="shared" si="35"/>
        <v>0</v>
      </c>
      <c r="AE148" s="153" t="str">
        <f t="shared" si="36"/>
        <v>NA</v>
      </c>
      <c r="AF148" s="153" t="str">
        <f t="shared" si="37"/>
        <v>NA</v>
      </c>
      <c r="AG148" s="153" t="str">
        <f>IF(AF148="NA","",IF(AF148=999999, "", IF(AF148=888888, "", IF(COUNTIF($AF$10:AF148,AF148)=1,AF148,""))))</f>
        <v/>
      </c>
      <c r="AH148" s="153" t="str">
        <f t="shared" si="38"/>
        <v>NA</v>
      </c>
      <c r="AI148" s="153" t="str">
        <f>IF(AH148="NA","",IF(AH148=999999, "", IF(AH148=888888, "", IF(COUNTIF($AH$10:AH148,AH148)=1,AH148,""))))</f>
        <v/>
      </c>
      <c r="AJ148" s="153" t="str">
        <f t="shared" si="39"/>
        <v>NA</v>
      </c>
      <c r="AK148" s="153" t="str">
        <f>IF(AJ148="NA","",IF(AJ148=999999, "", IF(AJ148=888888, "", IF(COUNTIF($AJ$10:AJ148,AJ148)=1,AJ148,""))))</f>
        <v/>
      </c>
      <c r="AL148" s="153">
        <f t="shared" si="42"/>
        <v>0</v>
      </c>
      <c r="AM148" s="153">
        <f t="shared" si="43"/>
        <v>0</v>
      </c>
      <c r="AN148" s="153" t="str">
        <f t="shared" si="44"/>
        <v>False</v>
      </c>
      <c r="AO148" s="235" t="str">
        <f t="shared" si="45"/>
        <v>NA</v>
      </c>
      <c r="AP148" s="235" t="str">
        <f>IF(AO148="NA","",IF(AO148=999999, "", IF(AO148=888888, "", IF(COUNTIF($AO$10:AO148,AO148)=1,AO148,""))))</f>
        <v/>
      </c>
      <c r="AQ148" s="211"/>
      <c r="AR148" s="211"/>
    </row>
    <row r="149" spans="1:44" ht="21.75" customHeight="1" x14ac:dyDescent="0.35">
      <c r="A149" s="148" t="str">
        <f t="shared" si="31"/>
        <v/>
      </c>
      <c r="B149" s="10"/>
      <c r="C149" s="147" t="str">
        <f>IFERROR(INDEX('List of schools'!C$2:C$8000, MATCH('Year 8 _2022'!$B149, 'List of schools'!$B$2:$B$8000,0)), "NA")</f>
        <v>NA</v>
      </c>
      <c r="D149" s="10"/>
      <c r="E149" s="124"/>
      <c r="F149" s="149" t="str">
        <f>IF(E149="","",IFERROR(
IF('Year 8 _2022'!E149="M",INDEX('List of schools'!H$2:H$7300,MATCH('Year 8 _2022'!$B149,'List of schools'!$B$2:$B$7300,0)),IF('Year 8 _2022'!E149="F",INDEX('List of schools'!G$2:G$7300,MATCH('Year 8 _2022'!$B149,'List of schools'!$B$2:$B$7300,0)),IF('Year 8 _2022'!E149="non-binary or other", 0,IF('Year 8 _2022'!E149="not disclosed", 0,"NA")))),"NA"))</f>
        <v/>
      </c>
      <c r="G149" s="11"/>
      <c r="H149" s="10"/>
      <c r="I149" s="10"/>
      <c r="J149" s="10"/>
      <c r="K149" s="150">
        <f t="shared" si="32"/>
        <v>0</v>
      </c>
      <c r="L149" s="17"/>
      <c r="M149" s="16"/>
      <c r="N149" s="9"/>
      <c r="O149" s="213"/>
      <c r="P149" s="10"/>
      <c r="Q149" s="355"/>
      <c r="R149" s="254"/>
      <c r="S149" s="151" t="str">
        <f t="shared" si="40"/>
        <v/>
      </c>
      <c r="T149" s="16"/>
      <c r="U149" s="10"/>
      <c r="V149" s="213"/>
      <c r="W149" s="10"/>
      <c r="X149" s="355"/>
      <c r="Y149" s="254"/>
      <c r="Z149" s="151" t="str">
        <f t="shared" si="41"/>
        <v/>
      </c>
      <c r="AA149" s="4"/>
      <c r="AB149" s="153" t="str">
        <f t="shared" si="33"/>
        <v/>
      </c>
      <c r="AC149" s="169" t="str">
        <f t="shared" si="34"/>
        <v/>
      </c>
      <c r="AD149" s="153">
        <f t="shared" si="35"/>
        <v>0</v>
      </c>
      <c r="AE149" s="153" t="str">
        <f t="shared" si="36"/>
        <v>NA</v>
      </c>
      <c r="AF149" s="153" t="str">
        <f t="shared" si="37"/>
        <v>NA</v>
      </c>
      <c r="AG149" s="153" t="str">
        <f>IF(AF149="NA","",IF(AF149=999999, "", IF(AF149=888888, "", IF(COUNTIF($AF$10:AF149,AF149)=1,AF149,""))))</f>
        <v/>
      </c>
      <c r="AH149" s="153" t="str">
        <f t="shared" si="38"/>
        <v>NA</v>
      </c>
      <c r="AI149" s="153" t="str">
        <f>IF(AH149="NA","",IF(AH149=999999, "", IF(AH149=888888, "", IF(COUNTIF($AH$10:AH149,AH149)=1,AH149,""))))</f>
        <v/>
      </c>
      <c r="AJ149" s="153" t="str">
        <f t="shared" si="39"/>
        <v>NA</v>
      </c>
      <c r="AK149" s="153" t="str">
        <f>IF(AJ149="NA","",IF(AJ149=999999, "", IF(AJ149=888888, "", IF(COUNTIF($AJ$10:AJ149,AJ149)=1,AJ149,""))))</f>
        <v/>
      </c>
      <c r="AL149" s="153">
        <f t="shared" si="42"/>
        <v>0</v>
      </c>
      <c r="AM149" s="153">
        <f t="shared" si="43"/>
        <v>0</v>
      </c>
      <c r="AN149" s="153" t="str">
        <f t="shared" si="44"/>
        <v>False</v>
      </c>
      <c r="AO149" s="235" t="str">
        <f t="shared" si="45"/>
        <v>NA</v>
      </c>
      <c r="AP149" s="235" t="str">
        <f>IF(AO149="NA","",IF(AO149=999999, "", IF(AO149=888888, "", IF(COUNTIF($AO$10:AO149,AO149)=1,AO149,""))))</f>
        <v/>
      </c>
      <c r="AQ149" s="211"/>
      <c r="AR149" s="211"/>
    </row>
    <row r="150" spans="1:44" ht="21.75" customHeight="1" x14ac:dyDescent="0.35">
      <c r="A150" s="148" t="str">
        <f t="shared" si="31"/>
        <v/>
      </c>
      <c r="B150" s="10"/>
      <c r="C150" s="147" t="str">
        <f>IFERROR(INDEX('List of schools'!C$2:C$8000, MATCH('Year 8 _2022'!$B150, 'List of schools'!$B$2:$B$8000,0)), "NA")</f>
        <v>NA</v>
      </c>
      <c r="D150" s="10"/>
      <c r="E150" s="124"/>
      <c r="F150" s="149" t="str">
        <f>IF(E150="","",IFERROR(
IF('Year 8 _2022'!E150="M",INDEX('List of schools'!H$2:H$7300,MATCH('Year 8 _2022'!$B150,'List of schools'!$B$2:$B$7300,0)),IF('Year 8 _2022'!E150="F",INDEX('List of schools'!G$2:G$7300,MATCH('Year 8 _2022'!$B150,'List of schools'!$B$2:$B$7300,0)),IF('Year 8 _2022'!E150="non-binary or other", 0,IF('Year 8 _2022'!E150="not disclosed", 0,"NA")))),"NA"))</f>
        <v/>
      </c>
      <c r="G150" s="11"/>
      <c r="H150" s="10"/>
      <c r="I150" s="10"/>
      <c r="J150" s="10"/>
      <c r="K150" s="150">
        <f t="shared" si="32"/>
        <v>0</v>
      </c>
      <c r="L150" s="17"/>
      <c r="M150" s="16"/>
      <c r="N150" s="9"/>
      <c r="O150" s="213"/>
      <c r="P150" s="10"/>
      <c r="Q150" s="355"/>
      <c r="R150" s="254"/>
      <c r="S150" s="151" t="str">
        <f t="shared" si="40"/>
        <v/>
      </c>
      <c r="T150" s="16"/>
      <c r="U150" s="10"/>
      <c r="V150" s="213"/>
      <c r="W150" s="10"/>
      <c r="X150" s="355"/>
      <c r="Y150" s="254"/>
      <c r="Z150" s="151" t="str">
        <f t="shared" si="41"/>
        <v/>
      </c>
      <c r="AA150" s="4"/>
      <c r="AB150" s="153" t="str">
        <f t="shared" si="33"/>
        <v/>
      </c>
      <c r="AC150" s="169" t="str">
        <f t="shared" si="34"/>
        <v/>
      </c>
      <c r="AD150" s="153">
        <f t="shared" si="35"/>
        <v>0</v>
      </c>
      <c r="AE150" s="153" t="str">
        <f t="shared" si="36"/>
        <v>NA</v>
      </c>
      <c r="AF150" s="153" t="str">
        <f t="shared" si="37"/>
        <v>NA</v>
      </c>
      <c r="AG150" s="153" t="str">
        <f>IF(AF150="NA","",IF(AF150=999999, "", IF(AF150=888888, "", IF(COUNTIF($AF$10:AF150,AF150)=1,AF150,""))))</f>
        <v/>
      </c>
      <c r="AH150" s="153" t="str">
        <f t="shared" si="38"/>
        <v>NA</v>
      </c>
      <c r="AI150" s="153" t="str">
        <f>IF(AH150="NA","",IF(AH150=999999, "", IF(AH150=888888, "", IF(COUNTIF($AH$10:AH150,AH150)=1,AH150,""))))</f>
        <v/>
      </c>
      <c r="AJ150" s="153" t="str">
        <f t="shared" si="39"/>
        <v>NA</v>
      </c>
      <c r="AK150" s="153" t="str">
        <f>IF(AJ150="NA","",IF(AJ150=999999, "", IF(AJ150=888888, "", IF(COUNTIF($AJ$10:AJ150,AJ150)=1,AJ150,""))))</f>
        <v/>
      </c>
      <c r="AL150" s="153">
        <f t="shared" si="42"/>
        <v>0</v>
      </c>
      <c r="AM150" s="153">
        <f t="shared" si="43"/>
        <v>0</v>
      </c>
      <c r="AN150" s="153" t="str">
        <f t="shared" si="44"/>
        <v>False</v>
      </c>
      <c r="AO150" s="235" t="str">
        <f t="shared" si="45"/>
        <v>NA</v>
      </c>
      <c r="AP150" s="235" t="str">
        <f>IF(AO150="NA","",IF(AO150=999999, "", IF(AO150=888888, "", IF(COUNTIF($AO$10:AO150,AO150)=1,AO150,""))))</f>
        <v/>
      </c>
      <c r="AQ150" s="211"/>
      <c r="AR150" s="211"/>
    </row>
    <row r="151" spans="1:44" ht="21.75" customHeight="1" x14ac:dyDescent="0.35">
      <c r="A151" s="148" t="str">
        <f t="shared" si="31"/>
        <v/>
      </c>
      <c r="B151" s="10"/>
      <c r="C151" s="147" t="str">
        <f>IFERROR(INDEX('List of schools'!C$2:C$8000, MATCH('Year 8 _2022'!$B151, 'List of schools'!$B$2:$B$8000,0)), "NA")</f>
        <v>NA</v>
      </c>
      <c r="D151" s="10"/>
      <c r="E151" s="124"/>
      <c r="F151" s="149" t="str">
        <f>IF(E151="","",IFERROR(
IF('Year 8 _2022'!E151="M",INDEX('List of schools'!H$2:H$7300,MATCH('Year 8 _2022'!$B151,'List of schools'!$B$2:$B$7300,0)),IF('Year 8 _2022'!E151="F",INDEX('List of schools'!G$2:G$7300,MATCH('Year 8 _2022'!$B151,'List of schools'!$B$2:$B$7300,0)),IF('Year 8 _2022'!E151="non-binary or other", 0,IF('Year 8 _2022'!E151="not disclosed", 0,"NA")))),"NA"))</f>
        <v/>
      </c>
      <c r="G151" s="11"/>
      <c r="H151" s="10"/>
      <c r="I151" s="10"/>
      <c r="J151" s="10"/>
      <c r="K151" s="150">
        <f t="shared" si="32"/>
        <v>0</v>
      </c>
      <c r="L151" s="17"/>
      <c r="M151" s="16"/>
      <c r="N151" s="9"/>
      <c r="O151" s="213"/>
      <c r="P151" s="10"/>
      <c r="Q151" s="355"/>
      <c r="R151" s="254"/>
      <c r="S151" s="151" t="str">
        <f t="shared" si="40"/>
        <v/>
      </c>
      <c r="T151" s="16"/>
      <c r="U151" s="10"/>
      <c r="V151" s="213"/>
      <c r="W151" s="10"/>
      <c r="X151" s="355"/>
      <c r="Y151" s="254"/>
      <c r="Z151" s="151" t="str">
        <f t="shared" si="41"/>
        <v/>
      </c>
      <c r="AA151" s="4"/>
      <c r="AB151" s="153" t="str">
        <f t="shared" si="33"/>
        <v/>
      </c>
      <c r="AC151" s="169" t="str">
        <f t="shared" si="34"/>
        <v/>
      </c>
      <c r="AD151" s="153">
        <f t="shared" si="35"/>
        <v>0</v>
      </c>
      <c r="AE151" s="153" t="str">
        <f t="shared" si="36"/>
        <v>NA</v>
      </c>
      <c r="AF151" s="153" t="str">
        <f t="shared" si="37"/>
        <v>NA</v>
      </c>
      <c r="AG151" s="153" t="str">
        <f>IF(AF151="NA","",IF(AF151=999999, "", IF(AF151=888888, "", IF(COUNTIF($AF$10:AF151,AF151)=1,AF151,""))))</f>
        <v/>
      </c>
      <c r="AH151" s="153" t="str">
        <f t="shared" si="38"/>
        <v>NA</v>
      </c>
      <c r="AI151" s="153" t="str">
        <f>IF(AH151="NA","",IF(AH151=999999, "", IF(AH151=888888, "", IF(COUNTIF($AH$10:AH151,AH151)=1,AH151,""))))</f>
        <v/>
      </c>
      <c r="AJ151" s="153" t="str">
        <f t="shared" si="39"/>
        <v>NA</v>
      </c>
      <c r="AK151" s="153" t="str">
        <f>IF(AJ151="NA","",IF(AJ151=999999, "", IF(AJ151=888888, "", IF(COUNTIF($AJ$10:AJ151,AJ151)=1,AJ151,""))))</f>
        <v/>
      </c>
      <c r="AL151" s="153">
        <f t="shared" si="42"/>
        <v>0</v>
      </c>
      <c r="AM151" s="153">
        <f t="shared" si="43"/>
        <v>0</v>
      </c>
      <c r="AN151" s="153" t="str">
        <f t="shared" si="44"/>
        <v>False</v>
      </c>
      <c r="AO151" s="235" t="str">
        <f t="shared" si="45"/>
        <v>NA</v>
      </c>
      <c r="AP151" s="235" t="str">
        <f>IF(AO151="NA","",IF(AO151=999999, "", IF(AO151=888888, "", IF(COUNTIF($AO$10:AO151,AO151)=1,AO151,""))))</f>
        <v/>
      </c>
      <c r="AQ151" s="211"/>
      <c r="AR151" s="211"/>
    </row>
    <row r="152" spans="1:44" ht="21.75" customHeight="1" x14ac:dyDescent="0.35">
      <c r="A152" s="148" t="str">
        <f t="shared" ref="A152:A215" si="46">IF($AD152=0,"",IF(OR($B152="", $D152="", $E152="",$O152="",$V152=""),"Required data Incomplete",""))</f>
        <v/>
      </c>
      <c r="B152" s="10"/>
      <c r="C152" s="147" t="str">
        <f>IFERROR(INDEX('List of schools'!C$2:C$8000, MATCH('Year 8 _2022'!$B152, 'List of schools'!$B$2:$B$8000,0)), "NA")</f>
        <v>NA</v>
      </c>
      <c r="D152" s="10"/>
      <c r="E152" s="124"/>
      <c r="F152" s="149" t="str">
        <f>IF(E152="","",IFERROR(
IF('Year 8 _2022'!E152="M",INDEX('List of schools'!H$2:H$7300,MATCH('Year 8 _2022'!$B152,'List of schools'!$B$2:$B$7300,0)),IF('Year 8 _2022'!E152="F",INDEX('List of schools'!G$2:G$7300,MATCH('Year 8 _2022'!$B152,'List of schools'!$B$2:$B$7300,0)),IF('Year 8 _2022'!E152="non-binary or other", 0,IF('Year 8 _2022'!E152="not disclosed", 0,"NA")))),"NA"))</f>
        <v/>
      </c>
      <c r="G152" s="11"/>
      <c r="H152" s="10"/>
      <c r="I152" s="10"/>
      <c r="J152" s="10"/>
      <c r="K152" s="150">
        <f t="shared" si="32"/>
        <v>0</v>
      </c>
      <c r="L152" s="17"/>
      <c r="M152" s="16"/>
      <c r="N152" s="9"/>
      <c r="O152" s="213"/>
      <c r="P152" s="10"/>
      <c r="Q152" s="355"/>
      <c r="R152" s="254"/>
      <c r="S152" s="151" t="str">
        <f t="shared" si="40"/>
        <v/>
      </c>
      <c r="T152" s="16"/>
      <c r="U152" s="10"/>
      <c r="V152" s="213"/>
      <c r="W152" s="10"/>
      <c r="X152" s="355"/>
      <c r="Y152" s="254"/>
      <c r="Z152" s="151" t="str">
        <f t="shared" si="41"/>
        <v/>
      </c>
      <c r="AA152" s="4"/>
      <c r="AB152" s="153" t="str">
        <f t="shared" si="33"/>
        <v/>
      </c>
      <c r="AC152" s="169" t="str">
        <f t="shared" si="34"/>
        <v/>
      </c>
      <c r="AD152" s="153">
        <f t="shared" si="35"/>
        <v>0</v>
      </c>
      <c r="AE152" s="153" t="str">
        <f t="shared" si="36"/>
        <v>NA</v>
      </c>
      <c r="AF152" s="153" t="str">
        <f t="shared" si="37"/>
        <v>NA</v>
      </c>
      <c r="AG152" s="153" t="str">
        <f>IF(AF152="NA","",IF(AF152=999999, "", IF(AF152=888888, "", IF(COUNTIF($AF$10:AF152,AF152)=1,AF152,""))))</f>
        <v/>
      </c>
      <c r="AH152" s="153" t="str">
        <f t="shared" si="38"/>
        <v>NA</v>
      </c>
      <c r="AI152" s="153" t="str">
        <f>IF(AH152="NA","",IF(AH152=999999, "", IF(AH152=888888, "", IF(COUNTIF($AH$10:AH152,AH152)=1,AH152,""))))</f>
        <v/>
      </c>
      <c r="AJ152" s="153" t="str">
        <f t="shared" si="39"/>
        <v>NA</v>
      </c>
      <c r="AK152" s="153" t="str">
        <f>IF(AJ152="NA","",IF(AJ152=999999, "", IF(AJ152=888888, "", IF(COUNTIF($AJ$10:AJ152,AJ152)=1,AJ152,""))))</f>
        <v/>
      </c>
      <c r="AL152" s="153">
        <f t="shared" si="42"/>
        <v>0</v>
      </c>
      <c r="AM152" s="153">
        <f t="shared" si="43"/>
        <v>0</v>
      </c>
      <c r="AN152" s="153" t="str">
        <f t="shared" si="44"/>
        <v>False</v>
      </c>
      <c r="AO152" s="235" t="str">
        <f t="shared" si="45"/>
        <v>NA</v>
      </c>
      <c r="AP152" s="235" t="str">
        <f>IF(AO152="NA","",IF(AO152=999999, "", IF(AO152=888888, "", IF(COUNTIF($AO$10:AO152,AO152)=1,AO152,""))))</f>
        <v/>
      </c>
      <c r="AQ152" s="211"/>
      <c r="AR152" s="211"/>
    </row>
    <row r="153" spans="1:44" ht="21.75" customHeight="1" x14ac:dyDescent="0.35">
      <c r="A153" s="148" t="str">
        <f t="shared" si="46"/>
        <v/>
      </c>
      <c r="B153" s="10"/>
      <c r="C153" s="147" t="str">
        <f>IFERROR(INDEX('List of schools'!C$2:C$8000, MATCH('Year 8 _2022'!$B153, 'List of schools'!$B$2:$B$8000,0)), "NA")</f>
        <v>NA</v>
      </c>
      <c r="D153" s="10"/>
      <c r="E153" s="124"/>
      <c r="F153" s="149" t="str">
        <f>IF(E153="","",IFERROR(
IF('Year 8 _2022'!E153="M",INDEX('List of schools'!H$2:H$7300,MATCH('Year 8 _2022'!$B153,'List of schools'!$B$2:$B$7300,0)),IF('Year 8 _2022'!E153="F",INDEX('List of schools'!G$2:G$7300,MATCH('Year 8 _2022'!$B153,'List of schools'!$B$2:$B$7300,0)),IF('Year 8 _2022'!E153="non-binary or other", 0,IF('Year 8 _2022'!E153="not disclosed", 0,"NA")))),"NA"))</f>
        <v/>
      </c>
      <c r="G153" s="11"/>
      <c r="H153" s="10"/>
      <c r="I153" s="10"/>
      <c r="J153" s="10"/>
      <c r="K153" s="150">
        <f t="shared" si="32"/>
        <v>0</v>
      </c>
      <c r="L153" s="17"/>
      <c r="M153" s="16"/>
      <c r="N153" s="9"/>
      <c r="O153" s="213"/>
      <c r="P153" s="10"/>
      <c r="Q153" s="355"/>
      <c r="R153" s="254"/>
      <c r="S153" s="151" t="str">
        <f t="shared" si="40"/>
        <v/>
      </c>
      <c r="T153" s="16"/>
      <c r="U153" s="10"/>
      <c r="V153" s="213"/>
      <c r="W153" s="10"/>
      <c r="X153" s="355"/>
      <c r="Y153" s="254"/>
      <c r="Z153" s="151" t="str">
        <f t="shared" si="41"/>
        <v/>
      </c>
      <c r="AA153" s="4"/>
      <c r="AB153" s="153" t="str">
        <f t="shared" si="33"/>
        <v/>
      </c>
      <c r="AC153" s="169" t="str">
        <f t="shared" si="34"/>
        <v/>
      </c>
      <c r="AD153" s="153">
        <f t="shared" si="35"/>
        <v>0</v>
      </c>
      <c r="AE153" s="153" t="str">
        <f t="shared" si="36"/>
        <v>NA</v>
      </c>
      <c r="AF153" s="153" t="str">
        <f t="shared" si="37"/>
        <v>NA</v>
      </c>
      <c r="AG153" s="153" t="str">
        <f>IF(AF153="NA","",IF(AF153=999999, "", IF(AF153=888888, "", IF(COUNTIF($AF$10:AF153,AF153)=1,AF153,""))))</f>
        <v/>
      </c>
      <c r="AH153" s="153" t="str">
        <f t="shared" si="38"/>
        <v>NA</v>
      </c>
      <c r="AI153" s="153" t="str">
        <f>IF(AH153="NA","",IF(AH153=999999, "", IF(AH153=888888, "", IF(COUNTIF($AH$10:AH153,AH153)=1,AH153,""))))</f>
        <v/>
      </c>
      <c r="AJ153" s="153" t="str">
        <f t="shared" si="39"/>
        <v>NA</v>
      </c>
      <c r="AK153" s="153" t="str">
        <f>IF(AJ153="NA","",IF(AJ153=999999, "", IF(AJ153=888888, "", IF(COUNTIF($AJ$10:AJ153,AJ153)=1,AJ153,""))))</f>
        <v/>
      </c>
      <c r="AL153" s="153">
        <f t="shared" si="42"/>
        <v>0</v>
      </c>
      <c r="AM153" s="153">
        <f t="shared" si="43"/>
        <v>0</v>
      </c>
      <c r="AN153" s="153" t="str">
        <f t="shared" si="44"/>
        <v>False</v>
      </c>
      <c r="AO153" s="235" t="str">
        <f t="shared" si="45"/>
        <v>NA</v>
      </c>
      <c r="AP153" s="235" t="str">
        <f>IF(AO153="NA","",IF(AO153=999999, "", IF(AO153=888888, "", IF(COUNTIF($AO$10:AO153,AO153)=1,AO153,""))))</f>
        <v/>
      </c>
      <c r="AQ153" s="211"/>
      <c r="AR153" s="211"/>
    </row>
    <row r="154" spans="1:44" ht="21.75" customHeight="1" x14ac:dyDescent="0.35">
      <c r="A154" s="148" t="str">
        <f t="shared" si="46"/>
        <v/>
      </c>
      <c r="B154" s="10"/>
      <c r="C154" s="147" t="str">
        <f>IFERROR(INDEX('List of schools'!C$2:C$8000, MATCH('Year 8 _2022'!$B154, 'List of schools'!$B$2:$B$8000,0)), "NA")</f>
        <v>NA</v>
      </c>
      <c r="D154" s="10"/>
      <c r="E154" s="124"/>
      <c r="F154" s="149" t="str">
        <f>IF(E154="","",IFERROR(
IF('Year 8 _2022'!E154="M",INDEX('List of schools'!H$2:H$7300,MATCH('Year 8 _2022'!$B154,'List of schools'!$B$2:$B$7300,0)),IF('Year 8 _2022'!E154="F",INDEX('List of schools'!G$2:G$7300,MATCH('Year 8 _2022'!$B154,'List of schools'!$B$2:$B$7300,0)),IF('Year 8 _2022'!E154="non-binary or other", 0,IF('Year 8 _2022'!E154="not disclosed", 0,"NA")))),"NA"))</f>
        <v/>
      </c>
      <c r="G154" s="11"/>
      <c r="H154" s="10"/>
      <c r="I154" s="10"/>
      <c r="J154" s="10"/>
      <c r="K154" s="150">
        <f t="shared" si="32"/>
        <v>0</v>
      </c>
      <c r="L154" s="17"/>
      <c r="M154" s="16"/>
      <c r="N154" s="9"/>
      <c r="O154" s="213"/>
      <c r="P154" s="10"/>
      <c r="Q154" s="355"/>
      <c r="R154" s="254"/>
      <c r="S154" s="151" t="str">
        <f t="shared" si="40"/>
        <v/>
      </c>
      <c r="T154" s="16"/>
      <c r="U154" s="10"/>
      <c r="V154" s="213"/>
      <c r="W154" s="10"/>
      <c r="X154" s="355"/>
      <c r="Y154" s="254"/>
      <c r="Z154" s="151" t="str">
        <f t="shared" si="41"/>
        <v/>
      </c>
      <c r="AA154" s="4"/>
      <c r="AB154" s="153" t="str">
        <f t="shared" si="33"/>
        <v/>
      </c>
      <c r="AC154" s="169" t="str">
        <f t="shared" si="34"/>
        <v/>
      </c>
      <c r="AD154" s="153">
        <f t="shared" si="35"/>
        <v>0</v>
      </c>
      <c r="AE154" s="153" t="str">
        <f t="shared" si="36"/>
        <v>NA</v>
      </c>
      <c r="AF154" s="153" t="str">
        <f t="shared" si="37"/>
        <v>NA</v>
      </c>
      <c r="AG154" s="153" t="str">
        <f>IF(AF154="NA","",IF(AF154=999999, "", IF(AF154=888888, "", IF(COUNTIF($AF$10:AF154,AF154)=1,AF154,""))))</f>
        <v/>
      </c>
      <c r="AH154" s="153" t="str">
        <f t="shared" si="38"/>
        <v>NA</v>
      </c>
      <c r="AI154" s="153" t="str">
        <f>IF(AH154="NA","",IF(AH154=999999, "", IF(AH154=888888, "", IF(COUNTIF($AH$10:AH154,AH154)=1,AH154,""))))</f>
        <v/>
      </c>
      <c r="AJ154" s="153" t="str">
        <f t="shared" si="39"/>
        <v>NA</v>
      </c>
      <c r="AK154" s="153" t="str">
        <f>IF(AJ154="NA","",IF(AJ154=999999, "", IF(AJ154=888888, "", IF(COUNTIF($AJ$10:AJ154,AJ154)=1,AJ154,""))))</f>
        <v/>
      </c>
      <c r="AL154" s="153">
        <f t="shared" si="42"/>
        <v>0</v>
      </c>
      <c r="AM154" s="153">
        <f t="shared" si="43"/>
        <v>0</v>
      </c>
      <c r="AN154" s="153" t="str">
        <f t="shared" si="44"/>
        <v>False</v>
      </c>
      <c r="AO154" s="235" t="str">
        <f t="shared" si="45"/>
        <v>NA</v>
      </c>
      <c r="AP154" s="235" t="str">
        <f>IF(AO154="NA","",IF(AO154=999999, "", IF(AO154=888888, "", IF(COUNTIF($AO$10:AO154,AO154)=1,AO154,""))))</f>
        <v/>
      </c>
      <c r="AQ154" s="211"/>
      <c r="AR154" s="211"/>
    </row>
    <row r="155" spans="1:44" ht="21.75" customHeight="1" x14ac:dyDescent="0.35">
      <c r="A155" s="148" t="str">
        <f t="shared" si="46"/>
        <v/>
      </c>
      <c r="B155" s="10"/>
      <c r="C155" s="147" t="str">
        <f>IFERROR(INDEX('List of schools'!C$2:C$8000, MATCH('Year 8 _2022'!$B155, 'List of schools'!$B$2:$B$8000,0)), "NA")</f>
        <v>NA</v>
      </c>
      <c r="D155" s="10"/>
      <c r="E155" s="124"/>
      <c r="F155" s="149" t="str">
        <f>IF(E155="","",IFERROR(
IF('Year 8 _2022'!E155="M",INDEX('List of schools'!H$2:H$7300,MATCH('Year 8 _2022'!$B155,'List of schools'!$B$2:$B$7300,0)),IF('Year 8 _2022'!E155="F",INDEX('List of schools'!G$2:G$7300,MATCH('Year 8 _2022'!$B155,'List of schools'!$B$2:$B$7300,0)),IF('Year 8 _2022'!E155="non-binary or other", 0,IF('Year 8 _2022'!E155="not disclosed", 0,"NA")))),"NA"))</f>
        <v/>
      </c>
      <c r="G155" s="11"/>
      <c r="H155" s="10"/>
      <c r="I155" s="10"/>
      <c r="J155" s="10"/>
      <c r="K155" s="150">
        <f t="shared" si="32"/>
        <v>0</v>
      </c>
      <c r="L155" s="17"/>
      <c r="M155" s="16"/>
      <c r="N155" s="9"/>
      <c r="O155" s="213"/>
      <c r="P155" s="10"/>
      <c r="Q155" s="355"/>
      <c r="R155" s="254"/>
      <c r="S155" s="151" t="str">
        <f t="shared" si="40"/>
        <v/>
      </c>
      <c r="T155" s="16"/>
      <c r="U155" s="10"/>
      <c r="V155" s="213"/>
      <c r="W155" s="10"/>
      <c r="X155" s="355"/>
      <c r="Y155" s="254"/>
      <c r="Z155" s="151" t="str">
        <f t="shared" si="41"/>
        <v/>
      </c>
      <c r="AA155" s="4"/>
      <c r="AB155" s="153" t="str">
        <f t="shared" si="33"/>
        <v/>
      </c>
      <c r="AC155" s="169" t="str">
        <f t="shared" si="34"/>
        <v/>
      </c>
      <c r="AD155" s="153">
        <f t="shared" si="35"/>
        <v>0</v>
      </c>
      <c r="AE155" s="153" t="str">
        <f t="shared" si="36"/>
        <v>NA</v>
      </c>
      <c r="AF155" s="153" t="str">
        <f t="shared" si="37"/>
        <v>NA</v>
      </c>
      <c r="AG155" s="153" t="str">
        <f>IF(AF155="NA","",IF(AF155=999999, "", IF(AF155=888888, "", IF(COUNTIF($AF$10:AF155,AF155)=1,AF155,""))))</f>
        <v/>
      </c>
      <c r="AH155" s="153" t="str">
        <f t="shared" si="38"/>
        <v>NA</v>
      </c>
      <c r="AI155" s="153" t="str">
        <f>IF(AH155="NA","",IF(AH155=999999, "", IF(AH155=888888, "", IF(COUNTIF($AH$10:AH155,AH155)=1,AH155,""))))</f>
        <v/>
      </c>
      <c r="AJ155" s="153" t="str">
        <f t="shared" si="39"/>
        <v>NA</v>
      </c>
      <c r="AK155" s="153" t="str">
        <f>IF(AJ155="NA","",IF(AJ155=999999, "", IF(AJ155=888888, "", IF(COUNTIF($AJ$10:AJ155,AJ155)=1,AJ155,""))))</f>
        <v/>
      </c>
      <c r="AL155" s="153">
        <f t="shared" si="42"/>
        <v>0</v>
      </c>
      <c r="AM155" s="153">
        <f t="shared" si="43"/>
        <v>0</v>
      </c>
      <c r="AN155" s="153" t="str">
        <f t="shared" si="44"/>
        <v>False</v>
      </c>
      <c r="AO155" s="235" t="str">
        <f t="shared" si="45"/>
        <v>NA</v>
      </c>
      <c r="AP155" s="235" t="str">
        <f>IF(AO155="NA","",IF(AO155=999999, "", IF(AO155=888888, "", IF(COUNTIF($AO$10:AO155,AO155)=1,AO155,""))))</f>
        <v/>
      </c>
      <c r="AQ155" s="211"/>
      <c r="AR155" s="211"/>
    </row>
    <row r="156" spans="1:44" ht="21.75" customHeight="1" x14ac:dyDescent="0.35">
      <c r="A156" s="148" t="str">
        <f t="shared" si="46"/>
        <v/>
      </c>
      <c r="B156" s="10"/>
      <c r="C156" s="147" t="str">
        <f>IFERROR(INDEX('List of schools'!C$2:C$8000, MATCH('Year 8 _2022'!$B156, 'List of schools'!$B$2:$B$8000,0)), "NA")</f>
        <v>NA</v>
      </c>
      <c r="D156" s="10"/>
      <c r="E156" s="124"/>
      <c r="F156" s="149" t="str">
        <f>IF(E156="","",IFERROR(
IF('Year 8 _2022'!E156="M",INDEX('List of schools'!H$2:H$7300,MATCH('Year 8 _2022'!$B156,'List of schools'!$B$2:$B$7300,0)),IF('Year 8 _2022'!E156="F",INDEX('List of schools'!G$2:G$7300,MATCH('Year 8 _2022'!$B156,'List of schools'!$B$2:$B$7300,0)),IF('Year 8 _2022'!E156="non-binary or other", 0,IF('Year 8 _2022'!E156="not disclosed", 0,"NA")))),"NA"))</f>
        <v/>
      </c>
      <c r="G156" s="11"/>
      <c r="H156" s="10"/>
      <c r="I156" s="10"/>
      <c r="J156" s="10"/>
      <c r="K156" s="150">
        <f t="shared" si="32"/>
        <v>0</v>
      </c>
      <c r="L156" s="17"/>
      <c r="M156" s="16"/>
      <c r="N156" s="9"/>
      <c r="O156" s="213"/>
      <c r="P156" s="10"/>
      <c r="Q156" s="355"/>
      <c r="R156" s="254"/>
      <c r="S156" s="151" t="str">
        <f t="shared" si="40"/>
        <v/>
      </c>
      <c r="T156" s="16"/>
      <c r="U156" s="10"/>
      <c r="V156" s="213"/>
      <c r="W156" s="10"/>
      <c r="X156" s="355"/>
      <c r="Y156" s="254"/>
      <c r="Z156" s="151" t="str">
        <f t="shared" si="41"/>
        <v/>
      </c>
      <c r="AA156" s="4"/>
      <c r="AB156" s="153" t="str">
        <f t="shared" si="33"/>
        <v/>
      </c>
      <c r="AC156" s="169" t="str">
        <f t="shared" si="34"/>
        <v/>
      </c>
      <c r="AD156" s="153">
        <f t="shared" si="35"/>
        <v>0</v>
      </c>
      <c r="AE156" s="153" t="str">
        <f t="shared" si="36"/>
        <v>NA</v>
      </c>
      <c r="AF156" s="153" t="str">
        <f t="shared" si="37"/>
        <v>NA</v>
      </c>
      <c r="AG156" s="153" t="str">
        <f>IF(AF156="NA","",IF(AF156=999999, "", IF(AF156=888888, "", IF(COUNTIF($AF$10:AF156,AF156)=1,AF156,""))))</f>
        <v/>
      </c>
      <c r="AH156" s="153" t="str">
        <f t="shared" si="38"/>
        <v>NA</v>
      </c>
      <c r="AI156" s="153" t="str">
        <f>IF(AH156="NA","",IF(AH156=999999, "", IF(AH156=888888, "", IF(COUNTIF($AH$10:AH156,AH156)=1,AH156,""))))</f>
        <v/>
      </c>
      <c r="AJ156" s="153" t="str">
        <f t="shared" si="39"/>
        <v>NA</v>
      </c>
      <c r="AK156" s="153" t="str">
        <f>IF(AJ156="NA","",IF(AJ156=999999, "", IF(AJ156=888888, "", IF(COUNTIF($AJ$10:AJ156,AJ156)=1,AJ156,""))))</f>
        <v/>
      </c>
      <c r="AL156" s="153">
        <f t="shared" si="42"/>
        <v>0</v>
      </c>
      <c r="AM156" s="153">
        <f t="shared" si="43"/>
        <v>0</v>
      </c>
      <c r="AN156" s="153" t="str">
        <f t="shared" si="44"/>
        <v>False</v>
      </c>
      <c r="AO156" s="235" t="str">
        <f t="shared" si="45"/>
        <v>NA</v>
      </c>
      <c r="AP156" s="235" t="str">
        <f>IF(AO156="NA","",IF(AO156=999999, "", IF(AO156=888888, "", IF(COUNTIF($AO$10:AO156,AO156)=1,AO156,""))))</f>
        <v/>
      </c>
      <c r="AQ156" s="211"/>
      <c r="AR156" s="211"/>
    </row>
    <row r="157" spans="1:44" ht="21.75" customHeight="1" x14ac:dyDescent="0.35">
      <c r="A157" s="148" t="str">
        <f t="shared" si="46"/>
        <v/>
      </c>
      <c r="B157" s="10"/>
      <c r="C157" s="147" t="str">
        <f>IFERROR(INDEX('List of schools'!C$2:C$8000, MATCH('Year 8 _2022'!$B157, 'List of schools'!$B$2:$B$8000,0)), "NA")</f>
        <v>NA</v>
      </c>
      <c r="D157" s="10"/>
      <c r="E157" s="124"/>
      <c r="F157" s="149" t="str">
        <f>IF(E157="","",IFERROR(
IF('Year 8 _2022'!E157="M",INDEX('List of schools'!H$2:H$7300,MATCH('Year 8 _2022'!$B157,'List of schools'!$B$2:$B$7300,0)),IF('Year 8 _2022'!E157="F",INDEX('List of schools'!G$2:G$7300,MATCH('Year 8 _2022'!$B157,'List of schools'!$B$2:$B$7300,0)),IF('Year 8 _2022'!E157="non-binary or other", 0,IF('Year 8 _2022'!E157="not disclosed", 0,"NA")))),"NA"))</f>
        <v/>
      </c>
      <c r="G157" s="11"/>
      <c r="H157" s="10"/>
      <c r="I157" s="10"/>
      <c r="J157" s="10"/>
      <c r="K157" s="150">
        <f t="shared" si="32"/>
        <v>0</v>
      </c>
      <c r="L157" s="17"/>
      <c r="M157" s="16"/>
      <c r="N157" s="9"/>
      <c r="O157" s="213"/>
      <c r="P157" s="10"/>
      <c r="Q157" s="355"/>
      <c r="R157" s="254"/>
      <c r="S157" s="151" t="str">
        <f t="shared" si="40"/>
        <v/>
      </c>
      <c r="T157" s="16"/>
      <c r="U157" s="10"/>
      <c r="V157" s="213"/>
      <c r="W157" s="10"/>
      <c r="X157" s="355"/>
      <c r="Y157" s="254"/>
      <c r="Z157" s="151" t="str">
        <f t="shared" si="41"/>
        <v/>
      </c>
      <c r="AA157" s="4"/>
      <c r="AB157" s="153" t="str">
        <f t="shared" si="33"/>
        <v/>
      </c>
      <c r="AC157" s="169" t="str">
        <f t="shared" si="34"/>
        <v/>
      </c>
      <c r="AD157" s="153">
        <f t="shared" si="35"/>
        <v>0</v>
      </c>
      <c r="AE157" s="153" t="str">
        <f t="shared" si="36"/>
        <v>NA</v>
      </c>
      <c r="AF157" s="153" t="str">
        <f t="shared" si="37"/>
        <v>NA</v>
      </c>
      <c r="AG157" s="153" t="str">
        <f>IF(AF157="NA","",IF(AF157=999999, "", IF(AF157=888888, "", IF(COUNTIF($AF$10:AF157,AF157)=1,AF157,""))))</f>
        <v/>
      </c>
      <c r="AH157" s="153" t="str">
        <f t="shared" si="38"/>
        <v>NA</v>
      </c>
      <c r="AI157" s="153" t="str">
        <f>IF(AH157="NA","",IF(AH157=999999, "", IF(AH157=888888, "", IF(COUNTIF($AH$10:AH157,AH157)=1,AH157,""))))</f>
        <v/>
      </c>
      <c r="AJ157" s="153" t="str">
        <f t="shared" si="39"/>
        <v>NA</v>
      </c>
      <c r="AK157" s="153" t="str">
        <f>IF(AJ157="NA","",IF(AJ157=999999, "", IF(AJ157=888888, "", IF(COUNTIF($AJ$10:AJ157,AJ157)=1,AJ157,""))))</f>
        <v/>
      </c>
      <c r="AL157" s="153">
        <f t="shared" si="42"/>
        <v>0</v>
      </c>
      <c r="AM157" s="153">
        <f t="shared" si="43"/>
        <v>0</v>
      </c>
      <c r="AN157" s="153" t="str">
        <f t="shared" si="44"/>
        <v>False</v>
      </c>
      <c r="AO157" s="235" t="str">
        <f t="shared" si="45"/>
        <v>NA</v>
      </c>
      <c r="AP157" s="235" t="str">
        <f>IF(AO157="NA","",IF(AO157=999999, "", IF(AO157=888888, "", IF(COUNTIF($AO$10:AO157,AO157)=1,AO157,""))))</f>
        <v/>
      </c>
      <c r="AQ157" s="211"/>
      <c r="AR157" s="211"/>
    </row>
    <row r="158" spans="1:44" ht="21.75" customHeight="1" x14ac:dyDescent="0.35">
      <c r="A158" s="148" t="str">
        <f t="shared" si="46"/>
        <v/>
      </c>
      <c r="B158" s="10"/>
      <c r="C158" s="147" t="str">
        <f>IFERROR(INDEX('List of schools'!C$2:C$8000, MATCH('Year 8 _2022'!$B158, 'List of schools'!$B$2:$B$8000,0)), "NA")</f>
        <v>NA</v>
      </c>
      <c r="D158" s="10"/>
      <c r="E158" s="124"/>
      <c r="F158" s="149" t="str">
        <f>IF(E158="","",IFERROR(
IF('Year 8 _2022'!E158="M",INDEX('List of schools'!H$2:H$7300,MATCH('Year 8 _2022'!$B158,'List of schools'!$B$2:$B$7300,0)),IF('Year 8 _2022'!E158="F",INDEX('List of schools'!G$2:G$7300,MATCH('Year 8 _2022'!$B158,'List of schools'!$B$2:$B$7300,0)),IF('Year 8 _2022'!E158="non-binary or other", 0,IF('Year 8 _2022'!E158="not disclosed", 0,"NA")))),"NA"))</f>
        <v/>
      </c>
      <c r="G158" s="11"/>
      <c r="H158" s="10"/>
      <c r="I158" s="10"/>
      <c r="J158" s="10"/>
      <c r="K158" s="150">
        <f t="shared" si="32"/>
        <v>0</v>
      </c>
      <c r="L158" s="17"/>
      <c r="M158" s="16"/>
      <c r="N158" s="9"/>
      <c r="O158" s="213"/>
      <c r="P158" s="10"/>
      <c r="Q158" s="355"/>
      <c r="R158" s="254"/>
      <c r="S158" s="151" t="str">
        <f t="shared" si="40"/>
        <v/>
      </c>
      <c r="T158" s="16"/>
      <c r="U158" s="10"/>
      <c r="V158" s="213"/>
      <c r="W158" s="10"/>
      <c r="X158" s="355"/>
      <c r="Y158" s="254"/>
      <c r="Z158" s="151" t="str">
        <f t="shared" si="41"/>
        <v/>
      </c>
      <c r="AA158" s="4"/>
      <c r="AB158" s="153" t="str">
        <f t="shared" si="33"/>
        <v/>
      </c>
      <c r="AC158" s="169" t="str">
        <f t="shared" si="34"/>
        <v/>
      </c>
      <c r="AD158" s="153">
        <f t="shared" si="35"/>
        <v>0</v>
      </c>
      <c r="AE158" s="153" t="str">
        <f t="shared" si="36"/>
        <v>NA</v>
      </c>
      <c r="AF158" s="153" t="str">
        <f t="shared" si="37"/>
        <v>NA</v>
      </c>
      <c r="AG158" s="153" t="str">
        <f>IF(AF158="NA","",IF(AF158=999999, "", IF(AF158=888888, "", IF(COUNTIF($AF$10:AF158,AF158)=1,AF158,""))))</f>
        <v/>
      </c>
      <c r="AH158" s="153" t="str">
        <f t="shared" si="38"/>
        <v>NA</v>
      </c>
      <c r="AI158" s="153" t="str">
        <f>IF(AH158="NA","",IF(AH158=999999, "", IF(AH158=888888, "", IF(COUNTIF($AH$10:AH158,AH158)=1,AH158,""))))</f>
        <v/>
      </c>
      <c r="AJ158" s="153" t="str">
        <f t="shared" si="39"/>
        <v>NA</v>
      </c>
      <c r="AK158" s="153" t="str">
        <f>IF(AJ158="NA","",IF(AJ158=999999, "", IF(AJ158=888888, "", IF(COUNTIF($AJ$10:AJ158,AJ158)=1,AJ158,""))))</f>
        <v/>
      </c>
      <c r="AL158" s="153">
        <f t="shared" si="42"/>
        <v>0</v>
      </c>
      <c r="AM158" s="153">
        <f t="shared" si="43"/>
        <v>0</v>
      </c>
      <c r="AN158" s="153" t="str">
        <f t="shared" si="44"/>
        <v>False</v>
      </c>
      <c r="AO158" s="235" t="str">
        <f t="shared" si="45"/>
        <v>NA</v>
      </c>
      <c r="AP158" s="235" t="str">
        <f>IF(AO158="NA","",IF(AO158=999999, "", IF(AO158=888888, "", IF(COUNTIF($AO$10:AO158,AO158)=1,AO158,""))))</f>
        <v/>
      </c>
      <c r="AQ158" s="211"/>
      <c r="AR158" s="211"/>
    </row>
    <row r="159" spans="1:44" ht="21.75" customHeight="1" x14ac:dyDescent="0.35">
      <c r="A159" s="148" t="str">
        <f t="shared" si="46"/>
        <v/>
      </c>
      <c r="B159" s="10"/>
      <c r="C159" s="147" t="str">
        <f>IFERROR(INDEX('List of schools'!C$2:C$8000, MATCH('Year 8 _2022'!$B159, 'List of schools'!$B$2:$B$8000,0)), "NA")</f>
        <v>NA</v>
      </c>
      <c r="D159" s="10"/>
      <c r="E159" s="124"/>
      <c r="F159" s="149" t="str">
        <f>IF(E159="","",IFERROR(
IF('Year 8 _2022'!E159="M",INDEX('List of schools'!H$2:H$7300,MATCH('Year 8 _2022'!$B159,'List of schools'!$B$2:$B$7300,0)),IF('Year 8 _2022'!E159="F",INDEX('List of schools'!G$2:G$7300,MATCH('Year 8 _2022'!$B159,'List of schools'!$B$2:$B$7300,0)),IF('Year 8 _2022'!E159="non-binary or other", 0,IF('Year 8 _2022'!E159="not disclosed", 0,"NA")))),"NA"))</f>
        <v/>
      </c>
      <c r="G159" s="11"/>
      <c r="H159" s="10"/>
      <c r="I159" s="10"/>
      <c r="J159" s="10"/>
      <c r="K159" s="150">
        <f t="shared" si="32"/>
        <v>0</v>
      </c>
      <c r="L159" s="17"/>
      <c r="M159" s="16"/>
      <c r="N159" s="9"/>
      <c r="O159" s="213"/>
      <c r="P159" s="10"/>
      <c r="Q159" s="355"/>
      <c r="R159" s="254"/>
      <c r="S159" s="151" t="str">
        <f t="shared" si="40"/>
        <v/>
      </c>
      <c r="T159" s="16"/>
      <c r="U159" s="10"/>
      <c r="V159" s="213"/>
      <c r="W159" s="10"/>
      <c r="X159" s="355"/>
      <c r="Y159" s="254"/>
      <c r="Z159" s="151" t="str">
        <f t="shared" si="41"/>
        <v/>
      </c>
      <c r="AA159" s="4"/>
      <c r="AB159" s="153" t="str">
        <f t="shared" si="33"/>
        <v/>
      </c>
      <c r="AC159" s="169" t="str">
        <f t="shared" si="34"/>
        <v/>
      </c>
      <c r="AD159" s="153">
        <f t="shared" si="35"/>
        <v>0</v>
      </c>
      <c r="AE159" s="153" t="str">
        <f t="shared" si="36"/>
        <v>NA</v>
      </c>
      <c r="AF159" s="153" t="str">
        <f t="shared" si="37"/>
        <v>NA</v>
      </c>
      <c r="AG159" s="153" t="str">
        <f>IF(AF159="NA","",IF(AF159=999999, "", IF(AF159=888888, "", IF(COUNTIF($AF$10:AF159,AF159)=1,AF159,""))))</f>
        <v/>
      </c>
      <c r="AH159" s="153" t="str">
        <f t="shared" si="38"/>
        <v>NA</v>
      </c>
      <c r="AI159" s="153" t="str">
        <f>IF(AH159="NA","",IF(AH159=999999, "", IF(AH159=888888, "", IF(COUNTIF($AH$10:AH159,AH159)=1,AH159,""))))</f>
        <v/>
      </c>
      <c r="AJ159" s="153" t="str">
        <f t="shared" si="39"/>
        <v>NA</v>
      </c>
      <c r="AK159" s="153" t="str">
        <f>IF(AJ159="NA","",IF(AJ159=999999, "", IF(AJ159=888888, "", IF(COUNTIF($AJ$10:AJ159,AJ159)=1,AJ159,""))))</f>
        <v/>
      </c>
      <c r="AL159" s="153">
        <f t="shared" si="42"/>
        <v>0</v>
      </c>
      <c r="AM159" s="153">
        <f t="shared" si="43"/>
        <v>0</v>
      </c>
      <c r="AN159" s="153" t="str">
        <f t="shared" si="44"/>
        <v>False</v>
      </c>
      <c r="AO159" s="235" t="str">
        <f t="shared" si="45"/>
        <v>NA</v>
      </c>
      <c r="AP159" s="235" t="str">
        <f>IF(AO159="NA","",IF(AO159=999999, "", IF(AO159=888888, "", IF(COUNTIF($AO$10:AO159,AO159)=1,AO159,""))))</f>
        <v/>
      </c>
      <c r="AQ159" s="211"/>
      <c r="AR159" s="211"/>
    </row>
    <row r="160" spans="1:44" ht="21.75" customHeight="1" x14ac:dyDescent="0.35">
      <c r="A160" s="148" t="str">
        <f t="shared" si="46"/>
        <v/>
      </c>
      <c r="B160" s="19"/>
      <c r="C160" s="147" t="str">
        <f>IFERROR(INDEX('List of schools'!C$2:C$8000, MATCH('Year 8 _2022'!$B160, 'List of schools'!$B$2:$B$8000,0)), "NA")</f>
        <v>NA</v>
      </c>
      <c r="D160" s="10"/>
      <c r="E160" s="124"/>
      <c r="F160" s="149" t="str">
        <f>IF(E160="","",IFERROR(
IF('Year 8 _2022'!E160="M",INDEX('List of schools'!H$2:H$7300,MATCH('Year 8 _2022'!$B160,'List of schools'!$B$2:$B$7300,0)),IF('Year 8 _2022'!E160="F",INDEX('List of schools'!G$2:G$7300,MATCH('Year 8 _2022'!$B160,'List of schools'!$B$2:$B$7300,0)),IF('Year 8 _2022'!E160="non-binary or other", 0,IF('Year 8 _2022'!E160="not disclosed", 0,"NA")))),"NA"))</f>
        <v/>
      </c>
      <c r="G160" s="11"/>
      <c r="H160" s="10"/>
      <c r="I160" s="10"/>
      <c r="J160" s="10"/>
      <c r="K160" s="150">
        <f t="shared" si="32"/>
        <v>0</v>
      </c>
      <c r="L160" s="17"/>
      <c r="M160" s="16"/>
      <c r="N160" s="9"/>
      <c r="O160" s="213"/>
      <c r="P160" s="10"/>
      <c r="Q160" s="355"/>
      <c r="R160" s="254"/>
      <c r="S160" s="151" t="str">
        <f t="shared" si="40"/>
        <v/>
      </c>
      <c r="T160" s="16"/>
      <c r="U160" s="10"/>
      <c r="V160" s="213"/>
      <c r="W160" s="10"/>
      <c r="X160" s="355"/>
      <c r="Y160" s="254"/>
      <c r="Z160" s="151" t="str">
        <f t="shared" si="41"/>
        <v/>
      </c>
      <c r="AA160" s="4"/>
      <c r="AB160" s="153" t="str">
        <f t="shared" si="33"/>
        <v/>
      </c>
      <c r="AC160" s="169" t="str">
        <f t="shared" si="34"/>
        <v/>
      </c>
      <c r="AD160" s="153">
        <f t="shared" si="35"/>
        <v>0</v>
      </c>
      <c r="AE160" s="153" t="str">
        <f t="shared" si="36"/>
        <v>NA</v>
      </c>
      <c r="AF160" s="153" t="str">
        <f t="shared" si="37"/>
        <v>NA</v>
      </c>
      <c r="AG160" s="153" t="str">
        <f>IF(AF160="NA","",IF(AF160=999999, "", IF(AF160=888888, "", IF(COUNTIF($AF$10:AF160,AF160)=1,AF160,""))))</f>
        <v/>
      </c>
      <c r="AH160" s="153" t="str">
        <f t="shared" si="38"/>
        <v>NA</v>
      </c>
      <c r="AI160" s="153" t="str">
        <f>IF(AH160="NA","",IF(AH160=999999, "", IF(AH160=888888, "", IF(COUNTIF($AH$10:AH160,AH160)=1,AH160,""))))</f>
        <v/>
      </c>
      <c r="AJ160" s="153" t="str">
        <f t="shared" si="39"/>
        <v>NA</v>
      </c>
      <c r="AK160" s="153" t="str">
        <f>IF(AJ160="NA","",IF(AJ160=999999, "", IF(AJ160=888888, "", IF(COUNTIF($AJ$10:AJ160,AJ160)=1,AJ160,""))))</f>
        <v/>
      </c>
      <c r="AL160" s="153">
        <f t="shared" si="42"/>
        <v>0</v>
      </c>
      <c r="AM160" s="153">
        <f t="shared" si="43"/>
        <v>0</v>
      </c>
      <c r="AN160" s="153" t="str">
        <f t="shared" si="44"/>
        <v>False</v>
      </c>
      <c r="AO160" s="235" t="str">
        <f t="shared" si="45"/>
        <v>NA</v>
      </c>
      <c r="AP160" s="235" t="str">
        <f>IF(AO160="NA","",IF(AO160=999999, "", IF(AO160=888888, "", IF(COUNTIF($AO$10:AO160,AO160)=1,AO160,""))))</f>
        <v/>
      </c>
      <c r="AQ160" s="211"/>
      <c r="AR160" s="211"/>
    </row>
    <row r="161" spans="1:44" ht="21.75" customHeight="1" x14ac:dyDescent="0.35">
      <c r="A161" s="148" t="str">
        <f t="shared" si="46"/>
        <v/>
      </c>
      <c r="B161" s="19"/>
      <c r="C161" s="147" t="str">
        <f>IFERROR(INDEX('List of schools'!C$2:C$8000, MATCH('Year 8 _2022'!$B161, 'List of schools'!$B$2:$B$8000,0)), "NA")</f>
        <v>NA</v>
      </c>
      <c r="D161" s="10"/>
      <c r="E161" s="124"/>
      <c r="F161" s="149" t="str">
        <f>IF(E161="","",IFERROR(
IF('Year 8 _2022'!E161="M",INDEX('List of schools'!H$2:H$7300,MATCH('Year 8 _2022'!$B161,'List of schools'!$B$2:$B$7300,0)),IF('Year 8 _2022'!E161="F",INDEX('List of schools'!G$2:G$7300,MATCH('Year 8 _2022'!$B161,'List of schools'!$B$2:$B$7300,0)),IF('Year 8 _2022'!E161="non-binary or other", 0,IF('Year 8 _2022'!E161="not disclosed", 0,"NA")))),"NA"))</f>
        <v/>
      </c>
      <c r="G161" s="11"/>
      <c r="H161" s="10"/>
      <c r="I161" s="10"/>
      <c r="J161" s="10"/>
      <c r="K161" s="150">
        <f t="shared" si="32"/>
        <v>0</v>
      </c>
      <c r="L161" s="17"/>
      <c r="M161" s="16"/>
      <c r="N161" s="9"/>
      <c r="O161" s="213"/>
      <c r="P161" s="10"/>
      <c r="Q161" s="355"/>
      <c r="R161" s="254"/>
      <c r="S161" s="151" t="str">
        <f t="shared" si="40"/>
        <v/>
      </c>
      <c r="T161" s="16"/>
      <c r="U161" s="10"/>
      <c r="V161" s="213"/>
      <c r="W161" s="10"/>
      <c r="X161" s="355"/>
      <c r="Y161" s="254"/>
      <c r="Z161" s="151" t="str">
        <f t="shared" si="41"/>
        <v/>
      </c>
      <c r="AA161" s="4"/>
      <c r="AB161" s="153" t="str">
        <f t="shared" si="33"/>
        <v/>
      </c>
      <c r="AC161" s="169" t="str">
        <f t="shared" si="34"/>
        <v/>
      </c>
      <c r="AD161" s="153">
        <f t="shared" si="35"/>
        <v>0</v>
      </c>
      <c r="AE161" s="153" t="str">
        <f t="shared" si="36"/>
        <v>NA</v>
      </c>
      <c r="AF161" s="153" t="str">
        <f t="shared" si="37"/>
        <v>NA</v>
      </c>
      <c r="AG161" s="153" t="str">
        <f>IF(AF161="NA","",IF(AF161=999999, "", IF(AF161=888888, "", IF(COUNTIF($AF$10:AF161,AF161)=1,AF161,""))))</f>
        <v/>
      </c>
      <c r="AH161" s="153" t="str">
        <f t="shared" si="38"/>
        <v>NA</v>
      </c>
      <c r="AI161" s="153" t="str">
        <f>IF(AH161="NA","",IF(AH161=999999, "", IF(AH161=888888, "", IF(COUNTIF($AH$10:AH161,AH161)=1,AH161,""))))</f>
        <v/>
      </c>
      <c r="AJ161" s="153" t="str">
        <f t="shared" si="39"/>
        <v>NA</v>
      </c>
      <c r="AK161" s="153" t="str">
        <f>IF(AJ161="NA","",IF(AJ161=999999, "", IF(AJ161=888888, "", IF(COUNTIF($AJ$10:AJ161,AJ161)=1,AJ161,""))))</f>
        <v/>
      </c>
      <c r="AL161" s="153">
        <f t="shared" si="42"/>
        <v>0</v>
      </c>
      <c r="AM161" s="153">
        <f t="shared" si="43"/>
        <v>0</v>
      </c>
      <c r="AN161" s="153" t="str">
        <f t="shared" si="44"/>
        <v>False</v>
      </c>
      <c r="AO161" s="235" t="str">
        <f t="shared" si="45"/>
        <v>NA</v>
      </c>
      <c r="AP161" s="235" t="str">
        <f>IF(AO161="NA","",IF(AO161=999999, "", IF(AO161=888888, "", IF(COUNTIF($AO$10:AO161,AO161)=1,AO161,""))))</f>
        <v/>
      </c>
      <c r="AQ161" s="211"/>
      <c r="AR161" s="211"/>
    </row>
    <row r="162" spans="1:44" ht="21.75" customHeight="1" x14ac:dyDescent="0.35">
      <c r="A162" s="148" t="str">
        <f t="shared" si="46"/>
        <v/>
      </c>
      <c r="B162" s="19"/>
      <c r="C162" s="147" t="str">
        <f>IFERROR(INDEX('List of schools'!C$2:C$8000, MATCH('Year 8 _2022'!$B162, 'List of schools'!$B$2:$B$8000,0)), "NA")</f>
        <v>NA</v>
      </c>
      <c r="D162" s="10"/>
      <c r="E162" s="124"/>
      <c r="F162" s="149" t="str">
        <f>IF(E162="","",IFERROR(
IF('Year 8 _2022'!E162="M",INDEX('List of schools'!H$2:H$7300,MATCH('Year 8 _2022'!$B162,'List of schools'!$B$2:$B$7300,0)),IF('Year 8 _2022'!E162="F",INDEX('List of schools'!G$2:G$7300,MATCH('Year 8 _2022'!$B162,'List of schools'!$B$2:$B$7300,0)),IF('Year 8 _2022'!E162="non-binary or other", 0,IF('Year 8 _2022'!E162="not disclosed", 0,"NA")))),"NA"))</f>
        <v/>
      </c>
      <c r="G162" s="11"/>
      <c r="H162" s="10"/>
      <c r="I162" s="10"/>
      <c r="J162" s="10"/>
      <c r="K162" s="150">
        <f t="shared" si="32"/>
        <v>0</v>
      </c>
      <c r="L162" s="17"/>
      <c r="M162" s="16"/>
      <c r="N162" s="9"/>
      <c r="O162" s="213"/>
      <c r="P162" s="10"/>
      <c r="Q162" s="355"/>
      <c r="R162" s="254"/>
      <c r="S162" s="151" t="str">
        <f t="shared" si="40"/>
        <v/>
      </c>
      <c r="T162" s="16"/>
      <c r="U162" s="10"/>
      <c r="V162" s="213"/>
      <c r="W162" s="10"/>
      <c r="X162" s="355"/>
      <c r="Y162" s="254"/>
      <c r="Z162" s="151" t="str">
        <f t="shared" si="41"/>
        <v/>
      </c>
      <c r="AA162" s="4"/>
      <c r="AB162" s="153" t="str">
        <f t="shared" si="33"/>
        <v/>
      </c>
      <c r="AC162" s="169" t="str">
        <f t="shared" si="34"/>
        <v/>
      </c>
      <c r="AD162" s="153">
        <f t="shared" si="35"/>
        <v>0</v>
      </c>
      <c r="AE162" s="153" t="str">
        <f t="shared" si="36"/>
        <v>NA</v>
      </c>
      <c r="AF162" s="153" t="str">
        <f t="shared" si="37"/>
        <v>NA</v>
      </c>
      <c r="AG162" s="153" t="str">
        <f>IF(AF162="NA","",IF(AF162=999999, "", IF(AF162=888888, "", IF(COUNTIF($AF$10:AF162,AF162)=1,AF162,""))))</f>
        <v/>
      </c>
      <c r="AH162" s="153" t="str">
        <f t="shared" si="38"/>
        <v>NA</v>
      </c>
      <c r="AI162" s="153" t="str">
        <f>IF(AH162="NA","",IF(AH162=999999, "", IF(AH162=888888, "", IF(COUNTIF($AH$10:AH162,AH162)=1,AH162,""))))</f>
        <v/>
      </c>
      <c r="AJ162" s="153" t="str">
        <f t="shared" si="39"/>
        <v>NA</v>
      </c>
      <c r="AK162" s="153" t="str">
        <f>IF(AJ162="NA","",IF(AJ162=999999, "", IF(AJ162=888888, "", IF(COUNTIF($AJ$10:AJ162,AJ162)=1,AJ162,""))))</f>
        <v/>
      </c>
      <c r="AL162" s="153">
        <f t="shared" si="42"/>
        <v>0</v>
      </c>
      <c r="AM162" s="153">
        <f t="shared" si="43"/>
        <v>0</v>
      </c>
      <c r="AN162" s="153" t="str">
        <f t="shared" si="44"/>
        <v>False</v>
      </c>
      <c r="AO162" s="235" t="str">
        <f t="shared" si="45"/>
        <v>NA</v>
      </c>
      <c r="AP162" s="235" t="str">
        <f>IF(AO162="NA","",IF(AO162=999999, "", IF(AO162=888888, "", IF(COUNTIF($AO$10:AO162,AO162)=1,AO162,""))))</f>
        <v/>
      </c>
      <c r="AQ162" s="211"/>
      <c r="AR162" s="211"/>
    </row>
    <row r="163" spans="1:44" ht="21.75" customHeight="1" x14ac:dyDescent="0.35">
      <c r="A163" s="148" t="str">
        <f t="shared" si="46"/>
        <v/>
      </c>
      <c r="B163" s="19"/>
      <c r="C163" s="147" t="str">
        <f>IFERROR(INDEX('List of schools'!C$2:C$8000, MATCH('Year 8 _2022'!$B163, 'List of schools'!$B$2:$B$8000,0)), "NA")</f>
        <v>NA</v>
      </c>
      <c r="D163" s="10"/>
      <c r="E163" s="124"/>
      <c r="F163" s="149" t="str">
        <f>IF(E163="","",IFERROR(
IF('Year 8 _2022'!E163="M",INDEX('List of schools'!H$2:H$7300,MATCH('Year 8 _2022'!$B163,'List of schools'!$B$2:$B$7300,0)),IF('Year 8 _2022'!E163="F",INDEX('List of schools'!G$2:G$7300,MATCH('Year 8 _2022'!$B163,'List of schools'!$B$2:$B$7300,0)),IF('Year 8 _2022'!E163="non-binary or other", 0,IF('Year 8 _2022'!E163="not disclosed", 0,"NA")))),"NA"))</f>
        <v/>
      </c>
      <c r="G163" s="11"/>
      <c r="H163" s="10"/>
      <c r="I163" s="10"/>
      <c r="J163" s="10"/>
      <c r="K163" s="150">
        <f t="shared" si="32"/>
        <v>0</v>
      </c>
      <c r="L163" s="17"/>
      <c r="M163" s="16"/>
      <c r="N163" s="9"/>
      <c r="O163" s="213"/>
      <c r="P163" s="10"/>
      <c r="Q163" s="355"/>
      <c r="R163" s="254"/>
      <c r="S163" s="151" t="str">
        <f t="shared" si="40"/>
        <v/>
      </c>
      <c r="T163" s="16"/>
      <c r="U163" s="10"/>
      <c r="V163" s="213"/>
      <c r="W163" s="10"/>
      <c r="X163" s="355"/>
      <c r="Y163" s="254"/>
      <c r="Z163" s="151" t="str">
        <f t="shared" si="41"/>
        <v/>
      </c>
      <c r="AA163" s="4"/>
      <c r="AB163" s="153" t="str">
        <f t="shared" si="33"/>
        <v/>
      </c>
      <c r="AC163" s="169" t="str">
        <f t="shared" si="34"/>
        <v/>
      </c>
      <c r="AD163" s="153">
        <f t="shared" si="35"/>
        <v>0</v>
      </c>
      <c r="AE163" s="153" t="str">
        <f t="shared" si="36"/>
        <v>NA</v>
      </c>
      <c r="AF163" s="153" t="str">
        <f t="shared" si="37"/>
        <v>NA</v>
      </c>
      <c r="AG163" s="153" t="str">
        <f>IF(AF163="NA","",IF(AF163=999999, "", IF(AF163=888888, "", IF(COUNTIF($AF$10:AF163,AF163)=1,AF163,""))))</f>
        <v/>
      </c>
      <c r="AH163" s="153" t="str">
        <f t="shared" si="38"/>
        <v>NA</v>
      </c>
      <c r="AI163" s="153" t="str">
        <f>IF(AH163="NA","",IF(AH163=999999, "", IF(AH163=888888, "", IF(COUNTIF($AH$10:AH163,AH163)=1,AH163,""))))</f>
        <v/>
      </c>
      <c r="AJ163" s="153" t="str">
        <f t="shared" si="39"/>
        <v>NA</v>
      </c>
      <c r="AK163" s="153" t="str">
        <f>IF(AJ163="NA","",IF(AJ163=999999, "", IF(AJ163=888888, "", IF(COUNTIF($AJ$10:AJ163,AJ163)=1,AJ163,""))))</f>
        <v/>
      </c>
      <c r="AL163" s="153">
        <f t="shared" si="42"/>
        <v>0</v>
      </c>
      <c r="AM163" s="153">
        <f t="shared" si="43"/>
        <v>0</v>
      </c>
      <c r="AN163" s="153" t="str">
        <f t="shared" si="44"/>
        <v>False</v>
      </c>
      <c r="AO163" s="235" t="str">
        <f t="shared" si="45"/>
        <v>NA</v>
      </c>
      <c r="AP163" s="235" t="str">
        <f>IF(AO163="NA","",IF(AO163=999999, "", IF(AO163=888888, "", IF(COUNTIF($AO$10:AO163,AO163)=1,AO163,""))))</f>
        <v/>
      </c>
      <c r="AQ163" s="211"/>
      <c r="AR163" s="211"/>
    </row>
    <row r="164" spans="1:44" ht="21.75" customHeight="1" x14ac:dyDescent="0.35">
      <c r="A164" s="148" t="str">
        <f t="shared" si="46"/>
        <v/>
      </c>
      <c r="B164" s="19"/>
      <c r="C164" s="147" t="str">
        <f>IFERROR(INDEX('List of schools'!C$2:C$8000, MATCH('Year 8 _2022'!$B164, 'List of schools'!$B$2:$B$8000,0)), "NA")</f>
        <v>NA</v>
      </c>
      <c r="D164" s="10"/>
      <c r="E164" s="124"/>
      <c r="F164" s="149" t="str">
        <f>IF(E164="","",IFERROR(
IF('Year 8 _2022'!E164="M",INDEX('List of schools'!H$2:H$7300,MATCH('Year 8 _2022'!$B164,'List of schools'!$B$2:$B$7300,0)),IF('Year 8 _2022'!E164="F",INDEX('List of schools'!G$2:G$7300,MATCH('Year 8 _2022'!$B164,'List of schools'!$B$2:$B$7300,0)),IF('Year 8 _2022'!E164="non-binary or other", 0,IF('Year 8 _2022'!E164="not disclosed", 0,"NA")))),"NA"))</f>
        <v/>
      </c>
      <c r="G164" s="11"/>
      <c r="H164" s="10"/>
      <c r="I164" s="10"/>
      <c r="J164" s="10"/>
      <c r="K164" s="150">
        <f t="shared" si="32"/>
        <v>0</v>
      </c>
      <c r="L164" s="17"/>
      <c r="M164" s="16"/>
      <c r="N164" s="9"/>
      <c r="O164" s="213"/>
      <c r="P164" s="10"/>
      <c r="Q164" s="355"/>
      <c r="R164" s="254"/>
      <c r="S164" s="151" t="str">
        <f t="shared" si="40"/>
        <v/>
      </c>
      <c r="T164" s="16"/>
      <c r="U164" s="10"/>
      <c r="V164" s="213"/>
      <c r="W164" s="10"/>
      <c r="X164" s="355"/>
      <c r="Y164" s="254"/>
      <c r="Z164" s="151" t="str">
        <f t="shared" si="41"/>
        <v/>
      </c>
      <c r="AA164" s="4"/>
      <c r="AB164" s="153" t="str">
        <f t="shared" si="33"/>
        <v/>
      </c>
      <c r="AC164" s="169" t="str">
        <f t="shared" si="34"/>
        <v/>
      </c>
      <c r="AD164" s="153">
        <f t="shared" si="35"/>
        <v>0</v>
      </c>
      <c r="AE164" s="153" t="str">
        <f t="shared" si="36"/>
        <v>NA</v>
      </c>
      <c r="AF164" s="153" t="str">
        <f t="shared" si="37"/>
        <v>NA</v>
      </c>
      <c r="AG164" s="153" t="str">
        <f>IF(AF164="NA","",IF(AF164=999999, "", IF(AF164=888888, "", IF(COUNTIF($AF$10:AF164,AF164)=1,AF164,""))))</f>
        <v/>
      </c>
      <c r="AH164" s="153" t="str">
        <f t="shared" si="38"/>
        <v>NA</v>
      </c>
      <c r="AI164" s="153" t="str">
        <f>IF(AH164="NA","",IF(AH164=999999, "", IF(AH164=888888, "", IF(COUNTIF($AH$10:AH164,AH164)=1,AH164,""))))</f>
        <v/>
      </c>
      <c r="AJ164" s="153" t="str">
        <f t="shared" si="39"/>
        <v>NA</v>
      </c>
      <c r="AK164" s="153" t="str">
        <f>IF(AJ164="NA","",IF(AJ164=999999, "", IF(AJ164=888888, "", IF(COUNTIF($AJ$10:AJ164,AJ164)=1,AJ164,""))))</f>
        <v/>
      </c>
      <c r="AL164" s="153">
        <f t="shared" si="42"/>
        <v>0</v>
      </c>
      <c r="AM164" s="153">
        <f t="shared" si="43"/>
        <v>0</v>
      </c>
      <c r="AN164" s="153" t="str">
        <f t="shared" si="44"/>
        <v>False</v>
      </c>
      <c r="AO164" s="235" t="str">
        <f t="shared" si="45"/>
        <v>NA</v>
      </c>
      <c r="AP164" s="235" t="str">
        <f>IF(AO164="NA","",IF(AO164=999999, "", IF(AO164=888888, "", IF(COUNTIF($AO$10:AO164,AO164)=1,AO164,""))))</f>
        <v/>
      </c>
      <c r="AQ164" s="211"/>
      <c r="AR164" s="211"/>
    </row>
    <row r="165" spans="1:44" ht="21.75" customHeight="1" x14ac:dyDescent="0.35">
      <c r="A165" s="148" t="str">
        <f t="shared" si="46"/>
        <v/>
      </c>
      <c r="B165" s="19"/>
      <c r="C165" s="147" t="str">
        <f>IFERROR(INDEX('List of schools'!C$2:C$8000, MATCH('Year 8 _2022'!$B165, 'List of schools'!$B$2:$B$8000,0)), "NA")</f>
        <v>NA</v>
      </c>
      <c r="D165" s="10"/>
      <c r="E165" s="124"/>
      <c r="F165" s="149" t="str">
        <f>IF(E165="","",IFERROR(
IF('Year 8 _2022'!E165="M",INDEX('List of schools'!H$2:H$7300,MATCH('Year 8 _2022'!$B165,'List of schools'!$B$2:$B$7300,0)),IF('Year 8 _2022'!E165="F",INDEX('List of schools'!G$2:G$7300,MATCH('Year 8 _2022'!$B165,'List of schools'!$B$2:$B$7300,0)),IF('Year 8 _2022'!E165="non-binary or other", 0,IF('Year 8 _2022'!E165="not disclosed", 0,"NA")))),"NA"))</f>
        <v/>
      </c>
      <c r="G165" s="11"/>
      <c r="H165" s="10"/>
      <c r="I165" s="10"/>
      <c r="J165" s="10"/>
      <c r="K165" s="150">
        <f t="shared" si="32"/>
        <v>0</v>
      </c>
      <c r="L165" s="17"/>
      <c r="M165" s="16"/>
      <c r="N165" s="9"/>
      <c r="O165" s="213"/>
      <c r="P165" s="10"/>
      <c r="Q165" s="355"/>
      <c r="R165" s="254"/>
      <c r="S165" s="151" t="str">
        <f t="shared" si="40"/>
        <v/>
      </c>
      <c r="T165" s="16"/>
      <c r="U165" s="10"/>
      <c r="V165" s="213"/>
      <c r="W165" s="10"/>
      <c r="X165" s="355"/>
      <c r="Y165" s="254"/>
      <c r="Z165" s="151" t="str">
        <f t="shared" si="41"/>
        <v/>
      </c>
      <c r="AA165" s="4"/>
      <c r="AB165" s="153" t="str">
        <f t="shared" si="33"/>
        <v/>
      </c>
      <c r="AC165" s="169" t="str">
        <f t="shared" si="34"/>
        <v/>
      </c>
      <c r="AD165" s="153">
        <f t="shared" si="35"/>
        <v>0</v>
      </c>
      <c r="AE165" s="153" t="str">
        <f t="shared" si="36"/>
        <v>NA</v>
      </c>
      <c r="AF165" s="153" t="str">
        <f t="shared" si="37"/>
        <v>NA</v>
      </c>
      <c r="AG165" s="153" t="str">
        <f>IF(AF165="NA","",IF(AF165=999999, "", IF(AF165=888888, "", IF(COUNTIF($AF$10:AF165,AF165)=1,AF165,""))))</f>
        <v/>
      </c>
      <c r="AH165" s="153" t="str">
        <f t="shared" si="38"/>
        <v>NA</v>
      </c>
      <c r="AI165" s="153" t="str">
        <f>IF(AH165="NA","",IF(AH165=999999, "", IF(AH165=888888, "", IF(COUNTIF($AH$10:AH165,AH165)=1,AH165,""))))</f>
        <v/>
      </c>
      <c r="AJ165" s="153" t="str">
        <f t="shared" si="39"/>
        <v>NA</v>
      </c>
      <c r="AK165" s="153" t="str">
        <f>IF(AJ165="NA","",IF(AJ165=999999, "", IF(AJ165=888888, "", IF(COUNTIF($AJ$10:AJ165,AJ165)=1,AJ165,""))))</f>
        <v/>
      </c>
      <c r="AL165" s="153">
        <f t="shared" si="42"/>
        <v>0</v>
      </c>
      <c r="AM165" s="153">
        <f t="shared" si="43"/>
        <v>0</v>
      </c>
      <c r="AN165" s="153" t="str">
        <f t="shared" si="44"/>
        <v>False</v>
      </c>
      <c r="AO165" s="235" t="str">
        <f t="shared" si="45"/>
        <v>NA</v>
      </c>
      <c r="AP165" s="235" t="str">
        <f>IF(AO165="NA","",IF(AO165=999999, "", IF(AO165=888888, "", IF(COUNTIF($AO$10:AO165,AO165)=1,AO165,""))))</f>
        <v/>
      </c>
      <c r="AQ165" s="211"/>
      <c r="AR165" s="211"/>
    </row>
    <row r="166" spans="1:44" ht="21.75" customHeight="1" x14ac:dyDescent="0.35">
      <c r="A166" s="148" t="str">
        <f t="shared" si="46"/>
        <v/>
      </c>
      <c r="B166" s="19"/>
      <c r="C166" s="147" t="str">
        <f>IFERROR(INDEX('List of schools'!C$2:C$8000, MATCH('Year 8 _2022'!$B166, 'List of schools'!$B$2:$B$8000,0)), "NA")</f>
        <v>NA</v>
      </c>
      <c r="D166" s="10"/>
      <c r="E166" s="124"/>
      <c r="F166" s="149" t="str">
        <f>IF(E166="","",IFERROR(
IF('Year 8 _2022'!E166="M",INDEX('List of schools'!H$2:H$7300,MATCH('Year 8 _2022'!$B166,'List of schools'!$B$2:$B$7300,0)),IF('Year 8 _2022'!E166="F",INDEX('List of schools'!G$2:G$7300,MATCH('Year 8 _2022'!$B166,'List of schools'!$B$2:$B$7300,0)),IF('Year 8 _2022'!E166="non-binary or other", 0,IF('Year 8 _2022'!E166="not disclosed", 0,"NA")))),"NA"))</f>
        <v/>
      </c>
      <c r="G166" s="11"/>
      <c r="H166" s="10"/>
      <c r="I166" s="10"/>
      <c r="J166" s="10"/>
      <c r="K166" s="150">
        <f t="shared" si="32"/>
        <v>0</v>
      </c>
      <c r="L166" s="17"/>
      <c r="M166" s="16"/>
      <c r="N166" s="9"/>
      <c r="O166" s="213"/>
      <c r="P166" s="10"/>
      <c r="Q166" s="355"/>
      <c r="R166" s="254"/>
      <c r="S166" s="151" t="str">
        <f t="shared" si="40"/>
        <v/>
      </c>
      <c r="T166" s="16"/>
      <c r="U166" s="10"/>
      <c r="V166" s="213"/>
      <c r="W166" s="10"/>
      <c r="X166" s="355"/>
      <c r="Y166" s="254"/>
      <c r="Z166" s="151" t="str">
        <f t="shared" si="41"/>
        <v/>
      </c>
      <c r="AA166" s="4"/>
      <c r="AB166" s="153" t="str">
        <f t="shared" si="33"/>
        <v/>
      </c>
      <c r="AC166" s="169" t="str">
        <f t="shared" si="34"/>
        <v/>
      </c>
      <c r="AD166" s="153">
        <f t="shared" si="35"/>
        <v>0</v>
      </c>
      <c r="AE166" s="153" t="str">
        <f t="shared" si="36"/>
        <v>NA</v>
      </c>
      <c r="AF166" s="153" t="str">
        <f t="shared" si="37"/>
        <v>NA</v>
      </c>
      <c r="AG166" s="153" t="str">
        <f>IF(AF166="NA","",IF(AF166=999999, "", IF(AF166=888888, "", IF(COUNTIF($AF$10:AF166,AF166)=1,AF166,""))))</f>
        <v/>
      </c>
      <c r="AH166" s="153" t="str">
        <f t="shared" si="38"/>
        <v>NA</v>
      </c>
      <c r="AI166" s="153" t="str">
        <f>IF(AH166="NA","",IF(AH166=999999, "", IF(AH166=888888, "", IF(COUNTIF($AH$10:AH166,AH166)=1,AH166,""))))</f>
        <v/>
      </c>
      <c r="AJ166" s="153" t="str">
        <f t="shared" si="39"/>
        <v>NA</v>
      </c>
      <c r="AK166" s="153" t="str">
        <f>IF(AJ166="NA","",IF(AJ166=999999, "", IF(AJ166=888888, "", IF(COUNTIF($AJ$10:AJ166,AJ166)=1,AJ166,""))))</f>
        <v/>
      </c>
      <c r="AL166" s="153">
        <f t="shared" si="42"/>
        <v>0</v>
      </c>
      <c r="AM166" s="153">
        <f t="shared" si="43"/>
        <v>0</v>
      </c>
      <c r="AN166" s="153" t="str">
        <f t="shared" si="44"/>
        <v>False</v>
      </c>
      <c r="AO166" s="235" t="str">
        <f t="shared" si="45"/>
        <v>NA</v>
      </c>
      <c r="AP166" s="235" t="str">
        <f>IF(AO166="NA","",IF(AO166=999999, "", IF(AO166=888888, "", IF(COUNTIF($AO$10:AO166,AO166)=1,AO166,""))))</f>
        <v/>
      </c>
      <c r="AQ166" s="211"/>
      <c r="AR166" s="211"/>
    </row>
    <row r="167" spans="1:44" ht="21.75" customHeight="1" x14ac:dyDescent="0.35">
      <c r="A167" s="148" t="str">
        <f t="shared" si="46"/>
        <v/>
      </c>
      <c r="B167" s="19"/>
      <c r="C167" s="147" t="str">
        <f>IFERROR(INDEX('List of schools'!C$2:C$8000, MATCH('Year 8 _2022'!$B167, 'List of schools'!$B$2:$B$8000,0)), "NA")</f>
        <v>NA</v>
      </c>
      <c r="D167" s="10"/>
      <c r="E167" s="124"/>
      <c r="F167" s="149" t="str">
        <f>IF(E167="","",IFERROR(
IF('Year 8 _2022'!E167="M",INDEX('List of schools'!H$2:H$7300,MATCH('Year 8 _2022'!$B167,'List of schools'!$B$2:$B$7300,0)),IF('Year 8 _2022'!E167="F",INDEX('List of schools'!G$2:G$7300,MATCH('Year 8 _2022'!$B167,'List of schools'!$B$2:$B$7300,0)),IF('Year 8 _2022'!E167="non-binary or other", 0,IF('Year 8 _2022'!E167="not disclosed", 0,"NA")))),"NA"))</f>
        <v/>
      </c>
      <c r="G167" s="11"/>
      <c r="H167" s="10"/>
      <c r="I167" s="10"/>
      <c r="J167" s="10"/>
      <c r="K167" s="150">
        <f t="shared" si="32"/>
        <v>0</v>
      </c>
      <c r="L167" s="17"/>
      <c r="M167" s="16"/>
      <c r="N167" s="9"/>
      <c r="O167" s="213"/>
      <c r="P167" s="10"/>
      <c r="Q167" s="355"/>
      <c r="R167" s="254"/>
      <c r="S167" s="151" t="str">
        <f t="shared" si="40"/>
        <v/>
      </c>
      <c r="T167" s="16"/>
      <c r="U167" s="10"/>
      <c r="V167" s="213"/>
      <c r="W167" s="10"/>
      <c r="X167" s="355"/>
      <c r="Y167" s="254"/>
      <c r="Z167" s="151" t="str">
        <f t="shared" si="41"/>
        <v/>
      </c>
      <c r="AA167" s="4"/>
      <c r="AB167" s="153" t="str">
        <f t="shared" si="33"/>
        <v/>
      </c>
      <c r="AC167" s="169" t="str">
        <f t="shared" si="34"/>
        <v/>
      </c>
      <c r="AD167" s="153">
        <f t="shared" si="35"/>
        <v>0</v>
      </c>
      <c r="AE167" s="153" t="str">
        <f t="shared" si="36"/>
        <v>NA</v>
      </c>
      <c r="AF167" s="153" t="str">
        <f t="shared" si="37"/>
        <v>NA</v>
      </c>
      <c r="AG167" s="153" t="str">
        <f>IF(AF167="NA","",IF(AF167=999999, "", IF(AF167=888888, "", IF(COUNTIF($AF$10:AF167,AF167)=1,AF167,""))))</f>
        <v/>
      </c>
      <c r="AH167" s="153" t="str">
        <f t="shared" si="38"/>
        <v>NA</v>
      </c>
      <c r="AI167" s="153" t="str">
        <f>IF(AH167="NA","",IF(AH167=999999, "", IF(AH167=888888, "", IF(COUNTIF($AH$10:AH167,AH167)=1,AH167,""))))</f>
        <v/>
      </c>
      <c r="AJ167" s="153" t="str">
        <f t="shared" si="39"/>
        <v>NA</v>
      </c>
      <c r="AK167" s="153" t="str">
        <f>IF(AJ167="NA","",IF(AJ167=999999, "", IF(AJ167=888888, "", IF(COUNTIF($AJ$10:AJ167,AJ167)=1,AJ167,""))))</f>
        <v/>
      </c>
      <c r="AL167" s="153">
        <f t="shared" si="42"/>
        <v>0</v>
      </c>
      <c r="AM167" s="153">
        <f t="shared" si="43"/>
        <v>0</v>
      </c>
      <c r="AN167" s="153" t="str">
        <f t="shared" si="44"/>
        <v>False</v>
      </c>
      <c r="AO167" s="235" t="str">
        <f t="shared" si="45"/>
        <v>NA</v>
      </c>
      <c r="AP167" s="235" t="str">
        <f>IF(AO167="NA","",IF(AO167=999999, "", IF(AO167=888888, "", IF(COUNTIF($AO$10:AO167,AO167)=1,AO167,""))))</f>
        <v/>
      </c>
      <c r="AQ167" s="211"/>
      <c r="AR167" s="211"/>
    </row>
    <row r="168" spans="1:44" ht="21.75" customHeight="1" x14ac:dyDescent="0.35">
      <c r="A168" s="148" t="str">
        <f t="shared" si="46"/>
        <v/>
      </c>
      <c r="B168" s="19"/>
      <c r="C168" s="147" t="str">
        <f>IFERROR(INDEX('List of schools'!C$2:C$8000, MATCH('Year 8 _2022'!$B168, 'List of schools'!$B$2:$B$8000,0)), "NA")</f>
        <v>NA</v>
      </c>
      <c r="D168" s="10"/>
      <c r="E168" s="124"/>
      <c r="F168" s="149" t="str">
        <f>IF(E168="","",IFERROR(
IF('Year 8 _2022'!E168="M",INDEX('List of schools'!H$2:H$7300,MATCH('Year 8 _2022'!$B168,'List of schools'!$B$2:$B$7300,0)),IF('Year 8 _2022'!E168="F",INDEX('List of schools'!G$2:G$7300,MATCH('Year 8 _2022'!$B168,'List of schools'!$B$2:$B$7300,0)),IF('Year 8 _2022'!E168="non-binary or other", 0,IF('Year 8 _2022'!E168="not disclosed", 0,"NA")))),"NA"))</f>
        <v/>
      </c>
      <c r="G168" s="11"/>
      <c r="H168" s="10"/>
      <c r="I168" s="10"/>
      <c r="J168" s="10"/>
      <c r="K168" s="150">
        <f t="shared" si="32"/>
        <v>0</v>
      </c>
      <c r="L168" s="17"/>
      <c r="M168" s="16"/>
      <c r="N168" s="9"/>
      <c r="O168" s="213"/>
      <c r="P168" s="10"/>
      <c r="Q168" s="355"/>
      <c r="R168" s="254"/>
      <c r="S168" s="151" t="str">
        <f t="shared" si="40"/>
        <v/>
      </c>
      <c r="T168" s="16"/>
      <c r="U168" s="10"/>
      <c r="V168" s="213"/>
      <c r="W168" s="10"/>
      <c r="X168" s="355"/>
      <c r="Y168" s="254"/>
      <c r="Z168" s="151" t="str">
        <f t="shared" si="41"/>
        <v/>
      </c>
      <c r="AA168" s="4"/>
      <c r="AB168" s="153" t="str">
        <f t="shared" si="33"/>
        <v/>
      </c>
      <c r="AC168" s="169" t="str">
        <f t="shared" si="34"/>
        <v/>
      </c>
      <c r="AD168" s="153">
        <f t="shared" si="35"/>
        <v>0</v>
      </c>
      <c r="AE168" s="153" t="str">
        <f t="shared" si="36"/>
        <v>NA</v>
      </c>
      <c r="AF168" s="153" t="str">
        <f t="shared" si="37"/>
        <v>NA</v>
      </c>
      <c r="AG168" s="153" t="str">
        <f>IF(AF168="NA","",IF(AF168=999999, "", IF(AF168=888888, "", IF(COUNTIF($AF$10:AF168,AF168)=1,AF168,""))))</f>
        <v/>
      </c>
      <c r="AH168" s="153" t="str">
        <f t="shared" si="38"/>
        <v>NA</v>
      </c>
      <c r="AI168" s="153" t="str">
        <f>IF(AH168="NA","",IF(AH168=999999, "", IF(AH168=888888, "", IF(COUNTIF($AH$10:AH168,AH168)=1,AH168,""))))</f>
        <v/>
      </c>
      <c r="AJ168" s="153" t="str">
        <f t="shared" si="39"/>
        <v>NA</v>
      </c>
      <c r="AK168" s="153" t="str">
        <f>IF(AJ168="NA","",IF(AJ168=999999, "", IF(AJ168=888888, "", IF(COUNTIF($AJ$10:AJ168,AJ168)=1,AJ168,""))))</f>
        <v/>
      </c>
      <c r="AL168" s="153">
        <f t="shared" si="42"/>
        <v>0</v>
      </c>
      <c r="AM168" s="153">
        <f t="shared" si="43"/>
        <v>0</v>
      </c>
      <c r="AN168" s="153" t="str">
        <f t="shared" si="44"/>
        <v>False</v>
      </c>
      <c r="AO168" s="235" t="str">
        <f t="shared" si="45"/>
        <v>NA</v>
      </c>
      <c r="AP168" s="235" t="str">
        <f>IF(AO168="NA","",IF(AO168=999999, "", IF(AO168=888888, "", IF(COUNTIF($AO$10:AO168,AO168)=1,AO168,""))))</f>
        <v/>
      </c>
      <c r="AQ168" s="211"/>
      <c r="AR168" s="211"/>
    </row>
    <row r="169" spans="1:44" ht="21.75" customHeight="1" x14ac:dyDescent="0.35">
      <c r="A169" s="148" t="str">
        <f t="shared" si="46"/>
        <v/>
      </c>
      <c r="B169" s="19"/>
      <c r="C169" s="147" t="str">
        <f>IFERROR(INDEX('List of schools'!C$2:C$8000, MATCH('Year 8 _2022'!$B169, 'List of schools'!$B$2:$B$8000,0)), "NA")</f>
        <v>NA</v>
      </c>
      <c r="D169" s="10"/>
      <c r="E169" s="124"/>
      <c r="F169" s="149" t="str">
        <f>IF(E169="","",IFERROR(
IF('Year 8 _2022'!E169="M",INDEX('List of schools'!H$2:H$7300,MATCH('Year 8 _2022'!$B169,'List of schools'!$B$2:$B$7300,0)),IF('Year 8 _2022'!E169="F",INDEX('List of schools'!G$2:G$7300,MATCH('Year 8 _2022'!$B169,'List of schools'!$B$2:$B$7300,0)),IF('Year 8 _2022'!E169="non-binary or other", 0,IF('Year 8 _2022'!E169="not disclosed", 0,"NA")))),"NA"))</f>
        <v/>
      </c>
      <c r="G169" s="11"/>
      <c r="H169" s="10"/>
      <c r="I169" s="10"/>
      <c r="J169" s="10"/>
      <c r="K169" s="150">
        <f t="shared" si="32"/>
        <v>0</v>
      </c>
      <c r="L169" s="17"/>
      <c r="M169" s="16"/>
      <c r="N169" s="9"/>
      <c r="O169" s="213"/>
      <c r="P169" s="10"/>
      <c r="Q169" s="355"/>
      <c r="R169" s="254"/>
      <c r="S169" s="151" t="str">
        <f t="shared" si="40"/>
        <v/>
      </c>
      <c r="T169" s="16"/>
      <c r="U169" s="10"/>
      <c r="V169" s="213"/>
      <c r="W169" s="10"/>
      <c r="X169" s="355"/>
      <c r="Y169" s="254"/>
      <c r="Z169" s="151" t="str">
        <f t="shared" si="41"/>
        <v/>
      </c>
      <c r="AA169" s="4"/>
      <c r="AB169" s="153" t="str">
        <f t="shared" si="33"/>
        <v/>
      </c>
      <c r="AC169" s="169" t="str">
        <f t="shared" si="34"/>
        <v/>
      </c>
      <c r="AD169" s="153">
        <f t="shared" si="35"/>
        <v>0</v>
      </c>
      <c r="AE169" s="153" t="str">
        <f t="shared" si="36"/>
        <v>NA</v>
      </c>
      <c r="AF169" s="153" t="str">
        <f t="shared" si="37"/>
        <v>NA</v>
      </c>
      <c r="AG169" s="153" t="str">
        <f>IF(AF169="NA","",IF(AF169=999999, "", IF(AF169=888888, "", IF(COUNTIF($AF$10:AF169,AF169)=1,AF169,""))))</f>
        <v/>
      </c>
      <c r="AH169" s="153" t="str">
        <f t="shared" si="38"/>
        <v>NA</v>
      </c>
      <c r="AI169" s="153" t="str">
        <f>IF(AH169="NA","",IF(AH169=999999, "", IF(AH169=888888, "", IF(COUNTIF($AH$10:AH169,AH169)=1,AH169,""))))</f>
        <v/>
      </c>
      <c r="AJ169" s="153" t="str">
        <f t="shared" si="39"/>
        <v>NA</v>
      </c>
      <c r="AK169" s="153" t="str">
        <f>IF(AJ169="NA","",IF(AJ169=999999, "", IF(AJ169=888888, "", IF(COUNTIF($AJ$10:AJ169,AJ169)=1,AJ169,""))))</f>
        <v/>
      </c>
      <c r="AL169" s="153">
        <f t="shared" si="42"/>
        <v>0</v>
      </c>
      <c r="AM169" s="153">
        <f t="shared" si="43"/>
        <v>0</v>
      </c>
      <c r="AN169" s="153" t="str">
        <f t="shared" si="44"/>
        <v>False</v>
      </c>
      <c r="AO169" s="235" t="str">
        <f t="shared" si="45"/>
        <v>NA</v>
      </c>
      <c r="AP169" s="235" t="str">
        <f>IF(AO169="NA","",IF(AO169=999999, "", IF(AO169=888888, "", IF(COUNTIF($AO$10:AO169,AO169)=1,AO169,""))))</f>
        <v/>
      </c>
      <c r="AQ169" s="211"/>
      <c r="AR169" s="211"/>
    </row>
    <row r="170" spans="1:44" ht="21.75" customHeight="1" x14ac:dyDescent="0.35">
      <c r="A170" s="148" t="str">
        <f t="shared" si="46"/>
        <v/>
      </c>
      <c r="B170" s="19"/>
      <c r="C170" s="147" t="str">
        <f>IFERROR(INDEX('List of schools'!C$2:C$8000, MATCH('Year 8 _2022'!$B170, 'List of schools'!$B$2:$B$8000,0)), "NA")</f>
        <v>NA</v>
      </c>
      <c r="D170" s="10"/>
      <c r="E170" s="124"/>
      <c r="F170" s="149" t="str">
        <f>IF(E170="","",IFERROR(
IF('Year 8 _2022'!E170="M",INDEX('List of schools'!H$2:H$7300,MATCH('Year 8 _2022'!$B170,'List of schools'!$B$2:$B$7300,0)),IF('Year 8 _2022'!E170="F",INDEX('List of schools'!G$2:G$7300,MATCH('Year 8 _2022'!$B170,'List of schools'!$B$2:$B$7300,0)),IF('Year 8 _2022'!E170="non-binary or other", 0,IF('Year 8 _2022'!E170="not disclosed", 0,"NA")))),"NA"))</f>
        <v/>
      </c>
      <c r="G170" s="11"/>
      <c r="H170" s="10"/>
      <c r="I170" s="10"/>
      <c r="J170" s="10"/>
      <c r="K170" s="150">
        <f t="shared" si="32"/>
        <v>0</v>
      </c>
      <c r="L170" s="17"/>
      <c r="M170" s="16"/>
      <c r="N170" s="9"/>
      <c r="O170" s="213"/>
      <c r="P170" s="10"/>
      <c r="Q170" s="355"/>
      <c r="R170" s="254"/>
      <c r="S170" s="151" t="str">
        <f t="shared" si="40"/>
        <v/>
      </c>
      <c r="T170" s="16"/>
      <c r="U170" s="10"/>
      <c r="V170" s="213"/>
      <c r="W170" s="10"/>
      <c r="X170" s="355"/>
      <c r="Y170" s="254"/>
      <c r="Z170" s="151" t="str">
        <f t="shared" si="41"/>
        <v/>
      </c>
      <c r="AA170" s="4"/>
      <c r="AB170" s="153" t="str">
        <f t="shared" si="33"/>
        <v/>
      </c>
      <c r="AC170" s="169" t="str">
        <f t="shared" si="34"/>
        <v/>
      </c>
      <c r="AD170" s="153">
        <f t="shared" si="35"/>
        <v>0</v>
      </c>
      <c r="AE170" s="153" t="str">
        <f t="shared" si="36"/>
        <v>NA</v>
      </c>
      <c r="AF170" s="153" t="str">
        <f t="shared" si="37"/>
        <v>NA</v>
      </c>
      <c r="AG170" s="153" t="str">
        <f>IF(AF170="NA","",IF(AF170=999999, "", IF(AF170=888888, "", IF(COUNTIF($AF$10:AF170,AF170)=1,AF170,""))))</f>
        <v/>
      </c>
      <c r="AH170" s="153" t="str">
        <f t="shared" si="38"/>
        <v>NA</v>
      </c>
      <c r="AI170" s="153" t="str">
        <f>IF(AH170="NA","",IF(AH170=999999, "", IF(AH170=888888, "", IF(COUNTIF($AH$10:AH170,AH170)=1,AH170,""))))</f>
        <v/>
      </c>
      <c r="AJ170" s="153" t="str">
        <f t="shared" si="39"/>
        <v>NA</v>
      </c>
      <c r="AK170" s="153" t="str">
        <f>IF(AJ170="NA","",IF(AJ170=999999, "", IF(AJ170=888888, "", IF(COUNTIF($AJ$10:AJ170,AJ170)=1,AJ170,""))))</f>
        <v/>
      </c>
      <c r="AL170" s="153">
        <f t="shared" si="42"/>
        <v>0</v>
      </c>
      <c r="AM170" s="153">
        <f t="shared" si="43"/>
        <v>0</v>
      </c>
      <c r="AN170" s="153" t="str">
        <f t="shared" si="44"/>
        <v>False</v>
      </c>
      <c r="AO170" s="235" t="str">
        <f t="shared" si="45"/>
        <v>NA</v>
      </c>
      <c r="AP170" s="235" t="str">
        <f>IF(AO170="NA","",IF(AO170=999999, "", IF(AO170=888888, "", IF(COUNTIF($AO$10:AO170,AO170)=1,AO170,""))))</f>
        <v/>
      </c>
      <c r="AQ170" s="211"/>
      <c r="AR170" s="211"/>
    </row>
    <row r="171" spans="1:44" ht="21.75" customHeight="1" x14ac:dyDescent="0.35">
      <c r="A171" s="148" t="str">
        <f t="shared" si="46"/>
        <v/>
      </c>
      <c r="B171" s="19"/>
      <c r="C171" s="147" t="str">
        <f>IFERROR(INDEX('List of schools'!C$2:C$8000, MATCH('Year 8 _2022'!$B171, 'List of schools'!$B$2:$B$8000,0)), "NA")</f>
        <v>NA</v>
      </c>
      <c r="D171" s="10"/>
      <c r="E171" s="124"/>
      <c r="F171" s="149" t="str">
        <f>IF(E171="","",IFERROR(
IF('Year 8 _2022'!E171="M",INDEX('List of schools'!H$2:H$7300,MATCH('Year 8 _2022'!$B171,'List of schools'!$B$2:$B$7300,0)),IF('Year 8 _2022'!E171="F",INDEX('List of schools'!G$2:G$7300,MATCH('Year 8 _2022'!$B171,'List of schools'!$B$2:$B$7300,0)),IF('Year 8 _2022'!E171="non-binary or other", 0,IF('Year 8 _2022'!E171="not disclosed", 0,"NA")))),"NA"))</f>
        <v/>
      </c>
      <c r="G171" s="11"/>
      <c r="H171" s="10"/>
      <c r="I171" s="10"/>
      <c r="J171" s="10"/>
      <c r="K171" s="150">
        <f t="shared" si="32"/>
        <v>0</v>
      </c>
      <c r="L171" s="17"/>
      <c r="M171" s="16"/>
      <c r="N171" s="9"/>
      <c r="O171" s="213"/>
      <c r="P171" s="10"/>
      <c r="Q171" s="355"/>
      <c r="R171" s="254"/>
      <c r="S171" s="151" t="str">
        <f t="shared" si="40"/>
        <v/>
      </c>
      <c r="T171" s="16"/>
      <c r="U171" s="10"/>
      <c r="V171" s="213"/>
      <c r="W171" s="10"/>
      <c r="X171" s="355"/>
      <c r="Y171" s="254"/>
      <c r="Z171" s="151" t="str">
        <f t="shared" si="41"/>
        <v/>
      </c>
      <c r="AA171" s="4"/>
      <c r="AB171" s="153" t="str">
        <f t="shared" si="33"/>
        <v/>
      </c>
      <c r="AC171" s="169" t="str">
        <f t="shared" si="34"/>
        <v/>
      </c>
      <c r="AD171" s="153">
        <f t="shared" si="35"/>
        <v>0</v>
      </c>
      <c r="AE171" s="153" t="str">
        <f t="shared" si="36"/>
        <v>NA</v>
      </c>
      <c r="AF171" s="153" t="str">
        <f t="shared" si="37"/>
        <v>NA</v>
      </c>
      <c r="AG171" s="153" t="str">
        <f>IF(AF171="NA","",IF(AF171=999999, "", IF(AF171=888888, "", IF(COUNTIF($AF$10:AF171,AF171)=1,AF171,""))))</f>
        <v/>
      </c>
      <c r="AH171" s="153" t="str">
        <f t="shared" si="38"/>
        <v>NA</v>
      </c>
      <c r="AI171" s="153" t="str">
        <f>IF(AH171="NA","",IF(AH171=999999, "", IF(AH171=888888, "", IF(COUNTIF($AH$10:AH171,AH171)=1,AH171,""))))</f>
        <v/>
      </c>
      <c r="AJ171" s="153" t="str">
        <f t="shared" si="39"/>
        <v>NA</v>
      </c>
      <c r="AK171" s="153" t="str">
        <f>IF(AJ171="NA","",IF(AJ171=999999, "", IF(AJ171=888888, "", IF(COUNTIF($AJ$10:AJ171,AJ171)=1,AJ171,""))))</f>
        <v/>
      </c>
      <c r="AL171" s="153">
        <f t="shared" si="42"/>
        <v>0</v>
      </c>
      <c r="AM171" s="153">
        <f t="shared" si="43"/>
        <v>0</v>
      </c>
      <c r="AN171" s="153" t="str">
        <f t="shared" si="44"/>
        <v>False</v>
      </c>
      <c r="AO171" s="235" t="str">
        <f t="shared" si="45"/>
        <v>NA</v>
      </c>
      <c r="AP171" s="235" t="str">
        <f>IF(AO171="NA","",IF(AO171=999999, "", IF(AO171=888888, "", IF(COUNTIF($AO$10:AO171,AO171)=1,AO171,""))))</f>
        <v/>
      </c>
      <c r="AQ171" s="211"/>
      <c r="AR171" s="211"/>
    </row>
    <row r="172" spans="1:44" ht="21.75" customHeight="1" x14ac:dyDescent="0.35">
      <c r="A172" s="148" t="str">
        <f t="shared" si="46"/>
        <v/>
      </c>
      <c r="B172" s="19"/>
      <c r="C172" s="147" t="str">
        <f>IFERROR(INDEX('List of schools'!C$2:C$8000, MATCH('Year 8 _2022'!$B172, 'List of schools'!$B$2:$B$8000,0)), "NA")</f>
        <v>NA</v>
      </c>
      <c r="D172" s="10"/>
      <c r="E172" s="124"/>
      <c r="F172" s="149" t="str">
        <f>IF(E172="","",IFERROR(
IF('Year 8 _2022'!E172="M",INDEX('List of schools'!H$2:H$7300,MATCH('Year 8 _2022'!$B172,'List of schools'!$B$2:$B$7300,0)),IF('Year 8 _2022'!E172="F",INDEX('List of schools'!G$2:G$7300,MATCH('Year 8 _2022'!$B172,'List of schools'!$B$2:$B$7300,0)),IF('Year 8 _2022'!E172="non-binary or other", 0,IF('Year 8 _2022'!E172="not disclosed", 0,"NA")))),"NA"))</f>
        <v/>
      </c>
      <c r="G172" s="11"/>
      <c r="H172" s="10"/>
      <c r="I172" s="10"/>
      <c r="J172" s="10"/>
      <c r="K172" s="150">
        <f t="shared" si="32"/>
        <v>0</v>
      </c>
      <c r="L172" s="17"/>
      <c r="M172" s="16"/>
      <c r="N172" s="9"/>
      <c r="O172" s="213"/>
      <c r="P172" s="10"/>
      <c r="Q172" s="355"/>
      <c r="R172" s="254"/>
      <c r="S172" s="151" t="str">
        <f t="shared" si="40"/>
        <v/>
      </c>
      <c r="T172" s="16"/>
      <c r="U172" s="10"/>
      <c r="V172" s="213"/>
      <c r="W172" s="10"/>
      <c r="X172" s="355"/>
      <c r="Y172" s="254"/>
      <c r="Z172" s="151" t="str">
        <f t="shared" si="41"/>
        <v/>
      </c>
      <c r="AA172" s="4"/>
      <c r="AB172" s="153" t="str">
        <f t="shared" si="33"/>
        <v/>
      </c>
      <c r="AC172" s="169" t="str">
        <f t="shared" si="34"/>
        <v/>
      </c>
      <c r="AD172" s="153">
        <f t="shared" si="35"/>
        <v>0</v>
      </c>
      <c r="AE172" s="153" t="str">
        <f t="shared" si="36"/>
        <v>NA</v>
      </c>
      <c r="AF172" s="153" t="str">
        <f t="shared" si="37"/>
        <v>NA</v>
      </c>
      <c r="AG172" s="153" t="str">
        <f>IF(AF172="NA","",IF(AF172=999999, "", IF(AF172=888888, "", IF(COUNTIF($AF$10:AF172,AF172)=1,AF172,""))))</f>
        <v/>
      </c>
      <c r="AH172" s="153" t="str">
        <f t="shared" si="38"/>
        <v>NA</v>
      </c>
      <c r="AI172" s="153" t="str">
        <f>IF(AH172="NA","",IF(AH172=999999, "", IF(AH172=888888, "", IF(COUNTIF($AH$10:AH172,AH172)=1,AH172,""))))</f>
        <v/>
      </c>
      <c r="AJ172" s="153" t="str">
        <f t="shared" si="39"/>
        <v>NA</v>
      </c>
      <c r="AK172" s="153" t="str">
        <f>IF(AJ172="NA","",IF(AJ172=999999, "", IF(AJ172=888888, "", IF(COUNTIF($AJ$10:AJ172,AJ172)=1,AJ172,""))))</f>
        <v/>
      </c>
      <c r="AL172" s="153">
        <f t="shared" si="42"/>
        <v>0</v>
      </c>
      <c r="AM172" s="153">
        <f t="shared" si="43"/>
        <v>0</v>
      </c>
      <c r="AN172" s="153" t="str">
        <f t="shared" si="44"/>
        <v>False</v>
      </c>
      <c r="AO172" s="235" t="str">
        <f t="shared" si="45"/>
        <v>NA</v>
      </c>
      <c r="AP172" s="235" t="str">
        <f>IF(AO172="NA","",IF(AO172=999999, "", IF(AO172=888888, "", IF(COUNTIF($AO$10:AO172,AO172)=1,AO172,""))))</f>
        <v/>
      </c>
      <c r="AQ172" s="211"/>
      <c r="AR172" s="211"/>
    </row>
    <row r="173" spans="1:44" ht="21.75" customHeight="1" x14ac:dyDescent="0.35">
      <c r="A173" s="148" t="str">
        <f t="shared" si="46"/>
        <v/>
      </c>
      <c r="B173" s="19"/>
      <c r="C173" s="147" t="str">
        <f>IFERROR(INDEX('List of schools'!C$2:C$8000, MATCH('Year 8 _2022'!$B173, 'List of schools'!$B$2:$B$8000,0)), "NA")</f>
        <v>NA</v>
      </c>
      <c r="D173" s="10"/>
      <c r="E173" s="124"/>
      <c r="F173" s="149" t="str">
        <f>IF(E173="","",IFERROR(
IF('Year 8 _2022'!E173="M",INDEX('List of schools'!H$2:H$7300,MATCH('Year 8 _2022'!$B173,'List of schools'!$B$2:$B$7300,0)),IF('Year 8 _2022'!E173="F",INDEX('List of schools'!G$2:G$7300,MATCH('Year 8 _2022'!$B173,'List of schools'!$B$2:$B$7300,0)),IF('Year 8 _2022'!E173="non-binary or other", 0,IF('Year 8 _2022'!E173="not disclosed", 0,"NA")))),"NA"))</f>
        <v/>
      </c>
      <c r="G173" s="11"/>
      <c r="H173" s="10"/>
      <c r="I173" s="10"/>
      <c r="J173" s="10"/>
      <c r="K173" s="150">
        <f t="shared" si="32"/>
        <v>0</v>
      </c>
      <c r="L173" s="17"/>
      <c r="M173" s="16"/>
      <c r="N173" s="9"/>
      <c r="O173" s="213"/>
      <c r="P173" s="10"/>
      <c r="Q173" s="355"/>
      <c r="R173" s="254"/>
      <c r="S173" s="151" t="str">
        <f t="shared" si="40"/>
        <v/>
      </c>
      <c r="T173" s="16"/>
      <c r="U173" s="10"/>
      <c r="V173" s="213"/>
      <c r="W173" s="10"/>
      <c r="X173" s="355"/>
      <c r="Y173" s="254"/>
      <c r="Z173" s="151" t="str">
        <f t="shared" si="41"/>
        <v/>
      </c>
      <c r="AA173" s="4"/>
      <c r="AB173" s="153" t="str">
        <f t="shared" si="33"/>
        <v/>
      </c>
      <c r="AC173" s="169" t="str">
        <f t="shared" si="34"/>
        <v/>
      </c>
      <c r="AD173" s="153">
        <f t="shared" si="35"/>
        <v>0</v>
      </c>
      <c r="AE173" s="153" t="str">
        <f t="shared" si="36"/>
        <v>NA</v>
      </c>
      <c r="AF173" s="153" t="str">
        <f t="shared" si="37"/>
        <v>NA</v>
      </c>
      <c r="AG173" s="153" t="str">
        <f>IF(AF173="NA","",IF(AF173=999999, "", IF(AF173=888888, "", IF(COUNTIF($AF$10:AF173,AF173)=1,AF173,""))))</f>
        <v/>
      </c>
      <c r="AH173" s="153" t="str">
        <f t="shared" si="38"/>
        <v>NA</v>
      </c>
      <c r="AI173" s="153" t="str">
        <f>IF(AH173="NA","",IF(AH173=999999, "", IF(AH173=888888, "", IF(COUNTIF($AH$10:AH173,AH173)=1,AH173,""))))</f>
        <v/>
      </c>
      <c r="AJ173" s="153" t="str">
        <f t="shared" si="39"/>
        <v>NA</v>
      </c>
      <c r="AK173" s="153" t="str">
        <f>IF(AJ173="NA","",IF(AJ173=999999, "", IF(AJ173=888888, "", IF(COUNTIF($AJ$10:AJ173,AJ173)=1,AJ173,""))))</f>
        <v/>
      </c>
      <c r="AL173" s="153">
        <f t="shared" si="42"/>
        <v>0</v>
      </c>
      <c r="AM173" s="153">
        <f t="shared" si="43"/>
        <v>0</v>
      </c>
      <c r="AN173" s="153" t="str">
        <f t="shared" si="44"/>
        <v>False</v>
      </c>
      <c r="AO173" s="235" t="str">
        <f t="shared" si="45"/>
        <v>NA</v>
      </c>
      <c r="AP173" s="235" t="str">
        <f>IF(AO173="NA","",IF(AO173=999999, "", IF(AO173=888888, "", IF(COUNTIF($AO$10:AO173,AO173)=1,AO173,""))))</f>
        <v/>
      </c>
      <c r="AQ173" s="211"/>
      <c r="AR173" s="211"/>
    </row>
    <row r="174" spans="1:44" ht="21.75" customHeight="1" x14ac:dyDescent="0.35">
      <c r="A174" s="148" t="str">
        <f t="shared" si="46"/>
        <v/>
      </c>
      <c r="B174" s="19"/>
      <c r="C174" s="147" t="str">
        <f>IFERROR(INDEX('List of schools'!C$2:C$8000, MATCH('Year 8 _2022'!$B174, 'List of schools'!$B$2:$B$8000,0)), "NA")</f>
        <v>NA</v>
      </c>
      <c r="D174" s="10"/>
      <c r="E174" s="124"/>
      <c r="F174" s="149" t="str">
        <f>IF(E174="","",IFERROR(
IF('Year 8 _2022'!E174="M",INDEX('List of schools'!H$2:H$7300,MATCH('Year 8 _2022'!$B174,'List of schools'!$B$2:$B$7300,0)),IF('Year 8 _2022'!E174="F",INDEX('List of schools'!G$2:G$7300,MATCH('Year 8 _2022'!$B174,'List of schools'!$B$2:$B$7300,0)),IF('Year 8 _2022'!E174="non-binary or other", 0,IF('Year 8 _2022'!E174="not disclosed", 0,"NA")))),"NA"))</f>
        <v/>
      </c>
      <c r="G174" s="11"/>
      <c r="H174" s="10"/>
      <c r="I174" s="10"/>
      <c r="J174" s="10"/>
      <c r="K174" s="150">
        <f t="shared" si="32"/>
        <v>0</v>
      </c>
      <c r="L174" s="17"/>
      <c r="M174" s="16"/>
      <c r="N174" s="9"/>
      <c r="O174" s="213"/>
      <c r="P174" s="10"/>
      <c r="Q174" s="355"/>
      <c r="R174" s="254"/>
      <c r="S174" s="151" t="str">
        <f t="shared" si="40"/>
        <v/>
      </c>
      <c r="T174" s="16"/>
      <c r="U174" s="10"/>
      <c r="V174" s="213"/>
      <c r="W174" s="10"/>
      <c r="X174" s="355"/>
      <c r="Y174" s="254"/>
      <c r="Z174" s="151" t="str">
        <f t="shared" si="41"/>
        <v/>
      </c>
      <c r="AA174" s="4"/>
      <c r="AB174" s="153" t="str">
        <f t="shared" si="33"/>
        <v/>
      </c>
      <c r="AC174" s="169" t="str">
        <f t="shared" si="34"/>
        <v/>
      </c>
      <c r="AD174" s="153">
        <f t="shared" si="35"/>
        <v>0</v>
      </c>
      <c r="AE174" s="153" t="str">
        <f t="shared" si="36"/>
        <v>NA</v>
      </c>
      <c r="AF174" s="153" t="str">
        <f t="shared" si="37"/>
        <v>NA</v>
      </c>
      <c r="AG174" s="153" t="str">
        <f>IF(AF174="NA","",IF(AF174=999999, "", IF(AF174=888888, "", IF(COUNTIF($AF$10:AF174,AF174)=1,AF174,""))))</f>
        <v/>
      </c>
      <c r="AH174" s="153" t="str">
        <f t="shared" si="38"/>
        <v>NA</v>
      </c>
      <c r="AI174" s="153" t="str">
        <f>IF(AH174="NA","",IF(AH174=999999, "", IF(AH174=888888, "", IF(COUNTIF($AH$10:AH174,AH174)=1,AH174,""))))</f>
        <v/>
      </c>
      <c r="AJ174" s="153" t="str">
        <f t="shared" si="39"/>
        <v>NA</v>
      </c>
      <c r="AK174" s="153" t="str">
        <f>IF(AJ174="NA","",IF(AJ174=999999, "", IF(AJ174=888888, "", IF(COUNTIF($AJ$10:AJ174,AJ174)=1,AJ174,""))))</f>
        <v/>
      </c>
      <c r="AL174" s="153">
        <f t="shared" si="42"/>
        <v>0</v>
      </c>
      <c r="AM174" s="153">
        <f t="shared" si="43"/>
        <v>0</v>
      </c>
      <c r="AN174" s="153" t="str">
        <f t="shared" si="44"/>
        <v>False</v>
      </c>
      <c r="AO174" s="235" t="str">
        <f t="shared" si="45"/>
        <v>NA</v>
      </c>
      <c r="AP174" s="235" t="str">
        <f>IF(AO174="NA","",IF(AO174=999999, "", IF(AO174=888888, "", IF(COUNTIF($AO$10:AO174,AO174)=1,AO174,""))))</f>
        <v/>
      </c>
      <c r="AQ174" s="211"/>
      <c r="AR174" s="211"/>
    </row>
    <row r="175" spans="1:44" ht="21.75" customHeight="1" x14ac:dyDescent="0.35">
      <c r="A175" s="148" t="str">
        <f t="shared" si="46"/>
        <v/>
      </c>
      <c r="B175" s="19"/>
      <c r="C175" s="147" t="str">
        <f>IFERROR(INDEX('List of schools'!C$2:C$8000, MATCH('Year 8 _2022'!$B175, 'List of schools'!$B$2:$B$8000,0)), "NA")</f>
        <v>NA</v>
      </c>
      <c r="D175" s="10"/>
      <c r="E175" s="124"/>
      <c r="F175" s="149" t="str">
        <f>IF(E175="","",IFERROR(
IF('Year 8 _2022'!E175="M",INDEX('List of schools'!H$2:H$7300,MATCH('Year 8 _2022'!$B175,'List of schools'!$B$2:$B$7300,0)),IF('Year 8 _2022'!E175="F",INDEX('List of schools'!G$2:G$7300,MATCH('Year 8 _2022'!$B175,'List of schools'!$B$2:$B$7300,0)),IF('Year 8 _2022'!E175="non-binary or other", 0,IF('Year 8 _2022'!E175="not disclosed", 0,"NA")))),"NA"))</f>
        <v/>
      </c>
      <c r="G175" s="11"/>
      <c r="H175" s="10"/>
      <c r="I175" s="10"/>
      <c r="J175" s="10"/>
      <c r="K175" s="150">
        <f t="shared" si="32"/>
        <v>0</v>
      </c>
      <c r="L175" s="17"/>
      <c r="M175" s="16"/>
      <c r="N175" s="9"/>
      <c r="O175" s="213"/>
      <c r="P175" s="10"/>
      <c r="Q175" s="355"/>
      <c r="R175" s="254"/>
      <c r="S175" s="151" t="str">
        <f t="shared" si="40"/>
        <v/>
      </c>
      <c r="T175" s="16"/>
      <c r="U175" s="10"/>
      <c r="V175" s="213"/>
      <c r="W175" s="10"/>
      <c r="X175" s="355"/>
      <c r="Y175" s="254"/>
      <c r="Z175" s="151" t="str">
        <f t="shared" si="41"/>
        <v/>
      </c>
      <c r="AA175" s="4"/>
      <c r="AB175" s="153" t="str">
        <f t="shared" si="33"/>
        <v/>
      </c>
      <c r="AC175" s="169" t="str">
        <f t="shared" si="34"/>
        <v/>
      </c>
      <c r="AD175" s="153">
        <f t="shared" si="35"/>
        <v>0</v>
      </c>
      <c r="AE175" s="153" t="str">
        <f t="shared" si="36"/>
        <v>NA</v>
      </c>
      <c r="AF175" s="153" t="str">
        <f t="shared" si="37"/>
        <v>NA</v>
      </c>
      <c r="AG175" s="153" t="str">
        <f>IF(AF175="NA","",IF(AF175=999999, "", IF(AF175=888888, "", IF(COUNTIF($AF$10:AF175,AF175)=1,AF175,""))))</f>
        <v/>
      </c>
      <c r="AH175" s="153" t="str">
        <f t="shared" si="38"/>
        <v>NA</v>
      </c>
      <c r="AI175" s="153" t="str">
        <f>IF(AH175="NA","",IF(AH175=999999, "", IF(AH175=888888, "", IF(COUNTIF($AH$10:AH175,AH175)=1,AH175,""))))</f>
        <v/>
      </c>
      <c r="AJ175" s="153" t="str">
        <f t="shared" si="39"/>
        <v>NA</v>
      </c>
      <c r="AK175" s="153" t="str">
        <f>IF(AJ175="NA","",IF(AJ175=999999, "", IF(AJ175=888888, "", IF(COUNTIF($AJ$10:AJ175,AJ175)=1,AJ175,""))))</f>
        <v/>
      </c>
      <c r="AL175" s="153">
        <f t="shared" si="42"/>
        <v>0</v>
      </c>
      <c r="AM175" s="153">
        <f t="shared" si="43"/>
        <v>0</v>
      </c>
      <c r="AN175" s="153" t="str">
        <f t="shared" si="44"/>
        <v>False</v>
      </c>
      <c r="AO175" s="235" t="str">
        <f t="shared" si="45"/>
        <v>NA</v>
      </c>
      <c r="AP175" s="235" t="str">
        <f>IF(AO175="NA","",IF(AO175=999999, "", IF(AO175=888888, "", IF(COUNTIF($AO$10:AO175,AO175)=1,AO175,""))))</f>
        <v/>
      </c>
      <c r="AQ175" s="211"/>
      <c r="AR175" s="211"/>
    </row>
    <row r="176" spans="1:44" ht="21.75" customHeight="1" x14ac:dyDescent="0.35">
      <c r="A176" s="148" t="str">
        <f t="shared" si="46"/>
        <v/>
      </c>
      <c r="B176" s="19"/>
      <c r="C176" s="147" t="str">
        <f>IFERROR(INDEX('List of schools'!C$2:C$8000, MATCH('Year 8 _2022'!$B176, 'List of schools'!$B$2:$B$8000,0)), "NA")</f>
        <v>NA</v>
      </c>
      <c r="D176" s="10"/>
      <c r="E176" s="124"/>
      <c r="F176" s="149" t="str">
        <f>IF(E176="","",IFERROR(
IF('Year 8 _2022'!E176="M",INDEX('List of schools'!H$2:H$7300,MATCH('Year 8 _2022'!$B176,'List of schools'!$B$2:$B$7300,0)),IF('Year 8 _2022'!E176="F",INDEX('List of schools'!G$2:G$7300,MATCH('Year 8 _2022'!$B176,'List of schools'!$B$2:$B$7300,0)),IF('Year 8 _2022'!E176="non-binary or other", 0,IF('Year 8 _2022'!E176="not disclosed", 0,"NA")))),"NA"))</f>
        <v/>
      </c>
      <c r="G176" s="11"/>
      <c r="H176" s="10"/>
      <c r="I176" s="10"/>
      <c r="J176" s="10"/>
      <c r="K176" s="150">
        <f t="shared" si="32"/>
        <v>0</v>
      </c>
      <c r="L176" s="17"/>
      <c r="M176" s="16"/>
      <c r="N176" s="9"/>
      <c r="O176" s="213"/>
      <c r="P176" s="10"/>
      <c r="Q176" s="355"/>
      <c r="R176" s="254"/>
      <c r="S176" s="151" t="str">
        <f t="shared" si="40"/>
        <v/>
      </c>
      <c r="T176" s="16"/>
      <c r="U176" s="10"/>
      <c r="V176" s="213"/>
      <c r="W176" s="10"/>
      <c r="X176" s="355"/>
      <c r="Y176" s="254"/>
      <c r="Z176" s="151" t="str">
        <f t="shared" si="41"/>
        <v/>
      </c>
      <c r="AA176" s="4"/>
      <c r="AB176" s="153" t="str">
        <f t="shared" si="33"/>
        <v/>
      </c>
      <c r="AC176" s="169" t="str">
        <f t="shared" si="34"/>
        <v/>
      </c>
      <c r="AD176" s="153">
        <f t="shared" si="35"/>
        <v>0</v>
      </c>
      <c r="AE176" s="153" t="str">
        <f t="shared" si="36"/>
        <v>NA</v>
      </c>
      <c r="AF176" s="153" t="str">
        <f t="shared" si="37"/>
        <v>NA</v>
      </c>
      <c r="AG176" s="153" t="str">
        <f>IF(AF176="NA","",IF(AF176=999999, "", IF(AF176=888888, "", IF(COUNTIF($AF$10:AF176,AF176)=1,AF176,""))))</f>
        <v/>
      </c>
      <c r="AH176" s="153" t="str">
        <f t="shared" si="38"/>
        <v>NA</v>
      </c>
      <c r="AI176" s="153" t="str">
        <f>IF(AH176="NA","",IF(AH176=999999, "", IF(AH176=888888, "", IF(COUNTIF($AH$10:AH176,AH176)=1,AH176,""))))</f>
        <v/>
      </c>
      <c r="AJ176" s="153" t="str">
        <f t="shared" si="39"/>
        <v>NA</v>
      </c>
      <c r="AK176" s="153" t="str">
        <f>IF(AJ176="NA","",IF(AJ176=999999, "", IF(AJ176=888888, "", IF(COUNTIF($AJ$10:AJ176,AJ176)=1,AJ176,""))))</f>
        <v/>
      </c>
      <c r="AL176" s="153">
        <f t="shared" si="42"/>
        <v>0</v>
      </c>
      <c r="AM176" s="153">
        <f t="shared" si="43"/>
        <v>0</v>
      </c>
      <c r="AN176" s="153" t="str">
        <f t="shared" si="44"/>
        <v>False</v>
      </c>
      <c r="AO176" s="235" t="str">
        <f t="shared" si="45"/>
        <v>NA</v>
      </c>
      <c r="AP176" s="235" t="str">
        <f>IF(AO176="NA","",IF(AO176=999999, "", IF(AO176=888888, "", IF(COUNTIF($AO$10:AO176,AO176)=1,AO176,""))))</f>
        <v/>
      </c>
      <c r="AQ176" s="211"/>
      <c r="AR176" s="211"/>
    </row>
    <row r="177" spans="1:44" ht="21.75" customHeight="1" x14ac:dyDescent="0.35">
      <c r="A177" s="148" t="str">
        <f t="shared" si="46"/>
        <v/>
      </c>
      <c r="B177" s="19"/>
      <c r="C177" s="147" t="str">
        <f>IFERROR(INDEX('List of schools'!C$2:C$8000, MATCH('Year 8 _2022'!$B177, 'List of schools'!$B$2:$B$8000,0)), "NA")</f>
        <v>NA</v>
      </c>
      <c r="D177" s="10"/>
      <c r="E177" s="124"/>
      <c r="F177" s="149" t="str">
        <f>IF(E177="","",IFERROR(
IF('Year 8 _2022'!E177="M",INDEX('List of schools'!H$2:H$7300,MATCH('Year 8 _2022'!$B177,'List of schools'!$B$2:$B$7300,0)),IF('Year 8 _2022'!E177="F",INDEX('List of schools'!G$2:G$7300,MATCH('Year 8 _2022'!$B177,'List of schools'!$B$2:$B$7300,0)),IF('Year 8 _2022'!E177="non-binary or other", 0,IF('Year 8 _2022'!E177="not disclosed", 0,"NA")))),"NA"))</f>
        <v/>
      </c>
      <c r="G177" s="11"/>
      <c r="H177" s="10"/>
      <c r="I177" s="10"/>
      <c r="J177" s="10"/>
      <c r="K177" s="150">
        <f t="shared" si="32"/>
        <v>0</v>
      </c>
      <c r="L177" s="17"/>
      <c r="M177" s="16"/>
      <c r="N177" s="9"/>
      <c r="O177" s="213"/>
      <c r="P177" s="10"/>
      <c r="Q177" s="355"/>
      <c r="R177" s="254"/>
      <c r="S177" s="151" t="str">
        <f t="shared" si="40"/>
        <v/>
      </c>
      <c r="T177" s="16"/>
      <c r="U177" s="10"/>
      <c r="V177" s="213"/>
      <c r="W177" s="10"/>
      <c r="X177" s="355"/>
      <c r="Y177" s="254"/>
      <c r="Z177" s="151" t="str">
        <f t="shared" si="41"/>
        <v/>
      </c>
      <c r="AA177" s="4"/>
      <c r="AB177" s="153" t="str">
        <f t="shared" si="33"/>
        <v/>
      </c>
      <c r="AC177" s="169" t="str">
        <f t="shared" si="34"/>
        <v/>
      </c>
      <c r="AD177" s="153">
        <f t="shared" si="35"/>
        <v>0</v>
      </c>
      <c r="AE177" s="153" t="str">
        <f t="shared" si="36"/>
        <v>NA</v>
      </c>
      <c r="AF177" s="153" t="str">
        <f t="shared" si="37"/>
        <v>NA</v>
      </c>
      <c r="AG177" s="153" t="str">
        <f>IF(AF177="NA","",IF(AF177=999999, "", IF(AF177=888888, "", IF(COUNTIF($AF$10:AF177,AF177)=1,AF177,""))))</f>
        <v/>
      </c>
      <c r="AH177" s="153" t="str">
        <f t="shared" si="38"/>
        <v>NA</v>
      </c>
      <c r="AI177" s="153" t="str">
        <f>IF(AH177="NA","",IF(AH177=999999, "", IF(AH177=888888, "", IF(COUNTIF($AH$10:AH177,AH177)=1,AH177,""))))</f>
        <v/>
      </c>
      <c r="AJ177" s="153" t="str">
        <f t="shared" si="39"/>
        <v>NA</v>
      </c>
      <c r="AK177" s="153" t="str">
        <f>IF(AJ177="NA","",IF(AJ177=999999, "", IF(AJ177=888888, "", IF(COUNTIF($AJ$10:AJ177,AJ177)=1,AJ177,""))))</f>
        <v/>
      </c>
      <c r="AL177" s="153">
        <f t="shared" si="42"/>
        <v>0</v>
      </c>
      <c r="AM177" s="153">
        <f t="shared" si="43"/>
        <v>0</v>
      </c>
      <c r="AN177" s="153" t="str">
        <f t="shared" si="44"/>
        <v>False</v>
      </c>
      <c r="AO177" s="235" t="str">
        <f t="shared" si="45"/>
        <v>NA</v>
      </c>
      <c r="AP177" s="235" t="str">
        <f>IF(AO177="NA","",IF(AO177=999999, "", IF(AO177=888888, "", IF(COUNTIF($AO$10:AO177,AO177)=1,AO177,""))))</f>
        <v/>
      </c>
      <c r="AQ177" s="211"/>
      <c r="AR177" s="211"/>
    </row>
    <row r="178" spans="1:44" ht="21.75" customHeight="1" x14ac:dyDescent="0.35">
      <c r="A178" s="148" t="str">
        <f t="shared" si="46"/>
        <v/>
      </c>
      <c r="B178" s="19"/>
      <c r="C178" s="147" t="str">
        <f>IFERROR(INDEX('List of schools'!C$2:C$8000, MATCH('Year 8 _2022'!$B178, 'List of schools'!$B$2:$B$8000,0)), "NA")</f>
        <v>NA</v>
      </c>
      <c r="D178" s="10"/>
      <c r="E178" s="124"/>
      <c r="F178" s="149" t="str">
        <f>IF(E178="","",IFERROR(
IF('Year 8 _2022'!E178="M",INDEX('List of schools'!H$2:H$7300,MATCH('Year 8 _2022'!$B178,'List of schools'!$B$2:$B$7300,0)),IF('Year 8 _2022'!E178="F",INDEX('List of schools'!G$2:G$7300,MATCH('Year 8 _2022'!$B178,'List of schools'!$B$2:$B$7300,0)),IF('Year 8 _2022'!E178="non-binary or other", 0,IF('Year 8 _2022'!E178="not disclosed", 0,"NA")))),"NA"))</f>
        <v/>
      </c>
      <c r="G178" s="11"/>
      <c r="H178" s="10"/>
      <c r="I178" s="10"/>
      <c r="J178" s="10"/>
      <c r="K178" s="150">
        <f t="shared" si="32"/>
        <v>0</v>
      </c>
      <c r="L178" s="17"/>
      <c r="M178" s="16"/>
      <c r="N178" s="9"/>
      <c r="O178" s="213"/>
      <c r="P178" s="10"/>
      <c r="Q178" s="355"/>
      <c r="R178" s="254"/>
      <c r="S178" s="151" t="str">
        <f t="shared" si="40"/>
        <v/>
      </c>
      <c r="T178" s="16"/>
      <c r="U178" s="10"/>
      <c r="V178" s="213"/>
      <c r="W178" s="10"/>
      <c r="X178" s="355"/>
      <c r="Y178" s="254"/>
      <c r="Z178" s="151" t="str">
        <f t="shared" si="41"/>
        <v/>
      </c>
      <c r="AA178" s="4"/>
      <c r="AB178" s="153" t="str">
        <f t="shared" si="33"/>
        <v/>
      </c>
      <c r="AC178" s="169" t="str">
        <f t="shared" si="34"/>
        <v/>
      </c>
      <c r="AD178" s="153">
        <f t="shared" si="35"/>
        <v>0</v>
      </c>
      <c r="AE178" s="153" t="str">
        <f t="shared" si="36"/>
        <v>NA</v>
      </c>
      <c r="AF178" s="153" t="str">
        <f t="shared" si="37"/>
        <v>NA</v>
      </c>
      <c r="AG178" s="153" t="str">
        <f>IF(AF178="NA","",IF(AF178=999999, "", IF(AF178=888888, "", IF(COUNTIF($AF$10:AF178,AF178)=1,AF178,""))))</f>
        <v/>
      </c>
      <c r="AH178" s="153" t="str">
        <f t="shared" si="38"/>
        <v>NA</v>
      </c>
      <c r="AI178" s="153" t="str">
        <f>IF(AH178="NA","",IF(AH178=999999, "", IF(AH178=888888, "", IF(COUNTIF($AH$10:AH178,AH178)=1,AH178,""))))</f>
        <v/>
      </c>
      <c r="AJ178" s="153" t="str">
        <f t="shared" si="39"/>
        <v>NA</v>
      </c>
      <c r="AK178" s="153" t="str">
        <f>IF(AJ178="NA","",IF(AJ178=999999, "", IF(AJ178=888888, "", IF(COUNTIF($AJ$10:AJ178,AJ178)=1,AJ178,""))))</f>
        <v/>
      </c>
      <c r="AL178" s="153">
        <f t="shared" si="42"/>
        <v>0</v>
      </c>
      <c r="AM178" s="153">
        <f t="shared" si="43"/>
        <v>0</v>
      </c>
      <c r="AN178" s="153" t="str">
        <f t="shared" si="44"/>
        <v>False</v>
      </c>
      <c r="AO178" s="235" t="str">
        <f t="shared" si="45"/>
        <v>NA</v>
      </c>
      <c r="AP178" s="235" t="str">
        <f>IF(AO178="NA","",IF(AO178=999999, "", IF(AO178=888888, "", IF(COUNTIF($AO$10:AO178,AO178)=1,AO178,""))))</f>
        <v/>
      </c>
      <c r="AQ178" s="211"/>
      <c r="AR178" s="211"/>
    </row>
    <row r="179" spans="1:44" ht="21.75" customHeight="1" x14ac:dyDescent="0.35">
      <c r="A179" s="148" t="str">
        <f t="shared" si="46"/>
        <v/>
      </c>
      <c r="B179" s="19"/>
      <c r="C179" s="147" t="str">
        <f>IFERROR(INDEX('List of schools'!C$2:C$8000, MATCH('Year 8 _2022'!$B179, 'List of schools'!$B$2:$B$8000,0)), "NA")</f>
        <v>NA</v>
      </c>
      <c r="D179" s="10"/>
      <c r="E179" s="124"/>
      <c r="F179" s="149" t="str">
        <f>IF(E179="","",IFERROR(
IF('Year 8 _2022'!E179="M",INDEX('List of schools'!H$2:H$7300,MATCH('Year 8 _2022'!$B179,'List of schools'!$B$2:$B$7300,0)),IF('Year 8 _2022'!E179="F",INDEX('List of schools'!G$2:G$7300,MATCH('Year 8 _2022'!$B179,'List of schools'!$B$2:$B$7300,0)),IF('Year 8 _2022'!E179="non-binary or other", 0,IF('Year 8 _2022'!E179="not disclosed", 0,"NA")))),"NA"))</f>
        <v/>
      </c>
      <c r="G179" s="11"/>
      <c r="H179" s="10"/>
      <c r="I179" s="10"/>
      <c r="J179" s="10"/>
      <c r="K179" s="150">
        <f t="shared" si="32"/>
        <v>0</v>
      </c>
      <c r="L179" s="17"/>
      <c r="M179" s="16"/>
      <c r="N179" s="9"/>
      <c r="O179" s="213"/>
      <c r="P179" s="10"/>
      <c r="Q179" s="355"/>
      <c r="R179" s="254"/>
      <c r="S179" s="151" t="str">
        <f t="shared" si="40"/>
        <v/>
      </c>
      <c r="T179" s="16"/>
      <c r="U179" s="10"/>
      <c r="V179" s="213"/>
      <c r="W179" s="10"/>
      <c r="X179" s="355"/>
      <c r="Y179" s="254"/>
      <c r="Z179" s="151" t="str">
        <f t="shared" si="41"/>
        <v/>
      </c>
      <c r="AA179" s="4"/>
      <c r="AB179" s="153" t="str">
        <f t="shared" si="33"/>
        <v/>
      </c>
      <c r="AC179" s="169" t="str">
        <f t="shared" si="34"/>
        <v/>
      </c>
      <c r="AD179" s="153">
        <f t="shared" si="35"/>
        <v>0</v>
      </c>
      <c r="AE179" s="153" t="str">
        <f t="shared" si="36"/>
        <v>NA</v>
      </c>
      <c r="AF179" s="153" t="str">
        <f t="shared" si="37"/>
        <v>NA</v>
      </c>
      <c r="AG179" s="153" t="str">
        <f>IF(AF179="NA","",IF(AF179=999999, "", IF(AF179=888888, "", IF(COUNTIF($AF$10:AF179,AF179)=1,AF179,""))))</f>
        <v/>
      </c>
      <c r="AH179" s="153" t="str">
        <f t="shared" si="38"/>
        <v>NA</v>
      </c>
      <c r="AI179" s="153" t="str">
        <f>IF(AH179="NA","",IF(AH179=999999, "", IF(AH179=888888, "", IF(COUNTIF($AH$10:AH179,AH179)=1,AH179,""))))</f>
        <v/>
      </c>
      <c r="AJ179" s="153" t="str">
        <f t="shared" si="39"/>
        <v>NA</v>
      </c>
      <c r="AK179" s="153" t="str">
        <f>IF(AJ179="NA","",IF(AJ179=999999, "", IF(AJ179=888888, "", IF(COUNTIF($AJ$10:AJ179,AJ179)=1,AJ179,""))))</f>
        <v/>
      </c>
      <c r="AL179" s="153">
        <f t="shared" si="42"/>
        <v>0</v>
      </c>
      <c r="AM179" s="153">
        <f t="shared" si="43"/>
        <v>0</v>
      </c>
      <c r="AN179" s="153" t="str">
        <f t="shared" si="44"/>
        <v>False</v>
      </c>
      <c r="AO179" s="235" t="str">
        <f t="shared" si="45"/>
        <v>NA</v>
      </c>
      <c r="AP179" s="235" t="str">
        <f>IF(AO179="NA","",IF(AO179=999999, "", IF(AO179=888888, "", IF(COUNTIF($AO$10:AO179,AO179)=1,AO179,""))))</f>
        <v/>
      </c>
      <c r="AQ179" s="211"/>
      <c r="AR179" s="211"/>
    </row>
    <row r="180" spans="1:44" ht="21.75" customHeight="1" x14ac:dyDescent="0.35">
      <c r="A180" s="148" t="str">
        <f t="shared" si="46"/>
        <v/>
      </c>
      <c r="B180" s="10"/>
      <c r="C180" s="147" t="str">
        <f>IFERROR(INDEX('List of schools'!C$2:C$8000, MATCH('Year 8 _2022'!$B180, 'List of schools'!$B$2:$B$8000,0)), "NA")</f>
        <v>NA</v>
      </c>
      <c r="D180" s="10"/>
      <c r="E180" s="124"/>
      <c r="F180" s="149" t="str">
        <f>IF(E180="","",IFERROR(
IF('Year 8 _2022'!E180="M",INDEX('List of schools'!H$2:H$7300,MATCH('Year 8 _2022'!$B180,'List of schools'!$B$2:$B$7300,0)),IF('Year 8 _2022'!E180="F",INDEX('List of schools'!G$2:G$7300,MATCH('Year 8 _2022'!$B180,'List of schools'!$B$2:$B$7300,0)),IF('Year 8 _2022'!E180="non-binary or other", 0,IF('Year 8 _2022'!E180="not disclosed", 0,"NA")))),"NA"))</f>
        <v/>
      </c>
      <c r="G180" s="11"/>
      <c r="H180" s="10"/>
      <c r="I180" s="10"/>
      <c r="J180" s="10"/>
      <c r="K180" s="150">
        <f t="shared" si="32"/>
        <v>0</v>
      </c>
      <c r="L180" s="17"/>
      <c r="M180" s="16"/>
      <c r="N180" s="9"/>
      <c r="O180" s="213"/>
      <c r="P180" s="10"/>
      <c r="Q180" s="355"/>
      <c r="R180" s="254"/>
      <c r="S180" s="151" t="str">
        <f t="shared" si="40"/>
        <v/>
      </c>
      <c r="T180" s="16"/>
      <c r="U180" s="10"/>
      <c r="V180" s="213"/>
      <c r="W180" s="10"/>
      <c r="X180" s="355"/>
      <c r="Y180" s="254"/>
      <c r="Z180" s="151" t="str">
        <f t="shared" si="41"/>
        <v/>
      </c>
      <c r="AA180" s="4"/>
      <c r="AB180" s="153" t="str">
        <f t="shared" si="33"/>
        <v/>
      </c>
      <c r="AC180" s="169" t="str">
        <f t="shared" si="34"/>
        <v/>
      </c>
      <c r="AD180" s="153">
        <f t="shared" si="35"/>
        <v>0</v>
      </c>
      <c r="AE180" s="153" t="str">
        <f t="shared" si="36"/>
        <v>NA</v>
      </c>
      <c r="AF180" s="153" t="str">
        <f t="shared" si="37"/>
        <v>NA</v>
      </c>
      <c r="AG180" s="153" t="str">
        <f>IF(AF180="NA","",IF(AF180=999999, "", IF(AF180=888888, "", IF(COUNTIF($AF$10:AF180,AF180)=1,AF180,""))))</f>
        <v/>
      </c>
      <c r="AH180" s="153" t="str">
        <f t="shared" si="38"/>
        <v>NA</v>
      </c>
      <c r="AI180" s="153" t="str">
        <f>IF(AH180="NA","",IF(AH180=999999, "", IF(AH180=888888, "", IF(COUNTIF($AH$10:AH180,AH180)=1,AH180,""))))</f>
        <v/>
      </c>
      <c r="AJ180" s="153" t="str">
        <f t="shared" si="39"/>
        <v>NA</v>
      </c>
      <c r="AK180" s="153" t="str">
        <f>IF(AJ180="NA","",IF(AJ180=999999, "", IF(AJ180=888888, "", IF(COUNTIF($AJ$10:AJ180,AJ180)=1,AJ180,""))))</f>
        <v/>
      </c>
      <c r="AL180" s="153">
        <f t="shared" si="42"/>
        <v>0</v>
      </c>
      <c r="AM180" s="153">
        <f t="shared" si="43"/>
        <v>0</v>
      </c>
      <c r="AN180" s="153" t="str">
        <f t="shared" si="44"/>
        <v>False</v>
      </c>
      <c r="AO180" s="235" t="str">
        <f t="shared" si="45"/>
        <v>NA</v>
      </c>
      <c r="AP180" s="235" t="str">
        <f>IF(AO180="NA","",IF(AO180=999999, "", IF(AO180=888888, "", IF(COUNTIF($AO$10:AO180,AO180)=1,AO180,""))))</f>
        <v/>
      </c>
      <c r="AQ180" s="211"/>
      <c r="AR180" s="211"/>
    </row>
    <row r="181" spans="1:44" ht="21.75" customHeight="1" x14ac:dyDescent="0.35">
      <c r="A181" s="148" t="str">
        <f t="shared" si="46"/>
        <v/>
      </c>
      <c r="B181" s="10"/>
      <c r="C181" s="147" t="str">
        <f>IFERROR(INDEX('List of schools'!C$2:C$8000, MATCH('Year 8 _2022'!$B181, 'List of schools'!$B$2:$B$8000,0)), "NA")</f>
        <v>NA</v>
      </c>
      <c r="D181" s="10"/>
      <c r="E181" s="124"/>
      <c r="F181" s="149" t="str">
        <f>IF(E181="","",IFERROR(
IF('Year 8 _2022'!E181="M",INDEX('List of schools'!H$2:H$7300,MATCH('Year 8 _2022'!$B181,'List of schools'!$B$2:$B$7300,0)),IF('Year 8 _2022'!E181="F",INDEX('List of schools'!G$2:G$7300,MATCH('Year 8 _2022'!$B181,'List of schools'!$B$2:$B$7300,0)),IF('Year 8 _2022'!E181="non-binary or other", 0,IF('Year 8 _2022'!E181="not disclosed", 0,"NA")))),"NA"))</f>
        <v/>
      </c>
      <c r="G181" s="11"/>
      <c r="H181" s="10"/>
      <c r="I181" s="10"/>
      <c r="J181" s="10"/>
      <c r="K181" s="150">
        <f t="shared" si="32"/>
        <v>0</v>
      </c>
      <c r="L181" s="17"/>
      <c r="M181" s="16"/>
      <c r="N181" s="9"/>
      <c r="O181" s="213"/>
      <c r="P181" s="10"/>
      <c r="Q181" s="355"/>
      <c r="R181" s="254"/>
      <c r="S181" s="151" t="str">
        <f t="shared" si="40"/>
        <v/>
      </c>
      <c r="T181" s="16"/>
      <c r="U181" s="10"/>
      <c r="V181" s="213"/>
      <c r="W181" s="10"/>
      <c r="X181" s="355"/>
      <c r="Y181" s="254"/>
      <c r="Z181" s="151" t="str">
        <f t="shared" si="41"/>
        <v/>
      </c>
      <c r="AA181" s="4"/>
      <c r="AB181" s="153" t="str">
        <f t="shared" si="33"/>
        <v/>
      </c>
      <c r="AC181" s="169" t="str">
        <f t="shared" si="34"/>
        <v/>
      </c>
      <c r="AD181" s="153">
        <f t="shared" si="35"/>
        <v>0</v>
      </c>
      <c r="AE181" s="153" t="str">
        <f t="shared" si="36"/>
        <v>NA</v>
      </c>
      <c r="AF181" s="153" t="str">
        <f t="shared" si="37"/>
        <v>NA</v>
      </c>
      <c r="AG181" s="153" t="str">
        <f>IF(AF181="NA","",IF(AF181=999999, "", IF(AF181=888888, "", IF(COUNTIF($AF$10:AF181,AF181)=1,AF181,""))))</f>
        <v/>
      </c>
      <c r="AH181" s="153" t="str">
        <f t="shared" si="38"/>
        <v>NA</v>
      </c>
      <c r="AI181" s="153" t="str">
        <f>IF(AH181="NA","",IF(AH181=999999, "", IF(AH181=888888, "", IF(COUNTIF($AH$10:AH181,AH181)=1,AH181,""))))</f>
        <v/>
      </c>
      <c r="AJ181" s="153" t="str">
        <f t="shared" si="39"/>
        <v>NA</v>
      </c>
      <c r="AK181" s="153" t="str">
        <f>IF(AJ181="NA","",IF(AJ181=999999, "", IF(AJ181=888888, "", IF(COUNTIF($AJ$10:AJ181,AJ181)=1,AJ181,""))))</f>
        <v/>
      </c>
      <c r="AL181" s="153">
        <f t="shared" si="42"/>
        <v>0</v>
      </c>
      <c r="AM181" s="153">
        <f t="shared" si="43"/>
        <v>0</v>
      </c>
      <c r="AN181" s="153" t="str">
        <f t="shared" si="44"/>
        <v>False</v>
      </c>
      <c r="AO181" s="235" t="str">
        <f t="shared" si="45"/>
        <v>NA</v>
      </c>
      <c r="AP181" s="235" t="str">
        <f>IF(AO181="NA","",IF(AO181=999999, "", IF(AO181=888888, "", IF(COUNTIF($AO$10:AO181,AO181)=1,AO181,""))))</f>
        <v/>
      </c>
      <c r="AQ181" s="211"/>
      <c r="AR181" s="211"/>
    </row>
    <row r="182" spans="1:44" ht="21.75" customHeight="1" x14ac:dyDescent="0.35">
      <c r="A182" s="148" t="str">
        <f t="shared" si="46"/>
        <v/>
      </c>
      <c r="B182" s="10"/>
      <c r="C182" s="147" t="str">
        <f>IFERROR(INDEX('List of schools'!C$2:C$8000, MATCH('Year 8 _2022'!$B182, 'List of schools'!$B$2:$B$8000,0)), "NA")</f>
        <v>NA</v>
      </c>
      <c r="D182" s="10"/>
      <c r="E182" s="124"/>
      <c r="F182" s="149" t="str">
        <f>IF(E182="","",IFERROR(
IF('Year 8 _2022'!E182="M",INDEX('List of schools'!H$2:H$7300,MATCH('Year 8 _2022'!$B182,'List of schools'!$B$2:$B$7300,0)),IF('Year 8 _2022'!E182="F",INDEX('List of schools'!G$2:G$7300,MATCH('Year 8 _2022'!$B182,'List of schools'!$B$2:$B$7300,0)),IF('Year 8 _2022'!E182="non-binary or other", 0,IF('Year 8 _2022'!E182="not disclosed", 0,"NA")))),"NA"))</f>
        <v/>
      </c>
      <c r="G182" s="11"/>
      <c r="H182" s="10"/>
      <c r="I182" s="10"/>
      <c r="J182" s="10"/>
      <c r="K182" s="150">
        <f t="shared" si="32"/>
        <v>0</v>
      </c>
      <c r="L182" s="17"/>
      <c r="M182" s="16"/>
      <c r="N182" s="9"/>
      <c r="O182" s="213"/>
      <c r="P182" s="10"/>
      <c r="Q182" s="355"/>
      <c r="R182" s="254"/>
      <c r="S182" s="151" t="str">
        <f t="shared" si="40"/>
        <v/>
      </c>
      <c r="T182" s="16"/>
      <c r="U182" s="10"/>
      <c r="V182" s="213"/>
      <c r="W182" s="10"/>
      <c r="X182" s="355"/>
      <c r="Y182" s="254"/>
      <c r="Z182" s="151" t="str">
        <f t="shared" si="41"/>
        <v/>
      </c>
      <c r="AA182" s="4"/>
      <c r="AB182" s="153" t="str">
        <f t="shared" si="33"/>
        <v/>
      </c>
      <c r="AC182" s="169" t="str">
        <f t="shared" si="34"/>
        <v/>
      </c>
      <c r="AD182" s="153">
        <f t="shared" si="35"/>
        <v>0</v>
      </c>
      <c r="AE182" s="153" t="str">
        <f t="shared" si="36"/>
        <v>NA</v>
      </c>
      <c r="AF182" s="153" t="str">
        <f t="shared" si="37"/>
        <v>NA</v>
      </c>
      <c r="AG182" s="153" t="str">
        <f>IF(AF182="NA","",IF(AF182=999999, "", IF(AF182=888888, "", IF(COUNTIF($AF$10:AF182,AF182)=1,AF182,""))))</f>
        <v/>
      </c>
      <c r="AH182" s="153" t="str">
        <f t="shared" si="38"/>
        <v>NA</v>
      </c>
      <c r="AI182" s="153" t="str">
        <f>IF(AH182="NA","",IF(AH182=999999, "", IF(AH182=888888, "", IF(COUNTIF($AH$10:AH182,AH182)=1,AH182,""))))</f>
        <v/>
      </c>
      <c r="AJ182" s="153" t="str">
        <f t="shared" si="39"/>
        <v>NA</v>
      </c>
      <c r="AK182" s="153" t="str">
        <f>IF(AJ182="NA","",IF(AJ182=999999, "", IF(AJ182=888888, "", IF(COUNTIF($AJ$10:AJ182,AJ182)=1,AJ182,""))))</f>
        <v/>
      </c>
      <c r="AL182" s="153">
        <f t="shared" si="42"/>
        <v>0</v>
      </c>
      <c r="AM182" s="153">
        <f t="shared" si="43"/>
        <v>0</v>
      </c>
      <c r="AN182" s="153" t="str">
        <f t="shared" si="44"/>
        <v>False</v>
      </c>
      <c r="AO182" s="235" t="str">
        <f t="shared" si="45"/>
        <v>NA</v>
      </c>
      <c r="AP182" s="235" t="str">
        <f>IF(AO182="NA","",IF(AO182=999999, "", IF(AO182=888888, "", IF(COUNTIF($AO$10:AO182,AO182)=1,AO182,""))))</f>
        <v/>
      </c>
      <c r="AQ182" s="211"/>
      <c r="AR182" s="211"/>
    </row>
    <row r="183" spans="1:44" ht="21.75" customHeight="1" x14ac:dyDescent="0.35">
      <c r="A183" s="148" t="str">
        <f t="shared" si="46"/>
        <v/>
      </c>
      <c r="B183" s="10"/>
      <c r="C183" s="147" t="str">
        <f>IFERROR(INDEX('List of schools'!C$2:C$8000, MATCH('Year 8 _2022'!$B183, 'List of schools'!$B$2:$B$8000,0)), "NA")</f>
        <v>NA</v>
      </c>
      <c r="D183" s="10"/>
      <c r="E183" s="124"/>
      <c r="F183" s="149" t="str">
        <f>IF(E183="","",IFERROR(
IF('Year 8 _2022'!E183="M",INDEX('List of schools'!H$2:H$7300,MATCH('Year 8 _2022'!$B183,'List of schools'!$B$2:$B$7300,0)),IF('Year 8 _2022'!E183="F",INDEX('List of schools'!G$2:G$7300,MATCH('Year 8 _2022'!$B183,'List of schools'!$B$2:$B$7300,0)),IF('Year 8 _2022'!E183="non-binary or other", 0,IF('Year 8 _2022'!E183="not disclosed", 0,"NA")))),"NA"))</f>
        <v/>
      </c>
      <c r="G183" s="11"/>
      <c r="H183" s="10"/>
      <c r="I183" s="10"/>
      <c r="J183" s="10"/>
      <c r="K183" s="150">
        <f t="shared" si="32"/>
        <v>0</v>
      </c>
      <c r="L183" s="17"/>
      <c r="M183" s="16"/>
      <c r="N183" s="9"/>
      <c r="O183" s="213"/>
      <c r="P183" s="10"/>
      <c r="Q183" s="355"/>
      <c r="R183" s="254"/>
      <c r="S183" s="151" t="str">
        <f t="shared" si="40"/>
        <v/>
      </c>
      <c r="T183" s="16"/>
      <c r="U183" s="10"/>
      <c r="V183" s="213"/>
      <c r="W183" s="10"/>
      <c r="X183" s="355"/>
      <c r="Y183" s="254"/>
      <c r="Z183" s="151" t="str">
        <f t="shared" si="41"/>
        <v/>
      </c>
      <c r="AA183" s="4"/>
      <c r="AB183" s="153" t="str">
        <f t="shared" si="33"/>
        <v/>
      </c>
      <c r="AC183" s="169" t="str">
        <f t="shared" si="34"/>
        <v/>
      </c>
      <c r="AD183" s="153">
        <f t="shared" si="35"/>
        <v>0</v>
      </c>
      <c r="AE183" s="153" t="str">
        <f t="shared" si="36"/>
        <v>NA</v>
      </c>
      <c r="AF183" s="153" t="str">
        <f t="shared" si="37"/>
        <v>NA</v>
      </c>
      <c r="AG183" s="153" t="str">
        <f>IF(AF183="NA","",IF(AF183=999999, "", IF(AF183=888888, "", IF(COUNTIF($AF$10:AF183,AF183)=1,AF183,""))))</f>
        <v/>
      </c>
      <c r="AH183" s="153" t="str">
        <f t="shared" si="38"/>
        <v>NA</v>
      </c>
      <c r="AI183" s="153" t="str">
        <f>IF(AH183="NA","",IF(AH183=999999, "", IF(AH183=888888, "", IF(COUNTIF($AH$10:AH183,AH183)=1,AH183,""))))</f>
        <v/>
      </c>
      <c r="AJ183" s="153" t="str">
        <f t="shared" si="39"/>
        <v>NA</v>
      </c>
      <c r="AK183" s="153" t="str">
        <f>IF(AJ183="NA","",IF(AJ183=999999, "", IF(AJ183=888888, "", IF(COUNTIF($AJ$10:AJ183,AJ183)=1,AJ183,""))))</f>
        <v/>
      </c>
      <c r="AL183" s="153">
        <f t="shared" si="42"/>
        <v>0</v>
      </c>
      <c r="AM183" s="153">
        <f t="shared" si="43"/>
        <v>0</v>
      </c>
      <c r="AN183" s="153" t="str">
        <f t="shared" si="44"/>
        <v>False</v>
      </c>
      <c r="AO183" s="235" t="str">
        <f t="shared" si="45"/>
        <v>NA</v>
      </c>
      <c r="AP183" s="235" t="str">
        <f>IF(AO183="NA","",IF(AO183=999999, "", IF(AO183=888888, "", IF(COUNTIF($AO$10:AO183,AO183)=1,AO183,""))))</f>
        <v/>
      </c>
      <c r="AQ183" s="211"/>
      <c r="AR183" s="211"/>
    </row>
    <row r="184" spans="1:44" ht="21.75" customHeight="1" x14ac:dyDescent="0.35">
      <c r="A184" s="148" t="str">
        <f t="shared" si="46"/>
        <v/>
      </c>
      <c r="B184" s="10"/>
      <c r="C184" s="147" t="str">
        <f>IFERROR(INDEX('List of schools'!C$2:C$8000, MATCH('Year 8 _2022'!$B184, 'List of schools'!$B$2:$B$8000,0)), "NA")</f>
        <v>NA</v>
      </c>
      <c r="D184" s="10"/>
      <c r="E184" s="124"/>
      <c r="F184" s="149" t="str">
        <f>IF(E184="","",IFERROR(
IF('Year 8 _2022'!E184="M",INDEX('List of schools'!H$2:H$7300,MATCH('Year 8 _2022'!$B184,'List of schools'!$B$2:$B$7300,0)),IF('Year 8 _2022'!E184="F",INDEX('List of schools'!G$2:G$7300,MATCH('Year 8 _2022'!$B184,'List of schools'!$B$2:$B$7300,0)),IF('Year 8 _2022'!E184="non-binary or other", 0,IF('Year 8 _2022'!E184="not disclosed", 0,"NA")))),"NA"))</f>
        <v/>
      </c>
      <c r="G184" s="11"/>
      <c r="H184" s="10"/>
      <c r="I184" s="10"/>
      <c r="J184" s="10"/>
      <c r="K184" s="150">
        <f t="shared" si="32"/>
        <v>0</v>
      </c>
      <c r="L184" s="17"/>
      <c r="M184" s="16"/>
      <c r="N184" s="9"/>
      <c r="O184" s="213"/>
      <c r="P184" s="10"/>
      <c r="Q184" s="355"/>
      <c r="R184" s="254"/>
      <c r="S184" s="151" t="str">
        <f t="shared" si="40"/>
        <v/>
      </c>
      <c r="T184" s="16"/>
      <c r="U184" s="10"/>
      <c r="V184" s="213"/>
      <c r="W184" s="10"/>
      <c r="X184" s="355"/>
      <c r="Y184" s="254"/>
      <c r="Z184" s="151" t="str">
        <f t="shared" si="41"/>
        <v/>
      </c>
      <c r="AA184" s="4"/>
      <c r="AB184" s="153" t="str">
        <f t="shared" si="33"/>
        <v/>
      </c>
      <c r="AC184" s="169" t="str">
        <f t="shared" si="34"/>
        <v/>
      </c>
      <c r="AD184" s="153">
        <f t="shared" si="35"/>
        <v>0</v>
      </c>
      <c r="AE184" s="153" t="str">
        <f t="shared" si="36"/>
        <v>NA</v>
      </c>
      <c r="AF184" s="153" t="str">
        <f t="shared" si="37"/>
        <v>NA</v>
      </c>
      <c r="AG184" s="153" t="str">
        <f>IF(AF184="NA","",IF(AF184=999999, "", IF(AF184=888888, "", IF(COUNTIF($AF$10:AF184,AF184)=1,AF184,""))))</f>
        <v/>
      </c>
      <c r="AH184" s="153" t="str">
        <f t="shared" si="38"/>
        <v>NA</v>
      </c>
      <c r="AI184" s="153" t="str">
        <f>IF(AH184="NA","",IF(AH184=999999, "", IF(AH184=888888, "", IF(COUNTIF($AH$10:AH184,AH184)=1,AH184,""))))</f>
        <v/>
      </c>
      <c r="AJ184" s="153" t="str">
        <f t="shared" si="39"/>
        <v>NA</v>
      </c>
      <c r="AK184" s="153" t="str">
        <f>IF(AJ184="NA","",IF(AJ184=999999, "", IF(AJ184=888888, "", IF(COUNTIF($AJ$10:AJ184,AJ184)=1,AJ184,""))))</f>
        <v/>
      </c>
      <c r="AL184" s="153">
        <f t="shared" si="42"/>
        <v>0</v>
      </c>
      <c r="AM184" s="153">
        <f t="shared" si="43"/>
        <v>0</v>
      </c>
      <c r="AN184" s="153" t="str">
        <f t="shared" si="44"/>
        <v>False</v>
      </c>
      <c r="AO184" s="235" t="str">
        <f t="shared" si="45"/>
        <v>NA</v>
      </c>
      <c r="AP184" s="235" t="str">
        <f>IF(AO184="NA","",IF(AO184=999999, "", IF(AO184=888888, "", IF(COUNTIF($AO$10:AO184,AO184)=1,AO184,""))))</f>
        <v/>
      </c>
      <c r="AQ184" s="211"/>
      <c r="AR184" s="211"/>
    </row>
    <row r="185" spans="1:44" ht="21.75" customHeight="1" x14ac:dyDescent="0.35">
      <c r="A185" s="148" t="str">
        <f t="shared" si="46"/>
        <v/>
      </c>
      <c r="B185" s="10"/>
      <c r="C185" s="147" t="str">
        <f>IFERROR(INDEX('List of schools'!C$2:C$8000, MATCH('Year 8 _2022'!$B185, 'List of schools'!$B$2:$B$8000,0)), "NA")</f>
        <v>NA</v>
      </c>
      <c r="D185" s="10"/>
      <c r="E185" s="124"/>
      <c r="F185" s="149" t="str">
        <f>IF(E185="","",IFERROR(
IF('Year 8 _2022'!E185="M",INDEX('List of schools'!H$2:H$7300,MATCH('Year 8 _2022'!$B185,'List of schools'!$B$2:$B$7300,0)),IF('Year 8 _2022'!E185="F",INDEX('List of schools'!G$2:G$7300,MATCH('Year 8 _2022'!$B185,'List of schools'!$B$2:$B$7300,0)),IF('Year 8 _2022'!E185="non-binary or other", 0,IF('Year 8 _2022'!E185="not disclosed", 0,"NA")))),"NA"))</f>
        <v/>
      </c>
      <c r="G185" s="11"/>
      <c r="H185" s="10"/>
      <c r="I185" s="10"/>
      <c r="J185" s="10"/>
      <c r="K185" s="150">
        <f t="shared" si="32"/>
        <v>0</v>
      </c>
      <c r="L185" s="17"/>
      <c r="M185" s="16"/>
      <c r="N185" s="9"/>
      <c r="O185" s="213"/>
      <c r="P185" s="10"/>
      <c r="Q185" s="355"/>
      <c r="R185" s="254"/>
      <c r="S185" s="151" t="str">
        <f t="shared" si="40"/>
        <v/>
      </c>
      <c r="T185" s="16"/>
      <c r="U185" s="10"/>
      <c r="V185" s="213"/>
      <c r="W185" s="10"/>
      <c r="X185" s="355"/>
      <c r="Y185" s="254"/>
      <c r="Z185" s="151" t="str">
        <f t="shared" si="41"/>
        <v/>
      </c>
      <c r="AA185" s="4"/>
      <c r="AB185" s="153" t="str">
        <f t="shared" si="33"/>
        <v/>
      </c>
      <c r="AC185" s="169" t="str">
        <f t="shared" si="34"/>
        <v/>
      </c>
      <c r="AD185" s="153">
        <f t="shared" si="35"/>
        <v>0</v>
      </c>
      <c r="AE185" s="153" t="str">
        <f t="shared" si="36"/>
        <v>NA</v>
      </c>
      <c r="AF185" s="153" t="str">
        <f t="shared" si="37"/>
        <v>NA</v>
      </c>
      <c r="AG185" s="153" t="str">
        <f>IF(AF185="NA","",IF(AF185=999999, "", IF(AF185=888888, "", IF(COUNTIF($AF$10:AF185,AF185)=1,AF185,""))))</f>
        <v/>
      </c>
      <c r="AH185" s="153" t="str">
        <f t="shared" si="38"/>
        <v>NA</v>
      </c>
      <c r="AI185" s="153" t="str">
        <f>IF(AH185="NA","",IF(AH185=999999, "", IF(AH185=888888, "", IF(COUNTIF($AH$10:AH185,AH185)=1,AH185,""))))</f>
        <v/>
      </c>
      <c r="AJ185" s="153" t="str">
        <f t="shared" si="39"/>
        <v>NA</v>
      </c>
      <c r="AK185" s="153" t="str">
        <f>IF(AJ185="NA","",IF(AJ185=999999, "", IF(AJ185=888888, "", IF(COUNTIF($AJ$10:AJ185,AJ185)=1,AJ185,""))))</f>
        <v/>
      </c>
      <c r="AL185" s="153">
        <f t="shared" si="42"/>
        <v>0</v>
      </c>
      <c r="AM185" s="153">
        <f t="shared" si="43"/>
        <v>0</v>
      </c>
      <c r="AN185" s="153" t="str">
        <f t="shared" si="44"/>
        <v>False</v>
      </c>
      <c r="AO185" s="235" t="str">
        <f t="shared" si="45"/>
        <v>NA</v>
      </c>
      <c r="AP185" s="235" t="str">
        <f>IF(AO185="NA","",IF(AO185=999999, "", IF(AO185=888888, "", IF(COUNTIF($AO$10:AO185,AO185)=1,AO185,""))))</f>
        <v/>
      </c>
      <c r="AQ185" s="211"/>
      <c r="AR185" s="211"/>
    </row>
    <row r="186" spans="1:44" ht="21.75" customHeight="1" x14ac:dyDescent="0.35">
      <c r="A186" s="148" t="str">
        <f t="shared" si="46"/>
        <v/>
      </c>
      <c r="B186" s="10"/>
      <c r="C186" s="147" t="str">
        <f>IFERROR(INDEX('List of schools'!C$2:C$8000, MATCH('Year 8 _2022'!$B186, 'List of schools'!$B$2:$B$8000,0)), "NA")</f>
        <v>NA</v>
      </c>
      <c r="D186" s="10"/>
      <c r="E186" s="124"/>
      <c r="F186" s="149" t="str">
        <f>IF(E186="","",IFERROR(
IF('Year 8 _2022'!E186="M",INDEX('List of schools'!H$2:H$7300,MATCH('Year 8 _2022'!$B186,'List of schools'!$B$2:$B$7300,0)),IF('Year 8 _2022'!E186="F",INDEX('List of schools'!G$2:G$7300,MATCH('Year 8 _2022'!$B186,'List of schools'!$B$2:$B$7300,0)),IF('Year 8 _2022'!E186="non-binary or other", 0,IF('Year 8 _2022'!E186="not disclosed", 0,"NA")))),"NA"))</f>
        <v/>
      </c>
      <c r="G186" s="11"/>
      <c r="H186" s="10"/>
      <c r="I186" s="10"/>
      <c r="J186" s="10"/>
      <c r="K186" s="150">
        <f t="shared" si="32"/>
        <v>0</v>
      </c>
      <c r="L186" s="17"/>
      <c r="M186" s="16"/>
      <c r="N186" s="9"/>
      <c r="O186" s="213"/>
      <c r="P186" s="10"/>
      <c r="Q186" s="355"/>
      <c r="R186" s="254"/>
      <c r="S186" s="151" t="str">
        <f t="shared" si="40"/>
        <v/>
      </c>
      <c r="T186" s="16"/>
      <c r="U186" s="10"/>
      <c r="V186" s="213"/>
      <c r="W186" s="10"/>
      <c r="X186" s="355"/>
      <c r="Y186" s="254"/>
      <c r="Z186" s="151" t="str">
        <f t="shared" si="41"/>
        <v/>
      </c>
      <c r="AA186" s="4"/>
      <c r="AB186" s="153" t="str">
        <f t="shared" si="33"/>
        <v/>
      </c>
      <c r="AC186" s="169" t="str">
        <f t="shared" si="34"/>
        <v/>
      </c>
      <c r="AD186" s="153">
        <f t="shared" si="35"/>
        <v>0</v>
      </c>
      <c r="AE186" s="153" t="str">
        <f t="shared" si="36"/>
        <v>NA</v>
      </c>
      <c r="AF186" s="153" t="str">
        <f t="shared" si="37"/>
        <v>NA</v>
      </c>
      <c r="AG186" s="153" t="str">
        <f>IF(AF186="NA","",IF(AF186=999999, "", IF(AF186=888888, "", IF(COUNTIF($AF$10:AF186,AF186)=1,AF186,""))))</f>
        <v/>
      </c>
      <c r="AH186" s="153" t="str">
        <f t="shared" si="38"/>
        <v>NA</v>
      </c>
      <c r="AI186" s="153" t="str">
        <f>IF(AH186="NA","",IF(AH186=999999, "", IF(AH186=888888, "", IF(COUNTIF($AH$10:AH186,AH186)=1,AH186,""))))</f>
        <v/>
      </c>
      <c r="AJ186" s="153" t="str">
        <f t="shared" si="39"/>
        <v>NA</v>
      </c>
      <c r="AK186" s="153" t="str">
        <f>IF(AJ186="NA","",IF(AJ186=999999, "", IF(AJ186=888888, "", IF(COUNTIF($AJ$10:AJ186,AJ186)=1,AJ186,""))))</f>
        <v/>
      </c>
      <c r="AL186" s="153">
        <f t="shared" si="42"/>
        <v>0</v>
      </c>
      <c r="AM186" s="153">
        <f t="shared" si="43"/>
        <v>0</v>
      </c>
      <c r="AN186" s="153" t="str">
        <f t="shared" si="44"/>
        <v>False</v>
      </c>
      <c r="AO186" s="235" t="str">
        <f t="shared" si="45"/>
        <v>NA</v>
      </c>
      <c r="AP186" s="235" t="str">
        <f>IF(AO186="NA","",IF(AO186=999999, "", IF(AO186=888888, "", IF(COUNTIF($AO$10:AO186,AO186)=1,AO186,""))))</f>
        <v/>
      </c>
      <c r="AQ186" s="211"/>
      <c r="AR186" s="211"/>
    </row>
    <row r="187" spans="1:44" ht="21.75" customHeight="1" x14ac:dyDescent="0.35">
      <c r="A187" s="148" t="str">
        <f t="shared" si="46"/>
        <v/>
      </c>
      <c r="B187" s="10"/>
      <c r="C187" s="147" t="str">
        <f>IFERROR(INDEX('List of schools'!C$2:C$8000, MATCH('Year 8 _2022'!$B187, 'List of schools'!$B$2:$B$8000,0)), "NA")</f>
        <v>NA</v>
      </c>
      <c r="D187" s="10"/>
      <c r="E187" s="124"/>
      <c r="F187" s="149" t="str">
        <f>IF(E187="","",IFERROR(
IF('Year 8 _2022'!E187="M",INDEX('List of schools'!H$2:H$7300,MATCH('Year 8 _2022'!$B187,'List of schools'!$B$2:$B$7300,0)),IF('Year 8 _2022'!E187="F",INDEX('List of schools'!G$2:G$7300,MATCH('Year 8 _2022'!$B187,'List of schools'!$B$2:$B$7300,0)),IF('Year 8 _2022'!E187="non-binary or other", 0,IF('Year 8 _2022'!E187="not disclosed", 0,"NA")))),"NA"))</f>
        <v/>
      </c>
      <c r="G187" s="11"/>
      <c r="H187" s="10"/>
      <c r="I187" s="10"/>
      <c r="J187" s="10"/>
      <c r="K187" s="150">
        <f t="shared" si="32"/>
        <v>0</v>
      </c>
      <c r="L187" s="17"/>
      <c r="M187" s="16"/>
      <c r="N187" s="9"/>
      <c r="O187" s="213"/>
      <c r="P187" s="10"/>
      <c r="Q187" s="355"/>
      <c r="R187" s="254"/>
      <c r="S187" s="151" t="str">
        <f t="shared" si="40"/>
        <v/>
      </c>
      <c r="T187" s="16"/>
      <c r="U187" s="10"/>
      <c r="V187" s="213"/>
      <c r="W187" s="10"/>
      <c r="X187" s="355"/>
      <c r="Y187" s="254"/>
      <c r="Z187" s="151" t="str">
        <f t="shared" si="41"/>
        <v/>
      </c>
      <c r="AA187" s="4"/>
      <c r="AB187" s="153" t="str">
        <f t="shared" si="33"/>
        <v/>
      </c>
      <c r="AC187" s="169" t="str">
        <f t="shared" si="34"/>
        <v/>
      </c>
      <c r="AD187" s="153">
        <f t="shared" si="35"/>
        <v>0</v>
      </c>
      <c r="AE187" s="153" t="str">
        <f t="shared" si="36"/>
        <v>NA</v>
      </c>
      <c r="AF187" s="153" t="str">
        <f t="shared" si="37"/>
        <v>NA</v>
      </c>
      <c r="AG187" s="153" t="str">
        <f>IF(AF187="NA","",IF(AF187=999999, "", IF(AF187=888888, "", IF(COUNTIF($AF$10:AF187,AF187)=1,AF187,""))))</f>
        <v/>
      </c>
      <c r="AH187" s="153" t="str">
        <f t="shared" si="38"/>
        <v>NA</v>
      </c>
      <c r="AI187" s="153" t="str">
        <f>IF(AH187="NA","",IF(AH187=999999, "", IF(AH187=888888, "", IF(COUNTIF($AH$10:AH187,AH187)=1,AH187,""))))</f>
        <v/>
      </c>
      <c r="AJ187" s="153" t="str">
        <f t="shared" si="39"/>
        <v>NA</v>
      </c>
      <c r="AK187" s="153" t="str">
        <f>IF(AJ187="NA","",IF(AJ187=999999, "", IF(AJ187=888888, "", IF(COUNTIF($AJ$10:AJ187,AJ187)=1,AJ187,""))))</f>
        <v/>
      </c>
      <c r="AL187" s="153">
        <f t="shared" si="42"/>
        <v>0</v>
      </c>
      <c r="AM187" s="153">
        <f t="shared" si="43"/>
        <v>0</v>
      </c>
      <c r="AN187" s="153" t="str">
        <f t="shared" si="44"/>
        <v>False</v>
      </c>
      <c r="AO187" s="235" t="str">
        <f t="shared" si="45"/>
        <v>NA</v>
      </c>
      <c r="AP187" s="235" t="str">
        <f>IF(AO187="NA","",IF(AO187=999999, "", IF(AO187=888888, "", IF(COUNTIF($AO$10:AO187,AO187)=1,AO187,""))))</f>
        <v/>
      </c>
      <c r="AQ187" s="211"/>
      <c r="AR187" s="211"/>
    </row>
    <row r="188" spans="1:44" ht="21.75" customHeight="1" x14ac:dyDescent="0.35">
      <c r="A188" s="148" t="str">
        <f t="shared" si="46"/>
        <v/>
      </c>
      <c r="B188" s="10"/>
      <c r="C188" s="147" t="str">
        <f>IFERROR(INDEX('List of schools'!C$2:C$8000, MATCH('Year 8 _2022'!$B188, 'List of schools'!$B$2:$B$8000,0)), "NA")</f>
        <v>NA</v>
      </c>
      <c r="D188" s="10"/>
      <c r="E188" s="124"/>
      <c r="F188" s="149" t="str">
        <f>IF(E188="","",IFERROR(
IF('Year 8 _2022'!E188="M",INDEX('List of schools'!H$2:H$7300,MATCH('Year 8 _2022'!$B188,'List of schools'!$B$2:$B$7300,0)),IF('Year 8 _2022'!E188="F",INDEX('List of schools'!G$2:G$7300,MATCH('Year 8 _2022'!$B188,'List of schools'!$B$2:$B$7300,0)),IF('Year 8 _2022'!E188="non-binary or other", 0,IF('Year 8 _2022'!E188="not disclosed", 0,"NA")))),"NA"))</f>
        <v/>
      </c>
      <c r="G188" s="11"/>
      <c r="H188" s="10"/>
      <c r="I188" s="10"/>
      <c r="J188" s="10"/>
      <c r="K188" s="150">
        <f t="shared" si="32"/>
        <v>0</v>
      </c>
      <c r="L188" s="17"/>
      <c r="M188" s="16"/>
      <c r="N188" s="9"/>
      <c r="O188" s="213"/>
      <c r="P188" s="10"/>
      <c r="Q188" s="355"/>
      <c r="R188" s="254"/>
      <c r="S188" s="151" t="str">
        <f t="shared" si="40"/>
        <v/>
      </c>
      <c r="T188" s="16"/>
      <c r="U188" s="10"/>
      <c r="V188" s="213"/>
      <c r="W188" s="10"/>
      <c r="X188" s="355"/>
      <c r="Y188" s="254"/>
      <c r="Z188" s="151" t="str">
        <f t="shared" si="41"/>
        <v/>
      </c>
      <c r="AA188" s="4"/>
      <c r="AB188" s="153" t="str">
        <f t="shared" si="33"/>
        <v/>
      </c>
      <c r="AC188" s="169" t="str">
        <f t="shared" si="34"/>
        <v/>
      </c>
      <c r="AD188" s="153">
        <f t="shared" si="35"/>
        <v>0</v>
      </c>
      <c r="AE188" s="153" t="str">
        <f t="shared" si="36"/>
        <v>NA</v>
      </c>
      <c r="AF188" s="153" t="str">
        <f t="shared" si="37"/>
        <v>NA</v>
      </c>
      <c r="AG188" s="153" t="str">
        <f>IF(AF188="NA","",IF(AF188=999999, "", IF(AF188=888888, "", IF(COUNTIF($AF$10:AF188,AF188)=1,AF188,""))))</f>
        <v/>
      </c>
      <c r="AH188" s="153" t="str">
        <f t="shared" si="38"/>
        <v>NA</v>
      </c>
      <c r="AI188" s="153" t="str">
        <f>IF(AH188="NA","",IF(AH188=999999, "", IF(AH188=888888, "", IF(COUNTIF($AH$10:AH188,AH188)=1,AH188,""))))</f>
        <v/>
      </c>
      <c r="AJ188" s="153" t="str">
        <f t="shared" si="39"/>
        <v>NA</v>
      </c>
      <c r="AK188" s="153" t="str">
        <f>IF(AJ188="NA","",IF(AJ188=999999, "", IF(AJ188=888888, "", IF(COUNTIF($AJ$10:AJ188,AJ188)=1,AJ188,""))))</f>
        <v/>
      </c>
      <c r="AL188" s="153">
        <f t="shared" si="42"/>
        <v>0</v>
      </c>
      <c r="AM188" s="153">
        <f t="shared" si="43"/>
        <v>0</v>
      </c>
      <c r="AN188" s="153" t="str">
        <f t="shared" si="44"/>
        <v>False</v>
      </c>
      <c r="AO188" s="235" t="str">
        <f t="shared" si="45"/>
        <v>NA</v>
      </c>
      <c r="AP188" s="235" t="str">
        <f>IF(AO188="NA","",IF(AO188=999999, "", IF(AO188=888888, "", IF(COUNTIF($AO$10:AO188,AO188)=1,AO188,""))))</f>
        <v/>
      </c>
      <c r="AQ188" s="211"/>
      <c r="AR188" s="211"/>
    </row>
    <row r="189" spans="1:44" ht="21.75" customHeight="1" x14ac:dyDescent="0.35">
      <c r="A189" s="148" t="str">
        <f t="shared" si="46"/>
        <v/>
      </c>
      <c r="B189" s="10"/>
      <c r="C189" s="147" t="str">
        <f>IFERROR(INDEX('List of schools'!C$2:C$8000, MATCH('Year 8 _2022'!$B189, 'List of schools'!$B$2:$B$8000,0)), "NA")</f>
        <v>NA</v>
      </c>
      <c r="D189" s="10"/>
      <c r="E189" s="124"/>
      <c r="F189" s="149" t="str">
        <f>IF(E189="","",IFERROR(
IF('Year 8 _2022'!E189="M",INDEX('List of schools'!H$2:H$7300,MATCH('Year 8 _2022'!$B189,'List of schools'!$B$2:$B$7300,0)),IF('Year 8 _2022'!E189="F",INDEX('List of schools'!G$2:G$7300,MATCH('Year 8 _2022'!$B189,'List of schools'!$B$2:$B$7300,0)),IF('Year 8 _2022'!E189="non-binary or other", 0,IF('Year 8 _2022'!E189="not disclosed", 0,"NA")))),"NA"))</f>
        <v/>
      </c>
      <c r="G189" s="11"/>
      <c r="H189" s="10"/>
      <c r="I189" s="10"/>
      <c r="J189" s="10"/>
      <c r="K189" s="150">
        <f t="shared" si="32"/>
        <v>0</v>
      </c>
      <c r="L189" s="17"/>
      <c r="M189" s="16"/>
      <c r="N189" s="9"/>
      <c r="O189" s="213"/>
      <c r="P189" s="10"/>
      <c r="Q189" s="355"/>
      <c r="R189" s="254"/>
      <c r="S189" s="151" t="str">
        <f t="shared" si="40"/>
        <v/>
      </c>
      <c r="T189" s="16"/>
      <c r="U189" s="10"/>
      <c r="V189" s="213"/>
      <c r="W189" s="10"/>
      <c r="X189" s="355"/>
      <c r="Y189" s="254"/>
      <c r="Z189" s="151" t="str">
        <f t="shared" si="41"/>
        <v/>
      </c>
      <c r="AA189" s="4"/>
      <c r="AB189" s="153" t="str">
        <f t="shared" si="33"/>
        <v/>
      </c>
      <c r="AC189" s="169" t="str">
        <f t="shared" si="34"/>
        <v/>
      </c>
      <c r="AD189" s="153">
        <f t="shared" si="35"/>
        <v>0</v>
      </c>
      <c r="AE189" s="153" t="str">
        <f t="shared" si="36"/>
        <v>NA</v>
      </c>
      <c r="AF189" s="153" t="str">
        <f t="shared" si="37"/>
        <v>NA</v>
      </c>
      <c r="AG189" s="153" t="str">
        <f>IF(AF189="NA","",IF(AF189=999999, "", IF(AF189=888888, "", IF(COUNTIF($AF$10:AF189,AF189)=1,AF189,""))))</f>
        <v/>
      </c>
      <c r="AH189" s="153" t="str">
        <f t="shared" si="38"/>
        <v>NA</v>
      </c>
      <c r="AI189" s="153" t="str">
        <f>IF(AH189="NA","",IF(AH189=999999, "", IF(AH189=888888, "", IF(COUNTIF($AH$10:AH189,AH189)=1,AH189,""))))</f>
        <v/>
      </c>
      <c r="AJ189" s="153" t="str">
        <f t="shared" si="39"/>
        <v>NA</v>
      </c>
      <c r="AK189" s="153" t="str">
        <f>IF(AJ189="NA","",IF(AJ189=999999, "", IF(AJ189=888888, "", IF(COUNTIF($AJ$10:AJ189,AJ189)=1,AJ189,""))))</f>
        <v/>
      </c>
      <c r="AL189" s="153">
        <f t="shared" si="42"/>
        <v>0</v>
      </c>
      <c r="AM189" s="153">
        <f t="shared" si="43"/>
        <v>0</v>
      </c>
      <c r="AN189" s="153" t="str">
        <f t="shared" si="44"/>
        <v>False</v>
      </c>
      <c r="AO189" s="235" t="str">
        <f t="shared" si="45"/>
        <v>NA</v>
      </c>
      <c r="AP189" s="235" t="str">
        <f>IF(AO189="NA","",IF(AO189=999999, "", IF(AO189=888888, "", IF(COUNTIF($AO$10:AO189,AO189)=1,AO189,""))))</f>
        <v/>
      </c>
      <c r="AQ189" s="211"/>
      <c r="AR189" s="211"/>
    </row>
    <row r="190" spans="1:44" ht="21.75" customHeight="1" x14ac:dyDescent="0.35">
      <c r="A190" s="148" t="str">
        <f t="shared" si="46"/>
        <v/>
      </c>
      <c r="B190" s="10"/>
      <c r="C190" s="147" t="str">
        <f>IFERROR(INDEX('List of schools'!C$2:C$8000, MATCH('Year 8 _2022'!$B190, 'List of schools'!$B$2:$B$8000,0)), "NA")</f>
        <v>NA</v>
      </c>
      <c r="D190" s="10"/>
      <c r="E190" s="124"/>
      <c r="F190" s="149" t="str">
        <f>IF(E190="","",IFERROR(
IF('Year 8 _2022'!E190="M",INDEX('List of schools'!H$2:H$7300,MATCH('Year 8 _2022'!$B190,'List of schools'!$B$2:$B$7300,0)),IF('Year 8 _2022'!E190="F",INDEX('List of schools'!G$2:G$7300,MATCH('Year 8 _2022'!$B190,'List of schools'!$B$2:$B$7300,0)),IF('Year 8 _2022'!E190="non-binary or other", 0,IF('Year 8 _2022'!E190="not disclosed", 0,"NA")))),"NA"))</f>
        <v/>
      </c>
      <c r="G190" s="11"/>
      <c r="H190" s="10"/>
      <c r="I190" s="10"/>
      <c r="J190" s="10"/>
      <c r="K190" s="150">
        <f t="shared" si="32"/>
        <v>0</v>
      </c>
      <c r="L190" s="17"/>
      <c r="M190" s="16"/>
      <c r="N190" s="9"/>
      <c r="O190" s="213"/>
      <c r="P190" s="10"/>
      <c r="Q190" s="355"/>
      <c r="R190" s="254"/>
      <c r="S190" s="151" t="str">
        <f t="shared" si="40"/>
        <v/>
      </c>
      <c r="T190" s="16"/>
      <c r="U190" s="10"/>
      <c r="V190" s="213"/>
      <c r="W190" s="10"/>
      <c r="X190" s="355"/>
      <c r="Y190" s="254"/>
      <c r="Z190" s="151" t="str">
        <f t="shared" si="41"/>
        <v/>
      </c>
      <c r="AA190" s="4"/>
      <c r="AB190" s="153" t="str">
        <f t="shared" si="33"/>
        <v/>
      </c>
      <c r="AC190" s="169" t="str">
        <f t="shared" si="34"/>
        <v/>
      </c>
      <c r="AD190" s="153">
        <f t="shared" si="35"/>
        <v>0</v>
      </c>
      <c r="AE190" s="153" t="str">
        <f t="shared" si="36"/>
        <v>NA</v>
      </c>
      <c r="AF190" s="153" t="str">
        <f t="shared" si="37"/>
        <v>NA</v>
      </c>
      <c r="AG190" s="153" t="str">
        <f>IF(AF190="NA","",IF(AF190=999999, "", IF(AF190=888888, "", IF(COUNTIF($AF$10:AF190,AF190)=1,AF190,""))))</f>
        <v/>
      </c>
      <c r="AH190" s="153" t="str">
        <f t="shared" si="38"/>
        <v>NA</v>
      </c>
      <c r="AI190" s="153" t="str">
        <f>IF(AH190="NA","",IF(AH190=999999, "", IF(AH190=888888, "", IF(COUNTIF($AH$10:AH190,AH190)=1,AH190,""))))</f>
        <v/>
      </c>
      <c r="AJ190" s="153" t="str">
        <f t="shared" si="39"/>
        <v>NA</v>
      </c>
      <c r="AK190" s="153" t="str">
        <f>IF(AJ190="NA","",IF(AJ190=999999, "", IF(AJ190=888888, "", IF(COUNTIF($AJ$10:AJ190,AJ190)=1,AJ190,""))))</f>
        <v/>
      </c>
      <c r="AL190" s="153">
        <f t="shared" si="42"/>
        <v>0</v>
      </c>
      <c r="AM190" s="153">
        <f t="shared" si="43"/>
        <v>0</v>
      </c>
      <c r="AN190" s="153" t="str">
        <f t="shared" si="44"/>
        <v>False</v>
      </c>
      <c r="AO190" s="235" t="str">
        <f t="shared" si="45"/>
        <v>NA</v>
      </c>
      <c r="AP190" s="235" t="str">
        <f>IF(AO190="NA","",IF(AO190=999999, "", IF(AO190=888888, "", IF(COUNTIF($AO$10:AO190,AO190)=1,AO190,""))))</f>
        <v/>
      </c>
      <c r="AQ190" s="211"/>
      <c r="AR190" s="211"/>
    </row>
    <row r="191" spans="1:44" ht="21.75" customHeight="1" x14ac:dyDescent="0.35">
      <c r="A191" s="148" t="str">
        <f t="shared" si="46"/>
        <v/>
      </c>
      <c r="B191" s="10"/>
      <c r="C191" s="147" t="str">
        <f>IFERROR(INDEX('List of schools'!C$2:C$8000, MATCH('Year 8 _2022'!$B191, 'List of schools'!$B$2:$B$8000,0)), "NA")</f>
        <v>NA</v>
      </c>
      <c r="D191" s="10"/>
      <c r="E191" s="124"/>
      <c r="F191" s="149" t="str">
        <f>IF(E191="","",IFERROR(
IF('Year 8 _2022'!E191="M",INDEX('List of schools'!H$2:H$7300,MATCH('Year 8 _2022'!$B191,'List of schools'!$B$2:$B$7300,0)),IF('Year 8 _2022'!E191="F",INDEX('List of schools'!G$2:G$7300,MATCH('Year 8 _2022'!$B191,'List of schools'!$B$2:$B$7300,0)),IF('Year 8 _2022'!E191="non-binary or other", 0,IF('Year 8 _2022'!E191="not disclosed", 0,"NA")))),"NA"))</f>
        <v/>
      </c>
      <c r="G191" s="11"/>
      <c r="H191" s="10"/>
      <c r="I191" s="10"/>
      <c r="J191" s="10"/>
      <c r="K191" s="150">
        <f t="shared" si="32"/>
        <v>0</v>
      </c>
      <c r="L191" s="17"/>
      <c r="M191" s="16"/>
      <c r="N191" s="9"/>
      <c r="O191" s="213"/>
      <c r="P191" s="10"/>
      <c r="Q191" s="355"/>
      <c r="R191" s="254"/>
      <c r="S191" s="151" t="str">
        <f t="shared" si="40"/>
        <v/>
      </c>
      <c r="T191" s="16"/>
      <c r="U191" s="10"/>
      <c r="V191" s="213"/>
      <c r="W191" s="10"/>
      <c r="X191" s="355"/>
      <c r="Y191" s="254"/>
      <c r="Z191" s="151" t="str">
        <f t="shared" si="41"/>
        <v/>
      </c>
      <c r="AA191" s="4"/>
      <c r="AB191" s="153" t="str">
        <f t="shared" si="33"/>
        <v/>
      </c>
      <c r="AC191" s="169" t="str">
        <f t="shared" si="34"/>
        <v/>
      </c>
      <c r="AD191" s="153">
        <f t="shared" si="35"/>
        <v>0</v>
      </c>
      <c r="AE191" s="153" t="str">
        <f t="shared" si="36"/>
        <v>NA</v>
      </c>
      <c r="AF191" s="153" t="str">
        <f t="shared" si="37"/>
        <v>NA</v>
      </c>
      <c r="AG191" s="153" t="str">
        <f>IF(AF191="NA","",IF(AF191=999999, "", IF(AF191=888888, "", IF(COUNTIF($AF$10:AF191,AF191)=1,AF191,""))))</f>
        <v/>
      </c>
      <c r="AH191" s="153" t="str">
        <f t="shared" si="38"/>
        <v>NA</v>
      </c>
      <c r="AI191" s="153" t="str">
        <f>IF(AH191="NA","",IF(AH191=999999, "", IF(AH191=888888, "", IF(COUNTIF($AH$10:AH191,AH191)=1,AH191,""))))</f>
        <v/>
      </c>
      <c r="AJ191" s="153" t="str">
        <f t="shared" si="39"/>
        <v>NA</v>
      </c>
      <c r="AK191" s="153" t="str">
        <f>IF(AJ191="NA","",IF(AJ191=999999, "", IF(AJ191=888888, "", IF(COUNTIF($AJ$10:AJ191,AJ191)=1,AJ191,""))))</f>
        <v/>
      </c>
      <c r="AL191" s="153">
        <f t="shared" si="42"/>
        <v>0</v>
      </c>
      <c r="AM191" s="153">
        <f t="shared" si="43"/>
        <v>0</v>
      </c>
      <c r="AN191" s="153" t="str">
        <f t="shared" si="44"/>
        <v>False</v>
      </c>
      <c r="AO191" s="235" t="str">
        <f t="shared" si="45"/>
        <v>NA</v>
      </c>
      <c r="AP191" s="235" t="str">
        <f>IF(AO191="NA","",IF(AO191=999999, "", IF(AO191=888888, "", IF(COUNTIF($AO$10:AO191,AO191)=1,AO191,""))))</f>
        <v/>
      </c>
      <c r="AQ191" s="211"/>
      <c r="AR191" s="211"/>
    </row>
    <row r="192" spans="1:44" ht="21.75" customHeight="1" x14ac:dyDescent="0.35">
      <c r="A192" s="148" t="str">
        <f t="shared" si="46"/>
        <v/>
      </c>
      <c r="B192" s="10"/>
      <c r="C192" s="147" t="str">
        <f>IFERROR(INDEX('List of schools'!C$2:C$8000, MATCH('Year 8 _2022'!$B192, 'List of schools'!$B$2:$B$8000,0)), "NA")</f>
        <v>NA</v>
      </c>
      <c r="D192" s="10"/>
      <c r="E192" s="124"/>
      <c r="F192" s="149" t="str">
        <f>IF(E192="","",IFERROR(
IF('Year 8 _2022'!E192="M",INDEX('List of schools'!H$2:H$7300,MATCH('Year 8 _2022'!$B192,'List of schools'!$B$2:$B$7300,0)),IF('Year 8 _2022'!E192="F",INDEX('List of schools'!G$2:G$7300,MATCH('Year 8 _2022'!$B192,'List of schools'!$B$2:$B$7300,0)),IF('Year 8 _2022'!E192="non-binary or other", 0,IF('Year 8 _2022'!E192="not disclosed", 0,"NA")))),"NA"))</f>
        <v/>
      </c>
      <c r="G192" s="11"/>
      <c r="H192" s="10"/>
      <c r="I192" s="10"/>
      <c r="J192" s="10"/>
      <c r="K192" s="150">
        <f t="shared" si="32"/>
        <v>0</v>
      </c>
      <c r="L192" s="17"/>
      <c r="M192" s="16"/>
      <c r="N192" s="9"/>
      <c r="O192" s="213"/>
      <c r="P192" s="10"/>
      <c r="Q192" s="355"/>
      <c r="R192" s="254"/>
      <c r="S192" s="151" t="str">
        <f t="shared" si="40"/>
        <v/>
      </c>
      <c r="T192" s="16"/>
      <c r="U192" s="10"/>
      <c r="V192" s="213"/>
      <c r="W192" s="10"/>
      <c r="X192" s="355"/>
      <c r="Y192" s="254"/>
      <c r="Z192" s="151" t="str">
        <f t="shared" si="41"/>
        <v/>
      </c>
      <c r="AA192" s="4"/>
      <c r="AB192" s="153" t="str">
        <f t="shared" si="33"/>
        <v/>
      </c>
      <c r="AC192" s="169" t="str">
        <f t="shared" si="34"/>
        <v/>
      </c>
      <c r="AD192" s="153">
        <f t="shared" si="35"/>
        <v>0</v>
      </c>
      <c r="AE192" s="153" t="str">
        <f t="shared" si="36"/>
        <v>NA</v>
      </c>
      <c r="AF192" s="153" t="str">
        <f t="shared" si="37"/>
        <v>NA</v>
      </c>
      <c r="AG192" s="153" t="str">
        <f>IF(AF192="NA","",IF(AF192=999999, "", IF(AF192=888888, "", IF(COUNTIF($AF$10:AF192,AF192)=1,AF192,""))))</f>
        <v/>
      </c>
      <c r="AH192" s="153" t="str">
        <f t="shared" si="38"/>
        <v>NA</v>
      </c>
      <c r="AI192" s="153" t="str">
        <f>IF(AH192="NA","",IF(AH192=999999, "", IF(AH192=888888, "", IF(COUNTIF($AH$10:AH192,AH192)=1,AH192,""))))</f>
        <v/>
      </c>
      <c r="AJ192" s="153" t="str">
        <f t="shared" si="39"/>
        <v>NA</v>
      </c>
      <c r="AK192" s="153" t="str">
        <f>IF(AJ192="NA","",IF(AJ192=999999, "", IF(AJ192=888888, "", IF(COUNTIF($AJ$10:AJ192,AJ192)=1,AJ192,""))))</f>
        <v/>
      </c>
      <c r="AL192" s="153">
        <f t="shared" si="42"/>
        <v>0</v>
      </c>
      <c r="AM192" s="153">
        <f t="shared" si="43"/>
        <v>0</v>
      </c>
      <c r="AN192" s="153" t="str">
        <f t="shared" si="44"/>
        <v>False</v>
      </c>
      <c r="AO192" s="235" t="str">
        <f t="shared" si="45"/>
        <v>NA</v>
      </c>
      <c r="AP192" s="235" t="str">
        <f>IF(AO192="NA","",IF(AO192=999999, "", IF(AO192=888888, "", IF(COUNTIF($AO$10:AO192,AO192)=1,AO192,""))))</f>
        <v/>
      </c>
      <c r="AQ192" s="211"/>
      <c r="AR192" s="211"/>
    </row>
    <row r="193" spans="1:44" ht="21.75" customHeight="1" x14ac:dyDescent="0.35">
      <c r="A193" s="148" t="str">
        <f t="shared" si="46"/>
        <v/>
      </c>
      <c r="B193" s="10"/>
      <c r="C193" s="147" t="str">
        <f>IFERROR(INDEX('List of schools'!C$2:C$8000, MATCH('Year 8 _2022'!$B193, 'List of schools'!$B$2:$B$8000,0)), "NA")</f>
        <v>NA</v>
      </c>
      <c r="D193" s="10"/>
      <c r="E193" s="124"/>
      <c r="F193" s="149" t="str">
        <f>IF(E193="","",IFERROR(
IF('Year 8 _2022'!E193="M",INDEX('List of schools'!H$2:H$7300,MATCH('Year 8 _2022'!$B193,'List of schools'!$B$2:$B$7300,0)),IF('Year 8 _2022'!E193="F",INDEX('List of schools'!G$2:G$7300,MATCH('Year 8 _2022'!$B193,'List of schools'!$B$2:$B$7300,0)),IF('Year 8 _2022'!E193="non-binary or other", 0,IF('Year 8 _2022'!E193="not disclosed", 0,"NA")))),"NA"))</f>
        <v/>
      </c>
      <c r="G193" s="11"/>
      <c r="H193" s="10"/>
      <c r="I193" s="10"/>
      <c r="J193" s="10"/>
      <c r="K193" s="150">
        <f t="shared" si="32"/>
        <v>0</v>
      </c>
      <c r="L193" s="17"/>
      <c r="M193" s="16"/>
      <c r="N193" s="9"/>
      <c r="O193" s="213"/>
      <c r="P193" s="10"/>
      <c r="Q193" s="355"/>
      <c r="R193" s="254"/>
      <c r="S193" s="151" t="str">
        <f t="shared" si="40"/>
        <v/>
      </c>
      <c r="T193" s="16"/>
      <c r="U193" s="10"/>
      <c r="V193" s="213"/>
      <c r="W193" s="10"/>
      <c r="X193" s="355"/>
      <c r="Y193" s="254"/>
      <c r="Z193" s="151" t="str">
        <f t="shared" si="41"/>
        <v/>
      </c>
      <c r="AA193" s="4"/>
      <c r="AB193" s="153" t="str">
        <f t="shared" si="33"/>
        <v/>
      </c>
      <c r="AC193" s="169" t="str">
        <f t="shared" si="34"/>
        <v/>
      </c>
      <c r="AD193" s="153">
        <f t="shared" si="35"/>
        <v>0</v>
      </c>
      <c r="AE193" s="153" t="str">
        <f t="shared" si="36"/>
        <v>NA</v>
      </c>
      <c r="AF193" s="153" t="str">
        <f t="shared" si="37"/>
        <v>NA</v>
      </c>
      <c r="AG193" s="153" t="str">
        <f>IF(AF193="NA","",IF(AF193=999999, "", IF(AF193=888888, "", IF(COUNTIF($AF$10:AF193,AF193)=1,AF193,""))))</f>
        <v/>
      </c>
      <c r="AH193" s="153" t="str">
        <f t="shared" si="38"/>
        <v>NA</v>
      </c>
      <c r="AI193" s="153" t="str">
        <f>IF(AH193="NA","",IF(AH193=999999, "", IF(AH193=888888, "", IF(COUNTIF($AH$10:AH193,AH193)=1,AH193,""))))</f>
        <v/>
      </c>
      <c r="AJ193" s="153" t="str">
        <f t="shared" si="39"/>
        <v>NA</v>
      </c>
      <c r="AK193" s="153" t="str">
        <f>IF(AJ193="NA","",IF(AJ193=999999, "", IF(AJ193=888888, "", IF(COUNTIF($AJ$10:AJ193,AJ193)=1,AJ193,""))))</f>
        <v/>
      </c>
      <c r="AL193" s="153">
        <f t="shared" si="42"/>
        <v>0</v>
      </c>
      <c r="AM193" s="153">
        <f t="shared" si="43"/>
        <v>0</v>
      </c>
      <c r="AN193" s="153" t="str">
        <f t="shared" si="44"/>
        <v>False</v>
      </c>
      <c r="AO193" s="235" t="str">
        <f t="shared" si="45"/>
        <v>NA</v>
      </c>
      <c r="AP193" s="235" t="str">
        <f>IF(AO193="NA","",IF(AO193=999999, "", IF(AO193=888888, "", IF(COUNTIF($AO$10:AO193,AO193)=1,AO193,""))))</f>
        <v/>
      </c>
      <c r="AQ193" s="211"/>
      <c r="AR193" s="211"/>
    </row>
    <row r="194" spans="1:44" ht="21.75" customHeight="1" x14ac:dyDescent="0.35">
      <c r="A194" s="148" t="str">
        <f t="shared" si="46"/>
        <v/>
      </c>
      <c r="B194" s="10"/>
      <c r="C194" s="147" t="str">
        <f>IFERROR(INDEX('List of schools'!C$2:C$8000, MATCH('Year 8 _2022'!$B194, 'List of schools'!$B$2:$B$8000,0)), "NA")</f>
        <v>NA</v>
      </c>
      <c r="D194" s="10"/>
      <c r="E194" s="124"/>
      <c r="F194" s="149" t="str">
        <f>IF(E194="","",IFERROR(
IF('Year 8 _2022'!E194="M",INDEX('List of schools'!H$2:H$7300,MATCH('Year 8 _2022'!$B194,'List of schools'!$B$2:$B$7300,0)),IF('Year 8 _2022'!E194="F",INDEX('List of schools'!G$2:G$7300,MATCH('Year 8 _2022'!$B194,'List of schools'!$B$2:$B$7300,0)),IF('Year 8 _2022'!E194="non-binary or other", 0,IF('Year 8 _2022'!E194="not disclosed", 0,"NA")))),"NA"))</f>
        <v/>
      </c>
      <c r="G194" s="11"/>
      <c r="H194" s="10"/>
      <c r="I194" s="10"/>
      <c r="J194" s="10"/>
      <c r="K194" s="150">
        <f t="shared" si="32"/>
        <v>0</v>
      </c>
      <c r="L194" s="17"/>
      <c r="M194" s="16"/>
      <c r="N194" s="9"/>
      <c r="O194" s="213"/>
      <c r="P194" s="10"/>
      <c r="Q194" s="355"/>
      <c r="R194" s="254"/>
      <c r="S194" s="151" t="str">
        <f t="shared" si="40"/>
        <v/>
      </c>
      <c r="T194" s="16"/>
      <c r="U194" s="10"/>
      <c r="V194" s="213"/>
      <c r="W194" s="10"/>
      <c r="X194" s="355"/>
      <c r="Y194" s="254"/>
      <c r="Z194" s="151" t="str">
        <f t="shared" si="41"/>
        <v/>
      </c>
      <c r="AA194" s="4"/>
      <c r="AB194" s="153" t="str">
        <f t="shared" si="33"/>
        <v/>
      </c>
      <c r="AC194" s="169" t="str">
        <f t="shared" si="34"/>
        <v/>
      </c>
      <c r="AD194" s="153">
        <f t="shared" si="35"/>
        <v>0</v>
      </c>
      <c r="AE194" s="153" t="str">
        <f t="shared" si="36"/>
        <v>NA</v>
      </c>
      <c r="AF194" s="153" t="str">
        <f t="shared" si="37"/>
        <v>NA</v>
      </c>
      <c r="AG194" s="153" t="str">
        <f>IF(AF194="NA","",IF(AF194=999999, "", IF(AF194=888888, "", IF(COUNTIF($AF$10:AF194,AF194)=1,AF194,""))))</f>
        <v/>
      </c>
      <c r="AH194" s="153" t="str">
        <f t="shared" si="38"/>
        <v>NA</v>
      </c>
      <c r="AI194" s="153" t="str">
        <f>IF(AH194="NA","",IF(AH194=999999, "", IF(AH194=888888, "", IF(COUNTIF($AH$10:AH194,AH194)=1,AH194,""))))</f>
        <v/>
      </c>
      <c r="AJ194" s="153" t="str">
        <f t="shared" si="39"/>
        <v>NA</v>
      </c>
      <c r="AK194" s="153" t="str">
        <f>IF(AJ194="NA","",IF(AJ194=999999, "", IF(AJ194=888888, "", IF(COUNTIF($AJ$10:AJ194,AJ194)=1,AJ194,""))))</f>
        <v/>
      </c>
      <c r="AL194" s="153">
        <f t="shared" si="42"/>
        <v>0</v>
      </c>
      <c r="AM194" s="153">
        <f t="shared" si="43"/>
        <v>0</v>
      </c>
      <c r="AN194" s="153" t="str">
        <f t="shared" si="44"/>
        <v>False</v>
      </c>
      <c r="AO194" s="235" t="str">
        <f t="shared" si="45"/>
        <v>NA</v>
      </c>
      <c r="AP194" s="235" t="str">
        <f>IF(AO194="NA","",IF(AO194=999999, "", IF(AO194=888888, "", IF(COUNTIF($AO$10:AO194,AO194)=1,AO194,""))))</f>
        <v/>
      </c>
      <c r="AQ194" s="211"/>
      <c r="AR194" s="211"/>
    </row>
    <row r="195" spans="1:44" ht="21.75" customHeight="1" x14ac:dyDescent="0.35">
      <c r="A195" s="148" t="str">
        <f t="shared" si="46"/>
        <v/>
      </c>
      <c r="B195" s="10"/>
      <c r="C195" s="147" t="str">
        <f>IFERROR(INDEX('List of schools'!C$2:C$8000, MATCH('Year 8 _2022'!$B195, 'List of schools'!$B$2:$B$8000,0)), "NA")</f>
        <v>NA</v>
      </c>
      <c r="D195" s="10"/>
      <c r="E195" s="124"/>
      <c r="F195" s="149" t="str">
        <f>IF(E195="","",IFERROR(
IF('Year 8 _2022'!E195="M",INDEX('List of schools'!H$2:H$7300,MATCH('Year 8 _2022'!$B195,'List of schools'!$B$2:$B$7300,0)),IF('Year 8 _2022'!E195="F",INDEX('List of schools'!G$2:G$7300,MATCH('Year 8 _2022'!$B195,'List of schools'!$B$2:$B$7300,0)),IF('Year 8 _2022'!E195="non-binary or other", 0,IF('Year 8 _2022'!E195="not disclosed", 0,"NA")))),"NA"))</f>
        <v/>
      </c>
      <c r="G195" s="11"/>
      <c r="H195" s="10"/>
      <c r="I195" s="10"/>
      <c r="J195" s="10"/>
      <c r="K195" s="150">
        <f t="shared" si="32"/>
        <v>0</v>
      </c>
      <c r="L195" s="17"/>
      <c r="M195" s="16"/>
      <c r="N195" s="9"/>
      <c r="O195" s="213"/>
      <c r="P195" s="10"/>
      <c r="Q195" s="355"/>
      <c r="R195" s="254"/>
      <c r="S195" s="151" t="str">
        <f t="shared" si="40"/>
        <v/>
      </c>
      <c r="T195" s="16"/>
      <c r="U195" s="10"/>
      <c r="V195" s="213"/>
      <c r="W195" s="10"/>
      <c r="X195" s="355"/>
      <c r="Y195" s="254"/>
      <c r="Z195" s="151" t="str">
        <f t="shared" si="41"/>
        <v/>
      </c>
      <c r="AA195" s="4"/>
      <c r="AB195" s="153" t="str">
        <f t="shared" si="33"/>
        <v/>
      </c>
      <c r="AC195" s="169" t="str">
        <f t="shared" si="34"/>
        <v/>
      </c>
      <c r="AD195" s="153">
        <f t="shared" si="35"/>
        <v>0</v>
      </c>
      <c r="AE195" s="153" t="str">
        <f t="shared" si="36"/>
        <v>NA</v>
      </c>
      <c r="AF195" s="153" t="str">
        <f t="shared" si="37"/>
        <v>NA</v>
      </c>
      <c r="AG195" s="153" t="str">
        <f>IF(AF195="NA","",IF(AF195=999999, "", IF(AF195=888888, "", IF(COUNTIF($AF$10:AF195,AF195)=1,AF195,""))))</f>
        <v/>
      </c>
      <c r="AH195" s="153" t="str">
        <f t="shared" si="38"/>
        <v>NA</v>
      </c>
      <c r="AI195" s="153" t="str">
        <f>IF(AH195="NA","",IF(AH195=999999, "", IF(AH195=888888, "", IF(COUNTIF($AH$10:AH195,AH195)=1,AH195,""))))</f>
        <v/>
      </c>
      <c r="AJ195" s="153" t="str">
        <f t="shared" si="39"/>
        <v>NA</v>
      </c>
      <c r="AK195" s="153" t="str">
        <f>IF(AJ195="NA","",IF(AJ195=999999, "", IF(AJ195=888888, "", IF(COUNTIF($AJ$10:AJ195,AJ195)=1,AJ195,""))))</f>
        <v/>
      </c>
      <c r="AL195" s="153">
        <f t="shared" si="42"/>
        <v>0</v>
      </c>
      <c r="AM195" s="153">
        <f t="shared" si="43"/>
        <v>0</v>
      </c>
      <c r="AN195" s="153" t="str">
        <f t="shared" si="44"/>
        <v>False</v>
      </c>
      <c r="AO195" s="235" t="str">
        <f t="shared" si="45"/>
        <v>NA</v>
      </c>
      <c r="AP195" s="235" t="str">
        <f>IF(AO195="NA","",IF(AO195=999999, "", IF(AO195=888888, "", IF(COUNTIF($AO$10:AO195,AO195)=1,AO195,""))))</f>
        <v/>
      </c>
      <c r="AQ195" s="211"/>
      <c r="AR195" s="211"/>
    </row>
    <row r="196" spans="1:44" ht="21.75" customHeight="1" x14ac:dyDescent="0.35">
      <c r="A196" s="148" t="str">
        <f t="shared" si="46"/>
        <v/>
      </c>
      <c r="B196" s="10"/>
      <c r="C196" s="147" t="str">
        <f>IFERROR(INDEX('List of schools'!C$2:C$8000, MATCH('Year 8 _2022'!$B196, 'List of schools'!$B$2:$B$8000,0)), "NA")</f>
        <v>NA</v>
      </c>
      <c r="D196" s="10"/>
      <c r="E196" s="124"/>
      <c r="F196" s="149" t="str">
        <f>IF(E196="","",IFERROR(
IF('Year 8 _2022'!E196="M",INDEX('List of schools'!H$2:H$7300,MATCH('Year 8 _2022'!$B196,'List of schools'!$B$2:$B$7300,0)),IF('Year 8 _2022'!E196="F",INDEX('List of schools'!G$2:G$7300,MATCH('Year 8 _2022'!$B196,'List of schools'!$B$2:$B$7300,0)),IF('Year 8 _2022'!E196="non-binary or other", 0,IF('Year 8 _2022'!E196="not disclosed", 0,"NA")))),"NA"))</f>
        <v/>
      </c>
      <c r="G196" s="11"/>
      <c r="H196" s="10"/>
      <c r="I196" s="10"/>
      <c r="J196" s="10"/>
      <c r="K196" s="150">
        <f t="shared" si="32"/>
        <v>0</v>
      </c>
      <c r="L196" s="17"/>
      <c r="M196" s="16"/>
      <c r="N196" s="9"/>
      <c r="O196" s="213"/>
      <c r="P196" s="10"/>
      <c r="Q196" s="355"/>
      <c r="R196" s="254"/>
      <c r="S196" s="151" t="str">
        <f t="shared" si="40"/>
        <v/>
      </c>
      <c r="T196" s="16"/>
      <c r="U196" s="10"/>
      <c r="V196" s="213"/>
      <c r="W196" s="10"/>
      <c r="X196" s="355"/>
      <c r="Y196" s="254"/>
      <c r="Z196" s="151" t="str">
        <f t="shared" si="41"/>
        <v/>
      </c>
      <c r="AA196" s="4"/>
      <c r="AB196" s="153" t="str">
        <f t="shared" si="33"/>
        <v/>
      </c>
      <c r="AC196" s="169" t="str">
        <f t="shared" si="34"/>
        <v/>
      </c>
      <c r="AD196" s="153">
        <f t="shared" si="35"/>
        <v>0</v>
      </c>
      <c r="AE196" s="153" t="str">
        <f t="shared" si="36"/>
        <v>NA</v>
      </c>
      <c r="AF196" s="153" t="str">
        <f t="shared" si="37"/>
        <v>NA</v>
      </c>
      <c r="AG196" s="153" t="str">
        <f>IF(AF196="NA","",IF(AF196=999999, "", IF(AF196=888888, "", IF(COUNTIF($AF$10:AF196,AF196)=1,AF196,""))))</f>
        <v/>
      </c>
      <c r="AH196" s="153" t="str">
        <f t="shared" si="38"/>
        <v>NA</v>
      </c>
      <c r="AI196" s="153" t="str">
        <f>IF(AH196="NA","",IF(AH196=999999, "", IF(AH196=888888, "", IF(COUNTIF($AH$10:AH196,AH196)=1,AH196,""))))</f>
        <v/>
      </c>
      <c r="AJ196" s="153" t="str">
        <f t="shared" si="39"/>
        <v>NA</v>
      </c>
      <c r="AK196" s="153" t="str">
        <f>IF(AJ196="NA","",IF(AJ196=999999, "", IF(AJ196=888888, "", IF(COUNTIF($AJ$10:AJ196,AJ196)=1,AJ196,""))))</f>
        <v/>
      </c>
      <c r="AL196" s="153">
        <f t="shared" si="42"/>
        <v>0</v>
      </c>
      <c r="AM196" s="153">
        <f t="shared" si="43"/>
        <v>0</v>
      </c>
      <c r="AN196" s="153" t="str">
        <f t="shared" si="44"/>
        <v>False</v>
      </c>
      <c r="AO196" s="235" t="str">
        <f t="shared" si="45"/>
        <v>NA</v>
      </c>
      <c r="AP196" s="235" t="str">
        <f>IF(AO196="NA","",IF(AO196=999999, "", IF(AO196=888888, "", IF(COUNTIF($AO$10:AO196,AO196)=1,AO196,""))))</f>
        <v/>
      </c>
      <c r="AQ196" s="211"/>
      <c r="AR196" s="211"/>
    </row>
    <row r="197" spans="1:44" ht="21.75" customHeight="1" x14ac:dyDescent="0.35">
      <c r="A197" s="148" t="str">
        <f t="shared" si="46"/>
        <v/>
      </c>
      <c r="B197" s="10"/>
      <c r="C197" s="147" t="str">
        <f>IFERROR(INDEX('List of schools'!C$2:C$8000, MATCH('Year 8 _2022'!$B197, 'List of schools'!$B$2:$B$8000,0)), "NA")</f>
        <v>NA</v>
      </c>
      <c r="D197" s="10"/>
      <c r="E197" s="124"/>
      <c r="F197" s="149" t="str">
        <f>IF(E197="","",IFERROR(
IF('Year 8 _2022'!E197="M",INDEX('List of schools'!H$2:H$7300,MATCH('Year 8 _2022'!$B197,'List of schools'!$B$2:$B$7300,0)),IF('Year 8 _2022'!E197="F",INDEX('List of schools'!G$2:G$7300,MATCH('Year 8 _2022'!$B197,'List of schools'!$B$2:$B$7300,0)),IF('Year 8 _2022'!E197="non-binary or other", 0,IF('Year 8 _2022'!E197="not disclosed", 0,"NA")))),"NA"))</f>
        <v/>
      </c>
      <c r="G197" s="11"/>
      <c r="H197" s="10"/>
      <c r="I197" s="10"/>
      <c r="J197" s="10"/>
      <c r="K197" s="150">
        <f t="shared" si="32"/>
        <v>0</v>
      </c>
      <c r="L197" s="17"/>
      <c r="M197" s="16"/>
      <c r="N197" s="9"/>
      <c r="O197" s="213"/>
      <c r="P197" s="10"/>
      <c r="Q197" s="355"/>
      <c r="R197" s="254"/>
      <c r="S197" s="151" t="str">
        <f t="shared" si="40"/>
        <v/>
      </c>
      <c r="T197" s="16"/>
      <c r="U197" s="10"/>
      <c r="V197" s="213"/>
      <c r="W197" s="10"/>
      <c r="X197" s="355"/>
      <c r="Y197" s="254"/>
      <c r="Z197" s="151" t="str">
        <f t="shared" si="41"/>
        <v/>
      </c>
      <c r="AA197" s="4"/>
      <c r="AB197" s="153" t="str">
        <f t="shared" si="33"/>
        <v/>
      </c>
      <c r="AC197" s="169" t="str">
        <f t="shared" si="34"/>
        <v/>
      </c>
      <c r="AD197" s="153">
        <f t="shared" si="35"/>
        <v>0</v>
      </c>
      <c r="AE197" s="153" t="str">
        <f t="shared" si="36"/>
        <v>NA</v>
      </c>
      <c r="AF197" s="153" t="str">
        <f t="shared" si="37"/>
        <v>NA</v>
      </c>
      <c r="AG197" s="153" t="str">
        <f>IF(AF197="NA","",IF(AF197=999999, "", IF(AF197=888888, "", IF(COUNTIF($AF$10:AF197,AF197)=1,AF197,""))))</f>
        <v/>
      </c>
      <c r="AH197" s="153" t="str">
        <f t="shared" si="38"/>
        <v>NA</v>
      </c>
      <c r="AI197" s="153" t="str">
        <f>IF(AH197="NA","",IF(AH197=999999, "", IF(AH197=888888, "", IF(COUNTIF($AH$10:AH197,AH197)=1,AH197,""))))</f>
        <v/>
      </c>
      <c r="AJ197" s="153" t="str">
        <f t="shared" si="39"/>
        <v>NA</v>
      </c>
      <c r="AK197" s="153" t="str">
        <f>IF(AJ197="NA","",IF(AJ197=999999, "", IF(AJ197=888888, "", IF(COUNTIF($AJ$10:AJ197,AJ197)=1,AJ197,""))))</f>
        <v/>
      </c>
      <c r="AL197" s="153">
        <f t="shared" si="42"/>
        <v>0</v>
      </c>
      <c r="AM197" s="153">
        <f t="shared" si="43"/>
        <v>0</v>
      </c>
      <c r="AN197" s="153" t="str">
        <f t="shared" si="44"/>
        <v>False</v>
      </c>
      <c r="AO197" s="235" t="str">
        <f t="shared" si="45"/>
        <v>NA</v>
      </c>
      <c r="AP197" s="235" t="str">
        <f>IF(AO197="NA","",IF(AO197=999999, "", IF(AO197=888888, "", IF(COUNTIF($AO$10:AO197,AO197)=1,AO197,""))))</f>
        <v/>
      </c>
      <c r="AQ197" s="211"/>
      <c r="AR197" s="211"/>
    </row>
    <row r="198" spans="1:44" ht="21.75" customHeight="1" x14ac:dyDescent="0.35">
      <c r="A198" s="148" t="str">
        <f t="shared" si="46"/>
        <v/>
      </c>
      <c r="B198" s="10"/>
      <c r="C198" s="147" t="str">
        <f>IFERROR(INDEX('List of schools'!C$2:C$8000, MATCH('Year 8 _2022'!$B198, 'List of schools'!$B$2:$B$8000,0)), "NA")</f>
        <v>NA</v>
      </c>
      <c r="D198" s="10"/>
      <c r="E198" s="124"/>
      <c r="F198" s="149" t="str">
        <f>IF(E198="","",IFERROR(
IF('Year 8 _2022'!E198="M",INDEX('List of schools'!H$2:H$7300,MATCH('Year 8 _2022'!$B198,'List of schools'!$B$2:$B$7300,0)),IF('Year 8 _2022'!E198="F",INDEX('List of schools'!G$2:G$7300,MATCH('Year 8 _2022'!$B198,'List of schools'!$B$2:$B$7300,0)),IF('Year 8 _2022'!E198="non-binary or other", 0,IF('Year 8 _2022'!E198="not disclosed", 0,"NA")))),"NA"))</f>
        <v/>
      </c>
      <c r="G198" s="11"/>
      <c r="H198" s="10"/>
      <c r="I198" s="10"/>
      <c r="J198" s="10"/>
      <c r="K198" s="150">
        <f t="shared" si="32"/>
        <v>0</v>
      </c>
      <c r="L198" s="17"/>
      <c r="M198" s="16"/>
      <c r="N198" s="9"/>
      <c r="O198" s="213"/>
      <c r="P198" s="10"/>
      <c r="Q198" s="355"/>
      <c r="R198" s="254"/>
      <c r="S198" s="151" t="str">
        <f t="shared" si="40"/>
        <v/>
      </c>
      <c r="T198" s="16"/>
      <c r="U198" s="10"/>
      <c r="V198" s="213"/>
      <c r="W198" s="10"/>
      <c r="X198" s="355"/>
      <c r="Y198" s="254"/>
      <c r="Z198" s="151" t="str">
        <f t="shared" si="41"/>
        <v/>
      </c>
      <c r="AA198" s="4"/>
      <c r="AB198" s="153" t="str">
        <f t="shared" si="33"/>
        <v/>
      </c>
      <c r="AC198" s="169" t="str">
        <f t="shared" si="34"/>
        <v/>
      </c>
      <c r="AD198" s="153">
        <f t="shared" si="35"/>
        <v>0</v>
      </c>
      <c r="AE198" s="153" t="str">
        <f t="shared" si="36"/>
        <v>NA</v>
      </c>
      <c r="AF198" s="153" t="str">
        <f t="shared" si="37"/>
        <v>NA</v>
      </c>
      <c r="AG198" s="153" t="str">
        <f>IF(AF198="NA","",IF(AF198=999999, "", IF(AF198=888888, "", IF(COUNTIF($AF$10:AF198,AF198)=1,AF198,""))))</f>
        <v/>
      </c>
      <c r="AH198" s="153" t="str">
        <f t="shared" si="38"/>
        <v>NA</v>
      </c>
      <c r="AI198" s="153" t="str">
        <f>IF(AH198="NA","",IF(AH198=999999, "", IF(AH198=888888, "", IF(COUNTIF($AH$10:AH198,AH198)=1,AH198,""))))</f>
        <v/>
      </c>
      <c r="AJ198" s="153" t="str">
        <f t="shared" si="39"/>
        <v>NA</v>
      </c>
      <c r="AK198" s="153" t="str">
        <f>IF(AJ198="NA","",IF(AJ198=999999, "", IF(AJ198=888888, "", IF(COUNTIF($AJ$10:AJ198,AJ198)=1,AJ198,""))))</f>
        <v/>
      </c>
      <c r="AL198" s="153">
        <f t="shared" si="42"/>
        <v>0</v>
      </c>
      <c r="AM198" s="153">
        <f t="shared" si="43"/>
        <v>0</v>
      </c>
      <c r="AN198" s="153" t="str">
        <f t="shared" si="44"/>
        <v>False</v>
      </c>
      <c r="AO198" s="235" t="str">
        <f t="shared" si="45"/>
        <v>NA</v>
      </c>
      <c r="AP198" s="235" t="str">
        <f>IF(AO198="NA","",IF(AO198=999999, "", IF(AO198=888888, "", IF(COUNTIF($AO$10:AO198,AO198)=1,AO198,""))))</f>
        <v/>
      </c>
      <c r="AQ198" s="211"/>
      <c r="AR198" s="211"/>
    </row>
    <row r="199" spans="1:44" ht="21.75" customHeight="1" x14ac:dyDescent="0.35">
      <c r="A199" s="148" t="str">
        <f t="shared" si="46"/>
        <v/>
      </c>
      <c r="B199" s="10"/>
      <c r="C199" s="147" t="str">
        <f>IFERROR(INDEX('List of schools'!C$2:C$8000, MATCH('Year 8 _2022'!$B199, 'List of schools'!$B$2:$B$8000,0)), "NA")</f>
        <v>NA</v>
      </c>
      <c r="D199" s="10"/>
      <c r="E199" s="124"/>
      <c r="F199" s="149" t="str">
        <f>IF(E199="","",IFERROR(
IF('Year 8 _2022'!E199="M",INDEX('List of schools'!H$2:H$7300,MATCH('Year 8 _2022'!$B199,'List of schools'!$B$2:$B$7300,0)),IF('Year 8 _2022'!E199="F",INDEX('List of schools'!G$2:G$7300,MATCH('Year 8 _2022'!$B199,'List of schools'!$B$2:$B$7300,0)),IF('Year 8 _2022'!E199="non-binary or other", 0,IF('Year 8 _2022'!E199="not disclosed", 0,"NA")))),"NA"))</f>
        <v/>
      </c>
      <c r="G199" s="11"/>
      <c r="H199" s="10"/>
      <c r="I199" s="10"/>
      <c r="J199" s="10"/>
      <c r="K199" s="150">
        <f t="shared" si="32"/>
        <v>0</v>
      </c>
      <c r="L199" s="17"/>
      <c r="M199" s="16"/>
      <c r="N199" s="9"/>
      <c r="O199" s="213"/>
      <c r="P199" s="10"/>
      <c r="Q199" s="355"/>
      <c r="R199" s="254"/>
      <c r="S199" s="151" t="str">
        <f t="shared" si="40"/>
        <v/>
      </c>
      <c r="T199" s="16"/>
      <c r="U199" s="10"/>
      <c r="V199" s="213"/>
      <c r="W199" s="10"/>
      <c r="X199" s="355"/>
      <c r="Y199" s="254"/>
      <c r="Z199" s="151" t="str">
        <f t="shared" si="41"/>
        <v/>
      </c>
      <c r="AA199" s="4"/>
      <c r="AB199" s="153" t="str">
        <f t="shared" si="33"/>
        <v/>
      </c>
      <c r="AC199" s="169" t="str">
        <f t="shared" si="34"/>
        <v/>
      </c>
      <c r="AD199" s="153">
        <f t="shared" si="35"/>
        <v>0</v>
      </c>
      <c r="AE199" s="153" t="str">
        <f t="shared" si="36"/>
        <v>NA</v>
      </c>
      <c r="AF199" s="153" t="str">
        <f t="shared" si="37"/>
        <v>NA</v>
      </c>
      <c r="AG199" s="153" t="str">
        <f>IF(AF199="NA","",IF(AF199=999999, "", IF(AF199=888888, "", IF(COUNTIF($AF$10:AF199,AF199)=1,AF199,""))))</f>
        <v/>
      </c>
      <c r="AH199" s="153" t="str">
        <f t="shared" si="38"/>
        <v>NA</v>
      </c>
      <c r="AI199" s="153" t="str">
        <f>IF(AH199="NA","",IF(AH199=999999, "", IF(AH199=888888, "", IF(COUNTIF($AH$10:AH199,AH199)=1,AH199,""))))</f>
        <v/>
      </c>
      <c r="AJ199" s="153" t="str">
        <f t="shared" si="39"/>
        <v>NA</v>
      </c>
      <c r="AK199" s="153" t="str">
        <f>IF(AJ199="NA","",IF(AJ199=999999, "", IF(AJ199=888888, "", IF(COUNTIF($AJ$10:AJ199,AJ199)=1,AJ199,""))))</f>
        <v/>
      </c>
      <c r="AL199" s="153">
        <f t="shared" si="42"/>
        <v>0</v>
      </c>
      <c r="AM199" s="153">
        <f t="shared" si="43"/>
        <v>0</v>
      </c>
      <c r="AN199" s="153" t="str">
        <f t="shared" si="44"/>
        <v>False</v>
      </c>
      <c r="AO199" s="235" t="str">
        <f t="shared" si="45"/>
        <v>NA</v>
      </c>
      <c r="AP199" s="235" t="str">
        <f>IF(AO199="NA","",IF(AO199=999999, "", IF(AO199=888888, "", IF(COUNTIF($AO$10:AO199,AO199)=1,AO199,""))))</f>
        <v/>
      </c>
      <c r="AQ199" s="211"/>
      <c r="AR199" s="211"/>
    </row>
    <row r="200" spans="1:44" ht="21.75" customHeight="1" x14ac:dyDescent="0.35">
      <c r="A200" s="148" t="str">
        <f t="shared" si="46"/>
        <v/>
      </c>
      <c r="B200" s="10"/>
      <c r="C200" s="147" t="str">
        <f>IFERROR(INDEX('List of schools'!C$2:C$8000, MATCH('Year 8 _2022'!$B200, 'List of schools'!$B$2:$B$8000,0)), "NA")</f>
        <v>NA</v>
      </c>
      <c r="D200" s="10"/>
      <c r="E200" s="124"/>
      <c r="F200" s="149" t="str">
        <f>IF(E200="","",IFERROR(
IF('Year 8 _2022'!E200="M",INDEX('List of schools'!H$2:H$7300,MATCH('Year 8 _2022'!$B200,'List of schools'!$B$2:$B$7300,0)),IF('Year 8 _2022'!E200="F",INDEX('List of schools'!G$2:G$7300,MATCH('Year 8 _2022'!$B200,'List of schools'!$B$2:$B$7300,0)),IF('Year 8 _2022'!E200="non-binary or other", 0,IF('Year 8 _2022'!E200="not disclosed", 0,"NA")))),"NA"))</f>
        <v/>
      </c>
      <c r="G200" s="11"/>
      <c r="H200" s="10"/>
      <c r="I200" s="10"/>
      <c r="J200" s="10"/>
      <c r="K200" s="150">
        <f t="shared" si="32"/>
        <v>0</v>
      </c>
      <c r="L200" s="17"/>
      <c r="M200" s="16"/>
      <c r="N200" s="9"/>
      <c r="O200" s="213"/>
      <c r="P200" s="10"/>
      <c r="Q200" s="355"/>
      <c r="R200" s="254"/>
      <c r="S200" s="151" t="str">
        <f t="shared" si="40"/>
        <v/>
      </c>
      <c r="T200" s="16"/>
      <c r="U200" s="10"/>
      <c r="V200" s="213"/>
      <c r="W200" s="10"/>
      <c r="X200" s="355"/>
      <c r="Y200" s="254"/>
      <c r="Z200" s="151" t="str">
        <f t="shared" si="41"/>
        <v/>
      </c>
      <c r="AA200" s="4"/>
      <c r="AB200" s="153" t="str">
        <f t="shared" si="33"/>
        <v/>
      </c>
      <c r="AC200" s="169" t="str">
        <f t="shared" si="34"/>
        <v/>
      </c>
      <c r="AD200" s="153">
        <f t="shared" si="35"/>
        <v>0</v>
      </c>
      <c r="AE200" s="153" t="str">
        <f t="shared" si="36"/>
        <v>NA</v>
      </c>
      <c r="AF200" s="153" t="str">
        <f t="shared" si="37"/>
        <v>NA</v>
      </c>
      <c r="AG200" s="153" t="str">
        <f>IF(AF200="NA","",IF(AF200=999999, "", IF(AF200=888888, "", IF(COUNTIF($AF$10:AF200,AF200)=1,AF200,""))))</f>
        <v/>
      </c>
      <c r="AH200" s="153" t="str">
        <f t="shared" si="38"/>
        <v>NA</v>
      </c>
      <c r="AI200" s="153" t="str">
        <f>IF(AH200="NA","",IF(AH200=999999, "", IF(AH200=888888, "", IF(COUNTIF($AH$10:AH200,AH200)=1,AH200,""))))</f>
        <v/>
      </c>
      <c r="AJ200" s="153" t="str">
        <f t="shared" si="39"/>
        <v>NA</v>
      </c>
      <c r="AK200" s="153" t="str">
        <f>IF(AJ200="NA","",IF(AJ200=999999, "", IF(AJ200=888888, "", IF(COUNTIF($AJ$10:AJ200,AJ200)=1,AJ200,""))))</f>
        <v/>
      </c>
      <c r="AL200" s="153">
        <f t="shared" si="42"/>
        <v>0</v>
      </c>
      <c r="AM200" s="153">
        <f t="shared" si="43"/>
        <v>0</v>
      </c>
      <c r="AN200" s="153" t="str">
        <f t="shared" si="44"/>
        <v>False</v>
      </c>
      <c r="AO200" s="235" t="str">
        <f t="shared" si="45"/>
        <v>NA</v>
      </c>
      <c r="AP200" s="235" t="str">
        <f>IF(AO200="NA","",IF(AO200=999999, "", IF(AO200=888888, "", IF(COUNTIF($AO$10:AO200,AO200)=1,AO200,""))))</f>
        <v/>
      </c>
      <c r="AQ200" s="211"/>
      <c r="AR200" s="211"/>
    </row>
    <row r="201" spans="1:44" ht="21.75" customHeight="1" x14ac:dyDescent="0.35">
      <c r="A201" s="148" t="str">
        <f t="shared" si="46"/>
        <v/>
      </c>
      <c r="B201" s="10"/>
      <c r="C201" s="147" t="str">
        <f>IFERROR(INDEX('List of schools'!C$2:C$8000, MATCH('Year 8 _2022'!$B201, 'List of schools'!$B$2:$B$8000,0)), "NA")</f>
        <v>NA</v>
      </c>
      <c r="D201" s="10"/>
      <c r="E201" s="124"/>
      <c r="F201" s="149" t="str">
        <f>IF(E201="","",IFERROR(
IF('Year 8 _2022'!E201="M",INDEX('List of schools'!H$2:H$7300,MATCH('Year 8 _2022'!$B201,'List of schools'!$B$2:$B$7300,0)),IF('Year 8 _2022'!E201="F",INDEX('List of schools'!G$2:G$7300,MATCH('Year 8 _2022'!$B201,'List of schools'!$B$2:$B$7300,0)),IF('Year 8 _2022'!E201="non-binary or other", 0,IF('Year 8 _2022'!E201="not disclosed", 0,"NA")))),"NA"))</f>
        <v/>
      </c>
      <c r="G201" s="11"/>
      <c r="H201" s="10"/>
      <c r="I201" s="10"/>
      <c r="J201" s="10"/>
      <c r="K201" s="150">
        <f t="shared" si="32"/>
        <v>0</v>
      </c>
      <c r="L201" s="17"/>
      <c r="M201" s="16"/>
      <c r="N201" s="9"/>
      <c r="O201" s="213"/>
      <c r="P201" s="10"/>
      <c r="Q201" s="355"/>
      <c r="R201" s="254"/>
      <c r="S201" s="151" t="str">
        <f t="shared" si="40"/>
        <v/>
      </c>
      <c r="T201" s="16"/>
      <c r="U201" s="10"/>
      <c r="V201" s="213"/>
      <c r="W201" s="10"/>
      <c r="X201" s="355"/>
      <c r="Y201" s="254"/>
      <c r="Z201" s="151" t="str">
        <f t="shared" si="41"/>
        <v/>
      </c>
      <c r="AA201" s="4"/>
      <c r="AB201" s="153" t="str">
        <f t="shared" si="33"/>
        <v/>
      </c>
      <c r="AC201" s="169" t="str">
        <f t="shared" si="34"/>
        <v/>
      </c>
      <c r="AD201" s="153">
        <f t="shared" si="35"/>
        <v>0</v>
      </c>
      <c r="AE201" s="153" t="str">
        <f t="shared" si="36"/>
        <v>NA</v>
      </c>
      <c r="AF201" s="153" t="str">
        <f t="shared" si="37"/>
        <v>NA</v>
      </c>
      <c r="AG201" s="153" t="str">
        <f>IF(AF201="NA","",IF(AF201=999999, "", IF(AF201=888888, "", IF(COUNTIF($AF$10:AF201,AF201)=1,AF201,""))))</f>
        <v/>
      </c>
      <c r="AH201" s="153" t="str">
        <f t="shared" si="38"/>
        <v>NA</v>
      </c>
      <c r="AI201" s="153" t="str">
        <f>IF(AH201="NA","",IF(AH201=999999, "", IF(AH201=888888, "", IF(COUNTIF($AH$10:AH201,AH201)=1,AH201,""))))</f>
        <v/>
      </c>
      <c r="AJ201" s="153" t="str">
        <f t="shared" si="39"/>
        <v>NA</v>
      </c>
      <c r="AK201" s="153" t="str">
        <f>IF(AJ201="NA","",IF(AJ201=999999, "", IF(AJ201=888888, "", IF(COUNTIF($AJ$10:AJ201,AJ201)=1,AJ201,""))))</f>
        <v/>
      </c>
      <c r="AL201" s="153">
        <f t="shared" si="42"/>
        <v>0</v>
      </c>
      <c r="AM201" s="153">
        <f t="shared" si="43"/>
        <v>0</v>
      </c>
      <c r="AN201" s="153" t="str">
        <f t="shared" si="44"/>
        <v>False</v>
      </c>
      <c r="AO201" s="235" t="str">
        <f t="shared" si="45"/>
        <v>NA</v>
      </c>
      <c r="AP201" s="235" t="str">
        <f>IF(AO201="NA","",IF(AO201=999999, "", IF(AO201=888888, "", IF(COUNTIF($AO$10:AO201,AO201)=1,AO201,""))))</f>
        <v/>
      </c>
      <c r="AQ201" s="211"/>
      <c r="AR201" s="211"/>
    </row>
    <row r="202" spans="1:44" ht="21.75" customHeight="1" x14ac:dyDescent="0.35">
      <c r="A202" s="148" t="str">
        <f t="shared" si="46"/>
        <v/>
      </c>
      <c r="B202" s="10"/>
      <c r="C202" s="147" t="str">
        <f>IFERROR(INDEX('List of schools'!C$2:C$8000, MATCH('Year 8 _2022'!$B202, 'List of schools'!$B$2:$B$8000,0)), "NA")</f>
        <v>NA</v>
      </c>
      <c r="D202" s="10"/>
      <c r="E202" s="124"/>
      <c r="F202" s="149" t="str">
        <f>IF(E202="","",IFERROR(
IF('Year 8 _2022'!E202="M",INDEX('List of schools'!H$2:H$7300,MATCH('Year 8 _2022'!$B202,'List of schools'!$B$2:$B$7300,0)),IF('Year 8 _2022'!E202="F",INDEX('List of schools'!G$2:G$7300,MATCH('Year 8 _2022'!$B202,'List of schools'!$B$2:$B$7300,0)),IF('Year 8 _2022'!E202="non-binary or other", 0,IF('Year 8 _2022'!E202="not disclosed", 0,"NA")))),"NA"))</f>
        <v/>
      </c>
      <c r="G202" s="11"/>
      <c r="H202" s="10"/>
      <c r="I202" s="10"/>
      <c r="J202" s="10"/>
      <c r="K202" s="150">
        <f t="shared" ref="K202:K265" si="47">IFERROR(($I202+$J202),"NA")</f>
        <v>0</v>
      </c>
      <c r="L202" s="17"/>
      <c r="M202" s="16"/>
      <c r="N202" s="9"/>
      <c r="O202" s="213"/>
      <c r="P202" s="10"/>
      <c r="Q202" s="355"/>
      <c r="R202" s="254"/>
      <c r="S202" s="151" t="str">
        <f t="shared" si="40"/>
        <v/>
      </c>
      <c r="T202" s="16"/>
      <c r="U202" s="10"/>
      <c r="V202" s="213"/>
      <c r="W202" s="10"/>
      <c r="X202" s="355"/>
      <c r="Y202" s="254"/>
      <c r="Z202" s="151" t="str">
        <f t="shared" si="41"/>
        <v/>
      </c>
      <c r="AA202" s="4"/>
      <c r="AB202" s="153" t="str">
        <f t="shared" ref="AB202:AB265" si="48">IF($G202="",$F202,$G202)</f>
        <v/>
      </c>
      <c r="AC202" s="169" t="str">
        <f t="shared" ref="AC202:AC265" si="49">IFERROR(IF($G202="", "", (($G202-$F202)/$F202)*100), "")</f>
        <v/>
      </c>
      <c r="AD202" s="153">
        <f t="shared" ref="AD202:AD265" si="50">SUM($B202, $E202, $O202, $V202)</f>
        <v>0</v>
      </c>
      <c r="AE202" s="153" t="str">
        <f t="shared" ref="AE202:AE265" si="51">IF($G202="","NA", $G202-$F202)</f>
        <v>NA</v>
      </c>
      <c r="AF202" s="153" t="str">
        <f t="shared" ref="AF202:AF265" si="52">IFERROR(IF($D202&lt;&gt;"", $B202, "NA"), "NA")</f>
        <v>NA</v>
      </c>
      <c r="AG202" s="153" t="str">
        <f>IF(AF202="NA","",IF(AF202=999999, "", IF(AF202=888888, "", IF(COUNTIF($AF$10:AF202,AF202)=1,AF202,""))))</f>
        <v/>
      </c>
      <c r="AH202" s="153" t="str">
        <f t="shared" ref="AH202:AH265" si="53">IFERROR(IF($D202="refused", $B202, "NA"), "NA")</f>
        <v>NA</v>
      </c>
      <c r="AI202" s="153" t="str">
        <f>IF(AH202="NA","",IF(AH202=999999, "", IF(AH202=888888, "", IF(COUNTIF($AH$10:AH202,AH202)=1,AH202,""))))</f>
        <v/>
      </c>
      <c r="AJ202" s="153" t="str">
        <f t="shared" ref="AJ202:AJ265" si="54">IFERROR(IF($D202="visited", $B202, "NA"), "NA")</f>
        <v>NA</v>
      </c>
      <c r="AK202" s="153" t="str">
        <f>IF(AJ202="NA","",IF(AJ202=999999, "", IF(AJ202=888888, "", IF(COUNTIF($AJ$10:AJ202,AJ202)=1,AJ202,""))))</f>
        <v/>
      </c>
      <c r="AL202" s="153">
        <f t="shared" si="42"/>
        <v>0</v>
      </c>
      <c r="AM202" s="153">
        <f t="shared" si="43"/>
        <v>0</v>
      </c>
      <c r="AN202" s="153" t="str">
        <f t="shared" si="44"/>
        <v>False</v>
      </c>
      <c r="AO202" s="235" t="str">
        <f t="shared" si="45"/>
        <v>NA</v>
      </c>
      <c r="AP202" s="235" t="str">
        <f>IF(AO202="NA","",IF(AO202=999999, "", IF(AO202=888888, "", IF(COUNTIF($AO$10:AO202,AO202)=1,AO202,""))))</f>
        <v/>
      </c>
      <c r="AQ202" s="211"/>
      <c r="AR202" s="211"/>
    </row>
    <row r="203" spans="1:44" ht="21.75" customHeight="1" x14ac:dyDescent="0.35">
      <c r="A203" s="148" t="str">
        <f t="shared" si="46"/>
        <v/>
      </c>
      <c r="B203" s="10"/>
      <c r="C203" s="147" t="str">
        <f>IFERROR(INDEX('List of schools'!C$2:C$8000, MATCH('Year 8 _2022'!$B203, 'List of schools'!$B$2:$B$8000,0)), "NA")</f>
        <v>NA</v>
      </c>
      <c r="D203" s="10"/>
      <c r="E203" s="124"/>
      <c r="F203" s="149" t="str">
        <f>IF(E203="","",IFERROR(
IF('Year 8 _2022'!E203="M",INDEX('List of schools'!H$2:H$7300,MATCH('Year 8 _2022'!$B203,'List of schools'!$B$2:$B$7300,0)),IF('Year 8 _2022'!E203="F",INDEX('List of schools'!G$2:G$7300,MATCH('Year 8 _2022'!$B203,'List of schools'!$B$2:$B$7300,0)),IF('Year 8 _2022'!E203="non-binary or other", 0,IF('Year 8 _2022'!E203="not disclosed", 0,"NA")))),"NA"))</f>
        <v/>
      </c>
      <c r="G203" s="11"/>
      <c r="H203" s="10"/>
      <c r="I203" s="10"/>
      <c r="J203" s="10"/>
      <c r="K203" s="150">
        <f t="shared" si="47"/>
        <v>0</v>
      </c>
      <c r="L203" s="17"/>
      <c r="M203" s="16"/>
      <c r="N203" s="9"/>
      <c r="O203" s="213"/>
      <c r="P203" s="10"/>
      <c r="Q203" s="355"/>
      <c r="R203" s="254"/>
      <c r="S203" s="151" t="str">
        <f t="shared" ref="S203:S266" si="55">IFERROR(IF(ISBLANK(O203), "", ((($O203+$P203+$R203)/$AB203)*100)), "")</f>
        <v/>
      </c>
      <c r="T203" s="16"/>
      <c r="U203" s="10"/>
      <c r="V203" s="213"/>
      <c r="W203" s="10"/>
      <c r="X203" s="355"/>
      <c r="Y203" s="254"/>
      <c r="Z203" s="151" t="str">
        <f t="shared" ref="Z203:Z266" si="56">IFERROR(IF(ISBLANK(V203), "", ((($V203+$W203+$Y203)/$AB203)*100)), "")</f>
        <v/>
      </c>
      <c r="AA203" s="4"/>
      <c r="AB203" s="153" t="str">
        <f t="shared" si="48"/>
        <v/>
      </c>
      <c r="AC203" s="169" t="str">
        <f t="shared" si="49"/>
        <v/>
      </c>
      <c r="AD203" s="153">
        <f t="shared" si="50"/>
        <v>0</v>
      </c>
      <c r="AE203" s="153" t="str">
        <f t="shared" si="51"/>
        <v>NA</v>
      </c>
      <c r="AF203" s="153" t="str">
        <f t="shared" si="52"/>
        <v>NA</v>
      </c>
      <c r="AG203" s="153" t="str">
        <f>IF(AF203="NA","",IF(AF203=999999, "", IF(AF203=888888, "", IF(COUNTIF($AF$10:AF203,AF203)=1,AF203,""))))</f>
        <v/>
      </c>
      <c r="AH203" s="153" t="str">
        <f t="shared" si="53"/>
        <v>NA</v>
      </c>
      <c r="AI203" s="153" t="str">
        <f>IF(AH203="NA","",IF(AH203=999999, "", IF(AH203=888888, "", IF(COUNTIF($AH$10:AH203,AH203)=1,AH203,""))))</f>
        <v/>
      </c>
      <c r="AJ203" s="153" t="str">
        <f t="shared" si="54"/>
        <v>NA</v>
      </c>
      <c r="AK203" s="153" t="str">
        <f>IF(AJ203="NA","",IF(AJ203=999999, "", IF(AJ203=888888, "", IF(COUNTIF($AJ$10:AJ203,AJ203)=1,AJ203,""))))</f>
        <v/>
      </c>
      <c r="AL203" s="153">
        <f t="shared" ref="AL203:AL266" si="57">SUM(O203+P203+R203)</f>
        <v>0</v>
      </c>
      <c r="AM203" s="153">
        <f t="shared" ref="AM203:AM266" si="58">SUM(V203+W203+Y203)</f>
        <v>0</v>
      </c>
      <c r="AN203" s="153" t="str">
        <f t="shared" ref="AN203:AN266" si="59">IF(OR($E203="M",$E203="F", $E203="non-binary or other",$E203="not disclosed"), "True", "False")</f>
        <v>False</v>
      </c>
      <c r="AO203" s="235" t="str">
        <f t="shared" ref="AO203:AO266" si="60">IFERROR(IF($D203="booked", $B203, "NA"), "NA")</f>
        <v>NA</v>
      </c>
      <c r="AP203" s="235" t="str">
        <f>IF(AO203="NA","",IF(AO203=999999, "", IF(AO203=888888, "", IF(COUNTIF($AO$10:AO203,AO203)=1,AO203,""))))</f>
        <v/>
      </c>
      <c r="AQ203" s="211"/>
      <c r="AR203" s="211"/>
    </row>
    <row r="204" spans="1:44" ht="21.75" customHeight="1" x14ac:dyDescent="0.35">
      <c r="A204" s="148" t="str">
        <f t="shared" si="46"/>
        <v/>
      </c>
      <c r="B204" s="10"/>
      <c r="C204" s="147" t="str">
        <f>IFERROR(INDEX('List of schools'!C$2:C$8000, MATCH('Year 8 _2022'!$B204, 'List of schools'!$B$2:$B$8000,0)), "NA")</f>
        <v>NA</v>
      </c>
      <c r="D204" s="10"/>
      <c r="E204" s="124"/>
      <c r="F204" s="149" t="str">
        <f>IF(E204="","",IFERROR(
IF('Year 8 _2022'!E204="M",INDEX('List of schools'!H$2:H$7300,MATCH('Year 8 _2022'!$B204,'List of schools'!$B$2:$B$7300,0)),IF('Year 8 _2022'!E204="F",INDEX('List of schools'!G$2:G$7300,MATCH('Year 8 _2022'!$B204,'List of schools'!$B$2:$B$7300,0)),IF('Year 8 _2022'!E204="non-binary or other", 0,IF('Year 8 _2022'!E204="not disclosed", 0,"NA")))),"NA"))</f>
        <v/>
      </c>
      <c r="G204" s="11"/>
      <c r="H204" s="10"/>
      <c r="I204" s="10"/>
      <c r="J204" s="10"/>
      <c r="K204" s="150">
        <f t="shared" si="47"/>
        <v>0</v>
      </c>
      <c r="L204" s="17"/>
      <c r="M204" s="16"/>
      <c r="N204" s="9"/>
      <c r="O204" s="213"/>
      <c r="P204" s="10"/>
      <c r="Q204" s="355"/>
      <c r="R204" s="254"/>
      <c r="S204" s="151" t="str">
        <f t="shared" si="55"/>
        <v/>
      </c>
      <c r="T204" s="16"/>
      <c r="U204" s="10"/>
      <c r="V204" s="213"/>
      <c r="W204" s="10"/>
      <c r="X204" s="355"/>
      <c r="Y204" s="254"/>
      <c r="Z204" s="151" t="str">
        <f t="shared" si="56"/>
        <v/>
      </c>
      <c r="AA204" s="4"/>
      <c r="AB204" s="153" t="str">
        <f t="shared" si="48"/>
        <v/>
      </c>
      <c r="AC204" s="169" t="str">
        <f t="shared" si="49"/>
        <v/>
      </c>
      <c r="AD204" s="153">
        <f t="shared" si="50"/>
        <v>0</v>
      </c>
      <c r="AE204" s="153" t="str">
        <f t="shared" si="51"/>
        <v>NA</v>
      </c>
      <c r="AF204" s="153" t="str">
        <f t="shared" si="52"/>
        <v>NA</v>
      </c>
      <c r="AG204" s="153" t="str">
        <f>IF(AF204="NA","",IF(AF204=999999, "", IF(AF204=888888, "", IF(COUNTIF($AF$10:AF204,AF204)=1,AF204,""))))</f>
        <v/>
      </c>
      <c r="AH204" s="153" t="str">
        <f t="shared" si="53"/>
        <v>NA</v>
      </c>
      <c r="AI204" s="153" t="str">
        <f>IF(AH204="NA","",IF(AH204=999999, "", IF(AH204=888888, "", IF(COUNTIF($AH$10:AH204,AH204)=1,AH204,""))))</f>
        <v/>
      </c>
      <c r="AJ204" s="153" t="str">
        <f t="shared" si="54"/>
        <v>NA</v>
      </c>
      <c r="AK204" s="153" t="str">
        <f>IF(AJ204="NA","",IF(AJ204=999999, "", IF(AJ204=888888, "", IF(COUNTIF($AJ$10:AJ204,AJ204)=1,AJ204,""))))</f>
        <v/>
      </c>
      <c r="AL204" s="153">
        <f t="shared" si="57"/>
        <v>0</v>
      </c>
      <c r="AM204" s="153">
        <f t="shared" si="58"/>
        <v>0</v>
      </c>
      <c r="AN204" s="153" t="str">
        <f t="shared" si="59"/>
        <v>False</v>
      </c>
      <c r="AO204" s="235" t="str">
        <f t="shared" si="60"/>
        <v>NA</v>
      </c>
      <c r="AP204" s="235" t="str">
        <f>IF(AO204="NA","",IF(AO204=999999, "", IF(AO204=888888, "", IF(COUNTIF($AO$10:AO204,AO204)=1,AO204,""))))</f>
        <v/>
      </c>
      <c r="AQ204" s="211"/>
      <c r="AR204" s="211"/>
    </row>
    <row r="205" spans="1:44" ht="21.75" customHeight="1" x14ac:dyDescent="0.35">
      <c r="A205" s="148" t="str">
        <f t="shared" si="46"/>
        <v/>
      </c>
      <c r="B205" s="10"/>
      <c r="C205" s="147" t="str">
        <f>IFERROR(INDEX('List of schools'!C$2:C$8000, MATCH('Year 8 _2022'!$B205, 'List of schools'!$B$2:$B$8000,0)), "NA")</f>
        <v>NA</v>
      </c>
      <c r="D205" s="10"/>
      <c r="E205" s="124"/>
      <c r="F205" s="149" t="str">
        <f>IF(E205="","",IFERROR(
IF('Year 8 _2022'!E205="M",INDEX('List of schools'!H$2:H$7300,MATCH('Year 8 _2022'!$B205,'List of schools'!$B$2:$B$7300,0)),IF('Year 8 _2022'!E205="F",INDEX('List of schools'!G$2:G$7300,MATCH('Year 8 _2022'!$B205,'List of schools'!$B$2:$B$7300,0)),IF('Year 8 _2022'!E205="non-binary or other", 0,IF('Year 8 _2022'!E205="not disclosed", 0,"NA")))),"NA"))</f>
        <v/>
      </c>
      <c r="G205" s="11"/>
      <c r="H205" s="10"/>
      <c r="I205" s="10"/>
      <c r="J205" s="10"/>
      <c r="K205" s="150">
        <f t="shared" si="47"/>
        <v>0</v>
      </c>
      <c r="L205" s="17"/>
      <c r="M205" s="16"/>
      <c r="N205" s="9"/>
      <c r="O205" s="213"/>
      <c r="P205" s="10"/>
      <c r="Q205" s="355"/>
      <c r="R205" s="254"/>
      <c r="S205" s="151" t="str">
        <f t="shared" si="55"/>
        <v/>
      </c>
      <c r="T205" s="16"/>
      <c r="U205" s="10"/>
      <c r="V205" s="213"/>
      <c r="W205" s="10"/>
      <c r="X205" s="355"/>
      <c r="Y205" s="254"/>
      <c r="Z205" s="151" t="str">
        <f t="shared" si="56"/>
        <v/>
      </c>
      <c r="AA205" s="4"/>
      <c r="AB205" s="153" t="str">
        <f t="shared" si="48"/>
        <v/>
      </c>
      <c r="AC205" s="169" t="str">
        <f t="shared" si="49"/>
        <v/>
      </c>
      <c r="AD205" s="153">
        <f t="shared" si="50"/>
        <v>0</v>
      </c>
      <c r="AE205" s="153" t="str">
        <f t="shared" si="51"/>
        <v>NA</v>
      </c>
      <c r="AF205" s="153" t="str">
        <f t="shared" si="52"/>
        <v>NA</v>
      </c>
      <c r="AG205" s="153" t="str">
        <f>IF(AF205="NA","",IF(AF205=999999, "", IF(AF205=888888, "", IF(COUNTIF($AF$10:AF205,AF205)=1,AF205,""))))</f>
        <v/>
      </c>
      <c r="AH205" s="153" t="str">
        <f t="shared" si="53"/>
        <v>NA</v>
      </c>
      <c r="AI205" s="153" t="str">
        <f>IF(AH205="NA","",IF(AH205=999999, "", IF(AH205=888888, "", IF(COUNTIF($AH$10:AH205,AH205)=1,AH205,""))))</f>
        <v/>
      </c>
      <c r="AJ205" s="153" t="str">
        <f t="shared" si="54"/>
        <v>NA</v>
      </c>
      <c r="AK205" s="153" t="str">
        <f>IF(AJ205="NA","",IF(AJ205=999999, "", IF(AJ205=888888, "", IF(COUNTIF($AJ$10:AJ205,AJ205)=1,AJ205,""))))</f>
        <v/>
      </c>
      <c r="AL205" s="153">
        <f t="shared" si="57"/>
        <v>0</v>
      </c>
      <c r="AM205" s="153">
        <f t="shared" si="58"/>
        <v>0</v>
      </c>
      <c r="AN205" s="153" t="str">
        <f t="shared" si="59"/>
        <v>False</v>
      </c>
      <c r="AO205" s="235" t="str">
        <f t="shared" si="60"/>
        <v>NA</v>
      </c>
      <c r="AP205" s="235" t="str">
        <f>IF(AO205="NA","",IF(AO205=999999, "", IF(AO205=888888, "", IF(COUNTIF($AO$10:AO205,AO205)=1,AO205,""))))</f>
        <v/>
      </c>
      <c r="AQ205" s="211"/>
      <c r="AR205" s="211"/>
    </row>
    <row r="206" spans="1:44" ht="21.75" customHeight="1" x14ac:dyDescent="0.35">
      <c r="A206" s="148" t="str">
        <f t="shared" si="46"/>
        <v/>
      </c>
      <c r="B206" s="10"/>
      <c r="C206" s="147" t="str">
        <f>IFERROR(INDEX('List of schools'!C$2:C$8000, MATCH('Year 8 _2022'!$B206, 'List of schools'!$B$2:$B$8000,0)), "NA")</f>
        <v>NA</v>
      </c>
      <c r="D206" s="10"/>
      <c r="E206" s="124"/>
      <c r="F206" s="149" t="str">
        <f>IF(E206="","",IFERROR(
IF('Year 8 _2022'!E206="M",INDEX('List of schools'!H$2:H$7300,MATCH('Year 8 _2022'!$B206,'List of schools'!$B$2:$B$7300,0)),IF('Year 8 _2022'!E206="F",INDEX('List of schools'!G$2:G$7300,MATCH('Year 8 _2022'!$B206,'List of schools'!$B$2:$B$7300,0)),IF('Year 8 _2022'!E206="non-binary or other", 0,IF('Year 8 _2022'!E206="not disclosed", 0,"NA")))),"NA"))</f>
        <v/>
      </c>
      <c r="G206" s="11"/>
      <c r="H206" s="10"/>
      <c r="I206" s="10"/>
      <c r="J206" s="10"/>
      <c r="K206" s="150">
        <f t="shared" si="47"/>
        <v>0</v>
      </c>
      <c r="L206" s="17"/>
      <c r="M206" s="16"/>
      <c r="N206" s="9"/>
      <c r="O206" s="213"/>
      <c r="P206" s="10"/>
      <c r="Q206" s="355"/>
      <c r="R206" s="254"/>
      <c r="S206" s="151" t="str">
        <f t="shared" si="55"/>
        <v/>
      </c>
      <c r="T206" s="16"/>
      <c r="U206" s="10"/>
      <c r="V206" s="213"/>
      <c r="W206" s="10"/>
      <c r="X206" s="355"/>
      <c r="Y206" s="254"/>
      <c r="Z206" s="151" t="str">
        <f t="shared" si="56"/>
        <v/>
      </c>
      <c r="AA206" s="4"/>
      <c r="AB206" s="153" t="str">
        <f t="shared" si="48"/>
        <v/>
      </c>
      <c r="AC206" s="169" t="str">
        <f t="shared" si="49"/>
        <v/>
      </c>
      <c r="AD206" s="153">
        <f t="shared" si="50"/>
        <v>0</v>
      </c>
      <c r="AE206" s="153" t="str">
        <f t="shared" si="51"/>
        <v>NA</v>
      </c>
      <c r="AF206" s="153" t="str">
        <f t="shared" si="52"/>
        <v>NA</v>
      </c>
      <c r="AG206" s="153" t="str">
        <f>IF(AF206="NA","",IF(AF206=999999, "", IF(AF206=888888, "", IF(COUNTIF($AF$10:AF206,AF206)=1,AF206,""))))</f>
        <v/>
      </c>
      <c r="AH206" s="153" t="str">
        <f t="shared" si="53"/>
        <v>NA</v>
      </c>
      <c r="AI206" s="153" t="str">
        <f>IF(AH206="NA","",IF(AH206=999999, "", IF(AH206=888888, "", IF(COUNTIF($AH$10:AH206,AH206)=1,AH206,""))))</f>
        <v/>
      </c>
      <c r="AJ206" s="153" t="str">
        <f t="shared" si="54"/>
        <v>NA</v>
      </c>
      <c r="AK206" s="153" t="str">
        <f>IF(AJ206="NA","",IF(AJ206=999999, "", IF(AJ206=888888, "", IF(COUNTIF($AJ$10:AJ206,AJ206)=1,AJ206,""))))</f>
        <v/>
      </c>
      <c r="AL206" s="153">
        <f t="shared" si="57"/>
        <v>0</v>
      </c>
      <c r="AM206" s="153">
        <f t="shared" si="58"/>
        <v>0</v>
      </c>
      <c r="AN206" s="153" t="str">
        <f t="shared" si="59"/>
        <v>False</v>
      </c>
      <c r="AO206" s="235" t="str">
        <f t="shared" si="60"/>
        <v>NA</v>
      </c>
      <c r="AP206" s="235" t="str">
        <f>IF(AO206="NA","",IF(AO206=999999, "", IF(AO206=888888, "", IF(COUNTIF($AO$10:AO206,AO206)=1,AO206,""))))</f>
        <v/>
      </c>
      <c r="AQ206" s="211"/>
      <c r="AR206" s="211"/>
    </row>
    <row r="207" spans="1:44" ht="21.75" customHeight="1" x14ac:dyDescent="0.35">
      <c r="A207" s="148" t="str">
        <f t="shared" si="46"/>
        <v/>
      </c>
      <c r="B207" s="10"/>
      <c r="C207" s="147" t="str">
        <f>IFERROR(INDEX('List of schools'!C$2:C$8000, MATCH('Year 8 _2022'!$B207, 'List of schools'!$B$2:$B$8000,0)), "NA")</f>
        <v>NA</v>
      </c>
      <c r="D207" s="10"/>
      <c r="E207" s="124"/>
      <c r="F207" s="149" t="str">
        <f>IF(E207="","",IFERROR(
IF('Year 8 _2022'!E207="M",INDEX('List of schools'!H$2:H$7300,MATCH('Year 8 _2022'!$B207,'List of schools'!$B$2:$B$7300,0)),IF('Year 8 _2022'!E207="F",INDEX('List of schools'!G$2:G$7300,MATCH('Year 8 _2022'!$B207,'List of schools'!$B$2:$B$7300,0)),IF('Year 8 _2022'!E207="non-binary or other", 0,IF('Year 8 _2022'!E207="not disclosed", 0,"NA")))),"NA"))</f>
        <v/>
      </c>
      <c r="G207" s="11"/>
      <c r="H207" s="10"/>
      <c r="I207" s="10"/>
      <c r="J207" s="10"/>
      <c r="K207" s="150">
        <f t="shared" si="47"/>
        <v>0</v>
      </c>
      <c r="L207" s="17"/>
      <c r="M207" s="16"/>
      <c r="N207" s="9"/>
      <c r="O207" s="213"/>
      <c r="P207" s="10"/>
      <c r="Q207" s="355"/>
      <c r="R207" s="254"/>
      <c r="S207" s="151" t="str">
        <f t="shared" si="55"/>
        <v/>
      </c>
      <c r="T207" s="16"/>
      <c r="U207" s="10"/>
      <c r="V207" s="213"/>
      <c r="W207" s="10"/>
      <c r="X207" s="355"/>
      <c r="Y207" s="254"/>
      <c r="Z207" s="151" t="str">
        <f t="shared" si="56"/>
        <v/>
      </c>
      <c r="AA207" s="4"/>
      <c r="AB207" s="153" t="str">
        <f t="shared" si="48"/>
        <v/>
      </c>
      <c r="AC207" s="169" t="str">
        <f t="shared" si="49"/>
        <v/>
      </c>
      <c r="AD207" s="153">
        <f t="shared" si="50"/>
        <v>0</v>
      </c>
      <c r="AE207" s="153" t="str">
        <f t="shared" si="51"/>
        <v>NA</v>
      </c>
      <c r="AF207" s="153" t="str">
        <f t="shared" si="52"/>
        <v>NA</v>
      </c>
      <c r="AG207" s="153" t="str">
        <f>IF(AF207="NA","",IF(AF207=999999, "", IF(AF207=888888, "", IF(COUNTIF($AF$10:AF207,AF207)=1,AF207,""))))</f>
        <v/>
      </c>
      <c r="AH207" s="153" t="str">
        <f t="shared" si="53"/>
        <v>NA</v>
      </c>
      <c r="AI207" s="153" t="str">
        <f>IF(AH207="NA","",IF(AH207=999999, "", IF(AH207=888888, "", IF(COUNTIF($AH$10:AH207,AH207)=1,AH207,""))))</f>
        <v/>
      </c>
      <c r="AJ207" s="153" t="str">
        <f t="shared" si="54"/>
        <v>NA</v>
      </c>
      <c r="AK207" s="153" t="str">
        <f>IF(AJ207="NA","",IF(AJ207=999999, "", IF(AJ207=888888, "", IF(COUNTIF($AJ$10:AJ207,AJ207)=1,AJ207,""))))</f>
        <v/>
      </c>
      <c r="AL207" s="153">
        <f t="shared" si="57"/>
        <v>0</v>
      </c>
      <c r="AM207" s="153">
        <f t="shared" si="58"/>
        <v>0</v>
      </c>
      <c r="AN207" s="153" t="str">
        <f t="shared" si="59"/>
        <v>False</v>
      </c>
      <c r="AO207" s="235" t="str">
        <f t="shared" si="60"/>
        <v>NA</v>
      </c>
      <c r="AP207" s="235" t="str">
        <f>IF(AO207="NA","",IF(AO207=999999, "", IF(AO207=888888, "", IF(COUNTIF($AO$10:AO207,AO207)=1,AO207,""))))</f>
        <v/>
      </c>
      <c r="AQ207" s="211"/>
      <c r="AR207" s="211"/>
    </row>
    <row r="208" spans="1:44" ht="21.75" customHeight="1" x14ac:dyDescent="0.35">
      <c r="A208" s="148" t="str">
        <f t="shared" si="46"/>
        <v/>
      </c>
      <c r="B208" s="10"/>
      <c r="C208" s="147" t="str">
        <f>IFERROR(INDEX('List of schools'!C$2:C$8000, MATCH('Year 8 _2022'!$B208, 'List of schools'!$B$2:$B$8000,0)), "NA")</f>
        <v>NA</v>
      </c>
      <c r="D208" s="10"/>
      <c r="E208" s="124"/>
      <c r="F208" s="149" t="str">
        <f>IF(E208="","",IFERROR(
IF('Year 8 _2022'!E208="M",INDEX('List of schools'!H$2:H$7300,MATCH('Year 8 _2022'!$B208,'List of schools'!$B$2:$B$7300,0)),IF('Year 8 _2022'!E208="F",INDEX('List of schools'!G$2:G$7300,MATCH('Year 8 _2022'!$B208,'List of schools'!$B$2:$B$7300,0)),IF('Year 8 _2022'!E208="non-binary or other", 0,IF('Year 8 _2022'!E208="not disclosed", 0,"NA")))),"NA"))</f>
        <v/>
      </c>
      <c r="G208" s="11"/>
      <c r="H208" s="10"/>
      <c r="I208" s="10"/>
      <c r="J208" s="10"/>
      <c r="K208" s="150">
        <f t="shared" si="47"/>
        <v>0</v>
      </c>
      <c r="L208" s="17"/>
      <c r="M208" s="16"/>
      <c r="N208" s="9"/>
      <c r="O208" s="213"/>
      <c r="P208" s="10"/>
      <c r="Q208" s="355"/>
      <c r="R208" s="254"/>
      <c r="S208" s="151" t="str">
        <f t="shared" si="55"/>
        <v/>
      </c>
      <c r="T208" s="16"/>
      <c r="U208" s="10"/>
      <c r="V208" s="213"/>
      <c r="W208" s="10"/>
      <c r="X208" s="355"/>
      <c r="Y208" s="254"/>
      <c r="Z208" s="151" t="str">
        <f t="shared" si="56"/>
        <v/>
      </c>
      <c r="AA208" s="4"/>
      <c r="AB208" s="153" t="str">
        <f t="shared" si="48"/>
        <v/>
      </c>
      <c r="AC208" s="169" t="str">
        <f t="shared" si="49"/>
        <v/>
      </c>
      <c r="AD208" s="153">
        <f t="shared" si="50"/>
        <v>0</v>
      </c>
      <c r="AE208" s="153" t="str">
        <f t="shared" si="51"/>
        <v>NA</v>
      </c>
      <c r="AF208" s="153" t="str">
        <f t="shared" si="52"/>
        <v>NA</v>
      </c>
      <c r="AG208" s="153" t="str">
        <f>IF(AF208="NA","",IF(AF208=999999, "", IF(AF208=888888, "", IF(COUNTIF($AF$10:AF208,AF208)=1,AF208,""))))</f>
        <v/>
      </c>
      <c r="AH208" s="153" t="str">
        <f t="shared" si="53"/>
        <v>NA</v>
      </c>
      <c r="AI208" s="153" t="str">
        <f>IF(AH208="NA","",IF(AH208=999999, "", IF(AH208=888888, "", IF(COUNTIF($AH$10:AH208,AH208)=1,AH208,""))))</f>
        <v/>
      </c>
      <c r="AJ208" s="153" t="str">
        <f t="shared" si="54"/>
        <v>NA</v>
      </c>
      <c r="AK208" s="153" t="str">
        <f>IF(AJ208="NA","",IF(AJ208=999999, "", IF(AJ208=888888, "", IF(COUNTIF($AJ$10:AJ208,AJ208)=1,AJ208,""))))</f>
        <v/>
      </c>
      <c r="AL208" s="153">
        <f t="shared" si="57"/>
        <v>0</v>
      </c>
      <c r="AM208" s="153">
        <f t="shared" si="58"/>
        <v>0</v>
      </c>
      <c r="AN208" s="153" t="str">
        <f t="shared" si="59"/>
        <v>False</v>
      </c>
      <c r="AO208" s="235" t="str">
        <f t="shared" si="60"/>
        <v>NA</v>
      </c>
      <c r="AP208" s="235" t="str">
        <f>IF(AO208="NA","",IF(AO208=999999, "", IF(AO208=888888, "", IF(COUNTIF($AO$10:AO208,AO208)=1,AO208,""))))</f>
        <v/>
      </c>
      <c r="AQ208" s="211"/>
      <c r="AR208" s="211"/>
    </row>
    <row r="209" spans="1:44" ht="21.75" customHeight="1" x14ac:dyDescent="0.35">
      <c r="A209" s="148" t="str">
        <f t="shared" si="46"/>
        <v/>
      </c>
      <c r="B209" s="10"/>
      <c r="C209" s="147" t="str">
        <f>IFERROR(INDEX('List of schools'!C$2:C$8000, MATCH('Year 8 _2022'!$B209, 'List of schools'!$B$2:$B$8000,0)), "NA")</f>
        <v>NA</v>
      </c>
      <c r="D209" s="10"/>
      <c r="E209" s="124"/>
      <c r="F209" s="149" t="str">
        <f>IF(E209="","",IFERROR(
IF('Year 8 _2022'!E209="M",INDEX('List of schools'!H$2:H$7300,MATCH('Year 8 _2022'!$B209,'List of schools'!$B$2:$B$7300,0)),IF('Year 8 _2022'!E209="F",INDEX('List of schools'!G$2:G$7300,MATCH('Year 8 _2022'!$B209,'List of schools'!$B$2:$B$7300,0)),IF('Year 8 _2022'!E209="non-binary or other", 0,IF('Year 8 _2022'!E209="not disclosed", 0,"NA")))),"NA"))</f>
        <v/>
      </c>
      <c r="G209" s="11"/>
      <c r="H209" s="10"/>
      <c r="I209" s="10"/>
      <c r="J209" s="10"/>
      <c r="K209" s="150">
        <f t="shared" si="47"/>
        <v>0</v>
      </c>
      <c r="L209" s="17"/>
      <c r="M209" s="16"/>
      <c r="N209" s="9"/>
      <c r="O209" s="213"/>
      <c r="P209" s="10"/>
      <c r="Q209" s="355"/>
      <c r="R209" s="254"/>
      <c r="S209" s="151" t="str">
        <f t="shared" si="55"/>
        <v/>
      </c>
      <c r="T209" s="16"/>
      <c r="U209" s="10"/>
      <c r="V209" s="213"/>
      <c r="W209" s="10"/>
      <c r="X209" s="355"/>
      <c r="Y209" s="254"/>
      <c r="Z209" s="151" t="str">
        <f t="shared" si="56"/>
        <v/>
      </c>
      <c r="AA209" s="4"/>
      <c r="AB209" s="153" t="str">
        <f t="shared" si="48"/>
        <v/>
      </c>
      <c r="AC209" s="169" t="str">
        <f t="shared" si="49"/>
        <v/>
      </c>
      <c r="AD209" s="153">
        <f t="shared" si="50"/>
        <v>0</v>
      </c>
      <c r="AE209" s="153" t="str">
        <f t="shared" si="51"/>
        <v>NA</v>
      </c>
      <c r="AF209" s="153" t="str">
        <f t="shared" si="52"/>
        <v>NA</v>
      </c>
      <c r="AG209" s="153" t="str">
        <f>IF(AF209="NA","",IF(AF209=999999, "", IF(AF209=888888, "", IF(COUNTIF($AF$10:AF209,AF209)=1,AF209,""))))</f>
        <v/>
      </c>
      <c r="AH209" s="153" t="str">
        <f t="shared" si="53"/>
        <v>NA</v>
      </c>
      <c r="AI209" s="153" t="str">
        <f>IF(AH209="NA","",IF(AH209=999999, "", IF(AH209=888888, "", IF(COUNTIF($AH$10:AH209,AH209)=1,AH209,""))))</f>
        <v/>
      </c>
      <c r="AJ209" s="153" t="str">
        <f t="shared" si="54"/>
        <v>NA</v>
      </c>
      <c r="AK209" s="153" t="str">
        <f>IF(AJ209="NA","",IF(AJ209=999999, "", IF(AJ209=888888, "", IF(COUNTIF($AJ$10:AJ209,AJ209)=1,AJ209,""))))</f>
        <v/>
      </c>
      <c r="AL209" s="153">
        <f t="shared" si="57"/>
        <v>0</v>
      </c>
      <c r="AM209" s="153">
        <f t="shared" si="58"/>
        <v>0</v>
      </c>
      <c r="AN209" s="153" t="str">
        <f t="shared" si="59"/>
        <v>False</v>
      </c>
      <c r="AO209" s="235" t="str">
        <f t="shared" si="60"/>
        <v>NA</v>
      </c>
      <c r="AP209" s="235" t="str">
        <f>IF(AO209="NA","",IF(AO209=999999, "", IF(AO209=888888, "", IF(COUNTIF($AO$10:AO209,AO209)=1,AO209,""))))</f>
        <v/>
      </c>
      <c r="AQ209" s="211"/>
      <c r="AR209" s="211"/>
    </row>
    <row r="210" spans="1:44" ht="21.75" customHeight="1" x14ac:dyDescent="0.35">
      <c r="A210" s="148" t="str">
        <f t="shared" si="46"/>
        <v/>
      </c>
      <c r="B210" s="10"/>
      <c r="C210" s="147" t="str">
        <f>IFERROR(INDEX('List of schools'!C$2:C$8000, MATCH('Year 8 _2022'!$B210, 'List of schools'!$B$2:$B$8000,0)), "NA")</f>
        <v>NA</v>
      </c>
      <c r="D210" s="10"/>
      <c r="E210" s="124"/>
      <c r="F210" s="149" t="str">
        <f>IF(E210="","",IFERROR(
IF('Year 8 _2022'!E210="M",INDEX('List of schools'!H$2:H$7300,MATCH('Year 8 _2022'!$B210,'List of schools'!$B$2:$B$7300,0)),IF('Year 8 _2022'!E210="F",INDEX('List of schools'!G$2:G$7300,MATCH('Year 8 _2022'!$B210,'List of schools'!$B$2:$B$7300,0)),IF('Year 8 _2022'!E210="non-binary or other", 0,IF('Year 8 _2022'!E210="not disclosed", 0,"NA")))),"NA"))</f>
        <v/>
      </c>
      <c r="G210" s="11"/>
      <c r="H210" s="10"/>
      <c r="I210" s="10"/>
      <c r="J210" s="10"/>
      <c r="K210" s="150">
        <f t="shared" si="47"/>
        <v>0</v>
      </c>
      <c r="L210" s="17"/>
      <c r="M210" s="16"/>
      <c r="N210" s="9"/>
      <c r="O210" s="213"/>
      <c r="P210" s="10"/>
      <c r="Q210" s="355"/>
      <c r="R210" s="254"/>
      <c r="S210" s="151" t="str">
        <f t="shared" si="55"/>
        <v/>
      </c>
      <c r="T210" s="16"/>
      <c r="U210" s="10"/>
      <c r="V210" s="213"/>
      <c r="W210" s="10"/>
      <c r="X210" s="355"/>
      <c r="Y210" s="254"/>
      <c r="Z210" s="151" t="str">
        <f t="shared" si="56"/>
        <v/>
      </c>
      <c r="AA210" s="4"/>
      <c r="AB210" s="153" t="str">
        <f t="shared" si="48"/>
        <v/>
      </c>
      <c r="AC210" s="169" t="str">
        <f t="shared" si="49"/>
        <v/>
      </c>
      <c r="AD210" s="153">
        <f t="shared" si="50"/>
        <v>0</v>
      </c>
      <c r="AE210" s="153" t="str">
        <f t="shared" si="51"/>
        <v>NA</v>
      </c>
      <c r="AF210" s="153" t="str">
        <f t="shared" si="52"/>
        <v>NA</v>
      </c>
      <c r="AG210" s="153" t="str">
        <f>IF(AF210="NA","",IF(AF210=999999, "", IF(AF210=888888, "", IF(COUNTIF($AF$10:AF210,AF210)=1,AF210,""))))</f>
        <v/>
      </c>
      <c r="AH210" s="153" t="str">
        <f t="shared" si="53"/>
        <v>NA</v>
      </c>
      <c r="AI210" s="153" t="str">
        <f>IF(AH210="NA","",IF(AH210=999999, "", IF(AH210=888888, "", IF(COUNTIF($AH$10:AH210,AH210)=1,AH210,""))))</f>
        <v/>
      </c>
      <c r="AJ210" s="153" t="str">
        <f t="shared" si="54"/>
        <v>NA</v>
      </c>
      <c r="AK210" s="153" t="str">
        <f>IF(AJ210="NA","",IF(AJ210=999999, "", IF(AJ210=888888, "", IF(COUNTIF($AJ$10:AJ210,AJ210)=1,AJ210,""))))</f>
        <v/>
      </c>
      <c r="AL210" s="153">
        <f t="shared" si="57"/>
        <v>0</v>
      </c>
      <c r="AM210" s="153">
        <f t="shared" si="58"/>
        <v>0</v>
      </c>
      <c r="AN210" s="153" t="str">
        <f t="shared" si="59"/>
        <v>False</v>
      </c>
      <c r="AO210" s="235" t="str">
        <f t="shared" si="60"/>
        <v>NA</v>
      </c>
      <c r="AP210" s="235" t="str">
        <f>IF(AO210="NA","",IF(AO210=999999, "", IF(AO210=888888, "", IF(COUNTIF($AO$10:AO210,AO210)=1,AO210,""))))</f>
        <v/>
      </c>
      <c r="AQ210" s="211"/>
      <c r="AR210" s="211"/>
    </row>
    <row r="211" spans="1:44" ht="21.75" customHeight="1" x14ac:dyDescent="0.35">
      <c r="A211" s="148" t="str">
        <f t="shared" si="46"/>
        <v/>
      </c>
      <c r="B211" s="10"/>
      <c r="C211" s="147" t="str">
        <f>IFERROR(INDEX('List of schools'!C$2:C$8000, MATCH('Year 8 _2022'!$B211, 'List of schools'!$B$2:$B$8000,0)), "NA")</f>
        <v>NA</v>
      </c>
      <c r="D211" s="10"/>
      <c r="E211" s="124"/>
      <c r="F211" s="149" t="str">
        <f>IF(E211="","",IFERROR(
IF('Year 8 _2022'!E211="M",INDEX('List of schools'!H$2:H$7300,MATCH('Year 8 _2022'!$B211,'List of schools'!$B$2:$B$7300,0)),IF('Year 8 _2022'!E211="F",INDEX('List of schools'!G$2:G$7300,MATCH('Year 8 _2022'!$B211,'List of schools'!$B$2:$B$7300,0)),IF('Year 8 _2022'!E211="non-binary or other", 0,IF('Year 8 _2022'!E211="not disclosed", 0,"NA")))),"NA"))</f>
        <v/>
      </c>
      <c r="G211" s="11"/>
      <c r="H211" s="10"/>
      <c r="I211" s="10"/>
      <c r="J211" s="10"/>
      <c r="K211" s="150">
        <f t="shared" si="47"/>
        <v>0</v>
      </c>
      <c r="L211" s="17"/>
      <c r="M211" s="16"/>
      <c r="N211" s="9"/>
      <c r="O211" s="213"/>
      <c r="P211" s="10"/>
      <c r="Q211" s="355"/>
      <c r="R211" s="254"/>
      <c r="S211" s="151" t="str">
        <f t="shared" si="55"/>
        <v/>
      </c>
      <c r="T211" s="16"/>
      <c r="U211" s="10"/>
      <c r="V211" s="213"/>
      <c r="W211" s="10"/>
      <c r="X211" s="355"/>
      <c r="Y211" s="254"/>
      <c r="Z211" s="151" t="str">
        <f t="shared" si="56"/>
        <v/>
      </c>
      <c r="AA211" s="4"/>
      <c r="AB211" s="153" t="str">
        <f t="shared" si="48"/>
        <v/>
      </c>
      <c r="AC211" s="169" t="str">
        <f t="shared" si="49"/>
        <v/>
      </c>
      <c r="AD211" s="153">
        <f t="shared" si="50"/>
        <v>0</v>
      </c>
      <c r="AE211" s="153" t="str">
        <f t="shared" si="51"/>
        <v>NA</v>
      </c>
      <c r="AF211" s="153" t="str">
        <f t="shared" si="52"/>
        <v>NA</v>
      </c>
      <c r="AG211" s="153" t="str">
        <f>IF(AF211="NA","",IF(AF211=999999, "", IF(AF211=888888, "", IF(COUNTIF($AF$10:AF211,AF211)=1,AF211,""))))</f>
        <v/>
      </c>
      <c r="AH211" s="153" t="str">
        <f t="shared" si="53"/>
        <v>NA</v>
      </c>
      <c r="AI211" s="153" t="str">
        <f>IF(AH211="NA","",IF(AH211=999999, "", IF(AH211=888888, "", IF(COUNTIF($AH$10:AH211,AH211)=1,AH211,""))))</f>
        <v/>
      </c>
      <c r="AJ211" s="153" t="str">
        <f t="shared" si="54"/>
        <v>NA</v>
      </c>
      <c r="AK211" s="153" t="str">
        <f>IF(AJ211="NA","",IF(AJ211=999999, "", IF(AJ211=888888, "", IF(COUNTIF($AJ$10:AJ211,AJ211)=1,AJ211,""))))</f>
        <v/>
      </c>
      <c r="AL211" s="153">
        <f t="shared" si="57"/>
        <v>0</v>
      </c>
      <c r="AM211" s="153">
        <f t="shared" si="58"/>
        <v>0</v>
      </c>
      <c r="AN211" s="153" t="str">
        <f t="shared" si="59"/>
        <v>False</v>
      </c>
      <c r="AO211" s="235" t="str">
        <f t="shared" si="60"/>
        <v>NA</v>
      </c>
      <c r="AP211" s="235" t="str">
        <f>IF(AO211="NA","",IF(AO211=999999, "", IF(AO211=888888, "", IF(COUNTIF($AO$10:AO211,AO211)=1,AO211,""))))</f>
        <v/>
      </c>
      <c r="AQ211" s="211"/>
      <c r="AR211" s="211"/>
    </row>
    <row r="212" spans="1:44" ht="21.75" customHeight="1" x14ac:dyDescent="0.35">
      <c r="A212" s="148" t="str">
        <f t="shared" si="46"/>
        <v/>
      </c>
      <c r="B212" s="10"/>
      <c r="C212" s="147" t="str">
        <f>IFERROR(INDEX('List of schools'!C$2:C$8000, MATCH('Year 8 _2022'!$B212, 'List of schools'!$B$2:$B$8000,0)), "NA")</f>
        <v>NA</v>
      </c>
      <c r="D212" s="10"/>
      <c r="E212" s="124"/>
      <c r="F212" s="149" t="str">
        <f>IF(E212="","",IFERROR(
IF('Year 8 _2022'!E212="M",INDEX('List of schools'!H$2:H$7300,MATCH('Year 8 _2022'!$B212,'List of schools'!$B$2:$B$7300,0)),IF('Year 8 _2022'!E212="F",INDEX('List of schools'!G$2:G$7300,MATCH('Year 8 _2022'!$B212,'List of schools'!$B$2:$B$7300,0)),IF('Year 8 _2022'!E212="non-binary or other", 0,IF('Year 8 _2022'!E212="not disclosed", 0,"NA")))),"NA"))</f>
        <v/>
      </c>
      <c r="G212" s="11"/>
      <c r="H212" s="10"/>
      <c r="I212" s="10"/>
      <c r="J212" s="10"/>
      <c r="K212" s="150">
        <f t="shared" si="47"/>
        <v>0</v>
      </c>
      <c r="L212" s="17"/>
      <c r="M212" s="16"/>
      <c r="N212" s="9"/>
      <c r="O212" s="213"/>
      <c r="P212" s="10"/>
      <c r="Q212" s="355"/>
      <c r="R212" s="254"/>
      <c r="S212" s="151" t="str">
        <f t="shared" si="55"/>
        <v/>
      </c>
      <c r="T212" s="16"/>
      <c r="U212" s="10"/>
      <c r="V212" s="213"/>
      <c r="W212" s="10"/>
      <c r="X212" s="355"/>
      <c r="Y212" s="254"/>
      <c r="Z212" s="151" t="str">
        <f t="shared" si="56"/>
        <v/>
      </c>
      <c r="AA212" s="4"/>
      <c r="AB212" s="153" t="str">
        <f t="shared" si="48"/>
        <v/>
      </c>
      <c r="AC212" s="169" t="str">
        <f t="shared" si="49"/>
        <v/>
      </c>
      <c r="AD212" s="153">
        <f t="shared" si="50"/>
        <v>0</v>
      </c>
      <c r="AE212" s="153" t="str">
        <f t="shared" si="51"/>
        <v>NA</v>
      </c>
      <c r="AF212" s="153" t="str">
        <f t="shared" si="52"/>
        <v>NA</v>
      </c>
      <c r="AG212" s="153" t="str">
        <f>IF(AF212="NA","",IF(AF212=999999, "", IF(AF212=888888, "", IF(COUNTIF($AF$10:AF212,AF212)=1,AF212,""))))</f>
        <v/>
      </c>
      <c r="AH212" s="153" t="str">
        <f t="shared" si="53"/>
        <v>NA</v>
      </c>
      <c r="AI212" s="153" t="str">
        <f>IF(AH212="NA","",IF(AH212=999999, "", IF(AH212=888888, "", IF(COUNTIF($AH$10:AH212,AH212)=1,AH212,""))))</f>
        <v/>
      </c>
      <c r="AJ212" s="153" t="str">
        <f t="shared" si="54"/>
        <v>NA</v>
      </c>
      <c r="AK212" s="153" t="str">
        <f>IF(AJ212="NA","",IF(AJ212=999999, "", IF(AJ212=888888, "", IF(COUNTIF($AJ$10:AJ212,AJ212)=1,AJ212,""))))</f>
        <v/>
      </c>
      <c r="AL212" s="153">
        <f t="shared" si="57"/>
        <v>0</v>
      </c>
      <c r="AM212" s="153">
        <f t="shared" si="58"/>
        <v>0</v>
      </c>
      <c r="AN212" s="153" t="str">
        <f t="shared" si="59"/>
        <v>False</v>
      </c>
      <c r="AO212" s="235" t="str">
        <f t="shared" si="60"/>
        <v>NA</v>
      </c>
      <c r="AP212" s="235" t="str">
        <f>IF(AO212="NA","",IF(AO212=999999, "", IF(AO212=888888, "", IF(COUNTIF($AO$10:AO212,AO212)=1,AO212,""))))</f>
        <v/>
      </c>
      <c r="AQ212" s="211"/>
      <c r="AR212" s="211"/>
    </row>
    <row r="213" spans="1:44" ht="21.75" customHeight="1" x14ac:dyDescent="0.35">
      <c r="A213" s="148" t="str">
        <f t="shared" si="46"/>
        <v/>
      </c>
      <c r="B213" s="10"/>
      <c r="C213" s="147" t="str">
        <f>IFERROR(INDEX('List of schools'!C$2:C$8000, MATCH('Year 8 _2022'!$B213, 'List of schools'!$B$2:$B$8000,0)), "NA")</f>
        <v>NA</v>
      </c>
      <c r="D213" s="10"/>
      <c r="E213" s="124"/>
      <c r="F213" s="149" t="str">
        <f>IF(E213="","",IFERROR(
IF('Year 8 _2022'!E213="M",INDEX('List of schools'!H$2:H$7300,MATCH('Year 8 _2022'!$B213,'List of schools'!$B$2:$B$7300,0)),IF('Year 8 _2022'!E213="F",INDEX('List of schools'!G$2:G$7300,MATCH('Year 8 _2022'!$B213,'List of schools'!$B$2:$B$7300,0)),IF('Year 8 _2022'!E213="non-binary or other", 0,IF('Year 8 _2022'!E213="not disclosed", 0,"NA")))),"NA"))</f>
        <v/>
      </c>
      <c r="G213" s="11"/>
      <c r="H213" s="10"/>
      <c r="I213" s="10"/>
      <c r="J213" s="10"/>
      <c r="K213" s="150">
        <f t="shared" si="47"/>
        <v>0</v>
      </c>
      <c r="L213" s="17"/>
      <c r="M213" s="16"/>
      <c r="N213" s="9"/>
      <c r="O213" s="213"/>
      <c r="P213" s="10"/>
      <c r="Q213" s="355"/>
      <c r="R213" s="254"/>
      <c r="S213" s="151" t="str">
        <f t="shared" si="55"/>
        <v/>
      </c>
      <c r="T213" s="16"/>
      <c r="U213" s="10"/>
      <c r="V213" s="213"/>
      <c r="W213" s="10"/>
      <c r="X213" s="355"/>
      <c r="Y213" s="254"/>
      <c r="Z213" s="151" t="str">
        <f t="shared" si="56"/>
        <v/>
      </c>
      <c r="AA213" s="4"/>
      <c r="AB213" s="153" t="str">
        <f t="shared" si="48"/>
        <v/>
      </c>
      <c r="AC213" s="169" t="str">
        <f t="shared" si="49"/>
        <v/>
      </c>
      <c r="AD213" s="153">
        <f t="shared" si="50"/>
        <v>0</v>
      </c>
      <c r="AE213" s="153" t="str">
        <f t="shared" si="51"/>
        <v>NA</v>
      </c>
      <c r="AF213" s="153" t="str">
        <f t="shared" si="52"/>
        <v>NA</v>
      </c>
      <c r="AG213" s="153" t="str">
        <f>IF(AF213="NA","",IF(AF213=999999, "", IF(AF213=888888, "", IF(COUNTIF($AF$10:AF213,AF213)=1,AF213,""))))</f>
        <v/>
      </c>
      <c r="AH213" s="153" t="str">
        <f t="shared" si="53"/>
        <v>NA</v>
      </c>
      <c r="AI213" s="153" t="str">
        <f>IF(AH213="NA","",IF(AH213=999999, "", IF(AH213=888888, "", IF(COUNTIF($AH$10:AH213,AH213)=1,AH213,""))))</f>
        <v/>
      </c>
      <c r="AJ213" s="153" t="str">
        <f t="shared" si="54"/>
        <v>NA</v>
      </c>
      <c r="AK213" s="153" t="str">
        <f>IF(AJ213="NA","",IF(AJ213=999999, "", IF(AJ213=888888, "", IF(COUNTIF($AJ$10:AJ213,AJ213)=1,AJ213,""))))</f>
        <v/>
      </c>
      <c r="AL213" s="153">
        <f t="shared" si="57"/>
        <v>0</v>
      </c>
      <c r="AM213" s="153">
        <f t="shared" si="58"/>
        <v>0</v>
      </c>
      <c r="AN213" s="153" t="str">
        <f t="shared" si="59"/>
        <v>False</v>
      </c>
      <c r="AO213" s="235" t="str">
        <f t="shared" si="60"/>
        <v>NA</v>
      </c>
      <c r="AP213" s="235" t="str">
        <f>IF(AO213="NA","",IF(AO213=999999, "", IF(AO213=888888, "", IF(COUNTIF($AO$10:AO213,AO213)=1,AO213,""))))</f>
        <v/>
      </c>
      <c r="AQ213" s="211"/>
      <c r="AR213" s="211"/>
    </row>
    <row r="214" spans="1:44" ht="21.75" customHeight="1" x14ac:dyDescent="0.35">
      <c r="A214" s="148" t="str">
        <f t="shared" si="46"/>
        <v/>
      </c>
      <c r="B214" s="10"/>
      <c r="C214" s="147" t="str">
        <f>IFERROR(INDEX('List of schools'!C$2:C$8000, MATCH('Year 8 _2022'!$B214, 'List of schools'!$B$2:$B$8000,0)), "NA")</f>
        <v>NA</v>
      </c>
      <c r="D214" s="10"/>
      <c r="E214" s="124"/>
      <c r="F214" s="149" t="str">
        <f>IF(E214="","",IFERROR(
IF('Year 8 _2022'!E214="M",INDEX('List of schools'!H$2:H$7300,MATCH('Year 8 _2022'!$B214,'List of schools'!$B$2:$B$7300,0)),IF('Year 8 _2022'!E214="F",INDEX('List of schools'!G$2:G$7300,MATCH('Year 8 _2022'!$B214,'List of schools'!$B$2:$B$7300,0)),IF('Year 8 _2022'!E214="non-binary or other", 0,IF('Year 8 _2022'!E214="not disclosed", 0,"NA")))),"NA"))</f>
        <v/>
      </c>
      <c r="G214" s="11"/>
      <c r="H214" s="10"/>
      <c r="I214" s="10"/>
      <c r="J214" s="10"/>
      <c r="K214" s="150">
        <f t="shared" si="47"/>
        <v>0</v>
      </c>
      <c r="L214" s="17"/>
      <c r="M214" s="16"/>
      <c r="N214" s="9"/>
      <c r="O214" s="213"/>
      <c r="P214" s="10"/>
      <c r="Q214" s="355"/>
      <c r="R214" s="254"/>
      <c r="S214" s="151" t="str">
        <f t="shared" si="55"/>
        <v/>
      </c>
      <c r="T214" s="16"/>
      <c r="U214" s="10"/>
      <c r="V214" s="213"/>
      <c r="W214" s="10"/>
      <c r="X214" s="355"/>
      <c r="Y214" s="254"/>
      <c r="Z214" s="151" t="str">
        <f t="shared" si="56"/>
        <v/>
      </c>
      <c r="AA214" s="4"/>
      <c r="AB214" s="153" t="str">
        <f t="shared" si="48"/>
        <v/>
      </c>
      <c r="AC214" s="169" t="str">
        <f t="shared" si="49"/>
        <v/>
      </c>
      <c r="AD214" s="153">
        <f t="shared" si="50"/>
        <v>0</v>
      </c>
      <c r="AE214" s="153" t="str">
        <f t="shared" si="51"/>
        <v>NA</v>
      </c>
      <c r="AF214" s="153" t="str">
        <f t="shared" si="52"/>
        <v>NA</v>
      </c>
      <c r="AG214" s="153" t="str">
        <f>IF(AF214="NA","",IF(AF214=999999, "", IF(AF214=888888, "", IF(COUNTIF($AF$10:AF214,AF214)=1,AF214,""))))</f>
        <v/>
      </c>
      <c r="AH214" s="153" t="str">
        <f t="shared" si="53"/>
        <v>NA</v>
      </c>
      <c r="AI214" s="153" t="str">
        <f>IF(AH214="NA","",IF(AH214=999999, "", IF(AH214=888888, "", IF(COUNTIF($AH$10:AH214,AH214)=1,AH214,""))))</f>
        <v/>
      </c>
      <c r="AJ214" s="153" t="str">
        <f t="shared" si="54"/>
        <v>NA</v>
      </c>
      <c r="AK214" s="153" t="str">
        <f>IF(AJ214="NA","",IF(AJ214=999999, "", IF(AJ214=888888, "", IF(COUNTIF($AJ$10:AJ214,AJ214)=1,AJ214,""))))</f>
        <v/>
      </c>
      <c r="AL214" s="153">
        <f t="shared" si="57"/>
        <v>0</v>
      </c>
      <c r="AM214" s="153">
        <f t="shared" si="58"/>
        <v>0</v>
      </c>
      <c r="AN214" s="153" t="str">
        <f t="shared" si="59"/>
        <v>False</v>
      </c>
      <c r="AO214" s="235" t="str">
        <f t="shared" si="60"/>
        <v>NA</v>
      </c>
      <c r="AP214" s="235" t="str">
        <f>IF(AO214="NA","",IF(AO214=999999, "", IF(AO214=888888, "", IF(COUNTIF($AO$10:AO214,AO214)=1,AO214,""))))</f>
        <v/>
      </c>
      <c r="AQ214" s="211"/>
      <c r="AR214" s="211"/>
    </row>
    <row r="215" spans="1:44" ht="21.75" customHeight="1" x14ac:dyDescent="0.35">
      <c r="A215" s="148" t="str">
        <f t="shared" si="46"/>
        <v/>
      </c>
      <c r="B215" s="10"/>
      <c r="C215" s="147" t="str">
        <f>IFERROR(INDEX('List of schools'!C$2:C$8000, MATCH('Year 8 _2022'!$B215, 'List of schools'!$B$2:$B$8000,0)), "NA")</f>
        <v>NA</v>
      </c>
      <c r="D215" s="10"/>
      <c r="E215" s="124"/>
      <c r="F215" s="149" t="str">
        <f>IF(E215="","",IFERROR(
IF('Year 8 _2022'!E215="M",INDEX('List of schools'!H$2:H$7300,MATCH('Year 8 _2022'!$B215,'List of schools'!$B$2:$B$7300,0)),IF('Year 8 _2022'!E215="F",INDEX('List of schools'!G$2:G$7300,MATCH('Year 8 _2022'!$B215,'List of schools'!$B$2:$B$7300,0)),IF('Year 8 _2022'!E215="non-binary or other", 0,IF('Year 8 _2022'!E215="not disclosed", 0,"NA")))),"NA"))</f>
        <v/>
      </c>
      <c r="G215" s="11"/>
      <c r="H215" s="10"/>
      <c r="I215" s="10"/>
      <c r="J215" s="10"/>
      <c r="K215" s="150">
        <f t="shared" si="47"/>
        <v>0</v>
      </c>
      <c r="L215" s="17"/>
      <c r="M215" s="16"/>
      <c r="N215" s="9"/>
      <c r="O215" s="213"/>
      <c r="P215" s="10"/>
      <c r="Q215" s="355"/>
      <c r="R215" s="254"/>
      <c r="S215" s="151" t="str">
        <f t="shared" si="55"/>
        <v/>
      </c>
      <c r="T215" s="16"/>
      <c r="U215" s="10"/>
      <c r="V215" s="213"/>
      <c r="W215" s="10"/>
      <c r="X215" s="355"/>
      <c r="Y215" s="254"/>
      <c r="Z215" s="151" t="str">
        <f t="shared" si="56"/>
        <v/>
      </c>
      <c r="AA215" s="4"/>
      <c r="AB215" s="153" t="str">
        <f t="shared" si="48"/>
        <v/>
      </c>
      <c r="AC215" s="169" t="str">
        <f t="shared" si="49"/>
        <v/>
      </c>
      <c r="AD215" s="153">
        <f t="shared" si="50"/>
        <v>0</v>
      </c>
      <c r="AE215" s="153" t="str">
        <f t="shared" si="51"/>
        <v>NA</v>
      </c>
      <c r="AF215" s="153" t="str">
        <f t="shared" si="52"/>
        <v>NA</v>
      </c>
      <c r="AG215" s="153" t="str">
        <f>IF(AF215="NA","",IF(AF215=999999, "", IF(AF215=888888, "", IF(COUNTIF($AF$10:AF215,AF215)=1,AF215,""))))</f>
        <v/>
      </c>
      <c r="AH215" s="153" t="str">
        <f t="shared" si="53"/>
        <v>NA</v>
      </c>
      <c r="AI215" s="153" t="str">
        <f>IF(AH215="NA","",IF(AH215=999999, "", IF(AH215=888888, "", IF(COUNTIF($AH$10:AH215,AH215)=1,AH215,""))))</f>
        <v/>
      </c>
      <c r="AJ215" s="153" t="str">
        <f t="shared" si="54"/>
        <v>NA</v>
      </c>
      <c r="AK215" s="153" t="str">
        <f>IF(AJ215="NA","",IF(AJ215=999999, "", IF(AJ215=888888, "", IF(COUNTIF($AJ$10:AJ215,AJ215)=1,AJ215,""))))</f>
        <v/>
      </c>
      <c r="AL215" s="153">
        <f t="shared" si="57"/>
        <v>0</v>
      </c>
      <c r="AM215" s="153">
        <f t="shared" si="58"/>
        <v>0</v>
      </c>
      <c r="AN215" s="153" t="str">
        <f t="shared" si="59"/>
        <v>False</v>
      </c>
      <c r="AO215" s="235" t="str">
        <f t="shared" si="60"/>
        <v>NA</v>
      </c>
      <c r="AP215" s="235" t="str">
        <f>IF(AO215="NA","",IF(AO215=999999, "", IF(AO215=888888, "", IF(COUNTIF($AO$10:AO215,AO215)=1,AO215,""))))</f>
        <v/>
      </c>
      <c r="AQ215" s="211"/>
      <c r="AR215" s="211"/>
    </row>
    <row r="216" spans="1:44" ht="21.75" customHeight="1" x14ac:dyDescent="0.35">
      <c r="A216" s="148" t="str">
        <f t="shared" ref="A216:A279" si="61">IF($AD216=0,"",IF(OR($B216="", $D216="", $E216="",$O216="",$V216=""),"Required data Incomplete",""))</f>
        <v/>
      </c>
      <c r="B216" s="10"/>
      <c r="C216" s="147" t="str">
        <f>IFERROR(INDEX('List of schools'!C$2:C$8000, MATCH('Year 8 _2022'!$B216, 'List of schools'!$B$2:$B$8000,0)), "NA")</f>
        <v>NA</v>
      </c>
      <c r="D216" s="10"/>
      <c r="E216" s="124"/>
      <c r="F216" s="149" t="str">
        <f>IF(E216="","",IFERROR(
IF('Year 8 _2022'!E216="M",INDEX('List of schools'!H$2:H$7300,MATCH('Year 8 _2022'!$B216,'List of schools'!$B$2:$B$7300,0)),IF('Year 8 _2022'!E216="F",INDEX('List of schools'!G$2:G$7300,MATCH('Year 8 _2022'!$B216,'List of schools'!$B$2:$B$7300,0)),IF('Year 8 _2022'!E216="non-binary or other", 0,IF('Year 8 _2022'!E216="not disclosed", 0,"NA")))),"NA"))</f>
        <v/>
      </c>
      <c r="G216" s="11"/>
      <c r="H216" s="10"/>
      <c r="I216" s="10"/>
      <c r="J216" s="10"/>
      <c r="K216" s="150">
        <f t="shared" si="47"/>
        <v>0</v>
      </c>
      <c r="L216" s="17"/>
      <c r="M216" s="16"/>
      <c r="N216" s="9"/>
      <c r="O216" s="213"/>
      <c r="P216" s="10"/>
      <c r="Q216" s="355"/>
      <c r="R216" s="254"/>
      <c r="S216" s="151" t="str">
        <f t="shared" si="55"/>
        <v/>
      </c>
      <c r="T216" s="16"/>
      <c r="U216" s="10"/>
      <c r="V216" s="213"/>
      <c r="W216" s="10"/>
      <c r="X216" s="355"/>
      <c r="Y216" s="254"/>
      <c r="Z216" s="151" t="str">
        <f t="shared" si="56"/>
        <v/>
      </c>
      <c r="AA216" s="4"/>
      <c r="AB216" s="153" t="str">
        <f t="shared" si="48"/>
        <v/>
      </c>
      <c r="AC216" s="169" t="str">
        <f t="shared" si="49"/>
        <v/>
      </c>
      <c r="AD216" s="153">
        <f t="shared" si="50"/>
        <v>0</v>
      </c>
      <c r="AE216" s="153" t="str">
        <f t="shared" si="51"/>
        <v>NA</v>
      </c>
      <c r="AF216" s="153" t="str">
        <f t="shared" si="52"/>
        <v>NA</v>
      </c>
      <c r="AG216" s="153" t="str">
        <f>IF(AF216="NA","",IF(AF216=999999, "", IF(AF216=888888, "", IF(COUNTIF($AF$10:AF216,AF216)=1,AF216,""))))</f>
        <v/>
      </c>
      <c r="AH216" s="153" t="str">
        <f t="shared" si="53"/>
        <v>NA</v>
      </c>
      <c r="AI216" s="153" t="str">
        <f>IF(AH216="NA","",IF(AH216=999999, "", IF(AH216=888888, "", IF(COUNTIF($AH$10:AH216,AH216)=1,AH216,""))))</f>
        <v/>
      </c>
      <c r="AJ216" s="153" t="str">
        <f t="shared" si="54"/>
        <v>NA</v>
      </c>
      <c r="AK216" s="153" t="str">
        <f>IF(AJ216="NA","",IF(AJ216=999999, "", IF(AJ216=888888, "", IF(COUNTIF($AJ$10:AJ216,AJ216)=1,AJ216,""))))</f>
        <v/>
      </c>
      <c r="AL216" s="153">
        <f t="shared" si="57"/>
        <v>0</v>
      </c>
      <c r="AM216" s="153">
        <f t="shared" si="58"/>
        <v>0</v>
      </c>
      <c r="AN216" s="153" t="str">
        <f t="shared" si="59"/>
        <v>False</v>
      </c>
      <c r="AO216" s="235" t="str">
        <f t="shared" si="60"/>
        <v>NA</v>
      </c>
      <c r="AP216" s="235" t="str">
        <f>IF(AO216="NA","",IF(AO216=999999, "", IF(AO216=888888, "", IF(COUNTIF($AO$10:AO216,AO216)=1,AO216,""))))</f>
        <v/>
      </c>
      <c r="AQ216" s="211"/>
      <c r="AR216" s="211"/>
    </row>
    <row r="217" spans="1:44" ht="21.75" customHeight="1" x14ac:dyDescent="0.35">
      <c r="A217" s="148" t="str">
        <f t="shared" si="61"/>
        <v/>
      </c>
      <c r="B217" s="10"/>
      <c r="C217" s="147" t="str">
        <f>IFERROR(INDEX('List of schools'!C$2:C$8000, MATCH('Year 8 _2022'!$B217, 'List of schools'!$B$2:$B$8000,0)), "NA")</f>
        <v>NA</v>
      </c>
      <c r="D217" s="10"/>
      <c r="E217" s="124"/>
      <c r="F217" s="149" t="str">
        <f>IF(E217="","",IFERROR(
IF('Year 8 _2022'!E217="M",INDEX('List of schools'!H$2:H$7300,MATCH('Year 8 _2022'!$B217,'List of schools'!$B$2:$B$7300,0)),IF('Year 8 _2022'!E217="F",INDEX('List of schools'!G$2:G$7300,MATCH('Year 8 _2022'!$B217,'List of schools'!$B$2:$B$7300,0)),IF('Year 8 _2022'!E217="non-binary or other", 0,IF('Year 8 _2022'!E217="not disclosed", 0,"NA")))),"NA"))</f>
        <v/>
      </c>
      <c r="G217" s="11"/>
      <c r="H217" s="10"/>
      <c r="I217" s="10"/>
      <c r="J217" s="10"/>
      <c r="K217" s="150">
        <f t="shared" si="47"/>
        <v>0</v>
      </c>
      <c r="L217" s="17"/>
      <c r="M217" s="16"/>
      <c r="N217" s="9"/>
      <c r="O217" s="213"/>
      <c r="P217" s="10"/>
      <c r="Q217" s="355"/>
      <c r="R217" s="254"/>
      <c r="S217" s="151" t="str">
        <f t="shared" si="55"/>
        <v/>
      </c>
      <c r="T217" s="16"/>
      <c r="U217" s="10"/>
      <c r="V217" s="213"/>
      <c r="W217" s="10"/>
      <c r="X217" s="355"/>
      <c r="Y217" s="254"/>
      <c r="Z217" s="151" t="str">
        <f t="shared" si="56"/>
        <v/>
      </c>
      <c r="AA217" s="4"/>
      <c r="AB217" s="153" t="str">
        <f t="shared" si="48"/>
        <v/>
      </c>
      <c r="AC217" s="169" t="str">
        <f t="shared" si="49"/>
        <v/>
      </c>
      <c r="AD217" s="153">
        <f t="shared" si="50"/>
        <v>0</v>
      </c>
      <c r="AE217" s="153" t="str">
        <f t="shared" si="51"/>
        <v>NA</v>
      </c>
      <c r="AF217" s="153" t="str">
        <f t="shared" si="52"/>
        <v>NA</v>
      </c>
      <c r="AG217" s="153" t="str">
        <f>IF(AF217="NA","",IF(AF217=999999, "", IF(AF217=888888, "", IF(COUNTIF($AF$10:AF217,AF217)=1,AF217,""))))</f>
        <v/>
      </c>
      <c r="AH217" s="153" t="str">
        <f t="shared" si="53"/>
        <v>NA</v>
      </c>
      <c r="AI217" s="153" t="str">
        <f>IF(AH217="NA","",IF(AH217=999999, "", IF(AH217=888888, "", IF(COUNTIF($AH$10:AH217,AH217)=1,AH217,""))))</f>
        <v/>
      </c>
      <c r="AJ217" s="153" t="str">
        <f t="shared" si="54"/>
        <v>NA</v>
      </c>
      <c r="AK217" s="153" t="str">
        <f>IF(AJ217="NA","",IF(AJ217=999999, "", IF(AJ217=888888, "", IF(COUNTIF($AJ$10:AJ217,AJ217)=1,AJ217,""))))</f>
        <v/>
      </c>
      <c r="AL217" s="153">
        <f t="shared" si="57"/>
        <v>0</v>
      </c>
      <c r="AM217" s="153">
        <f t="shared" si="58"/>
        <v>0</v>
      </c>
      <c r="AN217" s="153" t="str">
        <f t="shared" si="59"/>
        <v>False</v>
      </c>
      <c r="AO217" s="235" t="str">
        <f t="shared" si="60"/>
        <v>NA</v>
      </c>
      <c r="AP217" s="235" t="str">
        <f>IF(AO217="NA","",IF(AO217=999999, "", IF(AO217=888888, "", IF(COUNTIF($AO$10:AO217,AO217)=1,AO217,""))))</f>
        <v/>
      </c>
      <c r="AQ217" s="211"/>
      <c r="AR217" s="211"/>
    </row>
    <row r="218" spans="1:44" ht="21.75" customHeight="1" x14ac:dyDescent="0.35">
      <c r="A218" s="148" t="str">
        <f t="shared" si="61"/>
        <v/>
      </c>
      <c r="B218" s="10"/>
      <c r="C218" s="147" t="str">
        <f>IFERROR(INDEX('List of schools'!C$2:C$8000, MATCH('Year 8 _2022'!$B218, 'List of schools'!$B$2:$B$8000,0)), "NA")</f>
        <v>NA</v>
      </c>
      <c r="D218" s="10"/>
      <c r="E218" s="124"/>
      <c r="F218" s="149" t="str">
        <f>IF(E218="","",IFERROR(
IF('Year 8 _2022'!E218="M",INDEX('List of schools'!H$2:H$7300,MATCH('Year 8 _2022'!$B218,'List of schools'!$B$2:$B$7300,0)),IF('Year 8 _2022'!E218="F",INDEX('List of schools'!G$2:G$7300,MATCH('Year 8 _2022'!$B218,'List of schools'!$B$2:$B$7300,0)),IF('Year 8 _2022'!E218="non-binary or other", 0,IF('Year 8 _2022'!E218="not disclosed", 0,"NA")))),"NA"))</f>
        <v/>
      </c>
      <c r="G218" s="11"/>
      <c r="H218" s="10"/>
      <c r="I218" s="10"/>
      <c r="J218" s="10"/>
      <c r="K218" s="150">
        <f t="shared" si="47"/>
        <v>0</v>
      </c>
      <c r="L218" s="17"/>
      <c r="M218" s="16"/>
      <c r="N218" s="9"/>
      <c r="O218" s="213"/>
      <c r="P218" s="10"/>
      <c r="Q218" s="355"/>
      <c r="R218" s="254"/>
      <c r="S218" s="151" t="str">
        <f t="shared" si="55"/>
        <v/>
      </c>
      <c r="T218" s="16"/>
      <c r="U218" s="10"/>
      <c r="V218" s="213"/>
      <c r="W218" s="10"/>
      <c r="X218" s="355"/>
      <c r="Y218" s="254"/>
      <c r="Z218" s="151" t="str">
        <f t="shared" si="56"/>
        <v/>
      </c>
      <c r="AA218" s="4"/>
      <c r="AB218" s="153" t="str">
        <f t="shared" si="48"/>
        <v/>
      </c>
      <c r="AC218" s="169" t="str">
        <f t="shared" si="49"/>
        <v/>
      </c>
      <c r="AD218" s="153">
        <f t="shared" si="50"/>
        <v>0</v>
      </c>
      <c r="AE218" s="153" t="str">
        <f t="shared" si="51"/>
        <v>NA</v>
      </c>
      <c r="AF218" s="153" t="str">
        <f t="shared" si="52"/>
        <v>NA</v>
      </c>
      <c r="AG218" s="153" t="str">
        <f>IF(AF218="NA","",IF(AF218=999999, "", IF(AF218=888888, "", IF(COUNTIF($AF$10:AF218,AF218)=1,AF218,""))))</f>
        <v/>
      </c>
      <c r="AH218" s="153" t="str">
        <f t="shared" si="53"/>
        <v>NA</v>
      </c>
      <c r="AI218" s="153" t="str">
        <f>IF(AH218="NA","",IF(AH218=999999, "", IF(AH218=888888, "", IF(COUNTIF($AH$10:AH218,AH218)=1,AH218,""))))</f>
        <v/>
      </c>
      <c r="AJ218" s="153" t="str">
        <f t="shared" si="54"/>
        <v>NA</v>
      </c>
      <c r="AK218" s="153" t="str">
        <f>IF(AJ218="NA","",IF(AJ218=999999, "", IF(AJ218=888888, "", IF(COUNTIF($AJ$10:AJ218,AJ218)=1,AJ218,""))))</f>
        <v/>
      </c>
      <c r="AL218" s="153">
        <f t="shared" si="57"/>
        <v>0</v>
      </c>
      <c r="AM218" s="153">
        <f t="shared" si="58"/>
        <v>0</v>
      </c>
      <c r="AN218" s="153" t="str">
        <f t="shared" si="59"/>
        <v>False</v>
      </c>
      <c r="AO218" s="235" t="str">
        <f t="shared" si="60"/>
        <v>NA</v>
      </c>
      <c r="AP218" s="235" t="str">
        <f>IF(AO218="NA","",IF(AO218=999999, "", IF(AO218=888888, "", IF(COUNTIF($AO$10:AO218,AO218)=1,AO218,""))))</f>
        <v/>
      </c>
      <c r="AQ218" s="211"/>
      <c r="AR218" s="211"/>
    </row>
    <row r="219" spans="1:44" ht="21.75" customHeight="1" x14ac:dyDescent="0.35">
      <c r="A219" s="148" t="str">
        <f t="shared" si="61"/>
        <v/>
      </c>
      <c r="B219" s="10"/>
      <c r="C219" s="147" t="str">
        <f>IFERROR(INDEX('List of schools'!C$2:C$8000, MATCH('Year 8 _2022'!$B219, 'List of schools'!$B$2:$B$8000,0)), "NA")</f>
        <v>NA</v>
      </c>
      <c r="D219" s="10"/>
      <c r="E219" s="124"/>
      <c r="F219" s="149" t="str">
        <f>IF(E219="","",IFERROR(
IF('Year 8 _2022'!E219="M",INDEX('List of schools'!H$2:H$7300,MATCH('Year 8 _2022'!$B219,'List of schools'!$B$2:$B$7300,0)),IF('Year 8 _2022'!E219="F",INDEX('List of schools'!G$2:G$7300,MATCH('Year 8 _2022'!$B219,'List of schools'!$B$2:$B$7300,0)),IF('Year 8 _2022'!E219="non-binary or other", 0,IF('Year 8 _2022'!E219="not disclosed", 0,"NA")))),"NA"))</f>
        <v/>
      </c>
      <c r="G219" s="11"/>
      <c r="H219" s="10"/>
      <c r="I219" s="10"/>
      <c r="J219" s="10"/>
      <c r="K219" s="150">
        <f t="shared" si="47"/>
        <v>0</v>
      </c>
      <c r="L219" s="17"/>
      <c r="M219" s="16"/>
      <c r="N219" s="9"/>
      <c r="O219" s="213"/>
      <c r="P219" s="10"/>
      <c r="Q219" s="355"/>
      <c r="R219" s="254"/>
      <c r="S219" s="151" t="str">
        <f t="shared" si="55"/>
        <v/>
      </c>
      <c r="T219" s="16"/>
      <c r="U219" s="10"/>
      <c r="V219" s="213"/>
      <c r="W219" s="10"/>
      <c r="X219" s="355"/>
      <c r="Y219" s="254"/>
      <c r="Z219" s="151" t="str">
        <f t="shared" si="56"/>
        <v/>
      </c>
      <c r="AA219" s="4"/>
      <c r="AB219" s="153" t="str">
        <f t="shared" si="48"/>
        <v/>
      </c>
      <c r="AC219" s="169" t="str">
        <f t="shared" si="49"/>
        <v/>
      </c>
      <c r="AD219" s="153">
        <f t="shared" si="50"/>
        <v>0</v>
      </c>
      <c r="AE219" s="153" t="str">
        <f t="shared" si="51"/>
        <v>NA</v>
      </c>
      <c r="AF219" s="153" t="str">
        <f t="shared" si="52"/>
        <v>NA</v>
      </c>
      <c r="AG219" s="153" t="str">
        <f>IF(AF219="NA","",IF(AF219=999999, "", IF(AF219=888888, "", IF(COUNTIF($AF$10:AF219,AF219)=1,AF219,""))))</f>
        <v/>
      </c>
      <c r="AH219" s="153" t="str">
        <f t="shared" si="53"/>
        <v>NA</v>
      </c>
      <c r="AI219" s="153" t="str">
        <f>IF(AH219="NA","",IF(AH219=999999, "", IF(AH219=888888, "", IF(COUNTIF($AH$10:AH219,AH219)=1,AH219,""))))</f>
        <v/>
      </c>
      <c r="AJ219" s="153" t="str">
        <f t="shared" si="54"/>
        <v>NA</v>
      </c>
      <c r="AK219" s="153" t="str">
        <f>IF(AJ219="NA","",IF(AJ219=999999, "", IF(AJ219=888888, "", IF(COUNTIF($AJ$10:AJ219,AJ219)=1,AJ219,""))))</f>
        <v/>
      </c>
      <c r="AL219" s="153">
        <f t="shared" si="57"/>
        <v>0</v>
      </c>
      <c r="AM219" s="153">
        <f t="shared" si="58"/>
        <v>0</v>
      </c>
      <c r="AN219" s="153" t="str">
        <f t="shared" si="59"/>
        <v>False</v>
      </c>
      <c r="AO219" s="235" t="str">
        <f t="shared" si="60"/>
        <v>NA</v>
      </c>
      <c r="AP219" s="235" t="str">
        <f>IF(AO219="NA","",IF(AO219=999999, "", IF(AO219=888888, "", IF(COUNTIF($AO$10:AO219,AO219)=1,AO219,""))))</f>
        <v/>
      </c>
      <c r="AQ219" s="211"/>
      <c r="AR219" s="211"/>
    </row>
    <row r="220" spans="1:44" ht="21.75" customHeight="1" x14ac:dyDescent="0.35">
      <c r="A220" s="148" t="str">
        <f t="shared" si="61"/>
        <v/>
      </c>
      <c r="B220" s="10"/>
      <c r="C220" s="147" t="str">
        <f>IFERROR(INDEX('List of schools'!C$2:C$8000, MATCH('Year 8 _2022'!$B220, 'List of schools'!$B$2:$B$8000,0)), "NA")</f>
        <v>NA</v>
      </c>
      <c r="D220" s="10"/>
      <c r="E220" s="124"/>
      <c r="F220" s="149" t="str">
        <f>IF(E220="","",IFERROR(
IF('Year 8 _2022'!E220="M",INDEX('List of schools'!H$2:H$7300,MATCH('Year 8 _2022'!$B220,'List of schools'!$B$2:$B$7300,0)),IF('Year 8 _2022'!E220="F",INDEX('List of schools'!G$2:G$7300,MATCH('Year 8 _2022'!$B220,'List of schools'!$B$2:$B$7300,0)),IF('Year 8 _2022'!E220="non-binary or other", 0,IF('Year 8 _2022'!E220="not disclosed", 0,"NA")))),"NA"))</f>
        <v/>
      </c>
      <c r="G220" s="11"/>
      <c r="H220" s="10"/>
      <c r="I220" s="10"/>
      <c r="J220" s="10"/>
      <c r="K220" s="150">
        <f t="shared" si="47"/>
        <v>0</v>
      </c>
      <c r="L220" s="17"/>
      <c r="M220" s="16"/>
      <c r="N220" s="9"/>
      <c r="O220" s="213"/>
      <c r="P220" s="10"/>
      <c r="Q220" s="355"/>
      <c r="R220" s="254"/>
      <c r="S220" s="151" t="str">
        <f t="shared" si="55"/>
        <v/>
      </c>
      <c r="T220" s="16"/>
      <c r="U220" s="10"/>
      <c r="V220" s="213"/>
      <c r="W220" s="10"/>
      <c r="X220" s="355"/>
      <c r="Y220" s="254"/>
      <c r="Z220" s="151" t="str">
        <f t="shared" si="56"/>
        <v/>
      </c>
      <c r="AA220" s="4"/>
      <c r="AB220" s="153" t="str">
        <f t="shared" si="48"/>
        <v/>
      </c>
      <c r="AC220" s="169" t="str">
        <f t="shared" si="49"/>
        <v/>
      </c>
      <c r="AD220" s="153">
        <f t="shared" si="50"/>
        <v>0</v>
      </c>
      <c r="AE220" s="153" t="str">
        <f t="shared" si="51"/>
        <v>NA</v>
      </c>
      <c r="AF220" s="153" t="str">
        <f t="shared" si="52"/>
        <v>NA</v>
      </c>
      <c r="AG220" s="153" t="str">
        <f>IF(AF220="NA","",IF(AF220=999999, "", IF(AF220=888888, "", IF(COUNTIF($AF$10:AF220,AF220)=1,AF220,""))))</f>
        <v/>
      </c>
      <c r="AH220" s="153" t="str">
        <f t="shared" si="53"/>
        <v>NA</v>
      </c>
      <c r="AI220" s="153" t="str">
        <f>IF(AH220="NA","",IF(AH220=999999, "", IF(AH220=888888, "", IF(COUNTIF($AH$10:AH220,AH220)=1,AH220,""))))</f>
        <v/>
      </c>
      <c r="AJ220" s="153" t="str">
        <f t="shared" si="54"/>
        <v>NA</v>
      </c>
      <c r="AK220" s="153" t="str">
        <f>IF(AJ220="NA","",IF(AJ220=999999, "", IF(AJ220=888888, "", IF(COUNTIF($AJ$10:AJ220,AJ220)=1,AJ220,""))))</f>
        <v/>
      </c>
      <c r="AL220" s="153">
        <f t="shared" si="57"/>
        <v>0</v>
      </c>
      <c r="AM220" s="153">
        <f t="shared" si="58"/>
        <v>0</v>
      </c>
      <c r="AN220" s="153" t="str">
        <f t="shared" si="59"/>
        <v>False</v>
      </c>
      <c r="AO220" s="235" t="str">
        <f t="shared" si="60"/>
        <v>NA</v>
      </c>
      <c r="AP220" s="235" t="str">
        <f>IF(AO220="NA","",IF(AO220=999999, "", IF(AO220=888888, "", IF(COUNTIF($AO$10:AO220,AO220)=1,AO220,""))))</f>
        <v/>
      </c>
      <c r="AQ220" s="211"/>
      <c r="AR220" s="211"/>
    </row>
    <row r="221" spans="1:44" ht="21.75" customHeight="1" x14ac:dyDescent="0.35">
      <c r="A221" s="148" t="str">
        <f t="shared" si="61"/>
        <v/>
      </c>
      <c r="B221" s="10"/>
      <c r="C221" s="147" t="str">
        <f>IFERROR(INDEX('List of schools'!C$2:C$8000, MATCH('Year 8 _2022'!$B221, 'List of schools'!$B$2:$B$8000,0)), "NA")</f>
        <v>NA</v>
      </c>
      <c r="D221" s="10"/>
      <c r="E221" s="124"/>
      <c r="F221" s="149" t="str">
        <f>IF(E221="","",IFERROR(
IF('Year 8 _2022'!E221="M",INDEX('List of schools'!H$2:H$7300,MATCH('Year 8 _2022'!$B221,'List of schools'!$B$2:$B$7300,0)),IF('Year 8 _2022'!E221="F",INDEX('List of schools'!G$2:G$7300,MATCH('Year 8 _2022'!$B221,'List of schools'!$B$2:$B$7300,0)),IF('Year 8 _2022'!E221="non-binary or other", 0,IF('Year 8 _2022'!E221="not disclosed", 0,"NA")))),"NA"))</f>
        <v/>
      </c>
      <c r="G221" s="11"/>
      <c r="H221" s="10"/>
      <c r="I221" s="10"/>
      <c r="J221" s="10"/>
      <c r="K221" s="150">
        <f t="shared" si="47"/>
        <v>0</v>
      </c>
      <c r="L221" s="17"/>
      <c r="M221" s="16"/>
      <c r="N221" s="9"/>
      <c r="O221" s="213"/>
      <c r="P221" s="10"/>
      <c r="Q221" s="355"/>
      <c r="R221" s="254"/>
      <c r="S221" s="151" t="str">
        <f t="shared" si="55"/>
        <v/>
      </c>
      <c r="T221" s="16"/>
      <c r="U221" s="10"/>
      <c r="V221" s="213"/>
      <c r="W221" s="10"/>
      <c r="X221" s="355"/>
      <c r="Y221" s="254"/>
      <c r="Z221" s="151" t="str">
        <f t="shared" si="56"/>
        <v/>
      </c>
      <c r="AA221" s="4"/>
      <c r="AB221" s="153" t="str">
        <f t="shared" si="48"/>
        <v/>
      </c>
      <c r="AC221" s="169" t="str">
        <f t="shared" si="49"/>
        <v/>
      </c>
      <c r="AD221" s="153">
        <f t="shared" si="50"/>
        <v>0</v>
      </c>
      <c r="AE221" s="153" t="str">
        <f t="shared" si="51"/>
        <v>NA</v>
      </c>
      <c r="AF221" s="153" t="str">
        <f t="shared" si="52"/>
        <v>NA</v>
      </c>
      <c r="AG221" s="153" t="str">
        <f>IF(AF221="NA","",IF(AF221=999999, "", IF(AF221=888888, "", IF(COUNTIF($AF$10:AF221,AF221)=1,AF221,""))))</f>
        <v/>
      </c>
      <c r="AH221" s="153" t="str">
        <f t="shared" si="53"/>
        <v>NA</v>
      </c>
      <c r="AI221" s="153" t="str">
        <f>IF(AH221="NA","",IF(AH221=999999, "", IF(AH221=888888, "", IF(COUNTIF($AH$10:AH221,AH221)=1,AH221,""))))</f>
        <v/>
      </c>
      <c r="AJ221" s="153" t="str">
        <f t="shared" si="54"/>
        <v>NA</v>
      </c>
      <c r="AK221" s="153" t="str">
        <f>IF(AJ221="NA","",IF(AJ221=999999, "", IF(AJ221=888888, "", IF(COUNTIF($AJ$10:AJ221,AJ221)=1,AJ221,""))))</f>
        <v/>
      </c>
      <c r="AL221" s="153">
        <f t="shared" si="57"/>
        <v>0</v>
      </c>
      <c r="AM221" s="153">
        <f t="shared" si="58"/>
        <v>0</v>
      </c>
      <c r="AN221" s="153" t="str">
        <f t="shared" si="59"/>
        <v>False</v>
      </c>
      <c r="AO221" s="235" t="str">
        <f t="shared" si="60"/>
        <v>NA</v>
      </c>
      <c r="AP221" s="235" t="str">
        <f>IF(AO221="NA","",IF(AO221=999999, "", IF(AO221=888888, "", IF(COUNTIF($AO$10:AO221,AO221)=1,AO221,""))))</f>
        <v/>
      </c>
      <c r="AQ221" s="211"/>
      <c r="AR221" s="211"/>
    </row>
    <row r="222" spans="1:44" ht="21.75" customHeight="1" x14ac:dyDescent="0.35">
      <c r="A222" s="148" t="str">
        <f t="shared" si="61"/>
        <v/>
      </c>
      <c r="B222" s="10"/>
      <c r="C222" s="147" t="str">
        <f>IFERROR(INDEX('List of schools'!C$2:C$8000, MATCH('Year 8 _2022'!$B222, 'List of schools'!$B$2:$B$8000,0)), "NA")</f>
        <v>NA</v>
      </c>
      <c r="D222" s="10"/>
      <c r="E222" s="124"/>
      <c r="F222" s="149" t="str">
        <f>IF(E222="","",IFERROR(
IF('Year 8 _2022'!E222="M",INDEX('List of schools'!H$2:H$7300,MATCH('Year 8 _2022'!$B222,'List of schools'!$B$2:$B$7300,0)),IF('Year 8 _2022'!E222="F",INDEX('List of schools'!G$2:G$7300,MATCH('Year 8 _2022'!$B222,'List of schools'!$B$2:$B$7300,0)),IF('Year 8 _2022'!E222="non-binary or other", 0,IF('Year 8 _2022'!E222="not disclosed", 0,"NA")))),"NA"))</f>
        <v/>
      </c>
      <c r="G222" s="11"/>
      <c r="H222" s="10"/>
      <c r="I222" s="10"/>
      <c r="J222" s="10"/>
      <c r="K222" s="150">
        <f t="shared" si="47"/>
        <v>0</v>
      </c>
      <c r="L222" s="17"/>
      <c r="M222" s="16"/>
      <c r="N222" s="9"/>
      <c r="O222" s="213"/>
      <c r="P222" s="10"/>
      <c r="Q222" s="355"/>
      <c r="R222" s="254"/>
      <c r="S222" s="151" t="str">
        <f t="shared" si="55"/>
        <v/>
      </c>
      <c r="T222" s="16"/>
      <c r="U222" s="10"/>
      <c r="V222" s="213"/>
      <c r="W222" s="10"/>
      <c r="X222" s="355"/>
      <c r="Y222" s="254"/>
      <c r="Z222" s="151" t="str">
        <f t="shared" si="56"/>
        <v/>
      </c>
      <c r="AA222" s="4"/>
      <c r="AB222" s="153" t="str">
        <f t="shared" si="48"/>
        <v/>
      </c>
      <c r="AC222" s="169" t="str">
        <f t="shared" si="49"/>
        <v/>
      </c>
      <c r="AD222" s="153">
        <f t="shared" si="50"/>
        <v>0</v>
      </c>
      <c r="AE222" s="153" t="str">
        <f t="shared" si="51"/>
        <v>NA</v>
      </c>
      <c r="AF222" s="153" t="str">
        <f t="shared" si="52"/>
        <v>NA</v>
      </c>
      <c r="AG222" s="153" t="str">
        <f>IF(AF222="NA","",IF(AF222=999999, "", IF(AF222=888888, "", IF(COUNTIF($AF$10:AF222,AF222)=1,AF222,""))))</f>
        <v/>
      </c>
      <c r="AH222" s="153" t="str">
        <f t="shared" si="53"/>
        <v>NA</v>
      </c>
      <c r="AI222" s="153" t="str">
        <f>IF(AH222="NA","",IF(AH222=999999, "", IF(AH222=888888, "", IF(COUNTIF($AH$10:AH222,AH222)=1,AH222,""))))</f>
        <v/>
      </c>
      <c r="AJ222" s="153" t="str">
        <f t="shared" si="54"/>
        <v>NA</v>
      </c>
      <c r="AK222" s="153" t="str">
        <f>IF(AJ222="NA","",IF(AJ222=999999, "", IF(AJ222=888888, "", IF(COUNTIF($AJ$10:AJ222,AJ222)=1,AJ222,""))))</f>
        <v/>
      </c>
      <c r="AL222" s="153">
        <f t="shared" si="57"/>
        <v>0</v>
      </c>
      <c r="AM222" s="153">
        <f t="shared" si="58"/>
        <v>0</v>
      </c>
      <c r="AN222" s="153" t="str">
        <f t="shared" si="59"/>
        <v>False</v>
      </c>
      <c r="AO222" s="235" t="str">
        <f t="shared" si="60"/>
        <v>NA</v>
      </c>
      <c r="AP222" s="235" t="str">
        <f>IF(AO222="NA","",IF(AO222=999999, "", IF(AO222=888888, "", IF(COUNTIF($AO$10:AO222,AO222)=1,AO222,""))))</f>
        <v/>
      </c>
      <c r="AQ222" s="211"/>
      <c r="AR222" s="211"/>
    </row>
    <row r="223" spans="1:44" ht="21.75" customHeight="1" x14ac:dyDescent="0.35">
      <c r="A223" s="148" t="str">
        <f t="shared" si="61"/>
        <v/>
      </c>
      <c r="B223" s="10"/>
      <c r="C223" s="147" t="str">
        <f>IFERROR(INDEX('List of schools'!C$2:C$8000, MATCH('Year 8 _2022'!$B223, 'List of schools'!$B$2:$B$8000,0)), "NA")</f>
        <v>NA</v>
      </c>
      <c r="D223" s="10"/>
      <c r="E223" s="124"/>
      <c r="F223" s="149" t="str">
        <f>IF(E223="","",IFERROR(
IF('Year 8 _2022'!E223="M",INDEX('List of schools'!H$2:H$7300,MATCH('Year 8 _2022'!$B223,'List of schools'!$B$2:$B$7300,0)),IF('Year 8 _2022'!E223="F",INDEX('List of schools'!G$2:G$7300,MATCH('Year 8 _2022'!$B223,'List of schools'!$B$2:$B$7300,0)),IF('Year 8 _2022'!E223="non-binary or other", 0,IF('Year 8 _2022'!E223="not disclosed", 0,"NA")))),"NA"))</f>
        <v/>
      </c>
      <c r="G223" s="11"/>
      <c r="H223" s="10"/>
      <c r="I223" s="10"/>
      <c r="J223" s="10"/>
      <c r="K223" s="150">
        <f t="shared" si="47"/>
        <v>0</v>
      </c>
      <c r="L223" s="17"/>
      <c r="M223" s="16"/>
      <c r="N223" s="9"/>
      <c r="O223" s="213"/>
      <c r="P223" s="10"/>
      <c r="Q223" s="355"/>
      <c r="R223" s="254"/>
      <c r="S223" s="151" t="str">
        <f t="shared" si="55"/>
        <v/>
      </c>
      <c r="T223" s="16"/>
      <c r="U223" s="10"/>
      <c r="V223" s="213"/>
      <c r="W223" s="10"/>
      <c r="X223" s="355"/>
      <c r="Y223" s="254"/>
      <c r="Z223" s="151" t="str">
        <f t="shared" si="56"/>
        <v/>
      </c>
      <c r="AA223" s="4"/>
      <c r="AB223" s="153" t="str">
        <f t="shared" si="48"/>
        <v/>
      </c>
      <c r="AC223" s="169" t="str">
        <f t="shared" si="49"/>
        <v/>
      </c>
      <c r="AD223" s="153">
        <f t="shared" si="50"/>
        <v>0</v>
      </c>
      <c r="AE223" s="153" t="str">
        <f t="shared" si="51"/>
        <v>NA</v>
      </c>
      <c r="AF223" s="153" t="str">
        <f t="shared" si="52"/>
        <v>NA</v>
      </c>
      <c r="AG223" s="153" t="str">
        <f>IF(AF223="NA","",IF(AF223=999999, "", IF(AF223=888888, "", IF(COUNTIF($AF$10:AF223,AF223)=1,AF223,""))))</f>
        <v/>
      </c>
      <c r="AH223" s="153" t="str">
        <f t="shared" si="53"/>
        <v>NA</v>
      </c>
      <c r="AI223" s="153" t="str">
        <f>IF(AH223="NA","",IF(AH223=999999, "", IF(AH223=888888, "", IF(COUNTIF($AH$10:AH223,AH223)=1,AH223,""))))</f>
        <v/>
      </c>
      <c r="AJ223" s="153" t="str">
        <f t="shared" si="54"/>
        <v>NA</v>
      </c>
      <c r="AK223" s="153" t="str">
        <f>IF(AJ223="NA","",IF(AJ223=999999, "", IF(AJ223=888888, "", IF(COUNTIF($AJ$10:AJ223,AJ223)=1,AJ223,""))))</f>
        <v/>
      </c>
      <c r="AL223" s="153">
        <f t="shared" si="57"/>
        <v>0</v>
      </c>
      <c r="AM223" s="153">
        <f t="shared" si="58"/>
        <v>0</v>
      </c>
      <c r="AN223" s="153" t="str">
        <f t="shared" si="59"/>
        <v>False</v>
      </c>
      <c r="AO223" s="235" t="str">
        <f t="shared" si="60"/>
        <v>NA</v>
      </c>
      <c r="AP223" s="235" t="str">
        <f>IF(AO223="NA","",IF(AO223=999999, "", IF(AO223=888888, "", IF(COUNTIF($AO$10:AO223,AO223)=1,AO223,""))))</f>
        <v/>
      </c>
      <c r="AQ223" s="211"/>
      <c r="AR223" s="211"/>
    </row>
    <row r="224" spans="1:44" ht="21.75" customHeight="1" x14ac:dyDescent="0.35">
      <c r="A224" s="148" t="str">
        <f t="shared" si="61"/>
        <v/>
      </c>
      <c r="B224" s="10"/>
      <c r="C224" s="147" t="str">
        <f>IFERROR(INDEX('List of schools'!C$2:C$8000, MATCH('Year 8 _2022'!$B224, 'List of schools'!$B$2:$B$8000,0)), "NA")</f>
        <v>NA</v>
      </c>
      <c r="D224" s="10"/>
      <c r="E224" s="124"/>
      <c r="F224" s="149" t="str">
        <f>IF(E224="","",IFERROR(
IF('Year 8 _2022'!E224="M",INDEX('List of schools'!H$2:H$7300,MATCH('Year 8 _2022'!$B224,'List of schools'!$B$2:$B$7300,0)),IF('Year 8 _2022'!E224="F",INDEX('List of schools'!G$2:G$7300,MATCH('Year 8 _2022'!$B224,'List of schools'!$B$2:$B$7300,0)),IF('Year 8 _2022'!E224="non-binary or other", 0,IF('Year 8 _2022'!E224="not disclosed", 0,"NA")))),"NA"))</f>
        <v/>
      </c>
      <c r="G224" s="11"/>
      <c r="H224" s="10"/>
      <c r="I224" s="10"/>
      <c r="J224" s="10"/>
      <c r="K224" s="150">
        <f t="shared" si="47"/>
        <v>0</v>
      </c>
      <c r="L224" s="17"/>
      <c r="M224" s="16"/>
      <c r="N224" s="9"/>
      <c r="O224" s="213"/>
      <c r="P224" s="10"/>
      <c r="Q224" s="355"/>
      <c r="R224" s="254"/>
      <c r="S224" s="151" t="str">
        <f t="shared" si="55"/>
        <v/>
      </c>
      <c r="T224" s="16"/>
      <c r="U224" s="10"/>
      <c r="V224" s="213"/>
      <c r="W224" s="10"/>
      <c r="X224" s="355"/>
      <c r="Y224" s="254"/>
      <c r="Z224" s="151" t="str">
        <f t="shared" si="56"/>
        <v/>
      </c>
      <c r="AA224" s="4"/>
      <c r="AB224" s="153" t="str">
        <f t="shared" si="48"/>
        <v/>
      </c>
      <c r="AC224" s="169" t="str">
        <f t="shared" si="49"/>
        <v/>
      </c>
      <c r="AD224" s="153">
        <f t="shared" si="50"/>
        <v>0</v>
      </c>
      <c r="AE224" s="153" t="str">
        <f t="shared" si="51"/>
        <v>NA</v>
      </c>
      <c r="AF224" s="153" t="str">
        <f t="shared" si="52"/>
        <v>NA</v>
      </c>
      <c r="AG224" s="153" t="str">
        <f>IF(AF224="NA","",IF(AF224=999999, "", IF(AF224=888888, "", IF(COUNTIF($AF$10:AF224,AF224)=1,AF224,""))))</f>
        <v/>
      </c>
      <c r="AH224" s="153" t="str">
        <f t="shared" si="53"/>
        <v>NA</v>
      </c>
      <c r="AI224" s="153" t="str">
        <f>IF(AH224="NA","",IF(AH224=999999, "", IF(AH224=888888, "", IF(COUNTIF($AH$10:AH224,AH224)=1,AH224,""))))</f>
        <v/>
      </c>
      <c r="AJ224" s="153" t="str">
        <f t="shared" si="54"/>
        <v>NA</v>
      </c>
      <c r="AK224" s="153" t="str">
        <f>IF(AJ224="NA","",IF(AJ224=999999, "", IF(AJ224=888888, "", IF(COUNTIF($AJ$10:AJ224,AJ224)=1,AJ224,""))))</f>
        <v/>
      </c>
      <c r="AL224" s="153">
        <f t="shared" si="57"/>
        <v>0</v>
      </c>
      <c r="AM224" s="153">
        <f t="shared" si="58"/>
        <v>0</v>
      </c>
      <c r="AN224" s="153" t="str">
        <f t="shared" si="59"/>
        <v>False</v>
      </c>
      <c r="AO224" s="235" t="str">
        <f t="shared" si="60"/>
        <v>NA</v>
      </c>
      <c r="AP224" s="235" t="str">
        <f>IF(AO224="NA","",IF(AO224=999999, "", IF(AO224=888888, "", IF(COUNTIF($AO$10:AO224,AO224)=1,AO224,""))))</f>
        <v/>
      </c>
      <c r="AQ224" s="211"/>
      <c r="AR224" s="211"/>
    </row>
    <row r="225" spans="1:44" ht="21.75" customHeight="1" x14ac:dyDescent="0.35">
      <c r="A225" s="148" t="str">
        <f t="shared" si="61"/>
        <v/>
      </c>
      <c r="B225" s="10"/>
      <c r="C225" s="147" t="str">
        <f>IFERROR(INDEX('List of schools'!C$2:C$8000, MATCH('Year 8 _2022'!$B225, 'List of schools'!$B$2:$B$8000,0)), "NA")</f>
        <v>NA</v>
      </c>
      <c r="D225" s="10"/>
      <c r="E225" s="124"/>
      <c r="F225" s="149" t="str">
        <f>IF(E225="","",IFERROR(
IF('Year 8 _2022'!E225="M",INDEX('List of schools'!H$2:H$7300,MATCH('Year 8 _2022'!$B225,'List of schools'!$B$2:$B$7300,0)),IF('Year 8 _2022'!E225="F",INDEX('List of schools'!G$2:G$7300,MATCH('Year 8 _2022'!$B225,'List of schools'!$B$2:$B$7300,0)),IF('Year 8 _2022'!E225="non-binary or other", 0,IF('Year 8 _2022'!E225="not disclosed", 0,"NA")))),"NA"))</f>
        <v/>
      </c>
      <c r="G225" s="11"/>
      <c r="H225" s="10"/>
      <c r="I225" s="10"/>
      <c r="J225" s="10"/>
      <c r="K225" s="150">
        <f t="shared" si="47"/>
        <v>0</v>
      </c>
      <c r="L225" s="17"/>
      <c r="M225" s="16"/>
      <c r="N225" s="9"/>
      <c r="O225" s="213"/>
      <c r="P225" s="10"/>
      <c r="Q225" s="355"/>
      <c r="R225" s="254"/>
      <c r="S225" s="151" t="str">
        <f t="shared" si="55"/>
        <v/>
      </c>
      <c r="T225" s="16"/>
      <c r="U225" s="10"/>
      <c r="V225" s="213"/>
      <c r="W225" s="10"/>
      <c r="X225" s="355"/>
      <c r="Y225" s="254"/>
      <c r="Z225" s="151" t="str">
        <f t="shared" si="56"/>
        <v/>
      </c>
      <c r="AA225" s="4"/>
      <c r="AB225" s="153" t="str">
        <f t="shared" si="48"/>
        <v/>
      </c>
      <c r="AC225" s="169" t="str">
        <f t="shared" si="49"/>
        <v/>
      </c>
      <c r="AD225" s="153">
        <f t="shared" si="50"/>
        <v>0</v>
      </c>
      <c r="AE225" s="153" t="str">
        <f t="shared" si="51"/>
        <v>NA</v>
      </c>
      <c r="AF225" s="153" t="str">
        <f t="shared" si="52"/>
        <v>NA</v>
      </c>
      <c r="AG225" s="153" t="str">
        <f>IF(AF225="NA","",IF(AF225=999999, "", IF(AF225=888888, "", IF(COUNTIF($AF$10:AF225,AF225)=1,AF225,""))))</f>
        <v/>
      </c>
      <c r="AH225" s="153" t="str">
        <f t="shared" si="53"/>
        <v>NA</v>
      </c>
      <c r="AI225" s="153" t="str">
        <f>IF(AH225="NA","",IF(AH225=999999, "", IF(AH225=888888, "", IF(COUNTIF($AH$10:AH225,AH225)=1,AH225,""))))</f>
        <v/>
      </c>
      <c r="AJ225" s="153" t="str">
        <f t="shared" si="54"/>
        <v>NA</v>
      </c>
      <c r="AK225" s="153" t="str">
        <f>IF(AJ225="NA","",IF(AJ225=999999, "", IF(AJ225=888888, "", IF(COUNTIF($AJ$10:AJ225,AJ225)=1,AJ225,""))))</f>
        <v/>
      </c>
      <c r="AL225" s="153">
        <f t="shared" si="57"/>
        <v>0</v>
      </c>
      <c r="AM225" s="153">
        <f t="shared" si="58"/>
        <v>0</v>
      </c>
      <c r="AN225" s="153" t="str">
        <f t="shared" si="59"/>
        <v>False</v>
      </c>
      <c r="AO225" s="235" t="str">
        <f t="shared" si="60"/>
        <v>NA</v>
      </c>
      <c r="AP225" s="235" t="str">
        <f>IF(AO225="NA","",IF(AO225=999999, "", IF(AO225=888888, "", IF(COUNTIF($AO$10:AO225,AO225)=1,AO225,""))))</f>
        <v/>
      </c>
      <c r="AQ225" s="211"/>
      <c r="AR225" s="211"/>
    </row>
    <row r="226" spans="1:44" ht="21.75" customHeight="1" x14ac:dyDescent="0.35">
      <c r="A226" s="148" t="str">
        <f t="shared" si="61"/>
        <v/>
      </c>
      <c r="B226" s="10"/>
      <c r="C226" s="147" t="str">
        <f>IFERROR(INDEX('List of schools'!C$2:C$8000, MATCH('Year 8 _2022'!$B226, 'List of schools'!$B$2:$B$8000,0)), "NA")</f>
        <v>NA</v>
      </c>
      <c r="D226" s="10"/>
      <c r="E226" s="124"/>
      <c r="F226" s="149" t="str">
        <f>IF(E226="","",IFERROR(
IF('Year 8 _2022'!E226="M",INDEX('List of schools'!H$2:H$7300,MATCH('Year 8 _2022'!$B226,'List of schools'!$B$2:$B$7300,0)),IF('Year 8 _2022'!E226="F",INDEX('List of schools'!G$2:G$7300,MATCH('Year 8 _2022'!$B226,'List of schools'!$B$2:$B$7300,0)),IF('Year 8 _2022'!E226="non-binary or other", 0,IF('Year 8 _2022'!E226="not disclosed", 0,"NA")))),"NA"))</f>
        <v/>
      </c>
      <c r="G226" s="11"/>
      <c r="H226" s="10"/>
      <c r="I226" s="10"/>
      <c r="J226" s="10"/>
      <c r="K226" s="150">
        <f t="shared" si="47"/>
        <v>0</v>
      </c>
      <c r="L226" s="17"/>
      <c r="M226" s="16"/>
      <c r="N226" s="9"/>
      <c r="O226" s="213"/>
      <c r="P226" s="10"/>
      <c r="Q226" s="355"/>
      <c r="R226" s="254"/>
      <c r="S226" s="151" t="str">
        <f t="shared" si="55"/>
        <v/>
      </c>
      <c r="T226" s="16"/>
      <c r="U226" s="10"/>
      <c r="V226" s="213"/>
      <c r="W226" s="10"/>
      <c r="X226" s="355"/>
      <c r="Y226" s="254"/>
      <c r="Z226" s="151" t="str">
        <f t="shared" si="56"/>
        <v/>
      </c>
      <c r="AA226" s="4"/>
      <c r="AB226" s="153" t="str">
        <f t="shared" si="48"/>
        <v/>
      </c>
      <c r="AC226" s="169" t="str">
        <f t="shared" si="49"/>
        <v/>
      </c>
      <c r="AD226" s="153">
        <f t="shared" si="50"/>
        <v>0</v>
      </c>
      <c r="AE226" s="153" t="str">
        <f t="shared" si="51"/>
        <v>NA</v>
      </c>
      <c r="AF226" s="153" t="str">
        <f t="shared" si="52"/>
        <v>NA</v>
      </c>
      <c r="AG226" s="153" t="str">
        <f>IF(AF226="NA","",IF(AF226=999999, "", IF(AF226=888888, "", IF(COUNTIF($AF$10:AF226,AF226)=1,AF226,""))))</f>
        <v/>
      </c>
      <c r="AH226" s="153" t="str">
        <f t="shared" si="53"/>
        <v>NA</v>
      </c>
      <c r="AI226" s="153" t="str">
        <f>IF(AH226="NA","",IF(AH226=999999, "", IF(AH226=888888, "", IF(COUNTIF($AH$10:AH226,AH226)=1,AH226,""))))</f>
        <v/>
      </c>
      <c r="AJ226" s="153" t="str">
        <f t="shared" si="54"/>
        <v>NA</v>
      </c>
      <c r="AK226" s="153" t="str">
        <f>IF(AJ226="NA","",IF(AJ226=999999, "", IF(AJ226=888888, "", IF(COUNTIF($AJ$10:AJ226,AJ226)=1,AJ226,""))))</f>
        <v/>
      </c>
      <c r="AL226" s="153">
        <f t="shared" si="57"/>
        <v>0</v>
      </c>
      <c r="AM226" s="153">
        <f t="shared" si="58"/>
        <v>0</v>
      </c>
      <c r="AN226" s="153" t="str">
        <f t="shared" si="59"/>
        <v>False</v>
      </c>
      <c r="AO226" s="235" t="str">
        <f t="shared" si="60"/>
        <v>NA</v>
      </c>
      <c r="AP226" s="235" t="str">
        <f>IF(AO226="NA","",IF(AO226=999999, "", IF(AO226=888888, "", IF(COUNTIF($AO$10:AO226,AO226)=1,AO226,""))))</f>
        <v/>
      </c>
      <c r="AQ226" s="211"/>
      <c r="AR226" s="211"/>
    </row>
    <row r="227" spans="1:44" ht="21.75" customHeight="1" x14ac:dyDescent="0.35">
      <c r="A227" s="148" t="str">
        <f t="shared" si="61"/>
        <v/>
      </c>
      <c r="B227" s="10"/>
      <c r="C227" s="147" t="str">
        <f>IFERROR(INDEX('List of schools'!C$2:C$8000, MATCH('Year 8 _2022'!$B227, 'List of schools'!$B$2:$B$8000,0)), "NA")</f>
        <v>NA</v>
      </c>
      <c r="D227" s="10"/>
      <c r="E227" s="124"/>
      <c r="F227" s="149" t="str">
        <f>IF(E227="","",IFERROR(
IF('Year 8 _2022'!E227="M",INDEX('List of schools'!H$2:H$7300,MATCH('Year 8 _2022'!$B227,'List of schools'!$B$2:$B$7300,0)),IF('Year 8 _2022'!E227="F",INDEX('List of schools'!G$2:G$7300,MATCH('Year 8 _2022'!$B227,'List of schools'!$B$2:$B$7300,0)),IF('Year 8 _2022'!E227="non-binary or other", 0,IF('Year 8 _2022'!E227="not disclosed", 0,"NA")))),"NA"))</f>
        <v/>
      </c>
      <c r="G227" s="11"/>
      <c r="H227" s="10"/>
      <c r="I227" s="10"/>
      <c r="J227" s="10"/>
      <c r="K227" s="150">
        <f t="shared" si="47"/>
        <v>0</v>
      </c>
      <c r="L227" s="17"/>
      <c r="M227" s="16"/>
      <c r="N227" s="9"/>
      <c r="O227" s="213"/>
      <c r="P227" s="10"/>
      <c r="Q227" s="355"/>
      <c r="R227" s="254"/>
      <c r="S227" s="151" t="str">
        <f t="shared" si="55"/>
        <v/>
      </c>
      <c r="T227" s="16"/>
      <c r="U227" s="10"/>
      <c r="V227" s="213"/>
      <c r="W227" s="10"/>
      <c r="X227" s="355"/>
      <c r="Y227" s="254"/>
      <c r="Z227" s="151" t="str">
        <f t="shared" si="56"/>
        <v/>
      </c>
      <c r="AA227" s="4"/>
      <c r="AB227" s="153" t="str">
        <f t="shared" si="48"/>
        <v/>
      </c>
      <c r="AC227" s="169" t="str">
        <f t="shared" si="49"/>
        <v/>
      </c>
      <c r="AD227" s="153">
        <f t="shared" si="50"/>
        <v>0</v>
      </c>
      <c r="AE227" s="153" t="str">
        <f t="shared" si="51"/>
        <v>NA</v>
      </c>
      <c r="AF227" s="153" t="str">
        <f t="shared" si="52"/>
        <v>NA</v>
      </c>
      <c r="AG227" s="153" t="str">
        <f>IF(AF227="NA","",IF(AF227=999999, "", IF(AF227=888888, "", IF(COUNTIF($AF$10:AF227,AF227)=1,AF227,""))))</f>
        <v/>
      </c>
      <c r="AH227" s="153" t="str">
        <f t="shared" si="53"/>
        <v>NA</v>
      </c>
      <c r="AI227" s="153" t="str">
        <f>IF(AH227="NA","",IF(AH227=999999, "", IF(AH227=888888, "", IF(COUNTIF($AH$10:AH227,AH227)=1,AH227,""))))</f>
        <v/>
      </c>
      <c r="AJ227" s="153" t="str">
        <f t="shared" si="54"/>
        <v>NA</v>
      </c>
      <c r="AK227" s="153" t="str">
        <f>IF(AJ227="NA","",IF(AJ227=999999, "", IF(AJ227=888888, "", IF(COUNTIF($AJ$10:AJ227,AJ227)=1,AJ227,""))))</f>
        <v/>
      </c>
      <c r="AL227" s="153">
        <f t="shared" si="57"/>
        <v>0</v>
      </c>
      <c r="AM227" s="153">
        <f t="shared" si="58"/>
        <v>0</v>
      </c>
      <c r="AN227" s="153" t="str">
        <f t="shared" si="59"/>
        <v>False</v>
      </c>
      <c r="AO227" s="235" t="str">
        <f t="shared" si="60"/>
        <v>NA</v>
      </c>
      <c r="AP227" s="235" t="str">
        <f>IF(AO227="NA","",IF(AO227=999999, "", IF(AO227=888888, "", IF(COUNTIF($AO$10:AO227,AO227)=1,AO227,""))))</f>
        <v/>
      </c>
      <c r="AQ227" s="211"/>
      <c r="AR227" s="211"/>
    </row>
    <row r="228" spans="1:44" ht="21.75" customHeight="1" x14ac:dyDescent="0.35">
      <c r="A228" s="148" t="str">
        <f t="shared" si="61"/>
        <v/>
      </c>
      <c r="B228" s="10"/>
      <c r="C228" s="147" t="str">
        <f>IFERROR(INDEX('List of schools'!C$2:C$8000, MATCH('Year 8 _2022'!$B228, 'List of schools'!$B$2:$B$8000,0)), "NA")</f>
        <v>NA</v>
      </c>
      <c r="D228" s="10"/>
      <c r="E228" s="124"/>
      <c r="F228" s="149" t="str">
        <f>IF(E228="","",IFERROR(
IF('Year 8 _2022'!E228="M",INDEX('List of schools'!H$2:H$7300,MATCH('Year 8 _2022'!$B228,'List of schools'!$B$2:$B$7300,0)),IF('Year 8 _2022'!E228="F",INDEX('List of schools'!G$2:G$7300,MATCH('Year 8 _2022'!$B228,'List of schools'!$B$2:$B$7300,0)),IF('Year 8 _2022'!E228="non-binary or other", 0,IF('Year 8 _2022'!E228="not disclosed", 0,"NA")))),"NA"))</f>
        <v/>
      </c>
      <c r="G228" s="11"/>
      <c r="H228" s="10"/>
      <c r="I228" s="10"/>
      <c r="J228" s="10"/>
      <c r="K228" s="150">
        <f t="shared" si="47"/>
        <v>0</v>
      </c>
      <c r="L228" s="17"/>
      <c r="M228" s="16"/>
      <c r="N228" s="9"/>
      <c r="O228" s="213"/>
      <c r="P228" s="10"/>
      <c r="Q228" s="355"/>
      <c r="R228" s="254"/>
      <c r="S228" s="151" t="str">
        <f t="shared" si="55"/>
        <v/>
      </c>
      <c r="T228" s="16"/>
      <c r="U228" s="10"/>
      <c r="V228" s="213"/>
      <c r="W228" s="10"/>
      <c r="X228" s="355"/>
      <c r="Y228" s="254"/>
      <c r="Z228" s="151" t="str">
        <f t="shared" si="56"/>
        <v/>
      </c>
      <c r="AA228" s="4"/>
      <c r="AB228" s="153" t="str">
        <f t="shared" si="48"/>
        <v/>
      </c>
      <c r="AC228" s="169" t="str">
        <f t="shared" si="49"/>
        <v/>
      </c>
      <c r="AD228" s="153">
        <f t="shared" si="50"/>
        <v>0</v>
      </c>
      <c r="AE228" s="153" t="str">
        <f t="shared" si="51"/>
        <v>NA</v>
      </c>
      <c r="AF228" s="153" t="str">
        <f t="shared" si="52"/>
        <v>NA</v>
      </c>
      <c r="AG228" s="153" t="str">
        <f>IF(AF228="NA","",IF(AF228=999999, "", IF(AF228=888888, "", IF(COUNTIF($AF$10:AF228,AF228)=1,AF228,""))))</f>
        <v/>
      </c>
      <c r="AH228" s="153" t="str">
        <f t="shared" si="53"/>
        <v>NA</v>
      </c>
      <c r="AI228" s="153" t="str">
        <f>IF(AH228="NA","",IF(AH228=999999, "", IF(AH228=888888, "", IF(COUNTIF($AH$10:AH228,AH228)=1,AH228,""))))</f>
        <v/>
      </c>
      <c r="AJ228" s="153" t="str">
        <f t="shared" si="54"/>
        <v>NA</v>
      </c>
      <c r="AK228" s="153" t="str">
        <f>IF(AJ228="NA","",IF(AJ228=999999, "", IF(AJ228=888888, "", IF(COUNTIF($AJ$10:AJ228,AJ228)=1,AJ228,""))))</f>
        <v/>
      </c>
      <c r="AL228" s="153">
        <f t="shared" si="57"/>
        <v>0</v>
      </c>
      <c r="AM228" s="153">
        <f t="shared" si="58"/>
        <v>0</v>
      </c>
      <c r="AN228" s="153" t="str">
        <f t="shared" si="59"/>
        <v>False</v>
      </c>
      <c r="AO228" s="235" t="str">
        <f t="shared" si="60"/>
        <v>NA</v>
      </c>
      <c r="AP228" s="235" t="str">
        <f>IF(AO228="NA","",IF(AO228=999999, "", IF(AO228=888888, "", IF(COUNTIF($AO$10:AO228,AO228)=1,AO228,""))))</f>
        <v/>
      </c>
      <c r="AQ228" s="211"/>
      <c r="AR228" s="211"/>
    </row>
    <row r="229" spans="1:44" ht="21.75" customHeight="1" x14ac:dyDescent="0.35">
      <c r="A229" s="148" t="str">
        <f t="shared" si="61"/>
        <v/>
      </c>
      <c r="B229" s="10"/>
      <c r="C229" s="147" t="str">
        <f>IFERROR(INDEX('List of schools'!C$2:C$8000, MATCH('Year 8 _2022'!$B229, 'List of schools'!$B$2:$B$8000,0)), "NA")</f>
        <v>NA</v>
      </c>
      <c r="D229" s="10"/>
      <c r="E229" s="124"/>
      <c r="F229" s="149" t="str">
        <f>IF(E229="","",IFERROR(
IF('Year 8 _2022'!E229="M",INDEX('List of schools'!H$2:H$7300,MATCH('Year 8 _2022'!$B229,'List of schools'!$B$2:$B$7300,0)),IF('Year 8 _2022'!E229="F",INDEX('List of schools'!G$2:G$7300,MATCH('Year 8 _2022'!$B229,'List of schools'!$B$2:$B$7300,0)),IF('Year 8 _2022'!E229="non-binary or other", 0,IF('Year 8 _2022'!E229="not disclosed", 0,"NA")))),"NA"))</f>
        <v/>
      </c>
      <c r="G229" s="11"/>
      <c r="H229" s="10"/>
      <c r="I229" s="10"/>
      <c r="J229" s="10"/>
      <c r="K229" s="150">
        <f t="shared" si="47"/>
        <v>0</v>
      </c>
      <c r="L229" s="17"/>
      <c r="M229" s="16"/>
      <c r="N229" s="9"/>
      <c r="O229" s="213"/>
      <c r="P229" s="10"/>
      <c r="Q229" s="355"/>
      <c r="R229" s="254"/>
      <c r="S229" s="151" t="str">
        <f t="shared" si="55"/>
        <v/>
      </c>
      <c r="T229" s="16"/>
      <c r="U229" s="10"/>
      <c r="V229" s="213"/>
      <c r="W229" s="10"/>
      <c r="X229" s="355"/>
      <c r="Y229" s="254"/>
      <c r="Z229" s="151" t="str">
        <f t="shared" si="56"/>
        <v/>
      </c>
      <c r="AA229" s="4"/>
      <c r="AB229" s="153" t="str">
        <f t="shared" si="48"/>
        <v/>
      </c>
      <c r="AC229" s="169" t="str">
        <f t="shared" si="49"/>
        <v/>
      </c>
      <c r="AD229" s="153">
        <f t="shared" si="50"/>
        <v>0</v>
      </c>
      <c r="AE229" s="153" t="str">
        <f t="shared" si="51"/>
        <v>NA</v>
      </c>
      <c r="AF229" s="153" t="str">
        <f t="shared" si="52"/>
        <v>NA</v>
      </c>
      <c r="AG229" s="153" t="str">
        <f>IF(AF229="NA","",IF(AF229=999999, "", IF(AF229=888888, "", IF(COUNTIF($AF$10:AF229,AF229)=1,AF229,""))))</f>
        <v/>
      </c>
      <c r="AH229" s="153" t="str">
        <f t="shared" si="53"/>
        <v>NA</v>
      </c>
      <c r="AI229" s="153" t="str">
        <f>IF(AH229="NA","",IF(AH229=999999, "", IF(AH229=888888, "", IF(COUNTIF($AH$10:AH229,AH229)=1,AH229,""))))</f>
        <v/>
      </c>
      <c r="AJ229" s="153" t="str">
        <f t="shared" si="54"/>
        <v>NA</v>
      </c>
      <c r="AK229" s="153" t="str">
        <f>IF(AJ229="NA","",IF(AJ229=999999, "", IF(AJ229=888888, "", IF(COUNTIF($AJ$10:AJ229,AJ229)=1,AJ229,""))))</f>
        <v/>
      </c>
      <c r="AL229" s="153">
        <f t="shared" si="57"/>
        <v>0</v>
      </c>
      <c r="AM229" s="153">
        <f t="shared" si="58"/>
        <v>0</v>
      </c>
      <c r="AN229" s="153" t="str">
        <f t="shared" si="59"/>
        <v>False</v>
      </c>
      <c r="AO229" s="235" t="str">
        <f t="shared" si="60"/>
        <v>NA</v>
      </c>
      <c r="AP229" s="235" t="str">
        <f>IF(AO229="NA","",IF(AO229=999999, "", IF(AO229=888888, "", IF(COUNTIF($AO$10:AO229,AO229)=1,AO229,""))))</f>
        <v/>
      </c>
      <c r="AQ229" s="211"/>
      <c r="AR229" s="211"/>
    </row>
    <row r="230" spans="1:44" ht="21.75" customHeight="1" x14ac:dyDescent="0.35">
      <c r="A230" s="148" t="str">
        <f t="shared" si="61"/>
        <v/>
      </c>
      <c r="B230" s="10"/>
      <c r="C230" s="147" t="str">
        <f>IFERROR(INDEX('List of schools'!C$2:C$8000, MATCH('Year 8 _2022'!$B230, 'List of schools'!$B$2:$B$8000,0)), "NA")</f>
        <v>NA</v>
      </c>
      <c r="D230" s="10"/>
      <c r="E230" s="124"/>
      <c r="F230" s="149" t="str">
        <f>IF(E230="","",IFERROR(
IF('Year 8 _2022'!E230="M",INDEX('List of schools'!H$2:H$7300,MATCH('Year 8 _2022'!$B230,'List of schools'!$B$2:$B$7300,0)),IF('Year 8 _2022'!E230="F",INDEX('List of schools'!G$2:G$7300,MATCH('Year 8 _2022'!$B230,'List of schools'!$B$2:$B$7300,0)),IF('Year 8 _2022'!E230="non-binary or other", 0,IF('Year 8 _2022'!E230="not disclosed", 0,"NA")))),"NA"))</f>
        <v/>
      </c>
      <c r="G230" s="11"/>
      <c r="H230" s="10"/>
      <c r="I230" s="10"/>
      <c r="J230" s="10"/>
      <c r="K230" s="150">
        <f t="shared" si="47"/>
        <v>0</v>
      </c>
      <c r="L230" s="17"/>
      <c r="M230" s="16"/>
      <c r="N230" s="9"/>
      <c r="O230" s="213"/>
      <c r="P230" s="10"/>
      <c r="Q230" s="355"/>
      <c r="R230" s="254"/>
      <c r="S230" s="151" t="str">
        <f t="shared" si="55"/>
        <v/>
      </c>
      <c r="T230" s="16"/>
      <c r="U230" s="10"/>
      <c r="V230" s="213"/>
      <c r="W230" s="10"/>
      <c r="X230" s="355"/>
      <c r="Y230" s="254"/>
      <c r="Z230" s="151" t="str">
        <f t="shared" si="56"/>
        <v/>
      </c>
      <c r="AA230" s="4"/>
      <c r="AB230" s="153" t="str">
        <f t="shared" si="48"/>
        <v/>
      </c>
      <c r="AC230" s="169" t="str">
        <f t="shared" si="49"/>
        <v/>
      </c>
      <c r="AD230" s="153">
        <f t="shared" si="50"/>
        <v>0</v>
      </c>
      <c r="AE230" s="153" t="str">
        <f t="shared" si="51"/>
        <v>NA</v>
      </c>
      <c r="AF230" s="153" t="str">
        <f t="shared" si="52"/>
        <v>NA</v>
      </c>
      <c r="AG230" s="153" t="str">
        <f>IF(AF230="NA","",IF(AF230=999999, "", IF(AF230=888888, "", IF(COUNTIF($AF$10:AF230,AF230)=1,AF230,""))))</f>
        <v/>
      </c>
      <c r="AH230" s="153" t="str">
        <f t="shared" si="53"/>
        <v>NA</v>
      </c>
      <c r="AI230" s="153" t="str">
        <f>IF(AH230="NA","",IF(AH230=999999, "", IF(AH230=888888, "", IF(COUNTIF($AH$10:AH230,AH230)=1,AH230,""))))</f>
        <v/>
      </c>
      <c r="AJ230" s="153" t="str">
        <f t="shared" si="54"/>
        <v>NA</v>
      </c>
      <c r="AK230" s="153" t="str">
        <f>IF(AJ230="NA","",IF(AJ230=999999, "", IF(AJ230=888888, "", IF(COUNTIF($AJ$10:AJ230,AJ230)=1,AJ230,""))))</f>
        <v/>
      </c>
      <c r="AL230" s="153">
        <f t="shared" si="57"/>
        <v>0</v>
      </c>
      <c r="AM230" s="153">
        <f t="shared" si="58"/>
        <v>0</v>
      </c>
      <c r="AN230" s="153" t="str">
        <f t="shared" si="59"/>
        <v>False</v>
      </c>
      <c r="AO230" s="235" t="str">
        <f t="shared" si="60"/>
        <v>NA</v>
      </c>
      <c r="AP230" s="235" t="str">
        <f>IF(AO230="NA","",IF(AO230=999999, "", IF(AO230=888888, "", IF(COUNTIF($AO$10:AO230,AO230)=1,AO230,""))))</f>
        <v/>
      </c>
      <c r="AQ230" s="211"/>
      <c r="AR230" s="211"/>
    </row>
    <row r="231" spans="1:44" ht="21.75" customHeight="1" x14ac:dyDescent="0.35">
      <c r="A231" s="148" t="str">
        <f t="shared" si="61"/>
        <v/>
      </c>
      <c r="B231" s="10"/>
      <c r="C231" s="147" t="str">
        <f>IFERROR(INDEX('List of schools'!C$2:C$8000, MATCH('Year 8 _2022'!$B231, 'List of schools'!$B$2:$B$8000,0)), "NA")</f>
        <v>NA</v>
      </c>
      <c r="D231" s="10"/>
      <c r="E231" s="124"/>
      <c r="F231" s="149" t="str">
        <f>IF(E231="","",IFERROR(
IF('Year 8 _2022'!E231="M",INDEX('List of schools'!H$2:H$7300,MATCH('Year 8 _2022'!$B231,'List of schools'!$B$2:$B$7300,0)),IF('Year 8 _2022'!E231="F",INDEX('List of schools'!G$2:G$7300,MATCH('Year 8 _2022'!$B231,'List of schools'!$B$2:$B$7300,0)),IF('Year 8 _2022'!E231="non-binary or other", 0,IF('Year 8 _2022'!E231="not disclosed", 0,"NA")))),"NA"))</f>
        <v/>
      </c>
      <c r="G231" s="11"/>
      <c r="H231" s="10"/>
      <c r="I231" s="10"/>
      <c r="J231" s="10"/>
      <c r="K231" s="150">
        <f t="shared" si="47"/>
        <v>0</v>
      </c>
      <c r="L231" s="17"/>
      <c r="M231" s="16"/>
      <c r="N231" s="9"/>
      <c r="O231" s="213"/>
      <c r="P231" s="10"/>
      <c r="Q231" s="355"/>
      <c r="R231" s="254"/>
      <c r="S231" s="151" t="str">
        <f t="shared" si="55"/>
        <v/>
      </c>
      <c r="T231" s="16"/>
      <c r="U231" s="10"/>
      <c r="V231" s="213"/>
      <c r="W231" s="10"/>
      <c r="X231" s="355"/>
      <c r="Y231" s="254"/>
      <c r="Z231" s="151" t="str">
        <f t="shared" si="56"/>
        <v/>
      </c>
      <c r="AA231" s="4"/>
      <c r="AB231" s="153" t="str">
        <f t="shared" si="48"/>
        <v/>
      </c>
      <c r="AC231" s="169" t="str">
        <f t="shared" si="49"/>
        <v/>
      </c>
      <c r="AD231" s="153">
        <f t="shared" si="50"/>
        <v>0</v>
      </c>
      <c r="AE231" s="153" t="str">
        <f t="shared" si="51"/>
        <v>NA</v>
      </c>
      <c r="AF231" s="153" t="str">
        <f t="shared" si="52"/>
        <v>NA</v>
      </c>
      <c r="AG231" s="153" t="str">
        <f>IF(AF231="NA","",IF(AF231=999999, "", IF(AF231=888888, "", IF(COUNTIF($AF$10:AF231,AF231)=1,AF231,""))))</f>
        <v/>
      </c>
      <c r="AH231" s="153" t="str">
        <f t="shared" si="53"/>
        <v>NA</v>
      </c>
      <c r="AI231" s="153" t="str">
        <f>IF(AH231="NA","",IF(AH231=999999, "", IF(AH231=888888, "", IF(COUNTIF($AH$10:AH231,AH231)=1,AH231,""))))</f>
        <v/>
      </c>
      <c r="AJ231" s="153" t="str">
        <f t="shared" si="54"/>
        <v>NA</v>
      </c>
      <c r="AK231" s="153" t="str">
        <f>IF(AJ231="NA","",IF(AJ231=999999, "", IF(AJ231=888888, "", IF(COUNTIF($AJ$10:AJ231,AJ231)=1,AJ231,""))))</f>
        <v/>
      </c>
      <c r="AL231" s="153">
        <f t="shared" si="57"/>
        <v>0</v>
      </c>
      <c r="AM231" s="153">
        <f t="shared" si="58"/>
        <v>0</v>
      </c>
      <c r="AN231" s="153" t="str">
        <f t="shared" si="59"/>
        <v>False</v>
      </c>
      <c r="AO231" s="235" t="str">
        <f t="shared" si="60"/>
        <v>NA</v>
      </c>
      <c r="AP231" s="235" t="str">
        <f>IF(AO231="NA","",IF(AO231=999999, "", IF(AO231=888888, "", IF(COUNTIF($AO$10:AO231,AO231)=1,AO231,""))))</f>
        <v/>
      </c>
      <c r="AQ231" s="211"/>
      <c r="AR231" s="211"/>
    </row>
    <row r="232" spans="1:44" ht="21.75" customHeight="1" x14ac:dyDescent="0.35">
      <c r="A232" s="148" t="str">
        <f t="shared" si="61"/>
        <v/>
      </c>
      <c r="B232" s="10"/>
      <c r="C232" s="147" t="str">
        <f>IFERROR(INDEX('List of schools'!C$2:C$8000, MATCH('Year 8 _2022'!$B232, 'List of schools'!$B$2:$B$8000,0)), "NA")</f>
        <v>NA</v>
      </c>
      <c r="D232" s="10"/>
      <c r="E232" s="124"/>
      <c r="F232" s="149" t="str">
        <f>IF(E232="","",IFERROR(
IF('Year 8 _2022'!E232="M",INDEX('List of schools'!H$2:H$7300,MATCH('Year 8 _2022'!$B232,'List of schools'!$B$2:$B$7300,0)),IF('Year 8 _2022'!E232="F",INDEX('List of schools'!G$2:G$7300,MATCH('Year 8 _2022'!$B232,'List of schools'!$B$2:$B$7300,0)),IF('Year 8 _2022'!E232="non-binary or other", 0,IF('Year 8 _2022'!E232="not disclosed", 0,"NA")))),"NA"))</f>
        <v/>
      </c>
      <c r="G232" s="11"/>
      <c r="H232" s="10"/>
      <c r="I232" s="10"/>
      <c r="J232" s="10"/>
      <c r="K232" s="150">
        <f t="shared" si="47"/>
        <v>0</v>
      </c>
      <c r="L232" s="17"/>
      <c r="M232" s="16"/>
      <c r="N232" s="9"/>
      <c r="O232" s="213"/>
      <c r="P232" s="10"/>
      <c r="Q232" s="355"/>
      <c r="R232" s="254"/>
      <c r="S232" s="151" t="str">
        <f t="shared" si="55"/>
        <v/>
      </c>
      <c r="T232" s="16"/>
      <c r="U232" s="10"/>
      <c r="V232" s="213"/>
      <c r="W232" s="10"/>
      <c r="X232" s="355"/>
      <c r="Y232" s="254"/>
      <c r="Z232" s="151" t="str">
        <f t="shared" si="56"/>
        <v/>
      </c>
      <c r="AA232" s="4"/>
      <c r="AB232" s="153" t="str">
        <f t="shared" si="48"/>
        <v/>
      </c>
      <c r="AC232" s="169" t="str">
        <f t="shared" si="49"/>
        <v/>
      </c>
      <c r="AD232" s="153">
        <f t="shared" si="50"/>
        <v>0</v>
      </c>
      <c r="AE232" s="153" t="str">
        <f t="shared" si="51"/>
        <v>NA</v>
      </c>
      <c r="AF232" s="153" t="str">
        <f t="shared" si="52"/>
        <v>NA</v>
      </c>
      <c r="AG232" s="153" t="str">
        <f>IF(AF232="NA","",IF(AF232=999999, "", IF(AF232=888888, "", IF(COUNTIF($AF$10:AF232,AF232)=1,AF232,""))))</f>
        <v/>
      </c>
      <c r="AH232" s="153" t="str">
        <f t="shared" si="53"/>
        <v>NA</v>
      </c>
      <c r="AI232" s="153" t="str">
        <f>IF(AH232="NA","",IF(AH232=999999, "", IF(AH232=888888, "", IF(COUNTIF($AH$10:AH232,AH232)=1,AH232,""))))</f>
        <v/>
      </c>
      <c r="AJ232" s="153" t="str">
        <f t="shared" si="54"/>
        <v>NA</v>
      </c>
      <c r="AK232" s="153" t="str">
        <f>IF(AJ232="NA","",IF(AJ232=999999, "", IF(AJ232=888888, "", IF(COUNTIF($AJ$10:AJ232,AJ232)=1,AJ232,""))))</f>
        <v/>
      </c>
      <c r="AL232" s="153">
        <f t="shared" si="57"/>
        <v>0</v>
      </c>
      <c r="AM232" s="153">
        <f t="shared" si="58"/>
        <v>0</v>
      </c>
      <c r="AN232" s="153" t="str">
        <f t="shared" si="59"/>
        <v>False</v>
      </c>
      <c r="AO232" s="235" t="str">
        <f t="shared" si="60"/>
        <v>NA</v>
      </c>
      <c r="AP232" s="235" t="str">
        <f>IF(AO232="NA","",IF(AO232=999999, "", IF(AO232=888888, "", IF(COUNTIF($AO$10:AO232,AO232)=1,AO232,""))))</f>
        <v/>
      </c>
      <c r="AQ232" s="211"/>
      <c r="AR232" s="211"/>
    </row>
    <row r="233" spans="1:44" ht="21.75" customHeight="1" x14ac:dyDescent="0.35">
      <c r="A233" s="148" t="str">
        <f t="shared" si="61"/>
        <v/>
      </c>
      <c r="B233" s="10"/>
      <c r="C233" s="147" t="str">
        <f>IFERROR(INDEX('List of schools'!C$2:C$8000, MATCH('Year 8 _2022'!$B233, 'List of schools'!$B$2:$B$8000,0)), "NA")</f>
        <v>NA</v>
      </c>
      <c r="D233" s="10"/>
      <c r="E233" s="124"/>
      <c r="F233" s="149" t="str">
        <f>IF(E233="","",IFERROR(
IF('Year 8 _2022'!E233="M",INDEX('List of schools'!H$2:H$7300,MATCH('Year 8 _2022'!$B233,'List of schools'!$B$2:$B$7300,0)),IF('Year 8 _2022'!E233="F",INDEX('List of schools'!G$2:G$7300,MATCH('Year 8 _2022'!$B233,'List of schools'!$B$2:$B$7300,0)),IF('Year 8 _2022'!E233="non-binary or other", 0,IF('Year 8 _2022'!E233="not disclosed", 0,"NA")))),"NA"))</f>
        <v/>
      </c>
      <c r="G233" s="11"/>
      <c r="H233" s="10"/>
      <c r="I233" s="10"/>
      <c r="J233" s="10"/>
      <c r="K233" s="150">
        <f t="shared" si="47"/>
        <v>0</v>
      </c>
      <c r="L233" s="17"/>
      <c r="M233" s="16"/>
      <c r="N233" s="9"/>
      <c r="O233" s="213"/>
      <c r="P233" s="10"/>
      <c r="Q233" s="355"/>
      <c r="R233" s="254"/>
      <c r="S233" s="151" t="str">
        <f t="shared" si="55"/>
        <v/>
      </c>
      <c r="T233" s="16"/>
      <c r="U233" s="10"/>
      <c r="V233" s="213"/>
      <c r="W233" s="10"/>
      <c r="X233" s="355"/>
      <c r="Y233" s="254"/>
      <c r="Z233" s="151" t="str">
        <f t="shared" si="56"/>
        <v/>
      </c>
      <c r="AA233" s="4"/>
      <c r="AB233" s="153" t="str">
        <f t="shared" si="48"/>
        <v/>
      </c>
      <c r="AC233" s="169" t="str">
        <f t="shared" si="49"/>
        <v/>
      </c>
      <c r="AD233" s="153">
        <f t="shared" si="50"/>
        <v>0</v>
      </c>
      <c r="AE233" s="153" t="str">
        <f t="shared" si="51"/>
        <v>NA</v>
      </c>
      <c r="AF233" s="153" t="str">
        <f t="shared" si="52"/>
        <v>NA</v>
      </c>
      <c r="AG233" s="153" t="str">
        <f>IF(AF233="NA","",IF(AF233=999999, "", IF(AF233=888888, "", IF(COUNTIF($AF$10:AF233,AF233)=1,AF233,""))))</f>
        <v/>
      </c>
      <c r="AH233" s="153" t="str">
        <f t="shared" si="53"/>
        <v>NA</v>
      </c>
      <c r="AI233" s="153" t="str">
        <f>IF(AH233="NA","",IF(AH233=999999, "", IF(AH233=888888, "", IF(COUNTIF($AH$10:AH233,AH233)=1,AH233,""))))</f>
        <v/>
      </c>
      <c r="AJ233" s="153" t="str">
        <f t="shared" si="54"/>
        <v>NA</v>
      </c>
      <c r="AK233" s="153" t="str">
        <f>IF(AJ233="NA","",IF(AJ233=999999, "", IF(AJ233=888888, "", IF(COUNTIF($AJ$10:AJ233,AJ233)=1,AJ233,""))))</f>
        <v/>
      </c>
      <c r="AL233" s="153">
        <f t="shared" si="57"/>
        <v>0</v>
      </c>
      <c r="AM233" s="153">
        <f t="shared" si="58"/>
        <v>0</v>
      </c>
      <c r="AN233" s="153" t="str">
        <f t="shared" si="59"/>
        <v>False</v>
      </c>
      <c r="AO233" s="235" t="str">
        <f t="shared" si="60"/>
        <v>NA</v>
      </c>
      <c r="AP233" s="235" t="str">
        <f>IF(AO233="NA","",IF(AO233=999999, "", IF(AO233=888888, "", IF(COUNTIF($AO$10:AO233,AO233)=1,AO233,""))))</f>
        <v/>
      </c>
      <c r="AQ233" s="211"/>
      <c r="AR233" s="211"/>
    </row>
    <row r="234" spans="1:44" ht="21.75" customHeight="1" x14ac:dyDescent="0.35">
      <c r="A234" s="148" t="str">
        <f t="shared" si="61"/>
        <v/>
      </c>
      <c r="B234" s="10"/>
      <c r="C234" s="147" t="str">
        <f>IFERROR(INDEX('List of schools'!C$2:C$8000, MATCH('Year 8 _2022'!$B234, 'List of schools'!$B$2:$B$8000,0)), "NA")</f>
        <v>NA</v>
      </c>
      <c r="D234" s="10"/>
      <c r="E234" s="124"/>
      <c r="F234" s="149" t="str">
        <f>IF(E234="","",IFERROR(
IF('Year 8 _2022'!E234="M",INDEX('List of schools'!H$2:H$7300,MATCH('Year 8 _2022'!$B234,'List of schools'!$B$2:$B$7300,0)),IF('Year 8 _2022'!E234="F",INDEX('List of schools'!G$2:G$7300,MATCH('Year 8 _2022'!$B234,'List of schools'!$B$2:$B$7300,0)),IF('Year 8 _2022'!E234="non-binary or other", 0,IF('Year 8 _2022'!E234="not disclosed", 0,"NA")))),"NA"))</f>
        <v/>
      </c>
      <c r="G234" s="11"/>
      <c r="H234" s="10"/>
      <c r="I234" s="10"/>
      <c r="J234" s="10"/>
      <c r="K234" s="150">
        <f t="shared" si="47"/>
        <v>0</v>
      </c>
      <c r="L234" s="17"/>
      <c r="M234" s="16"/>
      <c r="N234" s="9"/>
      <c r="O234" s="213"/>
      <c r="P234" s="10"/>
      <c r="Q234" s="355"/>
      <c r="R234" s="254"/>
      <c r="S234" s="151" t="str">
        <f t="shared" si="55"/>
        <v/>
      </c>
      <c r="T234" s="16"/>
      <c r="U234" s="10"/>
      <c r="V234" s="213"/>
      <c r="W234" s="10"/>
      <c r="X234" s="355"/>
      <c r="Y234" s="254"/>
      <c r="Z234" s="151" t="str">
        <f t="shared" si="56"/>
        <v/>
      </c>
      <c r="AA234" s="4"/>
      <c r="AB234" s="153" t="str">
        <f t="shared" si="48"/>
        <v/>
      </c>
      <c r="AC234" s="169" t="str">
        <f t="shared" si="49"/>
        <v/>
      </c>
      <c r="AD234" s="153">
        <f t="shared" si="50"/>
        <v>0</v>
      </c>
      <c r="AE234" s="153" t="str">
        <f t="shared" si="51"/>
        <v>NA</v>
      </c>
      <c r="AF234" s="153" t="str">
        <f t="shared" si="52"/>
        <v>NA</v>
      </c>
      <c r="AG234" s="153" t="str">
        <f>IF(AF234="NA","",IF(AF234=999999, "", IF(AF234=888888, "", IF(COUNTIF($AF$10:AF234,AF234)=1,AF234,""))))</f>
        <v/>
      </c>
      <c r="AH234" s="153" t="str">
        <f t="shared" si="53"/>
        <v>NA</v>
      </c>
      <c r="AI234" s="153" t="str">
        <f>IF(AH234="NA","",IF(AH234=999999, "", IF(AH234=888888, "", IF(COUNTIF($AH$10:AH234,AH234)=1,AH234,""))))</f>
        <v/>
      </c>
      <c r="AJ234" s="153" t="str">
        <f t="shared" si="54"/>
        <v>NA</v>
      </c>
      <c r="AK234" s="153" t="str">
        <f>IF(AJ234="NA","",IF(AJ234=999999, "", IF(AJ234=888888, "", IF(COUNTIF($AJ$10:AJ234,AJ234)=1,AJ234,""))))</f>
        <v/>
      </c>
      <c r="AL234" s="153">
        <f t="shared" si="57"/>
        <v>0</v>
      </c>
      <c r="AM234" s="153">
        <f t="shared" si="58"/>
        <v>0</v>
      </c>
      <c r="AN234" s="153" t="str">
        <f t="shared" si="59"/>
        <v>False</v>
      </c>
      <c r="AO234" s="235" t="str">
        <f t="shared" si="60"/>
        <v>NA</v>
      </c>
      <c r="AP234" s="235" t="str">
        <f>IF(AO234="NA","",IF(AO234=999999, "", IF(AO234=888888, "", IF(COUNTIF($AO$10:AO234,AO234)=1,AO234,""))))</f>
        <v/>
      </c>
      <c r="AQ234" s="211"/>
      <c r="AR234" s="211"/>
    </row>
    <row r="235" spans="1:44" ht="21.75" customHeight="1" x14ac:dyDescent="0.35">
      <c r="A235" s="148" t="str">
        <f t="shared" si="61"/>
        <v/>
      </c>
      <c r="B235" s="10"/>
      <c r="C235" s="147" t="str">
        <f>IFERROR(INDEX('List of schools'!C$2:C$8000, MATCH('Year 8 _2022'!$B235, 'List of schools'!$B$2:$B$8000,0)), "NA")</f>
        <v>NA</v>
      </c>
      <c r="D235" s="10"/>
      <c r="E235" s="124"/>
      <c r="F235" s="149" t="str">
        <f>IF(E235="","",IFERROR(
IF('Year 8 _2022'!E235="M",INDEX('List of schools'!H$2:H$7300,MATCH('Year 8 _2022'!$B235,'List of schools'!$B$2:$B$7300,0)),IF('Year 8 _2022'!E235="F",INDEX('List of schools'!G$2:G$7300,MATCH('Year 8 _2022'!$B235,'List of schools'!$B$2:$B$7300,0)),IF('Year 8 _2022'!E235="non-binary or other", 0,IF('Year 8 _2022'!E235="not disclosed", 0,"NA")))),"NA"))</f>
        <v/>
      </c>
      <c r="G235" s="11"/>
      <c r="H235" s="10"/>
      <c r="I235" s="10"/>
      <c r="J235" s="10"/>
      <c r="K235" s="150">
        <f t="shared" si="47"/>
        <v>0</v>
      </c>
      <c r="L235" s="17"/>
      <c r="M235" s="16"/>
      <c r="N235" s="9"/>
      <c r="O235" s="213"/>
      <c r="P235" s="10"/>
      <c r="Q235" s="355"/>
      <c r="R235" s="254"/>
      <c r="S235" s="151" t="str">
        <f t="shared" si="55"/>
        <v/>
      </c>
      <c r="T235" s="16"/>
      <c r="U235" s="10"/>
      <c r="V235" s="213"/>
      <c r="W235" s="10"/>
      <c r="X235" s="355"/>
      <c r="Y235" s="254"/>
      <c r="Z235" s="151" t="str">
        <f t="shared" si="56"/>
        <v/>
      </c>
      <c r="AA235" s="4"/>
      <c r="AB235" s="153" t="str">
        <f t="shared" si="48"/>
        <v/>
      </c>
      <c r="AC235" s="169" t="str">
        <f t="shared" si="49"/>
        <v/>
      </c>
      <c r="AD235" s="153">
        <f t="shared" si="50"/>
        <v>0</v>
      </c>
      <c r="AE235" s="153" t="str">
        <f t="shared" si="51"/>
        <v>NA</v>
      </c>
      <c r="AF235" s="153" t="str">
        <f t="shared" si="52"/>
        <v>NA</v>
      </c>
      <c r="AG235" s="153" t="str">
        <f>IF(AF235="NA","",IF(AF235=999999, "", IF(AF235=888888, "", IF(COUNTIF($AF$10:AF235,AF235)=1,AF235,""))))</f>
        <v/>
      </c>
      <c r="AH235" s="153" t="str">
        <f t="shared" si="53"/>
        <v>NA</v>
      </c>
      <c r="AI235" s="153" t="str">
        <f>IF(AH235="NA","",IF(AH235=999999, "", IF(AH235=888888, "", IF(COUNTIF($AH$10:AH235,AH235)=1,AH235,""))))</f>
        <v/>
      </c>
      <c r="AJ235" s="153" t="str">
        <f t="shared" si="54"/>
        <v>NA</v>
      </c>
      <c r="AK235" s="153" t="str">
        <f>IF(AJ235="NA","",IF(AJ235=999999, "", IF(AJ235=888888, "", IF(COUNTIF($AJ$10:AJ235,AJ235)=1,AJ235,""))))</f>
        <v/>
      </c>
      <c r="AL235" s="153">
        <f t="shared" si="57"/>
        <v>0</v>
      </c>
      <c r="AM235" s="153">
        <f t="shared" si="58"/>
        <v>0</v>
      </c>
      <c r="AN235" s="153" t="str">
        <f t="shared" si="59"/>
        <v>False</v>
      </c>
      <c r="AO235" s="235" t="str">
        <f t="shared" si="60"/>
        <v>NA</v>
      </c>
      <c r="AP235" s="235" t="str">
        <f>IF(AO235="NA","",IF(AO235=999999, "", IF(AO235=888888, "", IF(COUNTIF($AO$10:AO235,AO235)=1,AO235,""))))</f>
        <v/>
      </c>
      <c r="AQ235" s="211"/>
      <c r="AR235" s="211"/>
    </row>
    <row r="236" spans="1:44" ht="21.75" customHeight="1" x14ac:dyDescent="0.35">
      <c r="A236" s="148" t="str">
        <f t="shared" si="61"/>
        <v/>
      </c>
      <c r="B236" s="10"/>
      <c r="C236" s="147" t="str">
        <f>IFERROR(INDEX('List of schools'!C$2:C$8000, MATCH('Year 8 _2022'!$B236, 'List of schools'!$B$2:$B$8000,0)), "NA")</f>
        <v>NA</v>
      </c>
      <c r="D236" s="10"/>
      <c r="E236" s="124"/>
      <c r="F236" s="149" t="str">
        <f>IF(E236="","",IFERROR(
IF('Year 8 _2022'!E236="M",INDEX('List of schools'!H$2:H$7300,MATCH('Year 8 _2022'!$B236,'List of schools'!$B$2:$B$7300,0)),IF('Year 8 _2022'!E236="F",INDEX('List of schools'!G$2:G$7300,MATCH('Year 8 _2022'!$B236,'List of schools'!$B$2:$B$7300,0)),IF('Year 8 _2022'!E236="non-binary or other", 0,IF('Year 8 _2022'!E236="not disclosed", 0,"NA")))),"NA"))</f>
        <v/>
      </c>
      <c r="G236" s="11"/>
      <c r="H236" s="10"/>
      <c r="I236" s="10"/>
      <c r="J236" s="10"/>
      <c r="K236" s="150">
        <f t="shared" si="47"/>
        <v>0</v>
      </c>
      <c r="L236" s="17"/>
      <c r="M236" s="16"/>
      <c r="N236" s="9"/>
      <c r="O236" s="213"/>
      <c r="P236" s="10"/>
      <c r="Q236" s="355"/>
      <c r="R236" s="254"/>
      <c r="S236" s="151" t="str">
        <f t="shared" si="55"/>
        <v/>
      </c>
      <c r="T236" s="16"/>
      <c r="U236" s="10"/>
      <c r="V236" s="213"/>
      <c r="W236" s="10"/>
      <c r="X236" s="355"/>
      <c r="Y236" s="254"/>
      <c r="Z236" s="151" t="str">
        <f t="shared" si="56"/>
        <v/>
      </c>
      <c r="AA236" s="4"/>
      <c r="AB236" s="153" t="str">
        <f t="shared" si="48"/>
        <v/>
      </c>
      <c r="AC236" s="169" t="str">
        <f t="shared" si="49"/>
        <v/>
      </c>
      <c r="AD236" s="153">
        <f t="shared" si="50"/>
        <v>0</v>
      </c>
      <c r="AE236" s="153" t="str">
        <f t="shared" si="51"/>
        <v>NA</v>
      </c>
      <c r="AF236" s="153" t="str">
        <f t="shared" si="52"/>
        <v>NA</v>
      </c>
      <c r="AG236" s="153" t="str">
        <f>IF(AF236="NA","",IF(AF236=999999, "", IF(AF236=888888, "", IF(COUNTIF($AF$10:AF236,AF236)=1,AF236,""))))</f>
        <v/>
      </c>
      <c r="AH236" s="153" t="str">
        <f t="shared" si="53"/>
        <v>NA</v>
      </c>
      <c r="AI236" s="153" t="str">
        <f>IF(AH236="NA","",IF(AH236=999999, "", IF(AH236=888888, "", IF(COUNTIF($AH$10:AH236,AH236)=1,AH236,""))))</f>
        <v/>
      </c>
      <c r="AJ236" s="153" t="str">
        <f t="shared" si="54"/>
        <v>NA</v>
      </c>
      <c r="AK236" s="153" t="str">
        <f>IF(AJ236="NA","",IF(AJ236=999999, "", IF(AJ236=888888, "", IF(COUNTIF($AJ$10:AJ236,AJ236)=1,AJ236,""))))</f>
        <v/>
      </c>
      <c r="AL236" s="153">
        <f t="shared" si="57"/>
        <v>0</v>
      </c>
      <c r="AM236" s="153">
        <f t="shared" si="58"/>
        <v>0</v>
      </c>
      <c r="AN236" s="153" t="str">
        <f t="shared" si="59"/>
        <v>False</v>
      </c>
      <c r="AO236" s="235" t="str">
        <f t="shared" si="60"/>
        <v>NA</v>
      </c>
      <c r="AP236" s="235" t="str">
        <f>IF(AO236="NA","",IF(AO236=999999, "", IF(AO236=888888, "", IF(COUNTIF($AO$10:AO236,AO236)=1,AO236,""))))</f>
        <v/>
      </c>
      <c r="AQ236" s="211"/>
      <c r="AR236" s="211"/>
    </row>
    <row r="237" spans="1:44" ht="21.75" customHeight="1" x14ac:dyDescent="0.35">
      <c r="A237" s="148" t="str">
        <f t="shared" si="61"/>
        <v/>
      </c>
      <c r="B237" s="10"/>
      <c r="C237" s="147" t="str">
        <f>IFERROR(INDEX('List of schools'!C$2:C$8000, MATCH('Year 8 _2022'!$B237, 'List of schools'!$B$2:$B$8000,0)), "NA")</f>
        <v>NA</v>
      </c>
      <c r="D237" s="10"/>
      <c r="E237" s="124"/>
      <c r="F237" s="149" t="str">
        <f>IF(E237="","",IFERROR(
IF('Year 8 _2022'!E237="M",INDEX('List of schools'!H$2:H$7300,MATCH('Year 8 _2022'!$B237,'List of schools'!$B$2:$B$7300,0)),IF('Year 8 _2022'!E237="F",INDEX('List of schools'!G$2:G$7300,MATCH('Year 8 _2022'!$B237,'List of schools'!$B$2:$B$7300,0)),IF('Year 8 _2022'!E237="non-binary or other", 0,IF('Year 8 _2022'!E237="not disclosed", 0,"NA")))),"NA"))</f>
        <v/>
      </c>
      <c r="G237" s="11"/>
      <c r="H237" s="10"/>
      <c r="I237" s="10"/>
      <c r="J237" s="10"/>
      <c r="K237" s="150">
        <f t="shared" si="47"/>
        <v>0</v>
      </c>
      <c r="L237" s="17"/>
      <c r="M237" s="16"/>
      <c r="N237" s="9"/>
      <c r="O237" s="213"/>
      <c r="P237" s="10"/>
      <c r="Q237" s="355"/>
      <c r="R237" s="254"/>
      <c r="S237" s="151" t="str">
        <f t="shared" si="55"/>
        <v/>
      </c>
      <c r="T237" s="16"/>
      <c r="U237" s="10"/>
      <c r="V237" s="213"/>
      <c r="W237" s="10"/>
      <c r="X237" s="355"/>
      <c r="Y237" s="254"/>
      <c r="Z237" s="151" t="str">
        <f t="shared" si="56"/>
        <v/>
      </c>
      <c r="AA237" s="4"/>
      <c r="AB237" s="153" t="str">
        <f t="shared" si="48"/>
        <v/>
      </c>
      <c r="AC237" s="169" t="str">
        <f t="shared" si="49"/>
        <v/>
      </c>
      <c r="AD237" s="153">
        <f t="shared" si="50"/>
        <v>0</v>
      </c>
      <c r="AE237" s="153" t="str">
        <f t="shared" si="51"/>
        <v>NA</v>
      </c>
      <c r="AF237" s="153" t="str">
        <f t="shared" si="52"/>
        <v>NA</v>
      </c>
      <c r="AG237" s="153" t="str">
        <f>IF(AF237="NA","",IF(AF237=999999, "", IF(AF237=888888, "", IF(COUNTIF($AF$10:AF237,AF237)=1,AF237,""))))</f>
        <v/>
      </c>
      <c r="AH237" s="153" t="str">
        <f t="shared" si="53"/>
        <v>NA</v>
      </c>
      <c r="AI237" s="153" t="str">
        <f>IF(AH237="NA","",IF(AH237=999999, "", IF(AH237=888888, "", IF(COUNTIF($AH$10:AH237,AH237)=1,AH237,""))))</f>
        <v/>
      </c>
      <c r="AJ237" s="153" t="str">
        <f t="shared" si="54"/>
        <v>NA</v>
      </c>
      <c r="AK237" s="153" t="str">
        <f>IF(AJ237="NA","",IF(AJ237=999999, "", IF(AJ237=888888, "", IF(COUNTIF($AJ$10:AJ237,AJ237)=1,AJ237,""))))</f>
        <v/>
      </c>
      <c r="AL237" s="153">
        <f t="shared" si="57"/>
        <v>0</v>
      </c>
      <c r="AM237" s="153">
        <f t="shared" si="58"/>
        <v>0</v>
      </c>
      <c r="AN237" s="153" t="str">
        <f t="shared" si="59"/>
        <v>False</v>
      </c>
      <c r="AO237" s="235" t="str">
        <f t="shared" si="60"/>
        <v>NA</v>
      </c>
      <c r="AP237" s="235" t="str">
        <f>IF(AO237="NA","",IF(AO237=999999, "", IF(AO237=888888, "", IF(COUNTIF($AO$10:AO237,AO237)=1,AO237,""))))</f>
        <v/>
      </c>
      <c r="AQ237" s="211"/>
      <c r="AR237" s="211"/>
    </row>
    <row r="238" spans="1:44" ht="21.75" customHeight="1" x14ac:dyDescent="0.35">
      <c r="A238" s="148" t="str">
        <f t="shared" si="61"/>
        <v/>
      </c>
      <c r="B238" s="10"/>
      <c r="C238" s="147" t="str">
        <f>IFERROR(INDEX('List of schools'!C$2:C$8000, MATCH('Year 8 _2022'!$B238, 'List of schools'!$B$2:$B$8000,0)), "NA")</f>
        <v>NA</v>
      </c>
      <c r="D238" s="10"/>
      <c r="E238" s="124"/>
      <c r="F238" s="149" t="str">
        <f>IF(E238="","",IFERROR(
IF('Year 8 _2022'!E238="M",INDEX('List of schools'!H$2:H$7300,MATCH('Year 8 _2022'!$B238,'List of schools'!$B$2:$B$7300,0)),IF('Year 8 _2022'!E238="F",INDEX('List of schools'!G$2:G$7300,MATCH('Year 8 _2022'!$B238,'List of schools'!$B$2:$B$7300,0)),IF('Year 8 _2022'!E238="non-binary or other", 0,IF('Year 8 _2022'!E238="not disclosed", 0,"NA")))),"NA"))</f>
        <v/>
      </c>
      <c r="G238" s="11"/>
      <c r="H238" s="10"/>
      <c r="I238" s="10"/>
      <c r="J238" s="10"/>
      <c r="K238" s="150">
        <f t="shared" si="47"/>
        <v>0</v>
      </c>
      <c r="L238" s="17"/>
      <c r="M238" s="16"/>
      <c r="N238" s="9"/>
      <c r="O238" s="213"/>
      <c r="P238" s="10"/>
      <c r="Q238" s="355"/>
      <c r="R238" s="254"/>
      <c r="S238" s="151" t="str">
        <f t="shared" si="55"/>
        <v/>
      </c>
      <c r="T238" s="16"/>
      <c r="U238" s="10"/>
      <c r="V238" s="213"/>
      <c r="W238" s="10"/>
      <c r="X238" s="355"/>
      <c r="Y238" s="254"/>
      <c r="Z238" s="151" t="str">
        <f t="shared" si="56"/>
        <v/>
      </c>
      <c r="AA238" s="4"/>
      <c r="AB238" s="153" t="str">
        <f t="shared" si="48"/>
        <v/>
      </c>
      <c r="AC238" s="169" t="str">
        <f t="shared" si="49"/>
        <v/>
      </c>
      <c r="AD238" s="153">
        <f t="shared" si="50"/>
        <v>0</v>
      </c>
      <c r="AE238" s="153" t="str">
        <f t="shared" si="51"/>
        <v>NA</v>
      </c>
      <c r="AF238" s="153" t="str">
        <f t="shared" si="52"/>
        <v>NA</v>
      </c>
      <c r="AG238" s="153" t="str">
        <f>IF(AF238="NA","",IF(AF238=999999, "", IF(AF238=888888, "", IF(COUNTIF($AF$10:AF238,AF238)=1,AF238,""))))</f>
        <v/>
      </c>
      <c r="AH238" s="153" t="str">
        <f t="shared" si="53"/>
        <v>NA</v>
      </c>
      <c r="AI238" s="153" t="str">
        <f>IF(AH238="NA","",IF(AH238=999999, "", IF(AH238=888888, "", IF(COUNTIF($AH$10:AH238,AH238)=1,AH238,""))))</f>
        <v/>
      </c>
      <c r="AJ238" s="153" t="str">
        <f t="shared" si="54"/>
        <v>NA</v>
      </c>
      <c r="AK238" s="153" t="str">
        <f>IF(AJ238="NA","",IF(AJ238=999999, "", IF(AJ238=888888, "", IF(COUNTIF($AJ$10:AJ238,AJ238)=1,AJ238,""))))</f>
        <v/>
      </c>
      <c r="AL238" s="153">
        <f t="shared" si="57"/>
        <v>0</v>
      </c>
      <c r="AM238" s="153">
        <f t="shared" si="58"/>
        <v>0</v>
      </c>
      <c r="AN238" s="153" t="str">
        <f t="shared" si="59"/>
        <v>False</v>
      </c>
      <c r="AO238" s="235" t="str">
        <f t="shared" si="60"/>
        <v>NA</v>
      </c>
      <c r="AP238" s="235" t="str">
        <f>IF(AO238="NA","",IF(AO238=999999, "", IF(AO238=888888, "", IF(COUNTIF($AO$10:AO238,AO238)=1,AO238,""))))</f>
        <v/>
      </c>
      <c r="AQ238" s="211"/>
      <c r="AR238" s="211"/>
    </row>
    <row r="239" spans="1:44" ht="21.75" customHeight="1" x14ac:dyDescent="0.35">
      <c r="A239" s="148" t="str">
        <f t="shared" si="61"/>
        <v/>
      </c>
      <c r="B239" s="10"/>
      <c r="C239" s="147" t="str">
        <f>IFERROR(INDEX('List of schools'!C$2:C$8000, MATCH('Year 8 _2022'!$B239, 'List of schools'!$B$2:$B$8000,0)), "NA")</f>
        <v>NA</v>
      </c>
      <c r="D239" s="10"/>
      <c r="E239" s="124"/>
      <c r="F239" s="149" t="str">
        <f>IF(E239="","",IFERROR(
IF('Year 8 _2022'!E239="M",INDEX('List of schools'!H$2:H$7300,MATCH('Year 8 _2022'!$B239,'List of schools'!$B$2:$B$7300,0)),IF('Year 8 _2022'!E239="F",INDEX('List of schools'!G$2:G$7300,MATCH('Year 8 _2022'!$B239,'List of schools'!$B$2:$B$7300,0)),IF('Year 8 _2022'!E239="non-binary or other", 0,IF('Year 8 _2022'!E239="not disclosed", 0,"NA")))),"NA"))</f>
        <v/>
      </c>
      <c r="G239" s="11"/>
      <c r="H239" s="10"/>
      <c r="I239" s="10"/>
      <c r="J239" s="10"/>
      <c r="K239" s="150">
        <f t="shared" si="47"/>
        <v>0</v>
      </c>
      <c r="L239" s="17"/>
      <c r="M239" s="16"/>
      <c r="N239" s="9"/>
      <c r="O239" s="213"/>
      <c r="P239" s="10"/>
      <c r="Q239" s="355"/>
      <c r="R239" s="254"/>
      <c r="S239" s="151" t="str">
        <f t="shared" si="55"/>
        <v/>
      </c>
      <c r="T239" s="16"/>
      <c r="U239" s="10"/>
      <c r="V239" s="213"/>
      <c r="W239" s="10"/>
      <c r="X239" s="355"/>
      <c r="Y239" s="254"/>
      <c r="Z239" s="151" t="str">
        <f t="shared" si="56"/>
        <v/>
      </c>
      <c r="AA239" s="4"/>
      <c r="AB239" s="153" t="str">
        <f t="shared" si="48"/>
        <v/>
      </c>
      <c r="AC239" s="169" t="str">
        <f t="shared" si="49"/>
        <v/>
      </c>
      <c r="AD239" s="153">
        <f t="shared" si="50"/>
        <v>0</v>
      </c>
      <c r="AE239" s="153" t="str">
        <f t="shared" si="51"/>
        <v>NA</v>
      </c>
      <c r="AF239" s="153" t="str">
        <f t="shared" si="52"/>
        <v>NA</v>
      </c>
      <c r="AG239" s="153" t="str">
        <f>IF(AF239="NA","",IF(AF239=999999, "", IF(AF239=888888, "", IF(COUNTIF($AF$10:AF239,AF239)=1,AF239,""))))</f>
        <v/>
      </c>
      <c r="AH239" s="153" t="str">
        <f t="shared" si="53"/>
        <v>NA</v>
      </c>
      <c r="AI239" s="153" t="str">
        <f>IF(AH239="NA","",IF(AH239=999999, "", IF(AH239=888888, "", IF(COUNTIF($AH$10:AH239,AH239)=1,AH239,""))))</f>
        <v/>
      </c>
      <c r="AJ239" s="153" t="str">
        <f t="shared" si="54"/>
        <v>NA</v>
      </c>
      <c r="AK239" s="153" t="str">
        <f>IF(AJ239="NA","",IF(AJ239=999999, "", IF(AJ239=888888, "", IF(COUNTIF($AJ$10:AJ239,AJ239)=1,AJ239,""))))</f>
        <v/>
      </c>
      <c r="AL239" s="153">
        <f t="shared" si="57"/>
        <v>0</v>
      </c>
      <c r="AM239" s="153">
        <f t="shared" si="58"/>
        <v>0</v>
      </c>
      <c r="AN239" s="153" t="str">
        <f t="shared" si="59"/>
        <v>False</v>
      </c>
      <c r="AO239" s="235" t="str">
        <f t="shared" si="60"/>
        <v>NA</v>
      </c>
      <c r="AP239" s="235" t="str">
        <f>IF(AO239="NA","",IF(AO239=999999, "", IF(AO239=888888, "", IF(COUNTIF($AO$10:AO239,AO239)=1,AO239,""))))</f>
        <v/>
      </c>
      <c r="AQ239" s="211"/>
      <c r="AR239" s="211"/>
    </row>
    <row r="240" spans="1:44" ht="21.75" customHeight="1" x14ac:dyDescent="0.35">
      <c r="A240" s="148" t="str">
        <f t="shared" si="61"/>
        <v/>
      </c>
      <c r="B240" s="10"/>
      <c r="C240" s="147" t="str">
        <f>IFERROR(INDEX('List of schools'!C$2:C$8000, MATCH('Year 8 _2022'!$B240, 'List of schools'!$B$2:$B$8000,0)), "NA")</f>
        <v>NA</v>
      </c>
      <c r="D240" s="10"/>
      <c r="E240" s="124"/>
      <c r="F240" s="149" t="str">
        <f>IF(E240="","",IFERROR(
IF('Year 8 _2022'!E240="M",INDEX('List of schools'!H$2:H$7300,MATCH('Year 8 _2022'!$B240,'List of schools'!$B$2:$B$7300,0)),IF('Year 8 _2022'!E240="F",INDEX('List of schools'!G$2:G$7300,MATCH('Year 8 _2022'!$B240,'List of schools'!$B$2:$B$7300,0)),IF('Year 8 _2022'!E240="non-binary or other", 0,IF('Year 8 _2022'!E240="not disclosed", 0,"NA")))),"NA"))</f>
        <v/>
      </c>
      <c r="G240" s="11"/>
      <c r="H240" s="10"/>
      <c r="I240" s="10"/>
      <c r="J240" s="10"/>
      <c r="K240" s="150">
        <f t="shared" si="47"/>
        <v>0</v>
      </c>
      <c r="L240" s="17"/>
      <c r="M240" s="16"/>
      <c r="N240" s="9"/>
      <c r="O240" s="213"/>
      <c r="P240" s="10"/>
      <c r="Q240" s="355"/>
      <c r="R240" s="254"/>
      <c r="S240" s="151" t="str">
        <f t="shared" si="55"/>
        <v/>
      </c>
      <c r="T240" s="16"/>
      <c r="U240" s="10"/>
      <c r="V240" s="213"/>
      <c r="W240" s="10"/>
      <c r="X240" s="355"/>
      <c r="Y240" s="254"/>
      <c r="Z240" s="151" t="str">
        <f t="shared" si="56"/>
        <v/>
      </c>
      <c r="AA240" s="4"/>
      <c r="AB240" s="153" t="str">
        <f t="shared" si="48"/>
        <v/>
      </c>
      <c r="AC240" s="169" t="str">
        <f t="shared" si="49"/>
        <v/>
      </c>
      <c r="AD240" s="153">
        <f t="shared" si="50"/>
        <v>0</v>
      </c>
      <c r="AE240" s="153" t="str">
        <f t="shared" si="51"/>
        <v>NA</v>
      </c>
      <c r="AF240" s="153" t="str">
        <f t="shared" si="52"/>
        <v>NA</v>
      </c>
      <c r="AG240" s="153" t="str">
        <f>IF(AF240="NA","",IF(AF240=999999, "", IF(AF240=888888, "", IF(COUNTIF($AF$10:AF240,AF240)=1,AF240,""))))</f>
        <v/>
      </c>
      <c r="AH240" s="153" t="str">
        <f t="shared" si="53"/>
        <v>NA</v>
      </c>
      <c r="AI240" s="153" t="str">
        <f>IF(AH240="NA","",IF(AH240=999999, "", IF(AH240=888888, "", IF(COUNTIF($AH$10:AH240,AH240)=1,AH240,""))))</f>
        <v/>
      </c>
      <c r="AJ240" s="153" t="str">
        <f t="shared" si="54"/>
        <v>NA</v>
      </c>
      <c r="AK240" s="153" t="str">
        <f>IF(AJ240="NA","",IF(AJ240=999999, "", IF(AJ240=888888, "", IF(COUNTIF($AJ$10:AJ240,AJ240)=1,AJ240,""))))</f>
        <v/>
      </c>
      <c r="AL240" s="153">
        <f t="shared" si="57"/>
        <v>0</v>
      </c>
      <c r="AM240" s="153">
        <f t="shared" si="58"/>
        <v>0</v>
      </c>
      <c r="AN240" s="153" t="str">
        <f t="shared" si="59"/>
        <v>False</v>
      </c>
      <c r="AO240" s="235" t="str">
        <f t="shared" si="60"/>
        <v>NA</v>
      </c>
      <c r="AP240" s="235" t="str">
        <f>IF(AO240="NA","",IF(AO240=999999, "", IF(AO240=888888, "", IF(COUNTIF($AO$10:AO240,AO240)=1,AO240,""))))</f>
        <v/>
      </c>
      <c r="AQ240" s="211"/>
      <c r="AR240" s="211"/>
    </row>
    <row r="241" spans="1:44" ht="21.75" customHeight="1" x14ac:dyDescent="0.35">
      <c r="A241" s="148" t="str">
        <f t="shared" si="61"/>
        <v/>
      </c>
      <c r="B241" s="10"/>
      <c r="C241" s="147" t="str">
        <f>IFERROR(INDEX('List of schools'!C$2:C$8000, MATCH('Year 8 _2022'!$B241, 'List of schools'!$B$2:$B$8000,0)), "NA")</f>
        <v>NA</v>
      </c>
      <c r="D241" s="10"/>
      <c r="E241" s="124"/>
      <c r="F241" s="149" t="str">
        <f>IF(E241="","",IFERROR(
IF('Year 8 _2022'!E241="M",INDEX('List of schools'!H$2:H$7300,MATCH('Year 8 _2022'!$B241,'List of schools'!$B$2:$B$7300,0)),IF('Year 8 _2022'!E241="F",INDEX('List of schools'!G$2:G$7300,MATCH('Year 8 _2022'!$B241,'List of schools'!$B$2:$B$7300,0)),IF('Year 8 _2022'!E241="non-binary or other", 0,IF('Year 8 _2022'!E241="not disclosed", 0,"NA")))),"NA"))</f>
        <v/>
      </c>
      <c r="G241" s="11"/>
      <c r="H241" s="10"/>
      <c r="I241" s="10"/>
      <c r="J241" s="10"/>
      <c r="K241" s="150">
        <f t="shared" si="47"/>
        <v>0</v>
      </c>
      <c r="L241" s="17"/>
      <c r="M241" s="16"/>
      <c r="N241" s="9"/>
      <c r="O241" s="213"/>
      <c r="P241" s="10"/>
      <c r="Q241" s="355"/>
      <c r="R241" s="254"/>
      <c r="S241" s="151" t="str">
        <f t="shared" si="55"/>
        <v/>
      </c>
      <c r="T241" s="16"/>
      <c r="U241" s="10"/>
      <c r="V241" s="213"/>
      <c r="W241" s="10"/>
      <c r="X241" s="355"/>
      <c r="Y241" s="254"/>
      <c r="Z241" s="151" t="str">
        <f t="shared" si="56"/>
        <v/>
      </c>
      <c r="AA241" s="4"/>
      <c r="AB241" s="153" t="str">
        <f t="shared" si="48"/>
        <v/>
      </c>
      <c r="AC241" s="169" t="str">
        <f t="shared" si="49"/>
        <v/>
      </c>
      <c r="AD241" s="153">
        <f t="shared" si="50"/>
        <v>0</v>
      </c>
      <c r="AE241" s="153" t="str">
        <f t="shared" si="51"/>
        <v>NA</v>
      </c>
      <c r="AF241" s="153" t="str">
        <f t="shared" si="52"/>
        <v>NA</v>
      </c>
      <c r="AG241" s="153" t="str">
        <f>IF(AF241="NA","",IF(AF241=999999, "", IF(AF241=888888, "", IF(COUNTIF($AF$10:AF241,AF241)=1,AF241,""))))</f>
        <v/>
      </c>
      <c r="AH241" s="153" t="str">
        <f t="shared" si="53"/>
        <v>NA</v>
      </c>
      <c r="AI241" s="153" t="str">
        <f>IF(AH241="NA","",IF(AH241=999999, "", IF(AH241=888888, "", IF(COUNTIF($AH$10:AH241,AH241)=1,AH241,""))))</f>
        <v/>
      </c>
      <c r="AJ241" s="153" t="str">
        <f t="shared" si="54"/>
        <v>NA</v>
      </c>
      <c r="AK241" s="153" t="str">
        <f>IF(AJ241="NA","",IF(AJ241=999999, "", IF(AJ241=888888, "", IF(COUNTIF($AJ$10:AJ241,AJ241)=1,AJ241,""))))</f>
        <v/>
      </c>
      <c r="AL241" s="153">
        <f t="shared" si="57"/>
        <v>0</v>
      </c>
      <c r="AM241" s="153">
        <f t="shared" si="58"/>
        <v>0</v>
      </c>
      <c r="AN241" s="153" t="str">
        <f t="shared" si="59"/>
        <v>False</v>
      </c>
      <c r="AO241" s="235" t="str">
        <f t="shared" si="60"/>
        <v>NA</v>
      </c>
      <c r="AP241" s="235" t="str">
        <f>IF(AO241="NA","",IF(AO241=999999, "", IF(AO241=888888, "", IF(COUNTIF($AO$10:AO241,AO241)=1,AO241,""))))</f>
        <v/>
      </c>
      <c r="AQ241" s="211"/>
      <c r="AR241" s="211"/>
    </row>
    <row r="242" spans="1:44" ht="21.75" customHeight="1" x14ac:dyDescent="0.35">
      <c r="A242" s="148" t="str">
        <f t="shared" si="61"/>
        <v/>
      </c>
      <c r="B242" s="10"/>
      <c r="C242" s="147" t="str">
        <f>IFERROR(INDEX('List of schools'!C$2:C$8000, MATCH('Year 8 _2022'!$B242, 'List of schools'!$B$2:$B$8000,0)), "NA")</f>
        <v>NA</v>
      </c>
      <c r="D242" s="10"/>
      <c r="E242" s="124"/>
      <c r="F242" s="149" t="str">
        <f>IF(E242="","",IFERROR(
IF('Year 8 _2022'!E242="M",INDEX('List of schools'!H$2:H$7300,MATCH('Year 8 _2022'!$B242,'List of schools'!$B$2:$B$7300,0)),IF('Year 8 _2022'!E242="F",INDEX('List of schools'!G$2:G$7300,MATCH('Year 8 _2022'!$B242,'List of schools'!$B$2:$B$7300,0)),IF('Year 8 _2022'!E242="non-binary or other", 0,IF('Year 8 _2022'!E242="not disclosed", 0,"NA")))),"NA"))</f>
        <v/>
      </c>
      <c r="G242" s="11"/>
      <c r="H242" s="10"/>
      <c r="I242" s="10"/>
      <c r="J242" s="10"/>
      <c r="K242" s="150">
        <f t="shared" si="47"/>
        <v>0</v>
      </c>
      <c r="L242" s="17"/>
      <c r="M242" s="16"/>
      <c r="N242" s="9"/>
      <c r="O242" s="213"/>
      <c r="P242" s="10"/>
      <c r="Q242" s="355"/>
      <c r="R242" s="254"/>
      <c r="S242" s="151" t="str">
        <f t="shared" si="55"/>
        <v/>
      </c>
      <c r="T242" s="16"/>
      <c r="U242" s="10"/>
      <c r="V242" s="213"/>
      <c r="W242" s="10"/>
      <c r="X242" s="355"/>
      <c r="Y242" s="254"/>
      <c r="Z242" s="151" t="str">
        <f t="shared" si="56"/>
        <v/>
      </c>
      <c r="AA242" s="4"/>
      <c r="AB242" s="153" t="str">
        <f t="shared" si="48"/>
        <v/>
      </c>
      <c r="AC242" s="169" t="str">
        <f t="shared" si="49"/>
        <v/>
      </c>
      <c r="AD242" s="153">
        <f t="shared" si="50"/>
        <v>0</v>
      </c>
      <c r="AE242" s="153" t="str">
        <f t="shared" si="51"/>
        <v>NA</v>
      </c>
      <c r="AF242" s="153" t="str">
        <f t="shared" si="52"/>
        <v>NA</v>
      </c>
      <c r="AG242" s="153" t="str">
        <f>IF(AF242="NA","",IF(AF242=999999, "", IF(AF242=888888, "", IF(COUNTIF($AF$10:AF242,AF242)=1,AF242,""))))</f>
        <v/>
      </c>
      <c r="AH242" s="153" t="str">
        <f t="shared" si="53"/>
        <v>NA</v>
      </c>
      <c r="AI242" s="153" t="str">
        <f>IF(AH242="NA","",IF(AH242=999999, "", IF(AH242=888888, "", IF(COUNTIF($AH$10:AH242,AH242)=1,AH242,""))))</f>
        <v/>
      </c>
      <c r="AJ242" s="153" t="str">
        <f t="shared" si="54"/>
        <v>NA</v>
      </c>
      <c r="AK242" s="153" t="str">
        <f>IF(AJ242="NA","",IF(AJ242=999999, "", IF(AJ242=888888, "", IF(COUNTIF($AJ$10:AJ242,AJ242)=1,AJ242,""))))</f>
        <v/>
      </c>
      <c r="AL242" s="153">
        <f t="shared" si="57"/>
        <v>0</v>
      </c>
      <c r="AM242" s="153">
        <f t="shared" si="58"/>
        <v>0</v>
      </c>
      <c r="AN242" s="153" t="str">
        <f t="shared" si="59"/>
        <v>False</v>
      </c>
      <c r="AO242" s="235" t="str">
        <f t="shared" si="60"/>
        <v>NA</v>
      </c>
      <c r="AP242" s="235" t="str">
        <f>IF(AO242="NA","",IF(AO242=999999, "", IF(AO242=888888, "", IF(COUNTIF($AO$10:AO242,AO242)=1,AO242,""))))</f>
        <v/>
      </c>
      <c r="AQ242" s="211"/>
      <c r="AR242" s="211"/>
    </row>
    <row r="243" spans="1:44" ht="21.75" customHeight="1" x14ac:dyDescent="0.35">
      <c r="A243" s="148" t="str">
        <f t="shared" si="61"/>
        <v/>
      </c>
      <c r="B243" s="10"/>
      <c r="C243" s="147" t="str">
        <f>IFERROR(INDEX('List of schools'!C$2:C$8000, MATCH('Year 8 _2022'!$B243, 'List of schools'!$B$2:$B$8000,0)), "NA")</f>
        <v>NA</v>
      </c>
      <c r="D243" s="10"/>
      <c r="E243" s="124"/>
      <c r="F243" s="149" t="str">
        <f>IF(E243="","",IFERROR(
IF('Year 8 _2022'!E243="M",INDEX('List of schools'!H$2:H$7300,MATCH('Year 8 _2022'!$B243,'List of schools'!$B$2:$B$7300,0)),IF('Year 8 _2022'!E243="F",INDEX('List of schools'!G$2:G$7300,MATCH('Year 8 _2022'!$B243,'List of schools'!$B$2:$B$7300,0)),IF('Year 8 _2022'!E243="non-binary or other", 0,IF('Year 8 _2022'!E243="not disclosed", 0,"NA")))),"NA"))</f>
        <v/>
      </c>
      <c r="G243" s="11"/>
      <c r="H243" s="10"/>
      <c r="I243" s="10"/>
      <c r="J243" s="10"/>
      <c r="K243" s="150">
        <f t="shared" si="47"/>
        <v>0</v>
      </c>
      <c r="L243" s="17"/>
      <c r="M243" s="16"/>
      <c r="N243" s="9"/>
      <c r="O243" s="213"/>
      <c r="P243" s="10"/>
      <c r="Q243" s="355"/>
      <c r="R243" s="254"/>
      <c r="S243" s="151" t="str">
        <f t="shared" si="55"/>
        <v/>
      </c>
      <c r="T243" s="16"/>
      <c r="U243" s="10"/>
      <c r="V243" s="213"/>
      <c r="W243" s="10"/>
      <c r="X243" s="355"/>
      <c r="Y243" s="254"/>
      <c r="Z243" s="151" t="str">
        <f t="shared" si="56"/>
        <v/>
      </c>
      <c r="AA243" s="4"/>
      <c r="AB243" s="153" t="str">
        <f t="shared" si="48"/>
        <v/>
      </c>
      <c r="AC243" s="169" t="str">
        <f t="shared" si="49"/>
        <v/>
      </c>
      <c r="AD243" s="153">
        <f t="shared" si="50"/>
        <v>0</v>
      </c>
      <c r="AE243" s="153" t="str">
        <f t="shared" si="51"/>
        <v>NA</v>
      </c>
      <c r="AF243" s="153" t="str">
        <f t="shared" si="52"/>
        <v>NA</v>
      </c>
      <c r="AG243" s="153" t="str">
        <f>IF(AF243="NA","",IF(AF243=999999, "", IF(AF243=888888, "", IF(COUNTIF($AF$10:AF243,AF243)=1,AF243,""))))</f>
        <v/>
      </c>
      <c r="AH243" s="153" t="str">
        <f t="shared" si="53"/>
        <v>NA</v>
      </c>
      <c r="AI243" s="153" t="str">
        <f>IF(AH243="NA","",IF(AH243=999999, "", IF(AH243=888888, "", IF(COUNTIF($AH$10:AH243,AH243)=1,AH243,""))))</f>
        <v/>
      </c>
      <c r="AJ243" s="153" t="str">
        <f t="shared" si="54"/>
        <v>NA</v>
      </c>
      <c r="AK243" s="153" t="str">
        <f>IF(AJ243="NA","",IF(AJ243=999999, "", IF(AJ243=888888, "", IF(COUNTIF($AJ$10:AJ243,AJ243)=1,AJ243,""))))</f>
        <v/>
      </c>
      <c r="AL243" s="153">
        <f t="shared" si="57"/>
        <v>0</v>
      </c>
      <c r="AM243" s="153">
        <f t="shared" si="58"/>
        <v>0</v>
      </c>
      <c r="AN243" s="153" t="str">
        <f t="shared" si="59"/>
        <v>False</v>
      </c>
      <c r="AO243" s="235" t="str">
        <f t="shared" si="60"/>
        <v>NA</v>
      </c>
      <c r="AP243" s="235" t="str">
        <f>IF(AO243="NA","",IF(AO243=999999, "", IF(AO243=888888, "", IF(COUNTIF($AO$10:AO243,AO243)=1,AO243,""))))</f>
        <v/>
      </c>
      <c r="AQ243" s="211"/>
      <c r="AR243" s="211"/>
    </row>
    <row r="244" spans="1:44" ht="21.75" customHeight="1" x14ac:dyDescent="0.35">
      <c r="A244" s="148" t="str">
        <f t="shared" si="61"/>
        <v/>
      </c>
      <c r="B244" s="10"/>
      <c r="C244" s="147" t="str">
        <f>IFERROR(INDEX('List of schools'!C$2:C$8000, MATCH('Year 8 _2022'!$B244, 'List of schools'!$B$2:$B$8000,0)), "NA")</f>
        <v>NA</v>
      </c>
      <c r="D244" s="10"/>
      <c r="E244" s="124"/>
      <c r="F244" s="149" t="str">
        <f>IF(E244="","",IFERROR(
IF('Year 8 _2022'!E244="M",INDEX('List of schools'!H$2:H$7300,MATCH('Year 8 _2022'!$B244,'List of schools'!$B$2:$B$7300,0)),IF('Year 8 _2022'!E244="F",INDEX('List of schools'!G$2:G$7300,MATCH('Year 8 _2022'!$B244,'List of schools'!$B$2:$B$7300,0)),IF('Year 8 _2022'!E244="non-binary or other", 0,IF('Year 8 _2022'!E244="not disclosed", 0,"NA")))),"NA"))</f>
        <v/>
      </c>
      <c r="G244" s="11"/>
      <c r="H244" s="10"/>
      <c r="I244" s="10"/>
      <c r="J244" s="10"/>
      <c r="K244" s="150">
        <f t="shared" si="47"/>
        <v>0</v>
      </c>
      <c r="L244" s="17"/>
      <c r="M244" s="16"/>
      <c r="N244" s="9"/>
      <c r="O244" s="213"/>
      <c r="P244" s="10"/>
      <c r="Q244" s="355"/>
      <c r="R244" s="254"/>
      <c r="S244" s="151" t="str">
        <f t="shared" si="55"/>
        <v/>
      </c>
      <c r="T244" s="16"/>
      <c r="U244" s="10"/>
      <c r="V244" s="213"/>
      <c r="W244" s="10"/>
      <c r="X244" s="355"/>
      <c r="Y244" s="254"/>
      <c r="Z244" s="151" t="str">
        <f t="shared" si="56"/>
        <v/>
      </c>
      <c r="AA244" s="4"/>
      <c r="AB244" s="153" t="str">
        <f t="shared" si="48"/>
        <v/>
      </c>
      <c r="AC244" s="169" t="str">
        <f t="shared" si="49"/>
        <v/>
      </c>
      <c r="AD244" s="153">
        <f t="shared" si="50"/>
        <v>0</v>
      </c>
      <c r="AE244" s="153" t="str">
        <f t="shared" si="51"/>
        <v>NA</v>
      </c>
      <c r="AF244" s="153" t="str">
        <f t="shared" si="52"/>
        <v>NA</v>
      </c>
      <c r="AG244" s="153" t="str">
        <f>IF(AF244="NA","",IF(AF244=999999, "", IF(AF244=888888, "", IF(COUNTIF($AF$10:AF244,AF244)=1,AF244,""))))</f>
        <v/>
      </c>
      <c r="AH244" s="153" t="str">
        <f t="shared" si="53"/>
        <v>NA</v>
      </c>
      <c r="AI244" s="153" t="str">
        <f>IF(AH244="NA","",IF(AH244=999999, "", IF(AH244=888888, "", IF(COUNTIF($AH$10:AH244,AH244)=1,AH244,""))))</f>
        <v/>
      </c>
      <c r="AJ244" s="153" t="str">
        <f t="shared" si="54"/>
        <v>NA</v>
      </c>
      <c r="AK244" s="153" t="str">
        <f>IF(AJ244="NA","",IF(AJ244=999999, "", IF(AJ244=888888, "", IF(COUNTIF($AJ$10:AJ244,AJ244)=1,AJ244,""))))</f>
        <v/>
      </c>
      <c r="AL244" s="153">
        <f t="shared" si="57"/>
        <v>0</v>
      </c>
      <c r="AM244" s="153">
        <f t="shared" si="58"/>
        <v>0</v>
      </c>
      <c r="AN244" s="153" t="str">
        <f t="shared" si="59"/>
        <v>False</v>
      </c>
      <c r="AO244" s="235" t="str">
        <f t="shared" si="60"/>
        <v>NA</v>
      </c>
      <c r="AP244" s="235" t="str">
        <f>IF(AO244="NA","",IF(AO244=999999, "", IF(AO244=888888, "", IF(COUNTIF($AO$10:AO244,AO244)=1,AO244,""))))</f>
        <v/>
      </c>
      <c r="AQ244" s="211"/>
      <c r="AR244" s="211"/>
    </row>
    <row r="245" spans="1:44" ht="21.75" customHeight="1" x14ac:dyDescent="0.35">
      <c r="A245" s="148" t="str">
        <f t="shared" si="61"/>
        <v/>
      </c>
      <c r="B245" s="10"/>
      <c r="C245" s="147" t="str">
        <f>IFERROR(INDEX('List of schools'!C$2:C$8000, MATCH('Year 8 _2022'!$B245, 'List of schools'!$B$2:$B$8000,0)), "NA")</f>
        <v>NA</v>
      </c>
      <c r="D245" s="10"/>
      <c r="E245" s="124"/>
      <c r="F245" s="149" t="str">
        <f>IF(E245="","",IFERROR(
IF('Year 8 _2022'!E245="M",INDEX('List of schools'!H$2:H$7300,MATCH('Year 8 _2022'!$B245,'List of schools'!$B$2:$B$7300,0)),IF('Year 8 _2022'!E245="F",INDEX('List of schools'!G$2:G$7300,MATCH('Year 8 _2022'!$B245,'List of schools'!$B$2:$B$7300,0)),IF('Year 8 _2022'!E245="non-binary or other", 0,IF('Year 8 _2022'!E245="not disclosed", 0,"NA")))),"NA"))</f>
        <v/>
      </c>
      <c r="G245" s="11"/>
      <c r="H245" s="10"/>
      <c r="I245" s="10"/>
      <c r="J245" s="10"/>
      <c r="K245" s="150">
        <f t="shared" si="47"/>
        <v>0</v>
      </c>
      <c r="L245" s="17"/>
      <c r="M245" s="16"/>
      <c r="N245" s="9"/>
      <c r="O245" s="213"/>
      <c r="P245" s="10"/>
      <c r="Q245" s="355"/>
      <c r="R245" s="254"/>
      <c r="S245" s="151" t="str">
        <f t="shared" si="55"/>
        <v/>
      </c>
      <c r="T245" s="16"/>
      <c r="U245" s="10"/>
      <c r="V245" s="213"/>
      <c r="W245" s="10"/>
      <c r="X245" s="355"/>
      <c r="Y245" s="254"/>
      <c r="Z245" s="151" t="str">
        <f t="shared" si="56"/>
        <v/>
      </c>
      <c r="AA245" s="4"/>
      <c r="AB245" s="153" t="str">
        <f t="shared" si="48"/>
        <v/>
      </c>
      <c r="AC245" s="169" t="str">
        <f t="shared" si="49"/>
        <v/>
      </c>
      <c r="AD245" s="153">
        <f t="shared" si="50"/>
        <v>0</v>
      </c>
      <c r="AE245" s="153" t="str">
        <f t="shared" si="51"/>
        <v>NA</v>
      </c>
      <c r="AF245" s="153" t="str">
        <f t="shared" si="52"/>
        <v>NA</v>
      </c>
      <c r="AG245" s="153" t="str">
        <f>IF(AF245="NA","",IF(AF245=999999, "", IF(AF245=888888, "", IF(COUNTIF($AF$10:AF245,AF245)=1,AF245,""))))</f>
        <v/>
      </c>
      <c r="AH245" s="153" t="str">
        <f t="shared" si="53"/>
        <v>NA</v>
      </c>
      <c r="AI245" s="153" t="str">
        <f>IF(AH245="NA","",IF(AH245=999999, "", IF(AH245=888888, "", IF(COUNTIF($AH$10:AH245,AH245)=1,AH245,""))))</f>
        <v/>
      </c>
      <c r="AJ245" s="153" t="str">
        <f t="shared" si="54"/>
        <v>NA</v>
      </c>
      <c r="AK245" s="153" t="str">
        <f>IF(AJ245="NA","",IF(AJ245=999999, "", IF(AJ245=888888, "", IF(COUNTIF($AJ$10:AJ245,AJ245)=1,AJ245,""))))</f>
        <v/>
      </c>
      <c r="AL245" s="153">
        <f t="shared" si="57"/>
        <v>0</v>
      </c>
      <c r="AM245" s="153">
        <f t="shared" si="58"/>
        <v>0</v>
      </c>
      <c r="AN245" s="153" t="str">
        <f t="shared" si="59"/>
        <v>False</v>
      </c>
      <c r="AO245" s="235" t="str">
        <f t="shared" si="60"/>
        <v>NA</v>
      </c>
      <c r="AP245" s="235" t="str">
        <f>IF(AO245="NA","",IF(AO245=999999, "", IF(AO245=888888, "", IF(COUNTIF($AO$10:AO245,AO245)=1,AO245,""))))</f>
        <v/>
      </c>
      <c r="AQ245" s="211"/>
      <c r="AR245" s="211"/>
    </row>
    <row r="246" spans="1:44" ht="21.75" customHeight="1" x14ac:dyDescent="0.35">
      <c r="A246" s="148" t="str">
        <f t="shared" si="61"/>
        <v/>
      </c>
      <c r="B246" s="10"/>
      <c r="C246" s="147" t="str">
        <f>IFERROR(INDEX('List of schools'!C$2:C$8000, MATCH('Year 8 _2022'!$B246, 'List of schools'!$B$2:$B$8000,0)), "NA")</f>
        <v>NA</v>
      </c>
      <c r="D246" s="10"/>
      <c r="E246" s="124"/>
      <c r="F246" s="149" t="str">
        <f>IF(E246="","",IFERROR(
IF('Year 8 _2022'!E246="M",INDEX('List of schools'!H$2:H$7300,MATCH('Year 8 _2022'!$B246,'List of schools'!$B$2:$B$7300,0)),IF('Year 8 _2022'!E246="F",INDEX('List of schools'!G$2:G$7300,MATCH('Year 8 _2022'!$B246,'List of schools'!$B$2:$B$7300,0)),IF('Year 8 _2022'!E246="non-binary or other", 0,IF('Year 8 _2022'!E246="not disclosed", 0,"NA")))),"NA"))</f>
        <v/>
      </c>
      <c r="G246" s="11"/>
      <c r="H246" s="10"/>
      <c r="I246" s="10"/>
      <c r="J246" s="10"/>
      <c r="K246" s="150">
        <f t="shared" si="47"/>
        <v>0</v>
      </c>
      <c r="L246" s="17"/>
      <c r="M246" s="16"/>
      <c r="N246" s="9"/>
      <c r="O246" s="213"/>
      <c r="P246" s="10"/>
      <c r="Q246" s="355"/>
      <c r="R246" s="254"/>
      <c r="S246" s="151" t="str">
        <f t="shared" si="55"/>
        <v/>
      </c>
      <c r="T246" s="16"/>
      <c r="U246" s="10"/>
      <c r="V246" s="213"/>
      <c r="W246" s="10"/>
      <c r="X246" s="355"/>
      <c r="Y246" s="254"/>
      <c r="Z246" s="151" t="str">
        <f t="shared" si="56"/>
        <v/>
      </c>
      <c r="AA246" s="4"/>
      <c r="AB246" s="153" t="str">
        <f t="shared" si="48"/>
        <v/>
      </c>
      <c r="AC246" s="169" t="str">
        <f t="shared" si="49"/>
        <v/>
      </c>
      <c r="AD246" s="153">
        <f t="shared" si="50"/>
        <v>0</v>
      </c>
      <c r="AE246" s="153" t="str">
        <f t="shared" si="51"/>
        <v>NA</v>
      </c>
      <c r="AF246" s="153" t="str">
        <f t="shared" si="52"/>
        <v>NA</v>
      </c>
      <c r="AG246" s="153" t="str">
        <f>IF(AF246="NA","",IF(AF246=999999, "", IF(AF246=888888, "", IF(COUNTIF($AF$10:AF246,AF246)=1,AF246,""))))</f>
        <v/>
      </c>
      <c r="AH246" s="153" t="str">
        <f t="shared" si="53"/>
        <v>NA</v>
      </c>
      <c r="AI246" s="153" t="str">
        <f>IF(AH246="NA","",IF(AH246=999999, "", IF(AH246=888888, "", IF(COUNTIF($AH$10:AH246,AH246)=1,AH246,""))))</f>
        <v/>
      </c>
      <c r="AJ246" s="153" t="str">
        <f t="shared" si="54"/>
        <v>NA</v>
      </c>
      <c r="AK246" s="153" t="str">
        <f>IF(AJ246="NA","",IF(AJ246=999999, "", IF(AJ246=888888, "", IF(COUNTIF($AJ$10:AJ246,AJ246)=1,AJ246,""))))</f>
        <v/>
      </c>
      <c r="AL246" s="153">
        <f t="shared" si="57"/>
        <v>0</v>
      </c>
      <c r="AM246" s="153">
        <f t="shared" si="58"/>
        <v>0</v>
      </c>
      <c r="AN246" s="153" t="str">
        <f t="shared" si="59"/>
        <v>False</v>
      </c>
      <c r="AO246" s="235" t="str">
        <f t="shared" si="60"/>
        <v>NA</v>
      </c>
      <c r="AP246" s="235" t="str">
        <f>IF(AO246="NA","",IF(AO246=999999, "", IF(AO246=888888, "", IF(COUNTIF($AO$10:AO246,AO246)=1,AO246,""))))</f>
        <v/>
      </c>
      <c r="AQ246" s="211"/>
      <c r="AR246" s="211"/>
    </row>
    <row r="247" spans="1:44" ht="21.75" customHeight="1" x14ac:dyDescent="0.35">
      <c r="A247" s="148" t="str">
        <f t="shared" si="61"/>
        <v/>
      </c>
      <c r="B247" s="10"/>
      <c r="C247" s="147" t="str">
        <f>IFERROR(INDEX('List of schools'!C$2:C$8000, MATCH('Year 8 _2022'!$B247, 'List of schools'!$B$2:$B$8000,0)), "NA")</f>
        <v>NA</v>
      </c>
      <c r="D247" s="10"/>
      <c r="E247" s="124"/>
      <c r="F247" s="149" t="str">
        <f>IF(E247="","",IFERROR(
IF('Year 8 _2022'!E247="M",INDEX('List of schools'!H$2:H$7300,MATCH('Year 8 _2022'!$B247,'List of schools'!$B$2:$B$7300,0)),IF('Year 8 _2022'!E247="F",INDEX('List of schools'!G$2:G$7300,MATCH('Year 8 _2022'!$B247,'List of schools'!$B$2:$B$7300,0)),IF('Year 8 _2022'!E247="non-binary or other", 0,IF('Year 8 _2022'!E247="not disclosed", 0,"NA")))),"NA"))</f>
        <v/>
      </c>
      <c r="G247" s="11"/>
      <c r="H247" s="10"/>
      <c r="I247" s="10"/>
      <c r="J247" s="10"/>
      <c r="K247" s="150">
        <f t="shared" si="47"/>
        <v>0</v>
      </c>
      <c r="L247" s="17"/>
      <c r="M247" s="16"/>
      <c r="N247" s="9"/>
      <c r="O247" s="213"/>
      <c r="P247" s="10"/>
      <c r="Q247" s="355"/>
      <c r="R247" s="254"/>
      <c r="S247" s="151" t="str">
        <f t="shared" si="55"/>
        <v/>
      </c>
      <c r="T247" s="16"/>
      <c r="U247" s="10"/>
      <c r="V247" s="213"/>
      <c r="W247" s="10"/>
      <c r="X247" s="355"/>
      <c r="Y247" s="254"/>
      <c r="Z247" s="151" t="str">
        <f t="shared" si="56"/>
        <v/>
      </c>
      <c r="AA247" s="4"/>
      <c r="AB247" s="153" t="str">
        <f t="shared" si="48"/>
        <v/>
      </c>
      <c r="AC247" s="169" t="str">
        <f t="shared" si="49"/>
        <v/>
      </c>
      <c r="AD247" s="153">
        <f t="shared" si="50"/>
        <v>0</v>
      </c>
      <c r="AE247" s="153" t="str">
        <f t="shared" si="51"/>
        <v>NA</v>
      </c>
      <c r="AF247" s="153" t="str">
        <f t="shared" si="52"/>
        <v>NA</v>
      </c>
      <c r="AG247" s="153" t="str">
        <f>IF(AF247="NA","",IF(AF247=999999, "", IF(AF247=888888, "", IF(COUNTIF($AF$10:AF247,AF247)=1,AF247,""))))</f>
        <v/>
      </c>
      <c r="AH247" s="153" t="str">
        <f t="shared" si="53"/>
        <v>NA</v>
      </c>
      <c r="AI247" s="153" t="str">
        <f>IF(AH247="NA","",IF(AH247=999999, "", IF(AH247=888888, "", IF(COUNTIF($AH$10:AH247,AH247)=1,AH247,""))))</f>
        <v/>
      </c>
      <c r="AJ247" s="153" t="str">
        <f t="shared" si="54"/>
        <v>NA</v>
      </c>
      <c r="AK247" s="153" t="str">
        <f>IF(AJ247="NA","",IF(AJ247=999999, "", IF(AJ247=888888, "", IF(COUNTIF($AJ$10:AJ247,AJ247)=1,AJ247,""))))</f>
        <v/>
      </c>
      <c r="AL247" s="153">
        <f t="shared" si="57"/>
        <v>0</v>
      </c>
      <c r="AM247" s="153">
        <f t="shared" si="58"/>
        <v>0</v>
      </c>
      <c r="AN247" s="153" t="str">
        <f t="shared" si="59"/>
        <v>False</v>
      </c>
      <c r="AO247" s="235" t="str">
        <f t="shared" si="60"/>
        <v>NA</v>
      </c>
      <c r="AP247" s="235" t="str">
        <f>IF(AO247="NA","",IF(AO247=999999, "", IF(AO247=888888, "", IF(COUNTIF($AO$10:AO247,AO247)=1,AO247,""))))</f>
        <v/>
      </c>
      <c r="AQ247" s="211"/>
      <c r="AR247" s="211"/>
    </row>
    <row r="248" spans="1:44" ht="21.75" customHeight="1" x14ac:dyDescent="0.35">
      <c r="A248" s="148" t="str">
        <f t="shared" si="61"/>
        <v/>
      </c>
      <c r="B248" s="10"/>
      <c r="C248" s="147" t="str">
        <f>IFERROR(INDEX('List of schools'!C$2:C$8000, MATCH('Year 8 _2022'!$B248, 'List of schools'!$B$2:$B$8000,0)), "NA")</f>
        <v>NA</v>
      </c>
      <c r="D248" s="10"/>
      <c r="E248" s="124"/>
      <c r="F248" s="149" t="str">
        <f>IF(E248="","",IFERROR(
IF('Year 8 _2022'!E248="M",INDEX('List of schools'!H$2:H$7300,MATCH('Year 8 _2022'!$B248,'List of schools'!$B$2:$B$7300,0)),IF('Year 8 _2022'!E248="F",INDEX('List of schools'!G$2:G$7300,MATCH('Year 8 _2022'!$B248,'List of schools'!$B$2:$B$7300,0)),IF('Year 8 _2022'!E248="non-binary or other", 0,IF('Year 8 _2022'!E248="not disclosed", 0,"NA")))),"NA"))</f>
        <v/>
      </c>
      <c r="G248" s="11"/>
      <c r="H248" s="10"/>
      <c r="I248" s="10"/>
      <c r="J248" s="10"/>
      <c r="K248" s="150">
        <f t="shared" si="47"/>
        <v>0</v>
      </c>
      <c r="L248" s="17"/>
      <c r="M248" s="16"/>
      <c r="N248" s="9"/>
      <c r="O248" s="213"/>
      <c r="P248" s="10"/>
      <c r="Q248" s="355"/>
      <c r="R248" s="254"/>
      <c r="S248" s="151" t="str">
        <f t="shared" si="55"/>
        <v/>
      </c>
      <c r="T248" s="16"/>
      <c r="U248" s="10"/>
      <c r="V248" s="213"/>
      <c r="W248" s="10"/>
      <c r="X248" s="355"/>
      <c r="Y248" s="254"/>
      <c r="Z248" s="151" t="str">
        <f t="shared" si="56"/>
        <v/>
      </c>
      <c r="AA248" s="4"/>
      <c r="AB248" s="153" t="str">
        <f t="shared" si="48"/>
        <v/>
      </c>
      <c r="AC248" s="169" t="str">
        <f t="shared" si="49"/>
        <v/>
      </c>
      <c r="AD248" s="153">
        <f t="shared" si="50"/>
        <v>0</v>
      </c>
      <c r="AE248" s="153" t="str">
        <f t="shared" si="51"/>
        <v>NA</v>
      </c>
      <c r="AF248" s="153" t="str">
        <f t="shared" si="52"/>
        <v>NA</v>
      </c>
      <c r="AG248" s="153" t="str">
        <f>IF(AF248="NA","",IF(AF248=999999, "", IF(AF248=888888, "", IF(COUNTIF($AF$10:AF248,AF248)=1,AF248,""))))</f>
        <v/>
      </c>
      <c r="AH248" s="153" t="str">
        <f t="shared" si="53"/>
        <v>NA</v>
      </c>
      <c r="AI248" s="153" t="str">
        <f>IF(AH248="NA","",IF(AH248=999999, "", IF(AH248=888888, "", IF(COUNTIF($AH$10:AH248,AH248)=1,AH248,""))))</f>
        <v/>
      </c>
      <c r="AJ248" s="153" t="str">
        <f t="shared" si="54"/>
        <v>NA</v>
      </c>
      <c r="AK248" s="153" t="str">
        <f>IF(AJ248="NA","",IF(AJ248=999999, "", IF(AJ248=888888, "", IF(COUNTIF($AJ$10:AJ248,AJ248)=1,AJ248,""))))</f>
        <v/>
      </c>
      <c r="AL248" s="153">
        <f t="shared" si="57"/>
        <v>0</v>
      </c>
      <c r="AM248" s="153">
        <f t="shared" si="58"/>
        <v>0</v>
      </c>
      <c r="AN248" s="153" t="str">
        <f t="shared" si="59"/>
        <v>False</v>
      </c>
      <c r="AO248" s="235" t="str">
        <f t="shared" si="60"/>
        <v>NA</v>
      </c>
      <c r="AP248" s="235" t="str">
        <f>IF(AO248="NA","",IF(AO248=999999, "", IF(AO248=888888, "", IF(COUNTIF($AO$10:AO248,AO248)=1,AO248,""))))</f>
        <v/>
      </c>
      <c r="AQ248" s="211"/>
      <c r="AR248" s="211"/>
    </row>
    <row r="249" spans="1:44" ht="21.75" customHeight="1" x14ac:dyDescent="0.35">
      <c r="A249" s="148" t="str">
        <f t="shared" si="61"/>
        <v/>
      </c>
      <c r="B249" s="10"/>
      <c r="C249" s="147" t="str">
        <f>IFERROR(INDEX('List of schools'!C$2:C$8000, MATCH('Year 8 _2022'!$B249, 'List of schools'!$B$2:$B$8000,0)), "NA")</f>
        <v>NA</v>
      </c>
      <c r="D249" s="10"/>
      <c r="E249" s="124"/>
      <c r="F249" s="149" t="str">
        <f>IF(E249="","",IFERROR(
IF('Year 8 _2022'!E249="M",INDEX('List of schools'!H$2:H$7300,MATCH('Year 8 _2022'!$B249,'List of schools'!$B$2:$B$7300,0)),IF('Year 8 _2022'!E249="F",INDEX('List of schools'!G$2:G$7300,MATCH('Year 8 _2022'!$B249,'List of schools'!$B$2:$B$7300,0)),IF('Year 8 _2022'!E249="non-binary or other", 0,IF('Year 8 _2022'!E249="not disclosed", 0,"NA")))),"NA"))</f>
        <v/>
      </c>
      <c r="G249" s="11"/>
      <c r="H249" s="10"/>
      <c r="I249" s="10"/>
      <c r="J249" s="10"/>
      <c r="K249" s="150">
        <f t="shared" si="47"/>
        <v>0</v>
      </c>
      <c r="L249" s="17"/>
      <c r="M249" s="16"/>
      <c r="N249" s="9"/>
      <c r="O249" s="213"/>
      <c r="P249" s="10"/>
      <c r="Q249" s="355"/>
      <c r="R249" s="254"/>
      <c r="S249" s="151" t="str">
        <f t="shared" si="55"/>
        <v/>
      </c>
      <c r="T249" s="16"/>
      <c r="U249" s="10"/>
      <c r="V249" s="213"/>
      <c r="W249" s="10"/>
      <c r="X249" s="355"/>
      <c r="Y249" s="254"/>
      <c r="Z249" s="151" t="str">
        <f t="shared" si="56"/>
        <v/>
      </c>
      <c r="AA249" s="4"/>
      <c r="AB249" s="153" t="str">
        <f t="shared" si="48"/>
        <v/>
      </c>
      <c r="AC249" s="169" t="str">
        <f t="shared" si="49"/>
        <v/>
      </c>
      <c r="AD249" s="153">
        <f t="shared" si="50"/>
        <v>0</v>
      </c>
      <c r="AE249" s="153" t="str">
        <f t="shared" si="51"/>
        <v>NA</v>
      </c>
      <c r="AF249" s="153" t="str">
        <f t="shared" si="52"/>
        <v>NA</v>
      </c>
      <c r="AG249" s="153" t="str">
        <f>IF(AF249="NA","",IF(AF249=999999, "", IF(AF249=888888, "", IF(COUNTIF($AF$10:AF249,AF249)=1,AF249,""))))</f>
        <v/>
      </c>
      <c r="AH249" s="153" t="str">
        <f t="shared" si="53"/>
        <v>NA</v>
      </c>
      <c r="AI249" s="153" t="str">
        <f>IF(AH249="NA","",IF(AH249=999999, "", IF(AH249=888888, "", IF(COUNTIF($AH$10:AH249,AH249)=1,AH249,""))))</f>
        <v/>
      </c>
      <c r="AJ249" s="153" t="str">
        <f t="shared" si="54"/>
        <v>NA</v>
      </c>
      <c r="AK249" s="153" t="str">
        <f>IF(AJ249="NA","",IF(AJ249=999999, "", IF(AJ249=888888, "", IF(COUNTIF($AJ$10:AJ249,AJ249)=1,AJ249,""))))</f>
        <v/>
      </c>
      <c r="AL249" s="153">
        <f t="shared" si="57"/>
        <v>0</v>
      </c>
      <c r="AM249" s="153">
        <f t="shared" si="58"/>
        <v>0</v>
      </c>
      <c r="AN249" s="153" t="str">
        <f t="shared" si="59"/>
        <v>False</v>
      </c>
      <c r="AO249" s="235" t="str">
        <f t="shared" si="60"/>
        <v>NA</v>
      </c>
      <c r="AP249" s="235" t="str">
        <f>IF(AO249="NA","",IF(AO249=999999, "", IF(AO249=888888, "", IF(COUNTIF($AO$10:AO249,AO249)=1,AO249,""))))</f>
        <v/>
      </c>
      <c r="AQ249" s="211"/>
      <c r="AR249" s="211"/>
    </row>
    <row r="250" spans="1:44" ht="21.75" customHeight="1" x14ac:dyDescent="0.35">
      <c r="A250" s="148" t="str">
        <f t="shared" si="61"/>
        <v/>
      </c>
      <c r="B250" s="10"/>
      <c r="C250" s="147" t="str">
        <f>IFERROR(INDEX('List of schools'!C$2:C$8000, MATCH('Year 8 _2022'!$B250, 'List of schools'!$B$2:$B$8000,0)), "NA")</f>
        <v>NA</v>
      </c>
      <c r="D250" s="10"/>
      <c r="E250" s="124"/>
      <c r="F250" s="149" t="str">
        <f>IF(E250="","",IFERROR(
IF('Year 8 _2022'!E250="M",INDEX('List of schools'!H$2:H$7300,MATCH('Year 8 _2022'!$B250,'List of schools'!$B$2:$B$7300,0)),IF('Year 8 _2022'!E250="F",INDEX('List of schools'!G$2:G$7300,MATCH('Year 8 _2022'!$B250,'List of schools'!$B$2:$B$7300,0)),IF('Year 8 _2022'!E250="non-binary or other", 0,IF('Year 8 _2022'!E250="not disclosed", 0,"NA")))),"NA"))</f>
        <v/>
      </c>
      <c r="G250" s="11"/>
      <c r="H250" s="10"/>
      <c r="I250" s="10"/>
      <c r="J250" s="10"/>
      <c r="K250" s="150">
        <f t="shared" si="47"/>
        <v>0</v>
      </c>
      <c r="L250" s="17"/>
      <c r="M250" s="16"/>
      <c r="N250" s="9"/>
      <c r="O250" s="213"/>
      <c r="P250" s="10"/>
      <c r="Q250" s="355"/>
      <c r="R250" s="254"/>
      <c r="S250" s="151" t="str">
        <f t="shared" si="55"/>
        <v/>
      </c>
      <c r="T250" s="16"/>
      <c r="U250" s="10"/>
      <c r="V250" s="213"/>
      <c r="W250" s="10"/>
      <c r="X250" s="355"/>
      <c r="Y250" s="254"/>
      <c r="Z250" s="151" t="str">
        <f t="shared" si="56"/>
        <v/>
      </c>
      <c r="AA250" s="4"/>
      <c r="AB250" s="153" t="str">
        <f t="shared" si="48"/>
        <v/>
      </c>
      <c r="AC250" s="169" t="str">
        <f t="shared" si="49"/>
        <v/>
      </c>
      <c r="AD250" s="153">
        <f t="shared" si="50"/>
        <v>0</v>
      </c>
      <c r="AE250" s="153" t="str">
        <f t="shared" si="51"/>
        <v>NA</v>
      </c>
      <c r="AF250" s="153" t="str">
        <f t="shared" si="52"/>
        <v>NA</v>
      </c>
      <c r="AG250" s="153" t="str">
        <f>IF(AF250="NA","",IF(AF250=999999, "", IF(AF250=888888, "", IF(COUNTIF($AF$10:AF250,AF250)=1,AF250,""))))</f>
        <v/>
      </c>
      <c r="AH250" s="153" t="str">
        <f t="shared" si="53"/>
        <v>NA</v>
      </c>
      <c r="AI250" s="153" t="str">
        <f>IF(AH250="NA","",IF(AH250=999999, "", IF(AH250=888888, "", IF(COUNTIF($AH$10:AH250,AH250)=1,AH250,""))))</f>
        <v/>
      </c>
      <c r="AJ250" s="153" t="str">
        <f t="shared" si="54"/>
        <v>NA</v>
      </c>
      <c r="AK250" s="153" t="str">
        <f>IF(AJ250="NA","",IF(AJ250=999999, "", IF(AJ250=888888, "", IF(COUNTIF($AJ$10:AJ250,AJ250)=1,AJ250,""))))</f>
        <v/>
      </c>
      <c r="AL250" s="153">
        <f t="shared" si="57"/>
        <v>0</v>
      </c>
      <c r="AM250" s="153">
        <f t="shared" si="58"/>
        <v>0</v>
      </c>
      <c r="AN250" s="153" t="str">
        <f t="shared" si="59"/>
        <v>False</v>
      </c>
      <c r="AO250" s="235" t="str">
        <f t="shared" si="60"/>
        <v>NA</v>
      </c>
      <c r="AP250" s="235" t="str">
        <f>IF(AO250="NA","",IF(AO250=999999, "", IF(AO250=888888, "", IF(COUNTIF($AO$10:AO250,AO250)=1,AO250,""))))</f>
        <v/>
      </c>
      <c r="AQ250" s="211"/>
      <c r="AR250" s="211"/>
    </row>
    <row r="251" spans="1:44" ht="21.75" customHeight="1" x14ac:dyDescent="0.35">
      <c r="A251" s="148" t="str">
        <f t="shared" si="61"/>
        <v/>
      </c>
      <c r="B251" s="10"/>
      <c r="C251" s="147" t="str">
        <f>IFERROR(INDEX('List of schools'!C$2:C$8000, MATCH('Year 8 _2022'!$B251, 'List of schools'!$B$2:$B$8000,0)), "NA")</f>
        <v>NA</v>
      </c>
      <c r="D251" s="10"/>
      <c r="E251" s="124"/>
      <c r="F251" s="149" t="str">
        <f>IF(E251="","",IFERROR(
IF('Year 8 _2022'!E251="M",INDEX('List of schools'!H$2:H$7300,MATCH('Year 8 _2022'!$B251,'List of schools'!$B$2:$B$7300,0)),IF('Year 8 _2022'!E251="F",INDEX('List of schools'!G$2:G$7300,MATCH('Year 8 _2022'!$B251,'List of schools'!$B$2:$B$7300,0)),IF('Year 8 _2022'!E251="non-binary or other", 0,IF('Year 8 _2022'!E251="not disclosed", 0,"NA")))),"NA"))</f>
        <v/>
      </c>
      <c r="G251" s="11"/>
      <c r="H251" s="10"/>
      <c r="I251" s="10"/>
      <c r="J251" s="10"/>
      <c r="K251" s="150">
        <f t="shared" si="47"/>
        <v>0</v>
      </c>
      <c r="L251" s="17"/>
      <c r="M251" s="16"/>
      <c r="N251" s="9"/>
      <c r="O251" s="213"/>
      <c r="P251" s="10"/>
      <c r="Q251" s="355"/>
      <c r="R251" s="254"/>
      <c r="S251" s="151" t="str">
        <f t="shared" si="55"/>
        <v/>
      </c>
      <c r="T251" s="16"/>
      <c r="U251" s="10"/>
      <c r="V251" s="213"/>
      <c r="W251" s="10"/>
      <c r="X251" s="355"/>
      <c r="Y251" s="254"/>
      <c r="Z251" s="151" t="str">
        <f t="shared" si="56"/>
        <v/>
      </c>
      <c r="AA251" s="4"/>
      <c r="AB251" s="153" t="str">
        <f t="shared" si="48"/>
        <v/>
      </c>
      <c r="AC251" s="169" t="str">
        <f t="shared" si="49"/>
        <v/>
      </c>
      <c r="AD251" s="153">
        <f t="shared" si="50"/>
        <v>0</v>
      </c>
      <c r="AE251" s="153" t="str">
        <f t="shared" si="51"/>
        <v>NA</v>
      </c>
      <c r="AF251" s="153" t="str">
        <f t="shared" si="52"/>
        <v>NA</v>
      </c>
      <c r="AG251" s="153" t="str">
        <f>IF(AF251="NA","",IF(AF251=999999, "", IF(AF251=888888, "", IF(COUNTIF($AF$10:AF251,AF251)=1,AF251,""))))</f>
        <v/>
      </c>
      <c r="AH251" s="153" t="str">
        <f t="shared" si="53"/>
        <v>NA</v>
      </c>
      <c r="AI251" s="153" t="str">
        <f>IF(AH251="NA","",IF(AH251=999999, "", IF(AH251=888888, "", IF(COUNTIF($AH$10:AH251,AH251)=1,AH251,""))))</f>
        <v/>
      </c>
      <c r="AJ251" s="153" t="str">
        <f t="shared" si="54"/>
        <v>NA</v>
      </c>
      <c r="AK251" s="153" t="str">
        <f>IF(AJ251="NA","",IF(AJ251=999999, "", IF(AJ251=888888, "", IF(COUNTIF($AJ$10:AJ251,AJ251)=1,AJ251,""))))</f>
        <v/>
      </c>
      <c r="AL251" s="153">
        <f t="shared" si="57"/>
        <v>0</v>
      </c>
      <c r="AM251" s="153">
        <f t="shared" si="58"/>
        <v>0</v>
      </c>
      <c r="AN251" s="153" t="str">
        <f t="shared" si="59"/>
        <v>False</v>
      </c>
      <c r="AO251" s="235" t="str">
        <f t="shared" si="60"/>
        <v>NA</v>
      </c>
      <c r="AP251" s="235" t="str">
        <f>IF(AO251="NA","",IF(AO251=999999, "", IF(AO251=888888, "", IF(COUNTIF($AO$10:AO251,AO251)=1,AO251,""))))</f>
        <v/>
      </c>
      <c r="AQ251" s="211"/>
      <c r="AR251" s="211"/>
    </row>
    <row r="252" spans="1:44" ht="21.75" customHeight="1" x14ac:dyDescent="0.35">
      <c r="A252" s="148" t="str">
        <f t="shared" si="61"/>
        <v/>
      </c>
      <c r="B252" s="10"/>
      <c r="C252" s="147" t="str">
        <f>IFERROR(INDEX('List of schools'!C$2:C$8000, MATCH('Year 8 _2022'!$B252, 'List of schools'!$B$2:$B$8000,0)), "NA")</f>
        <v>NA</v>
      </c>
      <c r="D252" s="10"/>
      <c r="E252" s="124"/>
      <c r="F252" s="149" t="str">
        <f>IF(E252="","",IFERROR(
IF('Year 8 _2022'!E252="M",INDEX('List of schools'!H$2:H$7300,MATCH('Year 8 _2022'!$B252,'List of schools'!$B$2:$B$7300,0)),IF('Year 8 _2022'!E252="F",INDEX('List of schools'!G$2:G$7300,MATCH('Year 8 _2022'!$B252,'List of schools'!$B$2:$B$7300,0)),IF('Year 8 _2022'!E252="non-binary or other", 0,IF('Year 8 _2022'!E252="not disclosed", 0,"NA")))),"NA"))</f>
        <v/>
      </c>
      <c r="G252" s="11"/>
      <c r="H252" s="10"/>
      <c r="I252" s="10"/>
      <c r="J252" s="10"/>
      <c r="K252" s="150">
        <f t="shared" si="47"/>
        <v>0</v>
      </c>
      <c r="L252" s="17"/>
      <c r="M252" s="16"/>
      <c r="N252" s="9"/>
      <c r="O252" s="213"/>
      <c r="P252" s="10"/>
      <c r="Q252" s="355"/>
      <c r="R252" s="254"/>
      <c r="S252" s="151" t="str">
        <f t="shared" si="55"/>
        <v/>
      </c>
      <c r="T252" s="16"/>
      <c r="U252" s="10"/>
      <c r="V252" s="213"/>
      <c r="W252" s="10"/>
      <c r="X252" s="355"/>
      <c r="Y252" s="254"/>
      <c r="Z252" s="151" t="str">
        <f t="shared" si="56"/>
        <v/>
      </c>
      <c r="AA252" s="4"/>
      <c r="AB252" s="153" t="str">
        <f t="shared" si="48"/>
        <v/>
      </c>
      <c r="AC252" s="169" t="str">
        <f t="shared" si="49"/>
        <v/>
      </c>
      <c r="AD252" s="153">
        <f t="shared" si="50"/>
        <v>0</v>
      </c>
      <c r="AE252" s="153" t="str">
        <f t="shared" si="51"/>
        <v>NA</v>
      </c>
      <c r="AF252" s="153" t="str">
        <f t="shared" si="52"/>
        <v>NA</v>
      </c>
      <c r="AG252" s="153" t="str">
        <f>IF(AF252="NA","",IF(AF252=999999, "", IF(AF252=888888, "", IF(COUNTIF($AF$10:AF252,AF252)=1,AF252,""))))</f>
        <v/>
      </c>
      <c r="AH252" s="153" t="str">
        <f t="shared" si="53"/>
        <v>NA</v>
      </c>
      <c r="AI252" s="153" t="str">
        <f>IF(AH252="NA","",IF(AH252=999999, "", IF(AH252=888888, "", IF(COUNTIF($AH$10:AH252,AH252)=1,AH252,""))))</f>
        <v/>
      </c>
      <c r="AJ252" s="153" t="str">
        <f t="shared" si="54"/>
        <v>NA</v>
      </c>
      <c r="AK252" s="153" t="str">
        <f>IF(AJ252="NA","",IF(AJ252=999999, "", IF(AJ252=888888, "", IF(COUNTIF($AJ$10:AJ252,AJ252)=1,AJ252,""))))</f>
        <v/>
      </c>
      <c r="AL252" s="153">
        <f t="shared" si="57"/>
        <v>0</v>
      </c>
      <c r="AM252" s="153">
        <f t="shared" si="58"/>
        <v>0</v>
      </c>
      <c r="AN252" s="153" t="str">
        <f t="shared" si="59"/>
        <v>False</v>
      </c>
      <c r="AO252" s="235" t="str">
        <f t="shared" si="60"/>
        <v>NA</v>
      </c>
      <c r="AP252" s="235" t="str">
        <f>IF(AO252="NA","",IF(AO252=999999, "", IF(AO252=888888, "", IF(COUNTIF($AO$10:AO252,AO252)=1,AO252,""))))</f>
        <v/>
      </c>
      <c r="AQ252" s="211"/>
      <c r="AR252" s="211"/>
    </row>
    <row r="253" spans="1:44" ht="21.75" customHeight="1" x14ac:dyDescent="0.35">
      <c r="A253" s="148" t="str">
        <f t="shared" si="61"/>
        <v/>
      </c>
      <c r="B253" s="10"/>
      <c r="C253" s="147" t="str">
        <f>IFERROR(INDEX('List of schools'!C$2:C$8000, MATCH('Year 8 _2022'!$B253, 'List of schools'!$B$2:$B$8000,0)), "NA")</f>
        <v>NA</v>
      </c>
      <c r="D253" s="10"/>
      <c r="E253" s="124"/>
      <c r="F253" s="149" t="str">
        <f>IF(E253="","",IFERROR(
IF('Year 8 _2022'!E253="M",INDEX('List of schools'!H$2:H$7300,MATCH('Year 8 _2022'!$B253,'List of schools'!$B$2:$B$7300,0)),IF('Year 8 _2022'!E253="F",INDEX('List of schools'!G$2:G$7300,MATCH('Year 8 _2022'!$B253,'List of schools'!$B$2:$B$7300,0)),IF('Year 8 _2022'!E253="non-binary or other", 0,IF('Year 8 _2022'!E253="not disclosed", 0,"NA")))),"NA"))</f>
        <v/>
      </c>
      <c r="G253" s="11"/>
      <c r="H253" s="10"/>
      <c r="I253" s="10"/>
      <c r="J253" s="10"/>
      <c r="K253" s="150">
        <f t="shared" si="47"/>
        <v>0</v>
      </c>
      <c r="L253" s="17"/>
      <c r="M253" s="16"/>
      <c r="N253" s="9"/>
      <c r="O253" s="213"/>
      <c r="P253" s="10"/>
      <c r="Q253" s="355"/>
      <c r="R253" s="254"/>
      <c r="S253" s="151" t="str">
        <f t="shared" si="55"/>
        <v/>
      </c>
      <c r="T253" s="16"/>
      <c r="U253" s="10"/>
      <c r="V253" s="213"/>
      <c r="W253" s="10"/>
      <c r="X253" s="355"/>
      <c r="Y253" s="254"/>
      <c r="Z253" s="151" t="str">
        <f t="shared" si="56"/>
        <v/>
      </c>
      <c r="AA253" s="4"/>
      <c r="AB253" s="153" t="str">
        <f t="shared" si="48"/>
        <v/>
      </c>
      <c r="AC253" s="169" t="str">
        <f t="shared" si="49"/>
        <v/>
      </c>
      <c r="AD253" s="153">
        <f t="shared" si="50"/>
        <v>0</v>
      </c>
      <c r="AE253" s="153" t="str">
        <f t="shared" si="51"/>
        <v>NA</v>
      </c>
      <c r="AF253" s="153" t="str">
        <f t="shared" si="52"/>
        <v>NA</v>
      </c>
      <c r="AG253" s="153" t="str">
        <f>IF(AF253="NA","",IF(AF253=999999, "", IF(AF253=888888, "", IF(COUNTIF($AF$10:AF253,AF253)=1,AF253,""))))</f>
        <v/>
      </c>
      <c r="AH253" s="153" t="str">
        <f t="shared" si="53"/>
        <v>NA</v>
      </c>
      <c r="AI253" s="153" t="str">
        <f>IF(AH253="NA","",IF(AH253=999999, "", IF(AH253=888888, "", IF(COUNTIF($AH$10:AH253,AH253)=1,AH253,""))))</f>
        <v/>
      </c>
      <c r="AJ253" s="153" t="str">
        <f t="shared" si="54"/>
        <v>NA</v>
      </c>
      <c r="AK253" s="153" t="str">
        <f>IF(AJ253="NA","",IF(AJ253=999999, "", IF(AJ253=888888, "", IF(COUNTIF($AJ$10:AJ253,AJ253)=1,AJ253,""))))</f>
        <v/>
      </c>
      <c r="AL253" s="153">
        <f t="shared" si="57"/>
        <v>0</v>
      </c>
      <c r="AM253" s="153">
        <f t="shared" si="58"/>
        <v>0</v>
      </c>
      <c r="AN253" s="153" t="str">
        <f t="shared" si="59"/>
        <v>False</v>
      </c>
      <c r="AO253" s="235" t="str">
        <f t="shared" si="60"/>
        <v>NA</v>
      </c>
      <c r="AP253" s="235" t="str">
        <f>IF(AO253="NA","",IF(AO253=999999, "", IF(AO253=888888, "", IF(COUNTIF($AO$10:AO253,AO253)=1,AO253,""))))</f>
        <v/>
      </c>
      <c r="AQ253" s="211"/>
      <c r="AR253" s="211"/>
    </row>
    <row r="254" spans="1:44" ht="21.75" customHeight="1" x14ac:dyDescent="0.35">
      <c r="A254" s="148" t="str">
        <f t="shared" si="61"/>
        <v/>
      </c>
      <c r="B254" s="10"/>
      <c r="C254" s="147" t="str">
        <f>IFERROR(INDEX('List of schools'!C$2:C$8000, MATCH('Year 8 _2022'!$B254, 'List of schools'!$B$2:$B$8000,0)), "NA")</f>
        <v>NA</v>
      </c>
      <c r="D254" s="10"/>
      <c r="E254" s="124"/>
      <c r="F254" s="149" t="str">
        <f>IF(E254="","",IFERROR(
IF('Year 8 _2022'!E254="M",INDEX('List of schools'!H$2:H$7300,MATCH('Year 8 _2022'!$B254,'List of schools'!$B$2:$B$7300,0)),IF('Year 8 _2022'!E254="F",INDEX('List of schools'!G$2:G$7300,MATCH('Year 8 _2022'!$B254,'List of schools'!$B$2:$B$7300,0)),IF('Year 8 _2022'!E254="non-binary or other", 0,IF('Year 8 _2022'!E254="not disclosed", 0,"NA")))),"NA"))</f>
        <v/>
      </c>
      <c r="G254" s="11"/>
      <c r="H254" s="10"/>
      <c r="I254" s="10"/>
      <c r="J254" s="10"/>
      <c r="K254" s="150">
        <f t="shared" si="47"/>
        <v>0</v>
      </c>
      <c r="L254" s="17"/>
      <c r="M254" s="16"/>
      <c r="N254" s="9"/>
      <c r="O254" s="213"/>
      <c r="P254" s="10"/>
      <c r="Q254" s="355"/>
      <c r="R254" s="254"/>
      <c r="S254" s="151" t="str">
        <f t="shared" si="55"/>
        <v/>
      </c>
      <c r="T254" s="16"/>
      <c r="U254" s="10"/>
      <c r="V254" s="213"/>
      <c r="W254" s="10"/>
      <c r="X254" s="355"/>
      <c r="Y254" s="254"/>
      <c r="Z254" s="151" t="str">
        <f t="shared" si="56"/>
        <v/>
      </c>
      <c r="AA254" s="4"/>
      <c r="AB254" s="153" t="str">
        <f t="shared" si="48"/>
        <v/>
      </c>
      <c r="AC254" s="169" t="str">
        <f t="shared" si="49"/>
        <v/>
      </c>
      <c r="AD254" s="153">
        <f t="shared" si="50"/>
        <v>0</v>
      </c>
      <c r="AE254" s="153" t="str">
        <f t="shared" si="51"/>
        <v>NA</v>
      </c>
      <c r="AF254" s="153" t="str">
        <f t="shared" si="52"/>
        <v>NA</v>
      </c>
      <c r="AG254" s="153" t="str">
        <f>IF(AF254="NA","",IF(AF254=999999, "", IF(AF254=888888, "", IF(COUNTIF($AF$10:AF254,AF254)=1,AF254,""))))</f>
        <v/>
      </c>
      <c r="AH254" s="153" t="str">
        <f t="shared" si="53"/>
        <v>NA</v>
      </c>
      <c r="AI254" s="153" t="str">
        <f>IF(AH254="NA","",IF(AH254=999999, "", IF(AH254=888888, "", IF(COUNTIF($AH$10:AH254,AH254)=1,AH254,""))))</f>
        <v/>
      </c>
      <c r="AJ254" s="153" t="str">
        <f t="shared" si="54"/>
        <v>NA</v>
      </c>
      <c r="AK254" s="153" t="str">
        <f>IF(AJ254="NA","",IF(AJ254=999999, "", IF(AJ254=888888, "", IF(COUNTIF($AJ$10:AJ254,AJ254)=1,AJ254,""))))</f>
        <v/>
      </c>
      <c r="AL254" s="153">
        <f t="shared" si="57"/>
        <v>0</v>
      </c>
      <c r="AM254" s="153">
        <f t="shared" si="58"/>
        <v>0</v>
      </c>
      <c r="AN254" s="153" t="str">
        <f t="shared" si="59"/>
        <v>False</v>
      </c>
      <c r="AO254" s="235" t="str">
        <f t="shared" si="60"/>
        <v>NA</v>
      </c>
      <c r="AP254" s="235" t="str">
        <f>IF(AO254="NA","",IF(AO254=999999, "", IF(AO254=888888, "", IF(COUNTIF($AO$10:AO254,AO254)=1,AO254,""))))</f>
        <v/>
      </c>
      <c r="AQ254" s="211"/>
      <c r="AR254" s="211"/>
    </row>
    <row r="255" spans="1:44" ht="21.75" customHeight="1" x14ac:dyDescent="0.35">
      <c r="A255" s="148" t="str">
        <f t="shared" si="61"/>
        <v/>
      </c>
      <c r="B255" s="10"/>
      <c r="C255" s="147" t="str">
        <f>IFERROR(INDEX('List of schools'!C$2:C$8000, MATCH('Year 8 _2022'!$B255, 'List of schools'!$B$2:$B$8000,0)), "NA")</f>
        <v>NA</v>
      </c>
      <c r="D255" s="10"/>
      <c r="E255" s="124"/>
      <c r="F255" s="149" t="str">
        <f>IF(E255="","",IFERROR(
IF('Year 8 _2022'!E255="M",INDEX('List of schools'!H$2:H$7300,MATCH('Year 8 _2022'!$B255,'List of schools'!$B$2:$B$7300,0)),IF('Year 8 _2022'!E255="F",INDEX('List of schools'!G$2:G$7300,MATCH('Year 8 _2022'!$B255,'List of schools'!$B$2:$B$7300,0)),IF('Year 8 _2022'!E255="non-binary or other", 0,IF('Year 8 _2022'!E255="not disclosed", 0,"NA")))),"NA"))</f>
        <v/>
      </c>
      <c r="G255" s="11"/>
      <c r="H255" s="10"/>
      <c r="I255" s="10"/>
      <c r="J255" s="10"/>
      <c r="K255" s="150">
        <f t="shared" si="47"/>
        <v>0</v>
      </c>
      <c r="L255" s="17"/>
      <c r="M255" s="16"/>
      <c r="N255" s="9"/>
      <c r="O255" s="213"/>
      <c r="P255" s="10"/>
      <c r="Q255" s="355"/>
      <c r="R255" s="254"/>
      <c r="S255" s="151" t="str">
        <f t="shared" si="55"/>
        <v/>
      </c>
      <c r="T255" s="16"/>
      <c r="U255" s="10"/>
      <c r="V255" s="213"/>
      <c r="W255" s="10"/>
      <c r="X255" s="355"/>
      <c r="Y255" s="254"/>
      <c r="Z255" s="151" t="str">
        <f t="shared" si="56"/>
        <v/>
      </c>
      <c r="AA255" s="4"/>
      <c r="AB255" s="153" t="str">
        <f t="shared" si="48"/>
        <v/>
      </c>
      <c r="AC255" s="169" t="str">
        <f t="shared" si="49"/>
        <v/>
      </c>
      <c r="AD255" s="153">
        <f t="shared" si="50"/>
        <v>0</v>
      </c>
      <c r="AE255" s="153" t="str">
        <f t="shared" si="51"/>
        <v>NA</v>
      </c>
      <c r="AF255" s="153" t="str">
        <f t="shared" si="52"/>
        <v>NA</v>
      </c>
      <c r="AG255" s="153" t="str">
        <f>IF(AF255="NA","",IF(AF255=999999, "", IF(AF255=888888, "", IF(COUNTIF($AF$10:AF255,AF255)=1,AF255,""))))</f>
        <v/>
      </c>
      <c r="AH255" s="153" t="str">
        <f t="shared" si="53"/>
        <v>NA</v>
      </c>
      <c r="AI255" s="153" t="str">
        <f>IF(AH255="NA","",IF(AH255=999999, "", IF(AH255=888888, "", IF(COUNTIF($AH$10:AH255,AH255)=1,AH255,""))))</f>
        <v/>
      </c>
      <c r="AJ255" s="153" t="str">
        <f t="shared" si="54"/>
        <v>NA</v>
      </c>
      <c r="AK255" s="153" t="str">
        <f>IF(AJ255="NA","",IF(AJ255=999999, "", IF(AJ255=888888, "", IF(COUNTIF($AJ$10:AJ255,AJ255)=1,AJ255,""))))</f>
        <v/>
      </c>
      <c r="AL255" s="153">
        <f t="shared" si="57"/>
        <v>0</v>
      </c>
      <c r="AM255" s="153">
        <f t="shared" si="58"/>
        <v>0</v>
      </c>
      <c r="AN255" s="153" t="str">
        <f t="shared" si="59"/>
        <v>False</v>
      </c>
      <c r="AO255" s="235" t="str">
        <f t="shared" si="60"/>
        <v>NA</v>
      </c>
      <c r="AP255" s="235" t="str">
        <f>IF(AO255="NA","",IF(AO255=999999, "", IF(AO255=888888, "", IF(COUNTIF($AO$10:AO255,AO255)=1,AO255,""))))</f>
        <v/>
      </c>
      <c r="AQ255" s="211"/>
      <c r="AR255" s="211"/>
    </row>
    <row r="256" spans="1:44" ht="21.75" customHeight="1" x14ac:dyDescent="0.35">
      <c r="A256" s="148" t="str">
        <f t="shared" si="61"/>
        <v/>
      </c>
      <c r="B256" s="10"/>
      <c r="C256" s="147" t="str">
        <f>IFERROR(INDEX('List of schools'!C$2:C$8000, MATCH('Year 8 _2022'!$B256, 'List of schools'!$B$2:$B$8000,0)), "NA")</f>
        <v>NA</v>
      </c>
      <c r="D256" s="10"/>
      <c r="E256" s="124"/>
      <c r="F256" s="149" t="str">
        <f>IF(E256="","",IFERROR(
IF('Year 8 _2022'!E256="M",INDEX('List of schools'!H$2:H$7300,MATCH('Year 8 _2022'!$B256,'List of schools'!$B$2:$B$7300,0)),IF('Year 8 _2022'!E256="F",INDEX('List of schools'!G$2:G$7300,MATCH('Year 8 _2022'!$B256,'List of schools'!$B$2:$B$7300,0)),IF('Year 8 _2022'!E256="non-binary or other", 0,IF('Year 8 _2022'!E256="not disclosed", 0,"NA")))),"NA"))</f>
        <v/>
      </c>
      <c r="G256" s="11"/>
      <c r="H256" s="10"/>
      <c r="I256" s="10"/>
      <c r="J256" s="10"/>
      <c r="K256" s="150">
        <f t="shared" si="47"/>
        <v>0</v>
      </c>
      <c r="L256" s="17"/>
      <c r="M256" s="16"/>
      <c r="N256" s="9"/>
      <c r="O256" s="213"/>
      <c r="P256" s="10"/>
      <c r="Q256" s="355"/>
      <c r="R256" s="254"/>
      <c r="S256" s="151" t="str">
        <f t="shared" si="55"/>
        <v/>
      </c>
      <c r="T256" s="16"/>
      <c r="U256" s="10"/>
      <c r="V256" s="213"/>
      <c r="W256" s="10"/>
      <c r="X256" s="355"/>
      <c r="Y256" s="254"/>
      <c r="Z256" s="151" t="str">
        <f t="shared" si="56"/>
        <v/>
      </c>
      <c r="AA256" s="4"/>
      <c r="AB256" s="153" t="str">
        <f t="shared" si="48"/>
        <v/>
      </c>
      <c r="AC256" s="169" t="str">
        <f t="shared" si="49"/>
        <v/>
      </c>
      <c r="AD256" s="153">
        <f t="shared" si="50"/>
        <v>0</v>
      </c>
      <c r="AE256" s="153" t="str">
        <f t="shared" si="51"/>
        <v>NA</v>
      </c>
      <c r="AF256" s="153" t="str">
        <f t="shared" si="52"/>
        <v>NA</v>
      </c>
      <c r="AG256" s="153" t="str">
        <f>IF(AF256="NA","",IF(AF256=999999, "", IF(AF256=888888, "", IF(COUNTIF($AF$10:AF256,AF256)=1,AF256,""))))</f>
        <v/>
      </c>
      <c r="AH256" s="153" t="str">
        <f t="shared" si="53"/>
        <v>NA</v>
      </c>
      <c r="AI256" s="153" t="str">
        <f>IF(AH256="NA","",IF(AH256=999999, "", IF(AH256=888888, "", IF(COUNTIF($AH$10:AH256,AH256)=1,AH256,""))))</f>
        <v/>
      </c>
      <c r="AJ256" s="153" t="str">
        <f t="shared" si="54"/>
        <v>NA</v>
      </c>
      <c r="AK256" s="153" t="str">
        <f>IF(AJ256="NA","",IF(AJ256=999999, "", IF(AJ256=888888, "", IF(COUNTIF($AJ$10:AJ256,AJ256)=1,AJ256,""))))</f>
        <v/>
      </c>
      <c r="AL256" s="153">
        <f t="shared" si="57"/>
        <v>0</v>
      </c>
      <c r="AM256" s="153">
        <f t="shared" si="58"/>
        <v>0</v>
      </c>
      <c r="AN256" s="153" t="str">
        <f t="shared" si="59"/>
        <v>False</v>
      </c>
      <c r="AO256" s="235" t="str">
        <f t="shared" si="60"/>
        <v>NA</v>
      </c>
      <c r="AP256" s="235" t="str">
        <f>IF(AO256="NA","",IF(AO256=999999, "", IF(AO256=888888, "", IF(COUNTIF($AO$10:AO256,AO256)=1,AO256,""))))</f>
        <v/>
      </c>
      <c r="AQ256" s="211"/>
      <c r="AR256" s="211"/>
    </row>
    <row r="257" spans="1:44" ht="21.75" customHeight="1" x14ac:dyDescent="0.35">
      <c r="A257" s="148" t="str">
        <f t="shared" si="61"/>
        <v/>
      </c>
      <c r="B257" s="10"/>
      <c r="C257" s="147" t="str">
        <f>IFERROR(INDEX('List of schools'!C$2:C$8000, MATCH('Year 8 _2022'!$B257, 'List of schools'!$B$2:$B$8000,0)), "NA")</f>
        <v>NA</v>
      </c>
      <c r="D257" s="10"/>
      <c r="E257" s="124"/>
      <c r="F257" s="149" t="str">
        <f>IF(E257="","",IFERROR(
IF('Year 8 _2022'!E257="M",INDEX('List of schools'!H$2:H$7300,MATCH('Year 8 _2022'!$B257,'List of schools'!$B$2:$B$7300,0)),IF('Year 8 _2022'!E257="F",INDEX('List of schools'!G$2:G$7300,MATCH('Year 8 _2022'!$B257,'List of schools'!$B$2:$B$7300,0)),IF('Year 8 _2022'!E257="non-binary or other", 0,IF('Year 8 _2022'!E257="not disclosed", 0,"NA")))),"NA"))</f>
        <v/>
      </c>
      <c r="G257" s="11"/>
      <c r="H257" s="10"/>
      <c r="I257" s="10"/>
      <c r="J257" s="10"/>
      <c r="K257" s="150">
        <f t="shared" si="47"/>
        <v>0</v>
      </c>
      <c r="L257" s="17"/>
      <c r="M257" s="16"/>
      <c r="N257" s="9"/>
      <c r="O257" s="213"/>
      <c r="P257" s="10"/>
      <c r="Q257" s="355"/>
      <c r="R257" s="254"/>
      <c r="S257" s="151" t="str">
        <f t="shared" si="55"/>
        <v/>
      </c>
      <c r="T257" s="16"/>
      <c r="U257" s="10"/>
      <c r="V257" s="213"/>
      <c r="W257" s="10"/>
      <c r="X257" s="355"/>
      <c r="Y257" s="254"/>
      <c r="Z257" s="151" t="str">
        <f t="shared" si="56"/>
        <v/>
      </c>
      <c r="AA257" s="4"/>
      <c r="AB257" s="153" t="str">
        <f t="shared" si="48"/>
        <v/>
      </c>
      <c r="AC257" s="169" t="str">
        <f t="shared" si="49"/>
        <v/>
      </c>
      <c r="AD257" s="153">
        <f t="shared" si="50"/>
        <v>0</v>
      </c>
      <c r="AE257" s="153" t="str">
        <f t="shared" si="51"/>
        <v>NA</v>
      </c>
      <c r="AF257" s="153" t="str">
        <f t="shared" si="52"/>
        <v>NA</v>
      </c>
      <c r="AG257" s="153" t="str">
        <f>IF(AF257="NA","",IF(AF257=999999, "", IF(AF257=888888, "", IF(COUNTIF($AF$10:AF257,AF257)=1,AF257,""))))</f>
        <v/>
      </c>
      <c r="AH257" s="153" t="str">
        <f t="shared" si="53"/>
        <v>NA</v>
      </c>
      <c r="AI257" s="153" t="str">
        <f>IF(AH257="NA","",IF(AH257=999999, "", IF(AH257=888888, "", IF(COUNTIF($AH$10:AH257,AH257)=1,AH257,""))))</f>
        <v/>
      </c>
      <c r="AJ257" s="153" t="str">
        <f t="shared" si="54"/>
        <v>NA</v>
      </c>
      <c r="AK257" s="153" t="str">
        <f>IF(AJ257="NA","",IF(AJ257=999999, "", IF(AJ257=888888, "", IF(COUNTIF($AJ$10:AJ257,AJ257)=1,AJ257,""))))</f>
        <v/>
      </c>
      <c r="AL257" s="153">
        <f t="shared" si="57"/>
        <v>0</v>
      </c>
      <c r="AM257" s="153">
        <f t="shared" si="58"/>
        <v>0</v>
      </c>
      <c r="AN257" s="153" t="str">
        <f t="shared" si="59"/>
        <v>False</v>
      </c>
      <c r="AO257" s="235" t="str">
        <f t="shared" si="60"/>
        <v>NA</v>
      </c>
      <c r="AP257" s="235" t="str">
        <f>IF(AO257="NA","",IF(AO257=999999, "", IF(AO257=888888, "", IF(COUNTIF($AO$10:AO257,AO257)=1,AO257,""))))</f>
        <v/>
      </c>
      <c r="AQ257" s="211"/>
      <c r="AR257" s="211"/>
    </row>
    <row r="258" spans="1:44" ht="21.75" customHeight="1" x14ac:dyDescent="0.35">
      <c r="A258" s="148" t="str">
        <f t="shared" si="61"/>
        <v/>
      </c>
      <c r="B258" s="10"/>
      <c r="C258" s="147" t="str">
        <f>IFERROR(INDEX('List of schools'!C$2:C$8000, MATCH('Year 8 _2022'!$B258, 'List of schools'!$B$2:$B$8000,0)), "NA")</f>
        <v>NA</v>
      </c>
      <c r="D258" s="10"/>
      <c r="E258" s="124"/>
      <c r="F258" s="149" t="str">
        <f>IF(E258="","",IFERROR(
IF('Year 8 _2022'!E258="M",INDEX('List of schools'!H$2:H$7300,MATCH('Year 8 _2022'!$B258,'List of schools'!$B$2:$B$7300,0)),IF('Year 8 _2022'!E258="F",INDEX('List of schools'!G$2:G$7300,MATCH('Year 8 _2022'!$B258,'List of schools'!$B$2:$B$7300,0)),IF('Year 8 _2022'!E258="non-binary or other", 0,IF('Year 8 _2022'!E258="not disclosed", 0,"NA")))),"NA"))</f>
        <v/>
      </c>
      <c r="G258" s="11"/>
      <c r="H258" s="10"/>
      <c r="I258" s="10"/>
      <c r="J258" s="10"/>
      <c r="K258" s="150">
        <f t="shared" si="47"/>
        <v>0</v>
      </c>
      <c r="L258" s="17"/>
      <c r="M258" s="16"/>
      <c r="N258" s="9"/>
      <c r="O258" s="213"/>
      <c r="P258" s="10"/>
      <c r="Q258" s="355"/>
      <c r="R258" s="254"/>
      <c r="S258" s="151" t="str">
        <f t="shared" si="55"/>
        <v/>
      </c>
      <c r="T258" s="16"/>
      <c r="U258" s="10"/>
      <c r="V258" s="213"/>
      <c r="W258" s="10"/>
      <c r="X258" s="355"/>
      <c r="Y258" s="254"/>
      <c r="Z258" s="151" t="str">
        <f t="shared" si="56"/>
        <v/>
      </c>
      <c r="AA258" s="4"/>
      <c r="AB258" s="153" t="str">
        <f t="shared" si="48"/>
        <v/>
      </c>
      <c r="AC258" s="169" t="str">
        <f t="shared" si="49"/>
        <v/>
      </c>
      <c r="AD258" s="153">
        <f t="shared" si="50"/>
        <v>0</v>
      </c>
      <c r="AE258" s="153" t="str">
        <f t="shared" si="51"/>
        <v>NA</v>
      </c>
      <c r="AF258" s="153" t="str">
        <f t="shared" si="52"/>
        <v>NA</v>
      </c>
      <c r="AG258" s="153" t="str">
        <f>IF(AF258="NA","",IF(AF258=999999, "", IF(AF258=888888, "", IF(COUNTIF($AF$10:AF258,AF258)=1,AF258,""))))</f>
        <v/>
      </c>
      <c r="AH258" s="153" t="str">
        <f t="shared" si="53"/>
        <v>NA</v>
      </c>
      <c r="AI258" s="153" t="str">
        <f>IF(AH258="NA","",IF(AH258=999999, "", IF(AH258=888888, "", IF(COUNTIF($AH$10:AH258,AH258)=1,AH258,""))))</f>
        <v/>
      </c>
      <c r="AJ258" s="153" t="str">
        <f t="shared" si="54"/>
        <v>NA</v>
      </c>
      <c r="AK258" s="153" t="str">
        <f>IF(AJ258="NA","",IF(AJ258=999999, "", IF(AJ258=888888, "", IF(COUNTIF($AJ$10:AJ258,AJ258)=1,AJ258,""))))</f>
        <v/>
      </c>
      <c r="AL258" s="153">
        <f t="shared" si="57"/>
        <v>0</v>
      </c>
      <c r="AM258" s="153">
        <f t="shared" si="58"/>
        <v>0</v>
      </c>
      <c r="AN258" s="153" t="str">
        <f t="shared" si="59"/>
        <v>False</v>
      </c>
      <c r="AO258" s="235" t="str">
        <f t="shared" si="60"/>
        <v>NA</v>
      </c>
      <c r="AP258" s="235" t="str">
        <f>IF(AO258="NA","",IF(AO258=999999, "", IF(AO258=888888, "", IF(COUNTIF($AO$10:AO258,AO258)=1,AO258,""))))</f>
        <v/>
      </c>
      <c r="AQ258" s="211"/>
      <c r="AR258" s="211"/>
    </row>
    <row r="259" spans="1:44" ht="21.75" customHeight="1" x14ac:dyDescent="0.35">
      <c r="A259" s="148" t="str">
        <f t="shared" si="61"/>
        <v/>
      </c>
      <c r="B259" s="10"/>
      <c r="C259" s="147" t="str">
        <f>IFERROR(INDEX('List of schools'!C$2:C$8000, MATCH('Year 8 _2022'!$B259, 'List of schools'!$B$2:$B$8000,0)), "NA")</f>
        <v>NA</v>
      </c>
      <c r="D259" s="10"/>
      <c r="E259" s="124"/>
      <c r="F259" s="149" t="str">
        <f>IF(E259="","",IFERROR(
IF('Year 8 _2022'!E259="M",INDEX('List of schools'!H$2:H$7300,MATCH('Year 8 _2022'!$B259,'List of schools'!$B$2:$B$7300,0)),IF('Year 8 _2022'!E259="F",INDEX('List of schools'!G$2:G$7300,MATCH('Year 8 _2022'!$B259,'List of schools'!$B$2:$B$7300,0)),IF('Year 8 _2022'!E259="non-binary or other", 0,IF('Year 8 _2022'!E259="not disclosed", 0,"NA")))),"NA"))</f>
        <v/>
      </c>
      <c r="G259" s="11"/>
      <c r="H259" s="10"/>
      <c r="I259" s="10"/>
      <c r="J259" s="10"/>
      <c r="K259" s="150">
        <f t="shared" si="47"/>
        <v>0</v>
      </c>
      <c r="L259" s="17"/>
      <c r="M259" s="16"/>
      <c r="N259" s="9"/>
      <c r="O259" s="213"/>
      <c r="P259" s="10"/>
      <c r="Q259" s="355"/>
      <c r="R259" s="254"/>
      <c r="S259" s="151" t="str">
        <f t="shared" si="55"/>
        <v/>
      </c>
      <c r="T259" s="16"/>
      <c r="U259" s="10"/>
      <c r="V259" s="213"/>
      <c r="W259" s="10"/>
      <c r="X259" s="355"/>
      <c r="Y259" s="254"/>
      <c r="Z259" s="151" t="str">
        <f t="shared" si="56"/>
        <v/>
      </c>
      <c r="AA259" s="4"/>
      <c r="AB259" s="153" t="str">
        <f t="shared" si="48"/>
        <v/>
      </c>
      <c r="AC259" s="169" t="str">
        <f t="shared" si="49"/>
        <v/>
      </c>
      <c r="AD259" s="153">
        <f t="shared" si="50"/>
        <v>0</v>
      </c>
      <c r="AE259" s="153" t="str">
        <f t="shared" si="51"/>
        <v>NA</v>
      </c>
      <c r="AF259" s="153" t="str">
        <f t="shared" si="52"/>
        <v>NA</v>
      </c>
      <c r="AG259" s="153" t="str">
        <f>IF(AF259="NA","",IF(AF259=999999, "", IF(AF259=888888, "", IF(COUNTIF($AF$10:AF259,AF259)=1,AF259,""))))</f>
        <v/>
      </c>
      <c r="AH259" s="153" t="str">
        <f t="shared" si="53"/>
        <v>NA</v>
      </c>
      <c r="AI259" s="153" t="str">
        <f>IF(AH259="NA","",IF(AH259=999999, "", IF(AH259=888888, "", IF(COUNTIF($AH$10:AH259,AH259)=1,AH259,""))))</f>
        <v/>
      </c>
      <c r="AJ259" s="153" t="str">
        <f t="shared" si="54"/>
        <v>NA</v>
      </c>
      <c r="AK259" s="153" t="str">
        <f>IF(AJ259="NA","",IF(AJ259=999999, "", IF(AJ259=888888, "", IF(COUNTIF($AJ$10:AJ259,AJ259)=1,AJ259,""))))</f>
        <v/>
      </c>
      <c r="AL259" s="153">
        <f t="shared" si="57"/>
        <v>0</v>
      </c>
      <c r="AM259" s="153">
        <f t="shared" si="58"/>
        <v>0</v>
      </c>
      <c r="AN259" s="153" t="str">
        <f t="shared" si="59"/>
        <v>False</v>
      </c>
      <c r="AO259" s="235" t="str">
        <f t="shared" si="60"/>
        <v>NA</v>
      </c>
      <c r="AP259" s="235" t="str">
        <f>IF(AO259="NA","",IF(AO259=999999, "", IF(AO259=888888, "", IF(COUNTIF($AO$10:AO259,AO259)=1,AO259,""))))</f>
        <v/>
      </c>
      <c r="AQ259" s="211"/>
      <c r="AR259" s="211"/>
    </row>
    <row r="260" spans="1:44" ht="21.75" customHeight="1" x14ac:dyDescent="0.35">
      <c r="A260" s="148" t="str">
        <f t="shared" si="61"/>
        <v/>
      </c>
      <c r="B260" s="10"/>
      <c r="C260" s="147" t="str">
        <f>IFERROR(INDEX('List of schools'!C$2:C$8000, MATCH('Year 8 _2022'!$B260, 'List of schools'!$B$2:$B$8000,0)), "NA")</f>
        <v>NA</v>
      </c>
      <c r="D260" s="10"/>
      <c r="E260" s="124"/>
      <c r="F260" s="149" t="str">
        <f>IF(E260="","",IFERROR(
IF('Year 8 _2022'!E260="M",INDEX('List of schools'!H$2:H$7300,MATCH('Year 8 _2022'!$B260,'List of schools'!$B$2:$B$7300,0)),IF('Year 8 _2022'!E260="F",INDEX('List of schools'!G$2:G$7300,MATCH('Year 8 _2022'!$B260,'List of schools'!$B$2:$B$7300,0)),IF('Year 8 _2022'!E260="non-binary or other", 0,IF('Year 8 _2022'!E260="not disclosed", 0,"NA")))),"NA"))</f>
        <v/>
      </c>
      <c r="G260" s="11"/>
      <c r="H260" s="10"/>
      <c r="I260" s="10"/>
      <c r="J260" s="10"/>
      <c r="K260" s="150">
        <f t="shared" si="47"/>
        <v>0</v>
      </c>
      <c r="L260" s="17"/>
      <c r="M260" s="16"/>
      <c r="N260" s="9"/>
      <c r="O260" s="213"/>
      <c r="P260" s="10"/>
      <c r="Q260" s="355"/>
      <c r="R260" s="254"/>
      <c r="S260" s="151" t="str">
        <f t="shared" si="55"/>
        <v/>
      </c>
      <c r="T260" s="16"/>
      <c r="U260" s="10"/>
      <c r="V260" s="213"/>
      <c r="W260" s="10"/>
      <c r="X260" s="355"/>
      <c r="Y260" s="254"/>
      <c r="Z260" s="151" t="str">
        <f t="shared" si="56"/>
        <v/>
      </c>
      <c r="AA260" s="4"/>
      <c r="AB260" s="153" t="str">
        <f t="shared" si="48"/>
        <v/>
      </c>
      <c r="AC260" s="169" t="str">
        <f t="shared" si="49"/>
        <v/>
      </c>
      <c r="AD260" s="153">
        <f t="shared" si="50"/>
        <v>0</v>
      </c>
      <c r="AE260" s="153" t="str">
        <f t="shared" si="51"/>
        <v>NA</v>
      </c>
      <c r="AF260" s="153" t="str">
        <f t="shared" si="52"/>
        <v>NA</v>
      </c>
      <c r="AG260" s="153" t="str">
        <f>IF(AF260="NA","",IF(AF260=999999, "", IF(AF260=888888, "", IF(COUNTIF($AF$10:AF260,AF260)=1,AF260,""))))</f>
        <v/>
      </c>
      <c r="AH260" s="153" t="str">
        <f t="shared" si="53"/>
        <v>NA</v>
      </c>
      <c r="AI260" s="153" t="str">
        <f>IF(AH260="NA","",IF(AH260=999999, "", IF(AH260=888888, "", IF(COUNTIF($AH$10:AH260,AH260)=1,AH260,""))))</f>
        <v/>
      </c>
      <c r="AJ260" s="153" t="str">
        <f t="shared" si="54"/>
        <v>NA</v>
      </c>
      <c r="AK260" s="153" t="str">
        <f>IF(AJ260="NA","",IF(AJ260=999999, "", IF(AJ260=888888, "", IF(COUNTIF($AJ$10:AJ260,AJ260)=1,AJ260,""))))</f>
        <v/>
      </c>
      <c r="AL260" s="153">
        <f t="shared" si="57"/>
        <v>0</v>
      </c>
      <c r="AM260" s="153">
        <f t="shared" si="58"/>
        <v>0</v>
      </c>
      <c r="AN260" s="153" t="str">
        <f t="shared" si="59"/>
        <v>False</v>
      </c>
      <c r="AO260" s="235" t="str">
        <f t="shared" si="60"/>
        <v>NA</v>
      </c>
      <c r="AP260" s="235" t="str">
        <f>IF(AO260="NA","",IF(AO260=999999, "", IF(AO260=888888, "", IF(COUNTIF($AO$10:AO260,AO260)=1,AO260,""))))</f>
        <v/>
      </c>
      <c r="AQ260" s="211"/>
      <c r="AR260" s="211"/>
    </row>
    <row r="261" spans="1:44" ht="21.75" customHeight="1" x14ac:dyDescent="0.35">
      <c r="A261" s="148" t="str">
        <f t="shared" si="61"/>
        <v/>
      </c>
      <c r="B261" s="10"/>
      <c r="C261" s="147" t="str">
        <f>IFERROR(INDEX('List of schools'!C$2:C$8000, MATCH('Year 8 _2022'!$B261, 'List of schools'!$B$2:$B$8000,0)), "NA")</f>
        <v>NA</v>
      </c>
      <c r="D261" s="10"/>
      <c r="E261" s="124"/>
      <c r="F261" s="149" t="str">
        <f>IF(E261="","",IFERROR(
IF('Year 8 _2022'!E261="M",INDEX('List of schools'!H$2:H$7300,MATCH('Year 8 _2022'!$B261,'List of schools'!$B$2:$B$7300,0)),IF('Year 8 _2022'!E261="F",INDEX('List of schools'!G$2:G$7300,MATCH('Year 8 _2022'!$B261,'List of schools'!$B$2:$B$7300,0)),IF('Year 8 _2022'!E261="non-binary or other", 0,IF('Year 8 _2022'!E261="not disclosed", 0,"NA")))),"NA"))</f>
        <v/>
      </c>
      <c r="G261" s="11"/>
      <c r="H261" s="10"/>
      <c r="I261" s="10"/>
      <c r="J261" s="10"/>
      <c r="K261" s="150">
        <f t="shared" si="47"/>
        <v>0</v>
      </c>
      <c r="L261" s="17"/>
      <c r="M261" s="16"/>
      <c r="N261" s="9"/>
      <c r="O261" s="213"/>
      <c r="P261" s="10"/>
      <c r="Q261" s="355"/>
      <c r="R261" s="254"/>
      <c r="S261" s="151" t="str">
        <f t="shared" si="55"/>
        <v/>
      </c>
      <c r="T261" s="16"/>
      <c r="U261" s="10"/>
      <c r="V261" s="213"/>
      <c r="W261" s="10"/>
      <c r="X261" s="355"/>
      <c r="Y261" s="254"/>
      <c r="Z261" s="151" t="str">
        <f t="shared" si="56"/>
        <v/>
      </c>
      <c r="AA261" s="4"/>
      <c r="AB261" s="153" t="str">
        <f t="shared" si="48"/>
        <v/>
      </c>
      <c r="AC261" s="169" t="str">
        <f t="shared" si="49"/>
        <v/>
      </c>
      <c r="AD261" s="153">
        <f t="shared" si="50"/>
        <v>0</v>
      </c>
      <c r="AE261" s="153" t="str">
        <f t="shared" si="51"/>
        <v>NA</v>
      </c>
      <c r="AF261" s="153" t="str">
        <f t="shared" si="52"/>
        <v>NA</v>
      </c>
      <c r="AG261" s="153" t="str">
        <f>IF(AF261="NA","",IF(AF261=999999, "", IF(AF261=888888, "", IF(COUNTIF($AF$10:AF261,AF261)=1,AF261,""))))</f>
        <v/>
      </c>
      <c r="AH261" s="153" t="str">
        <f t="shared" si="53"/>
        <v>NA</v>
      </c>
      <c r="AI261" s="153" t="str">
        <f>IF(AH261="NA","",IF(AH261=999999, "", IF(AH261=888888, "", IF(COUNTIF($AH$10:AH261,AH261)=1,AH261,""))))</f>
        <v/>
      </c>
      <c r="AJ261" s="153" t="str">
        <f t="shared" si="54"/>
        <v>NA</v>
      </c>
      <c r="AK261" s="153" t="str">
        <f>IF(AJ261="NA","",IF(AJ261=999999, "", IF(AJ261=888888, "", IF(COUNTIF($AJ$10:AJ261,AJ261)=1,AJ261,""))))</f>
        <v/>
      </c>
      <c r="AL261" s="153">
        <f t="shared" si="57"/>
        <v>0</v>
      </c>
      <c r="AM261" s="153">
        <f t="shared" si="58"/>
        <v>0</v>
      </c>
      <c r="AN261" s="153" t="str">
        <f t="shared" si="59"/>
        <v>False</v>
      </c>
      <c r="AO261" s="235" t="str">
        <f t="shared" si="60"/>
        <v>NA</v>
      </c>
      <c r="AP261" s="235" t="str">
        <f>IF(AO261="NA","",IF(AO261=999999, "", IF(AO261=888888, "", IF(COUNTIF($AO$10:AO261,AO261)=1,AO261,""))))</f>
        <v/>
      </c>
      <c r="AQ261" s="211"/>
      <c r="AR261" s="211"/>
    </row>
    <row r="262" spans="1:44" ht="21.75" customHeight="1" x14ac:dyDescent="0.35">
      <c r="A262" s="148" t="str">
        <f t="shared" si="61"/>
        <v/>
      </c>
      <c r="B262" s="10"/>
      <c r="C262" s="147" t="str">
        <f>IFERROR(INDEX('List of schools'!C$2:C$8000, MATCH('Year 8 _2022'!$B262, 'List of schools'!$B$2:$B$8000,0)), "NA")</f>
        <v>NA</v>
      </c>
      <c r="D262" s="10"/>
      <c r="E262" s="124"/>
      <c r="F262" s="149" t="str">
        <f>IF(E262="","",IFERROR(
IF('Year 8 _2022'!E262="M",INDEX('List of schools'!H$2:H$7300,MATCH('Year 8 _2022'!$B262,'List of schools'!$B$2:$B$7300,0)),IF('Year 8 _2022'!E262="F",INDEX('List of schools'!G$2:G$7300,MATCH('Year 8 _2022'!$B262,'List of schools'!$B$2:$B$7300,0)),IF('Year 8 _2022'!E262="non-binary or other", 0,IF('Year 8 _2022'!E262="not disclosed", 0,"NA")))),"NA"))</f>
        <v/>
      </c>
      <c r="G262" s="11"/>
      <c r="H262" s="10"/>
      <c r="I262" s="10"/>
      <c r="J262" s="10"/>
      <c r="K262" s="150">
        <f t="shared" si="47"/>
        <v>0</v>
      </c>
      <c r="L262" s="17"/>
      <c r="M262" s="16"/>
      <c r="N262" s="9"/>
      <c r="O262" s="213"/>
      <c r="P262" s="10"/>
      <c r="Q262" s="355"/>
      <c r="R262" s="254"/>
      <c r="S262" s="151" t="str">
        <f t="shared" si="55"/>
        <v/>
      </c>
      <c r="T262" s="16"/>
      <c r="U262" s="10"/>
      <c r="V262" s="213"/>
      <c r="W262" s="10"/>
      <c r="X262" s="355"/>
      <c r="Y262" s="254"/>
      <c r="Z262" s="151" t="str">
        <f t="shared" si="56"/>
        <v/>
      </c>
      <c r="AA262" s="4"/>
      <c r="AB262" s="153" t="str">
        <f t="shared" si="48"/>
        <v/>
      </c>
      <c r="AC262" s="169" t="str">
        <f t="shared" si="49"/>
        <v/>
      </c>
      <c r="AD262" s="153">
        <f t="shared" si="50"/>
        <v>0</v>
      </c>
      <c r="AE262" s="153" t="str">
        <f t="shared" si="51"/>
        <v>NA</v>
      </c>
      <c r="AF262" s="153" t="str">
        <f t="shared" si="52"/>
        <v>NA</v>
      </c>
      <c r="AG262" s="153" t="str">
        <f>IF(AF262="NA","",IF(AF262=999999, "", IF(AF262=888888, "", IF(COUNTIF($AF$10:AF262,AF262)=1,AF262,""))))</f>
        <v/>
      </c>
      <c r="AH262" s="153" t="str">
        <f t="shared" si="53"/>
        <v>NA</v>
      </c>
      <c r="AI262" s="153" t="str">
        <f>IF(AH262="NA","",IF(AH262=999999, "", IF(AH262=888888, "", IF(COUNTIF($AH$10:AH262,AH262)=1,AH262,""))))</f>
        <v/>
      </c>
      <c r="AJ262" s="153" t="str">
        <f t="shared" si="54"/>
        <v>NA</v>
      </c>
      <c r="AK262" s="153" t="str">
        <f>IF(AJ262="NA","",IF(AJ262=999999, "", IF(AJ262=888888, "", IF(COUNTIF($AJ$10:AJ262,AJ262)=1,AJ262,""))))</f>
        <v/>
      </c>
      <c r="AL262" s="153">
        <f t="shared" si="57"/>
        <v>0</v>
      </c>
      <c r="AM262" s="153">
        <f t="shared" si="58"/>
        <v>0</v>
      </c>
      <c r="AN262" s="153" t="str">
        <f t="shared" si="59"/>
        <v>False</v>
      </c>
      <c r="AO262" s="235" t="str">
        <f t="shared" si="60"/>
        <v>NA</v>
      </c>
      <c r="AP262" s="235" t="str">
        <f>IF(AO262="NA","",IF(AO262=999999, "", IF(AO262=888888, "", IF(COUNTIF($AO$10:AO262,AO262)=1,AO262,""))))</f>
        <v/>
      </c>
      <c r="AQ262" s="211"/>
      <c r="AR262" s="211"/>
    </row>
    <row r="263" spans="1:44" ht="21.75" customHeight="1" x14ac:dyDescent="0.35">
      <c r="A263" s="148" t="str">
        <f t="shared" si="61"/>
        <v/>
      </c>
      <c r="B263" s="10"/>
      <c r="C263" s="147" t="str">
        <f>IFERROR(INDEX('List of schools'!C$2:C$8000, MATCH('Year 8 _2022'!$B263, 'List of schools'!$B$2:$B$8000,0)), "NA")</f>
        <v>NA</v>
      </c>
      <c r="D263" s="10"/>
      <c r="E263" s="124"/>
      <c r="F263" s="149" t="str">
        <f>IF(E263="","",IFERROR(
IF('Year 8 _2022'!E263="M",INDEX('List of schools'!H$2:H$7300,MATCH('Year 8 _2022'!$B263,'List of schools'!$B$2:$B$7300,0)),IF('Year 8 _2022'!E263="F",INDEX('List of schools'!G$2:G$7300,MATCH('Year 8 _2022'!$B263,'List of schools'!$B$2:$B$7300,0)),IF('Year 8 _2022'!E263="non-binary or other", 0,IF('Year 8 _2022'!E263="not disclosed", 0,"NA")))),"NA"))</f>
        <v/>
      </c>
      <c r="G263" s="11"/>
      <c r="H263" s="10"/>
      <c r="I263" s="10"/>
      <c r="J263" s="10"/>
      <c r="K263" s="150">
        <f t="shared" si="47"/>
        <v>0</v>
      </c>
      <c r="L263" s="17"/>
      <c r="M263" s="16"/>
      <c r="N263" s="9"/>
      <c r="O263" s="213"/>
      <c r="P263" s="10"/>
      <c r="Q263" s="355"/>
      <c r="R263" s="254"/>
      <c r="S263" s="151" t="str">
        <f t="shared" si="55"/>
        <v/>
      </c>
      <c r="T263" s="16"/>
      <c r="U263" s="10"/>
      <c r="V263" s="213"/>
      <c r="W263" s="10"/>
      <c r="X263" s="355"/>
      <c r="Y263" s="254"/>
      <c r="Z263" s="151" t="str">
        <f t="shared" si="56"/>
        <v/>
      </c>
      <c r="AA263" s="4"/>
      <c r="AB263" s="153" t="str">
        <f t="shared" si="48"/>
        <v/>
      </c>
      <c r="AC263" s="169" t="str">
        <f t="shared" si="49"/>
        <v/>
      </c>
      <c r="AD263" s="153">
        <f t="shared" si="50"/>
        <v>0</v>
      </c>
      <c r="AE263" s="153" t="str">
        <f t="shared" si="51"/>
        <v>NA</v>
      </c>
      <c r="AF263" s="153" t="str">
        <f t="shared" si="52"/>
        <v>NA</v>
      </c>
      <c r="AG263" s="153" t="str">
        <f>IF(AF263="NA","",IF(AF263=999999, "", IF(AF263=888888, "", IF(COUNTIF($AF$10:AF263,AF263)=1,AF263,""))))</f>
        <v/>
      </c>
      <c r="AH263" s="153" t="str">
        <f t="shared" si="53"/>
        <v>NA</v>
      </c>
      <c r="AI263" s="153" t="str">
        <f>IF(AH263="NA","",IF(AH263=999999, "", IF(AH263=888888, "", IF(COUNTIF($AH$10:AH263,AH263)=1,AH263,""))))</f>
        <v/>
      </c>
      <c r="AJ263" s="153" t="str">
        <f t="shared" si="54"/>
        <v>NA</v>
      </c>
      <c r="AK263" s="153" t="str">
        <f>IF(AJ263="NA","",IF(AJ263=999999, "", IF(AJ263=888888, "", IF(COUNTIF($AJ$10:AJ263,AJ263)=1,AJ263,""))))</f>
        <v/>
      </c>
      <c r="AL263" s="153">
        <f t="shared" si="57"/>
        <v>0</v>
      </c>
      <c r="AM263" s="153">
        <f t="shared" si="58"/>
        <v>0</v>
      </c>
      <c r="AN263" s="153" t="str">
        <f t="shared" si="59"/>
        <v>False</v>
      </c>
      <c r="AO263" s="235" t="str">
        <f t="shared" si="60"/>
        <v>NA</v>
      </c>
      <c r="AP263" s="235" t="str">
        <f>IF(AO263="NA","",IF(AO263=999999, "", IF(AO263=888888, "", IF(COUNTIF($AO$10:AO263,AO263)=1,AO263,""))))</f>
        <v/>
      </c>
      <c r="AQ263" s="211"/>
      <c r="AR263" s="211"/>
    </row>
    <row r="264" spans="1:44" ht="21.75" customHeight="1" x14ac:dyDescent="0.35">
      <c r="A264" s="148" t="str">
        <f t="shared" si="61"/>
        <v/>
      </c>
      <c r="B264" s="10"/>
      <c r="C264" s="147" t="str">
        <f>IFERROR(INDEX('List of schools'!C$2:C$8000, MATCH('Year 8 _2022'!$B264, 'List of schools'!$B$2:$B$8000,0)), "NA")</f>
        <v>NA</v>
      </c>
      <c r="D264" s="10"/>
      <c r="E264" s="124"/>
      <c r="F264" s="149" t="str">
        <f>IF(E264="","",IFERROR(
IF('Year 8 _2022'!E264="M",INDEX('List of schools'!H$2:H$7300,MATCH('Year 8 _2022'!$B264,'List of schools'!$B$2:$B$7300,0)),IF('Year 8 _2022'!E264="F",INDEX('List of schools'!G$2:G$7300,MATCH('Year 8 _2022'!$B264,'List of schools'!$B$2:$B$7300,0)),IF('Year 8 _2022'!E264="non-binary or other", 0,IF('Year 8 _2022'!E264="not disclosed", 0,"NA")))),"NA"))</f>
        <v/>
      </c>
      <c r="G264" s="11"/>
      <c r="H264" s="10"/>
      <c r="I264" s="10"/>
      <c r="J264" s="10"/>
      <c r="K264" s="150">
        <f t="shared" si="47"/>
        <v>0</v>
      </c>
      <c r="L264" s="17"/>
      <c r="M264" s="16"/>
      <c r="N264" s="9"/>
      <c r="O264" s="213"/>
      <c r="P264" s="10"/>
      <c r="Q264" s="355"/>
      <c r="R264" s="254"/>
      <c r="S264" s="151" t="str">
        <f t="shared" si="55"/>
        <v/>
      </c>
      <c r="T264" s="16"/>
      <c r="U264" s="10"/>
      <c r="V264" s="213"/>
      <c r="W264" s="10"/>
      <c r="X264" s="355"/>
      <c r="Y264" s="254"/>
      <c r="Z264" s="151" t="str">
        <f t="shared" si="56"/>
        <v/>
      </c>
      <c r="AA264" s="4"/>
      <c r="AB264" s="153" t="str">
        <f t="shared" si="48"/>
        <v/>
      </c>
      <c r="AC264" s="169" t="str">
        <f t="shared" si="49"/>
        <v/>
      </c>
      <c r="AD264" s="153">
        <f t="shared" si="50"/>
        <v>0</v>
      </c>
      <c r="AE264" s="153" t="str">
        <f t="shared" si="51"/>
        <v>NA</v>
      </c>
      <c r="AF264" s="153" t="str">
        <f t="shared" si="52"/>
        <v>NA</v>
      </c>
      <c r="AG264" s="153" t="str">
        <f>IF(AF264="NA","",IF(AF264=999999, "", IF(AF264=888888, "", IF(COUNTIF($AF$10:AF264,AF264)=1,AF264,""))))</f>
        <v/>
      </c>
      <c r="AH264" s="153" t="str">
        <f t="shared" si="53"/>
        <v>NA</v>
      </c>
      <c r="AI264" s="153" t="str">
        <f>IF(AH264="NA","",IF(AH264=999999, "", IF(AH264=888888, "", IF(COUNTIF($AH$10:AH264,AH264)=1,AH264,""))))</f>
        <v/>
      </c>
      <c r="AJ264" s="153" t="str">
        <f t="shared" si="54"/>
        <v>NA</v>
      </c>
      <c r="AK264" s="153" t="str">
        <f>IF(AJ264="NA","",IF(AJ264=999999, "", IF(AJ264=888888, "", IF(COUNTIF($AJ$10:AJ264,AJ264)=1,AJ264,""))))</f>
        <v/>
      </c>
      <c r="AL264" s="153">
        <f t="shared" si="57"/>
        <v>0</v>
      </c>
      <c r="AM264" s="153">
        <f t="shared" si="58"/>
        <v>0</v>
      </c>
      <c r="AN264" s="153" t="str">
        <f t="shared" si="59"/>
        <v>False</v>
      </c>
      <c r="AO264" s="235" t="str">
        <f t="shared" si="60"/>
        <v>NA</v>
      </c>
      <c r="AP264" s="235" t="str">
        <f>IF(AO264="NA","",IF(AO264=999999, "", IF(AO264=888888, "", IF(COUNTIF($AO$10:AO264,AO264)=1,AO264,""))))</f>
        <v/>
      </c>
      <c r="AQ264" s="211"/>
      <c r="AR264" s="211"/>
    </row>
    <row r="265" spans="1:44" ht="21.75" customHeight="1" x14ac:dyDescent="0.35">
      <c r="A265" s="148" t="str">
        <f t="shared" si="61"/>
        <v/>
      </c>
      <c r="B265" s="10"/>
      <c r="C265" s="147" t="str">
        <f>IFERROR(INDEX('List of schools'!C$2:C$8000, MATCH('Year 8 _2022'!$B265, 'List of schools'!$B$2:$B$8000,0)), "NA")</f>
        <v>NA</v>
      </c>
      <c r="D265" s="10"/>
      <c r="E265" s="124"/>
      <c r="F265" s="149" t="str">
        <f>IF(E265="","",IFERROR(
IF('Year 8 _2022'!E265="M",INDEX('List of schools'!H$2:H$7300,MATCH('Year 8 _2022'!$B265,'List of schools'!$B$2:$B$7300,0)),IF('Year 8 _2022'!E265="F",INDEX('List of schools'!G$2:G$7300,MATCH('Year 8 _2022'!$B265,'List of schools'!$B$2:$B$7300,0)),IF('Year 8 _2022'!E265="non-binary or other", 0,IF('Year 8 _2022'!E265="not disclosed", 0,"NA")))),"NA"))</f>
        <v/>
      </c>
      <c r="G265" s="11"/>
      <c r="H265" s="10"/>
      <c r="I265" s="10"/>
      <c r="J265" s="10"/>
      <c r="K265" s="150">
        <f t="shared" si="47"/>
        <v>0</v>
      </c>
      <c r="L265" s="17"/>
      <c r="M265" s="16"/>
      <c r="N265" s="9"/>
      <c r="O265" s="213"/>
      <c r="P265" s="10"/>
      <c r="Q265" s="355"/>
      <c r="R265" s="254"/>
      <c r="S265" s="151" t="str">
        <f t="shared" si="55"/>
        <v/>
      </c>
      <c r="T265" s="16"/>
      <c r="U265" s="10"/>
      <c r="V265" s="213"/>
      <c r="W265" s="10"/>
      <c r="X265" s="355"/>
      <c r="Y265" s="254"/>
      <c r="Z265" s="151" t="str">
        <f t="shared" si="56"/>
        <v/>
      </c>
      <c r="AA265" s="4"/>
      <c r="AB265" s="153" t="str">
        <f t="shared" si="48"/>
        <v/>
      </c>
      <c r="AC265" s="169" t="str">
        <f t="shared" si="49"/>
        <v/>
      </c>
      <c r="AD265" s="153">
        <f t="shared" si="50"/>
        <v>0</v>
      </c>
      <c r="AE265" s="153" t="str">
        <f t="shared" si="51"/>
        <v>NA</v>
      </c>
      <c r="AF265" s="153" t="str">
        <f t="shared" si="52"/>
        <v>NA</v>
      </c>
      <c r="AG265" s="153" t="str">
        <f>IF(AF265="NA","",IF(AF265=999999, "", IF(AF265=888888, "", IF(COUNTIF($AF$10:AF265,AF265)=1,AF265,""))))</f>
        <v/>
      </c>
      <c r="AH265" s="153" t="str">
        <f t="shared" si="53"/>
        <v>NA</v>
      </c>
      <c r="AI265" s="153" t="str">
        <f>IF(AH265="NA","",IF(AH265=999999, "", IF(AH265=888888, "", IF(COUNTIF($AH$10:AH265,AH265)=1,AH265,""))))</f>
        <v/>
      </c>
      <c r="AJ265" s="153" t="str">
        <f t="shared" si="54"/>
        <v>NA</v>
      </c>
      <c r="AK265" s="153" t="str">
        <f>IF(AJ265="NA","",IF(AJ265=999999, "", IF(AJ265=888888, "", IF(COUNTIF($AJ$10:AJ265,AJ265)=1,AJ265,""))))</f>
        <v/>
      </c>
      <c r="AL265" s="153">
        <f t="shared" si="57"/>
        <v>0</v>
      </c>
      <c r="AM265" s="153">
        <f t="shared" si="58"/>
        <v>0</v>
      </c>
      <c r="AN265" s="153" t="str">
        <f t="shared" si="59"/>
        <v>False</v>
      </c>
      <c r="AO265" s="235" t="str">
        <f t="shared" si="60"/>
        <v>NA</v>
      </c>
      <c r="AP265" s="235" t="str">
        <f>IF(AO265="NA","",IF(AO265=999999, "", IF(AO265=888888, "", IF(COUNTIF($AO$10:AO265,AO265)=1,AO265,""))))</f>
        <v/>
      </c>
      <c r="AQ265" s="211"/>
      <c r="AR265" s="211"/>
    </row>
    <row r="266" spans="1:44" ht="21.75" customHeight="1" x14ac:dyDescent="0.35">
      <c r="A266" s="148" t="str">
        <f t="shared" si="61"/>
        <v/>
      </c>
      <c r="B266" s="10"/>
      <c r="C266" s="147" t="str">
        <f>IFERROR(INDEX('List of schools'!C$2:C$8000, MATCH('Year 8 _2022'!$B266, 'List of schools'!$B$2:$B$8000,0)), "NA")</f>
        <v>NA</v>
      </c>
      <c r="D266" s="10"/>
      <c r="E266" s="124"/>
      <c r="F266" s="149" t="str">
        <f>IF(E266="","",IFERROR(
IF('Year 8 _2022'!E266="M",INDEX('List of schools'!H$2:H$7300,MATCH('Year 8 _2022'!$B266,'List of schools'!$B$2:$B$7300,0)),IF('Year 8 _2022'!E266="F",INDEX('List of schools'!G$2:G$7300,MATCH('Year 8 _2022'!$B266,'List of schools'!$B$2:$B$7300,0)),IF('Year 8 _2022'!E266="non-binary or other", 0,IF('Year 8 _2022'!E266="not disclosed", 0,"NA")))),"NA"))</f>
        <v/>
      </c>
      <c r="G266" s="11"/>
      <c r="H266" s="10"/>
      <c r="I266" s="10"/>
      <c r="J266" s="10"/>
      <c r="K266" s="150">
        <f t="shared" ref="K266:K329" si="62">IFERROR(($I266+$J266),"NA")</f>
        <v>0</v>
      </c>
      <c r="L266" s="17"/>
      <c r="M266" s="16"/>
      <c r="N266" s="9"/>
      <c r="O266" s="213"/>
      <c r="P266" s="10"/>
      <c r="Q266" s="355"/>
      <c r="R266" s="254"/>
      <c r="S266" s="151" t="str">
        <f t="shared" si="55"/>
        <v/>
      </c>
      <c r="T266" s="16"/>
      <c r="U266" s="10"/>
      <c r="V266" s="213"/>
      <c r="W266" s="10"/>
      <c r="X266" s="355"/>
      <c r="Y266" s="254"/>
      <c r="Z266" s="151" t="str">
        <f t="shared" si="56"/>
        <v/>
      </c>
      <c r="AA266" s="4"/>
      <c r="AB266" s="153" t="str">
        <f t="shared" ref="AB266:AB329" si="63">IF($G266="",$F266,$G266)</f>
        <v/>
      </c>
      <c r="AC266" s="169" t="str">
        <f t="shared" ref="AC266:AC329" si="64">IFERROR(IF($G266="", "", (($G266-$F266)/$F266)*100), "")</f>
        <v/>
      </c>
      <c r="AD266" s="153">
        <f t="shared" ref="AD266:AD329" si="65">SUM($B266, $E266, $O266, $V266)</f>
        <v>0</v>
      </c>
      <c r="AE266" s="153" t="str">
        <f t="shared" ref="AE266:AE329" si="66">IF($G266="","NA", $G266-$F266)</f>
        <v>NA</v>
      </c>
      <c r="AF266" s="153" t="str">
        <f t="shared" ref="AF266:AF329" si="67">IFERROR(IF($D266&lt;&gt;"", $B266, "NA"), "NA")</f>
        <v>NA</v>
      </c>
      <c r="AG266" s="153" t="str">
        <f>IF(AF266="NA","",IF(AF266=999999, "", IF(AF266=888888, "", IF(COUNTIF($AF$10:AF266,AF266)=1,AF266,""))))</f>
        <v/>
      </c>
      <c r="AH266" s="153" t="str">
        <f t="shared" ref="AH266:AH329" si="68">IFERROR(IF($D266="refused", $B266, "NA"), "NA")</f>
        <v>NA</v>
      </c>
      <c r="AI266" s="153" t="str">
        <f>IF(AH266="NA","",IF(AH266=999999, "", IF(AH266=888888, "", IF(COUNTIF($AH$10:AH266,AH266)=1,AH266,""))))</f>
        <v/>
      </c>
      <c r="AJ266" s="153" t="str">
        <f t="shared" ref="AJ266:AJ329" si="69">IFERROR(IF($D266="visited", $B266, "NA"), "NA")</f>
        <v>NA</v>
      </c>
      <c r="AK266" s="153" t="str">
        <f>IF(AJ266="NA","",IF(AJ266=999999, "", IF(AJ266=888888, "", IF(COUNTIF($AJ$10:AJ266,AJ266)=1,AJ266,""))))</f>
        <v/>
      </c>
      <c r="AL266" s="153">
        <f t="shared" si="57"/>
        <v>0</v>
      </c>
      <c r="AM266" s="153">
        <f t="shared" si="58"/>
        <v>0</v>
      </c>
      <c r="AN266" s="153" t="str">
        <f t="shared" si="59"/>
        <v>False</v>
      </c>
      <c r="AO266" s="235" t="str">
        <f t="shared" si="60"/>
        <v>NA</v>
      </c>
      <c r="AP266" s="235" t="str">
        <f>IF(AO266="NA","",IF(AO266=999999, "", IF(AO266=888888, "", IF(COUNTIF($AO$10:AO266,AO266)=1,AO266,""))))</f>
        <v/>
      </c>
      <c r="AQ266" s="211"/>
      <c r="AR266" s="211"/>
    </row>
    <row r="267" spans="1:44" ht="21.75" customHeight="1" x14ac:dyDescent="0.35">
      <c r="A267" s="148" t="str">
        <f t="shared" si="61"/>
        <v/>
      </c>
      <c r="B267" s="10"/>
      <c r="C267" s="147" t="str">
        <f>IFERROR(INDEX('List of schools'!C$2:C$8000, MATCH('Year 8 _2022'!$B267, 'List of schools'!$B$2:$B$8000,0)), "NA")</f>
        <v>NA</v>
      </c>
      <c r="D267" s="10"/>
      <c r="E267" s="124"/>
      <c r="F267" s="149" t="str">
        <f>IF(E267="","",IFERROR(
IF('Year 8 _2022'!E267="M",INDEX('List of schools'!H$2:H$7300,MATCH('Year 8 _2022'!$B267,'List of schools'!$B$2:$B$7300,0)),IF('Year 8 _2022'!E267="F",INDEX('List of schools'!G$2:G$7300,MATCH('Year 8 _2022'!$B267,'List of schools'!$B$2:$B$7300,0)),IF('Year 8 _2022'!E267="non-binary or other", 0,IF('Year 8 _2022'!E267="not disclosed", 0,"NA")))),"NA"))</f>
        <v/>
      </c>
      <c r="G267" s="11"/>
      <c r="H267" s="10"/>
      <c r="I267" s="10"/>
      <c r="J267" s="10"/>
      <c r="K267" s="150">
        <f t="shared" si="62"/>
        <v>0</v>
      </c>
      <c r="L267" s="17"/>
      <c r="M267" s="16"/>
      <c r="N267" s="9"/>
      <c r="O267" s="213"/>
      <c r="P267" s="10"/>
      <c r="Q267" s="355"/>
      <c r="R267" s="254"/>
      <c r="S267" s="151" t="str">
        <f t="shared" ref="S267:S330" si="70">IFERROR(IF(ISBLANK(O267), "", ((($O267+$P267+$R267)/$AB267)*100)), "")</f>
        <v/>
      </c>
      <c r="T267" s="16"/>
      <c r="U267" s="10"/>
      <c r="V267" s="213"/>
      <c r="W267" s="10"/>
      <c r="X267" s="355"/>
      <c r="Y267" s="254"/>
      <c r="Z267" s="151" t="str">
        <f t="shared" ref="Z267:Z330" si="71">IFERROR(IF(ISBLANK(V267), "", ((($V267+$W267+$Y267)/$AB267)*100)), "")</f>
        <v/>
      </c>
      <c r="AA267" s="4"/>
      <c r="AB267" s="153" t="str">
        <f t="shared" si="63"/>
        <v/>
      </c>
      <c r="AC267" s="169" t="str">
        <f t="shared" si="64"/>
        <v/>
      </c>
      <c r="AD267" s="153">
        <f t="shared" si="65"/>
        <v>0</v>
      </c>
      <c r="AE267" s="153" t="str">
        <f t="shared" si="66"/>
        <v>NA</v>
      </c>
      <c r="AF267" s="153" t="str">
        <f t="shared" si="67"/>
        <v>NA</v>
      </c>
      <c r="AG267" s="153" t="str">
        <f>IF(AF267="NA","",IF(AF267=999999, "", IF(AF267=888888, "", IF(COUNTIF($AF$10:AF267,AF267)=1,AF267,""))))</f>
        <v/>
      </c>
      <c r="AH267" s="153" t="str">
        <f t="shared" si="68"/>
        <v>NA</v>
      </c>
      <c r="AI267" s="153" t="str">
        <f>IF(AH267="NA","",IF(AH267=999999, "", IF(AH267=888888, "", IF(COUNTIF($AH$10:AH267,AH267)=1,AH267,""))))</f>
        <v/>
      </c>
      <c r="AJ267" s="153" t="str">
        <f t="shared" si="69"/>
        <v>NA</v>
      </c>
      <c r="AK267" s="153" t="str">
        <f>IF(AJ267="NA","",IF(AJ267=999999, "", IF(AJ267=888888, "", IF(COUNTIF($AJ$10:AJ267,AJ267)=1,AJ267,""))))</f>
        <v/>
      </c>
      <c r="AL267" s="153">
        <f t="shared" ref="AL267:AL330" si="72">SUM(O267+P267+R267)</f>
        <v>0</v>
      </c>
      <c r="AM267" s="153">
        <f t="shared" ref="AM267:AM330" si="73">SUM(V267+W267+Y267)</f>
        <v>0</v>
      </c>
      <c r="AN267" s="153" t="str">
        <f t="shared" ref="AN267:AN330" si="74">IF(OR($E267="M",$E267="F", $E267="non-binary or other",$E267="not disclosed"), "True", "False")</f>
        <v>False</v>
      </c>
      <c r="AO267" s="235" t="str">
        <f t="shared" ref="AO267:AO330" si="75">IFERROR(IF($D267="booked", $B267, "NA"), "NA")</f>
        <v>NA</v>
      </c>
      <c r="AP267" s="235" t="str">
        <f>IF(AO267="NA","",IF(AO267=999999, "", IF(AO267=888888, "", IF(COUNTIF($AO$10:AO267,AO267)=1,AO267,""))))</f>
        <v/>
      </c>
      <c r="AQ267" s="211"/>
      <c r="AR267" s="211"/>
    </row>
    <row r="268" spans="1:44" ht="21.75" customHeight="1" x14ac:dyDescent="0.35">
      <c r="A268" s="148" t="str">
        <f t="shared" si="61"/>
        <v/>
      </c>
      <c r="B268" s="10"/>
      <c r="C268" s="147" t="str">
        <f>IFERROR(INDEX('List of schools'!C$2:C$8000, MATCH('Year 8 _2022'!$B268, 'List of schools'!$B$2:$B$8000,0)), "NA")</f>
        <v>NA</v>
      </c>
      <c r="D268" s="10"/>
      <c r="E268" s="124"/>
      <c r="F268" s="149" t="str">
        <f>IF(E268="","",IFERROR(
IF('Year 8 _2022'!E268="M",INDEX('List of schools'!H$2:H$7300,MATCH('Year 8 _2022'!$B268,'List of schools'!$B$2:$B$7300,0)),IF('Year 8 _2022'!E268="F",INDEX('List of schools'!G$2:G$7300,MATCH('Year 8 _2022'!$B268,'List of schools'!$B$2:$B$7300,0)),IF('Year 8 _2022'!E268="non-binary or other", 0,IF('Year 8 _2022'!E268="not disclosed", 0,"NA")))),"NA"))</f>
        <v/>
      </c>
      <c r="G268" s="11"/>
      <c r="H268" s="10"/>
      <c r="I268" s="10"/>
      <c r="J268" s="10"/>
      <c r="K268" s="150">
        <f t="shared" si="62"/>
        <v>0</v>
      </c>
      <c r="L268" s="17"/>
      <c r="M268" s="16"/>
      <c r="N268" s="9"/>
      <c r="O268" s="213"/>
      <c r="P268" s="10"/>
      <c r="Q268" s="355"/>
      <c r="R268" s="254"/>
      <c r="S268" s="151" t="str">
        <f t="shared" si="70"/>
        <v/>
      </c>
      <c r="T268" s="16"/>
      <c r="U268" s="10"/>
      <c r="V268" s="213"/>
      <c r="W268" s="10"/>
      <c r="X268" s="355"/>
      <c r="Y268" s="254"/>
      <c r="Z268" s="151" t="str">
        <f t="shared" si="71"/>
        <v/>
      </c>
      <c r="AA268" s="4"/>
      <c r="AB268" s="153" t="str">
        <f t="shared" si="63"/>
        <v/>
      </c>
      <c r="AC268" s="169" t="str">
        <f t="shared" si="64"/>
        <v/>
      </c>
      <c r="AD268" s="153">
        <f t="shared" si="65"/>
        <v>0</v>
      </c>
      <c r="AE268" s="153" t="str">
        <f t="shared" si="66"/>
        <v>NA</v>
      </c>
      <c r="AF268" s="153" t="str">
        <f t="shared" si="67"/>
        <v>NA</v>
      </c>
      <c r="AG268" s="153" t="str">
        <f>IF(AF268="NA","",IF(AF268=999999, "", IF(AF268=888888, "", IF(COUNTIF($AF$10:AF268,AF268)=1,AF268,""))))</f>
        <v/>
      </c>
      <c r="AH268" s="153" t="str">
        <f t="shared" si="68"/>
        <v>NA</v>
      </c>
      <c r="AI268" s="153" t="str">
        <f>IF(AH268="NA","",IF(AH268=999999, "", IF(AH268=888888, "", IF(COUNTIF($AH$10:AH268,AH268)=1,AH268,""))))</f>
        <v/>
      </c>
      <c r="AJ268" s="153" t="str">
        <f t="shared" si="69"/>
        <v>NA</v>
      </c>
      <c r="AK268" s="153" t="str">
        <f>IF(AJ268="NA","",IF(AJ268=999999, "", IF(AJ268=888888, "", IF(COUNTIF($AJ$10:AJ268,AJ268)=1,AJ268,""))))</f>
        <v/>
      </c>
      <c r="AL268" s="153">
        <f t="shared" si="72"/>
        <v>0</v>
      </c>
      <c r="AM268" s="153">
        <f t="shared" si="73"/>
        <v>0</v>
      </c>
      <c r="AN268" s="153" t="str">
        <f t="shared" si="74"/>
        <v>False</v>
      </c>
      <c r="AO268" s="235" t="str">
        <f t="shared" si="75"/>
        <v>NA</v>
      </c>
      <c r="AP268" s="235" t="str">
        <f>IF(AO268="NA","",IF(AO268=999999, "", IF(AO268=888888, "", IF(COUNTIF($AO$10:AO268,AO268)=1,AO268,""))))</f>
        <v/>
      </c>
      <c r="AQ268" s="211"/>
      <c r="AR268" s="211"/>
    </row>
    <row r="269" spans="1:44" ht="21.75" customHeight="1" x14ac:dyDescent="0.35">
      <c r="A269" s="148" t="str">
        <f t="shared" si="61"/>
        <v/>
      </c>
      <c r="B269" s="10"/>
      <c r="C269" s="147" t="str">
        <f>IFERROR(INDEX('List of schools'!C$2:C$8000, MATCH('Year 8 _2022'!$B269, 'List of schools'!$B$2:$B$8000,0)), "NA")</f>
        <v>NA</v>
      </c>
      <c r="D269" s="10"/>
      <c r="E269" s="124"/>
      <c r="F269" s="149" t="str">
        <f>IF(E269="","",IFERROR(
IF('Year 8 _2022'!E269="M",INDEX('List of schools'!H$2:H$7300,MATCH('Year 8 _2022'!$B269,'List of schools'!$B$2:$B$7300,0)),IF('Year 8 _2022'!E269="F",INDEX('List of schools'!G$2:G$7300,MATCH('Year 8 _2022'!$B269,'List of schools'!$B$2:$B$7300,0)),IF('Year 8 _2022'!E269="non-binary or other", 0,IF('Year 8 _2022'!E269="not disclosed", 0,"NA")))),"NA"))</f>
        <v/>
      </c>
      <c r="G269" s="11"/>
      <c r="H269" s="10"/>
      <c r="I269" s="10"/>
      <c r="J269" s="10"/>
      <c r="K269" s="150">
        <f t="shared" si="62"/>
        <v>0</v>
      </c>
      <c r="L269" s="17"/>
      <c r="M269" s="16"/>
      <c r="N269" s="9"/>
      <c r="O269" s="213"/>
      <c r="P269" s="10"/>
      <c r="Q269" s="355"/>
      <c r="R269" s="254"/>
      <c r="S269" s="151" t="str">
        <f t="shared" si="70"/>
        <v/>
      </c>
      <c r="T269" s="16"/>
      <c r="U269" s="10"/>
      <c r="V269" s="213"/>
      <c r="W269" s="10"/>
      <c r="X269" s="355"/>
      <c r="Y269" s="254"/>
      <c r="Z269" s="151" t="str">
        <f t="shared" si="71"/>
        <v/>
      </c>
      <c r="AA269" s="4"/>
      <c r="AB269" s="153" t="str">
        <f t="shared" si="63"/>
        <v/>
      </c>
      <c r="AC269" s="169" t="str">
        <f t="shared" si="64"/>
        <v/>
      </c>
      <c r="AD269" s="153">
        <f t="shared" si="65"/>
        <v>0</v>
      </c>
      <c r="AE269" s="153" t="str">
        <f t="shared" si="66"/>
        <v>NA</v>
      </c>
      <c r="AF269" s="153" t="str">
        <f t="shared" si="67"/>
        <v>NA</v>
      </c>
      <c r="AG269" s="153" t="str">
        <f>IF(AF269="NA","",IF(AF269=999999, "", IF(AF269=888888, "", IF(COUNTIF($AF$10:AF269,AF269)=1,AF269,""))))</f>
        <v/>
      </c>
      <c r="AH269" s="153" t="str">
        <f t="shared" si="68"/>
        <v>NA</v>
      </c>
      <c r="AI269" s="153" t="str">
        <f>IF(AH269="NA","",IF(AH269=999999, "", IF(AH269=888888, "", IF(COUNTIF($AH$10:AH269,AH269)=1,AH269,""))))</f>
        <v/>
      </c>
      <c r="AJ269" s="153" t="str">
        <f t="shared" si="69"/>
        <v>NA</v>
      </c>
      <c r="AK269" s="153" t="str">
        <f>IF(AJ269="NA","",IF(AJ269=999999, "", IF(AJ269=888888, "", IF(COUNTIF($AJ$10:AJ269,AJ269)=1,AJ269,""))))</f>
        <v/>
      </c>
      <c r="AL269" s="153">
        <f t="shared" si="72"/>
        <v>0</v>
      </c>
      <c r="AM269" s="153">
        <f t="shared" si="73"/>
        <v>0</v>
      </c>
      <c r="AN269" s="153" t="str">
        <f t="shared" si="74"/>
        <v>False</v>
      </c>
      <c r="AO269" s="235" t="str">
        <f t="shared" si="75"/>
        <v>NA</v>
      </c>
      <c r="AP269" s="235" t="str">
        <f>IF(AO269="NA","",IF(AO269=999999, "", IF(AO269=888888, "", IF(COUNTIF($AO$10:AO269,AO269)=1,AO269,""))))</f>
        <v/>
      </c>
      <c r="AQ269" s="211"/>
      <c r="AR269" s="211"/>
    </row>
    <row r="270" spans="1:44" ht="21.75" customHeight="1" x14ac:dyDescent="0.35">
      <c r="A270" s="148" t="str">
        <f t="shared" si="61"/>
        <v/>
      </c>
      <c r="B270" s="10"/>
      <c r="C270" s="147" t="str">
        <f>IFERROR(INDEX('List of schools'!C$2:C$8000, MATCH('Year 8 _2022'!$B270, 'List of schools'!$B$2:$B$8000,0)), "NA")</f>
        <v>NA</v>
      </c>
      <c r="D270" s="10"/>
      <c r="E270" s="124"/>
      <c r="F270" s="149" t="str">
        <f>IF(E270="","",IFERROR(
IF('Year 8 _2022'!E270="M",INDEX('List of schools'!H$2:H$7300,MATCH('Year 8 _2022'!$B270,'List of schools'!$B$2:$B$7300,0)),IF('Year 8 _2022'!E270="F",INDEX('List of schools'!G$2:G$7300,MATCH('Year 8 _2022'!$B270,'List of schools'!$B$2:$B$7300,0)),IF('Year 8 _2022'!E270="non-binary or other", 0,IF('Year 8 _2022'!E270="not disclosed", 0,"NA")))),"NA"))</f>
        <v/>
      </c>
      <c r="G270" s="11"/>
      <c r="H270" s="10"/>
      <c r="I270" s="10"/>
      <c r="J270" s="10"/>
      <c r="K270" s="150">
        <f t="shared" si="62"/>
        <v>0</v>
      </c>
      <c r="L270" s="17"/>
      <c r="M270" s="16"/>
      <c r="N270" s="9"/>
      <c r="O270" s="213"/>
      <c r="P270" s="10"/>
      <c r="Q270" s="355"/>
      <c r="R270" s="254"/>
      <c r="S270" s="151" t="str">
        <f t="shared" si="70"/>
        <v/>
      </c>
      <c r="T270" s="16"/>
      <c r="U270" s="10"/>
      <c r="V270" s="213"/>
      <c r="W270" s="10"/>
      <c r="X270" s="355"/>
      <c r="Y270" s="254"/>
      <c r="Z270" s="151" t="str">
        <f t="shared" si="71"/>
        <v/>
      </c>
      <c r="AA270" s="4"/>
      <c r="AB270" s="153" t="str">
        <f t="shared" si="63"/>
        <v/>
      </c>
      <c r="AC270" s="169" t="str">
        <f t="shared" si="64"/>
        <v/>
      </c>
      <c r="AD270" s="153">
        <f t="shared" si="65"/>
        <v>0</v>
      </c>
      <c r="AE270" s="153" t="str">
        <f t="shared" si="66"/>
        <v>NA</v>
      </c>
      <c r="AF270" s="153" t="str">
        <f t="shared" si="67"/>
        <v>NA</v>
      </c>
      <c r="AG270" s="153" t="str">
        <f>IF(AF270="NA","",IF(AF270=999999, "", IF(AF270=888888, "", IF(COUNTIF($AF$10:AF270,AF270)=1,AF270,""))))</f>
        <v/>
      </c>
      <c r="AH270" s="153" t="str">
        <f t="shared" si="68"/>
        <v>NA</v>
      </c>
      <c r="AI270" s="153" t="str">
        <f>IF(AH270="NA","",IF(AH270=999999, "", IF(AH270=888888, "", IF(COUNTIF($AH$10:AH270,AH270)=1,AH270,""))))</f>
        <v/>
      </c>
      <c r="AJ270" s="153" t="str">
        <f t="shared" si="69"/>
        <v>NA</v>
      </c>
      <c r="AK270" s="153" t="str">
        <f>IF(AJ270="NA","",IF(AJ270=999999, "", IF(AJ270=888888, "", IF(COUNTIF($AJ$10:AJ270,AJ270)=1,AJ270,""))))</f>
        <v/>
      </c>
      <c r="AL270" s="153">
        <f t="shared" si="72"/>
        <v>0</v>
      </c>
      <c r="AM270" s="153">
        <f t="shared" si="73"/>
        <v>0</v>
      </c>
      <c r="AN270" s="153" t="str">
        <f t="shared" si="74"/>
        <v>False</v>
      </c>
      <c r="AO270" s="235" t="str">
        <f t="shared" si="75"/>
        <v>NA</v>
      </c>
      <c r="AP270" s="235" t="str">
        <f>IF(AO270="NA","",IF(AO270=999999, "", IF(AO270=888888, "", IF(COUNTIF($AO$10:AO270,AO270)=1,AO270,""))))</f>
        <v/>
      </c>
      <c r="AQ270" s="211"/>
      <c r="AR270" s="211"/>
    </row>
    <row r="271" spans="1:44" ht="21.75" customHeight="1" x14ac:dyDescent="0.35">
      <c r="A271" s="148" t="str">
        <f t="shared" si="61"/>
        <v/>
      </c>
      <c r="B271" s="10"/>
      <c r="C271" s="147" t="str">
        <f>IFERROR(INDEX('List of schools'!C$2:C$8000, MATCH('Year 8 _2022'!$B271, 'List of schools'!$B$2:$B$8000,0)), "NA")</f>
        <v>NA</v>
      </c>
      <c r="D271" s="10"/>
      <c r="E271" s="124"/>
      <c r="F271" s="149" t="str">
        <f>IF(E271="","",IFERROR(
IF('Year 8 _2022'!E271="M",INDEX('List of schools'!H$2:H$7300,MATCH('Year 8 _2022'!$B271,'List of schools'!$B$2:$B$7300,0)),IF('Year 8 _2022'!E271="F",INDEX('List of schools'!G$2:G$7300,MATCH('Year 8 _2022'!$B271,'List of schools'!$B$2:$B$7300,0)),IF('Year 8 _2022'!E271="non-binary or other", 0,IF('Year 8 _2022'!E271="not disclosed", 0,"NA")))),"NA"))</f>
        <v/>
      </c>
      <c r="G271" s="11"/>
      <c r="H271" s="10"/>
      <c r="I271" s="10"/>
      <c r="J271" s="10"/>
      <c r="K271" s="150">
        <f t="shared" si="62"/>
        <v>0</v>
      </c>
      <c r="L271" s="17"/>
      <c r="M271" s="16"/>
      <c r="N271" s="9"/>
      <c r="O271" s="213"/>
      <c r="P271" s="10"/>
      <c r="Q271" s="355"/>
      <c r="R271" s="254"/>
      <c r="S271" s="151" t="str">
        <f t="shared" si="70"/>
        <v/>
      </c>
      <c r="T271" s="16"/>
      <c r="U271" s="10"/>
      <c r="V271" s="213"/>
      <c r="W271" s="10"/>
      <c r="X271" s="355"/>
      <c r="Y271" s="254"/>
      <c r="Z271" s="151" t="str">
        <f t="shared" si="71"/>
        <v/>
      </c>
      <c r="AA271" s="4"/>
      <c r="AB271" s="153" t="str">
        <f t="shared" si="63"/>
        <v/>
      </c>
      <c r="AC271" s="169" t="str">
        <f t="shared" si="64"/>
        <v/>
      </c>
      <c r="AD271" s="153">
        <f t="shared" si="65"/>
        <v>0</v>
      </c>
      <c r="AE271" s="153" t="str">
        <f t="shared" si="66"/>
        <v>NA</v>
      </c>
      <c r="AF271" s="153" t="str">
        <f t="shared" si="67"/>
        <v>NA</v>
      </c>
      <c r="AG271" s="153" t="str">
        <f>IF(AF271="NA","",IF(AF271=999999, "", IF(AF271=888888, "", IF(COUNTIF($AF$10:AF271,AF271)=1,AF271,""))))</f>
        <v/>
      </c>
      <c r="AH271" s="153" t="str">
        <f t="shared" si="68"/>
        <v>NA</v>
      </c>
      <c r="AI271" s="153" t="str">
        <f>IF(AH271="NA","",IF(AH271=999999, "", IF(AH271=888888, "", IF(COUNTIF($AH$10:AH271,AH271)=1,AH271,""))))</f>
        <v/>
      </c>
      <c r="AJ271" s="153" t="str">
        <f t="shared" si="69"/>
        <v>NA</v>
      </c>
      <c r="AK271" s="153" t="str">
        <f>IF(AJ271="NA","",IF(AJ271=999999, "", IF(AJ271=888888, "", IF(COUNTIF($AJ$10:AJ271,AJ271)=1,AJ271,""))))</f>
        <v/>
      </c>
      <c r="AL271" s="153">
        <f t="shared" si="72"/>
        <v>0</v>
      </c>
      <c r="AM271" s="153">
        <f t="shared" si="73"/>
        <v>0</v>
      </c>
      <c r="AN271" s="153" t="str">
        <f t="shared" si="74"/>
        <v>False</v>
      </c>
      <c r="AO271" s="235" t="str">
        <f t="shared" si="75"/>
        <v>NA</v>
      </c>
      <c r="AP271" s="235" t="str">
        <f>IF(AO271="NA","",IF(AO271=999999, "", IF(AO271=888888, "", IF(COUNTIF($AO$10:AO271,AO271)=1,AO271,""))))</f>
        <v/>
      </c>
      <c r="AQ271" s="211"/>
      <c r="AR271" s="211"/>
    </row>
    <row r="272" spans="1:44" ht="21.75" customHeight="1" x14ac:dyDescent="0.35">
      <c r="A272" s="148" t="str">
        <f t="shared" si="61"/>
        <v/>
      </c>
      <c r="B272" s="10"/>
      <c r="C272" s="147" t="str">
        <f>IFERROR(INDEX('List of schools'!C$2:C$8000, MATCH('Year 8 _2022'!$B272, 'List of schools'!$B$2:$B$8000,0)), "NA")</f>
        <v>NA</v>
      </c>
      <c r="D272" s="10"/>
      <c r="E272" s="124"/>
      <c r="F272" s="149" t="str">
        <f>IF(E272="","",IFERROR(
IF('Year 8 _2022'!E272="M",INDEX('List of schools'!H$2:H$7300,MATCH('Year 8 _2022'!$B272,'List of schools'!$B$2:$B$7300,0)),IF('Year 8 _2022'!E272="F",INDEX('List of schools'!G$2:G$7300,MATCH('Year 8 _2022'!$B272,'List of schools'!$B$2:$B$7300,0)),IF('Year 8 _2022'!E272="non-binary or other", 0,IF('Year 8 _2022'!E272="not disclosed", 0,"NA")))),"NA"))</f>
        <v/>
      </c>
      <c r="G272" s="11"/>
      <c r="H272" s="10"/>
      <c r="I272" s="10"/>
      <c r="J272" s="10"/>
      <c r="K272" s="150">
        <f t="shared" si="62"/>
        <v>0</v>
      </c>
      <c r="L272" s="17"/>
      <c r="M272" s="16"/>
      <c r="N272" s="9"/>
      <c r="O272" s="213"/>
      <c r="P272" s="10"/>
      <c r="Q272" s="355"/>
      <c r="R272" s="254"/>
      <c r="S272" s="151" t="str">
        <f t="shared" si="70"/>
        <v/>
      </c>
      <c r="T272" s="16"/>
      <c r="U272" s="10"/>
      <c r="V272" s="213"/>
      <c r="W272" s="10"/>
      <c r="X272" s="355"/>
      <c r="Y272" s="254"/>
      <c r="Z272" s="151" t="str">
        <f t="shared" si="71"/>
        <v/>
      </c>
      <c r="AA272" s="4"/>
      <c r="AB272" s="153" t="str">
        <f t="shared" si="63"/>
        <v/>
      </c>
      <c r="AC272" s="169" t="str">
        <f t="shared" si="64"/>
        <v/>
      </c>
      <c r="AD272" s="153">
        <f t="shared" si="65"/>
        <v>0</v>
      </c>
      <c r="AE272" s="153" t="str">
        <f t="shared" si="66"/>
        <v>NA</v>
      </c>
      <c r="AF272" s="153" t="str">
        <f t="shared" si="67"/>
        <v>NA</v>
      </c>
      <c r="AG272" s="153" t="str">
        <f>IF(AF272="NA","",IF(AF272=999999, "", IF(AF272=888888, "", IF(COUNTIF($AF$10:AF272,AF272)=1,AF272,""))))</f>
        <v/>
      </c>
      <c r="AH272" s="153" t="str">
        <f t="shared" si="68"/>
        <v>NA</v>
      </c>
      <c r="AI272" s="153" t="str">
        <f>IF(AH272="NA","",IF(AH272=999999, "", IF(AH272=888888, "", IF(COUNTIF($AH$10:AH272,AH272)=1,AH272,""))))</f>
        <v/>
      </c>
      <c r="AJ272" s="153" t="str">
        <f t="shared" si="69"/>
        <v>NA</v>
      </c>
      <c r="AK272" s="153" t="str">
        <f>IF(AJ272="NA","",IF(AJ272=999999, "", IF(AJ272=888888, "", IF(COUNTIF($AJ$10:AJ272,AJ272)=1,AJ272,""))))</f>
        <v/>
      </c>
      <c r="AL272" s="153">
        <f t="shared" si="72"/>
        <v>0</v>
      </c>
      <c r="AM272" s="153">
        <f t="shared" si="73"/>
        <v>0</v>
      </c>
      <c r="AN272" s="153" t="str">
        <f t="shared" si="74"/>
        <v>False</v>
      </c>
      <c r="AO272" s="235" t="str">
        <f t="shared" si="75"/>
        <v>NA</v>
      </c>
      <c r="AP272" s="235" t="str">
        <f>IF(AO272="NA","",IF(AO272=999999, "", IF(AO272=888888, "", IF(COUNTIF($AO$10:AO272,AO272)=1,AO272,""))))</f>
        <v/>
      </c>
      <c r="AQ272" s="211"/>
      <c r="AR272" s="211"/>
    </row>
    <row r="273" spans="1:44" ht="21.75" customHeight="1" x14ac:dyDescent="0.35">
      <c r="A273" s="148" t="str">
        <f t="shared" si="61"/>
        <v/>
      </c>
      <c r="B273" s="10"/>
      <c r="C273" s="147" t="str">
        <f>IFERROR(INDEX('List of schools'!C$2:C$8000, MATCH('Year 8 _2022'!$B273, 'List of schools'!$B$2:$B$8000,0)), "NA")</f>
        <v>NA</v>
      </c>
      <c r="D273" s="10"/>
      <c r="E273" s="124"/>
      <c r="F273" s="149" t="str">
        <f>IF(E273="","",IFERROR(
IF('Year 8 _2022'!E273="M",INDEX('List of schools'!H$2:H$7300,MATCH('Year 8 _2022'!$B273,'List of schools'!$B$2:$B$7300,0)),IF('Year 8 _2022'!E273="F",INDEX('List of schools'!G$2:G$7300,MATCH('Year 8 _2022'!$B273,'List of schools'!$B$2:$B$7300,0)),IF('Year 8 _2022'!E273="non-binary or other", 0,IF('Year 8 _2022'!E273="not disclosed", 0,"NA")))),"NA"))</f>
        <v/>
      </c>
      <c r="G273" s="11"/>
      <c r="H273" s="10"/>
      <c r="I273" s="10"/>
      <c r="J273" s="10"/>
      <c r="K273" s="150">
        <f t="shared" si="62"/>
        <v>0</v>
      </c>
      <c r="L273" s="17"/>
      <c r="M273" s="16"/>
      <c r="N273" s="9"/>
      <c r="O273" s="213"/>
      <c r="P273" s="10"/>
      <c r="Q273" s="355"/>
      <c r="R273" s="254"/>
      <c r="S273" s="151" t="str">
        <f t="shared" si="70"/>
        <v/>
      </c>
      <c r="T273" s="16"/>
      <c r="U273" s="10"/>
      <c r="V273" s="213"/>
      <c r="W273" s="10"/>
      <c r="X273" s="355"/>
      <c r="Y273" s="254"/>
      <c r="Z273" s="151" t="str">
        <f t="shared" si="71"/>
        <v/>
      </c>
      <c r="AA273" s="4"/>
      <c r="AB273" s="153" t="str">
        <f t="shared" si="63"/>
        <v/>
      </c>
      <c r="AC273" s="169" t="str">
        <f t="shared" si="64"/>
        <v/>
      </c>
      <c r="AD273" s="153">
        <f t="shared" si="65"/>
        <v>0</v>
      </c>
      <c r="AE273" s="153" t="str">
        <f t="shared" si="66"/>
        <v>NA</v>
      </c>
      <c r="AF273" s="153" t="str">
        <f t="shared" si="67"/>
        <v>NA</v>
      </c>
      <c r="AG273" s="153" t="str">
        <f>IF(AF273="NA","",IF(AF273=999999, "", IF(AF273=888888, "", IF(COUNTIF($AF$10:AF273,AF273)=1,AF273,""))))</f>
        <v/>
      </c>
      <c r="AH273" s="153" t="str">
        <f t="shared" si="68"/>
        <v>NA</v>
      </c>
      <c r="AI273" s="153" t="str">
        <f>IF(AH273="NA","",IF(AH273=999999, "", IF(AH273=888888, "", IF(COUNTIF($AH$10:AH273,AH273)=1,AH273,""))))</f>
        <v/>
      </c>
      <c r="AJ273" s="153" t="str">
        <f t="shared" si="69"/>
        <v>NA</v>
      </c>
      <c r="AK273" s="153" t="str">
        <f>IF(AJ273="NA","",IF(AJ273=999999, "", IF(AJ273=888888, "", IF(COUNTIF($AJ$10:AJ273,AJ273)=1,AJ273,""))))</f>
        <v/>
      </c>
      <c r="AL273" s="153">
        <f t="shared" si="72"/>
        <v>0</v>
      </c>
      <c r="AM273" s="153">
        <f t="shared" si="73"/>
        <v>0</v>
      </c>
      <c r="AN273" s="153" t="str">
        <f t="shared" si="74"/>
        <v>False</v>
      </c>
      <c r="AO273" s="235" t="str">
        <f t="shared" si="75"/>
        <v>NA</v>
      </c>
      <c r="AP273" s="235" t="str">
        <f>IF(AO273="NA","",IF(AO273=999999, "", IF(AO273=888888, "", IF(COUNTIF($AO$10:AO273,AO273)=1,AO273,""))))</f>
        <v/>
      </c>
      <c r="AQ273" s="211"/>
      <c r="AR273" s="211"/>
    </row>
    <row r="274" spans="1:44" ht="21.75" customHeight="1" x14ac:dyDescent="0.35">
      <c r="A274" s="148" t="str">
        <f t="shared" si="61"/>
        <v/>
      </c>
      <c r="B274" s="10"/>
      <c r="C274" s="147" t="str">
        <f>IFERROR(INDEX('List of schools'!C$2:C$8000, MATCH('Year 8 _2022'!$B274, 'List of schools'!$B$2:$B$8000,0)), "NA")</f>
        <v>NA</v>
      </c>
      <c r="D274" s="10"/>
      <c r="E274" s="124"/>
      <c r="F274" s="149" t="str">
        <f>IF(E274="","",IFERROR(
IF('Year 8 _2022'!E274="M",INDEX('List of schools'!H$2:H$7300,MATCH('Year 8 _2022'!$B274,'List of schools'!$B$2:$B$7300,0)),IF('Year 8 _2022'!E274="F",INDEX('List of schools'!G$2:G$7300,MATCH('Year 8 _2022'!$B274,'List of schools'!$B$2:$B$7300,0)),IF('Year 8 _2022'!E274="non-binary or other", 0,IF('Year 8 _2022'!E274="not disclosed", 0,"NA")))),"NA"))</f>
        <v/>
      </c>
      <c r="G274" s="11"/>
      <c r="H274" s="10"/>
      <c r="I274" s="10"/>
      <c r="J274" s="10"/>
      <c r="K274" s="150">
        <f t="shared" si="62"/>
        <v>0</v>
      </c>
      <c r="L274" s="17"/>
      <c r="M274" s="16"/>
      <c r="N274" s="9"/>
      <c r="O274" s="213"/>
      <c r="P274" s="10"/>
      <c r="Q274" s="355"/>
      <c r="R274" s="254"/>
      <c r="S274" s="151" t="str">
        <f t="shared" si="70"/>
        <v/>
      </c>
      <c r="T274" s="16"/>
      <c r="U274" s="10"/>
      <c r="V274" s="213"/>
      <c r="W274" s="10"/>
      <c r="X274" s="355"/>
      <c r="Y274" s="254"/>
      <c r="Z274" s="151" t="str">
        <f t="shared" si="71"/>
        <v/>
      </c>
      <c r="AA274" s="4"/>
      <c r="AB274" s="153" t="str">
        <f t="shared" si="63"/>
        <v/>
      </c>
      <c r="AC274" s="169" t="str">
        <f t="shared" si="64"/>
        <v/>
      </c>
      <c r="AD274" s="153">
        <f t="shared" si="65"/>
        <v>0</v>
      </c>
      <c r="AE274" s="153" t="str">
        <f t="shared" si="66"/>
        <v>NA</v>
      </c>
      <c r="AF274" s="153" t="str">
        <f t="shared" si="67"/>
        <v>NA</v>
      </c>
      <c r="AG274" s="153" t="str">
        <f>IF(AF274="NA","",IF(AF274=999999, "", IF(AF274=888888, "", IF(COUNTIF($AF$10:AF274,AF274)=1,AF274,""))))</f>
        <v/>
      </c>
      <c r="AH274" s="153" t="str">
        <f t="shared" si="68"/>
        <v>NA</v>
      </c>
      <c r="AI274" s="153" t="str">
        <f>IF(AH274="NA","",IF(AH274=999999, "", IF(AH274=888888, "", IF(COUNTIF($AH$10:AH274,AH274)=1,AH274,""))))</f>
        <v/>
      </c>
      <c r="AJ274" s="153" t="str">
        <f t="shared" si="69"/>
        <v>NA</v>
      </c>
      <c r="AK274" s="153" t="str">
        <f>IF(AJ274="NA","",IF(AJ274=999999, "", IF(AJ274=888888, "", IF(COUNTIF($AJ$10:AJ274,AJ274)=1,AJ274,""))))</f>
        <v/>
      </c>
      <c r="AL274" s="153">
        <f t="shared" si="72"/>
        <v>0</v>
      </c>
      <c r="AM274" s="153">
        <f t="shared" si="73"/>
        <v>0</v>
      </c>
      <c r="AN274" s="153" t="str">
        <f t="shared" si="74"/>
        <v>False</v>
      </c>
      <c r="AO274" s="235" t="str">
        <f t="shared" si="75"/>
        <v>NA</v>
      </c>
      <c r="AP274" s="235" t="str">
        <f>IF(AO274="NA","",IF(AO274=999999, "", IF(AO274=888888, "", IF(COUNTIF($AO$10:AO274,AO274)=1,AO274,""))))</f>
        <v/>
      </c>
      <c r="AQ274" s="211"/>
      <c r="AR274" s="211"/>
    </row>
    <row r="275" spans="1:44" ht="21.75" customHeight="1" x14ac:dyDescent="0.35">
      <c r="A275" s="148" t="str">
        <f t="shared" si="61"/>
        <v/>
      </c>
      <c r="B275" s="10"/>
      <c r="C275" s="147" t="str">
        <f>IFERROR(INDEX('List of schools'!C$2:C$8000, MATCH('Year 8 _2022'!$B275, 'List of schools'!$B$2:$B$8000,0)), "NA")</f>
        <v>NA</v>
      </c>
      <c r="D275" s="10"/>
      <c r="E275" s="124"/>
      <c r="F275" s="149" t="str">
        <f>IF(E275="","",IFERROR(
IF('Year 8 _2022'!E275="M",INDEX('List of schools'!H$2:H$7300,MATCH('Year 8 _2022'!$B275,'List of schools'!$B$2:$B$7300,0)),IF('Year 8 _2022'!E275="F",INDEX('List of schools'!G$2:G$7300,MATCH('Year 8 _2022'!$B275,'List of schools'!$B$2:$B$7300,0)),IF('Year 8 _2022'!E275="non-binary or other", 0,IF('Year 8 _2022'!E275="not disclosed", 0,"NA")))),"NA"))</f>
        <v/>
      </c>
      <c r="G275" s="11"/>
      <c r="H275" s="10"/>
      <c r="I275" s="10"/>
      <c r="J275" s="10"/>
      <c r="K275" s="150">
        <f t="shared" si="62"/>
        <v>0</v>
      </c>
      <c r="L275" s="17"/>
      <c r="M275" s="16"/>
      <c r="N275" s="9"/>
      <c r="O275" s="213"/>
      <c r="P275" s="10"/>
      <c r="Q275" s="355"/>
      <c r="R275" s="254"/>
      <c r="S275" s="151" t="str">
        <f t="shared" si="70"/>
        <v/>
      </c>
      <c r="T275" s="16"/>
      <c r="U275" s="10"/>
      <c r="V275" s="213"/>
      <c r="W275" s="10"/>
      <c r="X275" s="355"/>
      <c r="Y275" s="254"/>
      <c r="Z275" s="151" t="str">
        <f t="shared" si="71"/>
        <v/>
      </c>
      <c r="AA275" s="4"/>
      <c r="AB275" s="153" t="str">
        <f t="shared" si="63"/>
        <v/>
      </c>
      <c r="AC275" s="169" t="str">
        <f t="shared" si="64"/>
        <v/>
      </c>
      <c r="AD275" s="153">
        <f t="shared" si="65"/>
        <v>0</v>
      </c>
      <c r="AE275" s="153" t="str">
        <f t="shared" si="66"/>
        <v>NA</v>
      </c>
      <c r="AF275" s="153" t="str">
        <f t="shared" si="67"/>
        <v>NA</v>
      </c>
      <c r="AG275" s="153" t="str">
        <f>IF(AF275="NA","",IF(AF275=999999, "", IF(AF275=888888, "", IF(COUNTIF($AF$10:AF275,AF275)=1,AF275,""))))</f>
        <v/>
      </c>
      <c r="AH275" s="153" t="str">
        <f t="shared" si="68"/>
        <v>NA</v>
      </c>
      <c r="AI275" s="153" t="str">
        <f>IF(AH275="NA","",IF(AH275=999999, "", IF(AH275=888888, "", IF(COUNTIF($AH$10:AH275,AH275)=1,AH275,""))))</f>
        <v/>
      </c>
      <c r="AJ275" s="153" t="str">
        <f t="shared" si="69"/>
        <v>NA</v>
      </c>
      <c r="AK275" s="153" t="str">
        <f>IF(AJ275="NA","",IF(AJ275=999999, "", IF(AJ275=888888, "", IF(COUNTIF($AJ$10:AJ275,AJ275)=1,AJ275,""))))</f>
        <v/>
      </c>
      <c r="AL275" s="153">
        <f t="shared" si="72"/>
        <v>0</v>
      </c>
      <c r="AM275" s="153">
        <f t="shared" si="73"/>
        <v>0</v>
      </c>
      <c r="AN275" s="153" t="str">
        <f t="shared" si="74"/>
        <v>False</v>
      </c>
      <c r="AO275" s="235" t="str">
        <f t="shared" si="75"/>
        <v>NA</v>
      </c>
      <c r="AP275" s="235" t="str">
        <f>IF(AO275="NA","",IF(AO275=999999, "", IF(AO275=888888, "", IF(COUNTIF($AO$10:AO275,AO275)=1,AO275,""))))</f>
        <v/>
      </c>
      <c r="AQ275" s="211"/>
      <c r="AR275" s="211"/>
    </row>
    <row r="276" spans="1:44" ht="21.75" customHeight="1" x14ac:dyDescent="0.35">
      <c r="A276" s="148" t="str">
        <f t="shared" si="61"/>
        <v/>
      </c>
      <c r="B276" s="10"/>
      <c r="C276" s="147" t="str">
        <f>IFERROR(INDEX('List of schools'!C$2:C$8000, MATCH('Year 8 _2022'!$B276, 'List of schools'!$B$2:$B$8000,0)), "NA")</f>
        <v>NA</v>
      </c>
      <c r="D276" s="10"/>
      <c r="E276" s="124"/>
      <c r="F276" s="149" t="str">
        <f>IF(E276="","",IFERROR(
IF('Year 8 _2022'!E276="M",INDEX('List of schools'!H$2:H$7300,MATCH('Year 8 _2022'!$B276,'List of schools'!$B$2:$B$7300,0)),IF('Year 8 _2022'!E276="F",INDEX('List of schools'!G$2:G$7300,MATCH('Year 8 _2022'!$B276,'List of schools'!$B$2:$B$7300,0)),IF('Year 8 _2022'!E276="non-binary or other", 0,IF('Year 8 _2022'!E276="not disclosed", 0,"NA")))),"NA"))</f>
        <v/>
      </c>
      <c r="G276" s="11"/>
      <c r="H276" s="10"/>
      <c r="I276" s="10"/>
      <c r="J276" s="10"/>
      <c r="K276" s="150">
        <f t="shared" si="62"/>
        <v>0</v>
      </c>
      <c r="L276" s="17"/>
      <c r="M276" s="16"/>
      <c r="N276" s="9"/>
      <c r="O276" s="213"/>
      <c r="P276" s="10"/>
      <c r="Q276" s="355"/>
      <c r="R276" s="254"/>
      <c r="S276" s="151" t="str">
        <f t="shared" si="70"/>
        <v/>
      </c>
      <c r="T276" s="16"/>
      <c r="U276" s="10"/>
      <c r="V276" s="213"/>
      <c r="W276" s="10"/>
      <c r="X276" s="355"/>
      <c r="Y276" s="254"/>
      <c r="Z276" s="151" t="str">
        <f t="shared" si="71"/>
        <v/>
      </c>
      <c r="AA276" s="4"/>
      <c r="AB276" s="153" t="str">
        <f t="shared" si="63"/>
        <v/>
      </c>
      <c r="AC276" s="169" t="str">
        <f t="shared" si="64"/>
        <v/>
      </c>
      <c r="AD276" s="153">
        <f t="shared" si="65"/>
        <v>0</v>
      </c>
      <c r="AE276" s="153" t="str">
        <f t="shared" si="66"/>
        <v>NA</v>
      </c>
      <c r="AF276" s="153" t="str">
        <f t="shared" si="67"/>
        <v>NA</v>
      </c>
      <c r="AG276" s="153" t="str">
        <f>IF(AF276="NA","",IF(AF276=999999, "", IF(AF276=888888, "", IF(COUNTIF($AF$10:AF276,AF276)=1,AF276,""))))</f>
        <v/>
      </c>
      <c r="AH276" s="153" t="str">
        <f t="shared" si="68"/>
        <v>NA</v>
      </c>
      <c r="AI276" s="153" t="str">
        <f>IF(AH276="NA","",IF(AH276=999999, "", IF(AH276=888888, "", IF(COUNTIF($AH$10:AH276,AH276)=1,AH276,""))))</f>
        <v/>
      </c>
      <c r="AJ276" s="153" t="str">
        <f t="shared" si="69"/>
        <v>NA</v>
      </c>
      <c r="AK276" s="153" t="str">
        <f>IF(AJ276="NA","",IF(AJ276=999999, "", IF(AJ276=888888, "", IF(COUNTIF($AJ$10:AJ276,AJ276)=1,AJ276,""))))</f>
        <v/>
      </c>
      <c r="AL276" s="153">
        <f t="shared" si="72"/>
        <v>0</v>
      </c>
      <c r="AM276" s="153">
        <f t="shared" si="73"/>
        <v>0</v>
      </c>
      <c r="AN276" s="153" t="str">
        <f t="shared" si="74"/>
        <v>False</v>
      </c>
      <c r="AO276" s="235" t="str">
        <f t="shared" si="75"/>
        <v>NA</v>
      </c>
      <c r="AP276" s="235" t="str">
        <f>IF(AO276="NA","",IF(AO276=999999, "", IF(AO276=888888, "", IF(COUNTIF($AO$10:AO276,AO276)=1,AO276,""))))</f>
        <v/>
      </c>
      <c r="AQ276" s="211"/>
      <c r="AR276" s="211"/>
    </row>
    <row r="277" spans="1:44" ht="21.75" customHeight="1" x14ac:dyDescent="0.35">
      <c r="A277" s="148" t="str">
        <f t="shared" si="61"/>
        <v/>
      </c>
      <c r="B277" s="10"/>
      <c r="C277" s="147" t="str">
        <f>IFERROR(INDEX('List of schools'!C$2:C$8000, MATCH('Year 8 _2022'!$B277, 'List of schools'!$B$2:$B$8000,0)), "NA")</f>
        <v>NA</v>
      </c>
      <c r="D277" s="10"/>
      <c r="E277" s="124"/>
      <c r="F277" s="149" t="str">
        <f>IF(E277="","",IFERROR(
IF('Year 8 _2022'!E277="M",INDEX('List of schools'!H$2:H$7300,MATCH('Year 8 _2022'!$B277,'List of schools'!$B$2:$B$7300,0)),IF('Year 8 _2022'!E277="F",INDEX('List of schools'!G$2:G$7300,MATCH('Year 8 _2022'!$B277,'List of schools'!$B$2:$B$7300,0)),IF('Year 8 _2022'!E277="non-binary or other", 0,IF('Year 8 _2022'!E277="not disclosed", 0,"NA")))),"NA"))</f>
        <v/>
      </c>
      <c r="G277" s="11"/>
      <c r="H277" s="10"/>
      <c r="I277" s="10"/>
      <c r="J277" s="10"/>
      <c r="K277" s="150">
        <f t="shared" si="62"/>
        <v>0</v>
      </c>
      <c r="L277" s="17"/>
      <c r="M277" s="16"/>
      <c r="N277" s="9"/>
      <c r="O277" s="213"/>
      <c r="P277" s="10"/>
      <c r="Q277" s="355"/>
      <c r="R277" s="254"/>
      <c r="S277" s="151" t="str">
        <f t="shared" si="70"/>
        <v/>
      </c>
      <c r="T277" s="16"/>
      <c r="U277" s="10"/>
      <c r="V277" s="213"/>
      <c r="W277" s="10"/>
      <c r="X277" s="355"/>
      <c r="Y277" s="254"/>
      <c r="Z277" s="151" t="str">
        <f t="shared" si="71"/>
        <v/>
      </c>
      <c r="AA277" s="4"/>
      <c r="AB277" s="153" t="str">
        <f t="shared" si="63"/>
        <v/>
      </c>
      <c r="AC277" s="169" t="str">
        <f t="shared" si="64"/>
        <v/>
      </c>
      <c r="AD277" s="153">
        <f t="shared" si="65"/>
        <v>0</v>
      </c>
      <c r="AE277" s="153" t="str">
        <f t="shared" si="66"/>
        <v>NA</v>
      </c>
      <c r="AF277" s="153" t="str">
        <f t="shared" si="67"/>
        <v>NA</v>
      </c>
      <c r="AG277" s="153" t="str">
        <f>IF(AF277="NA","",IF(AF277=999999, "", IF(AF277=888888, "", IF(COUNTIF($AF$10:AF277,AF277)=1,AF277,""))))</f>
        <v/>
      </c>
      <c r="AH277" s="153" t="str">
        <f t="shared" si="68"/>
        <v>NA</v>
      </c>
      <c r="AI277" s="153" t="str">
        <f>IF(AH277="NA","",IF(AH277=999999, "", IF(AH277=888888, "", IF(COUNTIF($AH$10:AH277,AH277)=1,AH277,""))))</f>
        <v/>
      </c>
      <c r="AJ277" s="153" t="str">
        <f t="shared" si="69"/>
        <v>NA</v>
      </c>
      <c r="AK277" s="153" t="str">
        <f>IF(AJ277="NA","",IF(AJ277=999999, "", IF(AJ277=888888, "", IF(COUNTIF($AJ$10:AJ277,AJ277)=1,AJ277,""))))</f>
        <v/>
      </c>
      <c r="AL277" s="153">
        <f t="shared" si="72"/>
        <v>0</v>
      </c>
      <c r="AM277" s="153">
        <f t="shared" si="73"/>
        <v>0</v>
      </c>
      <c r="AN277" s="153" t="str">
        <f t="shared" si="74"/>
        <v>False</v>
      </c>
      <c r="AO277" s="235" t="str">
        <f t="shared" si="75"/>
        <v>NA</v>
      </c>
      <c r="AP277" s="235" t="str">
        <f>IF(AO277="NA","",IF(AO277=999999, "", IF(AO277=888888, "", IF(COUNTIF($AO$10:AO277,AO277)=1,AO277,""))))</f>
        <v/>
      </c>
      <c r="AQ277" s="211"/>
      <c r="AR277" s="211"/>
    </row>
    <row r="278" spans="1:44" ht="21.75" customHeight="1" x14ac:dyDescent="0.35">
      <c r="A278" s="148" t="str">
        <f t="shared" si="61"/>
        <v/>
      </c>
      <c r="B278" s="10"/>
      <c r="C278" s="147" t="str">
        <f>IFERROR(INDEX('List of schools'!C$2:C$8000, MATCH('Year 8 _2022'!$B278, 'List of schools'!$B$2:$B$8000,0)), "NA")</f>
        <v>NA</v>
      </c>
      <c r="D278" s="10"/>
      <c r="E278" s="124"/>
      <c r="F278" s="149" t="str">
        <f>IF(E278="","",IFERROR(
IF('Year 8 _2022'!E278="M",INDEX('List of schools'!H$2:H$7300,MATCH('Year 8 _2022'!$B278,'List of schools'!$B$2:$B$7300,0)),IF('Year 8 _2022'!E278="F",INDEX('List of schools'!G$2:G$7300,MATCH('Year 8 _2022'!$B278,'List of schools'!$B$2:$B$7300,0)),IF('Year 8 _2022'!E278="non-binary or other", 0,IF('Year 8 _2022'!E278="not disclosed", 0,"NA")))),"NA"))</f>
        <v/>
      </c>
      <c r="G278" s="11"/>
      <c r="H278" s="10"/>
      <c r="I278" s="10"/>
      <c r="J278" s="10"/>
      <c r="K278" s="150">
        <f t="shared" si="62"/>
        <v>0</v>
      </c>
      <c r="L278" s="17"/>
      <c r="M278" s="16"/>
      <c r="N278" s="9"/>
      <c r="O278" s="213"/>
      <c r="P278" s="10"/>
      <c r="Q278" s="355"/>
      <c r="R278" s="254"/>
      <c r="S278" s="151" t="str">
        <f t="shared" si="70"/>
        <v/>
      </c>
      <c r="T278" s="16"/>
      <c r="U278" s="10"/>
      <c r="V278" s="213"/>
      <c r="W278" s="10"/>
      <c r="X278" s="355"/>
      <c r="Y278" s="254"/>
      <c r="Z278" s="151" t="str">
        <f t="shared" si="71"/>
        <v/>
      </c>
      <c r="AA278" s="4"/>
      <c r="AB278" s="153" t="str">
        <f t="shared" si="63"/>
        <v/>
      </c>
      <c r="AC278" s="169" t="str">
        <f t="shared" si="64"/>
        <v/>
      </c>
      <c r="AD278" s="153">
        <f t="shared" si="65"/>
        <v>0</v>
      </c>
      <c r="AE278" s="153" t="str">
        <f t="shared" si="66"/>
        <v>NA</v>
      </c>
      <c r="AF278" s="153" t="str">
        <f t="shared" si="67"/>
        <v>NA</v>
      </c>
      <c r="AG278" s="153" t="str">
        <f>IF(AF278="NA","",IF(AF278=999999, "", IF(AF278=888888, "", IF(COUNTIF($AF$10:AF278,AF278)=1,AF278,""))))</f>
        <v/>
      </c>
      <c r="AH278" s="153" t="str">
        <f t="shared" si="68"/>
        <v>NA</v>
      </c>
      <c r="AI278" s="153" t="str">
        <f>IF(AH278="NA","",IF(AH278=999999, "", IF(AH278=888888, "", IF(COUNTIF($AH$10:AH278,AH278)=1,AH278,""))))</f>
        <v/>
      </c>
      <c r="AJ278" s="153" t="str">
        <f t="shared" si="69"/>
        <v>NA</v>
      </c>
      <c r="AK278" s="153" t="str">
        <f>IF(AJ278="NA","",IF(AJ278=999999, "", IF(AJ278=888888, "", IF(COUNTIF($AJ$10:AJ278,AJ278)=1,AJ278,""))))</f>
        <v/>
      </c>
      <c r="AL278" s="153">
        <f t="shared" si="72"/>
        <v>0</v>
      </c>
      <c r="AM278" s="153">
        <f t="shared" si="73"/>
        <v>0</v>
      </c>
      <c r="AN278" s="153" t="str">
        <f t="shared" si="74"/>
        <v>False</v>
      </c>
      <c r="AO278" s="235" t="str">
        <f t="shared" si="75"/>
        <v>NA</v>
      </c>
      <c r="AP278" s="235" t="str">
        <f>IF(AO278="NA","",IF(AO278=999999, "", IF(AO278=888888, "", IF(COUNTIF($AO$10:AO278,AO278)=1,AO278,""))))</f>
        <v/>
      </c>
      <c r="AQ278" s="211"/>
      <c r="AR278" s="211"/>
    </row>
    <row r="279" spans="1:44" ht="21.75" customHeight="1" x14ac:dyDescent="0.35">
      <c r="A279" s="148" t="str">
        <f t="shared" si="61"/>
        <v/>
      </c>
      <c r="B279" s="10"/>
      <c r="C279" s="147" t="str">
        <f>IFERROR(INDEX('List of schools'!C$2:C$8000, MATCH('Year 8 _2022'!$B279, 'List of schools'!$B$2:$B$8000,0)), "NA")</f>
        <v>NA</v>
      </c>
      <c r="D279" s="10"/>
      <c r="E279" s="124"/>
      <c r="F279" s="149" t="str">
        <f>IF(E279="","",IFERROR(
IF('Year 8 _2022'!E279="M",INDEX('List of schools'!H$2:H$7300,MATCH('Year 8 _2022'!$B279,'List of schools'!$B$2:$B$7300,0)),IF('Year 8 _2022'!E279="F",INDEX('List of schools'!G$2:G$7300,MATCH('Year 8 _2022'!$B279,'List of schools'!$B$2:$B$7300,0)),IF('Year 8 _2022'!E279="non-binary or other", 0,IF('Year 8 _2022'!E279="not disclosed", 0,"NA")))),"NA"))</f>
        <v/>
      </c>
      <c r="G279" s="11"/>
      <c r="H279" s="10"/>
      <c r="I279" s="10"/>
      <c r="J279" s="10"/>
      <c r="K279" s="150">
        <f t="shared" si="62"/>
        <v>0</v>
      </c>
      <c r="L279" s="17"/>
      <c r="M279" s="16"/>
      <c r="N279" s="9"/>
      <c r="O279" s="213"/>
      <c r="P279" s="10"/>
      <c r="Q279" s="355"/>
      <c r="R279" s="254"/>
      <c r="S279" s="151" t="str">
        <f t="shared" si="70"/>
        <v/>
      </c>
      <c r="T279" s="16"/>
      <c r="U279" s="10"/>
      <c r="V279" s="213"/>
      <c r="W279" s="10"/>
      <c r="X279" s="355"/>
      <c r="Y279" s="254"/>
      <c r="Z279" s="151" t="str">
        <f t="shared" si="71"/>
        <v/>
      </c>
      <c r="AA279" s="4"/>
      <c r="AB279" s="153" t="str">
        <f t="shared" si="63"/>
        <v/>
      </c>
      <c r="AC279" s="169" t="str">
        <f t="shared" si="64"/>
        <v/>
      </c>
      <c r="AD279" s="153">
        <f t="shared" si="65"/>
        <v>0</v>
      </c>
      <c r="AE279" s="153" t="str">
        <f t="shared" si="66"/>
        <v>NA</v>
      </c>
      <c r="AF279" s="153" t="str">
        <f t="shared" si="67"/>
        <v>NA</v>
      </c>
      <c r="AG279" s="153" t="str">
        <f>IF(AF279="NA","",IF(AF279=999999, "", IF(AF279=888888, "", IF(COUNTIF($AF$10:AF279,AF279)=1,AF279,""))))</f>
        <v/>
      </c>
      <c r="AH279" s="153" t="str">
        <f t="shared" si="68"/>
        <v>NA</v>
      </c>
      <c r="AI279" s="153" t="str">
        <f>IF(AH279="NA","",IF(AH279=999999, "", IF(AH279=888888, "", IF(COUNTIF($AH$10:AH279,AH279)=1,AH279,""))))</f>
        <v/>
      </c>
      <c r="AJ279" s="153" t="str">
        <f t="shared" si="69"/>
        <v>NA</v>
      </c>
      <c r="AK279" s="153" t="str">
        <f>IF(AJ279="NA","",IF(AJ279=999999, "", IF(AJ279=888888, "", IF(COUNTIF($AJ$10:AJ279,AJ279)=1,AJ279,""))))</f>
        <v/>
      </c>
      <c r="AL279" s="153">
        <f t="shared" si="72"/>
        <v>0</v>
      </c>
      <c r="AM279" s="153">
        <f t="shared" si="73"/>
        <v>0</v>
      </c>
      <c r="AN279" s="153" t="str">
        <f t="shared" si="74"/>
        <v>False</v>
      </c>
      <c r="AO279" s="235" t="str">
        <f t="shared" si="75"/>
        <v>NA</v>
      </c>
      <c r="AP279" s="235" t="str">
        <f>IF(AO279="NA","",IF(AO279=999999, "", IF(AO279=888888, "", IF(COUNTIF($AO$10:AO279,AO279)=1,AO279,""))))</f>
        <v/>
      </c>
      <c r="AQ279" s="211"/>
      <c r="AR279" s="211"/>
    </row>
    <row r="280" spans="1:44" ht="21.75" customHeight="1" x14ac:dyDescent="0.35">
      <c r="A280" s="148" t="str">
        <f t="shared" ref="A280:A343" si="76">IF($AD280=0,"",IF(OR($B280="", $D280="", $E280="",$O280="",$V280=""),"Required data Incomplete",""))</f>
        <v/>
      </c>
      <c r="B280" s="10"/>
      <c r="C280" s="147" t="str">
        <f>IFERROR(INDEX('List of schools'!C$2:C$8000, MATCH('Year 8 _2022'!$B280, 'List of schools'!$B$2:$B$8000,0)), "NA")</f>
        <v>NA</v>
      </c>
      <c r="D280" s="10"/>
      <c r="E280" s="124"/>
      <c r="F280" s="149" t="str">
        <f>IF(E280="","",IFERROR(
IF('Year 8 _2022'!E280="M",INDEX('List of schools'!H$2:H$7300,MATCH('Year 8 _2022'!$B280,'List of schools'!$B$2:$B$7300,0)),IF('Year 8 _2022'!E280="F",INDEX('List of schools'!G$2:G$7300,MATCH('Year 8 _2022'!$B280,'List of schools'!$B$2:$B$7300,0)),IF('Year 8 _2022'!E280="non-binary or other", 0,IF('Year 8 _2022'!E280="not disclosed", 0,"NA")))),"NA"))</f>
        <v/>
      </c>
      <c r="G280" s="11"/>
      <c r="H280" s="10"/>
      <c r="I280" s="10"/>
      <c r="J280" s="10"/>
      <c r="K280" s="150">
        <f t="shared" si="62"/>
        <v>0</v>
      </c>
      <c r="L280" s="17"/>
      <c r="M280" s="16"/>
      <c r="N280" s="9"/>
      <c r="O280" s="213"/>
      <c r="P280" s="10"/>
      <c r="Q280" s="355"/>
      <c r="R280" s="254"/>
      <c r="S280" s="151" t="str">
        <f t="shared" si="70"/>
        <v/>
      </c>
      <c r="T280" s="16"/>
      <c r="U280" s="10"/>
      <c r="V280" s="213"/>
      <c r="W280" s="10"/>
      <c r="X280" s="355"/>
      <c r="Y280" s="254"/>
      <c r="Z280" s="151" t="str">
        <f t="shared" si="71"/>
        <v/>
      </c>
      <c r="AA280" s="4"/>
      <c r="AB280" s="153" t="str">
        <f t="shared" si="63"/>
        <v/>
      </c>
      <c r="AC280" s="169" t="str">
        <f t="shared" si="64"/>
        <v/>
      </c>
      <c r="AD280" s="153">
        <f t="shared" si="65"/>
        <v>0</v>
      </c>
      <c r="AE280" s="153" t="str">
        <f t="shared" si="66"/>
        <v>NA</v>
      </c>
      <c r="AF280" s="153" t="str">
        <f t="shared" si="67"/>
        <v>NA</v>
      </c>
      <c r="AG280" s="153" t="str">
        <f>IF(AF280="NA","",IF(AF280=999999, "", IF(AF280=888888, "", IF(COUNTIF($AF$10:AF280,AF280)=1,AF280,""))))</f>
        <v/>
      </c>
      <c r="AH280" s="153" t="str">
        <f t="shared" si="68"/>
        <v>NA</v>
      </c>
      <c r="AI280" s="153" t="str">
        <f>IF(AH280="NA","",IF(AH280=999999, "", IF(AH280=888888, "", IF(COUNTIF($AH$10:AH280,AH280)=1,AH280,""))))</f>
        <v/>
      </c>
      <c r="AJ280" s="153" t="str">
        <f t="shared" si="69"/>
        <v>NA</v>
      </c>
      <c r="AK280" s="153" t="str">
        <f>IF(AJ280="NA","",IF(AJ280=999999, "", IF(AJ280=888888, "", IF(COUNTIF($AJ$10:AJ280,AJ280)=1,AJ280,""))))</f>
        <v/>
      </c>
      <c r="AL280" s="153">
        <f t="shared" si="72"/>
        <v>0</v>
      </c>
      <c r="AM280" s="153">
        <f t="shared" si="73"/>
        <v>0</v>
      </c>
      <c r="AN280" s="153" t="str">
        <f t="shared" si="74"/>
        <v>False</v>
      </c>
      <c r="AO280" s="235" t="str">
        <f t="shared" si="75"/>
        <v>NA</v>
      </c>
      <c r="AP280" s="235" t="str">
        <f>IF(AO280="NA","",IF(AO280=999999, "", IF(AO280=888888, "", IF(COUNTIF($AO$10:AO280,AO280)=1,AO280,""))))</f>
        <v/>
      </c>
      <c r="AQ280" s="211"/>
      <c r="AR280" s="211"/>
    </row>
    <row r="281" spans="1:44" ht="21.75" customHeight="1" x14ac:dyDescent="0.35">
      <c r="A281" s="148" t="str">
        <f t="shared" si="76"/>
        <v/>
      </c>
      <c r="B281" s="10"/>
      <c r="C281" s="147" t="str">
        <f>IFERROR(INDEX('List of schools'!C$2:C$8000, MATCH('Year 8 _2022'!$B281, 'List of schools'!$B$2:$B$8000,0)), "NA")</f>
        <v>NA</v>
      </c>
      <c r="D281" s="10"/>
      <c r="E281" s="124"/>
      <c r="F281" s="149" t="str">
        <f>IF(E281="","",IFERROR(
IF('Year 8 _2022'!E281="M",INDEX('List of schools'!H$2:H$7300,MATCH('Year 8 _2022'!$B281,'List of schools'!$B$2:$B$7300,0)),IF('Year 8 _2022'!E281="F",INDEX('List of schools'!G$2:G$7300,MATCH('Year 8 _2022'!$B281,'List of schools'!$B$2:$B$7300,0)),IF('Year 8 _2022'!E281="non-binary or other", 0,IF('Year 8 _2022'!E281="not disclosed", 0,"NA")))),"NA"))</f>
        <v/>
      </c>
      <c r="G281" s="11"/>
      <c r="H281" s="10"/>
      <c r="I281" s="10"/>
      <c r="J281" s="10"/>
      <c r="K281" s="150">
        <f t="shared" si="62"/>
        <v>0</v>
      </c>
      <c r="L281" s="17"/>
      <c r="M281" s="16"/>
      <c r="N281" s="9"/>
      <c r="O281" s="213"/>
      <c r="P281" s="10"/>
      <c r="Q281" s="355"/>
      <c r="R281" s="254"/>
      <c r="S281" s="151" t="str">
        <f t="shared" si="70"/>
        <v/>
      </c>
      <c r="T281" s="16"/>
      <c r="U281" s="10"/>
      <c r="V281" s="213"/>
      <c r="W281" s="10"/>
      <c r="X281" s="355"/>
      <c r="Y281" s="254"/>
      <c r="Z281" s="151" t="str">
        <f t="shared" si="71"/>
        <v/>
      </c>
      <c r="AA281" s="4"/>
      <c r="AB281" s="153" t="str">
        <f t="shared" si="63"/>
        <v/>
      </c>
      <c r="AC281" s="169" t="str">
        <f t="shared" si="64"/>
        <v/>
      </c>
      <c r="AD281" s="153">
        <f t="shared" si="65"/>
        <v>0</v>
      </c>
      <c r="AE281" s="153" t="str">
        <f t="shared" si="66"/>
        <v>NA</v>
      </c>
      <c r="AF281" s="153" t="str">
        <f t="shared" si="67"/>
        <v>NA</v>
      </c>
      <c r="AG281" s="153" t="str">
        <f>IF(AF281="NA","",IF(AF281=999999, "", IF(AF281=888888, "", IF(COUNTIF($AF$10:AF281,AF281)=1,AF281,""))))</f>
        <v/>
      </c>
      <c r="AH281" s="153" t="str">
        <f t="shared" si="68"/>
        <v>NA</v>
      </c>
      <c r="AI281" s="153" t="str">
        <f>IF(AH281="NA","",IF(AH281=999999, "", IF(AH281=888888, "", IF(COUNTIF($AH$10:AH281,AH281)=1,AH281,""))))</f>
        <v/>
      </c>
      <c r="AJ281" s="153" t="str">
        <f t="shared" si="69"/>
        <v>NA</v>
      </c>
      <c r="AK281" s="153" t="str">
        <f>IF(AJ281="NA","",IF(AJ281=999999, "", IF(AJ281=888888, "", IF(COUNTIF($AJ$10:AJ281,AJ281)=1,AJ281,""))))</f>
        <v/>
      </c>
      <c r="AL281" s="153">
        <f t="shared" si="72"/>
        <v>0</v>
      </c>
      <c r="AM281" s="153">
        <f t="shared" si="73"/>
        <v>0</v>
      </c>
      <c r="AN281" s="153" t="str">
        <f t="shared" si="74"/>
        <v>False</v>
      </c>
      <c r="AO281" s="235" t="str">
        <f t="shared" si="75"/>
        <v>NA</v>
      </c>
      <c r="AP281" s="235" t="str">
        <f>IF(AO281="NA","",IF(AO281=999999, "", IF(AO281=888888, "", IF(COUNTIF($AO$10:AO281,AO281)=1,AO281,""))))</f>
        <v/>
      </c>
      <c r="AQ281" s="211"/>
      <c r="AR281" s="211"/>
    </row>
    <row r="282" spans="1:44" ht="21.75" customHeight="1" x14ac:dyDescent="0.35">
      <c r="A282" s="148" t="str">
        <f t="shared" si="76"/>
        <v/>
      </c>
      <c r="B282" s="10"/>
      <c r="C282" s="147" t="str">
        <f>IFERROR(INDEX('List of schools'!C$2:C$8000, MATCH('Year 8 _2022'!$B282, 'List of schools'!$B$2:$B$8000,0)), "NA")</f>
        <v>NA</v>
      </c>
      <c r="D282" s="10"/>
      <c r="E282" s="124"/>
      <c r="F282" s="149" t="str">
        <f>IF(E282="","",IFERROR(
IF('Year 8 _2022'!E282="M",INDEX('List of schools'!H$2:H$7300,MATCH('Year 8 _2022'!$B282,'List of schools'!$B$2:$B$7300,0)),IF('Year 8 _2022'!E282="F",INDEX('List of schools'!G$2:G$7300,MATCH('Year 8 _2022'!$B282,'List of schools'!$B$2:$B$7300,0)),IF('Year 8 _2022'!E282="non-binary or other", 0,IF('Year 8 _2022'!E282="not disclosed", 0,"NA")))),"NA"))</f>
        <v/>
      </c>
      <c r="G282" s="11"/>
      <c r="H282" s="10"/>
      <c r="I282" s="10"/>
      <c r="J282" s="10"/>
      <c r="K282" s="150">
        <f t="shared" si="62"/>
        <v>0</v>
      </c>
      <c r="L282" s="17"/>
      <c r="M282" s="16"/>
      <c r="N282" s="9"/>
      <c r="O282" s="213"/>
      <c r="P282" s="10"/>
      <c r="Q282" s="355"/>
      <c r="R282" s="254"/>
      <c r="S282" s="151" t="str">
        <f t="shared" si="70"/>
        <v/>
      </c>
      <c r="T282" s="16"/>
      <c r="U282" s="10"/>
      <c r="V282" s="213"/>
      <c r="W282" s="10"/>
      <c r="X282" s="355"/>
      <c r="Y282" s="254"/>
      <c r="Z282" s="151" t="str">
        <f t="shared" si="71"/>
        <v/>
      </c>
      <c r="AA282" s="4"/>
      <c r="AB282" s="153" t="str">
        <f t="shared" si="63"/>
        <v/>
      </c>
      <c r="AC282" s="169" t="str">
        <f t="shared" si="64"/>
        <v/>
      </c>
      <c r="AD282" s="153">
        <f t="shared" si="65"/>
        <v>0</v>
      </c>
      <c r="AE282" s="153" t="str">
        <f t="shared" si="66"/>
        <v>NA</v>
      </c>
      <c r="AF282" s="153" t="str">
        <f t="shared" si="67"/>
        <v>NA</v>
      </c>
      <c r="AG282" s="153" t="str">
        <f>IF(AF282="NA","",IF(AF282=999999, "", IF(AF282=888888, "", IF(COUNTIF($AF$10:AF282,AF282)=1,AF282,""))))</f>
        <v/>
      </c>
      <c r="AH282" s="153" t="str">
        <f t="shared" si="68"/>
        <v>NA</v>
      </c>
      <c r="AI282" s="153" t="str">
        <f>IF(AH282="NA","",IF(AH282=999999, "", IF(AH282=888888, "", IF(COUNTIF($AH$10:AH282,AH282)=1,AH282,""))))</f>
        <v/>
      </c>
      <c r="AJ282" s="153" t="str">
        <f t="shared" si="69"/>
        <v>NA</v>
      </c>
      <c r="AK282" s="153" t="str">
        <f>IF(AJ282="NA","",IF(AJ282=999999, "", IF(AJ282=888888, "", IF(COUNTIF($AJ$10:AJ282,AJ282)=1,AJ282,""))))</f>
        <v/>
      </c>
      <c r="AL282" s="153">
        <f t="shared" si="72"/>
        <v>0</v>
      </c>
      <c r="AM282" s="153">
        <f t="shared" si="73"/>
        <v>0</v>
      </c>
      <c r="AN282" s="153" t="str">
        <f t="shared" si="74"/>
        <v>False</v>
      </c>
      <c r="AO282" s="235" t="str">
        <f t="shared" si="75"/>
        <v>NA</v>
      </c>
      <c r="AP282" s="235" t="str">
        <f>IF(AO282="NA","",IF(AO282=999999, "", IF(AO282=888888, "", IF(COUNTIF($AO$10:AO282,AO282)=1,AO282,""))))</f>
        <v/>
      </c>
      <c r="AQ282" s="211"/>
      <c r="AR282" s="211"/>
    </row>
    <row r="283" spans="1:44" ht="21.75" customHeight="1" x14ac:dyDescent="0.35">
      <c r="A283" s="148" t="str">
        <f t="shared" si="76"/>
        <v/>
      </c>
      <c r="B283" s="10"/>
      <c r="C283" s="147" t="str">
        <f>IFERROR(INDEX('List of schools'!C$2:C$8000, MATCH('Year 8 _2022'!$B283, 'List of schools'!$B$2:$B$8000,0)), "NA")</f>
        <v>NA</v>
      </c>
      <c r="D283" s="10"/>
      <c r="E283" s="124"/>
      <c r="F283" s="149" t="str">
        <f>IF(E283="","",IFERROR(
IF('Year 8 _2022'!E283="M",INDEX('List of schools'!H$2:H$7300,MATCH('Year 8 _2022'!$B283,'List of schools'!$B$2:$B$7300,0)),IF('Year 8 _2022'!E283="F",INDEX('List of schools'!G$2:G$7300,MATCH('Year 8 _2022'!$B283,'List of schools'!$B$2:$B$7300,0)),IF('Year 8 _2022'!E283="non-binary or other", 0,IF('Year 8 _2022'!E283="not disclosed", 0,"NA")))),"NA"))</f>
        <v/>
      </c>
      <c r="G283" s="11"/>
      <c r="H283" s="10"/>
      <c r="I283" s="10"/>
      <c r="J283" s="10"/>
      <c r="K283" s="150">
        <f t="shared" si="62"/>
        <v>0</v>
      </c>
      <c r="L283" s="17"/>
      <c r="M283" s="16"/>
      <c r="N283" s="9"/>
      <c r="O283" s="213"/>
      <c r="P283" s="10"/>
      <c r="Q283" s="355"/>
      <c r="R283" s="254"/>
      <c r="S283" s="151" t="str">
        <f t="shared" si="70"/>
        <v/>
      </c>
      <c r="T283" s="16"/>
      <c r="U283" s="10"/>
      <c r="V283" s="213"/>
      <c r="W283" s="10"/>
      <c r="X283" s="355"/>
      <c r="Y283" s="254"/>
      <c r="Z283" s="151" t="str">
        <f t="shared" si="71"/>
        <v/>
      </c>
      <c r="AA283" s="4"/>
      <c r="AB283" s="153" t="str">
        <f t="shared" si="63"/>
        <v/>
      </c>
      <c r="AC283" s="169" t="str">
        <f t="shared" si="64"/>
        <v/>
      </c>
      <c r="AD283" s="153">
        <f t="shared" si="65"/>
        <v>0</v>
      </c>
      <c r="AE283" s="153" t="str">
        <f t="shared" si="66"/>
        <v>NA</v>
      </c>
      <c r="AF283" s="153" t="str">
        <f t="shared" si="67"/>
        <v>NA</v>
      </c>
      <c r="AG283" s="153" t="str">
        <f>IF(AF283="NA","",IF(AF283=999999, "", IF(AF283=888888, "", IF(COUNTIF($AF$10:AF283,AF283)=1,AF283,""))))</f>
        <v/>
      </c>
      <c r="AH283" s="153" t="str">
        <f t="shared" si="68"/>
        <v>NA</v>
      </c>
      <c r="AI283" s="153" t="str">
        <f>IF(AH283="NA","",IF(AH283=999999, "", IF(AH283=888888, "", IF(COUNTIF($AH$10:AH283,AH283)=1,AH283,""))))</f>
        <v/>
      </c>
      <c r="AJ283" s="153" t="str">
        <f t="shared" si="69"/>
        <v>NA</v>
      </c>
      <c r="AK283" s="153" t="str">
        <f>IF(AJ283="NA","",IF(AJ283=999999, "", IF(AJ283=888888, "", IF(COUNTIF($AJ$10:AJ283,AJ283)=1,AJ283,""))))</f>
        <v/>
      </c>
      <c r="AL283" s="153">
        <f t="shared" si="72"/>
        <v>0</v>
      </c>
      <c r="AM283" s="153">
        <f t="shared" si="73"/>
        <v>0</v>
      </c>
      <c r="AN283" s="153" t="str">
        <f t="shared" si="74"/>
        <v>False</v>
      </c>
      <c r="AO283" s="235" t="str">
        <f t="shared" si="75"/>
        <v>NA</v>
      </c>
      <c r="AP283" s="235" t="str">
        <f>IF(AO283="NA","",IF(AO283=999999, "", IF(AO283=888888, "", IF(COUNTIF($AO$10:AO283,AO283)=1,AO283,""))))</f>
        <v/>
      </c>
      <c r="AQ283" s="211"/>
      <c r="AR283" s="211"/>
    </row>
    <row r="284" spans="1:44" ht="21.75" customHeight="1" x14ac:dyDescent="0.35">
      <c r="A284" s="148" t="str">
        <f t="shared" si="76"/>
        <v/>
      </c>
      <c r="B284" s="10"/>
      <c r="C284" s="147" t="str">
        <f>IFERROR(INDEX('List of schools'!C$2:C$8000, MATCH('Year 8 _2022'!$B284, 'List of schools'!$B$2:$B$8000,0)), "NA")</f>
        <v>NA</v>
      </c>
      <c r="D284" s="10"/>
      <c r="E284" s="124"/>
      <c r="F284" s="149" t="str">
        <f>IF(E284="","",IFERROR(
IF('Year 8 _2022'!E284="M",INDEX('List of schools'!H$2:H$7300,MATCH('Year 8 _2022'!$B284,'List of schools'!$B$2:$B$7300,0)),IF('Year 8 _2022'!E284="F",INDEX('List of schools'!G$2:G$7300,MATCH('Year 8 _2022'!$B284,'List of schools'!$B$2:$B$7300,0)),IF('Year 8 _2022'!E284="non-binary or other", 0,IF('Year 8 _2022'!E284="not disclosed", 0,"NA")))),"NA"))</f>
        <v/>
      </c>
      <c r="G284" s="11"/>
      <c r="H284" s="10"/>
      <c r="I284" s="10"/>
      <c r="J284" s="10"/>
      <c r="K284" s="150">
        <f t="shared" si="62"/>
        <v>0</v>
      </c>
      <c r="L284" s="17"/>
      <c r="M284" s="16"/>
      <c r="N284" s="9"/>
      <c r="O284" s="213"/>
      <c r="P284" s="10"/>
      <c r="Q284" s="355"/>
      <c r="R284" s="254"/>
      <c r="S284" s="151" t="str">
        <f t="shared" si="70"/>
        <v/>
      </c>
      <c r="T284" s="16"/>
      <c r="U284" s="10"/>
      <c r="V284" s="213"/>
      <c r="W284" s="10"/>
      <c r="X284" s="355"/>
      <c r="Y284" s="254"/>
      <c r="Z284" s="151" t="str">
        <f t="shared" si="71"/>
        <v/>
      </c>
      <c r="AA284" s="4"/>
      <c r="AB284" s="153" t="str">
        <f t="shared" si="63"/>
        <v/>
      </c>
      <c r="AC284" s="169" t="str">
        <f t="shared" si="64"/>
        <v/>
      </c>
      <c r="AD284" s="153">
        <f t="shared" si="65"/>
        <v>0</v>
      </c>
      <c r="AE284" s="153" t="str">
        <f t="shared" si="66"/>
        <v>NA</v>
      </c>
      <c r="AF284" s="153" t="str">
        <f t="shared" si="67"/>
        <v>NA</v>
      </c>
      <c r="AG284" s="153" t="str">
        <f>IF(AF284="NA","",IF(AF284=999999, "", IF(AF284=888888, "", IF(COUNTIF($AF$10:AF284,AF284)=1,AF284,""))))</f>
        <v/>
      </c>
      <c r="AH284" s="153" t="str">
        <f t="shared" si="68"/>
        <v>NA</v>
      </c>
      <c r="AI284" s="153" t="str">
        <f>IF(AH284="NA","",IF(AH284=999999, "", IF(AH284=888888, "", IF(COUNTIF($AH$10:AH284,AH284)=1,AH284,""))))</f>
        <v/>
      </c>
      <c r="AJ284" s="153" t="str">
        <f t="shared" si="69"/>
        <v>NA</v>
      </c>
      <c r="AK284" s="153" t="str">
        <f>IF(AJ284="NA","",IF(AJ284=999999, "", IF(AJ284=888888, "", IF(COUNTIF($AJ$10:AJ284,AJ284)=1,AJ284,""))))</f>
        <v/>
      </c>
      <c r="AL284" s="153">
        <f t="shared" si="72"/>
        <v>0</v>
      </c>
      <c r="AM284" s="153">
        <f t="shared" si="73"/>
        <v>0</v>
      </c>
      <c r="AN284" s="153" t="str">
        <f t="shared" si="74"/>
        <v>False</v>
      </c>
      <c r="AO284" s="235" t="str">
        <f t="shared" si="75"/>
        <v>NA</v>
      </c>
      <c r="AP284" s="235" t="str">
        <f>IF(AO284="NA","",IF(AO284=999999, "", IF(AO284=888888, "", IF(COUNTIF($AO$10:AO284,AO284)=1,AO284,""))))</f>
        <v/>
      </c>
      <c r="AQ284" s="211"/>
      <c r="AR284" s="211"/>
    </row>
    <row r="285" spans="1:44" ht="21.75" customHeight="1" x14ac:dyDescent="0.35">
      <c r="A285" s="148" t="str">
        <f t="shared" si="76"/>
        <v/>
      </c>
      <c r="B285" s="10"/>
      <c r="C285" s="147" t="str">
        <f>IFERROR(INDEX('List of schools'!C$2:C$8000, MATCH('Year 8 _2022'!$B285, 'List of schools'!$B$2:$B$8000,0)), "NA")</f>
        <v>NA</v>
      </c>
      <c r="D285" s="10"/>
      <c r="E285" s="124"/>
      <c r="F285" s="149" t="str">
        <f>IF(E285="","",IFERROR(
IF('Year 8 _2022'!E285="M",INDEX('List of schools'!H$2:H$7300,MATCH('Year 8 _2022'!$B285,'List of schools'!$B$2:$B$7300,0)),IF('Year 8 _2022'!E285="F",INDEX('List of schools'!G$2:G$7300,MATCH('Year 8 _2022'!$B285,'List of schools'!$B$2:$B$7300,0)),IF('Year 8 _2022'!E285="non-binary or other", 0,IF('Year 8 _2022'!E285="not disclosed", 0,"NA")))),"NA"))</f>
        <v/>
      </c>
      <c r="G285" s="11"/>
      <c r="H285" s="10"/>
      <c r="I285" s="10"/>
      <c r="J285" s="10"/>
      <c r="K285" s="150">
        <f t="shared" si="62"/>
        <v>0</v>
      </c>
      <c r="L285" s="17"/>
      <c r="M285" s="16"/>
      <c r="N285" s="9"/>
      <c r="O285" s="213"/>
      <c r="P285" s="10"/>
      <c r="Q285" s="355"/>
      <c r="R285" s="254"/>
      <c r="S285" s="151" t="str">
        <f t="shared" si="70"/>
        <v/>
      </c>
      <c r="T285" s="16"/>
      <c r="U285" s="10"/>
      <c r="V285" s="213"/>
      <c r="W285" s="10"/>
      <c r="X285" s="355"/>
      <c r="Y285" s="254"/>
      <c r="Z285" s="151" t="str">
        <f t="shared" si="71"/>
        <v/>
      </c>
      <c r="AA285" s="4"/>
      <c r="AB285" s="153" t="str">
        <f t="shared" si="63"/>
        <v/>
      </c>
      <c r="AC285" s="169" t="str">
        <f t="shared" si="64"/>
        <v/>
      </c>
      <c r="AD285" s="153">
        <f t="shared" si="65"/>
        <v>0</v>
      </c>
      <c r="AE285" s="153" t="str">
        <f t="shared" si="66"/>
        <v>NA</v>
      </c>
      <c r="AF285" s="153" t="str">
        <f t="shared" si="67"/>
        <v>NA</v>
      </c>
      <c r="AG285" s="153" t="str">
        <f>IF(AF285="NA","",IF(AF285=999999, "", IF(AF285=888888, "", IF(COUNTIF($AF$10:AF285,AF285)=1,AF285,""))))</f>
        <v/>
      </c>
      <c r="AH285" s="153" t="str">
        <f t="shared" si="68"/>
        <v>NA</v>
      </c>
      <c r="AI285" s="153" t="str">
        <f>IF(AH285="NA","",IF(AH285=999999, "", IF(AH285=888888, "", IF(COUNTIF($AH$10:AH285,AH285)=1,AH285,""))))</f>
        <v/>
      </c>
      <c r="AJ285" s="153" t="str">
        <f t="shared" si="69"/>
        <v>NA</v>
      </c>
      <c r="AK285" s="153" t="str">
        <f>IF(AJ285="NA","",IF(AJ285=999999, "", IF(AJ285=888888, "", IF(COUNTIF($AJ$10:AJ285,AJ285)=1,AJ285,""))))</f>
        <v/>
      </c>
      <c r="AL285" s="153">
        <f t="shared" si="72"/>
        <v>0</v>
      </c>
      <c r="AM285" s="153">
        <f t="shared" si="73"/>
        <v>0</v>
      </c>
      <c r="AN285" s="153" t="str">
        <f t="shared" si="74"/>
        <v>False</v>
      </c>
      <c r="AO285" s="235" t="str">
        <f t="shared" si="75"/>
        <v>NA</v>
      </c>
      <c r="AP285" s="235" t="str">
        <f>IF(AO285="NA","",IF(AO285=999999, "", IF(AO285=888888, "", IF(COUNTIF($AO$10:AO285,AO285)=1,AO285,""))))</f>
        <v/>
      </c>
      <c r="AQ285" s="211"/>
      <c r="AR285" s="211"/>
    </row>
    <row r="286" spans="1:44" ht="21.75" customHeight="1" x14ac:dyDescent="0.35">
      <c r="A286" s="148" t="str">
        <f t="shared" si="76"/>
        <v/>
      </c>
      <c r="B286" s="10"/>
      <c r="C286" s="147" t="str">
        <f>IFERROR(INDEX('List of schools'!C$2:C$8000, MATCH('Year 8 _2022'!$B286, 'List of schools'!$B$2:$B$8000,0)), "NA")</f>
        <v>NA</v>
      </c>
      <c r="D286" s="10"/>
      <c r="E286" s="124"/>
      <c r="F286" s="149" t="str">
        <f>IF(E286="","",IFERROR(
IF('Year 8 _2022'!E286="M",INDEX('List of schools'!H$2:H$7300,MATCH('Year 8 _2022'!$B286,'List of schools'!$B$2:$B$7300,0)),IF('Year 8 _2022'!E286="F",INDEX('List of schools'!G$2:G$7300,MATCH('Year 8 _2022'!$B286,'List of schools'!$B$2:$B$7300,0)),IF('Year 8 _2022'!E286="non-binary or other", 0,IF('Year 8 _2022'!E286="not disclosed", 0,"NA")))),"NA"))</f>
        <v/>
      </c>
      <c r="G286" s="11"/>
      <c r="H286" s="10"/>
      <c r="I286" s="10"/>
      <c r="J286" s="10"/>
      <c r="K286" s="150">
        <f t="shared" si="62"/>
        <v>0</v>
      </c>
      <c r="L286" s="17"/>
      <c r="M286" s="16"/>
      <c r="N286" s="9"/>
      <c r="O286" s="213"/>
      <c r="P286" s="10"/>
      <c r="Q286" s="355"/>
      <c r="R286" s="254"/>
      <c r="S286" s="151" t="str">
        <f t="shared" si="70"/>
        <v/>
      </c>
      <c r="T286" s="16"/>
      <c r="U286" s="10"/>
      <c r="V286" s="213"/>
      <c r="W286" s="10"/>
      <c r="X286" s="355"/>
      <c r="Y286" s="254"/>
      <c r="Z286" s="151" t="str">
        <f t="shared" si="71"/>
        <v/>
      </c>
      <c r="AA286" s="4"/>
      <c r="AB286" s="153" t="str">
        <f t="shared" si="63"/>
        <v/>
      </c>
      <c r="AC286" s="169" t="str">
        <f t="shared" si="64"/>
        <v/>
      </c>
      <c r="AD286" s="153">
        <f t="shared" si="65"/>
        <v>0</v>
      </c>
      <c r="AE286" s="153" t="str">
        <f t="shared" si="66"/>
        <v>NA</v>
      </c>
      <c r="AF286" s="153" t="str">
        <f t="shared" si="67"/>
        <v>NA</v>
      </c>
      <c r="AG286" s="153" t="str">
        <f>IF(AF286="NA","",IF(AF286=999999, "", IF(AF286=888888, "", IF(COUNTIF($AF$10:AF286,AF286)=1,AF286,""))))</f>
        <v/>
      </c>
      <c r="AH286" s="153" t="str">
        <f t="shared" si="68"/>
        <v>NA</v>
      </c>
      <c r="AI286" s="153" t="str">
        <f>IF(AH286="NA","",IF(AH286=999999, "", IF(AH286=888888, "", IF(COUNTIF($AH$10:AH286,AH286)=1,AH286,""))))</f>
        <v/>
      </c>
      <c r="AJ286" s="153" t="str">
        <f t="shared" si="69"/>
        <v>NA</v>
      </c>
      <c r="AK286" s="153" t="str">
        <f>IF(AJ286="NA","",IF(AJ286=999999, "", IF(AJ286=888888, "", IF(COUNTIF($AJ$10:AJ286,AJ286)=1,AJ286,""))))</f>
        <v/>
      </c>
      <c r="AL286" s="153">
        <f t="shared" si="72"/>
        <v>0</v>
      </c>
      <c r="AM286" s="153">
        <f t="shared" si="73"/>
        <v>0</v>
      </c>
      <c r="AN286" s="153" t="str">
        <f t="shared" si="74"/>
        <v>False</v>
      </c>
      <c r="AO286" s="235" t="str">
        <f t="shared" si="75"/>
        <v>NA</v>
      </c>
      <c r="AP286" s="235" t="str">
        <f>IF(AO286="NA","",IF(AO286=999999, "", IF(AO286=888888, "", IF(COUNTIF($AO$10:AO286,AO286)=1,AO286,""))))</f>
        <v/>
      </c>
      <c r="AQ286" s="211"/>
      <c r="AR286" s="211"/>
    </row>
    <row r="287" spans="1:44" ht="21.75" customHeight="1" x14ac:dyDescent="0.35">
      <c r="A287" s="148" t="str">
        <f t="shared" si="76"/>
        <v/>
      </c>
      <c r="B287" s="10"/>
      <c r="C287" s="147" t="str">
        <f>IFERROR(INDEX('List of schools'!C$2:C$8000, MATCH('Year 8 _2022'!$B287, 'List of schools'!$B$2:$B$8000,0)), "NA")</f>
        <v>NA</v>
      </c>
      <c r="D287" s="10"/>
      <c r="E287" s="124"/>
      <c r="F287" s="149" t="str">
        <f>IF(E287="","",IFERROR(
IF('Year 8 _2022'!E287="M",INDEX('List of schools'!H$2:H$7300,MATCH('Year 8 _2022'!$B287,'List of schools'!$B$2:$B$7300,0)),IF('Year 8 _2022'!E287="F",INDEX('List of schools'!G$2:G$7300,MATCH('Year 8 _2022'!$B287,'List of schools'!$B$2:$B$7300,0)),IF('Year 8 _2022'!E287="non-binary or other", 0,IF('Year 8 _2022'!E287="not disclosed", 0,"NA")))),"NA"))</f>
        <v/>
      </c>
      <c r="G287" s="11"/>
      <c r="H287" s="10"/>
      <c r="I287" s="10"/>
      <c r="J287" s="10"/>
      <c r="K287" s="150">
        <f t="shared" si="62"/>
        <v>0</v>
      </c>
      <c r="L287" s="17"/>
      <c r="M287" s="16"/>
      <c r="N287" s="9"/>
      <c r="O287" s="213"/>
      <c r="P287" s="10"/>
      <c r="Q287" s="355"/>
      <c r="R287" s="254"/>
      <c r="S287" s="151" t="str">
        <f t="shared" si="70"/>
        <v/>
      </c>
      <c r="T287" s="16"/>
      <c r="U287" s="10"/>
      <c r="V287" s="213"/>
      <c r="W287" s="10"/>
      <c r="X287" s="355"/>
      <c r="Y287" s="254"/>
      <c r="Z287" s="151" t="str">
        <f t="shared" si="71"/>
        <v/>
      </c>
      <c r="AA287" s="4"/>
      <c r="AB287" s="153" t="str">
        <f t="shared" si="63"/>
        <v/>
      </c>
      <c r="AC287" s="169" t="str">
        <f t="shared" si="64"/>
        <v/>
      </c>
      <c r="AD287" s="153">
        <f t="shared" si="65"/>
        <v>0</v>
      </c>
      <c r="AE287" s="153" t="str">
        <f t="shared" si="66"/>
        <v>NA</v>
      </c>
      <c r="AF287" s="153" t="str">
        <f t="shared" si="67"/>
        <v>NA</v>
      </c>
      <c r="AG287" s="153" t="str">
        <f>IF(AF287="NA","",IF(AF287=999999, "", IF(AF287=888888, "", IF(COUNTIF($AF$10:AF287,AF287)=1,AF287,""))))</f>
        <v/>
      </c>
      <c r="AH287" s="153" t="str">
        <f t="shared" si="68"/>
        <v>NA</v>
      </c>
      <c r="AI287" s="153" t="str">
        <f>IF(AH287="NA","",IF(AH287=999999, "", IF(AH287=888888, "", IF(COUNTIF($AH$10:AH287,AH287)=1,AH287,""))))</f>
        <v/>
      </c>
      <c r="AJ287" s="153" t="str">
        <f t="shared" si="69"/>
        <v>NA</v>
      </c>
      <c r="AK287" s="153" t="str">
        <f>IF(AJ287="NA","",IF(AJ287=999999, "", IF(AJ287=888888, "", IF(COUNTIF($AJ$10:AJ287,AJ287)=1,AJ287,""))))</f>
        <v/>
      </c>
      <c r="AL287" s="153">
        <f t="shared" si="72"/>
        <v>0</v>
      </c>
      <c r="AM287" s="153">
        <f t="shared" si="73"/>
        <v>0</v>
      </c>
      <c r="AN287" s="153" t="str">
        <f t="shared" si="74"/>
        <v>False</v>
      </c>
      <c r="AO287" s="235" t="str">
        <f t="shared" si="75"/>
        <v>NA</v>
      </c>
      <c r="AP287" s="235" t="str">
        <f>IF(AO287="NA","",IF(AO287=999999, "", IF(AO287=888888, "", IF(COUNTIF($AO$10:AO287,AO287)=1,AO287,""))))</f>
        <v/>
      </c>
      <c r="AQ287" s="211"/>
      <c r="AR287" s="211"/>
    </row>
    <row r="288" spans="1:44" ht="21.75" customHeight="1" x14ac:dyDescent="0.35">
      <c r="A288" s="148" t="str">
        <f t="shared" si="76"/>
        <v/>
      </c>
      <c r="B288" s="10"/>
      <c r="C288" s="147" t="str">
        <f>IFERROR(INDEX('List of schools'!C$2:C$8000, MATCH('Year 8 _2022'!$B288, 'List of schools'!$B$2:$B$8000,0)), "NA")</f>
        <v>NA</v>
      </c>
      <c r="D288" s="10"/>
      <c r="E288" s="124"/>
      <c r="F288" s="149" t="str">
        <f>IF(E288="","",IFERROR(
IF('Year 8 _2022'!E288="M",INDEX('List of schools'!H$2:H$7300,MATCH('Year 8 _2022'!$B288,'List of schools'!$B$2:$B$7300,0)),IF('Year 8 _2022'!E288="F",INDEX('List of schools'!G$2:G$7300,MATCH('Year 8 _2022'!$B288,'List of schools'!$B$2:$B$7300,0)),IF('Year 8 _2022'!E288="non-binary or other", 0,IF('Year 8 _2022'!E288="not disclosed", 0,"NA")))),"NA"))</f>
        <v/>
      </c>
      <c r="G288" s="11"/>
      <c r="H288" s="10"/>
      <c r="I288" s="10"/>
      <c r="J288" s="10"/>
      <c r="K288" s="150">
        <f t="shared" si="62"/>
        <v>0</v>
      </c>
      <c r="L288" s="17"/>
      <c r="M288" s="16"/>
      <c r="N288" s="9"/>
      <c r="O288" s="213"/>
      <c r="P288" s="10"/>
      <c r="Q288" s="355"/>
      <c r="R288" s="254"/>
      <c r="S288" s="151" t="str">
        <f t="shared" si="70"/>
        <v/>
      </c>
      <c r="T288" s="16"/>
      <c r="U288" s="10"/>
      <c r="V288" s="213"/>
      <c r="W288" s="10"/>
      <c r="X288" s="355"/>
      <c r="Y288" s="254"/>
      <c r="Z288" s="151" t="str">
        <f t="shared" si="71"/>
        <v/>
      </c>
      <c r="AA288" s="4"/>
      <c r="AB288" s="153" t="str">
        <f t="shared" si="63"/>
        <v/>
      </c>
      <c r="AC288" s="169" t="str">
        <f t="shared" si="64"/>
        <v/>
      </c>
      <c r="AD288" s="153">
        <f t="shared" si="65"/>
        <v>0</v>
      </c>
      <c r="AE288" s="153" t="str">
        <f t="shared" si="66"/>
        <v>NA</v>
      </c>
      <c r="AF288" s="153" t="str">
        <f t="shared" si="67"/>
        <v>NA</v>
      </c>
      <c r="AG288" s="153" t="str">
        <f>IF(AF288="NA","",IF(AF288=999999, "", IF(AF288=888888, "", IF(COUNTIF($AF$10:AF288,AF288)=1,AF288,""))))</f>
        <v/>
      </c>
      <c r="AH288" s="153" t="str">
        <f t="shared" si="68"/>
        <v>NA</v>
      </c>
      <c r="AI288" s="153" t="str">
        <f>IF(AH288="NA","",IF(AH288=999999, "", IF(AH288=888888, "", IF(COUNTIF($AH$10:AH288,AH288)=1,AH288,""))))</f>
        <v/>
      </c>
      <c r="AJ288" s="153" t="str">
        <f t="shared" si="69"/>
        <v>NA</v>
      </c>
      <c r="AK288" s="153" t="str">
        <f>IF(AJ288="NA","",IF(AJ288=999999, "", IF(AJ288=888888, "", IF(COUNTIF($AJ$10:AJ288,AJ288)=1,AJ288,""))))</f>
        <v/>
      </c>
      <c r="AL288" s="153">
        <f t="shared" si="72"/>
        <v>0</v>
      </c>
      <c r="AM288" s="153">
        <f t="shared" si="73"/>
        <v>0</v>
      </c>
      <c r="AN288" s="153" t="str">
        <f t="shared" si="74"/>
        <v>False</v>
      </c>
      <c r="AO288" s="235" t="str">
        <f t="shared" si="75"/>
        <v>NA</v>
      </c>
      <c r="AP288" s="235" t="str">
        <f>IF(AO288="NA","",IF(AO288=999999, "", IF(AO288=888888, "", IF(COUNTIF($AO$10:AO288,AO288)=1,AO288,""))))</f>
        <v/>
      </c>
      <c r="AQ288" s="211"/>
      <c r="AR288" s="211"/>
    </row>
    <row r="289" spans="1:44" ht="21.75" customHeight="1" x14ac:dyDescent="0.35">
      <c r="A289" s="148" t="str">
        <f t="shared" si="76"/>
        <v/>
      </c>
      <c r="B289" s="10"/>
      <c r="C289" s="147" t="str">
        <f>IFERROR(INDEX('List of schools'!C$2:C$8000, MATCH('Year 8 _2022'!$B289, 'List of schools'!$B$2:$B$8000,0)), "NA")</f>
        <v>NA</v>
      </c>
      <c r="D289" s="10"/>
      <c r="E289" s="124"/>
      <c r="F289" s="149" t="str">
        <f>IF(E289="","",IFERROR(
IF('Year 8 _2022'!E289="M",INDEX('List of schools'!H$2:H$7300,MATCH('Year 8 _2022'!$B289,'List of schools'!$B$2:$B$7300,0)),IF('Year 8 _2022'!E289="F",INDEX('List of schools'!G$2:G$7300,MATCH('Year 8 _2022'!$B289,'List of schools'!$B$2:$B$7300,0)),IF('Year 8 _2022'!E289="non-binary or other", 0,IF('Year 8 _2022'!E289="not disclosed", 0,"NA")))),"NA"))</f>
        <v/>
      </c>
      <c r="G289" s="11"/>
      <c r="H289" s="10"/>
      <c r="I289" s="10"/>
      <c r="J289" s="10"/>
      <c r="K289" s="150">
        <f t="shared" si="62"/>
        <v>0</v>
      </c>
      <c r="L289" s="17"/>
      <c r="M289" s="16"/>
      <c r="N289" s="9"/>
      <c r="O289" s="213"/>
      <c r="P289" s="10"/>
      <c r="Q289" s="355"/>
      <c r="R289" s="254"/>
      <c r="S289" s="151" t="str">
        <f t="shared" si="70"/>
        <v/>
      </c>
      <c r="T289" s="16"/>
      <c r="U289" s="10"/>
      <c r="V289" s="213"/>
      <c r="W289" s="10"/>
      <c r="X289" s="355"/>
      <c r="Y289" s="254"/>
      <c r="Z289" s="151" t="str">
        <f t="shared" si="71"/>
        <v/>
      </c>
      <c r="AA289" s="4"/>
      <c r="AB289" s="153" t="str">
        <f t="shared" si="63"/>
        <v/>
      </c>
      <c r="AC289" s="169" t="str">
        <f t="shared" si="64"/>
        <v/>
      </c>
      <c r="AD289" s="153">
        <f t="shared" si="65"/>
        <v>0</v>
      </c>
      <c r="AE289" s="153" t="str">
        <f t="shared" si="66"/>
        <v>NA</v>
      </c>
      <c r="AF289" s="153" t="str">
        <f t="shared" si="67"/>
        <v>NA</v>
      </c>
      <c r="AG289" s="153" t="str">
        <f>IF(AF289="NA","",IF(AF289=999999, "", IF(AF289=888888, "", IF(COUNTIF($AF$10:AF289,AF289)=1,AF289,""))))</f>
        <v/>
      </c>
      <c r="AH289" s="153" t="str">
        <f t="shared" si="68"/>
        <v>NA</v>
      </c>
      <c r="AI289" s="153" t="str">
        <f>IF(AH289="NA","",IF(AH289=999999, "", IF(AH289=888888, "", IF(COUNTIF($AH$10:AH289,AH289)=1,AH289,""))))</f>
        <v/>
      </c>
      <c r="AJ289" s="153" t="str">
        <f t="shared" si="69"/>
        <v>NA</v>
      </c>
      <c r="AK289" s="153" t="str">
        <f>IF(AJ289="NA","",IF(AJ289=999999, "", IF(AJ289=888888, "", IF(COUNTIF($AJ$10:AJ289,AJ289)=1,AJ289,""))))</f>
        <v/>
      </c>
      <c r="AL289" s="153">
        <f t="shared" si="72"/>
        <v>0</v>
      </c>
      <c r="AM289" s="153">
        <f t="shared" si="73"/>
        <v>0</v>
      </c>
      <c r="AN289" s="153" t="str">
        <f t="shared" si="74"/>
        <v>False</v>
      </c>
      <c r="AO289" s="235" t="str">
        <f t="shared" si="75"/>
        <v>NA</v>
      </c>
      <c r="AP289" s="235" t="str">
        <f>IF(AO289="NA","",IF(AO289=999999, "", IF(AO289=888888, "", IF(COUNTIF($AO$10:AO289,AO289)=1,AO289,""))))</f>
        <v/>
      </c>
      <c r="AQ289" s="211"/>
      <c r="AR289" s="211"/>
    </row>
    <row r="290" spans="1:44" ht="21.75" customHeight="1" x14ac:dyDescent="0.35">
      <c r="A290" s="148" t="str">
        <f t="shared" si="76"/>
        <v/>
      </c>
      <c r="B290" s="10"/>
      <c r="C290" s="147" t="str">
        <f>IFERROR(INDEX('List of schools'!C$2:C$8000, MATCH('Year 8 _2022'!$B290, 'List of schools'!$B$2:$B$8000,0)), "NA")</f>
        <v>NA</v>
      </c>
      <c r="D290" s="10"/>
      <c r="E290" s="124"/>
      <c r="F290" s="149" t="str">
        <f>IF(E290="","",IFERROR(
IF('Year 8 _2022'!E290="M",INDEX('List of schools'!H$2:H$7300,MATCH('Year 8 _2022'!$B290,'List of schools'!$B$2:$B$7300,0)),IF('Year 8 _2022'!E290="F",INDEX('List of schools'!G$2:G$7300,MATCH('Year 8 _2022'!$B290,'List of schools'!$B$2:$B$7300,0)),IF('Year 8 _2022'!E290="non-binary or other", 0,IF('Year 8 _2022'!E290="not disclosed", 0,"NA")))),"NA"))</f>
        <v/>
      </c>
      <c r="G290" s="11"/>
      <c r="H290" s="10"/>
      <c r="I290" s="10"/>
      <c r="J290" s="10"/>
      <c r="K290" s="150">
        <f t="shared" si="62"/>
        <v>0</v>
      </c>
      <c r="L290" s="17"/>
      <c r="M290" s="16"/>
      <c r="N290" s="9"/>
      <c r="O290" s="213"/>
      <c r="P290" s="10"/>
      <c r="Q290" s="355"/>
      <c r="R290" s="254"/>
      <c r="S290" s="151" t="str">
        <f t="shared" si="70"/>
        <v/>
      </c>
      <c r="T290" s="16"/>
      <c r="U290" s="10"/>
      <c r="V290" s="213"/>
      <c r="W290" s="10"/>
      <c r="X290" s="355"/>
      <c r="Y290" s="254"/>
      <c r="Z290" s="151" t="str">
        <f t="shared" si="71"/>
        <v/>
      </c>
      <c r="AA290" s="4"/>
      <c r="AB290" s="153" t="str">
        <f t="shared" si="63"/>
        <v/>
      </c>
      <c r="AC290" s="169" t="str">
        <f t="shared" si="64"/>
        <v/>
      </c>
      <c r="AD290" s="153">
        <f t="shared" si="65"/>
        <v>0</v>
      </c>
      <c r="AE290" s="153" t="str">
        <f t="shared" si="66"/>
        <v>NA</v>
      </c>
      <c r="AF290" s="153" t="str">
        <f t="shared" si="67"/>
        <v>NA</v>
      </c>
      <c r="AG290" s="153" t="str">
        <f>IF(AF290="NA","",IF(AF290=999999, "", IF(AF290=888888, "", IF(COUNTIF($AF$10:AF290,AF290)=1,AF290,""))))</f>
        <v/>
      </c>
      <c r="AH290" s="153" t="str">
        <f t="shared" si="68"/>
        <v>NA</v>
      </c>
      <c r="AI290" s="153" t="str">
        <f>IF(AH290="NA","",IF(AH290=999999, "", IF(AH290=888888, "", IF(COUNTIF($AH$10:AH290,AH290)=1,AH290,""))))</f>
        <v/>
      </c>
      <c r="AJ290" s="153" t="str">
        <f t="shared" si="69"/>
        <v>NA</v>
      </c>
      <c r="AK290" s="153" t="str">
        <f>IF(AJ290="NA","",IF(AJ290=999999, "", IF(AJ290=888888, "", IF(COUNTIF($AJ$10:AJ290,AJ290)=1,AJ290,""))))</f>
        <v/>
      </c>
      <c r="AL290" s="153">
        <f t="shared" si="72"/>
        <v>0</v>
      </c>
      <c r="AM290" s="153">
        <f t="shared" si="73"/>
        <v>0</v>
      </c>
      <c r="AN290" s="153" t="str">
        <f t="shared" si="74"/>
        <v>False</v>
      </c>
      <c r="AO290" s="235" t="str">
        <f t="shared" si="75"/>
        <v>NA</v>
      </c>
      <c r="AP290" s="235" t="str">
        <f>IF(AO290="NA","",IF(AO290=999999, "", IF(AO290=888888, "", IF(COUNTIF($AO$10:AO290,AO290)=1,AO290,""))))</f>
        <v/>
      </c>
      <c r="AQ290" s="211"/>
      <c r="AR290" s="211"/>
    </row>
    <row r="291" spans="1:44" ht="21.75" customHeight="1" x14ac:dyDescent="0.35">
      <c r="A291" s="148" t="str">
        <f t="shared" si="76"/>
        <v/>
      </c>
      <c r="B291" s="10"/>
      <c r="C291" s="147" t="str">
        <f>IFERROR(INDEX('List of schools'!C$2:C$8000, MATCH('Year 8 _2022'!$B291, 'List of schools'!$B$2:$B$8000,0)), "NA")</f>
        <v>NA</v>
      </c>
      <c r="D291" s="10"/>
      <c r="E291" s="124"/>
      <c r="F291" s="149" t="str">
        <f>IF(E291="","",IFERROR(
IF('Year 8 _2022'!E291="M",INDEX('List of schools'!H$2:H$7300,MATCH('Year 8 _2022'!$B291,'List of schools'!$B$2:$B$7300,0)),IF('Year 8 _2022'!E291="F",INDEX('List of schools'!G$2:G$7300,MATCH('Year 8 _2022'!$B291,'List of schools'!$B$2:$B$7300,0)),IF('Year 8 _2022'!E291="non-binary or other", 0,IF('Year 8 _2022'!E291="not disclosed", 0,"NA")))),"NA"))</f>
        <v/>
      </c>
      <c r="G291" s="11"/>
      <c r="H291" s="10"/>
      <c r="I291" s="10"/>
      <c r="J291" s="10"/>
      <c r="K291" s="150">
        <f t="shared" si="62"/>
        <v>0</v>
      </c>
      <c r="L291" s="17"/>
      <c r="M291" s="16"/>
      <c r="N291" s="9"/>
      <c r="O291" s="213"/>
      <c r="P291" s="10"/>
      <c r="Q291" s="355"/>
      <c r="R291" s="254"/>
      <c r="S291" s="151" t="str">
        <f t="shared" si="70"/>
        <v/>
      </c>
      <c r="T291" s="16"/>
      <c r="U291" s="10"/>
      <c r="V291" s="213"/>
      <c r="W291" s="10"/>
      <c r="X291" s="355"/>
      <c r="Y291" s="254"/>
      <c r="Z291" s="151" t="str">
        <f t="shared" si="71"/>
        <v/>
      </c>
      <c r="AA291" s="4"/>
      <c r="AB291" s="153" t="str">
        <f t="shared" si="63"/>
        <v/>
      </c>
      <c r="AC291" s="169" t="str">
        <f t="shared" si="64"/>
        <v/>
      </c>
      <c r="AD291" s="153">
        <f t="shared" si="65"/>
        <v>0</v>
      </c>
      <c r="AE291" s="153" t="str">
        <f t="shared" si="66"/>
        <v>NA</v>
      </c>
      <c r="AF291" s="153" t="str">
        <f t="shared" si="67"/>
        <v>NA</v>
      </c>
      <c r="AG291" s="153" t="str">
        <f>IF(AF291="NA","",IF(AF291=999999, "", IF(AF291=888888, "", IF(COUNTIF($AF$10:AF291,AF291)=1,AF291,""))))</f>
        <v/>
      </c>
      <c r="AH291" s="153" t="str">
        <f t="shared" si="68"/>
        <v>NA</v>
      </c>
      <c r="AI291" s="153" t="str">
        <f>IF(AH291="NA","",IF(AH291=999999, "", IF(AH291=888888, "", IF(COUNTIF($AH$10:AH291,AH291)=1,AH291,""))))</f>
        <v/>
      </c>
      <c r="AJ291" s="153" t="str">
        <f t="shared" si="69"/>
        <v>NA</v>
      </c>
      <c r="AK291" s="153" t="str">
        <f>IF(AJ291="NA","",IF(AJ291=999999, "", IF(AJ291=888888, "", IF(COUNTIF($AJ$10:AJ291,AJ291)=1,AJ291,""))))</f>
        <v/>
      </c>
      <c r="AL291" s="153">
        <f t="shared" si="72"/>
        <v>0</v>
      </c>
      <c r="AM291" s="153">
        <f t="shared" si="73"/>
        <v>0</v>
      </c>
      <c r="AN291" s="153" t="str">
        <f t="shared" si="74"/>
        <v>False</v>
      </c>
      <c r="AO291" s="235" t="str">
        <f t="shared" si="75"/>
        <v>NA</v>
      </c>
      <c r="AP291" s="235" t="str">
        <f>IF(AO291="NA","",IF(AO291=999999, "", IF(AO291=888888, "", IF(COUNTIF($AO$10:AO291,AO291)=1,AO291,""))))</f>
        <v/>
      </c>
      <c r="AQ291" s="211"/>
      <c r="AR291" s="211"/>
    </row>
    <row r="292" spans="1:44" ht="21.75" customHeight="1" x14ac:dyDescent="0.35">
      <c r="A292" s="148" t="str">
        <f t="shared" si="76"/>
        <v/>
      </c>
      <c r="B292" s="10"/>
      <c r="C292" s="147" t="str">
        <f>IFERROR(INDEX('List of schools'!C$2:C$8000, MATCH('Year 8 _2022'!$B292, 'List of schools'!$B$2:$B$8000,0)), "NA")</f>
        <v>NA</v>
      </c>
      <c r="D292" s="10"/>
      <c r="E292" s="124"/>
      <c r="F292" s="149" t="str">
        <f>IF(E292="","",IFERROR(
IF('Year 8 _2022'!E292="M",INDEX('List of schools'!H$2:H$7300,MATCH('Year 8 _2022'!$B292,'List of schools'!$B$2:$B$7300,0)),IF('Year 8 _2022'!E292="F",INDEX('List of schools'!G$2:G$7300,MATCH('Year 8 _2022'!$B292,'List of schools'!$B$2:$B$7300,0)),IF('Year 8 _2022'!E292="non-binary or other", 0,IF('Year 8 _2022'!E292="not disclosed", 0,"NA")))),"NA"))</f>
        <v/>
      </c>
      <c r="G292" s="11"/>
      <c r="H292" s="10"/>
      <c r="I292" s="10"/>
      <c r="J292" s="10"/>
      <c r="K292" s="150">
        <f t="shared" si="62"/>
        <v>0</v>
      </c>
      <c r="L292" s="17"/>
      <c r="M292" s="16"/>
      <c r="N292" s="9"/>
      <c r="O292" s="213"/>
      <c r="P292" s="10"/>
      <c r="Q292" s="355"/>
      <c r="R292" s="254"/>
      <c r="S292" s="151" t="str">
        <f t="shared" si="70"/>
        <v/>
      </c>
      <c r="T292" s="16"/>
      <c r="U292" s="10"/>
      <c r="V292" s="213"/>
      <c r="W292" s="10"/>
      <c r="X292" s="355"/>
      <c r="Y292" s="254"/>
      <c r="Z292" s="151" t="str">
        <f t="shared" si="71"/>
        <v/>
      </c>
      <c r="AA292" s="4"/>
      <c r="AB292" s="153" t="str">
        <f t="shared" si="63"/>
        <v/>
      </c>
      <c r="AC292" s="169" t="str">
        <f t="shared" si="64"/>
        <v/>
      </c>
      <c r="AD292" s="153">
        <f t="shared" si="65"/>
        <v>0</v>
      </c>
      <c r="AE292" s="153" t="str">
        <f t="shared" si="66"/>
        <v>NA</v>
      </c>
      <c r="AF292" s="153" t="str">
        <f t="shared" si="67"/>
        <v>NA</v>
      </c>
      <c r="AG292" s="153" t="str">
        <f>IF(AF292="NA","",IF(AF292=999999, "", IF(AF292=888888, "", IF(COUNTIF($AF$10:AF292,AF292)=1,AF292,""))))</f>
        <v/>
      </c>
      <c r="AH292" s="153" t="str">
        <f t="shared" si="68"/>
        <v>NA</v>
      </c>
      <c r="AI292" s="153" t="str">
        <f>IF(AH292="NA","",IF(AH292=999999, "", IF(AH292=888888, "", IF(COUNTIF($AH$10:AH292,AH292)=1,AH292,""))))</f>
        <v/>
      </c>
      <c r="AJ292" s="153" t="str">
        <f t="shared" si="69"/>
        <v>NA</v>
      </c>
      <c r="AK292" s="153" t="str">
        <f>IF(AJ292="NA","",IF(AJ292=999999, "", IF(AJ292=888888, "", IF(COUNTIF($AJ$10:AJ292,AJ292)=1,AJ292,""))))</f>
        <v/>
      </c>
      <c r="AL292" s="153">
        <f t="shared" si="72"/>
        <v>0</v>
      </c>
      <c r="AM292" s="153">
        <f t="shared" si="73"/>
        <v>0</v>
      </c>
      <c r="AN292" s="153" t="str">
        <f t="shared" si="74"/>
        <v>False</v>
      </c>
      <c r="AO292" s="235" t="str">
        <f t="shared" si="75"/>
        <v>NA</v>
      </c>
      <c r="AP292" s="235" t="str">
        <f>IF(AO292="NA","",IF(AO292=999999, "", IF(AO292=888888, "", IF(COUNTIF($AO$10:AO292,AO292)=1,AO292,""))))</f>
        <v/>
      </c>
      <c r="AQ292" s="211"/>
      <c r="AR292" s="211"/>
    </row>
    <row r="293" spans="1:44" ht="21.75" customHeight="1" x14ac:dyDescent="0.35">
      <c r="A293" s="148" t="str">
        <f t="shared" si="76"/>
        <v/>
      </c>
      <c r="B293" s="10"/>
      <c r="C293" s="147" t="str">
        <f>IFERROR(INDEX('List of schools'!C$2:C$8000, MATCH('Year 8 _2022'!$B293, 'List of schools'!$B$2:$B$8000,0)), "NA")</f>
        <v>NA</v>
      </c>
      <c r="D293" s="10"/>
      <c r="E293" s="124"/>
      <c r="F293" s="149" t="str">
        <f>IF(E293="","",IFERROR(
IF('Year 8 _2022'!E293="M",INDEX('List of schools'!H$2:H$7300,MATCH('Year 8 _2022'!$B293,'List of schools'!$B$2:$B$7300,0)),IF('Year 8 _2022'!E293="F",INDEX('List of schools'!G$2:G$7300,MATCH('Year 8 _2022'!$B293,'List of schools'!$B$2:$B$7300,0)),IF('Year 8 _2022'!E293="non-binary or other", 0,IF('Year 8 _2022'!E293="not disclosed", 0,"NA")))),"NA"))</f>
        <v/>
      </c>
      <c r="G293" s="11"/>
      <c r="H293" s="10"/>
      <c r="I293" s="10"/>
      <c r="J293" s="10"/>
      <c r="K293" s="150">
        <f t="shared" si="62"/>
        <v>0</v>
      </c>
      <c r="L293" s="17"/>
      <c r="M293" s="16"/>
      <c r="N293" s="9"/>
      <c r="O293" s="213"/>
      <c r="P293" s="10"/>
      <c r="Q293" s="355"/>
      <c r="R293" s="254"/>
      <c r="S293" s="151" t="str">
        <f t="shared" si="70"/>
        <v/>
      </c>
      <c r="T293" s="16"/>
      <c r="U293" s="10"/>
      <c r="V293" s="213"/>
      <c r="W293" s="10"/>
      <c r="X293" s="355"/>
      <c r="Y293" s="254"/>
      <c r="Z293" s="151" t="str">
        <f t="shared" si="71"/>
        <v/>
      </c>
      <c r="AA293" s="4"/>
      <c r="AB293" s="153" t="str">
        <f t="shared" si="63"/>
        <v/>
      </c>
      <c r="AC293" s="169" t="str">
        <f t="shared" si="64"/>
        <v/>
      </c>
      <c r="AD293" s="153">
        <f t="shared" si="65"/>
        <v>0</v>
      </c>
      <c r="AE293" s="153" t="str">
        <f t="shared" si="66"/>
        <v>NA</v>
      </c>
      <c r="AF293" s="153" t="str">
        <f t="shared" si="67"/>
        <v>NA</v>
      </c>
      <c r="AG293" s="153" t="str">
        <f>IF(AF293="NA","",IF(AF293=999999, "", IF(AF293=888888, "", IF(COUNTIF($AF$10:AF293,AF293)=1,AF293,""))))</f>
        <v/>
      </c>
      <c r="AH293" s="153" t="str">
        <f t="shared" si="68"/>
        <v>NA</v>
      </c>
      <c r="AI293" s="153" t="str">
        <f>IF(AH293="NA","",IF(AH293=999999, "", IF(AH293=888888, "", IF(COUNTIF($AH$10:AH293,AH293)=1,AH293,""))))</f>
        <v/>
      </c>
      <c r="AJ293" s="153" t="str">
        <f t="shared" si="69"/>
        <v>NA</v>
      </c>
      <c r="AK293" s="153" t="str">
        <f>IF(AJ293="NA","",IF(AJ293=999999, "", IF(AJ293=888888, "", IF(COUNTIF($AJ$10:AJ293,AJ293)=1,AJ293,""))))</f>
        <v/>
      </c>
      <c r="AL293" s="153">
        <f t="shared" si="72"/>
        <v>0</v>
      </c>
      <c r="AM293" s="153">
        <f t="shared" si="73"/>
        <v>0</v>
      </c>
      <c r="AN293" s="153" t="str">
        <f t="shared" si="74"/>
        <v>False</v>
      </c>
      <c r="AO293" s="235" t="str">
        <f t="shared" si="75"/>
        <v>NA</v>
      </c>
      <c r="AP293" s="235" t="str">
        <f>IF(AO293="NA","",IF(AO293=999999, "", IF(AO293=888888, "", IF(COUNTIF($AO$10:AO293,AO293)=1,AO293,""))))</f>
        <v/>
      </c>
      <c r="AQ293" s="211"/>
      <c r="AR293" s="211"/>
    </row>
    <row r="294" spans="1:44" ht="21.75" customHeight="1" x14ac:dyDescent="0.35">
      <c r="A294" s="148" t="str">
        <f t="shared" si="76"/>
        <v/>
      </c>
      <c r="B294" s="10"/>
      <c r="C294" s="147" t="str">
        <f>IFERROR(INDEX('List of schools'!C$2:C$8000, MATCH('Year 8 _2022'!$B294, 'List of schools'!$B$2:$B$8000,0)), "NA")</f>
        <v>NA</v>
      </c>
      <c r="D294" s="10"/>
      <c r="E294" s="124"/>
      <c r="F294" s="149" t="str">
        <f>IF(E294="","",IFERROR(
IF('Year 8 _2022'!E294="M",INDEX('List of schools'!H$2:H$7300,MATCH('Year 8 _2022'!$B294,'List of schools'!$B$2:$B$7300,0)),IF('Year 8 _2022'!E294="F",INDEX('List of schools'!G$2:G$7300,MATCH('Year 8 _2022'!$B294,'List of schools'!$B$2:$B$7300,0)),IF('Year 8 _2022'!E294="non-binary or other", 0,IF('Year 8 _2022'!E294="not disclosed", 0,"NA")))),"NA"))</f>
        <v/>
      </c>
      <c r="G294" s="11"/>
      <c r="H294" s="10"/>
      <c r="I294" s="10"/>
      <c r="J294" s="10"/>
      <c r="K294" s="150">
        <f t="shared" si="62"/>
        <v>0</v>
      </c>
      <c r="L294" s="17"/>
      <c r="M294" s="16"/>
      <c r="N294" s="9"/>
      <c r="O294" s="213"/>
      <c r="P294" s="10"/>
      <c r="Q294" s="355"/>
      <c r="R294" s="254"/>
      <c r="S294" s="151" t="str">
        <f t="shared" si="70"/>
        <v/>
      </c>
      <c r="T294" s="16"/>
      <c r="U294" s="10"/>
      <c r="V294" s="213"/>
      <c r="W294" s="10"/>
      <c r="X294" s="355"/>
      <c r="Y294" s="254"/>
      <c r="Z294" s="151" t="str">
        <f t="shared" si="71"/>
        <v/>
      </c>
      <c r="AA294" s="4"/>
      <c r="AB294" s="153" t="str">
        <f t="shared" si="63"/>
        <v/>
      </c>
      <c r="AC294" s="169" t="str">
        <f t="shared" si="64"/>
        <v/>
      </c>
      <c r="AD294" s="153">
        <f t="shared" si="65"/>
        <v>0</v>
      </c>
      <c r="AE294" s="153" t="str">
        <f t="shared" si="66"/>
        <v>NA</v>
      </c>
      <c r="AF294" s="153" t="str">
        <f t="shared" si="67"/>
        <v>NA</v>
      </c>
      <c r="AG294" s="153" t="str">
        <f>IF(AF294="NA","",IF(AF294=999999, "", IF(AF294=888888, "", IF(COUNTIF($AF$10:AF294,AF294)=1,AF294,""))))</f>
        <v/>
      </c>
      <c r="AH294" s="153" t="str">
        <f t="shared" si="68"/>
        <v>NA</v>
      </c>
      <c r="AI294" s="153" t="str">
        <f>IF(AH294="NA","",IF(AH294=999999, "", IF(AH294=888888, "", IF(COUNTIF($AH$10:AH294,AH294)=1,AH294,""))))</f>
        <v/>
      </c>
      <c r="AJ294" s="153" t="str">
        <f t="shared" si="69"/>
        <v>NA</v>
      </c>
      <c r="AK294" s="153" t="str">
        <f>IF(AJ294="NA","",IF(AJ294=999999, "", IF(AJ294=888888, "", IF(COUNTIF($AJ$10:AJ294,AJ294)=1,AJ294,""))))</f>
        <v/>
      </c>
      <c r="AL294" s="153">
        <f t="shared" si="72"/>
        <v>0</v>
      </c>
      <c r="AM294" s="153">
        <f t="shared" si="73"/>
        <v>0</v>
      </c>
      <c r="AN294" s="153" t="str">
        <f t="shared" si="74"/>
        <v>False</v>
      </c>
      <c r="AO294" s="235" t="str">
        <f t="shared" si="75"/>
        <v>NA</v>
      </c>
      <c r="AP294" s="235" t="str">
        <f>IF(AO294="NA","",IF(AO294=999999, "", IF(AO294=888888, "", IF(COUNTIF($AO$10:AO294,AO294)=1,AO294,""))))</f>
        <v/>
      </c>
      <c r="AQ294" s="211"/>
      <c r="AR294" s="211"/>
    </row>
    <row r="295" spans="1:44" ht="21.75" customHeight="1" x14ac:dyDescent="0.35">
      <c r="A295" s="148" t="str">
        <f t="shared" si="76"/>
        <v/>
      </c>
      <c r="B295" s="10"/>
      <c r="C295" s="147" t="str">
        <f>IFERROR(INDEX('List of schools'!C$2:C$8000, MATCH('Year 8 _2022'!$B295, 'List of schools'!$B$2:$B$8000,0)), "NA")</f>
        <v>NA</v>
      </c>
      <c r="D295" s="10"/>
      <c r="E295" s="124"/>
      <c r="F295" s="149" t="str">
        <f>IF(E295="","",IFERROR(
IF('Year 8 _2022'!E295="M",INDEX('List of schools'!H$2:H$7300,MATCH('Year 8 _2022'!$B295,'List of schools'!$B$2:$B$7300,0)),IF('Year 8 _2022'!E295="F",INDEX('List of schools'!G$2:G$7300,MATCH('Year 8 _2022'!$B295,'List of schools'!$B$2:$B$7300,0)),IF('Year 8 _2022'!E295="non-binary or other", 0,IF('Year 8 _2022'!E295="not disclosed", 0,"NA")))),"NA"))</f>
        <v/>
      </c>
      <c r="G295" s="11"/>
      <c r="H295" s="10"/>
      <c r="I295" s="10"/>
      <c r="J295" s="10"/>
      <c r="K295" s="150">
        <f t="shared" si="62"/>
        <v>0</v>
      </c>
      <c r="L295" s="17"/>
      <c r="M295" s="16"/>
      <c r="N295" s="9"/>
      <c r="O295" s="213"/>
      <c r="P295" s="10"/>
      <c r="Q295" s="355"/>
      <c r="R295" s="254"/>
      <c r="S295" s="151" t="str">
        <f t="shared" si="70"/>
        <v/>
      </c>
      <c r="T295" s="16"/>
      <c r="U295" s="10"/>
      <c r="V295" s="213"/>
      <c r="W295" s="10"/>
      <c r="X295" s="355"/>
      <c r="Y295" s="254"/>
      <c r="Z295" s="151" t="str">
        <f t="shared" si="71"/>
        <v/>
      </c>
      <c r="AA295" s="4"/>
      <c r="AB295" s="153" t="str">
        <f t="shared" si="63"/>
        <v/>
      </c>
      <c r="AC295" s="169" t="str">
        <f t="shared" si="64"/>
        <v/>
      </c>
      <c r="AD295" s="153">
        <f t="shared" si="65"/>
        <v>0</v>
      </c>
      <c r="AE295" s="153" t="str">
        <f t="shared" si="66"/>
        <v>NA</v>
      </c>
      <c r="AF295" s="153" t="str">
        <f t="shared" si="67"/>
        <v>NA</v>
      </c>
      <c r="AG295" s="153" t="str">
        <f>IF(AF295="NA","",IF(AF295=999999, "", IF(AF295=888888, "", IF(COUNTIF($AF$10:AF295,AF295)=1,AF295,""))))</f>
        <v/>
      </c>
      <c r="AH295" s="153" t="str">
        <f t="shared" si="68"/>
        <v>NA</v>
      </c>
      <c r="AI295" s="153" t="str">
        <f>IF(AH295="NA","",IF(AH295=999999, "", IF(AH295=888888, "", IF(COUNTIF($AH$10:AH295,AH295)=1,AH295,""))))</f>
        <v/>
      </c>
      <c r="AJ295" s="153" t="str">
        <f t="shared" si="69"/>
        <v>NA</v>
      </c>
      <c r="AK295" s="153" t="str">
        <f>IF(AJ295="NA","",IF(AJ295=999999, "", IF(AJ295=888888, "", IF(COUNTIF($AJ$10:AJ295,AJ295)=1,AJ295,""))))</f>
        <v/>
      </c>
      <c r="AL295" s="153">
        <f t="shared" si="72"/>
        <v>0</v>
      </c>
      <c r="AM295" s="153">
        <f t="shared" si="73"/>
        <v>0</v>
      </c>
      <c r="AN295" s="153" t="str">
        <f t="shared" si="74"/>
        <v>False</v>
      </c>
      <c r="AO295" s="235" t="str">
        <f t="shared" si="75"/>
        <v>NA</v>
      </c>
      <c r="AP295" s="235" t="str">
        <f>IF(AO295="NA","",IF(AO295=999999, "", IF(AO295=888888, "", IF(COUNTIF($AO$10:AO295,AO295)=1,AO295,""))))</f>
        <v/>
      </c>
      <c r="AQ295" s="211"/>
      <c r="AR295" s="211"/>
    </row>
    <row r="296" spans="1:44" ht="21.75" customHeight="1" x14ac:dyDescent="0.35">
      <c r="A296" s="148" t="str">
        <f t="shared" si="76"/>
        <v/>
      </c>
      <c r="B296" s="10"/>
      <c r="C296" s="147" t="str">
        <f>IFERROR(INDEX('List of schools'!C$2:C$8000, MATCH('Year 8 _2022'!$B296, 'List of schools'!$B$2:$B$8000,0)), "NA")</f>
        <v>NA</v>
      </c>
      <c r="D296" s="10"/>
      <c r="E296" s="124"/>
      <c r="F296" s="149" t="str">
        <f>IF(E296="","",IFERROR(
IF('Year 8 _2022'!E296="M",INDEX('List of schools'!H$2:H$7300,MATCH('Year 8 _2022'!$B296,'List of schools'!$B$2:$B$7300,0)),IF('Year 8 _2022'!E296="F",INDEX('List of schools'!G$2:G$7300,MATCH('Year 8 _2022'!$B296,'List of schools'!$B$2:$B$7300,0)),IF('Year 8 _2022'!E296="non-binary or other", 0,IF('Year 8 _2022'!E296="not disclosed", 0,"NA")))),"NA"))</f>
        <v/>
      </c>
      <c r="G296" s="11"/>
      <c r="H296" s="10"/>
      <c r="I296" s="10"/>
      <c r="J296" s="10"/>
      <c r="K296" s="150">
        <f t="shared" si="62"/>
        <v>0</v>
      </c>
      <c r="L296" s="17"/>
      <c r="M296" s="16"/>
      <c r="N296" s="9"/>
      <c r="O296" s="213"/>
      <c r="P296" s="10"/>
      <c r="Q296" s="355"/>
      <c r="R296" s="254"/>
      <c r="S296" s="151" t="str">
        <f t="shared" si="70"/>
        <v/>
      </c>
      <c r="T296" s="16"/>
      <c r="U296" s="10"/>
      <c r="V296" s="213"/>
      <c r="W296" s="10"/>
      <c r="X296" s="355"/>
      <c r="Y296" s="254"/>
      <c r="Z296" s="151" t="str">
        <f t="shared" si="71"/>
        <v/>
      </c>
      <c r="AA296" s="4"/>
      <c r="AB296" s="153" t="str">
        <f t="shared" si="63"/>
        <v/>
      </c>
      <c r="AC296" s="169" t="str">
        <f t="shared" si="64"/>
        <v/>
      </c>
      <c r="AD296" s="153">
        <f t="shared" si="65"/>
        <v>0</v>
      </c>
      <c r="AE296" s="153" t="str">
        <f t="shared" si="66"/>
        <v>NA</v>
      </c>
      <c r="AF296" s="153" t="str">
        <f t="shared" si="67"/>
        <v>NA</v>
      </c>
      <c r="AG296" s="153" t="str">
        <f>IF(AF296="NA","",IF(AF296=999999, "", IF(AF296=888888, "", IF(COUNTIF($AF$10:AF296,AF296)=1,AF296,""))))</f>
        <v/>
      </c>
      <c r="AH296" s="153" t="str">
        <f t="shared" si="68"/>
        <v>NA</v>
      </c>
      <c r="AI296" s="153" t="str">
        <f>IF(AH296="NA","",IF(AH296=999999, "", IF(AH296=888888, "", IF(COUNTIF($AH$10:AH296,AH296)=1,AH296,""))))</f>
        <v/>
      </c>
      <c r="AJ296" s="153" t="str">
        <f t="shared" si="69"/>
        <v>NA</v>
      </c>
      <c r="AK296" s="153" t="str">
        <f>IF(AJ296="NA","",IF(AJ296=999999, "", IF(AJ296=888888, "", IF(COUNTIF($AJ$10:AJ296,AJ296)=1,AJ296,""))))</f>
        <v/>
      </c>
      <c r="AL296" s="153">
        <f t="shared" si="72"/>
        <v>0</v>
      </c>
      <c r="AM296" s="153">
        <f t="shared" si="73"/>
        <v>0</v>
      </c>
      <c r="AN296" s="153" t="str">
        <f t="shared" si="74"/>
        <v>False</v>
      </c>
      <c r="AO296" s="235" t="str">
        <f t="shared" si="75"/>
        <v>NA</v>
      </c>
      <c r="AP296" s="235" t="str">
        <f>IF(AO296="NA","",IF(AO296=999999, "", IF(AO296=888888, "", IF(COUNTIF($AO$10:AO296,AO296)=1,AO296,""))))</f>
        <v/>
      </c>
      <c r="AQ296" s="211"/>
      <c r="AR296" s="211"/>
    </row>
    <row r="297" spans="1:44" ht="21.75" customHeight="1" x14ac:dyDescent="0.35">
      <c r="A297" s="148" t="str">
        <f t="shared" si="76"/>
        <v/>
      </c>
      <c r="B297" s="10"/>
      <c r="C297" s="147" t="str">
        <f>IFERROR(INDEX('List of schools'!C$2:C$8000, MATCH('Year 8 _2022'!$B297, 'List of schools'!$B$2:$B$8000,0)), "NA")</f>
        <v>NA</v>
      </c>
      <c r="D297" s="10"/>
      <c r="E297" s="124"/>
      <c r="F297" s="149" t="str">
        <f>IF(E297="","",IFERROR(
IF('Year 8 _2022'!E297="M",INDEX('List of schools'!H$2:H$7300,MATCH('Year 8 _2022'!$B297,'List of schools'!$B$2:$B$7300,0)),IF('Year 8 _2022'!E297="F",INDEX('List of schools'!G$2:G$7300,MATCH('Year 8 _2022'!$B297,'List of schools'!$B$2:$B$7300,0)),IF('Year 8 _2022'!E297="non-binary or other", 0,IF('Year 8 _2022'!E297="not disclosed", 0,"NA")))),"NA"))</f>
        <v/>
      </c>
      <c r="G297" s="11"/>
      <c r="H297" s="10"/>
      <c r="I297" s="10"/>
      <c r="J297" s="10"/>
      <c r="K297" s="150">
        <f t="shared" si="62"/>
        <v>0</v>
      </c>
      <c r="L297" s="17"/>
      <c r="M297" s="16"/>
      <c r="N297" s="9"/>
      <c r="O297" s="213"/>
      <c r="P297" s="10"/>
      <c r="Q297" s="355"/>
      <c r="R297" s="254"/>
      <c r="S297" s="151" t="str">
        <f t="shared" si="70"/>
        <v/>
      </c>
      <c r="T297" s="16"/>
      <c r="U297" s="10"/>
      <c r="V297" s="213"/>
      <c r="W297" s="10"/>
      <c r="X297" s="355"/>
      <c r="Y297" s="254"/>
      <c r="Z297" s="151" t="str">
        <f t="shared" si="71"/>
        <v/>
      </c>
      <c r="AA297" s="4"/>
      <c r="AB297" s="153" t="str">
        <f t="shared" si="63"/>
        <v/>
      </c>
      <c r="AC297" s="169" t="str">
        <f t="shared" si="64"/>
        <v/>
      </c>
      <c r="AD297" s="153">
        <f t="shared" si="65"/>
        <v>0</v>
      </c>
      <c r="AE297" s="153" t="str">
        <f t="shared" si="66"/>
        <v>NA</v>
      </c>
      <c r="AF297" s="153" t="str">
        <f t="shared" si="67"/>
        <v>NA</v>
      </c>
      <c r="AG297" s="153" t="str">
        <f>IF(AF297="NA","",IF(AF297=999999, "", IF(AF297=888888, "", IF(COUNTIF($AF$10:AF297,AF297)=1,AF297,""))))</f>
        <v/>
      </c>
      <c r="AH297" s="153" t="str">
        <f t="shared" si="68"/>
        <v>NA</v>
      </c>
      <c r="AI297" s="153" t="str">
        <f>IF(AH297="NA","",IF(AH297=999999, "", IF(AH297=888888, "", IF(COUNTIF($AH$10:AH297,AH297)=1,AH297,""))))</f>
        <v/>
      </c>
      <c r="AJ297" s="153" t="str">
        <f t="shared" si="69"/>
        <v>NA</v>
      </c>
      <c r="AK297" s="153" t="str">
        <f>IF(AJ297="NA","",IF(AJ297=999999, "", IF(AJ297=888888, "", IF(COUNTIF($AJ$10:AJ297,AJ297)=1,AJ297,""))))</f>
        <v/>
      </c>
      <c r="AL297" s="153">
        <f t="shared" si="72"/>
        <v>0</v>
      </c>
      <c r="AM297" s="153">
        <f t="shared" si="73"/>
        <v>0</v>
      </c>
      <c r="AN297" s="153" t="str">
        <f t="shared" si="74"/>
        <v>False</v>
      </c>
      <c r="AO297" s="235" t="str">
        <f t="shared" si="75"/>
        <v>NA</v>
      </c>
      <c r="AP297" s="235" t="str">
        <f>IF(AO297="NA","",IF(AO297=999999, "", IF(AO297=888888, "", IF(COUNTIF($AO$10:AO297,AO297)=1,AO297,""))))</f>
        <v/>
      </c>
      <c r="AQ297" s="211"/>
      <c r="AR297" s="211"/>
    </row>
    <row r="298" spans="1:44" ht="21.75" customHeight="1" x14ac:dyDescent="0.35">
      <c r="A298" s="148" t="str">
        <f t="shared" si="76"/>
        <v/>
      </c>
      <c r="B298" s="10"/>
      <c r="C298" s="147" t="str">
        <f>IFERROR(INDEX('List of schools'!C$2:C$8000, MATCH('Year 8 _2022'!$B298, 'List of schools'!$B$2:$B$8000,0)), "NA")</f>
        <v>NA</v>
      </c>
      <c r="D298" s="10"/>
      <c r="E298" s="124"/>
      <c r="F298" s="149" t="str">
        <f>IF(E298="","",IFERROR(
IF('Year 8 _2022'!E298="M",INDEX('List of schools'!H$2:H$7300,MATCH('Year 8 _2022'!$B298,'List of schools'!$B$2:$B$7300,0)),IF('Year 8 _2022'!E298="F",INDEX('List of schools'!G$2:G$7300,MATCH('Year 8 _2022'!$B298,'List of schools'!$B$2:$B$7300,0)),IF('Year 8 _2022'!E298="non-binary or other", 0,IF('Year 8 _2022'!E298="not disclosed", 0,"NA")))),"NA"))</f>
        <v/>
      </c>
      <c r="G298" s="11"/>
      <c r="H298" s="10"/>
      <c r="I298" s="10"/>
      <c r="J298" s="10"/>
      <c r="K298" s="150">
        <f t="shared" si="62"/>
        <v>0</v>
      </c>
      <c r="L298" s="17"/>
      <c r="M298" s="16"/>
      <c r="N298" s="9"/>
      <c r="O298" s="213"/>
      <c r="P298" s="10"/>
      <c r="Q298" s="355"/>
      <c r="R298" s="254"/>
      <c r="S298" s="151" t="str">
        <f t="shared" si="70"/>
        <v/>
      </c>
      <c r="T298" s="16"/>
      <c r="U298" s="10"/>
      <c r="V298" s="213"/>
      <c r="W298" s="10"/>
      <c r="X298" s="355"/>
      <c r="Y298" s="254"/>
      <c r="Z298" s="151" t="str">
        <f t="shared" si="71"/>
        <v/>
      </c>
      <c r="AA298" s="4"/>
      <c r="AB298" s="153" t="str">
        <f t="shared" si="63"/>
        <v/>
      </c>
      <c r="AC298" s="169" t="str">
        <f t="shared" si="64"/>
        <v/>
      </c>
      <c r="AD298" s="153">
        <f t="shared" si="65"/>
        <v>0</v>
      </c>
      <c r="AE298" s="153" t="str">
        <f t="shared" si="66"/>
        <v>NA</v>
      </c>
      <c r="AF298" s="153" t="str">
        <f t="shared" si="67"/>
        <v>NA</v>
      </c>
      <c r="AG298" s="153" t="str">
        <f>IF(AF298="NA","",IF(AF298=999999, "", IF(AF298=888888, "", IF(COUNTIF($AF$10:AF298,AF298)=1,AF298,""))))</f>
        <v/>
      </c>
      <c r="AH298" s="153" t="str">
        <f t="shared" si="68"/>
        <v>NA</v>
      </c>
      <c r="AI298" s="153" t="str">
        <f>IF(AH298="NA","",IF(AH298=999999, "", IF(AH298=888888, "", IF(COUNTIF($AH$10:AH298,AH298)=1,AH298,""))))</f>
        <v/>
      </c>
      <c r="AJ298" s="153" t="str">
        <f t="shared" si="69"/>
        <v>NA</v>
      </c>
      <c r="AK298" s="153" t="str">
        <f>IF(AJ298="NA","",IF(AJ298=999999, "", IF(AJ298=888888, "", IF(COUNTIF($AJ$10:AJ298,AJ298)=1,AJ298,""))))</f>
        <v/>
      </c>
      <c r="AL298" s="153">
        <f t="shared" si="72"/>
        <v>0</v>
      </c>
      <c r="AM298" s="153">
        <f t="shared" si="73"/>
        <v>0</v>
      </c>
      <c r="AN298" s="153" t="str">
        <f t="shared" si="74"/>
        <v>False</v>
      </c>
      <c r="AO298" s="235" t="str">
        <f t="shared" si="75"/>
        <v>NA</v>
      </c>
      <c r="AP298" s="235" t="str">
        <f>IF(AO298="NA","",IF(AO298=999999, "", IF(AO298=888888, "", IF(COUNTIF($AO$10:AO298,AO298)=1,AO298,""))))</f>
        <v/>
      </c>
      <c r="AQ298" s="211"/>
      <c r="AR298" s="211"/>
    </row>
    <row r="299" spans="1:44" ht="21.75" customHeight="1" x14ac:dyDescent="0.35">
      <c r="A299" s="148" t="str">
        <f t="shared" si="76"/>
        <v/>
      </c>
      <c r="B299" s="10"/>
      <c r="C299" s="147" t="str">
        <f>IFERROR(INDEX('List of schools'!C$2:C$8000, MATCH('Year 8 _2022'!$B299, 'List of schools'!$B$2:$B$8000,0)), "NA")</f>
        <v>NA</v>
      </c>
      <c r="D299" s="10"/>
      <c r="E299" s="124"/>
      <c r="F299" s="149" t="str">
        <f>IF(E299="","",IFERROR(
IF('Year 8 _2022'!E299="M",INDEX('List of schools'!H$2:H$7300,MATCH('Year 8 _2022'!$B299,'List of schools'!$B$2:$B$7300,0)),IF('Year 8 _2022'!E299="F",INDEX('List of schools'!G$2:G$7300,MATCH('Year 8 _2022'!$B299,'List of schools'!$B$2:$B$7300,0)),IF('Year 8 _2022'!E299="non-binary or other", 0,IF('Year 8 _2022'!E299="not disclosed", 0,"NA")))),"NA"))</f>
        <v/>
      </c>
      <c r="G299" s="11"/>
      <c r="H299" s="10"/>
      <c r="I299" s="10"/>
      <c r="J299" s="10"/>
      <c r="K299" s="150">
        <f t="shared" si="62"/>
        <v>0</v>
      </c>
      <c r="L299" s="17"/>
      <c r="M299" s="16"/>
      <c r="N299" s="9"/>
      <c r="O299" s="213"/>
      <c r="P299" s="10"/>
      <c r="Q299" s="355"/>
      <c r="R299" s="254"/>
      <c r="S299" s="151" t="str">
        <f t="shared" si="70"/>
        <v/>
      </c>
      <c r="T299" s="16"/>
      <c r="U299" s="10"/>
      <c r="V299" s="213"/>
      <c r="W299" s="10"/>
      <c r="X299" s="355"/>
      <c r="Y299" s="254"/>
      <c r="Z299" s="151" t="str">
        <f t="shared" si="71"/>
        <v/>
      </c>
      <c r="AA299" s="4"/>
      <c r="AB299" s="153" t="str">
        <f t="shared" si="63"/>
        <v/>
      </c>
      <c r="AC299" s="169" t="str">
        <f t="shared" si="64"/>
        <v/>
      </c>
      <c r="AD299" s="153">
        <f t="shared" si="65"/>
        <v>0</v>
      </c>
      <c r="AE299" s="153" t="str">
        <f t="shared" si="66"/>
        <v>NA</v>
      </c>
      <c r="AF299" s="153" t="str">
        <f t="shared" si="67"/>
        <v>NA</v>
      </c>
      <c r="AG299" s="153" t="str">
        <f>IF(AF299="NA","",IF(AF299=999999, "", IF(AF299=888888, "", IF(COUNTIF($AF$10:AF299,AF299)=1,AF299,""))))</f>
        <v/>
      </c>
      <c r="AH299" s="153" t="str">
        <f t="shared" si="68"/>
        <v>NA</v>
      </c>
      <c r="AI299" s="153" t="str">
        <f>IF(AH299="NA","",IF(AH299=999999, "", IF(AH299=888888, "", IF(COUNTIF($AH$10:AH299,AH299)=1,AH299,""))))</f>
        <v/>
      </c>
      <c r="AJ299" s="153" t="str">
        <f t="shared" si="69"/>
        <v>NA</v>
      </c>
      <c r="AK299" s="153" t="str">
        <f>IF(AJ299="NA","",IF(AJ299=999999, "", IF(AJ299=888888, "", IF(COUNTIF($AJ$10:AJ299,AJ299)=1,AJ299,""))))</f>
        <v/>
      </c>
      <c r="AL299" s="153">
        <f t="shared" si="72"/>
        <v>0</v>
      </c>
      <c r="AM299" s="153">
        <f t="shared" si="73"/>
        <v>0</v>
      </c>
      <c r="AN299" s="153" t="str">
        <f t="shared" si="74"/>
        <v>False</v>
      </c>
      <c r="AO299" s="235" t="str">
        <f t="shared" si="75"/>
        <v>NA</v>
      </c>
      <c r="AP299" s="235" t="str">
        <f>IF(AO299="NA","",IF(AO299=999999, "", IF(AO299=888888, "", IF(COUNTIF($AO$10:AO299,AO299)=1,AO299,""))))</f>
        <v/>
      </c>
      <c r="AQ299" s="211"/>
      <c r="AR299" s="211"/>
    </row>
    <row r="300" spans="1:44" ht="21.75" customHeight="1" x14ac:dyDescent="0.35">
      <c r="A300" s="148" t="str">
        <f t="shared" si="76"/>
        <v/>
      </c>
      <c r="B300" s="10"/>
      <c r="C300" s="147" t="str">
        <f>IFERROR(INDEX('List of schools'!C$2:C$8000, MATCH('Year 8 _2022'!$B300, 'List of schools'!$B$2:$B$8000,0)), "NA")</f>
        <v>NA</v>
      </c>
      <c r="D300" s="10"/>
      <c r="E300" s="124"/>
      <c r="F300" s="149" t="str">
        <f>IF(E300="","",IFERROR(
IF('Year 8 _2022'!E300="M",INDEX('List of schools'!H$2:H$7300,MATCH('Year 8 _2022'!$B300,'List of schools'!$B$2:$B$7300,0)),IF('Year 8 _2022'!E300="F",INDEX('List of schools'!G$2:G$7300,MATCH('Year 8 _2022'!$B300,'List of schools'!$B$2:$B$7300,0)),IF('Year 8 _2022'!E300="non-binary or other", 0,IF('Year 8 _2022'!E300="not disclosed", 0,"NA")))),"NA"))</f>
        <v/>
      </c>
      <c r="G300" s="11"/>
      <c r="H300" s="10"/>
      <c r="I300" s="10"/>
      <c r="J300" s="10"/>
      <c r="K300" s="150">
        <f t="shared" si="62"/>
        <v>0</v>
      </c>
      <c r="L300" s="17"/>
      <c r="M300" s="16"/>
      <c r="N300" s="9"/>
      <c r="O300" s="213"/>
      <c r="P300" s="10"/>
      <c r="Q300" s="355"/>
      <c r="R300" s="254"/>
      <c r="S300" s="151" t="str">
        <f t="shared" si="70"/>
        <v/>
      </c>
      <c r="T300" s="16"/>
      <c r="U300" s="10"/>
      <c r="V300" s="213"/>
      <c r="W300" s="10"/>
      <c r="X300" s="355"/>
      <c r="Y300" s="254"/>
      <c r="Z300" s="151" t="str">
        <f t="shared" si="71"/>
        <v/>
      </c>
      <c r="AA300" s="4"/>
      <c r="AB300" s="153" t="str">
        <f t="shared" si="63"/>
        <v/>
      </c>
      <c r="AC300" s="169" t="str">
        <f t="shared" si="64"/>
        <v/>
      </c>
      <c r="AD300" s="153">
        <f t="shared" si="65"/>
        <v>0</v>
      </c>
      <c r="AE300" s="153" t="str">
        <f t="shared" si="66"/>
        <v>NA</v>
      </c>
      <c r="AF300" s="153" t="str">
        <f t="shared" si="67"/>
        <v>NA</v>
      </c>
      <c r="AG300" s="153" t="str">
        <f>IF(AF300="NA","",IF(AF300=999999, "", IF(AF300=888888, "", IF(COUNTIF($AF$10:AF300,AF300)=1,AF300,""))))</f>
        <v/>
      </c>
      <c r="AH300" s="153" t="str">
        <f t="shared" si="68"/>
        <v>NA</v>
      </c>
      <c r="AI300" s="153" t="str">
        <f>IF(AH300="NA","",IF(AH300=999999, "", IF(AH300=888888, "", IF(COUNTIF($AH$10:AH300,AH300)=1,AH300,""))))</f>
        <v/>
      </c>
      <c r="AJ300" s="153" t="str">
        <f t="shared" si="69"/>
        <v>NA</v>
      </c>
      <c r="AK300" s="153" t="str">
        <f>IF(AJ300="NA","",IF(AJ300=999999, "", IF(AJ300=888888, "", IF(COUNTIF($AJ$10:AJ300,AJ300)=1,AJ300,""))))</f>
        <v/>
      </c>
      <c r="AL300" s="153">
        <f t="shared" si="72"/>
        <v>0</v>
      </c>
      <c r="AM300" s="153">
        <f t="shared" si="73"/>
        <v>0</v>
      </c>
      <c r="AN300" s="153" t="str">
        <f t="shared" si="74"/>
        <v>False</v>
      </c>
      <c r="AO300" s="235" t="str">
        <f t="shared" si="75"/>
        <v>NA</v>
      </c>
      <c r="AP300" s="235" t="str">
        <f>IF(AO300="NA","",IF(AO300=999999, "", IF(AO300=888888, "", IF(COUNTIF($AO$10:AO300,AO300)=1,AO300,""))))</f>
        <v/>
      </c>
      <c r="AQ300" s="211"/>
      <c r="AR300" s="211"/>
    </row>
    <row r="301" spans="1:44" ht="21.75" customHeight="1" x14ac:dyDescent="0.35">
      <c r="A301" s="148" t="str">
        <f t="shared" si="76"/>
        <v/>
      </c>
      <c r="B301" s="10"/>
      <c r="C301" s="147" t="str">
        <f>IFERROR(INDEX('List of schools'!C$2:C$8000, MATCH('Year 8 _2022'!$B301, 'List of schools'!$B$2:$B$8000,0)), "NA")</f>
        <v>NA</v>
      </c>
      <c r="D301" s="10"/>
      <c r="E301" s="124"/>
      <c r="F301" s="149" t="str">
        <f>IF(E301="","",IFERROR(
IF('Year 8 _2022'!E301="M",INDEX('List of schools'!H$2:H$7300,MATCH('Year 8 _2022'!$B301,'List of schools'!$B$2:$B$7300,0)),IF('Year 8 _2022'!E301="F",INDEX('List of schools'!G$2:G$7300,MATCH('Year 8 _2022'!$B301,'List of schools'!$B$2:$B$7300,0)),IF('Year 8 _2022'!E301="non-binary or other", 0,IF('Year 8 _2022'!E301="not disclosed", 0,"NA")))),"NA"))</f>
        <v/>
      </c>
      <c r="G301" s="11"/>
      <c r="H301" s="10"/>
      <c r="I301" s="10"/>
      <c r="J301" s="10"/>
      <c r="K301" s="150">
        <f t="shared" si="62"/>
        <v>0</v>
      </c>
      <c r="L301" s="17"/>
      <c r="M301" s="16"/>
      <c r="N301" s="9"/>
      <c r="O301" s="213"/>
      <c r="P301" s="10"/>
      <c r="Q301" s="355"/>
      <c r="R301" s="254"/>
      <c r="S301" s="151" t="str">
        <f t="shared" si="70"/>
        <v/>
      </c>
      <c r="T301" s="16"/>
      <c r="U301" s="10"/>
      <c r="V301" s="213"/>
      <c r="W301" s="10"/>
      <c r="X301" s="355"/>
      <c r="Y301" s="254"/>
      <c r="Z301" s="151" t="str">
        <f t="shared" si="71"/>
        <v/>
      </c>
      <c r="AA301" s="4"/>
      <c r="AB301" s="153" t="str">
        <f t="shared" si="63"/>
        <v/>
      </c>
      <c r="AC301" s="169" t="str">
        <f t="shared" si="64"/>
        <v/>
      </c>
      <c r="AD301" s="153">
        <f t="shared" si="65"/>
        <v>0</v>
      </c>
      <c r="AE301" s="153" t="str">
        <f t="shared" si="66"/>
        <v>NA</v>
      </c>
      <c r="AF301" s="153" t="str">
        <f t="shared" si="67"/>
        <v>NA</v>
      </c>
      <c r="AG301" s="153" t="str">
        <f>IF(AF301="NA","",IF(AF301=999999, "", IF(AF301=888888, "", IF(COUNTIF($AF$10:AF301,AF301)=1,AF301,""))))</f>
        <v/>
      </c>
      <c r="AH301" s="153" t="str">
        <f t="shared" si="68"/>
        <v>NA</v>
      </c>
      <c r="AI301" s="153" t="str">
        <f>IF(AH301="NA","",IF(AH301=999999, "", IF(AH301=888888, "", IF(COUNTIF($AH$10:AH301,AH301)=1,AH301,""))))</f>
        <v/>
      </c>
      <c r="AJ301" s="153" t="str">
        <f t="shared" si="69"/>
        <v>NA</v>
      </c>
      <c r="AK301" s="153" t="str">
        <f>IF(AJ301="NA","",IF(AJ301=999999, "", IF(AJ301=888888, "", IF(COUNTIF($AJ$10:AJ301,AJ301)=1,AJ301,""))))</f>
        <v/>
      </c>
      <c r="AL301" s="153">
        <f t="shared" si="72"/>
        <v>0</v>
      </c>
      <c r="AM301" s="153">
        <f t="shared" si="73"/>
        <v>0</v>
      </c>
      <c r="AN301" s="153" t="str">
        <f t="shared" si="74"/>
        <v>False</v>
      </c>
      <c r="AO301" s="235" t="str">
        <f t="shared" si="75"/>
        <v>NA</v>
      </c>
      <c r="AP301" s="235" t="str">
        <f>IF(AO301="NA","",IF(AO301=999999, "", IF(AO301=888888, "", IF(COUNTIF($AO$10:AO301,AO301)=1,AO301,""))))</f>
        <v/>
      </c>
      <c r="AQ301" s="211"/>
      <c r="AR301" s="211"/>
    </row>
    <row r="302" spans="1:44" ht="21.75" customHeight="1" x14ac:dyDescent="0.35">
      <c r="A302" s="148" t="str">
        <f t="shared" si="76"/>
        <v/>
      </c>
      <c r="B302" s="10"/>
      <c r="C302" s="147" t="str">
        <f>IFERROR(INDEX('List of schools'!C$2:C$8000, MATCH('Year 8 _2022'!$B302, 'List of schools'!$B$2:$B$8000,0)), "NA")</f>
        <v>NA</v>
      </c>
      <c r="D302" s="10"/>
      <c r="E302" s="124"/>
      <c r="F302" s="149" t="str">
        <f>IF(E302="","",IFERROR(
IF('Year 8 _2022'!E302="M",INDEX('List of schools'!H$2:H$7300,MATCH('Year 8 _2022'!$B302,'List of schools'!$B$2:$B$7300,0)),IF('Year 8 _2022'!E302="F",INDEX('List of schools'!G$2:G$7300,MATCH('Year 8 _2022'!$B302,'List of schools'!$B$2:$B$7300,0)),IF('Year 8 _2022'!E302="non-binary or other", 0,IF('Year 8 _2022'!E302="not disclosed", 0,"NA")))),"NA"))</f>
        <v/>
      </c>
      <c r="G302" s="11"/>
      <c r="H302" s="10"/>
      <c r="I302" s="10"/>
      <c r="J302" s="10"/>
      <c r="K302" s="150">
        <f t="shared" si="62"/>
        <v>0</v>
      </c>
      <c r="L302" s="17"/>
      <c r="M302" s="16"/>
      <c r="N302" s="9"/>
      <c r="O302" s="213"/>
      <c r="P302" s="10"/>
      <c r="Q302" s="355"/>
      <c r="R302" s="254"/>
      <c r="S302" s="151" t="str">
        <f t="shared" si="70"/>
        <v/>
      </c>
      <c r="T302" s="16"/>
      <c r="U302" s="10"/>
      <c r="V302" s="213"/>
      <c r="W302" s="10"/>
      <c r="X302" s="355"/>
      <c r="Y302" s="254"/>
      <c r="Z302" s="151" t="str">
        <f t="shared" si="71"/>
        <v/>
      </c>
      <c r="AA302" s="4"/>
      <c r="AB302" s="153" t="str">
        <f t="shared" si="63"/>
        <v/>
      </c>
      <c r="AC302" s="169" t="str">
        <f t="shared" si="64"/>
        <v/>
      </c>
      <c r="AD302" s="153">
        <f t="shared" si="65"/>
        <v>0</v>
      </c>
      <c r="AE302" s="153" t="str">
        <f t="shared" si="66"/>
        <v>NA</v>
      </c>
      <c r="AF302" s="153" t="str">
        <f t="shared" si="67"/>
        <v>NA</v>
      </c>
      <c r="AG302" s="153" t="str">
        <f>IF(AF302="NA","",IF(AF302=999999, "", IF(AF302=888888, "", IF(COUNTIF($AF$10:AF302,AF302)=1,AF302,""))))</f>
        <v/>
      </c>
      <c r="AH302" s="153" t="str">
        <f t="shared" si="68"/>
        <v>NA</v>
      </c>
      <c r="AI302" s="153" t="str">
        <f>IF(AH302="NA","",IF(AH302=999999, "", IF(AH302=888888, "", IF(COUNTIF($AH$10:AH302,AH302)=1,AH302,""))))</f>
        <v/>
      </c>
      <c r="AJ302" s="153" t="str">
        <f t="shared" si="69"/>
        <v>NA</v>
      </c>
      <c r="AK302" s="153" t="str">
        <f>IF(AJ302="NA","",IF(AJ302=999999, "", IF(AJ302=888888, "", IF(COUNTIF($AJ$10:AJ302,AJ302)=1,AJ302,""))))</f>
        <v/>
      </c>
      <c r="AL302" s="153">
        <f t="shared" si="72"/>
        <v>0</v>
      </c>
      <c r="AM302" s="153">
        <f t="shared" si="73"/>
        <v>0</v>
      </c>
      <c r="AN302" s="153" t="str">
        <f t="shared" si="74"/>
        <v>False</v>
      </c>
      <c r="AO302" s="235" t="str">
        <f t="shared" si="75"/>
        <v>NA</v>
      </c>
      <c r="AP302" s="235" t="str">
        <f>IF(AO302="NA","",IF(AO302=999999, "", IF(AO302=888888, "", IF(COUNTIF($AO$10:AO302,AO302)=1,AO302,""))))</f>
        <v/>
      </c>
      <c r="AQ302" s="211"/>
      <c r="AR302" s="211"/>
    </row>
    <row r="303" spans="1:44" ht="21.75" customHeight="1" x14ac:dyDescent="0.35">
      <c r="A303" s="148" t="str">
        <f t="shared" si="76"/>
        <v/>
      </c>
      <c r="B303" s="10"/>
      <c r="C303" s="147" t="str">
        <f>IFERROR(INDEX('List of schools'!C$2:C$8000, MATCH('Year 8 _2022'!$B303, 'List of schools'!$B$2:$B$8000,0)), "NA")</f>
        <v>NA</v>
      </c>
      <c r="D303" s="10"/>
      <c r="E303" s="124"/>
      <c r="F303" s="149" t="str">
        <f>IF(E303="","",IFERROR(
IF('Year 8 _2022'!E303="M",INDEX('List of schools'!H$2:H$7300,MATCH('Year 8 _2022'!$B303,'List of schools'!$B$2:$B$7300,0)),IF('Year 8 _2022'!E303="F",INDEX('List of schools'!G$2:G$7300,MATCH('Year 8 _2022'!$B303,'List of schools'!$B$2:$B$7300,0)),IF('Year 8 _2022'!E303="non-binary or other", 0,IF('Year 8 _2022'!E303="not disclosed", 0,"NA")))),"NA"))</f>
        <v/>
      </c>
      <c r="G303" s="11"/>
      <c r="H303" s="10"/>
      <c r="I303" s="10"/>
      <c r="J303" s="10"/>
      <c r="K303" s="150">
        <f t="shared" si="62"/>
        <v>0</v>
      </c>
      <c r="L303" s="17"/>
      <c r="M303" s="16"/>
      <c r="N303" s="9"/>
      <c r="O303" s="213"/>
      <c r="P303" s="10"/>
      <c r="Q303" s="355"/>
      <c r="R303" s="254"/>
      <c r="S303" s="151" t="str">
        <f t="shared" si="70"/>
        <v/>
      </c>
      <c r="T303" s="16"/>
      <c r="U303" s="10"/>
      <c r="V303" s="213"/>
      <c r="W303" s="10"/>
      <c r="X303" s="355"/>
      <c r="Y303" s="254"/>
      <c r="Z303" s="151" t="str">
        <f t="shared" si="71"/>
        <v/>
      </c>
      <c r="AA303" s="4"/>
      <c r="AB303" s="153" t="str">
        <f t="shared" si="63"/>
        <v/>
      </c>
      <c r="AC303" s="169" t="str">
        <f t="shared" si="64"/>
        <v/>
      </c>
      <c r="AD303" s="153">
        <f t="shared" si="65"/>
        <v>0</v>
      </c>
      <c r="AE303" s="153" t="str">
        <f t="shared" si="66"/>
        <v>NA</v>
      </c>
      <c r="AF303" s="153" t="str">
        <f t="shared" si="67"/>
        <v>NA</v>
      </c>
      <c r="AG303" s="153" t="str">
        <f>IF(AF303="NA","",IF(AF303=999999, "", IF(AF303=888888, "", IF(COUNTIF($AF$10:AF303,AF303)=1,AF303,""))))</f>
        <v/>
      </c>
      <c r="AH303" s="153" t="str">
        <f t="shared" si="68"/>
        <v>NA</v>
      </c>
      <c r="AI303" s="153" t="str">
        <f>IF(AH303="NA","",IF(AH303=999999, "", IF(AH303=888888, "", IF(COUNTIF($AH$10:AH303,AH303)=1,AH303,""))))</f>
        <v/>
      </c>
      <c r="AJ303" s="153" t="str">
        <f t="shared" si="69"/>
        <v>NA</v>
      </c>
      <c r="AK303" s="153" t="str">
        <f>IF(AJ303="NA","",IF(AJ303=999999, "", IF(AJ303=888888, "", IF(COUNTIF($AJ$10:AJ303,AJ303)=1,AJ303,""))))</f>
        <v/>
      </c>
      <c r="AL303" s="153">
        <f t="shared" si="72"/>
        <v>0</v>
      </c>
      <c r="AM303" s="153">
        <f t="shared" si="73"/>
        <v>0</v>
      </c>
      <c r="AN303" s="153" t="str">
        <f t="shared" si="74"/>
        <v>False</v>
      </c>
      <c r="AO303" s="235" t="str">
        <f t="shared" si="75"/>
        <v>NA</v>
      </c>
      <c r="AP303" s="235" t="str">
        <f>IF(AO303="NA","",IF(AO303=999999, "", IF(AO303=888888, "", IF(COUNTIF($AO$10:AO303,AO303)=1,AO303,""))))</f>
        <v/>
      </c>
      <c r="AQ303" s="211"/>
      <c r="AR303" s="211"/>
    </row>
    <row r="304" spans="1:44" ht="21.75" customHeight="1" x14ac:dyDescent="0.35">
      <c r="A304" s="148" t="str">
        <f t="shared" si="76"/>
        <v/>
      </c>
      <c r="B304" s="10"/>
      <c r="C304" s="147" t="str">
        <f>IFERROR(INDEX('List of schools'!C$2:C$8000, MATCH('Year 8 _2022'!$B304, 'List of schools'!$B$2:$B$8000,0)), "NA")</f>
        <v>NA</v>
      </c>
      <c r="D304" s="10"/>
      <c r="E304" s="124"/>
      <c r="F304" s="149" t="str">
        <f>IF(E304="","",IFERROR(
IF('Year 8 _2022'!E304="M",INDEX('List of schools'!H$2:H$7300,MATCH('Year 8 _2022'!$B304,'List of schools'!$B$2:$B$7300,0)),IF('Year 8 _2022'!E304="F",INDEX('List of schools'!G$2:G$7300,MATCH('Year 8 _2022'!$B304,'List of schools'!$B$2:$B$7300,0)),IF('Year 8 _2022'!E304="non-binary or other", 0,IF('Year 8 _2022'!E304="not disclosed", 0,"NA")))),"NA"))</f>
        <v/>
      </c>
      <c r="G304" s="11"/>
      <c r="H304" s="10"/>
      <c r="I304" s="10"/>
      <c r="J304" s="10"/>
      <c r="K304" s="150">
        <f t="shared" si="62"/>
        <v>0</v>
      </c>
      <c r="L304" s="17"/>
      <c r="M304" s="16"/>
      <c r="N304" s="9"/>
      <c r="O304" s="213"/>
      <c r="P304" s="10"/>
      <c r="Q304" s="355"/>
      <c r="R304" s="254"/>
      <c r="S304" s="151" t="str">
        <f t="shared" si="70"/>
        <v/>
      </c>
      <c r="T304" s="16"/>
      <c r="U304" s="10"/>
      <c r="V304" s="213"/>
      <c r="W304" s="10"/>
      <c r="X304" s="355"/>
      <c r="Y304" s="254"/>
      <c r="Z304" s="151" t="str">
        <f t="shared" si="71"/>
        <v/>
      </c>
      <c r="AA304" s="4"/>
      <c r="AB304" s="153" t="str">
        <f t="shared" si="63"/>
        <v/>
      </c>
      <c r="AC304" s="169" t="str">
        <f t="shared" si="64"/>
        <v/>
      </c>
      <c r="AD304" s="153">
        <f t="shared" si="65"/>
        <v>0</v>
      </c>
      <c r="AE304" s="153" t="str">
        <f t="shared" si="66"/>
        <v>NA</v>
      </c>
      <c r="AF304" s="153" t="str">
        <f t="shared" si="67"/>
        <v>NA</v>
      </c>
      <c r="AG304" s="153" t="str">
        <f>IF(AF304="NA","",IF(AF304=999999, "", IF(AF304=888888, "", IF(COUNTIF($AF$10:AF304,AF304)=1,AF304,""))))</f>
        <v/>
      </c>
      <c r="AH304" s="153" t="str">
        <f t="shared" si="68"/>
        <v>NA</v>
      </c>
      <c r="AI304" s="153" t="str">
        <f>IF(AH304="NA","",IF(AH304=999999, "", IF(AH304=888888, "", IF(COUNTIF($AH$10:AH304,AH304)=1,AH304,""))))</f>
        <v/>
      </c>
      <c r="AJ304" s="153" t="str">
        <f t="shared" si="69"/>
        <v>NA</v>
      </c>
      <c r="AK304" s="153" t="str">
        <f>IF(AJ304="NA","",IF(AJ304=999999, "", IF(AJ304=888888, "", IF(COUNTIF($AJ$10:AJ304,AJ304)=1,AJ304,""))))</f>
        <v/>
      </c>
      <c r="AL304" s="153">
        <f t="shared" si="72"/>
        <v>0</v>
      </c>
      <c r="AM304" s="153">
        <f t="shared" si="73"/>
        <v>0</v>
      </c>
      <c r="AN304" s="153" t="str">
        <f t="shared" si="74"/>
        <v>False</v>
      </c>
      <c r="AO304" s="235" t="str">
        <f t="shared" si="75"/>
        <v>NA</v>
      </c>
      <c r="AP304" s="235" t="str">
        <f>IF(AO304="NA","",IF(AO304=999999, "", IF(AO304=888888, "", IF(COUNTIF($AO$10:AO304,AO304)=1,AO304,""))))</f>
        <v/>
      </c>
      <c r="AQ304" s="211"/>
      <c r="AR304" s="211"/>
    </row>
    <row r="305" spans="1:44" ht="21.75" customHeight="1" x14ac:dyDescent="0.35">
      <c r="A305" s="148" t="str">
        <f t="shared" si="76"/>
        <v/>
      </c>
      <c r="B305" s="10"/>
      <c r="C305" s="147" t="str">
        <f>IFERROR(INDEX('List of schools'!C$2:C$8000, MATCH('Year 8 _2022'!$B305, 'List of schools'!$B$2:$B$8000,0)), "NA")</f>
        <v>NA</v>
      </c>
      <c r="D305" s="10"/>
      <c r="E305" s="124"/>
      <c r="F305" s="149" t="str">
        <f>IF(E305="","",IFERROR(
IF('Year 8 _2022'!E305="M",INDEX('List of schools'!H$2:H$7300,MATCH('Year 8 _2022'!$B305,'List of schools'!$B$2:$B$7300,0)),IF('Year 8 _2022'!E305="F",INDEX('List of schools'!G$2:G$7300,MATCH('Year 8 _2022'!$B305,'List of schools'!$B$2:$B$7300,0)),IF('Year 8 _2022'!E305="non-binary or other", 0,IF('Year 8 _2022'!E305="not disclosed", 0,"NA")))),"NA"))</f>
        <v/>
      </c>
      <c r="G305" s="11"/>
      <c r="H305" s="10"/>
      <c r="I305" s="10"/>
      <c r="J305" s="10"/>
      <c r="K305" s="150">
        <f t="shared" si="62"/>
        <v>0</v>
      </c>
      <c r="L305" s="17"/>
      <c r="M305" s="16"/>
      <c r="N305" s="9"/>
      <c r="O305" s="213"/>
      <c r="P305" s="10"/>
      <c r="Q305" s="355"/>
      <c r="R305" s="254"/>
      <c r="S305" s="151" t="str">
        <f t="shared" si="70"/>
        <v/>
      </c>
      <c r="T305" s="16"/>
      <c r="U305" s="10"/>
      <c r="V305" s="213"/>
      <c r="W305" s="10"/>
      <c r="X305" s="355"/>
      <c r="Y305" s="254"/>
      <c r="Z305" s="151" t="str">
        <f t="shared" si="71"/>
        <v/>
      </c>
      <c r="AA305" s="4"/>
      <c r="AB305" s="153" t="str">
        <f t="shared" si="63"/>
        <v/>
      </c>
      <c r="AC305" s="169" t="str">
        <f t="shared" si="64"/>
        <v/>
      </c>
      <c r="AD305" s="153">
        <f t="shared" si="65"/>
        <v>0</v>
      </c>
      <c r="AE305" s="153" t="str">
        <f t="shared" si="66"/>
        <v>NA</v>
      </c>
      <c r="AF305" s="153" t="str">
        <f t="shared" si="67"/>
        <v>NA</v>
      </c>
      <c r="AG305" s="153" t="str">
        <f>IF(AF305="NA","",IF(AF305=999999, "", IF(AF305=888888, "", IF(COUNTIF($AF$10:AF305,AF305)=1,AF305,""))))</f>
        <v/>
      </c>
      <c r="AH305" s="153" t="str">
        <f t="shared" si="68"/>
        <v>NA</v>
      </c>
      <c r="AI305" s="153" t="str">
        <f>IF(AH305="NA","",IF(AH305=999999, "", IF(AH305=888888, "", IF(COUNTIF($AH$10:AH305,AH305)=1,AH305,""))))</f>
        <v/>
      </c>
      <c r="AJ305" s="153" t="str">
        <f t="shared" si="69"/>
        <v>NA</v>
      </c>
      <c r="AK305" s="153" t="str">
        <f>IF(AJ305="NA","",IF(AJ305=999999, "", IF(AJ305=888888, "", IF(COUNTIF($AJ$10:AJ305,AJ305)=1,AJ305,""))))</f>
        <v/>
      </c>
      <c r="AL305" s="153">
        <f t="shared" si="72"/>
        <v>0</v>
      </c>
      <c r="AM305" s="153">
        <f t="shared" si="73"/>
        <v>0</v>
      </c>
      <c r="AN305" s="153" t="str">
        <f t="shared" si="74"/>
        <v>False</v>
      </c>
      <c r="AO305" s="235" t="str">
        <f t="shared" si="75"/>
        <v>NA</v>
      </c>
      <c r="AP305" s="235" t="str">
        <f>IF(AO305="NA","",IF(AO305=999999, "", IF(AO305=888888, "", IF(COUNTIF($AO$10:AO305,AO305)=1,AO305,""))))</f>
        <v/>
      </c>
      <c r="AQ305" s="211"/>
      <c r="AR305" s="211"/>
    </row>
    <row r="306" spans="1:44" ht="21.75" customHeight="1" x14ac:dyDescent="0.35">
      <c r="A306" s="148" t="str">
        <f t="shared" si="76"/>
        <v/>
      </c>
      <c r="B306" s="10"/>
      <c r="C306" s="147" t="str">
        <f>IFERROR(INDEX('List of schools'!C$2:C$8000, MATCH('Year 8 _2022'!$B306, 'List of schools'!$B$2:$B$8000,0)), "NA")</f>
        <v>NA</v>
      </c>
      <c r="D306" s="10"/>
      <c r="E306" s="124"/>
      <c r="F306" s="149" t="str">
        <f>IF(E306="","",IFERROR(
IF('Year 8 _2022'!E306="M",INDEX('List of schools'!H$2:H$7300,MATCH('Year 8 _2022'!$B306,'List of schools'!$B$2:$B$7300,0)),IF('Year 8 _2022'!E306="F",INDEX('List of schools'!G$2:G$7300,MATCH('Year 8 _2022'!$B306,'List of schools'!$B$2:$B$7300,0)),IF('Year 8 _2022'!E306="non-binary or other", 0,IF('Year 8 _2022'!E306="not disclosed", 0,"NA")))),"NA"))</f>
        <v/>
      </c>
      <c r="G306" s="11"/>
      <c r="H306" s="10"/>
      <c r="I306" s="10"/>
      <c r="J306" s="10"/>
      <c r="K306" s="150">
        <f t="shared" si="62"/>
        <v>0</v>
      </c>
      <c r="L306" s="17"/>
      <c r="M306" s="16"/>
      <c r="N306" s="9"/>
      <c r="O306" s="213"/>
      <c r="P306" s="10"/>
      <c r="Q306" s="355"/>
      <c r="R306" s="254"/>
      <c r="S306" s="151" t="str">
        <f t="shared" si="70"/>
        <v/>
      </c>
      <c r="T306" s="16"/>
      <c r="U306" s="10"/>
      <c r="V306" s="213"/>
      <c r="W306" s="10"/>
      <c r="X306" s="355"/>
      <c r="Y306" s="254"/>
      <c r="Z306" s="151" t="str">
        <f t="shared" si="71"/>
        <v/>
      </c>
      <c r="AA306" s="4"/>
      <c r="AB306" s="153" t="str">
        <f t="shared" si="63"/>
        <v/>
      </c>
      <c r="AC306" s="169" t="str">
        <f t="shared" si="64"/>
        <v/>
      </c>
      <c r="AD306" s="153">
        <f t="shared" si="65"/>
        <v>0</v>
      </c>
      <c r="AE306" s="153" t="str">
        <f t="shared" si="66"/>
        <v>NA</v>
      </c>
      <c r="AF306" s="153" t="str">
        <f t="shared" si="67"/>
        <v>NA</v>
      </c>
      <c r="AG306" s="153" t="str">
        <f>IF(AF306="NA","",IF(AF306=999999, "", IF(AF306=888888, "", IF(COUNTIF($AF$10:AF306,AF306)=1,AF306,""))))</f>
        <v/>
      </c>
      <c r="AH306" s="153" t="str">
        <f t="shared" si="68"/>
        <v>NA</v>
      </c>
      <c r="AI306" s="153" t="str">
        <f>IF(AH306="NA","",IF(AH306=999999, "", IF(AH306=888888, "", IF(COUNTIF($AH$10:AH306,AH306)=1,AH306,""))))</f>
        <v/>
      </c>
      <c r="AJ306" s="153" t="str">
        <f t="shared" si="69"/>
        <v>NA</v>
      </c>
      <c r="AK306" s="153" t="str">
        <f>IF(AJ306="NA","",IF(AJ306=999999, "", IF(AJ306=888888, "", IF(COUNTIF($AJ$10:AJ306,AJ306)=1,AJ306,""))))</f>
        <v/>
      </c>
      <c r="AL306" s="153">
        <f t="shared" si="72"/>
        <v>0</v>
      </c>
      <c r="AM306" s="153">
        <f t="shared" si="73"/>
        <v>0</v>
      </c>
      <c r="AN306" s="153" t="str">
        <f t="shared" si="74"/>
        <v>False</v>
      </c>
      <c r="AO306" s="235" t="str">
        <f t="shared" si="75"/>
        <v>NA</v>
      </c>
      <c r="AP306" s="235" t="str">
        <f>IF(AO306="NA","",IF(AO306=999999, "", IF(AO306=888888, "", IF(COUNTIF($AO$10:AO306,AO306)=1,AO306,""))))</f>
        <v/>
      </c>
      <c r="AQ306" s="211"/>
      <c r="AR306" s="211"/>
    </row>
    <row r="307" spans="1:44" ht="21.75" customHeight="1" x14ac:dyDescent="0.35">
      <c r="A307" s="148" t="str">
        <f t="shared" si="76"/>
        <v/>
      </c>
      <c r="B307" s="10"/>
      <c r="C307" s="147" t="str">
        <f>IFERROR(INDEX('List of schools'!C$2:C$8000, MATCH('Year 8 _2022'!$B307, 'List of schools'!$B$2:$B$8000,0)), "NA")</f>
        <v>NA</v>
      </c>
      <c r="D307" s="10"/>
      <c r="E307" s="124"/>
      <c r="F307" s="149" t="str">
        <f>IF(E307="","",IFERROR(
IF('Year 8 _2022'!E307="M",INDEX('List of schools'!H$2:H$7300,MATCH('Year 8 _2022'!$B307,'List of schools'!$B$2:$B$7300,0)),IF('Year 8 _2022'!E307="F",INDEX('List of schools'!G$2:G$7300,MATCH('Year 8 _2022'!$B307,'List of schools'!$B$2:$B$7300,0)),IF('Year 8 _2022'!E307="non-binary or other", 0,IF('Year 8 _2022'!E307="not disclosed", 0,"NA")))),"NA"))</f>
        <v/>
      </c>
      <c r="G307" s="11"/>
      <c r="H307" s="10"/>
      <c r="I307" s="10"/>
      <c r="J307" s="10"/>
      <c r="K307" s="150">
        <f t="shared" si="62"/>
        <v>0</v>
      </c>
      <c r="L307" s="17"/>
      <c r="M307" s="16"/>
      <c r="N307" s="9"/>
      <c r="O307" s="213"/>
      <c r="P307" s="10"/>
      <c r="Q307" s="355"/>
      <c r="R307" s="254"/>
      <c r="S307" s="151" t="str">
        <f t="shared" si="70"/>
        <v/>
      </c>
      <c r="T307" s="16"/>
      <c r="U307" s="10"/>
      <c r="V307" s="213"/>
      <c r="W307" s="10"/>
      <c r="X307" s="355"/>
      <c r="Y307" s="254"/>
      <c r="Z307" s="151" t="str">
        <f t="shared" si="71"/>
        <v/>
      </c>
      <c r="AA307" s="4"/>
      <c r="AB307" s="153" t="str">
        <f t="shared" si="63"/>
        <v/>
      </c>
      <c r="AC307" s="169" t="str">
        <f t="shared" si="64"/>
        <v/>
      </c>
      <c r="AD307" s="153">
        <f t="shared" si="65"/>
        <v>0</v>
      </c>
      <c r="AE307" s="153" t="str">
        <f t="shared" si="66"/>
        <v>NA</v>
      </c>
      <c r="AF307" s="153" t="str">
        <f t="shared" si="67"/>
        <v>NA</v>
      </c>
      <c r="AG307" s="153" t="str">
        <f>IF(AF307="NA","",IF(AF307=999999, "", IF(AF307=888888, "", IF(COUNTIF($AF$10:AF307,AF307)=1,AF307,""))))</f>
        <v/>
      </c>
      <c r="AH307" s="153" t="str">
        <f t="shared" si="68"/>
        <v>NA</v>
      </c>
      <c r="AI307" s="153" t="str">
        <f>IF(AH307="NA","",IF(AH307=999999, "", IF(AH307=888888, "", IF(COUNTIF($AH$10:AH307,AH307)=1,AH307,""))))</f>
        <v/>
      </c>
      <c r="AJ307" s="153" t="str">
        <f t="shared" si="69"/>
        <v>NA</v>
      </c>
      <c r="AK307" s="153" t="str">
        <f>IF(AJ307="NA","",IF(AJ307=999999, "", IF(AJ307=888888, "", IF(COUNTIF($AJ$10:AJ307,AJ307)=1,AJ307,""))))</f>
        <v/>
      </c>
      <c r="AL307" s="153">
        <f t="shared" si="72"/>
        <v>0</v>
      </c>
      <c r="AM307" s="153">
        <f t="shared" si="73"/>
        <v>0</v>
      </c>
      <c r="AN307" s="153" t="str">
        <f t="shared" si="74"/>
        <v>False</v>
      </c>
      <c r="AO307" s="235" t="str">
        <f t="shared" si="75"/>
        <v>NA</v>
      </c>
      <c r="AP307" s="235" t="str">
        <f>IF(AO307="NA","",IF(AO307=999999, "", IF(AO307=888888, "", IF(COUNTIF($AO$10:AO307,AO307)=1,AO307,""))))</f>
        <v/>
      </c>
      <c r="AQ307" s="211"/>
      <c r="AR307" s="211"/>
    </row>
    <row r="308" spans="1:44" ht="21.75" customHeight="1" x14ac:dyDescent="0.35">
      <c r="A308" s="148" t="str">
        <f t="shared" si="76"/>
        <v/>
      </c>
      <c r="B308" s="10"/>
      <c r="C308" s="147" t="str">
        <f>IFERROR(INDEX('List of schools'!C$2:C$8000, MATCH('Year 8 _2022'!$B308, 'List of schools'!$B$2:$B$8000,0)), "NA")</f>
        <v>NA</v>
      </c>
      <c r="D308" s="10"/>
      <c r="E308" s="124"/>
      <c r="F308" s="149" t="str">
        <f>IF(E308="","",IFERROR(
IF('Year 8 _2022'!E308="M",INDEX('List of schools'!H$2:H$7300,MATCH('Year 8 _2022'!$B308,'List of schools'!$B$2:$B$7300,0)),IF('Year 8 _2022'!E308="F",INDEX('List of schools'!G$2:G$7300,MATCH('Year 8 _2022'!$B308,'List of schools'!$B$2:$B$7300,0)),IF('Year 8 _2022'!E308="non-binary or other", 0,IF('Year 8 _2022'!E308="not disclosed", 0,"NA")))),"NA"))</f>
        <v/>
      </c>
      <c r="G308" s="11"/>
      <c r="H308" s="10"/>
      <c r="I308" s="10"/>
      <c r="J308" s="10"/>
      <c r="K308" s="150">
        <f t="shared" si="62"/>
        <v>0</v>
      </c>
      <c r="L308" s="17"/>
      <c r="M308" s="16"/>
      <c r="N308" s="9"/>
      <c r="O308" s="213"/>
      <c r="P308" s="10"/>
      <c r="Q308" s="355"/>
      <c r="R308" s="254"/>
      <c r="S308" s="151" t="str">
        <f t="shared" si="70"/>
        <v/>
      </c>
      <c r="T308" s="16"/>
      <c r="U308" s="10"/>
      <c r="V308" s="213"/>
      <c r="W308" s="10"/>
      <c r="X308" s="355"/>
      <c r="Y308" s="254"/>
      <c r="Z308" s="151" t="str">
        <f t="shared" si="71"/>
        <v/>
      </c>
      <c r="AA308" s="4"/>
      <c r="AB308" s="153" t="str">
        <f t="shared" si="63"/>
        <v/>
      </c>
      <c r="AC308" s="169" t="str">
        <f t="shared" si="64"/>
        <v/>
      </c>
      <c r="AD308" s="153">
        <f t="shared" si="65"/>
        <v>0</v>
      </c>
      <c r="AE308" s="153" t="str">
        <f t="shared" si="66"/>
        <v>NA</v>
      </c>
      <c r="AF308" s="153" t="str">
        <f t="shared" si="67"/>
        <v>NA</v>
      </c>
      <c r="AG308" s="153" t="str">
        <f>IF(AF308="NA","",IF(AF308=999999, "", IF(AF308=888888, "", IF(COUNTIF($AF$10:AF308,AF308)=1,AF308,""))))</f>
        <v/>
      </c>
      <c r="AH308" s="153" t="str">
        <f t="shared" si="68"/>
        <v>NA</v>
      </c>
      <c r="AI308" s="153" t="str">
        <f>IF(AH308="NA","",IF(AH308=999999, "", IF(AH308=888888, "", IF(COUNTIF($AH$10:AH308,AH308)=1,AH308,""))))</f>
        <v/>
      </c>
      <c r="AJ308" s="153" t="str">
        <f t="shared" si="69"/>
        <v>NA</v>
      </c>
      <c r="AK308" s="153" t="str">
        <f>IF(AJ308="NA","",IF(AJ308=999999, "", IF(AJ308=888888, "", IF(COUNTIF($AJ$10:AJ308,AJ308)=1,AJ308,""))))</f>
        <v/>
      </c>
      <c r="AL308" s="153">
        <f t="shared" si="72"/>
        <v>0</v>
      </c>
      <c r="AM308" s="153">
        <f t="shared" si="73"/>
        <v>0</v>
      </c>
      <c r="AN308" s="153" t="str">
        <f t="shared" si="74"/>
        <v>False</v>
      </c>
      <c r="AO308" s="235" t="str">
        <f t="shared" si="75"/>
        <v>NA</v>
      </c>
      <c r="AP308" s="235" t="str">
        <f>IF(AO308="NA","",IF(AO308=999999, "", IF(AO308=888888, "", IF(COUNTIF($AO$10:AO308,AO308)=1,AO308,""))))</f>
        <v/>
      </c>
      <c r="AQ308" s="211"/>
      <c r="AR308" s="211"/>
    </row>
    <row r="309" spans="1:44" ht="21.75" customHeight="1" x14ac:dyDescent="0.35">
      <c r="A309" s="148" t="str">
        <f t="shared" si="76"/>
        <v/>
      </c>
      <c r="B309" s="10"/>
      <c r="C309" s="147" t="str">
        <f>IFERROR(INDEX('List of schools'!C$2:C$8000, MATCH('Year 8 _2022'!$B309, 'List of schools'!$B$2:$B$8000,0)), "NA")</f>
        <v>NA</v>
      </c>
      <c r="D309" s="10"/>
      <c r="E309" s="124"/>
      <c r="F309" s="149" t="str">
        <f>IF(E309="","",IFERROR(
IF('Year 8 _2022'!E309="M",INDEX('List of schools'!H$2:H$7300,MATCH('Year 8 _2022'!$B309,'List of schools'!$B$2:$B$7300,0)),IF('Year 8 _2022'!E309="F",INDEX('List of schools'!G$2:G$7300,MATCH('Year 8 _2022'!$B309,'List of schools'!$B$2:$B$7300,0)),IF('Year 8 _2022'!E309="non-binary or other", 0,IF('Year 8 _2022'!E309="not disclosed", 0,"NA")))),"NA"))</f>
        <v/>
      </c>
      <c r="G309" s="11"/>
      <c r="H309" s="10"/>
      <c r="I309" s="10"/>
      <c r="J309" s="10"/>
      <c r="K309" s="150">
        <f t="shared" si="62"/>
        <v>0</v>
      </c>
      <c r="L309" s="17"/>
      <c r="M309" s="16"/>
      <c r="N309" s="9"/>
      <c r="O309" s="213"/>
      <c r="P309" s="10"/>
      <c r="Q309" s="355"/>
      <c r="R309" s="254"/>
      <c r="S309" s="151" t="str">
        <f t="shared" si="70"/>
        <v/>
      </c>
      <c r="T309" s="16"/>
      <c r="U309" s="10"/>
      <c r="V309" s="213"/>
      <c r="W309" s="10"/>
      <c r="X309" s="355"/>
      <c r="Y309" s="254"/>
      <c r="Z309" s="151" t="str">
        <f t="shared" si="71"/>
        <v/>
      </c>
      <c r="AA309" s="4"/>
      <c r="AB309" s="153" t="str">
        <f t="shared" si="63"/>
        <v/>
      </c>
      <c r="AC309" s="169" t="str">
        <f t="shared" si="64"/>
        <v/>
      </c>
      <c r="AD309" s="153">
        <f t="shared" si="65"/>
        <v>0</v>
      </c>
      <c r="AE309" s="153" t="str">
        <f t="shared" si="66"/>
        <v>NA</v>
      </c>
      <c r="AF309" s="153" t="str">
        <f t="shared" si="67"/>
        <v>NA</v>
      </c>
      <c r="AG309" s="153" t="str">
        <f>IF(AF309="NA","",IF(AF309=999999, "", IF(AF309=888888, "", IF(COUNTIF($AF$10:AF309,AF309)=1,AF309,""))))</f>
        <v/>
      </c>
      <c r="AH309" s="153" t="str">
        <f t="shared" si="68"/>
        <v>NA</v>
      </c>
      <c r="AI309" s="153" t="str">
        <f>IF(AH309="NA","",IF(AH309=999999, "", IF(AH309=888888, "", IF(COUNTIF($AH$10:AH309,AH309)=1,AH309,""))))</f>
        <v/>
      </c>
      <c r="AJ309" s="153" t="str">
        <f t="shared" si="69"/>
        <v>NA</v>
      </c>
      <c r="AK309" s="153" t="str">
        <f>IF(AJ309="NA","",IF(AJ309=999999, "", IF(AJ309=888888, "", IF(COUNTIF($AJ$10:AJ309,AJ309)=1,AJ309,""))))</f>
        <v/>
      </c>
      <c r="AL309" s="153">
        <f t="shared" si="72"/>
        <v>0</v>
      </c>
      <c r="AM309" s="153">
        <f t="shared" si="73"/>
        <v>0</v>
      </c>
      <c r="AN309" s="153" t="str">
        <f t="shared" si="74"/>
        <v>False</v>
      </c>
      <c r="AO309" s="235" t="str">
        <f t="shared" si="75"/>
        <v>NA</v>
      </c>
      <c r="AP309" s="235" t="str">
        <f>IF(AO309="NA","",IF(AO309=999999, "", IF(AO309=888888, "", IF(COUNTIF($AO$10:AO309,AO309)=1,AO309,""))))</f>
        <v/>
      </c>
      <c r="AQ309" s="211"/>
      <c r="AR309" s="211"/>
    </row>
    <row r="310" spans="1:44" ht="21.75" customHeight="1" x14ac:dyDescent="0.35">
      <c r="A310" s="148" t="str">
        <f t="shared" si="76"/>
        <v/>
      </c>
      <c r="B310" s="10"/>
      <c r="C310" s="147" t="str">
        <f>IFERROR(INDEX('List of schools'!C$2:C$8000, MATCH('Year 8 _2022'!$B310, 'List of schools'!$B$2:$B$8000,0)), "NA")</f>
        <v>NA</v>
      </c>
      <c r="D310" s="10"/>
      <c r="E310" s="124"/>
      <c r="F310" s="149" t="str">
        <f>IF(E310="","",IFERROR(
IF('Year 8 _2022'!E310="M",INDEX('List of schools'!H$2:H$7300,MATCH('Year 8 _2022'!$B310,'List of schools'!$B$2:$B$7300,0)),IF('Year 8 _2022'!E310="F",INDEX('List of schools'!G$2:G$7300,MATCH('Year 8 _2022'!$B310,'List of schools'!$B$2:$B$7300,0)),IF('Year 8 _2022'!E310="non-binary or other", 0,IF('Year 8 _2022'!E310="not disclosed", 0,"NA")))),"NA"))</f>
        <v/>
      </c>
      <c r="G310" s="11"/>
      <c r="H310" s="10"/>
      <c r="I310" s="10"/>
      <c r="J310" s="10"/>
      <c r="K310" s="150">
        <f t="shared" si="62"/>
        <v>0</v>
      </c>
      <c r="L310" s="17"/>
      <c r="M310" s="16"/>
      <c r="N310" s="9"/>
      <c r="O310" s="213"/>
      <c r="P310" s="10"/>
      <c r="Q310" s="355"/>
      <c r="R310" s="254"/>
      <c r="S310" s="151" t="str">
        <f t="shared" si="70"/>
        <v/>
      </c>
      <c r="T310" s="16"/>
      <c r="U310" s="10"/>
      <c r="V310" s="213"/>
      <c r="W310" s="10"/>
      <c r="X310" s="355"/>
      <c r="Y310" s="254"/>
      <c r="Z310" s="151" t="str">
        <f t="shared" si="71"/>
        <v/>
      </c>
      <c r="AA310" s="4"/>
      <c r="AB310" s="153" t="str">
        <f t="shared" si="63"/>
        <v/>
      </c>
      <c r="AC310" s="169" t="str">
        <f t="shared" si="64"/>
        <v/>
      </c>
      <c r="AD310" s="153">
        <f t="shared" si="65"/>
        <v>0</v>
      </c>
      <c r="AE310" s="153" t="str">
        <f t="shared" si="66"/>
        <v>NA</v>
      </c>
      <c r="AF310" s="153" t="str">
        <f t="shared" si="67"/>
        <v>NA</v>
      </c>
      <c r="AG310" s="153" t="str">
        <f>IF(AF310="NA","",IF(AF310=999999, "", IF(AF310=888888, "", IF(COUNTIF($AF$10:AF310,AF310)=1,AF310,""))))</f>
        <v/>
      </c>
      <c r="AH310" s="153" t="str">
        <f t="shared" si="68"/>
        <v>NA</v>
      </c>
      <c r="AI310" s="153" t="str">
        <f>IF(AH310="NA","",IF(AH310=999999, "", IF(AH310=888888, "", IF(COUNTIF($AH$10:AH310,AH310)=1,AH310,""))))</f>
        <v/>
      </c>
      <c r="AJ310" s="153" t="str">
        <f t="shared" si="69"/>
        <v>NA</v>
      </c>
      <c r="AK310" s="153" t="str">
        <f>IF(AJ310="NA","",IF(AJ310=999999, "", IF(AJ310=888888, "", IF(COUNTIF($AJ$10:AJ310,AJ310)=1,AJ310,""))))</f>
        <v/>
      </c>
      <c r="AL310" s="153">
        <f t="shared" si="72"/>
        <v>0</v>
      </c>
      <c r="AM310" s="153">
        <f t="shared" si="73"/>
        <v>0</v>
      </c>
      <c r="AN310" s="153" t="str">
        <f t="shared" si="74"/>
        <v>False</v>
      </c>
      <c r="AO310" s="235" t="str">
        <f t="shared" si="75"/>
        <v>NA</v>
      </c>
      <c r="AP310" s="235" t="str">
        <f>IF(AO310="NA","",IF(AO310=999999, "", IF(AO310=888888, "", IF(COUNTIF($AO$10:AO310,AO310)=1,AO310,""))))</f>
        <v/>
      </c>
      <c r="AQ310" s="211"/>
      <c r="AR310" s="211"/>
    </row>
    <row r="311" spans="1:44" ht="21.75" customHeight="1" x14ac:dyDescent="0.35">
      <c r="A311" s="148" t="str">
        <f t="shared" si="76"/>
        <v/>
      </c>
      <c r="B311" s="10"/>
      <c r="C311" s="147" t="str">
        <f>IFERROR(INDEX('List of schools'!C$2:C$8000, MATCH('Year 8 _2022'!$B311, 'List of schools'!$B$2:$B$8000,0)), "NA")</f>
        <v>NA</v>
      </c>
      <c r="D311" s="10"/>
      <c r="E311" s="124"/>
      <c r="F311" s="149" t="str">
        <f>IF(E311="","",IFERROR(
IF('Year 8 _2022'!E311="M",INDEX('List of schools'!H$2:H$7300,MATCH('Year 8 _2022'!$B311,'List of schools'!$B$2:$B$7300,0)),IF('Year 8 _2022'!E311="F",INDEX('List of schools'!G$2:G$7300,MATCH('Year 8 _2022'!$B311,'List of schools'!$B$2:$B$7300,0)),IF('Year 8 _2022'!E311="non-binary or other", 0,IF('Year 8 _2022'!E311="not disclosed", 0,"NA")))),"NA"))</f>
        <v/>
      </c>
      <c r="G311" s="11"/>
      <c r="H311" s="10"/>
      <c r="I311" s="10"/>
      <c r="J311" s="10"/>
      <c r="K311" s="150">
        <f t="shared" si="62"/>
        <v>0</v>
      </c>
      <c r="L311" s="17"/>
      <c r="M311" s="16"/>
      <c r="N311" s="9"/>
      <c r="O311" s="213"/>
      <c r="P311" s="10"/>
      <c r="Q311" s="355"/>
      <c r="R311" s="254"/>
      <c r="S311" s="151" t="str">
        <f t="shared" si="70"/>
        <v/>
      </c>
      <c r="T311" s="16"/>
      <c r="U311" s="10"/>
      <c r="V311" s="213"/>
      <c r="W311" s="10"/>
      <c r="X311" s="355"/>
      <c r="Y311" s="254"/>
      <c r="Z311" s="151" t="str">
        <f t="shared" si="71"/>
        <v/>
      </c>
      <c r="AA311" s="4"/>
      <c r="AB311" s="153" t="str">
        <f t="shared" si="63"/>
        <v/>
      </c>
      <c r="AC311" s="169" t="str">
        <f t="shared" si="64"/>
        <v/>
      </c>
      <c r="AD311" s="153">
        <f t="shared" si="65"/>
        <v>0</v>
      </c>
      <c r="AE311" s="153" t="str">
        <f t="shared" si="66"/>
        <v>NA</v>
      </c>
      <c r="AF311" s="153" t="str">
        <f t="shared" si="67"/>
        <v>NA</v>
      </c>
      <c r="AG311" s="153" t="str">
        <f>IF(AF311="NA","",IF(AF311=999999, "", IF(AF311=888888, "", IF(COUNTIF($AF$10:AF311,AF311)=1,AF311,""))))</f>
        <v/>
      </c>
      <c r="AH311" s="153" t="str">
        <f t="shared" si="68"/>
        <v>NA</v>
      </c>
      <c r="AI311" s="153" t="str">
        <f>IF(AH311="NA","",IF(AH311=999999, "", IF(AH311=888888, "", IF(COUNTIF($AH$10:AH311,AH311)=1,AH311,""))))</f>
        <v/>
      </c>
      <c r="AJ311" s="153" t="str">
        <f t="shared" si="69"/>
        <v>NA</v>
      </c>
      <c r="AK311" s="153" t="str">
        <f>IF(AJ311="NA","",IF(AJ311=999999, "", IF(AJ311=888888, "", IF(COUNTIF($AJ$10:AJ311,AJ311)=1,AJ311,""))))</f>
        <v/>
      </c>
      <c r="AL311" s="153">
        <f t="shared" si="72"/>
        <v>0</v>
      </c>
      <c r="AM311" s="153">
        <f t="shared" si="73"/>
        <v>0</v>
      </c>
      <c r="AN311" s="153" t="str">
        <f t="shared" si="74"/>
        <v>False</v>
      </c>
      <c r="AO311" s="235" t="str">
        <f t="shared" si="75"/>
        <v>NA</v>
      </c>
      <c r="AP311" s="235" t="str">
        <f>IF(AO311="NA","",IF(AO311=999999, "", IF(AO311=888888, "", IF(COUNTIF($AO$10:AO311,AO311)=1,AO311,""))))</f>
        <v/>
      </c>
      <c r="AQ311" s="211"/>
      <c r="AR311" s="211"/>
    </row>
    <row r="312" spans="1:44" ht="21.75" customHeight="1" x14ac:dyDescent="0.35">
      <c r="A312" s="148" t="str">
        <f t="shared" si="76"/>
        <v/>
      </c>
      <c r="B312" s="206"/>
      <c r="C312" s="147" t="str">
        <f>IFERROR(INDEX('List of schools'!C$2:C$8000, MATCH('Year 8 _2022'!$B312, 'List of schools'!$B$2:$B$8000,0)), "NA")</f>
        <v>NA</v>
      </c>
      <c r="D312" s="10"/>
      <c r="E312" s="124"/>
      <c r="F312" s="149" t="str">
        <f>IF(E312="","",IFERROR(
IF('Year 8 _2022'!E312="M",INDEX('List of schools'!H$2:H$7300,MATCH('Year 8 _2022'!$B312,'List of schools'!$B$2:$B$7300,0)),IF('Year 8 _2022'!E312="F",INDEX('List of schools'!G$2:G$7300,MATCH('Year 8 _2022'!$B312,'List of schools'!$B$2:$B$7300,0)),IF('Year 8 _2022'!E312="non-binary or other", 0,IF('Year 8 _2022'!E312="not disclosed", 0,"NA")))),"NA"))</f>
        <v/>
      </c>
      <c r="G312" s="11"/>
      <c r="H312" s="10"/>
      <c r="I312" s="10"/>
      <c r="J312" s="10"/>
      <c r="K312" s="150">
        <f t="shared" si="62"/>
        <v>0</v>
      </c>
      <c r="L312" s="17"/>
      <c r="M312" s="16"/>
      <c r="N312" s="9"/>
      <c r="O312" s="213"/>
      <c r="P312" s="10"/>
      <c r="Q312" s="355"/>
      <c r="R312" s="254"/>
      <c r="S312" s="151" t="str">
        <f t="shared" si="70"/>
        <v/>
      </c>
      <c r="T312" s="16"/>
      <c r="U312" s="10"/>
      <c r="V312" s="213"/>
      <c r="W312" s="10"/>
      <c r="X312" s="355"/>
      <c r="Y312" s="254"/>
      <c r="Z312" s="151" t="str">
        <f t="shared" si="71"/>
        <v/>
      </c>
      <c r="AA312" s="4"/>
      <c r="AB312" s="153" t="str">
        <f t="shared" si="63"/>
        <v/>
      </c>
      <c r="AC312" s="169" t="str">
        <f t="shared" si="64"/>
        <v/>
      </c>
      <c r="AD312" s="153">
        <f t="shared" si="65"/>
        <v>0</v>
      </c>
      <c r="AE312" s="153" t="str">
        <f t="shared" si="66"/>
        <v>NA</v>
      </c>
      <c r="AF312" s="153" t="str">
        <f t="shared" si="67"/>
        <v>NA</v>
      </c>
      <c r="AG312" s="153" t="str">
        <f>IF(AF312="NA","",IF(AF312=999999, "", IF(AF312=888888, "", IF(COUNTIF($AF$10:AF312,AF312)=1,AF312,""))))</f>
        <v/>
      </c>
      <c r="AH312" s="153" t="str">
        <f t="shared" si="68"/>
        <v>NA</v>
      </c>
      <c r="AI312" s="153" t="str">
        <f>IF(AH312="NA","",IF(AH312=999999, "", IF(AH312=888888, "", IF(COUNTIF($AH$10:AH312,AH312)=1,AH312,""))))</f>
        <v/>
      </c>
      <c r="AJ312" s="153" t="str">
        <f t="shared" si="69"/>
        <v>NA</v>
      </c>
      <c r="AK312" s="153" t="str">
        <f>IF(AJ312="NA","",IF(AJ312=999999, "", IF(AJ312=888888, "", IF(COUNTIF($AJ$10:AJ312,AJ312)=1,AJ312,""))))</f>
        <v/>
      </c>
      <c r="AL312" s="153">
        <f t="shared" si="72"/>
        <v>0</v>
      </c>
      <c r="AM312" s="153">
        <f t="shared" si="73"/>
        <v>0</v>
      </c>
      <c r="AN312" s="153" t="str">
        <f t="shared" si="74"/>
        <v>False</v>
      </c>
      <c r="AO312" s="235" t="str">
        <f t="shared" si="75"/>
        <v>NA</v>
      </c>
      <c r="AP312" s="235" t="str">
        <f>IF(AO312="NA","",IF(AO312=999999, "", IF(AO312=888888, "", IF(COUNTIF($AO$10:AO312,AO312)=1,AO312,""))))</f>
        <v/>
      </c>
      <c r="AQ312" s="211"/>
      <c r="AR312" s="211"/>
    </row>
    <row r="313" spans="1:44" ht="21.75" customHeight="1" x14ac:dyDescent="0.35">
      <c r="A313" s="148" t="str">
        <f t="shared" si="76"/>
        <v/>
      </c>
      <c r="B313" s="10"/>
      <c r="C313" s="147" t="str">
        <f>IFERROR(INDEX('List of schools'!C$2:C$8000, MATCH('Year 8 _2022'!$B313, 'List of schools'!$B$2:$B$8000,0)), "NA")</f>
        <v>NA</v>
      </c>
      <c r="D313" s="10"/>
      <c r="E313" s="124"/>
      <c r="F313" s="149" t="str">
        <f>IF(E313="","",IFERROR(
IF('Year 8 _2022'!E313="M",INDEX('List of schools'!H$2:H$7300,MATCH('Year 8 _2022'!$B313,'List of schools'!$B$2:$B$7300,0)),IF('Year 8 _2022'!E313="F",INDEX('List of schools'!G$2:G$7300,MATCH('Year 8 _2022'!$B313,'List of schools'!$B$2:$B$7300,0)),IF('Year 8 _2022'!E313="non-binary or other", 0,IF('Year 8 _2022'!E313="not disclosed", 0,"NA")))),"NA"))</f>
        <v/>
      </c>
      <c r="G313" s="11"/>
      <c r="H313" s="10"/>
      <c r="I313" s="10"/>
      <c r="J313" s="10"/>
      <c r="K313" s="150">
        <f t="shared" si="62"/>
        <v>0</v>
      </c>
      <c r="L313" s="17"/>
      <c r="M313" s="16"/>
      <c r="N313" s="9"/>
      <c r="O313" s="213"/>
      <c r="P313" s="10"/>
      <c r="Q313" s="355"/>
      <c r="R313" s="254"/>
      <c r="S313" s="151" t="str">
        <f t="shared" si="70"/>
        <v/>
      </c>
      <c r="T313" s="16"/>
      <c r="U313" s="10"/>
      <c r="V313" s="213"/>
      <c r="W313" s="10"/>
      <c r="X313" s="355"/>
      <c r="Y313" s="254"/>
      <c r="Z313" s="151" t="str">
        <f t="shared" si="71"/>
        <v/>
      </c>
      <c r="AA313" s="4"/>
      <c r="AB313" s="153" t="str">
        <f t="shared" si="63"/>
        <v/>
      </c>
      <c r="AC313" s="169" t="str">
        <f t="shared" si="64"/>
        <v/>
      </c>
      <c r="AD313" s="153">
        <f t="shared" si="65"/>
        <v>0</v>
      </c>
      <c r="AE313" s="153" t="str">
        <f t="shared" si="66"/>
        <v>NA</v>
      </c>
      <c r="AF313" s="153" t="str">
        <f t="shared" si="67"/>
        <v>NA</v>
      </c>
      <c r="AG313" s="153" t="str">
        <f>IF(AF313="NA","",IF(AF313=999999, "", IF(AF313=888888, "", IF(COUNTIF($AF$10:AF313,AF313)=1,AF313,""))))</f>
        <v/>
      </c>
      <c r="AH313" s="153" t="str">
        <f t="shared" si="68"/>
        <v>NA</v>
      </c>
      <c r="AI313" s="153" t="str">
        <f>IF(AH313="NA","",IF(AH313=999999, "", IF(AH313=888888, "", IF(COUNTIF($AH$10:AH313,AH313)=1,AH313,""))))</f>
        <v/>
      </c>
      <c r="AJ313" s="153" t="str">
        <f t="shared" si="69"/>
        <v>NA</v>
      </c>
      <c r="AK313" s="153" t="str">
        <f>IF(AJ313="NA","",IF(AJ313=999999, "", IF(AJ313=888888, "", IF(COUNTIF($AJ$10:AJ313,AJ313)=1,AJ313,""))))</f>
        <v/>
      </c>
      <c r="AL313" s="153">
        <f t="shared" si="72"/>
        <v>0</v>
      </c>
      <c r="AM313" s="153">
        <f t="shared" si="73"/>
        <v>0</v>
      </c>
      <c r="AN313" s="153" t="str">
        <f t="shared" si="74"/>
        <v>False</v>
      </c>
      <c r="AO313" s="235" t="str">
        <f t="shared" si="75"/>
        <v>NA</v>
      </c>
      <c r="AP313" s="235" t="str">
        <f>IF(AO313="NA","",IF(AO313=999999, "", IF(AO313=888888, "", IF(COUNTIF($AO$10:AO313,AO313)=1,AO313,""))))</f>
        <v/>
      </c>
      <c r="AQ313" s="211"/>
      <c r="AR313" s="211"/>
    </row>
    <row r="314" spans="1:44" ht="21.75" customHeight="1" x14ac:dyDescent="0.35">
      <c r="A314" s="148" t="str">
        <f t="shared" si="76"/>
        <v/>
      </c>
      <c r="B314" s="10"/>
      <c r="C314" s="147" t="str">
        <f>IFERROR(INDEX('List of schools'!C$2:C$8000, MATCH('Year 8 _2022'!$B314, 'List of schools'!$B$2:$B$8000,0)), "NA")</f>
        <v>NA</v>
      </c>
      <c r="D314" s="10"/>
      <c r="E314" s="124"/>
      <c r="F314" s="149" t="str">
        <f>IF(E314="","",IFERROR(
IF('Year 8 _2022'!E314="M",INDEX('List of schools'!H$2:H$7300,MATCH('Year 8 _2022'!$B314,'List of schools'!$B$2:$B$7300,0)),IF('Year 8 _2022'!E314="F",INDEX('List of schools'!G$2:G$7300,MATCH('Year 8 _2022'!$B314,'List of schools'!$B$2:$B$7300,0)),IF('Year 8 _2022'!E314="non-binary or other", 0,IF('Year 8 _2022'!E314="not disclosed", 0,"NA")))),"NA"))</f>
        <v/>
      </c>
      <c r="G314" s="11"/>
      <c r="H314" s="10"/>
      <c r="I314" s="10"/>
      <c r="J314" s="10"/>
      <c r="K314" s="150">
        <f t="shared" si="62"/>
        <v>0</v>
      </c>
      <c r="L314" s="17"/>
      <c r="M314" s="16"/>
      <c r="N314" s="9"/>
      <c r="O314" s="213"/>
      <c r="P314" s="10"/>
      <c r="Q314" s="355"/>
      <c r="R314" s="254"/>
      <c r="S314" s="151" t="str">
        <f t="shared" si="70"/>
        <v/>
      </c>
      <c r="T314" s="16"/>
      <c r="U314" s="10"/>
      <c r="V314" s="213"/>
      <c r="W314" s="10"/>
      <c r="X314" s="355"/>
      <c r="Y314" s="254"/>
      <c r="Z314" s="151" t="str">
        <f t="shared" si="71"/>
        <v/>
      </c>
      <c r="AA314" s="4"/>
      <c r="AB314" s="153" t="str">
        <f t="shared" si="63"/>
        <v/>
      </c>
      <c r="AC314" s="169" t="str">
        <f t="shared" si="64"/>
        <v/>
      </c>
      <c r="AD314" s="153">
        <f t="shared" si="65"/>
        <v>0</v>
      </c>
      <c r="AE314" s="153" t="str">
        <f t="shared" si="66"/>
        <v>NA</v>
      </c>
      <c r="AF314" s="153" t="str">
        <f t="shared" si="67"/>
        <v>NA</v>
      </c>
      <c r="AG314" s="153" t="str">
        <f>IF(AF314="NA","",IF(AF314=999999, "", IF(AF314=888888, "", IF(COUNTIF($AF$10:AF314,AF314)=1,AF314,""))))</f>
        <v/>
      </c>
      <c r="AH314" s="153" t="str">
        <f t="shared" si="68"/>
        <v>NA</v>
      </c>
      <c r="AI314" s="153" t="str">
        <f>IF(AH314="NA","",IF(AH314=999999, "", IF(AH314=888888, "", IF(COUNTIF($AH$10:AH314,AH314)=1,AH314,""))))</f>
        <v/>
      </c>
      <c r="AJ314" s="153" t="str">
        <f t="shared" si="69"/>
        <v>NA</v>
      </c>
      <c r="AK314" s="153" t="str">
        <f>IF(AJ314="NA","",IF(AJ314=999999, "", IF(AJ314=888888, "", IF(COUNTIF($AJ$10:AJ314,AJ314)=1,AJ314,""))))</f>
        <v/>
      </c>
      <c r="AL314" s="153">
        <f t="shared" si="72"/>
        <v>0</v>
      </c>
      <c r="AM314" s="153">
        <f t="shared" si="73"/>
        <v>0</v>
      </c>
      <c r="AN314" s="153" t="str">
        <f t="shared" si="74"/>
        <v>False</v>
      </c>
      <c r="AO314" s="235" t="str">
        <f t="shared" si="75"/>
        <v>NA</v>
      </c>
      <c r="AP314" s="235" t="str">
        <f>IF(AO314="NA","",IF(AO314=999999, "", IF(AO314=888888, "", IF(COUNTIF($AO$10:AO314,AO314)=1,AO314,""))))</f>
        <v/>
      </c>
      <c r="AQ314" s="211"/>
      <c r="AR314" s="211"/>
    </row>
    <row r="315" spans="1:44" ht="21.75" customHeight="1" x14ac:dyDescent="0.35">
      <c r="A315" s="148" t="str">
        <f t="shared" si="76"/>
        <v/>
      </c>
      <c r="B315" s="10"/>
      <c r="C315" s="147" t="str">
        <f>IFERROR(INDEX('List of schools'!C$2:C$8000, MATCH('Year 8 _2022'!$B315, 'List of schools'!$B$2:$B$8000,0)), "NA")</f>
        <v>NA</v>
      </c>
      <c r="D315" s="10"/>
      <c r="E315" s="124"/>
      <c r="F315" s="149" t="str">
        <f>IF(E315="","",IFERROR(
IF('Year 8 _2022'!E315="M",INDEX('List of schools'!H$2:H$7300,MATCH('Year 8 _2022'!$B315,'List of schools'!$B$2:$B$7300,0)),IF('Year 8 _2022'!E315="F",INDEX('List of schools'!G$2:G$7300,MATCH('Year 8 _2022'!$B315,'List of schools'!$B$2:$B$7300,0)),IF('Year 8 _2022'!E315="non-binary or other", 0,IF('Year 8 _2022'!E315="not disclosed", 0,"NA")))),"NA"))</f>
        <v/>
      </c>
      <c r="G315" s="11"/>
      <c r="H315" s="10"/>
      <c r="I315" s="10"/>
      <c r="J315" s="10"/>
      <c r="K315" s="150">
        <f t="shared" si="62"/>
        <v>0</v>
      </c>
      <c r="L315" s="17"/>
      <c r="M315" s="16"/>
      <c r="N315" s="9"/>
      <c r="O315" s="213"/>
      <c r="P315" s="10"/>
      <c r="Q315" s="355"/>
      <c r="R315" s="254"/>
      <c r="S315" s="151" t="str">
        <f t="shared" si="70"/>
        <v/>
      </c>
      <c r="T315" s="16"/>
      <c r="U315" s="10"/>
      <c r="V315" s="213"/>
      <c r="W315" s="10"/>
      <c r="X315" s="355"/>
      <c r="Y315" s="254"/>
      <c r="Z315" s="151" t="str">
        <f t="shared" si="71"/>
        <v/>
      </c>
      <c r="AA315" s="4"/>
      <c r="AB315" s="153" t="str">
        <f t="shared" si="63"/>
        <v/>
      </c>
      <c r="AC315" s="169" t="str">
        <f t="shared" si="64"/>
        <v/>
      </c>
      <c r="AD315" s="153">
        <f t="shared" si="65"/>
        <v>0</v>
      </c>
      <c r="AE315" s="153" t="str">
        <f t="shared" si="66"/>
        <v>NA</v>
      </c>
      <c r="AF315" s="153" t="str">
        <f t="shared" si="67"/>
        <v>NA</v>
      </c>
      <c r="AG315" s="153" t="str">
        <f>IF(AF315="NA","",IF(AF315=999999, "", IF(AF315=888888, "", IF(COUNTIF($AF$10:AF315,AF315)=1,AF315,""))))</f>
        <v/>
      </c>
      <c r="AH315" s="153" t="str">
        <f t="shared" si="68"/>
        <v>NA</v>
      </c>
      <c r="AI315" s="153" t="str">
        <f>IF(AH315="NA","",IF(AH315=999999, "", IF(AH315=888888, "", IF(COUNTIF($AH$10:AH315,AH315)=1,AH315,""))))</f>
        <v/>
      </c>
      <c r="AJ315" s="153" t="str">
        <f t="shared" si="69"/>
        <v>NA</v>
      </c>
      <c r="AK315" s="153" t="str">
        <f>IF(AJ315="NA","",IF(AJ315=999999, "", IF(AJ315=888888, "", IF(COUNTIF($AJ$10:AJ315,AJ315)=1,AJ315,""))))</f>
        <v/>
      </c>
      <c r="AL315" s="153">
        <f t="shared" si="72"/>
        <v>0</v>
      </c>
      <c r="AM315" s="153">
        <f t="shared" si="73"/>
        <v>0</v>
      </c>
      <c r="AN315" s="153" t="str">
        <f t="shared" si="74"/>
        <v>False</v>
      </c>
      <c r="AO315" s="235" t="str">
        <f t="shared" si="75"/>
        <v>NA</v>
      </c>
      <c r="AP315" s="235" t="str">
        <f>IF(AO315="NA","",IF(AO315=999999, "", IF(AO315=888888, "", IF(COUNTIF($AO$10:AO315,AO315)=1,AO315,""))))</f>
        <v/>
      </c>
      <c r="AQ315" s="211"/>
      <c r="AR315" s="211"/>
    </row>
    <row r="316" spans="1:44" ht="21.75" customHeight="1" x14ac:dyDescent="0.35">
      <c r="A316" s="148" t="str">
        <f t="shared" si="76"/>
        <v/>
      </c>
      <c r="B316" s="10"/>
      <c r="C316" s="147" t="str">
        <f>IFERROR(INDEX('List of schools'!C$2:C$8000, MATCH('Year 8 _2022'!$B316, 'List of schools'!$B$2:$B$8000,0)), "NA")</f>
        <v>NA</v>
      </c>
      <c r="D316" s="10"/>
      <c r="E316" s="124"/>
      <c r="F316" s="149" t="str">
        <f>IF(E316="","",IFERROR(
IF('Year 8 _2022'!E316="M",INDEX('List of schools'!H$2:H$7300,MATCH('Year 8 _2022'!$B316,'List of schools'!$B$2:$B$7300,0)),IF('Year 8 _2022'!E316="F",INDEX('List of schools'!G$2:G$7300,MATCH('Year 8 _2022'!$B316,'List of schools'!$B$2:$B$7300,0)),IF('Year 8 _2022'!E316="non-binary or other", 0,IF('Year 8 _2022'!E316="not disclosed", 0,"NA")))),"NA"))</f>
        <v/>
      </c>
      <c r="G316" s="11"/>
      <c r="H316" s="10"/>
      <c r="I316" s="10"/>
      <c r="J316" s="10"/>
      <c r="K316" s="150">
        <f t="shared" si="62"/>
        <v>0</v>
      </c>
      <c r="L316" s="17"/>
      <c r="M316" s="16"/>
      <c r="N316" s="9"/>
      <c r="O316" s="213"/>
      <c r="P316" s="10"/>
      <c r="Q316" s="355"/>
      <c r="R316" s="254"/>
      <c r="S316" s="151" t="str">
        <f t="shared" si="70"/>
        <v/>
      </c>
      <c r="T316" s="16"/>
      <c r="U316" s="10"/>
      <c r="V316" s="213"/>
      <c r="W316" s="10"/>
      <c r="X316" s="355"/>
      <c r="Y316" s="254"/>
      <c r="Z316" s="151" t="str">
        <f t="shared" si="71"/>
        <v/>
      </c>
      <c r="AA316" s="4"/>
      <c r="AB316" s="153" t="str">
        <f t="shared" si="63"/>
        <v/>
      </c>
      <c r="AC316" s="169" t="str">
        <f t="shared" si="64"/>
        <v/>
      </c>
      <c r="AD316" s="153">
        <f t="shared" si="65"/>
        <v>0</v>
      </c>
      <c r="AE316" s="153" t="str">
        <f t="shared" si="66"/>
        <v>NA</v>
      </c>
      <c r="AF316" s="153" t="str">
        <f t="shared" si="67"/>
        <v>NA</v>
      </c>
      <c r="AG316" s="153" t="str">
        <f>IF(AF316="NA","",IF(AF316=999999, "", IF(AF316=888888, "", IF(COUNTIF($AF$10:AF316,AF316)=1,AF316,""))))</f>
        <v/>
      </c>
      <c r="AH316" s="153" t="str">
        <f t="shared" si="68"/>
        <v>NA</v>
      </c>
      <c r="AI316" s="153" t="str">
        <f>IF(AH316="NA","",IF(AH316=999999, "", IF(AH316=888888, "", IF(COUNTIF($AH$10:AH316,AH316)=1,AH316,""))))</f>
        <v/>
      </c>
      <c r="AJ316" s="153" t="str">
        <f t="shared" si="69"/>
        <v>NA</v>
      </c>
      <c r="AK316" s="153" t="str">
        <f>IF(AJ316="NA","",IF(AJ316=999999, "", IF(AJ316=888888, "", IF(COUNTIF($AJ$10:AJ316,AJ316)=1,AJ316,""))))</f>
        <v/>
      </c>
      <c r="AL316" s="153">
        <f t="shared" si="72"/>
        <v>0</v>
      </c>
      <c r="AM316" s="153">
        <f t="shared" si="73"/>
        <v>0</v>
      </c>
      <c r="AN316" s="153" t="str">
        <f t="shared" si="74"/>
        <v>False</v>
      </c>
      <c r="AO316" s="235" t="str">
        <f t="shared" si="75"/>
        <v>NA</v>
      </c>
      <c r="AP316" s="235" t="str">
        <f>IF(AO316="NA","",IF(AO316=999999, "", IF(AO316=888888, "", IF(COUNTIF($AO$10:AO316,AO316)=1,AO316,""))))</f>
        <v/>
      </c>
      <c r="AQ316" s="211"/>
      <c r="AR316" s="211"/>
    </row>
    <row r="317" spans="1:44" ht="21.75" customHeight="1" x14ac:dyDescent="0.35">
      <c r="A317" s="148" t="str">
        <f t="shared" si="76"/>
        <v/>
      </c>
      <c r="B317" s="10"/>
      <c r="C317" s="147" t="str">
        <f>IFERROR(INDEX('List of schools'!C$2:C$8000, MATCH('Year 8 _2022'!$B317, 'List of schools'!$B$2:$B$8000,0)), "NA")</f>
        <v>NA</v>
      </c>
      <c r="D317" s="10"/>
      <c r="E317" s="124"/>
      <c r="F317" s="149" t="str">
        <f>IF(E317="","",IFERROR(
IF('Year 8 _2022'!E317="M",INDEX('List of schools'!H$2:H$7300,MATCH('Year 8 _2022'!$B317,'List of schools'!$B$2:$B$7300,0)),IF('Year 8 _2022'!E317="F",INDEX('List of schools'!G$2:G$7300,MATCH('Year 8 _2022'!$B317,'List of schools'!$B$2:$B$7300,0)),IF('Year 8 _2022'!E317="non-binary or other", 0,IF('Year 8 _2022'!E317="not disclosed", 0,"NA")))),"NA"))</f>
        <v/>
      </c>
      <c r="G317" s="11"/>
      <c r="H317" s="10"/>
      <c r="I317" s="10"/>
      <c r="J317" s="10"/>
      <c r="K317" s="150">
        <f t="shared" si="62"/>
        <v>0</v>
      </c>
      <c r="L317" s="17"/>
      <c r="M317" s="16"/>
      <c r="N317" s="9"/>
      <c r="O317" s="213"/>
      <c r="P317" s="10"/>
      <c r="Q317" s="355"/>
      <c r="R317" s="254"/>
      <c r="S317" s="151" t="str">
        <f t="shared" si="70"/>
        <v/>
      </c>
      <c r="T317" s="16"/>
      <c r="U317" s="10"/>
      <c r="V317" s="213"/>
      <c r="W317" s="10"/>
      <c r="X317" s="355"/>
      <c r="Y317" s="254"/>
      <c r="Z317" s="151" t="str">
        <f t="shared" si="71"/>
        <v/>
      </c>
      <c r="AA317" s="4"/>
      <c r="AB317" s="153" t="str">
        <f t="shared" si="63"/>
        <v/>
      </c>
      <c r="AC317" s="169" t="str">
        <f t="shared" si="64"/>
        <v/>
      </c>
      <c r="AD317" s="153">
        <f t="shared" si="65"/>
        <v>0</v>
      </c>
      <c r="AE317" s="153" t="str">
        <f t="shared" si="66"/>
        <v>NA</v>
      </c>
      <c r="AF317" s="153" t="str">
        <f t="shared" si="67"/>
        <v>NA</v>
      </c>
      <c r="AG317" s="153" t="str">
        <f>IF(AF317="NA","",IF(AF317=999999, "", IF(AF317=888888, "", IF(COUNTIF($AF$10:AF317,AF317)=1,AF317,""))))</f>
        <v/>
      </c>
      <c r="AH317" s="153" t="str">
        <f t="shared" si="68"/>
        <v>NA</v>
      </c>
      <c r="AI317" s="153" t="str">
        <f>IF(AH317="NA","",IF(AH317=999999, "", IF(AH317=888888, "", IF(COUNTIF($AH$10:AH317,AH317)=1,AH317,""))))</f>
        <v/>
      </c>
      <c r="AJ317" s="153" t="str">
        <f t="shared" si="69"/>
        <v>NA</v>
      </c>
      <c r="AK317" s="153" t="str">
        <f>IF(AJ317="NA","",IF(AJ317=999999, "", IF(AJ317=888888, "", IF(COUNTIF($AJ$10:AJ317,AJ317)=1,AJ317,""))))</f>
        <v/>
      </c>
      <c r="AL317" s="153">
        <f t="shared" si="72"/>
        <v>0</v>
      </c>
      <c r="AM317" s="153">
        <f t="shared" si="73"/>
        <v>0</v>
      </c>
      <c r="AN317" s="153" t="str">
        <f t="shared" si="74"/>
        <v>False</v>
      </c>
      <c r="AO317" s="235" t="str">
        <f t="shared" si="75"/>
        <v>NA</v>
      </c>
      <c r="AP317" s="235" t="str">
        <f>IF(AO317="NA","",IF(AO317=999999, "", IF(AO317=888888, "", IF(COUNTIF($AO$10:AO317,AO317)=1,AO317,""))))</f>
        <v/>
      </c>
      <c r="AQ317" s="211"/>
      <c r="AR317" s="211"/>
    </row>
    <row r="318" spans="1:44" ht="21.75" customHeight="1" x14ac:dyDescent="0.35">
      <c r="A318" s="148" t="str">
        <f t="shared" si="76"/>
        <v/>
      </c>
      <c r="B318" s="10"/>
      <c r="C318" s="147" t="str">
        <f>IFERROR(INDEX('List of schools'!C$2:C$8000, MATCH('Year 8 _2022'!$B318, 'List of schools'!$B$2:$B$8000,0)), "NA")</f>
        <v>NA</v>
      </c>
      <c r="D318" s="10"/>
      <c r="E318" s="124"/>
      <c r="F318" s="149" t="str">
        <f>IF(E318="","",IFERROR(
IF('Year 8 _2022'!E318="M",INDEX('List of schools'!H$2:H$7300,MATCH('Year 8 _2022'!$B318,'List of schools'!$B$2:$B$7300,0)),IF('Year 8 _2022'!E318="F",INDEX('List of schools'!G$2:G$7300,MATCH('Year 8 _2022'!$B318,'List of schools'!$B$2:$B$7300,0)),IF('Year 8 _2022'!E318="non-binary or other", 0,IF('Year 8 _2022'!E318="not disclosed", 0,"NA")))),"NA"))</f>
        <v/>
      </c>
      <c r="G318" s="11"/>
      <c r="H318" s="10"/>
      <c r="I318" s="10"/>
      <c r="J318" s="10"/>
      <c r="K318" s="150">
        <f t="shared" si="62"/>
        <v>0</v>
      </c>
      <c r="L318" s="17"/>
      <c r="M318" s="16"/>
      <c r="N318" s="9"/>
      <c r="O318" s="213"/>
      <c r="P318" s="10"/>
      <c r="Q318" s="355"/>
      <c r="R318" s="254"/>
      <c r="S318" s="151" t="str">
        <f t="shared" si="70"/>
        <v/>
      </c>
      <c r="T318" s="16"/>
      <c r="U318" s="10"/>
      <c r="V318" s="213"/>
      <c r="W318" s="10"/>
      <c r="X318" s="355"/>
      <c r="Y318" s="254"/>
      <c r="Z318" s="151" t="str">
        <f t="shared" si="71"/>
        <v/>
      </c>
      <c r="AA318" s="4"/>
      <c r="AB318" s="153" t="str">
        <f t="shared" si="63"/>
        <v/>
      </c>
      <c r="AC318" s="169" t="str">
        <f t="shared" si="64"/>
        <v/>
      </c>
      <c r="AD318" s="153">
        <f t="shared" si="65"/>
        <v>0</v>
      </c>
      <c r="AE318" s="153" t="str">
        <f t="shared" si="66"/>
        <v>NA</v>
      </c>
      <c r="AF318" s="153" t="str">
        <f t="shared" si="67"/>
        <v>NA</v>
      </c>
      <c r="AG318" s="153" t="str">
        <f>IF(AF318="NA","",IF(AF318=999999, "", IF(AF318=888888, "", IF(COUNTIF($AF$10:AF318,AF318)=1,AF318,""))))</f>
        <v/>
      </c>
      <c r="AH318" s="153" t="str">
        <f t="shared" si="68"/>
        <v>NA</v>
      </c>
      <c r="AI318" s="153" t="str">
        <f>IF(AH318="NA","",IF(AH318=999999, "", IF(AH318=888888, "", IF(COUNTIF($AH$10:AH318,AH318)=1,AH318,""))))</f>
        <v/>
      </c>
      <c r="AJ318" s="153" t="str">
        <f t="shared" si="69"/>
        <v>NA</v>
      </c>
      <c r="AK318" s="153" t="str">
        <f>IF(AJ318="NA","",IF(AJ318=999999, "", IF(AJ318=888888, "", IF(COUNTIF($AJ$10:AJ318,AJ318)=1,AJ318,""))))</f>
        <v/>
      </c>
      <c r="AL318" s="153">
        <f t="shared" si="72"/>
        <v>0</v>
      </c>
      <c r="AM318" s="153">
        <f t="shared" si="73"/>
        <v>0</v>
      </c>
      <c r="AN318" s="153" t="str">
        <f t="shared" si="74"/>
        <v>False</v>
      </c>
      <c r="AO318" s="235" t="str">
        <f t="shared" si="75"/>
        <v>NA</v>
      </c>
      <c r="AP318" s="235" t="str">
        <f>IF(AO318="NA","",IF(AO318=999999, "", IF(AO318=888888, "", IF(COUNTIF($AO$10:AO318,AO318)=1,AO318,""))))</f>
        <v/>
      </c>
      <c r="AQ318" s="211"/>
      <c r="AR318" s="211"/>
    </row>
    <row r="319" spans="1:44" ht="21.75" customHeight="1" x14ac:dyDescent="0.35">
      <c r="A319" s="148" t="str">
        <f t="shared" si="76"/>
        <v/>
      </c>
      <c r="B319" s="10"/>
      <c r="C319" s="147" t="str">
        <f>IFERROR(INDEX('List of schools'!C$2:C$8000, MATCH('Year 8 _2022'!$B319, 'List of schools'!$B$2:$B$8000,0)), "NA")</f>
        <v>NA</v>
      </c>
      <c r="D319" s="10"/>
      <c r="E319" s="124"/>
      <c r="F319" s="149" t="str">
        <f>IF(E319="","",IFERROR(
IF('Year 8 _2022'!E319="M",INDEX('List of schools'!H$2:H$7300,MATCH('Year 8 _2022'!$B319,'List of schools'!$B$2:$B$7300,0)),IF('Year 8 _2022'!E319="F",INDEX('List of schools'!G$2:G$7300,MATCH('Year 8 _2022'!$B319,'List of schools'!$B$2:$B$7300,0)),IF('Year 8 _2022'!E319="non-binary or other", 0,IF('Year 8 _2022'!E319="not disclosed", 0,"NA")))),"NA"))</f>
        <v/>
      </c>
      <c r="G319" s="11"/>
      <c r="H319" s="10"/>
      <c r="I319" s="10"/>
      <c r="J319" s="10"/>
      <c r="K319" s="150">
        <f t="shared" si="62"/>
        <v>0</v>
      </c>
      <c r="L319" s="17"/>
      <c r="M319" s="16"/>
      <c r="N319" s="9"/>
      <c r="O319" s="213"/>
      <c r="P319" s="10"/>
      <c r="Q319" s="355"/>
      <c r="R319" s="254"/>
      <c r="S319" s="151" t="str">
        <f t="shared" si="70"/>
        <v/>
      </c>
      <c r="T319" s="16"/>
      <c r="U319" s="10"/>
      <c r="V319" s="213"/>
      <c r="W319" s="10"/>
      <c r="X319" s="355"/>
      <c r="Y319" s="254"/>
      <c r="Z319" s="151" t="str">
        <f t="shared" si="71"/>
        <v/>
      </c>
      <c r="AA319" s="4"/>
      <c r="AB319" s="153" t="str">
        <f t="shared" si="63"/>
        <v/>
      </c>
      <c r="AC319" s="169" t="str">
        <f t="shared" si="64"/>
        <v/>
      </c>
      <c r="AD319" s="153">
        <f t="shared" si="65"/>
        <v>0</v>
      </c>
      <c r="AE319" s="153" t="str">
        <f t="shared" si="66"/>
        <v>NA</v>
      </c>
      <c r="AF319" s="153" t="str">
        <f t="shared" si="67"/>
        <v>NA</v>
      </c>
      <c r="AG319" s="153" t="str">
        <f>IF(AF319="NA","",IF(AF319=999999, "", IF(AF319=888888, "", IF(COUNTIF($AF$10:AF319,AF319)=1,AF319,""))))</f>
        <v/>
      </c>
      <c r="AH319" s="153" t="str">
        <f t="shared" si="68"/>
        <v>NA</v>
      </c>
      <c r="AI319" s="153" t="str">
        <f>IF(AH319="NA","",IF(AH319=999999, "", IF(AH319=888888, "", IF(COUNTIF($AH$10:AH319,AH319)=1,AH319,""))))</f>
        <v/>
      </c>
      <c r="AJ319" s="153" t="str">
        <f t="shared" si="69"/>
        <v>NA</v>
      </c>
      <c r="AK319" s="153" t="str">
        <f>IF(AJ319="NA","",IF(AJ319=999999, "", IF(AJ319=888888, "", IF(COUNTIF($AJ$10:AJ319,AJ319)=1,AJ319,""))))</f>
        <v/>
      </c>
      <c r="AL319" s="153">
        <f t="shared" si="72"/>
        <v>0</v>
      </c>
      <c r="AM319" s="153">
        <f t="shared" si="73"/>
        <v>0</v>
      </c>
      <c r="AN319" s="153" t="str">
        <f t="shared" si="74"/>
        <v>False</v>
      </c>
      <c r="AO319" s="235" t="str">
        <f t="shared" si="75"/>
        <v>NA</v>
      </c>
      <c r="AP319" s="235" t="str">
        <f>IF(AO319="NA","",IF(AO319=999999, "", IF(AO319=888888, "", IF(COUNTIF($AO$10:AO319,AO319)=1,AO319,""))))</f>
        <v/>
      </c>
      <c r="AQ319" s="211"/>
      <c r="AR319" s="211"/>
    </row>
    <row r="320" spans="1:44" ht="21.75" customHeight="1" x14ac:dyDescent="0.35">
      <c r="A320" s="148" t="str">
        <f t="shared" si="76"/>
        <v/>
      </c>
      <c r="B320" s="10"/>
      <c r="C320" s="147" t="str">
        <f>IFERROR(INDEX('List of schools'!C$2:C$8000, MATCH('Year 8 _2022'!$B320, 'List of schools'!$B$2:$B$8000,0)), "NA")</f>
        <v>NA</v>
      </c>
      <c r="D320" s="10"/>
      <c r="E320" s="124"/>
      <c r="F320" s="149" t="str">
        <f>IF(E320="","",IFERROR(
IF('Year 8 _2022'!E320="M",INDEX('List of schools'!H$2:H$7300,MATCH('Year 8 _2022'!$B320,'List of schools'!$B$2:$B$7300,0)),IF('Year 8 _2022'!E320="F",INDEX('List of schools'!G$2:G$7300,MATCH('Year 8 _2022'!$B320,'List of schools'!$B$2:$B$7300,0)),IF('Year 8 _2022'!E320="non-binary or other", 0,IF('Year 8 _2022'!E320="not disclosed", 0,"NA")))),"NA"))</f>
        <v/>
      </c>
      <c r="G320" s="11"/>
      <c r="H320" s="10"/>
      <c r="I320" s="10"/>
      <c r="J320" s="10"/>
      <c r="K320" s="150">
        <f t="shared" si="62"/>
        <v>0</v>
      </c>
      <c r="L320" s="17"/>
      <c r="M320" s="16"/>
      <c r="N320" s="9"/>
      <c r="O320" s="213"/>
      <c r="P320" s="10"/>
      <c r="Q320" s="355"/>
      <c r="R320" s="254"/>
      <c r="S320" s="151" t="str">
        <f t="shared" si="70"/>
        <v/>
      </c>
      <c r="T320" s="16"/>
      <c r="U320" s="10"/>
      <c r="V320" s="213"/>
      <c r="W320" s="10"/>
      <c r="X320" s="355"/>
      <c r="Y320" s="254"/>
      <c r="Z320" s="151" t="str">
        <f t="shared" si="71"/>
        <v/>
      </c>
      <c r="AA320" s="4"/>
      <c r="AB320" s="153" t="str">
        <f t="shared" si="63"/>
        <v/>
      </c>
      <c r="AC320" s="169" t="str">
        <f t="shared" si="64"/>
        <v/>
      </c>
      <c r="AD320" s="153">
        <f t="shared" si="65"/>
        <v>0</v>
      </c>
      <c r="AE320" s="153" t="str">
        <f t="shared" si="66"/>
        <v>NA</v>
      </c>
      <c r="AF320" s="153" t="str">
        <f t="shared" si="67"/>
        <v>NA</v>
      </c>
      <c r="AG320" s="153" t="str">
        <f>IF(AF320="NA","",IF(AF320=999999, "", IF(AF320=888888, "", IF(COUNTIF($AF$10:AF320,AF320)=1,AF320,""))))</f>
        <v/>
      </c>
      <c r="AH320" s="153" t="str">
        <f t="shared" si="68"/>
        <v>NA</v>
      </c>
      <c r="AI320" s="153" t="str">
        <f>IF(AH320="NA","",IF(AH320=999999, "", IF(AH320=888888, "", IF(COUNTIF($AH$10:AH320,AH320)=1,AH320,""))))</f>
        <v/>
      </c>
      <c r="AJ320" s="153" t="str">
        <f t="shared" si="69"/>
        <v>NA</v>
      </c>
      <c r="AK320" s="153" t="str">
        <f>IF(AJ320="NA","",IF(AJ320=999999, "", IF(AJ320=888888, "", IF(COUNTIF($AJ$10:AJ320,AJ320)=1,AJ320,""))))</f>
        <v/>
      </c>
      <c r="AL320" s="153">
        <f t="shared" si="72"/>
        <v>0</v>
      </c>
      <c r="AM320" s="153">
        <f t="shared" si="73"/>
        <v>0</v>
      </c>
      <c r="AN320" s="153" t="str">
        <f t="shared" si="74"/>
        <v>False</v>
      </c>
      <c r="AO320" s="235" t="str">
        <f t="shared" si="75"/>
        <v>NA</v>
      </c>
      <c r="AP320" s="235" t="str">
        <f>IF(AO320="NA","",IF(AO320=999999, "", IF(AO320=888888, "", IF(COUNTIF($AO$10:AO320,AO320)=1,AO320,""))))</f>
        <v/>
      </c>
      <c r="AQ320" s="211"/>
      <c r="AR320" s="211"/>
    </row>
    <row r="321" spans="1:44" ht="21.75" customHeight="1" x14ac:dyDescent="0.35">
      <c r="A321" s="148" t="str">
        <f t="shared" si="76"/>
        <v/>
      </c>
      <c r="B321" s="10"/>
      <c r="C321" s="147" t="str">
        <f>IFERROR(INDEX('List of schools'!C$2:C$8000, MATCH('Year 8 _2022'!$B321, 'List of schools'!$B$2:$B$8000,0)), "NA")</f>
        <v>NA</v>
      </c>
      <c r="D321" s="10"/>
      <c r="E321" s="124"/>
      <c r="F321" s="149" t="str">
        <f>IF(E321="","",IFERROR(
IF('Year 8 _2022'!E321="M",INDEX('List of schools'!H$2:H$7300,MATCH('Year 8 _2022'!$B321,'List of schools'!$B$2:$B$7300,0)),IF('Year 8 _2022'!E321="F",INDEX('List of schools'!G$2:G$7300,MATCH('Year 8 _2022'!$B321,'List of schools'!$B$2:$B$7300,0)),IF('Year 8 _2022'!E321="non-binary or other", 0,IF('Year 8 _2022'!E321="not disclosed", 0,"NA")))),"NA"))</f>
        <v/>
      </c>
      <c r="G321" s="11"/>
      <c r="H321" s="10"/>
      <c r="I321" s="10"/>
      <c r="J321" s="10"/>
      <c r="K321" s="150">
        <f t="shared" si="62"/>
        <v>0</v>
      </c>
      <c r="L321" s="17"/>
      <c r="M321" s="16"/>
      <c r="N321" s="9"/>
      <c r="O321" s="213"/>
      <c r="P321" s="10"/>
      <c r="Q321" s="355"/>
      <c r="R321" s="254"/>
      <c r="S321" s="151" t="str">
        <f t="shared" si="70"/>
        <v/>
      </c>
      <c r="T321" s="16"/>
      <c r="U321" s="10"/>
      <c r="V321" s="213"/>
      <c r="W321" s="10"/>
      <c r="X321" s="355"/>
      <c r="Y321" s="254"/>
      <c r="Z321" s="151" t="str">
        <f t="shared" si="71"/>
        <v/>
      </c>
      <c r="AA321" s="4"/>
      <c r="AB321" s="153" t="str">
        <f t="shared" si="63"/>
        <v/>
      </c>
      <c r="AC321" s="169" t="str">
        <f t="shared" si="64"/>
        <v/>
      </c>
      <c r="AD321" s="153">
        <f t="shared" si="65"/>
        <v>0</v>
      </c>
      <c r="AE321" s="153" t="str">
        <f t="shared" si="66"/>
        <v>NA</v>
      </c>
      <c r="AF321" s="153" t="str">
        <f t="shared" si="67"/>
        <v>NA</v>
      </c>
      <c r="AG321" s="153" t="str">
        <f>IF(AF321="NA","",IF(AF321=999999, "", IF(AF321=888888, "", IF(COUNTIF($AF$10:AF321,AF321)=1,AF321,""))))</f>
        <v/>
      </c>
      <c r="AH321" s="153" t="str">
        <f t="shared" si="68"/>
        <v>NA</v>
      </c>
      <c r="AI321" s="153" t="str">
        <f>IF(AH321="NA","",IF(AH321=999999, "", IF(AH321=888888, "", IF(COUNTIF($AH$10:AH321,AH321)=1,AH321,""))))</f>
        <v/>
      </c>
      <c r="AJ321" s="153" t="str">
        <f t="shared" si="69"/>
        <v>NA</v>
      </c>
      <c r="AK321" s="153" t="str">
        <f>IF(AJ321="NA","",IF(AJ321=999999, "", IF(AJ321=888888, "", IF(COUNTIF($AJ$10:AJ321,AJ321)=1,AJ321,""))))</f>
        <v/>
      </c>
      <c r="AL321" s="153">
        <f t="shared" si="72"/>
        <v>0</v>
      </c>
      <c r="AM321" s="153">
        <f t="shared" si="73"/>
        <v>0</v>
      </c>
      <c r="AN321" s="153" t="str">
        <f t="shared" si="74"/>
        <v>False</v>
      </c>
      <c r="AO321" s="235" t="str">
        <f t="shared" si="75"/>
        <v>NA</v>
      </c>
      <c r="AP321" s="235" t="str">
        <f>IF(AO321="NA","",IF(AO321=999999, "", IF(AO321=888888, "", IF(COUNTIF($AO$10:AO321,AO321)=1,AO321,""))))</f>
        <v/>
      </c>
      <c r="AQ321" s="211"/>
      <c r="AR321" s="211"/>
    </row>
    <row r="322" spans="1:44" ht="21.75" customHeight="1" x14ac:dyDescent="0.35">
      <c r="A322" s="148" t="str">
        <f t="shared" si="76"/>
        <v/>
      </c>
      <c r="B322" s="18"/>
      <c r="C322" s="147" t="str">
        <f>IFERROR(INDEX('List of schools'!C$2:C$8000, MATCH('Year 8 _2022'!$B322, 'List of schools'!$B$2:$B$8000,0)), "NA")</f>
        <v>NA</v>
      </c>
      <c r="D322" s="10"/>
      <c r="E322" s="124"/>
      <c r="F322" s="149" t="str">
        <f>IF(E322="","",IFERROR(
IF('Year 8 _2022'!E322="M",INDEX('List of schools'!H$2:H$7300,MATCH('Year 8 _2022'!$B322,'List of schools'!$B$2:$B$7300,0)),IF('Year 8 _2022'!E322="F",INDEX('List of schools'!G$2:G$7300,MATCH('Year 8 _2022'!$B322,'List of schools'!$B$2:$B$7300,0)),IF('Year 8 _2022'!E322="non-binary or other", 0,IF('Year 8 _2022'!E322="not disclosed", 0,"NA")))),"NA"))</f>
        <v/>
      </c>
      <c r="G322" s="11"/>
      <c r="H322" s="10"/>
      <c r="I322" s="10"/>
      <c r="J322" s="10"/>
      <c r="K322" s="150">
        <f t="shared" si="62"/>
        <v>0</v>
      </c>
      <c r="L322" s="17"/>
      <c r="M322" s="16"/>
      <c r="N322" s="9"/>
      <c r="O322" s="213"/>
      <c r="P322" s="10"/>
      <c r="Q322" s="355"/>
      <c r="R322" s="254"/>
      <c r="S322" s="151" t="str">
        <f t="shared" si="70"/>
        <v/>
      </c>
      <c r="T322" s="16"/>
      <c r="U322" s="10"/>
      <c r="V322" s="213"/>
      <c r="W322" s="10"/>
      <c r="X322" s="355"/>
      <c r="Y322" s="254"/>
      <c r="Z322" s="151" t="str">
        <f t="shared" si="71"/>
        <v/>
      </c>
      <c r="AA322" s="4"/>
      <c r="AB322" s="153" t="str">
        <f t="shared" si="63"/>
        <v/>
      </c>
      <c r="AC322" s="169" t="str">
        <f t="shared" si="64"/>
        <v/>
      </c>
      <c r="AD322" s="153">
        <f t="shared" si="65"/>
        <v>0</v>
      </c>
      <c r="AE322" s="153" t="str">
        <f t="shared" si="66"/>
        <v>NA</v>
      </c>
      <c r="AF322" s="153" t="str">
        <f t="shared" si="67"/>
        <v>NA</v>
      </c>
      <c r="AG322" s="153" t="str">
        <f>IF(AF322="NA","",IF(AF322=999999, "", IF(AF322=888888, "", IF(COUNTIF($AF$10:AF322,AF322)=1,AF322,""))))</f>
        <v/>
      </c>
      <c r="AH322" s="153" t="str">
        <f t="shared" si="68"/>
        <v>NA</v>
      </c>
      <c r="AI322" s="153" t="str">
        <f>IF(AH322="NA","",IF(AH322=999999, "", IF(AH322=888888, "", IF(COUNTIF($AH$10:AH322,AH322)=1,AH322,""))))</f>
        <v/>
      </c>
      <c r="AJ322" s="153" t="str">
        <f t="shared" si="69"/>
        <v>NA</v>
      </c>
      <c r="AK322" s="153" t="str">
        <f>IF(AJ322="NA","",IF(AJ322=999999, "", IF(AJ322=888888, "", IF(COUNTIF($AJ$10:AJ322,AJ322)=1,AJ322,""))))</f>
        <v/>
      </c>
      <c r="AL322" s="153">
        <f t="shared" si="72"/>
        <v>0</v>
      </c>
      <c r="AM322" s="153">
        <f t="shared" si="73"/>
        <v>0</v>
      </c>
      <c r="AN322" s="153" t="str">
        <f t="shared" si="74"/>
        <v>False</v>
      </c>
      <c r="AO322" s="235" t="str">
        <f t="shared" si="75"/>
        <v>NA</v>
      </c>
      <c r="AP322" s="235" t="str">
        <f>IF(AO322="NA","",IF(AO322=999999, "", IF(AO322=888888, "", IF(COUNTIF($AO$10:AO322,AO322)=1,AO322,""))))</f>
        <v/>
      </c>
      <c r="AQ322" s="211"/>
      <c r="AR322" s="211"/>
    </row>
    <row r="323" spans="1:44" ht="21.75" customHeight="1" x14ac:dyDescent="0.35">
      <c r="A323" s="148" t="str">
        <f t="shared" si="76"/>
        <v/>
      </c>
      <c r="B323" s="10"/>
      <c r="C323" s="147" t="str">
        <f>IFERROR(INDEX('List of schools'!C$2:C$8000, MATCH('Year 8 _2022'!$B323, 'List of schools'!$B$2:$B$8000,0)), "NA")</f>
        <v>NA</v>
      </c>
      <c r="D323" s="10"/>
      <c r="E323" s="124"/>
      <c r="F323" s="149" t="str">
        <f>IF(E323="","",IFERROR(
IF('Year 8 _2022'!E323="M",INDEX('List of schools'!H$2:H$7300,MATCH('Year 8 _2022'!$B323,'List of schools'!$B$2:$B$7300,0)),IF('Year 8 _2022'!E323="F",INDEX('List of schools'!G$2:G$7300,MATCH('Year 8 _2022'!$B323,'List of schools'!$B$2:$B$7300,0)),IF('Year 8 _2022'!E323="non-binary or other", 0,IF('Year 8 _2022'!E323="not disclosed", 0,"NA")))),"NA"))</f>
        <v/>
      </c>
      <c r="G323" s="11"/>
      <c r="H323" s="10"/>
      <c r="I323" s="10"/>
      <c r="J323" s="10"/>
      <c r="K323" s="150">
        <f t="shared" si="62"/>
        <v>0</v>
      </c>
      <c r="L323" s="17"/>
      <c r="M323" s="16"/>
      <c r="N323" s="9"/>
      <c r="O323" s="213"/>
      <c r="P323" s="10"/>
      <c r="Q323" s="355"/>
      <c r="R323" s="254"/>
      <c r="S323" s="151" t="str">
        <f t="shared" si="70"/>
        <v/>
      </c>
      <c r="T323" s="16"/>
      <c r="U323" s="10"/>
      <c r="V323" s="213"/>
      <c r="W323" s="10"/>
      <c r="X323" s="355"/>
      <c r="Y323" s="254"/>
      <c r="Z323" s="151" t="str">
        <f t="shared" si="71"/>
        <v/>
      </c>
      <c r="AA323" s="4"/>
      <c r="AB323" s="153" t="str">
        <f t="shared" si="63"/>
        <v/>
      </c>
      <c r="AC323" s="169" t="str">
        <f t="shared" si="64"/>
        <v/>
      </c>
      <c r="AD323" s="153">
        <f t="shared" si="65"/>
        <v>0</v>
      </c>
      <c r="AE323" s="153" t="str">
        <f t="shared" si="66"/>
        <v>NA</v>
      </c>
      <c r="AF323" s="153" t="str">
        <f t="shared" si="67"/>
        <v>NA</v>
      </c>
      <c r="AG323" s="153" t="str">
        <f>IF(AF323="NA","",IF(AF323=999999, "", IF(AF323=888888, "", IF(COUNTIF($AF$10:AF323,AF323)=1,AF323,""))))</f>
        <v/>
      </c>
      <c r="AH323" s="153" t="str">
        <f t="shared" si="68"/>
        <v>NA</v>
      </c>
      <c r="AI323" s="153" t="str">
        <f>IF(AH323="NA","",IF(AH323=999999, "", IF(AH323=888888, "", IF(COUNTIF($AH$10:AH323,AH323)=1,AH323,""))))</f>
        <v/>
      </c>
      <c r="AJ323" s="153" t="str">
        <f t="shared" si="69"/>
        <v>NA</v>
      </c>
      <c r="AK323" s="153" t="str">
        <f>IF(AJ323="NA","",IF(AJ323=999999, "", IF(AJ323=888888, "", IF(COUNTIF($AJ$10:AJ323,AJ323)=1,AJ323,""))))</f>
        <v/>
      </c>
      <c r="AL323" s="153">
        <f t="shared" si="72"/>
        <v>0</v>
      </c>
      <c r="AM323" s="153">
        <f t="shared" si="73"/>
        <v>0</v>
      </c>
      <c r="AN323" s="153" t="str">
        <f t="shared" si="74"/>
        <v>False</v>
      </c>
      <c r="AO323" s="235" t="str">
        <f t="shared" si="75"/>
        <v>NA</v>
      </c>
      <c r="AP323" s="235" t="str">
        <f>IF(AO323="NA","",IF(AO323=999999, "", IF(AO323=888888, "", IF(COUNTIF($AO$10:AO323,AO323)=1,AO323,""))))</f>
        <v/>
      </c>
      <c r="AQ323" s="211"/>
      <c r="AR323" s="211"/>
    </row>
    <row r="324" spans="1:44" ht="21.75" customHeight="1" x14ac:dyDescent="0.35">
      <c r="A324" s="148" t="str">
        <f t="shared" si="76"/>
        <v/>
      </c>
      <c r="B324" s="10"/>
      <c r="C324" s="147" t="str">
        <f>IFERROR(INDEX('List of schools'!C$2:C$8000, MATCH('Year 8 _2022'!$B324, 'List of schools'!$B$2:$B$8000,0)), "NA")</f>
        <v>NA</v>
      </c>
      <c r="D324" s="10"/>
      <c r="E324" s="124"/>
      <c r="F324" s="149" t="str">
        <f>IF(E324="","",IFERROR(
IF('Year 8 _2022'!E324="M",INDEX('List of schools'!H$2:H$7300,MATCH('Year 8 _2022'!$B324,'List of schools'!$B$2:$B$7300,0)),IF('Year 8 _2022'!E324="F",INDEX('List of schools'!G$2:G$7300,MATCH('Year 8 _2022'!$B324,'List of schools'!$B$2:$B$7300,0)),IF('Year 8 _2022'!E324="non-binary or other", 0,IF('Year 8 _2022'!E324="not disclosed", 0,"NA")))),"NA"))</f>
        <v/>
      </c>
      <c r="G324" s="11"/>
      <c r="H324" s="10"/>
      <c r="I324" s="10"/>
      <c r="J324" s="10"/>
      <c r="K324" s="150">
        <f t="shared" si="62"/>
        <v>0</v>
      </c>
      <c r="L324" s="17"/>
      <c r="M324" s="16"/>
      <c r="N324" s="9"/>
      <c r="O324" s="213"/>
      <c r="P324" s="10"/>
      <c r="Q324" s="355"/>
      <c r="R324" s="254"/>
      <c r="S324" s="151" t="str">
        <f t="shared" si="70"/>
        <v/>
      </c>
      <c r="T324" s="16"/>
      <c r="U324" s="10"/>
      <c r="V324" s="213"/>
      <c r="W324" s="10"/>
      <c r="X324" s="355"/>
      <c r="Y324" s="254"/>
      <c r="Z324" s="151" t="str">
        <f t="shared" si="71"/>
        <v/>
      </c>
      <c r="AA324" s="4"/>
      <c r="AB324" s="153" t="str">
        <f t="shared" si="63"/>
        <v/>
      </c>
      <c r="AC324" s="169" t="str">
        <f t="shared" si="64"/>
        <v/>
      </c>
      <c r="AD324" s="153">
        <f t="shared" si="65"/>
        <v>0</v>
      </c>
      <c r="AE324" s="153" t="str">
        <f t="shared" si="66"/>
        <v>NA</v>
      </c>
      <c r="AF324" s="153" t="str">
        <f t="shared" si="67"/>
        <v>NA</v>
      </c>
      <c r="AG324" s="153" t="str">
        <f>IF(AF324="NA","",IF(AF324=999999, "", IF(AF324=888888, "", IF(COUNTIF($AF$10:AF324,AF324)=1,AF324,""))))</f>
        <v/>
      </c>
      <c r="AH324" s="153" t="str">
        <f t="shared" si="68"/>
        <v>NA</v>
      </c>
      <c r="AI324" s="153" t="str">
        <f>IF(AH324="NA","",IF(AH324=999999, "", IF(AH324=888888, "", IF(COUNTIF($AH$10:AH324,AH324)=1,AH324,""))))</f>
        <v/>
      </c>
      <c r="AJ324" s="153" t="str">
        <f t="shared" si="69"/>
        <v>NA</v>
      </c>
      <c r="AK324" s="153" t="str">
        <f>IF(AJ324="NA","",IF(AJ324=999999, "", IF(AJ324=888888, "", IF(COUNTIF($AJ$10:AJ324,AJ324)=1,AJ324,""))))</f>
        <v/>
      </c>
      <c r="AL324" s="153">
        <f t="shared" si="72"/>
        <v>0</v>
      </c>
      <c r="AM324" s="153">
        <f t="shared" si="73"/>
        <v>0</v>
      </c>
      <c r="AN324" s="153" t="str">
        <f t="shared" si="74"/>
        <v>False</v>
      </c>
      <c r="AO324" s="235" t="str">
        <f t="shared" si="75"/>
        <v>NA</v>
      </c>
      <c r="AP324" s="235" t="str">
        <f>IF(AO324="NA","",IF(AO324=999999, "", IF(AO324=888888, "", IF(COUNTIF($AO$10:AO324,AO324)=1,AO324,""))))</f>
        <v/>
      </c>
      <c r="AQ324" s="211"/>
      <c r="AR324" s="211"/>
    </row>
    <row r="325" spans="1:44" ht="21.75" customHeight="1" x14ac:dyDescent="0.35">
      <c r="A325" s="148" t="str">
        <f t="shared" si="76"/>
        <v/>
      </c>
      <c r="B325" s="10"/>
      <c r="C325" s="147" t="str">
        <f>IFERROR(INDEX('List of schools'!C$2:C$8000, MATCH('Year 8 _2022'!$B325, 'List of schools'!$B$2:$B$8000,0)), "NA")</f>
        <v>NA</v>
      </c>
      <c r="D325" s="10"/>
      <c r="E325" s="124"/>
      <c r="F325" s="149" t="str">
        <f>IF(E325="","",IFERROR(
IF('Year 8 _2022'!E325="M",INDEX('List of schools'!H$2:H$7300,MATCH('Year 8 _2022'!$B325,'List of schools'!$B$2:$B$7300,0)),IF('Year 8 _2022'!E325="F",INDEX('List of schools'!G$2:G$7300,MATCH('Year 8 _2022'!$B325,'List of schools'!$B$2:$B$7300,0)),IF('Year 8 _2022'!E325="non-binary or other", 0,IF('Year 8 _2022'!E325="not disclosed", 0,"NA")))),"NA"))</f>
        <v/>
      </c>
      <c r="G325" s="11"/>
      <c r="H325" s="10"/>
      <c r="I325" s="10"/>
      <c r="J325" s="10"/>
      <c r="K325" s="150">
        <f t="shared" si="62"/>
        <v>0</v>
      </c>
      <c r="L325" s="17"/>
      <c r="M325" s="16"/>
      <c r="N325" s="9"/>
      <c r="O325" s="213"/>
      <c r="P325" s="10"/>
      <c r="Q325" s="355"/>
      <c r="R325" s="254"/>
      <c r="S325" s="151" t="str">
        <f t="shared" si="70"/>
        <v/>
      </c>
      <c r="T325" s="16"/>
      <c r="U325" s="10"/>
      <c r="V325" s="213"/>
      <c r="W325" s="10"/>
      <c r="X325" s="355"/>
      <c r="Y325" s="254"/>
      <c r="Z325" s="151" t="str">
        <f t="shared" si="71"/>
        <v/>
      </c>
      <c r="AA325" s="4"/>
      <c r="AB325" s="153" t="str">
        <f t="shared" si="63"/>
        <v/>
      </c>
      <c r="AC325" s="169" t="str">
        <f t="shared" si="64"/>
        <v/>
      </c>
      <c r="AD325" s="153">
        <f t="shared" si="65"/>
        <v>0</v>
      </c>
      <c r="AE325" s="153" t="str">
        <f t="shared" si="66"/>
        <v>NA</v>
      </c>
      <c r="AF325" s="153" t="str">
        <f t="shared" si="67"/>
        <v>NA</v>
      </c>
      <c r="AG325" s="153" t="str">
        <f>IF(AF325="NA","",IF(AF325=999999, "", IF(AF325=888888, "", IF(COUNTIF($AF$10:AF325,AF325)=1,AF325,""))))</f>
        <v/>
      </c>
      <c r="AH325" s="153" t="str">
        <f t="shared" si="68"/>
        <v>NA</v>
      </c>
      <c r="AI325" s="153" t="str">
        <f>IF(AH325="NA","",IF(AH325=999999, "", IF(AH325=888888, "", IF(COUNTIF($AH$10:AH325,AH325)=1,AH325,""))))</f>
        <v/>
      </c>
      <c r="AJ325" s="153" t="str">
        <f t="shared" si="69"/>
        <v>NA</v>
      </c>
      <c r="AK325" s="153" t="str">
        <f>IF(AJ325="NA","",IF(AJ325=999999, "", IF(AJ325=888888, "", IF(COUNTIF($AJ$10:AJ325,AJ325)=1,AJ325,""))))</f>
        <v/>
      </c>
      <c r="AL325" s="153">
        <f t="shared" si="72"/>
        <v>0</v>
      </c>
      <c r="AM325" s="153">
        <f t="shared" si="73"/>
        <v>0</v>
      </c>
      <c r="AN325" s="153" t="str">
        <f t="shared" si="74"/>
        <v>False</v>
      </c>
      <c r="AO325" s="235" t="str">
        <f t="shared" si="75"/>
        <v>NA</v>
      </c>
      <c r="AP325" s="235" t="str">
        <f>IF(AO325="NA","",IF(AO325=999999, "", IF(AO325=888888, "", IF(COUNTIF($AO$10:AO325,AO325)=1,AO325,""))))</f>
        <v/>
      </c>
      <c r="AQ325" s="211"/>
      <c r="AR325" s="211"/>
    </row>
    <row r="326" spans="1:44" ht="21.75" customHeight="1" x14ac:dyDescent="0.35">
      <c r="A326" s="148" t="str">
        <f t="shared" si="76"/>
        <v/>
      </c>
      <c r="B326" s="10"/>
      <c r="C326" s="147" t="str">
        <f>IFERROR(INDEX('List of schools'!C$2:C$8000, MATCH('Year 8 _2022'!$B326, 'List of schools'!$B$2:$B$8000,0)), "NA")</f>
        <v>NA</v>
      </c>
      <c r="D326" s="10"/>
      <c r="E326" s="124"/>
      <c r="F326" s="149" t="str">
        <f>IF(E326="","",IFERROR(
IF('Year 8 _2022'!E326="M",INDEX('List of schools'!H$2:H$7300,MATCH('Year 8 _2022'!$B326,'List of schools'!$B$2:$B$7300,0)),IF('Year 8 _2022'!E326="F",INDEX('List of schools'!G$2:G$7300,MATCH('Year 8 _2022'!$B326,'List of schools'!$B$2:$B$7300,0)),IF('Year 8 _2022'!E326="non-binary or other", 0,IF('Year 8 _2022'!E326="not disclosed", 0,"NA")))),"NA"))</f>
        <v/>
      </c>
      <c r="G326" s="11"/>
      <c r="H326" s="10"/>
      <c r="I326" s="10"/>
      <c r="J326" s="10"/>
      <c r="K326" s="150">
        <f t="shared" si="62"/>
        <v>0</v>
      </c>
      <c r="L326" s="17"/>
      <c r="M326" s="16"/>
      <c r="N326" s="9"/>
      <c r="O326" s="213"/>
      <c r="P326" s="10"/>
      <c r="Q326" s="355"/>
      <c r="R326" s="254"/>
      <c r="S326" s="151" t="str">
        <f t="shared" si="70"/>
        <v/>
      </c>
      <c r="T326" s="16"/>
      <c r="U326" s="10"/>
      <c r="V326" s="213"/>
      <c r="W326" s="10"/>
      <c r="X326" s="355"/>
      <c r="Y326" s="254"/>
      <c r="Z326" s="151" t="str">
        <f t="shared" si="71"/>
        <v/>
      </c>
      <c r="AA326" s="4"/>
      <c r="AB326" s="153" t="str">
        <f t="shared" si="63"/>
        <v/>
      </c>
      <c r="AC326" s="169" t="str">
        <f t="shared" si="64"/>
        <v/>
      </c>
      <c r="AD326" s="153">
        <f t="shared" si="65"/>
        <v>0</v>
      </c>
      <c r="AE326" s="153" t="str">
        <f t="shared" si="66"/>
        <v>NA</v>
      </c>
      <c r="AF326" s="153" t="str">
        <f t="shared" si="67"/>
        <v>NA</v>
      </c>
      <c r="AG326" s="153" t="str">
        <f>IF(AF326="NA","",IF(AF326=999999, "", IF(AF326=888888, "", IF(COUNTIF($AF$10:AF326,AF326)=1,AF326,""))))</f>
        <v/>
      </c>
      <c r="AH326" s="153" t="str">
        <f t="shared" si="68"/>
        <v>NA</v>
      </c>
      <c r="AI326" s="153" t="str">
        <f>IF(AH326="NA","",IF(AH326=999999, "", IF(AH326=888888, "", IF(COUNTIF($AH$10:AH326,AH326)=1,AH326,""))))</f>
        <v/>
      </c>
      <c r="AJ326" s="153" t="str">
        <f t="shared" si="69"/>
        <v>NA</v>
      </c>
      <c r="AK326" s="153" t="str">
        <f>IF(AJ326="NA","",IF(AJ326=999999, "", IF(AJ326=888888, "", IF(COUNTIF($AJ$10:AJ326,AJ326)=1,AJ326,""))))</f>
        <v/>
      </c>
      <c r="AL326" s="153">
        <f t="shared" si="72"/>
        <v>0</v>
      </c>
      <c r="AM326" s="153">
        <f t="shared" si="73"/>
        <v>0</v>
      </c>
      <c r="AN326" s="153" t="str">
        <f t="shared" si="74"/>
        <v>False</v>
      </c>
      <c r="AO326" s="235" t="str">
        <f t="shared" si="75"/>
        <v>NA</v>
      </c>
      <c r="AP326" s="235" t="str">
        <f>IF(AO326="NA","",IF(AO326=999999, "", IF(AO326=888888, "", IF(COUNTIF($AO$10:AO326,AO326)=1,AO326,""))))</f>
        <v/>
      </c>
      <c r="AQ326" s="211"/>
      <c r="AR326" s="211"/>
    </row>
    <row r="327" spans="1:44" ht="21.75" customHeight="1" x14ac:dyDescent="0.35">
      <c r="A327" s="148" t="str">
        <f t="shared" si="76"/>
        <v/>
      </c>
      <c r="B327" s="10"/>
      <c r="C327" s="147" t="str">
        <f>IFERROR(INDEX('List of schools'!C$2:C$8000, MATCH('Year 8 _2022'!$B327, 'List of schools'!$B$2:$B$8000,0)), "NA")</f>
        <v>NA</v>
      </c>
      <c r="D327" s="10"/>
      <c r="E327" s="124"/>
      <c r="F327" s="149" t="str">
        <f>IF(E327="","",IFERROR(
IF('Year 8 _2022'!E327="M",INDEX('List of schools'!H$2:H$7300,MATCH('Year 8 _2022'!$B327,'List of schools'!$B$2:$B$7300,0)),IF('Year 8 _2022'!E327="F",INDEX('List of schools'!G$2:G$7300,MATCH('Year 8 _2022'!$B327,'List of schools'!$B$2:$B$7300,0)),IF('Year 8 _2022'!E327="non-binary or other", 0,IF('Year 8 _2022'!E327="not disclosed", 0,"NA")))),"NA"))</f>
        <v/>
      </c>
      <c r="G327" s="11"/>
      <c r="H327" s="10"/>
      <c r="I327" s="10"/>
      <c r="J327" s="10"/>
      <c r="K327" s="150">
        <f t="shared" si="62"/>
        <v>0</v>
      </c>
      <c r="L327" s="17"/>
      <c r="M327" s="16"/>
      <c r="N327" s="9"/>
      <c r="O327" s="213"/>
      <c r="P327" s="10"/>
      <c r="Q327" s="355"/>
      <c r="R327" s="254"/>
      <c r="S327" s="151" t="str">
        <f t="shared" si="70"/>
        <v/>
      </c>
      <c r="T327" s="16"/>
      <c r="U327" s="10"/>
      <c r="V327" s="213"/>
      <c r="W327" s="10"/>
      <c r="X327" s="355"/>
      <c r="Y327" s="254"/>
      <c r="Z327" s="151" t="str">
        <f t="shared" si="71"/>
        <v/>
      </c>
      <c r="AA327" s="4"/>
      <c r="AB327" s="153" t="str">
        <f t="shared" si="63"/>
        <v/>
      </c>
      <c r="AC327" s="169" t="str">
        <f t="shared" si="64"/>
        <v/>
      </c>
      <c r="AD327" s="153">
        <f t="shared" si="65"/>
        <v>0</v>
      </c>
      <c r="AE327" s="153" t="str">
        <f t="shared" si="66"/>
        <v>NA</v>
      </c>
      <c r="AF327" s="153" t="str">
        <f t="shared" si="67"/>
        <v>NA</v>
      </c>
      <c r="AG327" s="153" t="str">
        <f>IF(AF327="NA","",IF(AF327=999999, "", IF(AF327=888888, "", IF(COUNTIF($AF$10:AF327,AF327)=1,AF327,""))))</f>
        <v/>
      </c>
      <c r="AH327" s="153" t="str">
        <f t="shared" si="68"/>
        <v>NA</v>
      </c>
      <c r="AI327" s="153" t="str">
        <f>IF(AH327="NA","",IF(AH327=999999, "", IF(AH327=888888, "", IF(COUNTIF($AH$10:AH327,AH327)=1,AH327,""))))</f>
        <v/>
      </c>
      <c r="AJ327" s="153" t="str">
        <f t="shared" si="69"/>
        <v>NA</v>
      </c>
      <c r="AK327" s="153" t="str">
        <f>IF(AJ327="NA","",IF(AJ327=999999, "", IF(AJ327=888888, "", IF(COUNTIF($AJ$10:AJ327,AJ327)=1,AJ327,""))))</f>
        <v/>
      </c>
      <c r="AL327" s="153">
        <f t="shared" si="72"/>
        <v>0</v>
      </c>
      <c r="AM327" s="153">
        <f t="shared" si="73"/>
        <v>0</v>
      </c>
      <c r="AN327" s="153" t="str">
        <f t="shared" si="74"/>
        <v>False</v>
      </c>
      <c r="AO327" s="235" t="str">
        <f t="shared" si="75"/>
        <v>NA</v>
      </c>
      <c r="AP327" s="235" t="str">
        <f>IF(AO327="NA","",IF(AO327=999999, "", IF(AO327=888888, "", IF(COUNTIF($AO$10:AO327,AO327)=1,AO327,""))))</f>
        <v/>
      </c>
      <c r="AQ327" s="211"/>
      <c r="AR327" s="211"/>
    </row>
    <row r="328" spans="1:44" ht="21.75" customHeight="1" x14ac:dyDescent="0.35">
      <c r="A328" s="148" t="str">
        <f t="shared" si="76"/>
        <v/>
      </c>
      <c r="B328" s="10"/>
      <c r="C328" s="147" t="str">
        <f>IFERROR(INDEX('List of schools'!C$2:C$8000, MATCH('Year 8 _2022'!$B328, 'List of schools'!$B$2:$B$8000,0)), "NA")</f>
        <v>NA</v>
      </c>
      <c r="D328" s="10"/>
      <c r="E328" s="124"/>
      <c r="F328" s="149" t="str">
        <f>IF(E328="","",IFERROR(
IF('Year 8 _2022'!E328="M",INDEX('List of schools'!H$2:H$7300,MATCH('Year 8 _2022'!$B328,'List of schools'!$B$2:$B$7300,0)),IF('Year 8 _2022'!E328="F",INDEX('List of schools'!G$2:G$7300,MATCH('Year 8 _2022'!$B328,'List of schools'!$B$2:$B$7300,0)),IF('Year 8 _2022'!E328="non-binary or other", 0,IF('Year 8 _2022'!E328="not disclosed", 0,"NA")))),"NA"))</f>
        <v/>
      </c>
      <c r="G328" s="11"/>
      <c r="H328" s="10"/>
      <c r="I328" s="10"/>
      <c r="J328" s="10"/>
      <c r="K328" s="150">
        <f t="shared" si="62"/>
        <v>0</v>
      </c>
      <c r="L328" s="17"/>
      <c r="M328" s="16"/>
      <c r="N328" s="9"/>
      <c r="O328" s="213"/>
      <c r="P328" s="10"/>
      <c r="Q328" s="355"/>
      <c r="R328" s="254"/>
      <c r="S328" s="151" t="str">
        <f t="shared" si="70"/>
        <v/>
      </c>
      <c r="T328" s="16"/>
      <c r="U328" s="10"/>
      <c r="V328" s="213"/>
      <c r="W328" s="10"/>
      <c r="X328" s="355"/>
      <c r="Y328" s="254"/>
      <c r="Z328" s="151" t="str">
        <f t="shared" si="71"/>
        <v/>
      </c>
      <c r="AA328" s="4"/>
      <c r="AB328" s="153" t="str">
        <f t="shared" si="63"/>
        <v/>
      </c>
      <c r="AC328" s="169" t="str">
        <f t="shared" si="64"/>
        <v/>
      </c>
      <c r="AD328" s="153">
        <f t="shared" si="65"/>
        <v>0</v>
      </c>
      <c r="AE328" s="153" t="str">
        <f t="shared" si="66"/>
        <v>NA</v>
      </c>
      <c r="AF328" s="153" t="str">
        <f t="shared" si="67"/>
        <v>NA</v>
      </c>
      <c r="AG328" s="153" t="str">
        <f>IF(AF328="NA","",IF(AF328=999999, "", IF(AF328=888888, "", IF(COUNTIF($AF$10:AF328,AF328)=1,AF328,""))))</f>
        <v/>
      </c>
      <c r="AH328" s="153" t="str">
        <f t="shared" si="68"/>
        <v>NA</v>
      </c>
      <c r="AI328" s="153" t="str">
        <f>IF(AH328="NA","",IF(AH328=999999, "", IF(AH328=888888, "", IF(COUNTIF($AH$10:AH328,AH328)=1,AH328,""))))</f>
        <v/>
      </c>
      <c r="AJ328" s="153" t="str">
        <f t="shared" si="69"/>
        <v>NA</v>
      </c>
      <c r="AK328" s="153" t="str">
        <f>IF(AJ328="NA","",IF(AJ328=999999, "", IF(AJ328=888888, "", IF(COUNTIF($AJ$10:AJ328,AJ328)=1,AJ328,""))))</f>
        <v/>
      </c>
      <c r="AL328" s="153">
        <f t="shared" si="72"/>
        <v>0</v>
      </c>
      <c r="AM328" s="153">
        <f t="shared" si="73"/>
        <v>0</v>
      </c>
      <c r="AN328" s="153" t="str">
        <f t="shared" si="74"/>
        <v>False</v>
      </c>
      <c r="AO328" s="235" t="str">
        <f t="shared" si="75"/>
        <v>NA</v>
      </c>
      <c r="AP328" s="235" t="str">
        <f>IF(AO328="NA","",IF(AO328=999999, "", IF(AO328=888888, "", IF(COUNTIF($AO$10:AO328,AO328)=1,AO328,""))))</f>
        <v/>
      </c>
      <c r="AQ328" s="211"/>
      <c r="AR328" s="211"/>
    </row>
    <row r="329" spans="1:44" ht="21.75" customHeight="1" x14ac:dyDescent="0.35">
      <c r="A329" s="148" t="str">
        <f t="shared" si="76"/>
        <v/>
      </c>
      <c r="B329" s="10"/>
      <c r="C329" s="147" t="str">
        <f>IFERROR(INDEX('List of schools'!C$2:C$8000, MATCH('Year 8 _2022'!$B329, 'List of schools'!$B$2:$B$8000,0)), "NA")</f>
        <v>NA</v>
      </c>
      <c r="D329" s="10"/>
      <c r="E329" s="124"/>
      <c r="F329" s="149" t="str">
        <f>IF(E329="","",IFERROR(
IF('Year 8 _2022'!E329="M",INDEX('List of schools'!H$2:H$7300,MATCH('Year 8 _2022'!$B329,'List of schools'!$B$2:$B$7300,0)),IF('Year 8 _2022'!E329="F",INDEX('List of schools'!G$2:G$7300,MATCH('Year 8 _2022'!$B329,'List of schools'!$B$2:$B$7300,0)),IF('Year 8 _2022'!E329="non-binary or other", 0,IF('Year 8 _2022'!E329="not disclosed", 0,"NA")))),"NA"))</f>
        <v/>
      </c>
      <c r="G329" s="11"/>
      <c r="H329" s="10"/>
      <c r="I329" s="10"/>
      <c r="J329" s="10"/>
      <c r="K329" s="150">
        <f t="shared" si="62"/>
        <v>0</v>
      </c>
      <c r="L329" s="17"/>
      <c r="M329" s="16"/>
      <c r="N329" s="9"/>
      <c r="O329" s="213"/>
      <c r="P329" s="10"/>
      <c r="Q329" s="355"/>
      <c r="R329" s="254"/>
      <c r="S329" s="151" t="str">
        <f t="shared" si="70"/>
        <v/>
      </c>
      <c r="T329" s="16"/>
      <c r="U329" s="10"/>
      <c r="V329" s="213"/>
      <c r="W329" s="10"/>
      <c r="X329" s="355"/>
      <c r="Y329" s="254"/>
      <c r="Z329" s="151" t="str">
        <f t="shared" si="71"/>
        <v/>
      </c>
      <c r="AA329" s="4"/>
      <c r="AB329" s="153" t="str">
        <f t="shared" si="63"/>
        <v/>
      </c>
      <c r="AC329" s="169" t="str">
        <f t="shared" si="64"/>
        <v/>
      </c>
      <c r="AD329" s="153">
        <f t="shared" si="65"/>
        <v>0</v>
      </c>
      <c r="AE329" s="153" t="str">
        <f t="shared" si="66"/>
        <v>NA</v>
      </c>
      <c r="AF329" s="153" t="str">
        <f t="shared" si="67"/>
        <v>NA</v>
      </c>
      <c r="AG329" s="153" t="str">
        <f>IF(AF329="NA","",IF(AF329=999999, "", IF(AF329=888888, "", IF(COUNTIF($AF$10:AF329,AF329)=1,AF329,""))))</f>
        <v/>
      </c>
      <c r="AH329" s="153" t="str">
        <f t="shared" si="68"/>
        <v>NA</v>
      </c>
      <c r="AI329" s="153" t="str">
        <f>IF(AH329="NA","",IF(AH329=999999, "", IF(AH329=888888, "", IF(COUNTIF($AH$10:AH329,AH329)=1,AH329,""))))</f>
        <v/>
      </c>
      <c r="AJ329" s="153" t="str">
        <f t="shared" si="69"/>
        <v>NA</v>
      </c>
      <c r="AK329" s="153" t="str">
        <f>IF(AJ329="NA","",IF(AJ329=999999, "", IF(AJ329=888888, "", IF(COUNTIF($AJ$10:AJ329,AJ329)=1,AJ329,""))))</f>
        <v/>
      </c>
      <c r="AL329" s="153">
        <f t="shared" si="72"/>
        <v>0</v>
      </c>
      <c r="AM329" s="153">
        <f t="shared" si="73"/>
        <v>0</v>
      </c>
      <c r="AN329" s="153" t="str">
        <f t="shared" si="74"/>
        <v>False</v>
      </c>
      <c r="AO329" s="235" t="str">
        <f t="shared" si="75"/>
        <v>NA</v>
      </c>
      <c r="AP329" s="235" t="str">
        <f>IF(AO329="NA","",IF(AO329=999999, "", IF(AO329=888888, "", IF(COUNTIF($AO$10:AO329,AO329)=1,AO329,""))))</f>
        <v/>
      </c>
      <c r="AQ329" s="211"/>
      <c r="AR329" s="211"/>
    </row>
    <row r="330" spans="1:44" ht="21.75" customHeight="1" x14ac:dyDescent="0.35">
      <c r="A330" s="148" t="str">
        <f t="shared" si="76"/>
        <v/>
      </c>
      <c r="B330" s="10"/>
      <c r="C330" s="147" t="str">
        <f>IFERROR(INDEX('List of schools'!C$2:C$8000, MATCH('Year 8 _2022'!$B330, 'List of schools'!$B$2:$B$8000,0)), "NA")</f>
        <v>NA</v>
      </c>
      <c r="D330" s="10"/>
      <c r="E330" s="124"/>
      <c r="F330" s="149" t="str">
        <f>IF(E330="","",IFERROR(
IF('Year 8 _2022'!E330="M",INDEX('List of schools'!H$2:H$7300,MATCH('Year 8 _2022'!$B330,'List of schools'!$B$2:$B$7300,0)),IF('Year 8 _2022'!E330="F",INDEX('List of schools'!G$2:G$7300,MATCH('Year 8 _2022'!$B330,'List of schools'!$B$2:$B$7300,0)),IF('Year 8 _2022'!E330="non-binary or other", 0,IF('Year 8 _2022'!E330="not disclosed", 0,"NA")))),"NA"))</f>
        <v/>
      </c>
      <c r="G330" s="11"/>
      <c r="H330" s="10"/>
      <c r="I330" s="10"/>
      <c r="J330" s="10"/>
      <c r="K330" s="150">
        <f t="shared" ref="K330:K393" si="77">IFERROR(($I330+$J330),"NA")</f>
        <v>0</v>
      </c>
      <c r="L330" s="17"/>
      <c r="M330" s="16"/>
      <c r="N330" s="9"/>
      <c r="O330" s="213"/>
      <c r="P330" s="10"/>
      <c r="Q330" s="355"/>
      <c r="R330" s="254"/>
      <c r="S330" s="151" t="str">
        <f t="shared" si="70"/>
        <v/>
      </c>
      <c r="T330" s="16"/>
      <c r="U330" s="10"/>
      <c r="V330" s="213"/>
      <c r="W330" s="10"/>
      <c r="X330" s="355"/>
      <c r="Y330" s="254"/>
      <c r="Z330" s="151" t="str">
        <f t="shared" si="71"/>
        <v/>
      </c>
      <c r="AA330" s="4"/>
      <c r="AB330" s="153" t="str">
        <f t="shared" ref="AB330:AB393" si="78">IF($G330="",$F330,$G330)</f>
        <v/>
      </c>
      <c r="AC330" s="169" t="str">
        <f t="shared" ref="AC330:AC393" si="79">IFERROR(IF($G330="", "", (($G330-$F330)/$F330)*100), "")</f>
        <v/>
      </c>
      <c r="AD330" s="153">
        <f t="shared" ref="AD330:AD393" si="80">SUM($B330, $E330, $O330, $V330)</f>
        <v>0</v>
      </c>
      <c r="AE330" s="153" t="str">
        <f t="shared" ref="AE330:AE393" si="81">IF($G330="","NA", $G330-$F330)</f>
        <v>NA</v>
      </c>
      <c r="AF330" s="153" t="str">
        <f t="shared" ref="AF330:AF393" si="82">IFERROR(IF($D330&lt;&gt;"", $B330, "NA"), "NA")</f>
        <v>NA</v>
      </c>
      <c r="AG330" s="153" t="str">
        <f>IF(AF330="NA","",IF(AF330=999999, "", IF(AF330=888888, "", IF(COUNTIF($AF$10:AF330,AF330)=1,AF330,""))))</f>
        <v/>
      </c>
      <c r="AH330" s="153" t="str">
        <f t="shared" ref="AH330:AH393" si="83">IFERROR(IF($D330="refused", $B330, "NA"), "NA")</f>
        <v>NA</v>
      </c>
      <c r="AI330" s="153" t="str">
        <f>IF(AH330="NA","",IF(AH330=999999, "", IF(AH330=888888, "", IF(COUNTIF($AH$10:AH330,AH330)=1,AH330,""))))</f>
        <v/>
      </c>
      <c r="AJ330" s="153" t="str">
        <f t="shared" ref="AJ330:AJ393" si="84">IFERROR(IF($D330="visited", $B330, "NA"), "NA")</f>
        <v>NA</v>
      </c>
      <c r="AK330" s="153" t="str">
        <f>IF(AJ330="NA","",IF(AJ330=999999, "", IF(AJ330=888888, "", IF(COUNTIF($AJ$10:AJ330,AJ330)=1,AJ330,""))))</f>
        <v/>
      </c>
      <c r="AL330" s="153">
        <f t="shared" si="72"/>
        <v>0</v>
      </c>
      <c r="AM330" s="153">
        <f t="shared" si="73"/>
        <v>0</v>
      </c>
      <c r="AN330" s="153" t="str">
        <f t="shared" si="74"/>
        <v>False</v>
      </c>
      <c r="AO330" s="235" t="str">
        <f t="shared" si="75"/>
        <v>NA</v>
      </c>
      <c r="AP330" s="235" t="str">
        <f>IF(AO330="NA","",IF(AO330=999999, "", IF(AO330=888888, "", IF(COUNTIF($AO$10:AO330,AO330)=1,AO330,""))))</f>
        <v/>
      </c>
      <c r="AQ330" s="211"/>
      <c r="AR330" s="211"/>
    </row>
    <row r="331" spans="1:44" ht="21.75" customHeight="1" x14ac:dyDescent="0.35">
      <c r="A331" s="148" t="str">
        <f t="shared" si="76"/>
        <v/>
      </c>
      <c r="B331" s="10"/>
      <c r="C331" s="147" t="str">
        <f>IFERROR(INDEX('List of schools'!C$2:C$8000, MATCH('Year 8 _2022'!$B331, 'List of schools'!$B$2:$B$8000,0)), "NA")</f>
        <v>NA</v>
      </c>
      <c r="D331" s="10"/>
      <c r="E331" s="124"/>
      <c r="F331" s="149" t="str">
        <f>IF(E331="","",IFERROR(
IF('Year 8 _2022'!E331="M",INDEX('List of schools'!H$2:H$7300,MATCH('Year 8 _2022'!$B331,'List of schools'!$B$2:$B$7300,0)),IF('Year 8 _2022'!E331="F",INDEX('List of schools'!G$2:G$7300,MATCH('Year 8 _2022'!$B331,'List of schools'!$B$2:$B$7300,0)),IF('Year 8 _2022'!E331="non-binary or other", 0,IF('Year 8 _2022'!E331="not disclosed", 0,"NA")))),"NA"))</f>
        <v/>
      </c>
      <c r="G331" s="11"/>
      <c r="H331" s="10"/>
      <c r="I331" s="10"/>
      <c r="J331" s="10"/>
      <c r="K331" s="150">
        <f t="shared" si="77"/>
        <v>0</v>
      </c>
      <c r="L331" s="17"/>
      <c r="M331" s="16"/>
      <c r="N331" s="9"/>
      <c r="O331" s="213"/>
      <c r="P331" s="10"/>
      <c r="Q331" s="355"/>
      <c r="R331" s="254"/>
      <c r="S331" s="151" t="str">
        <f t="shared" ref="S331:S394" si="85">IFERROR(IF(ISBLANK(O331), "", ((($O331+$P331+$R331)/$AB331)*100)), "")</f>
        <v/>
      </c>
      <c r="T331" s="16"/>
      <c r="U331" s="10"/>
      <c r="V331" s="213"/>
      <c r="W331" s="10"/>
      <c r="X331" s="355"/>
      <c r="Y331" s="254"/>
      <c r="Z331" s="151" t="str">
        <f t="shared" ref="Z331:Z394" si="86">IFERROR(IF(ISBLANK(V331), "", ((($V331+$W331+$Y331)/$AB331)*100)), "")</f>
        <v/>
      </c>
      <c r="AA331" s="4"/>
      <c r="AB331" s="153" t="str">
        <f t="shared" si="78"/>
        <v/>
      </c>
      <c r="AC331" s="169" t="str">
        <f t="shared" si="79"/>
        <v/>
      </c>
      <c r="AD331" s="153">
        <f t="shared" si="80"/>
        <v>0</v>
      </c>
      <c r="AE331" s="153" t="str">
        <f t="shared" si="81"/>
        <v>NA</v>
      </c>
      <c r="AF331" s="153" t="str">
        <f t="shared" si="82"/>
        <v>NA</v>
      </c>
      <c r="AG331" s="153" t="str">
        <f>IF(AF331="NA","",IF(AF331=999999, "", IF(AF331=888888, "", IF(COUNTIF($AF$10:AF331,AF331)=1,AF331,""))))</f>
        <v/>
      </c>
      <c r="AH331" s="153" t="str">
        <f t="shared" si="83"/>
        <v>NA</v>
      </c>
      <c r="AI331" s="153" t="str">
        <f>IF(AH331="NA","",IF(AH331=999999, "", IF(AH331=888888, "", IF(COUNTIF($AH$10:AH331,AH331)=1,AH331,""))))</f>
        <v/>
      </c>
      <c r="AJ331" s="153" t="str">
        <f t="shared" si="84"/>
        <v>NA</v>
      </c>
      <c r="AK331" s="153" t="str">
        <f>IF(AJ331="NA","",IF(AJ331=999999, "", IF(AJ331=888888, "", IF(COUNTIF($AJ$10:AJ331,AJ331)=1,AJ331,""))))</f>
        <v/>
      </c>
      <c r="AL331" s="153">
        <f t="shared" ref="AL331:AL394" si="87">SUM(O331+P331+R331)</f>
        <v>0</v>
      </c>
      <c r="AM331" s="153">
        <f t="shared" ref="AM331:AM394" si="88">SUM(V331+W331+Y331)</f>
        <v>0</v>
      </c>
      <c r="AN331" s="153" t="str">
        <f t="shared" ref="AN331:AN394" si="89">IF(OR($E331="M",$E331="F", $E331="non-binary or other",$E331="not disclosed"), "True", "False")</f>
        <v>False</v>
      </c>
      <c r="AO331" s="235" t="str">
        <f t="shared" ref="AO331:AO394" si="90">IFERROR(IF($D331="booked", $B331, "NA"), "NA")</f>
        <v>NA</v>
      </c>
      <c r="AP331" s="235" t="str">
        <f>IF(AO331="NA","",IF(AO331=999999, "", IF(AO331=888888, "", IF(COUNTIF($AO$10:AO331,AO331)=1,AO331,""))))</f>
        <v/>
      </c>
      <c r="AQ331" s="211"/>
      <c r="AR331" s="211"/>
    </row>
    <row r="332" spans="1:44" ht="21.75" customHeight="1" x14ac:dyDescent="0.35">
      <c r="A332" s="148" t="str">
        <f t="shared" si="76"/>
        <v/>
      </c>
      <c r="B332" s="10"/>
      <c r="C332" s="147" t="str">
        <f>IFERROR(INDEX('List of schools'!C$2:C$8000, MATCH('Year 8 _2022'!$B332, 'List of schools'!$B$2:$B$8000,0)), "NA")</f>
        <v>NA</v>
      </c>
      <c r="D332" s="10"/>
      <c r="E332" s="124"/>
      <c r="F332" s="149" t="str">
        <f>IF(E332="","",IFERROR(
IF('Year 8 _2022'!E332="M",INDEX('List of schools'!H$2:H$7300,MATCH('Year 8 _2022'!$B332,'List of schools'!$B$2:$B$7300,0)),IF('Year 8 _2022'!E332="F",INDEX('List of schools'!G$2:G$7300,MATCH('Year 8 _2022'!$B332,'List of schools'!$B$2:$B$7300,0)),IF('Year 8 _2022'!E332="non-binary or other", 0,IF('Year 8 _2022'!E332="not disclosed", 0,"NA")))),"NA"))</f>
        <v/>
      </c>
      <c r="G332" s="11"/>
      <c r="H332" s="10"/>
      <c r="I332" s="10"/>
      <c r="J332" s="10"/>
      <c r="K332" s="150">
        <f t="shared" si="77"/>
        <v>0</v>
      </c>
      <c r="L332" s="17"/>
      <c r="M332" s="16"/>
      <c r="N332" s="9"/>
      <c r="O332" s="213"/>
      <c r="P332" s="10"/>
      <c r="Q332" s="355"/>
      <c r="R332" s="254"/>
      <c r="S332" s="151" t="str">
        <f t="shared" si="85"/>
        <v/>
      </c>
      <c r="T332" s="16"/>
      <c r="U332" s="10"/>
      <c r="V332" s="213"/>
      <c r="W332" s="10"/>
      <c r="X332" s="355"/>
      <c r="Y332" s="254"/>
      <c r="Z332" s="151" t="str">
        <f t="shared" si="86"/>
        <v/>
      </c>
      <c r="AA332" s="4"/>
      <c r="AB332" s="153" t="str">
        <f t="shared" si="78"/>
        <v/>
      </c>
      <c r="AC332" s="169" t="str">
        <f t="shared" si="79"/>
        <v/>
      </c>
      <c r="AD332" s="153">
        <f t="shared" si="80"/>
        <v>0</v>
      </c>
      <c r="AE332" s="153" t="str">
        <f t="shared" si="81"/>
        <v>NA</v>
      </c>
      <c r="AF332" s="153" t="str">
        <f t="shared" si="82"/>
        <v>NA</v>
      </c>
      <c r="AG332" s="153" t="str">
        <f>IF(AF332="NA","",IF(AF332=999999, "", IF(AF332=888888, "", IF(COUNTIF($AF$10:AF332,AF332)=1,AF332,""))))</f>
        <v/>
      </c>
      <c r="AH332" s="153" t="str">
        <f t="shared" si="83"/>
        <v>NA</v>
      </c>
      <c r="AI332" s="153" t="str">
        <f>IF(AH332="NA","",IF(AH332=999999, "", IF(AH332=888888, "", IF(COUNTIF($AH$10:AH332,AH332)=1,AH332,""))))</f>
        <v/>
      </c>
      <c r="AJ332" s="153" t="str">
        <f t="shared" si="84"/>
        <v>NA</v>
      </c>
      <c r="AK332" s="153" t="str">
        <f>IF(AJ332="NA","",IF(AJ332=999999, "", IF(AJ332=888888, "", IF(COUNTIF($AJ$10:AJ332,AJ332)=1,AJ332,""))))</f>
        <v/>
      </c>
      <c r="AL332" s="153">
        <f t="shared" si="87"/>
        <v>0</v>
      </c>
      <c r="AM332" s="153">
        <f t="shared" si="88"/>
        <v>0</v>
      </c>
      <c r="AN332" s="153" t="str">
        <f t="shared" si="89"/>
        <v>False</v>
      </c>
      <c r="AO332" s="235" t="str">
        <f t="shared" si="90"/>
        <v>NA</v>
      </c>
      <c r="AP332" s="235" t="str">
        <f>IF(AO332="NA","",IF(AO332=999999, "", IF(AO332=888888, "", IF(COUNTIF($AO$10:AO332,AO332)=1,AO332,""))))</f>
        <v/>
      </c>
      <c r="AQ332" s="211"/>
      <c r="AR332" s="211"/>
    </row>
    <row r="333" spans="1:44" ht="21.75" customHeight="1" x14ac:dyDescent="0.35">
      <c r="A333" s="148" t="str">
        <f t="shared" si="76"/>
        <v/>
      </c>
      <c r="B333" s="10"/>
      <c r="C333" s="147" t="str">
        <f>IFERROR(INDEX('List of schools'!C$2:C$8000, MATCH('Year 8 _2022'!$B333, 'List of schools'!$B$2:$B$8000,0)), "NA")</f>
        <v>NA</v>
      </c>
      <c r="D333" s="10"/>
      <c r="E333" s="124"/>
      <c r="F333" s="149" t="str">
        <f>IF(E333="","",IFERROR(
IF('Year 8 _2022'!E333="M",INDEX('List of schools'!H$2:H$7300,MATCH('Year 8 _2022'!$B333,'List of schools'!$B$2:$B$7300,0)),IF('Year 8 _2022'!E333="F",INDEX('List of schools'!G$2:G$7300,MATCH('Year 8 _2022'!$B333,'List of schools'!$B$2:$B$7300,0)),IF('Year 8 _2022'!E333="non-binary or other", 0,IF('Year 8 _2022'!E333="not disclosed", 0,"NA")))),"NA"))</f>
        <v/>
      </c>
      <c r="G333" s="11"/>
      <c r="H333" s="10"/>
      <c r="I333" s="10"/>
      <c r="J333" s="10"/>
      <c r="K333" s="150">
        <f t="shared" si="77"/>
        <v>0</v>
      </c>
      <c r="L333" s="17"/>
      <c r="M333" s="16"/>
      <c r="N333" s="9"/>
      <c r="O333" s="213"/>
      <c r="P333" s="10"/>
      <c r="Q333" s="355"/>
      <c r="R333" s="254"/>
      <c r="S333" s="151" t="str">
        <f t="shared" si="85"/>
        <v/>
      </c>
      <c r="T333" s="16"/>
      <c r="U333" s="10"/>
      <c r="V333" s="213"/>
      <c r="W333" s="10"/>
      <c r="X333" s="355"/>
      <c r="Y333" s="254"/>
      <c r="Z333" s="151" t="str">
        <f t="shared" si="86"/>
        <v/>
      </c>
      <c r="AA333" s="4"/>
      <c r="AB333" s="153" t="str">
        <f t="shared" si="78"/>
        <v/>
      </c>
      <c r="AC333" s="169" t="str">
        <f t="shared" si="79"/>
        <v/>
      </c>
      <c r="AD333" s="153">
        <f t="shared" si="80"/>
        <v>0</v>
      </c>
      <c r="AE333" s="153" t="str">
        <f t="shared" si="81"/>
        <v>NA</v>
      </c>
      <c r="AF333" s="153" t="str">
        <f t="shared" si="82"/>
        <v>NA</v>
      </c>
      <c r="AG333" s="153" t="str">
        <f>IF(AF333="NA","",IF(AF333=999999, "", IF(AF333=888888, "", IF(COUNTIF($AF$10:AF333,AF333)=1,AF333,""))))</f>
        <v/>
      </c>
      <c r="AH333" s="153" t="str">
        <f t="shared" si="83"/>
        <v>NA</v>
      </c>
      <c r="AI333" s="153" t="str">
        <f>IF(AH333="NA","",IF(AH333=999999, "", IF(AH333=888888, "", IF(COUNTIF($AH$10:AH333,AH333)=1,AH333,""))))</f>
        <v/>
      </c>
      <c r="AJ333" s="153" t="str">
        <f t="shared" si="84"/>
        <v>NA</v>
      </c>
      <c r="AK333" s="153" t="str">
        <f>IF(AJ333="NA","",IF(AJ333=999999, "", IF(AJ333=888888, "", IF(COUNTIF($AJ$10:AJ333,AJ333)=1,AJ333,""))))</f>
        <v/>
      </c>
      <c r="AL333" s="153">
        <f t="shared" si="87"/>
        <v>0</v>
      </c>
      <c r="AM333" s="153">
        <f t="shared" si="88"/>
        <v>0</v>
      </c>
      <c r="AN333" s="153" t="str">
        <f t="shared" si="89"/>
        <v>False</v>
      </c>
      <c r="AO333" s="235" t="str">
        <f t="shared" si="90"/>
        <v>NA</v>
      </c>
      <c r="AP333" s="235" t="str">
        <f>IF(AO333="NA","",IF(AO333=999999, "", IF(AO333=888888, "", IF(COUNTIF($AO$10:AO333,AO333)=1,AO333,""))))</f>
        <v/>
      </c>
      <c r="AQ333" s="211"/>
      <c r="AR333" s="211"/>
    </row>
    <row r="334" spans="1:44" ht="21.75" customHeight="1" x14ac:dyDescent="0.35">
      <c r="A334" s="148" t="str">
        <f t="shared" si="76"/>
        <v/>
      </c>
      <c r="B334" s="10"/>
      <c r="C334" s="147" t="str">
        <f>IFERROR(INDEX('List of schools'!C$2:C$8000, MATCH('Year 8 _2022'!$B334, 'List of schools'!$B$2:$B$8000,0)), "NA")</f>
        <v>NA</v>
      </c>
      <c r="D334" s="10"/>
      <c r="E334" s="124"/>
      <c r="F334" s="149" t="str">
        <f>IF(E334="","",IFERROR(
IF('Year 8 _2022'!E334="M",INDEX('List of schools'!H$2:H$7300,MATCH('Year 8 _2022'!$B334,'List of schools'!$B$2:$B$7300,0)),IF('Year 8 _2022'!E334="F",INDEX('List of schools'!G$2:G$7300,MATCH('Year 8 _2022'!$B334,'List of schools'!$B$2:$B$7300,0)),IF('Year 8 _2022'!E334="non-binary or other", 0,IF('Year 8 _2022'!E334="not disclosed", 0,"NA")))),"NA"))</f>
        <v/>
      </c>
      <c r="G334" s="11"/>
      <c r="H334" s="10"/>
      <c r="I334" s="10"/>
      <c r="J334" s="10"/>
      <c r="K334" s="150">
        <f t="shared" si="77"/>
        <v>0</v>
      </c>
      <c r="L334" s="17"/>
      <c r="M334" s="16"/>
      <c r="N334" s="9"/>
      <c r="O334" s="213"/>
      <c r="P334" s="10"/>
      <c r="Q334" s="355"/>
      <c r="R334" s="254"/>
      <c r="S334" s="151" t="str">
        <f t="shared" si="85"/>
        <v/>
      </c>
      <c r="T334" s="16"/>
      <c r="U334" s="10"/>
      <c r="V334" s="213"/>
      <c r="W334" s="10"/>
      <c r="X334" s="355"/>
      <c r="Y334" s="254"/>
      <c r="Z334" s="151" t="str">
        <f t="shared" si="86"/>
        <v/>
      </c>
      <c r="AA334" s="4"/>
      <c r="AB334" s="153" t="str">
        <f t="shared" si="78"/>
        <v/>
      </c>
      <c r="AC334" s="169" t="str">
        <f t="shared" si="79"/>
        <v/>
      </c>
      <c r="AD334" s="153">
        <f t="shared" si="80"/>
        <v>0</v>
      </c>
      <c r="AE334" s="153" t="str">
        <f t="shared" si="81"/>
        <v>NA</v>
      </c>
      <c r="AF334" s="153" t="str">
        <f t="shared" si="82"/>
        <v>NA</v>
      </c>
      <c r="AG334" s="153" t="str">
        <f>IF(AF334="NA","",IF(AF334=999999, "", IF(AF334=888888, "", IF(COUNTIF($AF$10:AF334,AF334)=1,AF334,""))))</f>
        <v/>
      </c>
      <c r="AH334" s="153" t="str">
        <f t="shared" si="83"/>
        <v>NA</v>
      </c>
      <c r="AI334" s="153" t="str">
        <f>IF(AH334="NA","",IF(AH334=999999, "", IF(AH334=888888, "", IF(COUNTIF($AH$10:AH334,AH334)=1,AH334,""))))</f>
        <v/>
      </c>
      <c r="AJ334" s="153" t="str">
        <f t="shared" si="84"/>
        <v>NA</v>
      </c>
      <c r="AK334" s="153" t="str">
        <f>IF(AJ334="NA","",IF(AJ334=999999, "", IF(AJ334=888888, "", IF(COUNTIF($AJ$10:AJ334,AJ334)=1,AJ334,""))))</f>
        <v/>
      </c>
      <c r="AL334" s="153">
        <f t="shared" si="87"/>
        <v>0</v>
      </c>
      <c r="AM334" s="153">
        <f t="shared" si="88"/>
        <v>0</v>
      </c>
      <c r="AN334" s="153" t="str">
        <f t="shared" si="89"/>
        <v>False</v>
      </c>
      <c r="AO334" s="235" t="str">
        <f t="shared" si="90"/>
        <v>NA</v>
      </c>
      <c r="AP334" s="235" t="str">
        <f>IF(AO334="NA","",IF(AO334=999999, "", IF(AO334=888888, "", IF(COUNTIF($AO$10:AO334,AO334)=1,AO334,""))))</f>
        <v/>
      </c>
      <c r="AQ334" s="211"/>
      <c r="AR334" s="211"/>
    </row>
    <row r="335" spans="1:44" ht="21.75" customHeight="1" x14ac:dyDescent="0.35">
      <c r="A335" s="148" t="str">
        <f t="shared" si="76"/>
        <v/>
      </c>
      <c r="B335" s="10"/>
      <c r="C335" s="147" t="str">
        <f>IFERROR(INDEX('List of schools'!C$2:C$8000, MATCH('Year 8 _2022'!$B335, 'List of schools'!$B$2:$B$8000,0)), "NA")</f>
        <v>NA</v>
      </c>
      <c r="D335" s="10"/>
      <c r="E335" s="124"/>
      <c r="F335" s="149" t="str">
        <f>IF(E335="","",IFERROR(
IF('Year 8 _2022'!E335="M",INDEX('List of schools'!H$2:H$7300,MATCH('Year 8 _2022'!$B335,'List of schools'!$B$2:$B$7300,0)),IF('Year 8 _2022'!E335="F",INDEX('List of schools'!G$2:G$7300,MATCH('Year 8 _2022'!$B335,'List of schools'!$B$2:$B$7300,0)),IF('Year 8 _2022'!E335="non-binary or other", 0,IF('Year 8 _2022'!E335="not disclosed", 0,"NA")))),"NA"))</f>
        <v/>
      </c>
      <c r="G335" s="11"/>
      <c r="H335" s="10"/>
      <c r="I335" s="10"/>
      <c r="J335" s="10"/>
      <c r="K335" s="150">
        <f t="shared" si="77"/>
        <v>0</v>
      </c>
      <c r="L335" s="17"/>
      <c r="M335" s="16"/>
      <c r="N335" s="9"/>
      <c r="O335" s="213"/>
      <c r="P335" s="10"/>
      <c r="Q335" s="355"/>
      <c r="R335" s="254"/>
      <c r="S335" s="151" t="str">
        <f t="shared" si="85"/>
        <v/>
      </c>
      <c r="T335" s="16"/>
      <c r="U335" s="10"/>
      <c r="V335" s="213"/>
      <c r="W335" s="10"/>
      <c r="X335" s="355"/>
      <c r="Y335" s="254"/>
      <c r="Z335" s="151" t="str">
        <f t="shared" si="86"/>
        <v/>
      </c>
      <c r="AA335" s="4"/>
      <c r="AB335" s="153" t="str">
        <f t="shared" si="78"/>
        <v/>
      </c>
      <c r="AC335" s="169" t="str">
        <f t="shared" si="79"/>
        <v/>
      </c>
      <c r="AD335" s="153">
        <f t="shared" si="80"/>
        <v>0</v>
      </c>
      <c r="AE335" s="153" t="str">
        <f t="shared" si="81"/>
        <v>NA</v>
      </c>
      <c r="AF335" s="153" t="str">
        <f t="shared" si="82"/>
        <v>NA</v>
      </c>
      <c r="AG335" s="153" t="str">
        <f>IF(AF335="NA","",IF(AF335=999999, "", IF(AF335=888888, "", IF(COUNTIF($AF$10:AF335,AF335)=1,AF335,""))))</f>
        <v/>
      </c>
      <c r="AH335" s="153" t="str">
        <f t="shared" si="83"/>
        <v>NA</v>
      </c>
      <c r="AI335" s="153" t="str">
        <f>IF(AH335="NA","",IF(AH335=999999, "", IF(AH335=888888, "", IF(COUNTIF($AH$10:AH335,AH335)=1,AH335,""))))</f>
        <v/>
      </c>
      <c r="AJ335" s="153" t="str">
        <f t="shared" si="84"/>
        <v>NA</v>
      </c>
      <c r="AK335" s="153" t="str">
        <f>IF(AJ335="NA","",IF(AJ335=999999, "", IF(AJ335=888888, "", IF(COUNTIF($AJ$10:AJ335,AJ335)=1,AJ335,""))))</f>
        <v/>
      </c>
      <c r="AL335" s="153">
        <f t="shared" si="87"/>
        <v>0</v>
      </c>
      <c r="AM335" s="153">
        <f t="shared" si="88"/>
        <v>0</v>
      </c>
      <c r="AN335" s="153" t="str">
        <f t="shared" si="89"/>
        <v>False</v>
      </c>
      <c r="AO335" s="235" t="str">
        <f t="shared" si="90"/>
        <v>NA</v>
      </c>
      <c r="AP335" s="235" t="str">
        <f>IF(AO335="NA","",IF(AO335=999999, "", IF(AO335=888888, "", IF(COUNTIF($AO$10:AO335,AO335)=1,AO335,""))))</f>
        <v/>
      </c>
      <c r="AQ335" s="211"/>
      <c r="AR335" s="211"/>
    </row>
    <row r="336" spans="1:44" ht="21.75" customHeight="1" x14ac:dyDescent="0.35">
      <c r="A336" s="148" t="str">
        <f t="shared" si="76"/>
        <v/>
      </c>
      <c r="B336" s="10"/>
      <c r="C336" s="147" t="str">
        <f>IFERROR(INDEX('List of schools'!C$2:C$8000, MATCH('Year 8 _2022'!$B336, 'List of schools'!$B$2:$B$8000,0)), "NA")</f>
        <v>NA</v>
      </c>
      <c r="D336" s="10"/>
      <c r="E336" s="124"/>
      <c r="F336" s="149" t="str">
        <f>IF(E336="","",IFERROR(
IF('Year 8 _2022'!E336="M",INDEX('List of schools'!H$2:H$7300,MATCH('Year 8 _2022'!$B336,'List of schools'!$B$2:$B$7300,0)),IF('Year 8 _2022'!E336="F",INDEX('List of schools'!G$2:G$7300,MATCH('Year 8 _2022'!$B336,'List of schools'!$B$2:$B$7300,0)),IF('Year 8 _2022'!E336="non-binary or other", 0,IF('Year 8 _2022'!E336="not disclosed", 0,"NA")))),"NA"))</f>
        <v/>
      </c>
      <c r="G336" s="11"/>
      <c r="H336" s="10"/>
      <c r="I336" s="10"/>
      <c r="J336" s="10"/>
      <c r="K336" s="150">
        <f t="shared" si="77"/>
        <v>0</v>
      </c>
      <c r="L336" s="17"/>
      <c r="M336" s="16"/>
      <c r="N336" s="9"/>
      <c r="O336" s="213"/>
      <c r="P336" s="10"/>
      <c r="Q336" s="355"/>
      <c r="R336" s="254"/>
      <c r="S336" s="151" t="str">
        <f t="shared" si="85"/>
        <v/>
      </c>
      <c r="T336" s="16"/>
      <c r="U336" s="10"/>
      <c r="V336" s="213"/>
      <c r="W336" s="10"/>
      <c r="X336" s="355"/>
      <c r="Y336" s="254"/>
      <c r="Z336" s="151" t="str">
        <f t="shared" si="86"/>
        <v/>
      </c>
      <c r="AA336" s="4"/>
      <c r="AB336" s="153" t="str">
        <f t="shared" si="78"/>
        <v/>
      </c>
      <c r="AC336" s="169" t="str">
        <f t="shared" si="79"/>
        <v/>
      </c>
      <c r="AD336" s="153">
        <f t="shared" si="80"/>
        <v>0</v>
      </c>
      <c r="AE336" s="153" t="str">
        <f t="shared" si="81"/>
        <v>NA</v>
      </c>
      <c r="AF336" s="153" t="str">
        <f t="shared" si="82"/>
        <v>NA</v>
      </c>
      <c r="AG336" s="153" t="str">
        <f>IF(AF336="NA","",IF(AF336=999999, "", IF(AF336=888888, "", IF(COUNTIF($AF$10:AF336,AF336)=1,AF336,""))))</f>
        <v/>
      </c>
      <c r="AH336" s="153" t="str">
        <f t="shared" si="83"/>
        <v>NA</v>
      </c>
      <c r="AI336" s="153" t="str">
        <f>IF(AH336="NA","",IF(AH336=999999, "", IF(AH336=888888, "", IF(COUNTIF($AH$10:AH336,AH336)=1,AH336,""))))</f>
        <v/>
      </c>
      <c r="AJ336" s="153" t="str">
        <f t="shared" si="84"/>
        <v>NA</v>
      </c>
      <c r="AK336" s="153" t="str">
        <f>IF(AJ336="NA","",IF(AJ336=999999, "", IF(AJ336=888888, "", IF(COUNTIF($AJ$10:AJ336,AJ336)=1,AJ336,""))))</f>
        <v/>
      </c>
      <c r="AL336" s="153">
        <f t="shared" si="87"/>
        <v>0</v>
      </c>
      <c r="AM336" s="153">
        <f t="shared" si="88"/>
        <v>0</v>
      </c>
      <c r="AN336" s="153" t="str">
        <f t="shared" si="89"/>
        <v>False</v>
      </c>
      <c r="AO336" s="235" t="str">
        <f t="shared" si="90"/>
        <v>NA</v>
      </c>
      <c r="AP336" s="235" t="str">
        <f>IF(AO336="NA","",IF(AO336=999999, "", IF(AO336=888888, "", IF(COUNTIF($AO$10:AO336,AO336)=1,AO336,""))))</f>
        <v/>
      </c>
      <c r="AQ336" s="211"/>
      <c r="AR336" s="211"/>
    </row>
    <row r="337" spans="1:44" ht="21.75" customHeight="1" x14ac:dyDescent="0.35">
      <c r="A337" s="148" t="str">
        <f t="shared" si="76"/>
        <v/>
      </c>
      <c r="B337" s="10"/>
      <c r="C337" s="147" t="str">
        <f>IFERROR(INDEX('List of schools'!C$2:C$8000, MATCH('Year 8 _2022'!$B337, 'List of schools'!$B$2:$B$8000,0)), "NA")</f>
        <v>NA</v>
      </c>
      <c r="D337" s="10"/>
      <c r="E337" s="124"/>
      <c r="F337" s="149" t="str">
        <f>IF(E337="","",IFERROR(
IF('Year 8 _2022'!E337="M",INDEX('List of schools'!H$2:H$7300,MATCH('Year 8 _2022'!$B337,'List of schools'!$B$2:$B$7300,0)),IF('Year 8 _2022'!E337="F",INDEX('List of schools'!G$2:G$7300,MATCH('Year 8 _2022'!$B337,'List of schools'!$B$2:$B$7300,0)),IF('Year 8 _2022'!E337="non-binary or other", 0,IF('Year 8 _2022'!E337="not disclosed", 0,"NA")))),"NA"))</f>
        <v/>
      </c>
      <c r="G337" s="11"/>
      <c r="H337" s="10"/>
      <c r="I337" s="10"/>
      <c r="J337" s="10"/>
      <c r="K337" s="150">
        <f t="shared" si="77"/>
        <v>0</v>
      </c>
      <c r="L337" s="17"/>
      <c r="M337" s="16"/>
      <c r="N337" s="9"/>
      <c r="O337" s="213"/>
      <c r="P337" s="10"/>
      <c r="Q337" s="355"/>
      <c r="R337" s="254"/>
      <c r="S337" s="151" t="str">
        <f t="shared" si="85"/>
        <v/>
      </c>
      <c r="T337" s="16"/>
      <c r="U337" s="10"/>
      <c r="V337" s="213"/>
      <c r="W337" s="10"/>
      <c r="X337" s="355"/>
      <c r="Y337" s="254"/>
      <c r="Z337" s="151" t="str">
        <f t="shared" si="86"/>
        <v/>
      </c>
      <c r="AA337" s="4"/>
      <c r="AB337" s="153" t="str">
        <f t="shared" si="78"/>
        <v/>
      </c>
      <c r="AC337" s="169" t="str">
        <f t="shared" si="79"/>
        <v/>
      </c>
      <c r="AD337" s="153">
        <f t="shared" si="80"/>
        <v>0</v>
      </c>
      <c r="AE337" s="153" t="str">
        <f t="shared" si="81"/>
        <v>NA</v>
      </c>
      <c r="AF337" s="153" t="str">
        <f t="shared" si="82"/>
        <v>NA</v>
      </c>
      <c r="AG337" s="153" t="str">
        <f>IF(AF337="NA","",IF(AF337=999999, "", IF(AF337=888888, "", IF(COUNTIF($AF$10:AF337,AF337)=1,AF337,""))))</f>
        <v/>
      </c>
      <c r="AH337" s="153" t="str">
        <f t="shared" si="83"/>
        <v>NA</v>
      </c>
      <c r="AI337" s="153" t="str">
        <f>IF(AH337="NA","",IF(AH337=999999, "", IF(AH337=888888, "", IF(COUNTIF($AH$10:AH337,AH337)=1,AH337,""))))</f>
        <v/>
      </c>
      <c r="AJ337" s="153" t="str">
        <f t="shared" si="84"/>
        <v>NA</v>
      </c>
      <c r="AK337" s="153" t="str">
        <f>IF(AJ337="NA","",IF(AJ337=999999, "", IF(AJ337=888888, "", IF(COUNTIF($AJ$10:AJ337,AJ337)=1,AJ337,""))))</f>
        <v/>
      </c>
      <c r="AL337" s="153">
        <f t="shared" si="87"/>
        <v>0</v>
      </c>
      <c r="AM337" s="153">
        <f t="shared" si="88"/>
        <v>0</v>
      </c>
      <c r="AN337" s="153" t="str">
        <f t="shared" si="89"/>
        <v>False</v>
      </c>
      <c r="AO337" s="235" t="str">
        <f t="shared" si="90"/>
        <v>NA</v>
      </c>
      <c r="AP337" s="235" t="str">
        <f>IF(AO337="NA","",IF(AO337=999999, "", IF(AO337=888888, "", IF(COUNTIF($AO$10:AO337,AO337)=1,AO337,""))))</f>
        <v/>
      </c>
      <c r="AQ337" s="211"/>
      <c r="AR337" s="211"/>
    </row>
    <row r="338" spans="1:44" ht="21.75" customHeight="1" x14ac:dyDescent="0.35">
      <c r="A338" s="148" t="str">
        <f t="shared" si="76"/>
        <v/>
      </c>
      <c r="B338" s="10"/>
      <c r="C338" s="147" t="str">
        <f>IFERROR(INDEX('List of schools'!C$2:C$8000, MATCH('Year 8 _2022'!$B338, 'List of schools'!$B$2:$B$8000,0)), "NA")</f>
        <v>NA</v>
      </c>
      <c r="D338" s="10"/>
      <c r="E338" s="124"/>
      <c r="F338" s="149" t="str">
        <f>IF(E338="","",IFERROR(
IF('Year 8 _2022'!E338="M",INDEX('List of schools'!H$2:H$7300,MATCH('Year 8 _2022'!$B338,'List of schools'!$B$2:$B$7300,0)),IF('Year 8 _2022'!E338="F",INDEX('List of schools'!G$2:G$7300,MATCH('Year 8 _2022'!$B338,'List of schools'!$B$2:$B$7300,0)),IF('Year 8 _2022'!E338="non-binary or other", 0,IF('Year 8 _2022'!E338="not disclosed", 0,"NA")))),"NA"))</f>
        <v/>
      </c>
      <c r="G338" s="11"/>
      <c r="H338" s="10"/>
      <c r="I338" s="10"/>
      <c r="J338" s="10"/>
      <c r="K338" s="150">
        <f t="shared" si="77"/>
        <v>0</v>
      </c>
      <c r="L338" s="17"/>
      <c r="M338" s="16"/>
      <c r="N338" s="9"/>
      <c r="O338" s="213"/>
      <c r="P338" s="10"/>
      <c r="Q338" s="355"/>
      <c r="R338" s="254"/>
      <c r="S338" s="151" t="str">
        <f t="shared" si="85"/>
        <v/>
      </c>
      <c r="T338" s="16"/>
      <c r="U338" s="10"/>
      <c r="V338" s="213"/>
      <c r="W338" s="10"/>
      <c r="X338" s="355"/>
      <c r="Y338" s="254"/>
      <c r="Z338" s="151" t="str">
        <f t="shared" si="86"/>
        <v/>
      </c>
      <c r="AA338" s="4"/>
      <c r="AB338" s="153" t="str">
        <f t="shared" si="78"/>
        <v/>
      </c>
      <c r="AC338" s="169" t="str">
        <f t="shared" si="79"/>
        <v/>
      </c>
      <c r="AD338" s="153">
        <f t="shared" si="80"/>
        <v>0</v>
      </c>
      <c r="AE338" s="153" t="str">
        <f t="shared" si="81"/>
        <v>NA</v>
      </c>
      <c r="AF338" s="153" t="str">
        <f t="shared" si="82"/>
        <v>NA</v>
      </c>
      <c r="AG338" s="153" t="str">
        <f>IF(AF338="NA","",IF(AF338=999999, "", IF(AF338=888888, "", IF(COUNTIF($AF$10:AF338,AF338)=1,AF338,""))))</f>
        <v/>
      </c>
      <c r="AH338" s="153" t="str">
        <f t="shared" si="83"/>
        <v>NA</v>
      </c>
      <c r="AI338" s="153" t="str">
        <f>IF(AH338="NA","",IF(AH338=999999, "", IF(AH338=888888, "", IF(COUNTIF($AH$10:AH338,AH338)=1,AH338,""))))</f>
        <v/>
      </c>
      <c r="AJ338" s="153" t="str">
        <f t="shared" si="84"/>
        <v>NA</v>
      </c>
      <c r="AK338" s="153" t="str">
        <f>IF(AJ338="NA","",IF(AJ338=999999, "", IF(AJ338=888888, "", IF(COUNTIF($AJ$10:AJ338,AJ338)=1,AJ338,""))))</f>
        <v/>
      </c>
      <c r="AL338" s="153">
        <f t="shared" si="87"/>
        <v>0</v>
      </c>
      <c r="AM338" s="153">
        <f t="shared" si="88"/>
        <v>0</v>
      </c>
      <c r="AN338" s="153" t="str">
        <f t="shared" si="89"/>
        <v>False</v>
      </c>
      <c r="AO338" s="235" t="str">
        <f t="shared" si="90"/>
        <v>NA</v>
      </c>
      <c r="AP338" s="235" t="str">
        <f>IF(AO338="NA","",IF(AO338=999999, "", IF(AO338=888888, "", IF(COUNTIF($AO$10:AO338,AO338)=1,AO338,""))))</f>
        <v/>
      </c>
      <c r="AQ338" s="211"/>
      <c r="AR338" s="211"/>
    </row>
    <row r="339" spans="1:44" ht="21.75" customHeight="1" x14ac:dyDescent="0.35">
      <c r="A339" s="148" t="str">
        <f t="shared" si="76"/>
        <v/>
      </c>
      <c r="B339" s="10"/>
      <c r="C339" s="147" t="str">
        <f>IFERROR(INDEX('List of schools'!C$2:C$8000, MATCH('Year 8 _2022'!$B339, 'List of schools'!$B$2:$B$8000,0)), "NA")</f>
        <v>NA</v>
      </c>
      <c r="D339" s="10"/>
      <c r="E339" s="124"/>
      <c r="F339" s="149" t="str">
        <f>IF(E339="","",IFERROR(
IF('Year 8 _2022'!E339="M",INDEX('List of schools'!H$2:H$7300,MATCH('Year 8 _2022'!$B339,'List of schools'!$B$2:$B$7300,0)),IF('Year 8 _2022'!E339="F",INDEX('List of schools'!G$2:G$7300,MATCH('Year 8 _2022'!$B339,'List of schools'!$B$2:$B$7300,0)),IF('Year 8 _2022'!E339="non-binary or other", 0,IF('Year 8 _2022'!E339="not disclosed", 0,"NA")))),"NA"))</f>
        <v/>
      </c>
      <c r="G339" s="11"/>
      <c r="H339" s="10"/>
      <c r="I339" s="10"/>
      <c r="J339" s="10"/>
      <c r="K339" s="150">
        <f t="shared" si="77"/>
        <v>0</v>
      </c>
      <c r="L339" s="17"/>
      <c r="M339" s="16"/>
      <c r="N339" s="9"/>
      <c r="O339" s="213"/>
      <c r="P339" s="10"/>
      <c r="Q339" s="355"/>
      <c r="R339" s="254"/>
      <c r="S339" s="151" t="str">
        <f t="shared" si="85"/>
        <v/>
      </c>
      <c r="T339" s="16"/>
      <c r="U339" s="10"/>
      <c r="V339" s="213"/>
      <c r="W339" s="10"/>
      <c r="X339" s="355"/>
      <c r="Y339" s="254"/>
      <c r="Z339" s="151" t="str">
        <f t="shared" si="86"/>
        <v/>
      </c>
      <c r="AA339" s="4"/>
      <c r="AB339" s="153" t="str">
        <f t="shared" si="78"/>
        <v/>
      </c>
      <c r="AC339" s="169" t="str">
        <f t="shared" si="79"/>
        <v/>
      </c>
      <c r="AD339" s="153">
        <f t="shared" si="80"/>
        <v>0</v>
      </c>
      <c r="AE339" s="153" t="str">
        <f t="shared" si="81"/>
        <v>NA</v>
      </c>
      <c r="AF339" s="153" t="str">
        <f t="shared" si="82"/>
        <v>NA</v>
      </c>
      <c r="AG339" s="153" t="str">
        <f>IF(AF339="NA","",IF(AF339=999999, "", IF(AF339=888888, "", IF(COUNTIF($AF$10:AF339,AF339)=1,AF339,""))))</f>
        <v/>
      </c>
      <c r="AH339" s="153" t="str">
        <f t="shared" si="83"/>
        <v>NA</v>
      </c>
      <c r="AI339" s="153" t="str">
        <f>IF(AH339="NA","",IF(AH339=999999, "", IF(AH339=888888, "", IF(COUNTIF($AH$10:AH339,AH339)=1,AH339,""))))</f>
        <v/>
      </c>
      <c r="AJ339" s="153" t="str">
        <f t="shared" si="84"/>
        <v>NA</v>
      </c>
      <c r="AK339" s="153" t="str">
        <f>IF(AJ339="NA","",IF(AJ339=999999, "", IF(AJ339=888888, "", IF(COUNTIF($AJ$10:AJ339,AJ339)=1,AJ339,""))))</f>
        <v/>
      </c>
      <c r="AL339" s="153">
        <f t="shared" si="87"/>
        <v>0</v>
      </c>
      <c r="AM339" s="153">
        <f t="shared" si="88"/>
        <v>0</v>
      </c>
      <c r="AN339" s="153" t="str">
        <f t="shared" si="89"/>
        <v>False</v>
      </c>
      <c r="AO339" s="235" t="str">
        <f t="shared" si="90"/>
        <v>NA</v>
      </c>
      <c r="AP339" s="235" t="str">
        <f>IF(AO339="NA","",IF(AO339=999999, "", IF(AO339=888888, "", IF(COUNTIF($AO$10:AO339,AO339)=1,AO339,""))))</f>
        <v/>
      </c>
      <c r="AQ339" s="211"/>
      <c r="AR339" s="211"/>
    </row>
    <row r="340" spans="1:44" ht="21.75" customHeight="1" x14ac:dyDescent="0.35">
      <c r="A340" s="148" t="str">
        <f t="shared" si="76"/>
        <v/>
      </c>
      <c r="B340" s="10"/>
      <c r="C340" s="147" t="str">
        <f>IFERROR(INDEX('List of schools'!C$2:C$8000, MATCH('Year 8 _2022'!$B340, 'List of schools'!$B$2:$B$8000,0)), "NA")</f>
        <v>NA</v>
      </c>
      <c r="D340" s="10"/>
      <c r="E340" s="124"/>
      <c r="F340" s="149" t="str">
        <f>IF(E340="","",IFERROR(
IF('Year 8 _2022'!E340="M",INDEX('List of schools'!H$2:H$7300,MATCH('Year 8 _2022'!$B340,'List of schools'!$B$2:$B$7300,0)),IF('Year 8 _2022'!E340="F",INDEX('List of schools'!G$2:G$7300,MATCH('Year 8 _2022'!$B340,'List of schools'!$B$2:$B$7300,0)),IF('Year 8 _2022'!E340="non-binary or other", 0,IF('Year 8 _2022'!E340="not disclosed", 0,"NA")))),"NA"))</f>
        <v/>
      </c>
      <c r="G340" s="11"/>
      <c r="H340" s="10"/>
      <c r="I340" s="10"/>
      <c r="J340" s="10"/>
      <c r="K340" s="150">
        <f t="shared" si="77"/>
        <v>0</v>
      </c>
      <c r="L340" s="17"/>
      <c r="M340" s="16"/>
      <c r="N340" s="9"/>
      <c r="O340" s="213"/>
      <c r="P340" s="10"/>
      <c r="Q340" s="355"/>
      <c r="R340" s="254"/>
      <c r="S340" s="151" t="str">
        <f t="shared" si="85"/>
        <v/>
      </c>
      <c r="T340" s="16"/>
      <c r="U340" s="10"/>
      <c r="V340" s="213"/>
      <c r="W340" s="10"/>
      <c r="X340" s="355"/>
      <c r="Y340" s="254"/>
      <c r="Z340" s="151" t="str">
        <f t="shared" si="86"/>
        <v/>
      </c>
      <c r="AA340" s="4"/>
      <c r="AB340" s="153" t="str">
        <f t="shared" si="78"/>
        <v/>
      </c>
      <c r="AC340" s="169" t="str">
        <f t="shared" si="79"/>
        <v/>
      </c>
      <c r="AD340" s="153">
        <f t="shared" si="80"/>
        <v>0</v>
      </c>
      <c r="AE340" s="153" t="str">
        <f t="shared" si="81"/>
        <v>NA</v>
      </c>
      <c r="AF340" s="153" t="str">
        <f t="shared" si="82"/>
        <v>NA</v>
      </c>
      <c r="AG340" s="153" t="str">
        <f>IF(AF340="NA","",IF(AF340=999999, "", IF(AF340=888888, "", IF(COUNTIF($AF$10:AF340,AF340)=1,AF340,""))))</f>
        <v/>
      </c>
      <c r="AH340" s="153" t="str">
        <f t="shared" si="83"/>
        <v>NA</v>
      </c>
      <c r="AI340" s="153" t="str">
        <f>IF(AH340="NA","",IF(AH340=999999, "", IF(AH340=888888, "", IF(COUNTIF($AH$10:AH340,AH340)=1,AH340,""))))</f>
        <v/>
      </c>
      <c r="AJ340" s="153" t="str">
        <f t="shared" si="84"/>
        <v>NA</v>
      </c>
      <c r="AK340" s="153" t="str">
        <f>IF(AJ340="NA","",IF(AJ340=999999, "", IF(AJ340=888888, "", IF(COUNTIF($AJ$10:AJ340,AJ340)=1,AJ340,""))))</f>
        <v/>
      </c>
      <c r="AL340" s="153">
        <f t="shared" si="87"/>
        <v>0</v>
      </c>
      <c r="AM340" s="153">
        <f t="shared" si="88"/>
        <v>0</v>
      </c>
      <c r="AN340" s="153" t="str">
        <f t="shared" si="89"/>
        <v>False</v>
      </c>
      <c r="AO340" s="235" t="str">
        <f t="shared" si="90"/>
        <v>NA</v>
      </c>
      <c r="AP340" s="235" t="str">
        <f>IF(AO340="NA","",IF(AO340=999999, "", IF(AO340=888888, "", IF(COUNTIF($AO$10:AO340,AO340)=1,AO340,""))))</f>
        <v/>
      </c>
      <c r="AQ340" s="211"/>
      <c r="AR340" s="211"/>
    </row>
    <row r="341" spans="1:44" ht="21.75" customHeight="1" x14ac:dyDescent="0.35">
      <c r="A341" s="148" t="str">
        <f t="shared" si="76"/>
        <v/>
      </c>
      <c r="B341" s="10"/>
      <c r="C341" s="147" t="str">
        <f>IFERROR(INDEX('List of schools'!C$2:C$8000, MATCH('Year 8 _2022'!$B341, 'List of schools'!$B$2:$B$8000,0)), "NA")</f>
        <v>NA</v>
      </c>
      <c r="D341" s="10"/>
      <c r="E341" s="124"/>
      <c r="F341" s="149" t="str">
        <f>IF(E341="","",IFERROR(
IF('Year 8 _2022'!E341="M",INDEX('List of schools'!H$2:H$7300,MATCH('Year 8 _2022'!$B341,'List of schools'!$B$2:$B$7300,0)),IF('Year 8 _2022'!E341="F",INDEX('List of schools'!G$2:G$7300,MATCH('Year 8 _2022'!$B341,'List of schools'!$B$2:$B$7300,0)),IF('Year 8 _2022'!E341="non-binary or other", 0,IF('Year 8 _2022'!E341="not disclosed", 0,"NA")))),"NA"))</f>
        <v/>
      </c>
      <c r="G341" s="11"/>
      <c r="H341" s="10"/>
      <c r="I341" s="10"/>
      <c r="J341" s="10"/>
      <c r="K341" s="150">
        <f t="shared" si="77"/>
        <v>0</v>
      </c>
      <c r="L341" s="17"/>
      <c r="M341" s="16"/>
      <c r="N341" s="9"/>
      <c r="O341" s="213"/>
      <c r="P341" s="10"/>
      <c r="Q341" s="355"/>
      <c r="R341" s="254"/>
      <c r="S341" s="151" t="str">
        <f t="shared" si="85"/>
        <v/>
      </c>
      <c r="T341" s="16"/>
      <c r="U341" s="10"/>
      <c r="V341" s="213"/>
      <c r="W341" s="10"/>
      <c r="X341" s="355"/>
      <c r="Y341" s="254"/>
      <c r="Z341" s="151" t="str">
        <f t="shared" si="86"/>
        <v/>
      </c>
      <c r="AA341" s="4"/>
      <c r="AB341" s="153" t="str">
        <f t="shared" si="78"/>
        <v/>
      </c>
      <c r="AC341" s="169" t="str">
        <f t="shared" si="79"/>
        <v/>
      </c>
      <c r="AD341" s="153">
        <f t="shared" si="80"/>
        <v>0</v>
      </c>
      <c r="AE341" s="153" t="str">
        <f t="shared" si="81"/>
        <v>NA</v>
      </c>
      <c r="AF341" s="153" t="str">
        <f t="shared" si="82"/>
        <v>NA</v>
      </c>
      <c r="AG341" s="153" t="str">
        <f>IF(AF341="NA","",IF(AF341=999999, "", IF(AF341=888888, "", IF(COUNTIF($AF$10:AF341,AF341)=1,AF341,""))))</f>
        <v/>
      </c>
      <c r="AH341" s="153" t="str">
        <f t="shared" si="83"/>
        <v>NA</v>
      </c>
      <c r="AI341" s="153" t="str">
        <f>IF(AH341="NA","",IF(AH341=999999, "", IF(AH341=888888, "", IF(COUNTIF($AH$10:AH341,AH341)=1,AH341,""))))</f>
        <v/>
      </c>
      <c r="AJ341" s="153" t="str">
        <f t="shared" si="84"/>
        <v>NA</v>
      </c>
      <c r="AK341" s="153" t="str">
        <f>IF(AJ341="NA","",IF(AJ341=999999, "", IF(AJ341=888888, "", IF(COUNTIF($AJ$10:AJ341,AJ341)=1,AJ341,""))))</f>
        <v/>
      </c>
      <c r="AL341" s="153">
        <f t="shared" si="87"/>
        <v>0</v>
      </c>
      <c r="AM341" s="153">
        <f t="shared" si="88"/>
        <v>0</v>
      </c>
      <c r="AN341" s="153" t="str">
        <f t="shared" si="89"/>
        <v>False</v>
      </c>
      <c r="AO341" s="235" t="str">
        <f t="shared" si="90"/>
        <v>NA</v>
      </c>
      <c r="AP341" s="235" t="str">
        <f>IF(AO341="NA","",IF(AO341=999999, "", IF(AO341=888888, "", IF(COUNTIF($AO$10:AO341,AO341)=1,AO341,""))))</f>
        <v/>
      </c>
      <c r="AQ341" s="211"/>
      <c r="AR341" s="211"/>
    </row>
    <row r="342" spans="1:44" ht="21.75" customHeight="1" x14ac:dyDescent="0.35">
      <c r="A342" s="148" t="str">
        <f t="shared" si="76"/>
        <v/>
      </c>
      <c r="B342" s="10"/>
      <c r="C342" s="147" t="str">
        <f>IFERROR(INDEX('List of schools'!C$2:C$8000, MATCH('Year 8 _2022'!$B342, 'List of schools'!$B$2:$B$8000,0)), "NA")</f>
        <v>NA</v>
      </c>
      <c r="D342" s="10"/>
      <c r="E342" s="124"/>
      <c r="F342" s="149" t="str">
        <f>IF(E342="","",IFERROR(
IF('Year 8 _2022'!E342="M",INDEX('List of schools'!H$2:H$7300,MATCH('Year 8 _2022'!$B342,'List of schools'!$B$2:$B$7300,0)),IF('Year 8 _2022'!E342="F",INDEX('List of schools'!G$2:G$7300,MATCH('Year 8 _2022'!$B342,'List of schools'!$B$2:$B$7300,0)),IF('Year 8 _2022'!E342="non-binary or other", 0,IF('Year 8 _2022'!E342="not disclosed", 0,"NA")))),"NA"))</f>
        <v/>
      </c>
      <c r="G342" s="11"/>
      <c r="H342" s="10"/>
      <c r="I342" s="10"/>
      <c r="J342" s="10"/>
      <c r="K342" s="150">
        <f t="shared" si="77"/>
        <v>0</v>
      </c>
      <c r="L342" s="17"/>
      <c r="M342" s="16"/>
      <c r="N342" s="9"/>
      <c r="O342" s="213"/>
      <c r="P342" s="10"/>
      <c r="Q342" s="355"/>
      <c r="R342" s="254"/>
      <c r="S342" s="151" t="str">
        <f t="shared" si="85"/>
        <v/>
      </c>
      <c r="T342" s="16"/>
      <c r="U342" s="10"/>
      <c r="V342" s="213"/>
      <c r="W342" s="10"/>
      <c r="X342" s="355"/>
      <c r="Y342" s="254"/>
      <c r="Z342" s="151" t="str">
        <f t="shared" si="86"/>
        <v/>
      </c>
      <c r="AA342" s="4"/>
      <c r="AB342" s="153" t="str">
        <f t="shared" si="78"/>
        <v/>
      </c>
      <c r="AC342" s="169" t="str">
        <f t="shared" si="79"/>
        <v/>
      </c>
      <c r="AD342" s="153">
        <f t="shared" si="80"/>
        <v>0</v>
      </c>
      <c r="AE342" s="153" t="str">
        <f t="shared" si="81"/>
        <v>NA</v>
      </c>
      <c r="AF342" s="153" t="str">
        <f t="shared" si="82"/>
        <v>NA</v>
      </c>
      <c r="AG342" s="153" t="str">
        <f>IF(AF342="NA","",IF(AF342=999999, "", IF(AF342=888888, "", IF(COUNTIF($AF$10:AF342,AF342)=1,AF342,""))))</f>
        <v/>
      </c>
      <c r="AH342" s="153" t="str">
        <f t="shared" si="83"/>
        <v>NA</v>
      </c>
      <c r="AI342" s="153" t="str">
        <f>IF(AH342="NA","",IF(AH342=999999, "", IF(AH342=888888, "", IF(COUNTIF($AH$10:AH342,AH342)=1,AH342,""))))</f>
        <v/>
      </c>
      <c r="AJ342" s="153" t="str">
        <f t="shared" si="84"/>
        <v>NA</v>
      </c>
      <c r="AK342" s="153" t="str">
        <f>IF(AJ342="NA","",IF(AJ342=999999, "", IF(AJ342=888888, "", IF(COUNTIF($AJ$10:AJ342,AJ342)=1,AJ342,""))))</f>
        <v/>
      </c>
      <c r="AL342" s="153">
        <f t="shared" si="87"/>
        <v>0</v>
      </c>
      <c r="AM342" s="153">
        <f t="shared" si="88"/>
        <v>0</v>
      </c>
      <c r="AN342" s="153" t="str">
        <f t="shared" si="89"/>
        <v>False</v>
      </c>
      <c r="AO342" s="235" t="str">
        <f t="shared" si="90"/>
        <v>NA</v>
      </c>
      <c r="AP342" s="235" t="str">
        <f>IF(AO342="NA","",IF(AO342=999999, "", IF(AO342=888888, "", IF(COUNTIF($AO$10:AO342,AO342)=1,AO342,""))))</f>
        <v/>
      </c>
      <c r="AQ342" s="211"/>
      <c r="AR342" s="211"/>
    </row>
    <row r="343" spans="1:44" ht="21.75" customHeight="1" x14ac:dyDescent="0.35">
      <c r="A343" s="148" t="str">
        <f t="shared" si="76"/>
        <v/>
      </c>
      <c r="B343" s="10"/>
      <c r="C343" s="147" t="str">
        <f>IFERROR(INDEX('List of schools'!C$2:C$8000, MATCH('Year 8 _2022'!$B343, 'List of schools'!$B$2:$B$8000,0)), "NA")</f>
        <v>NA</v>
      </c>
      <c r="D343" s="10"/>
      <c r="E343" s="124"/>
      <c r="F343" s="149" t="str">
        <f>IF(E343="","",IFERROR(
IF('Year 8 _2022'!E343="M",INDEX('List of schools'!H$2:H$7300,MATCH('Year 8 _2022'!$B343,'List of schools'!$B$2:$B$7300,0)),IF('Year 8 _2022'!E343="F",INDEX('List of schools'!G$2:G$7300,MATCH('Year 8 _2022'!$B343,'List of schools'!$B$2:$B$7300,0)),IF('Year 8 _2022'!E343="non-binary or other", 0,IF('Year 8 _2022'!E343="not disclosed", 0,"NA")))),"NA"))</f>
        <v/>
      </c>
      <c r="G343" s="11"/>
      <c r="H343" s="10"/>
      <c r="I343" s="10"/>
      <c r="J343" s="10"/>
      <c r="K343" s="150">
        <f t="shared" si="77"/>
        <v>0</v>
      </c>
      <c r="L343" s="17"/>
      <c r="M343" s="16"/>
      <c r="N343" s="9"/>
      <c r="O343" s="213"/>
      <c r="P343" s="10"/>
      <c r="Q343" s="355"/>
      <c r="R343" s="254"/>
      <c r="S343" s="151" t="str">
        <f t="shared" si="85"/>
        <v/>
      </c>
      <c r="T343" s="16"/>
      <c r="U343" s="10"/>
      <c r="V343" s="213"/>
      <c r="W343" s="10"/>
      <c r="X343" s="355"/>
      <c r="Y343" s="254"/>
      <c r="Z343" s="151" t="str">
        <f t="shared" si="86"/>
        <v/>
      </c>
      <c r="AA343" s="4"/>
      <c r="AB343" s="153" t="str">
        <f t="shared" si="78"/>
        <v/>
      </c>
      <c r="AC343" s="169" t="str">
        <f t="shared" si="79"/>
        <v/>
      </c>
      <c r="AD343" s="153">
        <f t="shared" si="80"/>
        <v>0</v>
      </c>
      <c r="AE343" s="153" t="str">
        <f t="shared" si="81"/>
        <v>NA</v>
      </c>
      <c r="AF343" s="153" t="str">
        <f t="shared" si="82"/>
        <v>NA</v>
      </c>
      <c r="AG343" s="153" t="str">
        <f>IF(AF343="NA","",IF(AF343=999999, "", IF(AF343=888888, "", IF(COUNTIF($AF$10:AF343,AF343)=1,AF343,""))))</f>
        <v/>
      </c>
      <c r="AH343" s="153" t="str">
        <f t="shared" si="83"/>
        <v>NA</v>
      </c>
      <c r="AI343" s="153" t="str">
        <f>IF(AH343="NA","",IF(AH343=999999, "", IF(AH343=888888, "", IF(COUNTIF($AH$10:AH343,AH343)=1,AH343,""))))</f>
        <v/>
      </c>
      <c r="AJ343" s="153" t="str">
        <f t="shared" si="84"/>
        <v>NA</v>
      </c>
      <c r="AK343" s="153" t="str">
        <f>IF(AJ343="NA","",IF(AJ343=999999, "", IF(AJ343=888888, "", IF(COUNTIF($AJ$10:AJ343,AJ343)=1,AJ343,""))))</f>
        <v/>
      </c>
      <c r="AL343" s="153">
        <f t="shared" si="87"/>
        <v>0</v>
      </c>
      <c r="AM343" s="153">
        <f t="shared" si="88"/>
        <v>0</v>
      </c>
      <c r="AN343" s="153" t="str">
        <f t="shared" si="89"/>
        <v>False</v>
      </c>
      <c r="AO343" s="235" t="str">
        <f t="shared" si="90"/>
        <v>NA</v>
      </c>
      <c r="AP343" s="235" t="str">
        <f>IF(AO343="NA","",IF(AO343=999999, "", IF(AO343=888888, "", IF(COUNTIF($AO$10:AO343,AO343)=1,AO343,""))))</f>
        <v/>
      </c>
      <c r="AQ343" s="211"/>
      <c r="AR343" s="211"/>
    </row>
    <row r="344" spans="1:44" ht="21.75" customHeight="1" x14ac:dyDescent="0.35">
      <c r="A344" s="148" t="str">
        <f t="shared" ref="A344:A407" si="91">IF($AD344=0,"",IF(OR($B344="", $D344="", $E344="",$O344="",$V344=""),"Required data Incomplete",""))</f>
        <v/>
      </c>
      <c r="B344" s="10"/>
      <c r="C344" s="147" t="str">
        <f>IFERROR(INDEX('List of schools'!C$2:C$8000, MATCH('Year 8 _2022'!$B344, 'List of schools'!$B$2:$B$8000,0)), "NA")</f>
        <v>NA</v>
      </c>
      <c r="D344" s="10"/>
      <c r="E344" s="124"/>
      <c r="F344" s="149" t="str">
        <f>IF(E344="","",IFERROR(
IF('Year 8 _2022'!E344="M",INDEX('List of schools'!H$2:H$7300,MATCH('Year 8 _2022'!$B344,'List of schools'!$B$2:$B$7300,0)),IF('Year 8 _2022'!E344="F",INDEX('List of schools'!G$2:G$7300,MATCH('Year 8 _2022'!$B344,'List of schools'!$B$2:$B$7300,0)),IF('Year 8 _2022'!E344="non-binary or other", 0,IF('Year 8 _2022'!E344="not disclosed", 0,"NA")))),"NA"))</f>
        <v/>
      </c>
      <c r="G344" s="11"/>
      <c r="H344" s="10"/>
      <c r="I344" s="10"/>
      <c r="J344" s="10"/>
      <c r="K344" s="150">
        <f t="shared" si="77"/>
        <v>0</v>
      </c>
      <c r="L344" s="17"/>
      <c r="M344" s="16"/>
      <c r="N344" s="9"/>
      <c r="O344" s="213"/>
      <c r="P344" s="10"/>
      <c r="Q344" s="355"/>
      <c r="R344" s="254"/>
      <c r="S344" s="151" t="str">
        <f t="shared" si="85"/>
        <v/>
      </c>
      <c r="T344" s="16"/>
      <c r="U344" s="10"/>
      <c r="V344" s="213"/>
      <c r="W344" s="10"/>
      <c r="X344" s="355"/>
      <c r="Y344" s="254"/>
      <c r="Z344" s="151" t="str">
        <f t="shared" si="86"/>
        <v/>
      </c>
      <c r="AA344" s="4"/>
      <c r="AB344" s="153" t="str">
        <f t="shared" si="78"/>
        <v/>
      </c>
      <c r="AC344" s="169" t="str">
        <f t="shared" si="79"/>
        <v/>
      </c>
      <c r="AD344" s="153">
        <f t="shared" si="80"/>
        <v>0</v>
      </c>
      <c r="AE344" s="153" t="str">
        <f t="shared" si="81"/>
        <v>NA</v>
      </c>
      <c r="AF344" s="153" t="str">
        <f t="shared" si="82"/>
        <v>NA</v>
      </c>
      <c r="AG344" s="153" t="str">
        <f>IF(AF344="NA","",IF(AF344=999999, "", IF(AF344=888888, "", IF(COUNTIF($AF$10:AF344,AF344)=1,AF344,""))))</f>
        <v/>
      </c>
      <c r="AH344" s="153" t="str">
        <f t="shared" si="83"/>
        <v>NA</v>
      </c>
      <c r="AI344" s="153" t="str">
        <f>IF(AH344="NA","",IF(AH344=999999, "", IF(AH344=888888, "", IF(COUNTIF($AH$10:AH344,AH344)=1,AH344,""))))</f>
        <v/>
      </c>
      <c r="AJ344" s="153" t="str">
        <f t="shared" si="84"/>
        <v>NA</v>
      </c>
      <c r="AK344" s="153" t="str">
        <f>IF(AJ344="NA","",IF(AJ344=999999, "", IF(AJ344=888888, "", IF(COUNTIF($AJ$10:AJ344,AJ344)=1,AJ344,""))))</f>
        <v/>
      </c>
      <c r="AL344" s="153">
        <f t="shared" si="87"/>
        <v>0</v>
      </c>
      <c r="AM344" s="153">
        <f t="shared" si="88"/>
        <v>0</v>
      </c>
      <c r="AN344" s="153" t="str">
        <f t="shared" si="89"/>
        <v>False</v>
      </c>
      <c r="AO344" s="235" t="str">
        <f t="shared" si="90"/>
        <v>NA</v>
      </c>
      <c r="AP344" s="235" t="str">
        <f>IF(AO344="NA","",IF(AO344=999999, "", IF(AO344=888888, "", IF(COUNTIF($AO$10:AO344,AO344)=1,AO344,""))))</f>
        <v/>
      </c>
      <c r="AQ344" s="211"/>
      <c r="AR344" s="211"/>
    </row>
    <row r="345" spans="1:44" ht="21.75" customHeight="1" x14ac:dyDescent="0.35">
      <c r="A345" s="148" t="str">
        <f t="shared" si="91"/>
        <v/>
      </c>
      <c r="B345" s="10"/>
      <c r="C345" s="147" t="str">
        <f>IFERROR(INDEX('List of schools'!C$2:C$8000, MATCH('Year 8 _2022'!$B345, 'List of schools'!$B$2:$B$8000,0)), "NA")</f>
        <v>NA</v>
      </c>
      <c r="D345" s="10"/>
      <c r="E345" s="124"/>
      <c r="F345" s="149" t="str">
        <f>IF(E345="","",IFERROR(
IF('Year 8 _2022'!E345="M",INDEX('List of schools'!H$2:H$7300,MATCH('Year 8 _2022'!$B345,'List of schools'!$B$2:$B$7300,0)),IF('Year 8 _2022'!E345="F",INDEX('List of schools'!G$2:G$7300,MATCH('Year 8 _2022'!$B345,'List of schools'!$B$2:$B$7300,0)),IF('Year 8 _2022'!E345="non-binary or other", 0,IF('Year 8 _2022'!E345="not disclosed", 0,"NA")))),"NA"))</f>
        <v/>
      </c>
      <c r="G345" s="11"/>
      <c r="H345" s="10"/>
      <c r="I345" s="10"/>
      <c r="J345" s="10"/>
      <c r="K345" s="150">
        <f t="shared" si="77"/>
        <v>0</v>
      </c>
      <c r="L345" s="17"/>
      <c r="M345" s="16"/>
      <c r="N345" s="9"/>
      <c r="O345" s="213"/>
      <c r="P345" s="10"/>
      <c r="Q345" s="355"/>
      <c r="R345" s="254"/>
      <c r="S345" s="151" t="str">
        <f t="shared" si="85"/>
        <v/>
      </c>
      <c r="T345" s="16"/>
      <c r="U345" s="10"/>
      <c r="V345" s="213"/>
      <c r="W345" s="10"/>
      <c r="X345" s="355"/>
      <c r="Y345" s="254"/>
      <c r="Z345" s="151" t="str">
        <f t="shared" si="86"/>
        <v/>
      </c>
      <c r="AA345" s="4"/>
      <c r="AB345" s="153" t="str">
        <f t="shared" si="78"/>
        <v/>
      </c>
      <c r="AC345" s="169" t="str">
        <f t="shared" si="79"/>
        <v/>
      </c>
      <c r="AD345" s="153">
        <f t="shared" si="80"/>
        <v>0</v>
      </c>
      <c r="AE345" s="153" t="str">
        <f t="shared" si="81"/>
        <v>NA</v>
      </c>
      <c r="AF345" s="153" t="str">
        <f t="shared" si="82"/>
        <v>NA</v>
      </c>
      <c r="AG345" s="153" t="str">
        <f>IF(AF345="NA","",IF(AF345=999999, "", IF(AF345=888888, "", IF(COUNTIF($AF$10:AF345,AF345)=1,AF345,""))))</f>
        <v/>
      </c>
      <c r="AH345" s="153" t="str">
        <f t="shared" si="83"/>
        <v>NA</v>
      </c>
      <c r="AI345" s="153" t="str">
        <f>IF(AH345="NA","",IF(AH345=999999, "", IF(AH345=888888, "", IF(COUNTIF($AH$10:AH345,AH345)=1,AH345,""))))</f>
        <v/>
      </c>
      <c r="AJ345" s="153" t="str">
        <f t="shared" si="84"/>
        <v>NA</v>
      </c>
      <c r="AK345" s="153" t="str">
        <f>IF(AJ345="NA","",IF(AJ345=999999, "", IF(AJ345=888888, "", IF(COUNTIF($AJ$10:AJ345,AJ345)=1,AJ345,""))))</f>
        <v/>
      </c>
      <c r="AL345" s="153">
        <f t="shared" si="87"/>
        <v>0</v>
      </c>
      <c r="AM345" s="153">
        <f t="shared" si="88"/>
        <v>0</v>
      </c>
      <c r="AN345" s="153" t="str">
        <f t="shared" si="89"/>
        <v>False</v>
      </c>
      <c r="AO345" s="235" t="str">
        <f t="shared" si="90"/>
        <v>NA</v>
      </c>
      <c r="AP345" s="235" t="str">
        <f>IF(AO345="NA","",IF(AO345=999999, "", IF(AO345=888888, "", IF(COUNTIF($AO$10:AO345,AO345)=1,AO345,""))))</f>
        <v/>
      </c>
      <c r="AQ345" s="211"/>
      <c r="AR345" s="211"/>
    </row>
    <row r="346" spans="1:44" ht="21.75" customHeight="1" x14ac:dyDescent="0.35">
      <c r="A346" s="148" t="str">
        <f t="shared" si="91"/>
        <v/>
      </c>
      <c r="B346" s="10"/>
      <c r="C346" s="147" t="str">
        <f>IFERROR(INDEX('List of schools'!C$2:C$8000, MATCH('Year 8 _2022'!$B346, 'List of schools'!$B$2:$B$8000,0)), "NA")</f>
        <v>NA</v>
      </c>
      <c r="D346" s="10"/>
      <c r="E346" s="124"/>
      <c r="F346" s="149" t="str">
        <f>IF(E346="","",IFERROR(
IF('Year 8 _2022'!E346="M",INDEX('List of schools'!H$2:H$7300,MATCH('Year 8 _2022'!$B346,'List of schools'!$B$2:$B$7300,0)),IF('Year 8 _2022'!E346="F",INDEX('List of schools'!G$2:G$7300,MATCH('Year 8 _2022'!$B346,'List of schools'!$B$2:$B$7300,0)),IF('Year 8 _2022'!E346="non-binary or other", 0,IF('Year 8 _2022'!E346="not disclosed", 0,"NA")))),"NA"))</f>
        <v/>
      </c>
      <c r="G346" s="11"/>
      <c r="H346" s="10"/>
      <c r="I346" s="10"/>
      <c r="J346" s="10"/>
      <c r="K346" s="150">
        <f t="shared" si="77"/>
        <v>0</v>
      </c>
      <c r="L346" s="17"/>
      <c r="M346" s="16"/>
      <c r="N346" s="9"/>
      <c r="O346" s="213"/>
      <c r="P346" s="10"/>
      <c r="Q346" s="355"/>
      <c r="R346" s="254"/>
      <c r="S346" s="151" t="str">
        <f t="shared" si="85"/>
        <v/>
      </c>
      <c r="T346" s="16"/>
      <c r="U346" s="10"/>
      <c r="V346" s="213"/>
      <c r="W346" s="10"/>
      <c r="X346" s="355"/>
      <c r="Y346" s="254"/>
      <c r="Z346" s="151" t="str">
        <f t="shared" si="86"/>
        <v/>
      </c>
      <c r="AA346" s="4"/>
      <c r="AB346" s="153" t="str">
        <f t="shared" si="78"/>
        <v/>
      </c>
      <c r="AC346" s="169" t="str">
        <f t="shared" si="79"/>
        <v/>
      </c>
      <c r="AD346" s="153">
        <f t="shared" si="80"/>
        <v>0</v>
      </c>
      <c r="AE346" s="153" t="str">
        <f t="shared" si="81"/>
        <v>NA</v>
      </c>
      <c r="AF346" s="153" t="str">
        <f t="shared" si="82"/>
        <v>NA</v>
      </c>
      <c r="AG346" s="153" t="str">
        <f>IF(AF346="NA","",IF(AF346=999999, "", IF(AF346=888888, "", IF(COUNTIF($AF$10:AF346,AF346)=1,AF346,""))))</f>
        <v/>
      </c>
      <c r="AH346" s="153" t="str">
        <f t="shared" si="83"/>
        <v>NA</v>
      </c>
      <c r="AI346" s="153" t="str">
        <f>IF(AH346="NA","",IF(AH346=999999, "", IF(AH346=888888, "", IF(COUNTIF($AH$10:AH346,AH346)=1,AH346,""))))</f>
        <v/>
      </c>
      <c r="AJ346" s="153" t="str">
        <f t="shared" si="84"/>
        <v>NA</v>
      </c>
      <c r="AK346" s="153" t="str">
        <f>IF(AJ346="NA","",IF(AJ346=999999, "", IF(AJ346=888888, "", IF(COUNTIF($AJ$10:AJ346,AJ346)=1,AJ346,""))))</f>
        <v/>
      </c>
      <c r="AL346" s="153">
        <f t="shared" si="87"/>
        <v>0</v>
      </c>
      <c r="AM346" s="153">
        <f t="shared" si="88"/>
        <v>0</v>
      </c>
      <c r="AN346" s="153" t="str">
        <f t="shared" si="89"/>
        <v>False</v>
      </c>
      <c r="AO346" s="235" t="str">
        <f t="shared" si="90"/>
        <v>NA</v>
      </c>
      <c r="AP346" s="235" t="str">
        <f>IF(AO346="NA","",IF(AO346=999999, "", IF(AO346=888888, "", IF(COUNTIF($AO$10:AO346,AO346)=1,AO346,""))))</f>
        <v/>
      </c>
      <c r="AQ346" s="211"/>
      <c r="AR346" s="211"/>
    </row>
    <row r="347" spans="1:44" ht="21.75" customHeight="1" x14ac:dyDescent="0.35">
      <c r="A347" s="148" t="str">
        <f t="shared" si="91"/>
        <v/>
      </c>
      <c r="B347" s="10"/>
      <c r="C347" s="147" t="str">
        <f>IFERROR(INDEX('List of schools'!C$2:C$8000, MATCH('Year 8 _2022'!$B347, 'List of schools'!$B$2:$B$8000,0)), "NA")</f>
        <v>NA</v>
      </c>
      <c r="D347" s="10"/>
      <c r="E347" s="124"/>
      <c r="F347" s="149" t="str">
        <f>IF(E347="","",IFERROR(
IF('Year 8 _2022'!E347="M",INDEX('List of schools'!H$2:H$7300,MATCH('Year 8 _2022'!$B347,'List of schools'!$B$2:$B$7300,0)),IF('Year 8 _2022'!E347="F",INDEX('List of schools'!G$2:G$7300,MATCH('Year 8 _2022'!$B347,'List of schools'!$B$2:$B$7300,0)),IF('Year 8 _2022'!E347="non-binary or other", 0,IF('Year 8 _2022'!E347="not disclosed", 0,"NA")))),"NA"))</f>
        <v/>
      </c>
      <c r="G347" s="11"/>
      <c r="H347" s="10"/>
      <c r="I347" s="10"/>
      <c r="J347" s="10"/>
      <c r="K347" s="150">
        <f t="shared" si="77"/>
        <v>0</v>
      </c>
      <c r="L347" s="17"/>
      <c r="M347" s="16"/>
      <c r="N347" s="9"/>
      <c r="O347" s="213"/>
      <c r="P347" s="10"/>
      <c r="Q347" s="355"/>
      <c r="R347" s="254"/>
      <c r="S347" s="151" t="str">
        <f t="shared" si="85"/>
        <v/>
      </c>
      <c r="T347" s="16"/>
      <c r="U347" s="10"/>
      <c r="V347" s="213"/>
      <c r="W347" s="10"/>
      <c r="X347" s="355"/>
      <c r="Y347" s="254"/>
      <c r="Z347" s="151" t="str">
        <f t="shared" si="86"/>
        <v/>
      </c>
      <c r="AA347" s="4"/>
      <c r="AB347" s="153" t="str">
        <f t="shared" si="78"/>
        <v/>
      </c>
      <c r="AC347" s="169" t="str">
        <f t="shared" si="79"/>
        <v/>
      </c>
      <c r="AD347" s="153">
        <f t="shared" si="80"/>
        <v>0</v>
      </c>
      <c r="AE347" s="153" t="str">
        <f t="shared" si="81"/>
        <v>NA</v>
      </c>
      <c r="AF347" s="153" t="str">
        <f t="shared" si="82"/>
        <v>NA</v>
      </c>
      <c r="AG347" s="153" t="str">
        <f>IF(AF347="NA","",IF(AF347=999999, "", IF(AF347=888888, "", IF(COUNTIF($AF$10:AF347,AF347)=1,AF347,""))))</f>
        <v/>
      </c>
      <c r="AH347" s="153" t="str">
        <f t="shared" si="83"/>
        <v>NA</v>
      </c>
      <c r="AI347" s="153" t="str">
        <f>IF(AH347="NA","",IF(AH347=999999, "", IF(AH347=888888, "", IF(COUNTIF($AH$10:AH347,AH347)=1,AH347,""))))</f>
        <v/>
      </c>
      <c r="AJ347" s="153" t="str">
        <f t="shared" si="84"/>
        <v>NA</v>
      </c>
      <c r="AK347" s="153" t="str">
        <f>IF(AJ347="NA","",IF(AJ347=999999, "", IF(AJ347=888888, "", IF(COUNTIF($AJ$10:AJ347,AJ347)=1,AJ347,""))))</f>
        <v/>
      </c>
      <c r="AL347" s="153">
        <f t="shared" si="87"/>
        <v>0</v>
      </c>
      <c r="AM347" s="153">
        <f t="shared" si="88"/>
        <v>0</v>
      </c>
      <c r="AN347" s="153" t="str">
        <f t="shared" si="89"/>
        <v>False</v>
      </c>
      <c r="AO347" s="235" t="str">
        <f t="shared" si="90"/>
        <v>NA</v>
      </c>
      <c r="AP347" s="235" t="str">
        <f>IF(AO347="NA","",IF(AO347=999999, "", IF(AO347=888888, "", IF(COUNTIF($AO$10:AO347,AO347)=1,AO347,""))))</f>
        <v/>
      </c>
      <c r="AQ347" s="211"/>
      <c r="AR347" s="211"/>
    </row>
    <row r="348" spans="1:44" ht="21.75" customHeight="1" x14ac:dyDescent="0.35">
      <c r="A348" s="148" t="str">
        <f t="shared" si="91"/>
        <v/>
      </c>
      <c r="B348" s="10"/>
      <c r="C348" s="147" t="str">
        <f>IFERROR(INDEX('List of schools'!C$2:C$8000, MATCH('Year 8 _2022'!$B348, 'List of schools'!$B$2:$B$8000,0)), "NA")</f>
        <v>NA</v>
      </c>
      <c r="D348" s="10"/>
      <c r="E348" s="124"/>
      <c r="F348" s="149" t="str">
        <f>IF(E348="","",IFERROR(
IF('Year 8 _2022'!E348="M",INDEX('List of schools'!H$2:H$7300,MATCH('Year 8 _2022'!$B348,'List of schools'!$B$2:$B$7300,0)),IF('Year 8 _2022'!E348="F",INDEX('List of schools'!G$2:G$7300,MATCH('Year 8 _2022'!$B348,'List of schools'!$B$2:$B$7300,0)),IF('Year 8 _2022'!E348="non-binary or other", 0,IF('Year 8 _2022'!E348="not disclosed", 0,"NA")))),"NA"))</f>
        <v/>
      </c>
      <c r="G348" s="11"/>
      <c r="H348" s="10"/>
      <c r="I348" s="10"/>
      <c r="J348" s="10"/>
      <c r="K348" s="150">
        <f t="shared" si="77"/>
        <v>0</v>
      </c>
      <c r="L348" s="17"/>
      <c r="M348" s="16"/>
      <c r="N348" s="9"/>
      <c r="O348" s="213"/>
      <c r="P348" s="10"/>
      <c r="Q348" s="355"/>
      <c r="R348" s="254"/>
      <c r="S348" s="151" t="str">
        <f t="shared" si="85"/>
        <v/>
      </c>
      <c r="T348" s="16"/>
      <c r="U348" s="10"/>
      <c r="V348" s="213"/>
      <c r="W348" s="10"/>
      <c r="X348" s="355"/>
      <c r="Y348" s="254"/>
      <c r="Z348" s="151" t="str">
        <f t="shared" si="86"/>
        <v/>
      </c>
      <c r="AA348" s="4"/>
      <c r="AB348" s="153" t="str">
        <f t="shared" si="78"/>
        <v/>
      </c>
      <c r="AC348" s="169" t="str">
        <f t="shared" si="79"/>
        <v/>
      </c>
      <c r="AD348" s="153">
        <f t="shared" si="80"/>
        <v>0</v>
      </c>
      <c r="AE348" s="153" t="str">
        <f t="shared" si="81"/>
        <v>NA</v>
      </c>
      <c r="AF348" s="153" t="str">
        <f t="shared" si="82"/>
        <v>NA</v>
      </c>
      <c r="AG348" s="153" t="str">
        <f>IF(AF348="NA","",IF(AF348=999999, "", IF(AF348=888888, "", IF(COUNTIF($AF$10:AF348,AF348)=1,AF348,""))))</f>
        <v/>
      </c>
      <c r="AH348" s="153" t="str">
        <f t="shared" si="83"/>
        <v>NA</v>
      </c>
      <c r="AI348" s="153" t="str">
        <f>IF(AH348="NA","",IF(AH348=999999, "", IF(AH348=888888, "", IF(COUNTIF($AH$10:AH348,AH348)=1,AH348,""))))</f>
        <v/>
      </c>
      <c r="AJ348" s="153" t="str">
        <f t="shared" si="84"/>
        <v>NA</v>
      </c>
      <c r="AK348" s="153" t="str">
        <f>IF(AJ348="NA","",IF(AJ348=999999, "", IF(AJ348=888888, "", IF(COUNTIF($AJ$10:AJ348,AJ348)=1,AJ348,""))))</f>
        <v/>
      </c>
      <c r="AL348" s="153">
        <f t="shared" si="87"/>
        <v>0</v>
      </c>
      <c r="AM348" s="153">
        <f t="shared" si="88"/>
        <v>0</v>
      </c>
      <c r="AN348" s="153" t="str">
        <f t="shared" si="89"/>
        <v>False</v>
      </c>
      <c r="AO348" s="235" t="str">
        <f t="shared" si="90"/>
        <v>NA</v>
      </c>
      <c r="AP348" s="235" t="str">
        <f>IF(AO348="NA","",IF(AO348=999999, "", IF(AO348=888888, "", IF(COUNTIF($AO$10:AO348,AO348)=1,AO348,""))))</f>
        <v/>
      </c>
      <c r="AQ348" s="211"/>
      <c r="AR348" s="211"/>
    </row>
    <row r="349" spans="1:44" ht="21.75" customHeight="1" x14ac:dyDescent="0.35">
      <c r="A349" s="148" t="str">
        <f t="shared" si="91"/>
        <v/>
      </c>
      <c r="B349" s="10"/>
      <c r="C349" s="147" t="str">
        <f>IFERROR(INDEX('List of schools'!C$2:C$8000, MATCH('Year 8 _2022'!$B349, 'List of schools'!$B$2:$B$8000,0)), "NA")</f>
        <v>NA</v>
      </c>
      <c r="D349" s="10"/>
      <c r="E349" s="124"/>
      <c r="F349" s="149" t="str">
        <f>IF(E349="","",IFERROR(
IF('Year 8 _2022'!E349="M",INDEX('List of schools'!H$2:H$7300,MATCH('Year 8 _2022'!$B349,'List of schools'!$B$2:$B$7300,0)),IF('Year 8 _2022'!E349="F",INDEX('List of schools'!G$2:G$7300,MATCH('Year 8 _2022'!$B349,'List of schools'!$B$2:$B$7300,0)),IF('Year 8 _2022'!E349="non-binary or other", 0,IF('Year 8 _2022'!E349="not disclosed", 0,"NA")))),"NA"))</f>
        <v/>
      </c>
      <c r="G349" s="11"/>
      <c r="H349" s="10"/>
      <c r="I349" s="10"/>
      <c r="J349" s="10"/>
      <c r="K349" s="150">
        <f t="shared" si="77"/>
        <v>0</v>
      </c>
      <c r="L349" s="17"/>
      <c r="M349" s="16"/>
      <c r="N349" s="9"/>
      <c r="O349" s="213"/>
      <c r="P349" s="10"/>
      <c r="Q349" s="355"/>
      <c r="R349" s="254"/>
      <c r="S349" s="151" t="str">
        <f t="shared" si="85"/>
        <v/>
      </c>
      <c r="T349" s="16"/>
      <c r="U349" s="10"/>
      <c r="V349" s="213"/>
      <c r="W349" s="10"/>
      <c r="X349" s="355"/>
      <c r="Y349" s="254"/>
      <c r="Z349" s="151" t="str">
        <f t="shared" si="86"/>
        <v/>
      </c>
      <c r="AA349" s="4"/>
      <c r="AB349" s="153" t="str">
        <f t="shared" si="78"/>
        <v/>
      </c>
      <c r="AC349" s="169" t="str">
        <f t="shared" si="79"/>
        <v/>
      </c>
      <c r="AD349" s="153">
        <f t="shared" si="80"/>
        <v>0</v>
      </c>
      <c r="AE349" s="153" t="str">
        <f t="shared" si="81"/>
        <v>NA</v>
      </c>
      <c r="AF349" s="153" t="str">
        <f t="shared" si="82"/>
        <v>NA</v>
      </c>
      <c r="AG349" s="153" t="str">
        <f>IF(AF349="NA","",IF(AF349=999999, "", IF(AF349=888888, "", IF(COUNTIF($AF$10:AF349,AF349)=1,AF349,""))))</f>
        <v/>
      </c>
      <c r="AH349" s="153" t="str">
        <f t="shared" si="83"/>
        <v>NA</v>
      </c>
      <c r="AI349" s="153" t="str">
        <f>IF(AH349="NA","",IF(AH349=999999, "", IF(AH349=888888, "", IF(COUNTIF($AH$10:AH349,AH349)=1,AH349,""))))</f>
        <v/>
      </c>
      <c r="AJ349" s="153" t="str">
        <f t="shared" si="84"/>
        <v>NA</v>
      </c>
      <c r="AK349" s="153" t="str">
        <f>IF(AJ349="NA","",IF(AJ349=999999, "", IF(AJ349=888888, "", IF(COUNTIF($AJ$10:AJ349,AJ349)=1,AJ349,""))))</f>
        <v/>
      </c>
      <c r="AL349" s="153">
        <f t="shared" si="87"/>
        <v>0</v>
      </c>
      <c r="AM349" s="153">
        <f t="shared" si="88"/>
        <v>0</v>
      </c>
      <c r="AN349" s="153" t="str">
        <f t="shared" si="89"/>
        <v>False</v>
      </c>
      <c r="AO349" s="235" t="str">
        <f t="shared" si="90"/>
        <v>NA</v>
      </c>
      <c r="AP349" s="235" t="str">
        <f>IF(AO349="NA","",IF(AO349=999999, "", IF(AO349=888888, "", IF(COUNTIF($AO$10:AO349,AO349)=1,AO349,""))))</f>
        <v/>
      </c>
      <c r="AQ349" s="211"/>
      <c r="AR349" s="211"/>
    </row>
    <row r="350" spans="1:44" ht="21.75" customHeight="1" x14ac:dyDescent="0.35">
      <c r="A350" s="148" t="str">
        <f t="shared" si="91"/>
        <v/>
      </c>
      <c r="B350" s="10"/>
      <c r="C350" s="147" t="str">
        <f>IFERROR(INDEX('List of schools'!C$2:C$8000, MATCH('Year 8 _2022'!$B350, 'List of schools'!$B$2:$B$8000,0)), "NA")</f>
        <v>NA</v>
      </c>
      <c r="D350" s="10"/>
      <c r="E350" s="124"/>
      <c r="F350" s="149" t="str">
        <f>IF(E350="","",IFERROR(
IF('Year 8 _2022'!E350="M",INDEX('List of schools'!H$2:H$7300,MATCH('Year 8 _2022'!$B350,'List of schools'!$B$2:$B$7300,0)),IF('Year 8 _2022'!E350="F",INDEX('List of schools'!G$2:G$7300,MATCH('Year 8 _2022'!$B350,'List of schools'!$B$2:$B$7300,0)),IF('Year 8 _2022'!E350="non-binary or other", 0,IF('Year 8 _2022'!E350="not disclosed", 0,"NA")))),"NA"))</f>
        <v/>
      </c>
      <c r="G350" s="11"/>
      <c r="H350" s="10"/>
      <c r="I350" s="10"/>
      <c r="J350" s="10"/>
      <c r="K350" s="150">
        <f t="shared" si="77"/>
        <v>0</v>
      </c>
      <c r="L350" s="17"/>
      <c r="M350" s="16"/>
      <c r="N350" s="9"/>
      <c r="O350" s="213"/>
      <c r="P350" s="10"/>
      <c r="Q350" s="355"/>
      <c r="R350" s="254"/>
      <c r="S350" s="151" t="str">
        <f t="shared" si="85"/>
        <v/>
      </c>
      <c r="T350" s="16"/>
      <c r="U350" s="10"/>
      <c r="V350" s="213"/>
      <c r="W350" s="10"/>
      <c r="X350" s="355"/>
      <c r="Y350" s="254"/>
      <c r="Z350" s="151" t="str">
        <f t="shared" si="86"/>
        <v/>
      </c>
      <c r="AA350" s="4"/>
      <c r="AB350" s="153" t="str">
        <f t="shared" si="78"/>
        <v/>
      </c>
      <c r="AC350" s="169" t="str">
        <f t="shared" si="79"/>
        <v/>
      </c>
      <c r="AD350" s="153">
        <f t="shared" si="80"/>
        <v>0</v>
      </c>
      <c r="AE350" s="153" t="str">
        <f t="shared" si="81"/>
        <v>NA</v>
      </c>
      <c r="AF350" s="153" t="str">
        <f t="shared" si="82"/>
        <v>NA</v>
      </c>
      <c r="AG350" s="153" t="str">
        <f>IF(AF350="NA","",IF(AF350=999999, "", IF(AF350=888888, "", IF(COUNTIF($AF$10:AF350,AF350)=1,AF350,""))))</f>
        <v/>
      </c>
      <c r="AH350" s="153" t="str">
        <f t="shared" si="83"/>
        <v>NA</v>
      </c>
      <c r="AI350" s="153" t="str">
        <f>IF(AH350="NA","",IF(AH350=999999, "", IF(AH350=888888, "", IF(COUNTIF($AH$10:AH350,AH350)=1,AH350,""))))</f>
        <v/>
      </c>
      <c r="AJ350" s="153" t="str">
        <f t="shared" si="84"/>
        <v>NA</v>
      </c>
      <c r="AK350" s="153" t="str">
        <f>IF(AJ350="NA","",IF(AJ350=999999, "", IF(AJ350=888888, "", IF(COUNTIF($AJ$10:AJ350,AJ350)=1,AJ350,""))))</f>
        <v/>
      </c>
      <c r="AL350" s="153">
        <f t="shared" si="87"/>
        <v>0</v>
      </c>
      <c r="AM350" s="153">
        <f t="shared" si="88"/>
        <v>0</v>
      </c>
      <c r="AN350" s="153" t="str">
        <f t="shared" si="89"/>
        <v>False</v>
      </c>
      <c r="AO350" s="235" t="str">
        <f t="shared" si="90"/>
        <v>NA</v>
      </c>
      <c r="AP350" s="235" t="str">
        <f>IF(AO350="NA","",IF(AO350=999999, "", IF(AO350=888888, "", IF(COUNTIF($AO$10:AO350,AO350)=1,AO350,""))))</f>
        <v/>
      </c>
      <c r="AQ350" s="211"/>
      <c r="AR350" s="211"/>
    </row>
    <row r="351" spans="1:44" ht="21.75" customHeight="1" x14ac:dyDescent="0.35">
      <c r="A351" s="148" t="str">
        <f t="shared" si="91"/>
        <v/>
      </c>
      <c r="B351" s="10"/>
      <c r="C351" s="147" t="str">
        <f>IFERROR(INDEX('List of schools'!C$2:C$8000, MATCH('Year 8 _2022'!$B351, 'List of schools'!$B$2:$B$8000,0)), "NA")</f>
        <v>NA</v>
      </c>
      <c r="D351" s="10"/>
      <c r="E351" s="124"/>
      <c r="F351" s="149" t="str">
        <f>IF(E351="","",IFERROR(
IF('Year 8 _2022'!E351="M",INDEX('List of schools'!H$2:H$7300,MATCH('Year 8 _2022'!$B351,'List of schools'!$B$2:$B$7300,0)),IF('Year 8 _2022'!E351="F",INDEX('List of schools'!G$2:G$7300,MATCH('Year 8 _2022'!$B351,'List of schools'!$B$2:$B$7300,0)),IF('Year 8 _2022'!E351="non-binary or other", 0,IF('Year 8 _2022'!E351="not disclosed", 0,"NA")))),"NA"))</f>
        <v/>
      </c>
      <c r="G351" s="11"/>
      <c r="H351" s="10"/>
      <c r="I351" s="10"/>
      <c r="J351" s="10"/>
      <c r="K351" s="150">
        <f t="shared" si="77"/>
        <v>0</v>
      </c>
      <c r="L351" s="17"/>
      <c r="M351" s="16"/>
      <c r="N351" s="9"/>
      <c r="O351" s="213"/>
      <c r="P351" s="10"/>
      <c r="Q351" s="355"/>
      <c r="R351" s="254"/>
      <c r="S351" s="151" t="str">
        <f t="shared" si="85"/>
        <v/>
      </c>
      <c r="T351" s="16"/>
      <c r="U351" s="10"/>
      <c r="V351" s="213"/>
      <c r="W351" s="10"/>
      <c r="X351" s="355"/>
      <c r="Y351" s="254"/>
      <c r="Z351" s="151" t="str">
        <f t="shared" si="86"/>
        <v/>
      </c>
      <c r="AA351" s="4"/>
      <c r="AB351" s="153" t="str">
        <f t="shared" si="78"/>
        <v/>
      </c>
      <c r="AC351" s="169" t="str">
        <f t="shared" si="79"/>
        <v/>
      </c>
      <c r="AD351" s="153">
        <f t="shared" si="80"/>
        <v>0</v>
      </c>
      <c r="AE351" s="153" t="str">
        <f t="shared" si="81"/>
        <v>NA</v>
      </c>
      <c r="AF351" s="153" t="str">
        <f t="shared" si="82"/>
        <v>NA</v>
      </c>
      <c r="AG351" s="153" t="str">
        <f>IF(AF351="NA","",IF(AF351=999999, "", IF(AF351=888888, "", IF(COUNTIF($AF$10:AF351,AF351)=1,AF351,""))))</f>
        <v/>
      </c>
      <c r="AH351" s="153" t="str">
        <f t="shared" si="83"/>
        <v>NA</v>
      </c>
      <c r="AI351" s="153" t="str">
        <f>IF(AH351="NA","",IF(AH351=999999, "", IF(AH351=888888, "", IF(COUNTIF($AH$10:AH351,AH351)=1,AH351,""))))</f>
        <v/>
      </c>
      <c r="AJ351" s="153" t="str">
        <f t="shared" si="84"/>
        <v>NA</v>
      </c>
      <c r="AK351" s="153" t="str">
        <f>IF(AJ351="NA","",IF(AJ351=999999, "", IF(AJ351=888888, "", IF(COUNTIF($AJ$10:AJ351,AJ351)=1,AJ351,""))))</f>
        <v/>
      </c>
      <c r="AL351" s="153">
        <f t="shared" si="87"/>
        <v>0</v>
      </c>
      <c r="AM351" s="153">
        <f t="shared" si="88"/>
        <v>0</v>
      </c>
      <c r="AN351" s="153" t="str">
        <f t="shared" si="89"/>
        <v>False</v>
      </c>
      <c r="AO351" s="235" t="str">
        <f t="shared" si="90"/>
        <v>NA</v>
      </c>
      <c r="AP351" s="235" t="str">
        <f>IF(AO351="NA","",IF(AO351=999999, "", IF(AO351=888888, "", IF(COUNTIF($AO$10:AO351,AO351)=1,AO351,""))))</f>
        <v/>
      </c>
      <c r="AQ351" s="211"/>
      <c r="AR351" s="211"/>
    </row>
    <row r="352" spans="1:44" ht="21.75" customHeight="1" x14ac:dyDescent="0.35">
      <c r="A352" s="148" t="str">
        <f t="shared" si="91"/>
        <v/>
      </c>
      <c r="B352" s="10"/>
      <c r="C352" s="147" t="str">
        <f>IFERROR(INDEX('List of schools'!C$2:C$8000, MATCH('Year 8 _2022'!$B352, 'List of schools'!$B$2:$B$8000,0)), "NA")</f>
        <v>NA</v>
      </c>
      <c r="D352" s="10"/>
      <c r="E352" s="124"/>
      <c r="F352" s="149" t="str">
        <f>IF(E352="","",IFERROR(
IF('Year 8 _2022'!E352="M",INDEX('List of schools'!H$2:H$7300,MATCH('Year 8 _2022'!$B352,'List of schools'!$B$2:$B$7300,0)),IF('Year 8 _2022'!E352="F",INDEX('List of schools'!G$2:G$7300,MATCH('Year 8 _2022'!$B352,'List of schools'!$B$2:$B$7300,0)),IF('Year 8 _2022'!E352="non-binary or other", 0,IF('Year 8 _2022'!E352="not disclosed", 0,"NA")))),"NA"))</f>
        <v/>
      </c>
      <c r="G352" s="11"/>
      <c r="H352" s="10"/>
      <c r="I352" s="10"/>
      <c r="J352" s="10"/>
      <c r="K352" s="150">
        <f t="shared" si="77"/>
        <v>0</v>
      </c>
      <c r="L352" s="17"/>
      <c r="M352" s="16"/>
      <c r="N352" s="9"/>
      <c r="O352" s="213"/>
      <c r="P352" s="10"/>
      <c r="Q352" s="355"/>
      <c r="R352" s="254"/>
      <c r="S352" s="151" t="str">
        <f t="shared" si="85"/>
        <v/>
      </c>
      <c r="T352" s="16"/>
      <c r="U352" s="10"/>
      <c r="V352" s="213"/>
      <c r="W352" s="10"/>
      <c r="X352" s="355"/>
      <c r="Y352" s="254"/>
      <c r="Z352" s="151" t="str">
        <f t="shared" si="86"/>
        <v/>
      </c>
      <c r="AA352" s="4"/>
      <c r="AB352" s="153" t="str">
        <f t="shared" si="78"/>
        <v/>
      </c>
      <c r="AC352" s="169" t="str">
        <f t="shared" si="79"/>
        <v/>
      </c>
      <c r="AD352" s="153">
        <f t="shared" si="80"/>
        <v>0</v>
      </c>
      <c r="AE352" s="153" t="str">
        <f t="shared" si="81"/>
        <v>NA</v>
      </c>
      <c r="AF352" s="153" t="str">
        <f t="shared" si="82"/>
        <v>NA</v>
      </c>
      <c r="AG352" s="153" t="str">
        <f>IF(AF352="NA","",IF(AF352=999999, "", IF(AF352=888888, "", IF(COUNTIF($AF$10:AF352,AF352)=1,AF352,""))))</f>
        <v/>
      </c>
      <c r="AH352" s="153" t="str">
        <f t="shared" si="83"/>
        <v>NA</v>
      </c>
      <c r="AI352" s="153" t="str">
        <f>IF(AH352="NA","",IF(AH352=999999, "", IF(AH352=888888, "", IF(COUNTIF($AH$10:AH352,AH352)=1,AH352,""))))</f>
        <v/>
      </c>
      <c r="AJ352" s="153" t="str">
        <f t="shared" si="84"/>
        <v>NA</v>
      </c>
      <c r="AK352" s="153" t="str">
        <f>IF(AJ352="NA","",IF(AJ352=999999, "", IF(AJ352=888888, "", IF(COUNTIF($AJ$10:AJ352,AJ352)=1,AJ352,""))))</f>
        <v/>
      </c>
      <c r="AL352" s="153">
        <f t="shared" si="87"/>
        <v>0</v>
      </c>
      <c r="AM352" s="153">
        <f t="shared" si="88"/>
        <v>0</v>
      </c>
      <c r="AN352" s="153" t="str">
        <f t="shared" si="89"/>
        <v>False</v>
      </c>
      <c r="AO352" s="235" t="str">
        <f t="shared" si="90"/>
        <v>NA</v>
      </c>
      <c r="AP352" s="235" t="str">
        <f>IF(AO352="NA","",IF(AO352=999999, "", IF(AO352=888888, "", IF(COUNTIF($AO$10:AO352,AO352)=1,AO352,""))))</f>
        <v/>
      </c>
      <c r="AQ352" s="211"/>
      <c r="AR352" s="211"/>
    </row>
    <row r="353" spans="1:44" ht="21.75" customHeight="1" x14ac:dyDescent="0.35">
      <c r="A353" s="148" t="str">
        <f t="shared" si="91"/>
        <v/>
      </c>
      <c r="B353" s="10"/>
      <c r="C353" s="147" t="str">
        <f>IFERROR(INDEX('List of schools'!C$2:C$8000, MATCH('Year 8 _2022'!$B353, 'List of schools'!$B$2:$B$8000,0)), "NA")</f>
        <v>NA</v>
      </c>
      <c r="D353" s="10"/>
      <c r="E353" s="124"/>
      <c r="F353" s="149" t="str">
        <f>IF(E353="","",IFERROR(
IF('Year 8 _2022'!E353="M",INDEX('List of schools'!H$2:H$7300,MATCH('Year 8 _2022'!$B353,'List of schools'!$B$2:$B$7300,0)),IF('Year 8 _2022'!E353="F",INDEX('List of schools'!G$2:G$7300,MATCH('Year 8 _2022'!$B353,'List of schools'!$B$2:$B$7300,0)),IF('Year 8 _2022'!E353="non-binary or other", 0,IF('Year 8 _2022'!E353="not disclosed", 0,"NA")))),"NA"))</f>
        <v/>
      </c>
      <c r="G353" s="11"/>
      <c r="H353" s="10"/>
      <c r="I353" s="10"/>
      <c r="J353" s="10"/>
      <c r="K353" s="150">
        <f t="shared" si="77"/>
        <v>0</v>
      </c>
      <c r="L353" s="17"/>
      <c r="M353" s="16"/>
      <c r="N353" s="9"/>
      <c r="O353" s="213"/>
      <c r="P353" s="10"/>
      <c r="Q353" s="355"/>
      <c r="R353" s="254"/>
      <c r="S353" s="151" t="str">
        <f t="shared" si="85"/>
        <v/>
      </c>
      <c r="T353" s="16"/>
      <c r="U353" s="10"/>
      <c r="V353" s="213"/>
      <c r="W353" s="10"/>
      <c r="X353" s="355"/>
      <c r="Y353" s="254"/>
      <c r="Z353" s="151" t="str">
        <f t="shared" si="86"/>
        <v/>
      </c>
      <c r="AA353" s="4"/>
      <c r="AB353" s="153" t="str">
        <f t="shared" si="78"/>
        <v/>
      </c>
      <c r="AC353" s="169" t="str">
        <f t="shared" si="79"/>
        <v/>
      </c>
      <c r="AD353" s="153">
        <f t="shared" si="80"/>
        <v>0</v>
      </c>
      <c r="AE353" s="153" t="str">
        <f t="shared" si="81"/>
        <v>NA</v>
      </c>
      <c r="AF353" s="153" t="str">
        <f t="shared" si="82"/>
        <v>NA</v>
      </c>
      <c r="AG353" s="153" t="str">
        <f>IF(AF353="NA","",IF(AF353=999999, "", IF(AF353=888888, "", IF(COUNTIF($AF$10:AF353,AF353)=1,AF353,""))))</f>
        <v/>
      </c>
      <c r="AH353" s="153" t="str">
        <f t="shared" si="83"/>
        <v>NA</v>
      </c>
      <c r="AI353" s="153" t="str">
        <f>IF(AH353="NA","",IF(AH353=999999, "", IF(AH353=888888, "", IF(COUNTIF($AH$10:AH353,AH353)=1,AH353,""))))</f>
        <v/>
      </c>
      <c r="AJ353" s="153" t="str">
        <f t="shared" si="84"/>
        <v>NA</v>
      </c>
      <c r="AK353" s="153" t="str">
        <f>IF(AJ353="NA","",IF(AJ353=999999, "", IF(AJ353=888888, "", IF(COUNTIF($AJ$10:AJ353,AJ353)=1,AJ353,""))))</f>
        <v/>
      </c>
      <c r="AL353" s="153">
        <f t="shared" si="87"/>
        <v>0</v>
      </c>
      <c r="AM353" s="153">
        <f t="shared" si="88"/>
        <v>0</v>
      </c>
      <c r="AN353" s="153" t="str">
        <f t="shared" si="89"/>
        <v>False</v>
      </c>
      <c r="AO353" s="235" t="str">
        <f t="shared" si="90"/>
        <v>NA</v>
      </c>
      <c r="AP353" s="235" t="str">
        <f>IF(AO353="NA","",IF(AO353=999999, "", IF(AO353=888888, "", IF(COUNTIF($AO$10:AO353,AO353)=1,AO353,""))))</f>
        <v/>
      </c>
      <c r="AQ353" s="211"/>
      <c r="AR353" s="211"/>
    </row>
    <row r="354" spans="1:44" ht="21.75" customHeight="1" x14ac:dyDescent="0.35">
      <c r="A354" s="148" t="str">
        <f t="shared" si="91"/>
        <v/>
      </c>
      <c r="B354" s="10"/>
      <c r="C354" s="147" t="str">
        <f>IFERROR(INDEX('List of schools'!C$2:C$8000, MATCH('Year 8 _2022'!$B354, 'List of schools'!$B$2:$B$8000,0)), "NA")</f>
        <v>NA</v>
      </c>
      <c r="D354" s="10"/>
      <c r="E354" s="124"/>
      <c r="F354" s="149" t="str">
        <f>IF(E354="","",IFERROR(
IF('Year 8 _2022'!E354="M",INDEX('List of schools'!H$2:H$7300,MATCH('Year 8 _2022'!$B354,'List of schools'!$B$2:$B$7300,0)),IF('Year 8 _2022'!E354="F",INDEX('List of schools'!G$2:G$7300,MATCH('Year 8 _2022'!$B354,'List of schools'!$B$2:$B$7300,0)),IF('Year 8 _2022'!E354="non-binary or other", 0,IF('Year 8 _2022'!E354="not disclosed", 0,"NA")))),"NA"))</f>
        <v/>
      </c>
      <c r="G354" s="11"/>
      <c r="H354" s="10"/>
      <c r="I354" s="10"/>
      <c r="J354" s="10"/>
      <c r="K354" s="150">
        <f t="shared" si="77"/>
        <v>0</v>
      </c>
      <c r="L354" s="17"/>
      <c r="M354" s="16"/>
      <c r="N354" s="9"/>
      <c r="O354" s="213"/>
      <c r="P354" s="10"/>
      <c r="Q354" s="355"/>
      <c r="R354" s="254"/>
      <c r="S354" s="151" t="str">
        <f t="shared" si="85"/>
        <v/>
      </c>
      <c r="T354" s="16"/>
      <c r="U354" s="10"/>
      <c r="V354" s="213"/>
      <c r="W354" s="10"/>
      <c r="X354" s="355"/>
      <c r="Y354" s="254"/>
      <c r="Z354" s="151" t="str">
        <f t="shared" si="86"/>
        <v/>
      </c>
      <c r="AA354" s="4"/>
      <c r="AB354" s="153" t="str">
        <f t="shared" si="78"/>
        <v/>
      </c>
      <c r="AC354" s="169" t="str">
        <f t="shared" si="79"/>
        <v/>
      </c>
      <c r="AD354" s="153">
        <f t="shared" si="80"/>
        <v>0</v>
      </c>
      <c r="AE354" s="153" t="str">
        <f t="shared" si="81"/>
        <v>NA</v>
      </c>
      <c r="AF354" s="153" t="str">
        <f t="shared" si="82"/>
        <v>NA</v>
      </c>
      <c r="AG354" s="153" t="str">
        <f>IF(AF354="NA","",IF(AF354=999999, "", IF(AF354=888888, "", IF(COUNTIF($AF$10:AF354,AF354)=1,AF354,""))))</f>
        <v/>
      </c>
      <c r="AH354" s="153" t="str">
        <f t="shared" si="83"/>
        <v>NA</v>
      </c>
      <c r="AI354" s="153" t="str">
        <f>IF(AH354="NA","",IF(AH354=999999, "", IF(AH354=888888, "", IF(COUNTIF($AH$10:AH354,AH354)=1,AH354,""))))</f>
        <v/>
      </c>
      <c r="AJ354" s="153" t="str">
        <f t="shared" si="84"/>
        <v>NA</v>
      </c>
      <c r="AK354" s="153" t="str">
        <f>IF(AJ354="NA","",IF(AJ354=999999, "", IF(AJ354=888888, "", IF(COUNTIF($AJ$10:AJ354,AJ354)=1,AJ354,""))))</f>
        <v/>
      </c>
      <c r="AL354" s="153">
        <f t="shared" si="87"/>
        <v>0</v>
      </c>
      <c r="AM354" s="153">
        <f t="shared" si="88"/>
        <v>0</v>
      </c>
      <c r="AN354" s="153" t="str">
        <f t="shared" si="89"/>
        <v>False</v>
      </c>
      <c r="AO354" s="235" t="str">
        <f t="shared" si="90"/>
        <v>NA</v>
      </c>
      <c r="AP354" s="235" t="str">
        <f>IF(AO354="NA","",IF(AO354=999999, "", IF(AO354=888888, "", IF(COUNTIF($AO$10:AO354,AO354)=1,AO354,""))))</f>
        <v/>
      </c>
      <c r="AQ354" s="211"/>
      <c r="AR354" s="211"/>
    </row>
    <row r="355" spans="1:44" ht="21.75" customHeight="1" x14ac:dyDescent="0.35">
      <c r="A355" s="148" t="str">
        <f t="shared" si="91"/>
        <v/>
      </c>
      <c r="B355" s="10"/>
      <c r="C355" s="147" t="str">
        <f>IFERROR(INDEX('List of schools'!C$2:C$8000, MATCH('Year 8 _2022'!$B355, 'List of schools'!$B$2:$B$8000,0)), "NA")</f>
        <v>NA</v>
      </c>
      <c r="D355" s="10"/>
      <c r="E355" s="124"/>
      <c r="F355" s="149" t="str">
        <f>IF(E355="","",IFERROR(
IF('Year 8 _2022'!E355="M",INDEX('List of schools'!H$2:H$7300,MATCH('Year 8 _2022'!$B355,'List of schools'!$B$2:$B$7300,0)),IF('Year 8 _2022'!E355="F",INDEX('List of schools'!G$2:G$7300,MATCH('Year 8 _2022'!$B355,'List of schools'!$B$2:$B$7300,0)),IF('Year 8 _2022'!E355="non-binary or other", 0,IF('Year 8 _2022'!E355="not disclosed", 0,"NA")))),"NA"))</f>
        <v/>
      </c>
      <c r="G355" s="11"/>
      <c r="H355" s="10"/>
      <c r="I355" s="10"/>
      <c r="J355" s="10"/>
      <c r="K355" s="150">
        <f t="shared" si="77"/>
        <v>0</v>
      </c>
      <c r="L355" s="17"/>
      <c r="M355" s="16"/>
      <c r="N355" s="9"/>
      <c r="O355" s="213"/>
      <c r="P355" s="10"/>
      <c r="Q355" s="355"/>
      <c r="R355" s="254"/>
      <c r="S355" s="151" t="str">
        <f t="shared" si="85"/>
        <v/>
      </c>
      <c r="T355" s="16"/>
      <c r="U355" s="10"/>
      <c r="V355" s="213"/>
      <c r="W355" s="10"/>
      <c r="X355" s="355"/>
      <c r="Y355" s="254"/>
      <c r="Z355" s="151" t="str">
        <f t="shared" si="86"/>
        <v/>
      </c>
      <c r="AA355" s="4"/>
      <c r="AB355" s="153" t="str">
        <f t="shared" si="78"/>
        <v/>
      </c>
      <c r="AC355" s="169" t="str">
        <f t="shared" si="79"/>
        <v/>
      </c>
      <c r="AD355" s="153">
        <f t="shared" si="80"/>
        <v>0</v>
      </c>
      <c r="AE355" s="153" t="str">
        <f t="shared" si="81"/>
        <v>NA</v>
      </c>
      <c r="AF355" s="153" t="str">
        <f t="shared" si="82"/>
        <v>NA</v>
      </c>
      <c r="AG355" s="153" t="str">
        <f>IF(AF355="NA","",IF(AF355=999999, "", IF(AF355=888888, "", IF(COUNTIF($AF$10:AF355,AF355)=1,AF355,""))))</f>
        <v/>
      </c>
      <c r="AH355" s="153" t="str">
        <f t="shared" si="83"/>
        <v>NA</v>
      </c>
      <c r="AI355" s="153" t="str">
        <f>IF(AH355="NA","",IF(AH355=999999, "", IF(AH355=888888, "", IF(COUNTIF($AH$10:AH355,AH355)=1,AH355,""))))</f>
        <v/>
      </c>
      <c r="AJ355" s="153" t="str">
        <f t="shared" si="84"/>
        <v>NA</v>
      </c>
      <c r="AK355" s="153" t="str">
        <f>IF(AJ355="NA","",IF(AJ355=999999, "", IF(AJ355=888888, "", IF(COUNTIF($AJ$10:AJ355,AJ355)=1,AJ355,""))))</f>
        <v/>
      </c>
      <c r="AL355" s="153">
        <f t="shared" si="87"/>
        <v>0</v>
      </c>
      <c r="AM355" s="153">
        <f t="shared" si="88"/>
        <v>0</v>
      </c>
      <c r="AN355" s="153" t="str">
        <f t="shared" si="89"/>
        <v>False</v>
      </c>
      <c r="AO355" s="235" t="str">
        <f t="shared" si="90"/>
        <v>NA</v>
      </c>
      <c r="AP355" s="235" t="str">
        <f>IF(AO355="NA","",IF(AO355=999999, "", IF(AO355=888888, "", IF(COUNTIF($AO$10:AO355,AO355)=1,AO355,""))))</f>
        <v/>
      </c>
      <c r="AQ355" s="211"/>
      <c r="AR355" s="211"/>
    </row>
    <row r="356" spans="1:44" ht="21.75" customHeight="1" x14ac:dyDescent="0.35">
      <c r="A356" s="148" t="str">
        <f t="shared" si="91"/>
        <v/>
      </c>
      <c r="B356" s="10"/>
      <c r="C356" s="147" t="str">
        <f>IFERROR(INDEX('List of schools'!C$2:C$8000, MATCH('Year 8 _2022'!$B356, 'List of schools'!$B$2:$B$8000,0)), "NA")</f>
        <v>NA</v>
      </c>
      <c r="D356" s="10"/>
      <c r="E356" s="124"/>
      <c r="F356" s="149" t="str">
        <f>IF(E356="","",IFERROR(
IF('Year 8 _2022'!E356="M",INDEX('List of schools'!H$2:H$7300,MATCH('Year 8 _2022'!$B356,'List of schools'!$B$2:$B$7300,0)),IF('Year 8 _2022'!E356="F",INDEX('List of schools'!G$2:G$7300,MATCH('Year 8 _2022'!$B356,'List of schools'!$B$2:$B$7300,0)),IF('Year 8 _2022'!E356="non-binary or other", 0,IF('Year 8 _2022'!E356="not disclosed", 0,"NA")))),"NA"))</f>
        <v/>
      </c>
      <c r="G356" s="11"/>
      <c r="H356" s="10"/>
      <c r="I356" s="10"/>
      <c r="J356" s="10"/>
      <c r="K356" s="150">
        <f t="shared" si="77"/>
        <v>0</v>
      </c>
      <c r="L356" s="17"/>
      <c r="M356" s="16"/>
      <c r="N356" s="9"/>
      <c r="O356" s="213"/>
      <c r="P356" s="10"/>
      <c r="Q356" s="355"/>
      <c r="R356" s="254"/>
      <c r="S356" s="151" t="str">
        <f t="shared" si="85"/>
        <v/>
      </c>
      <c r="T356" s="16"/>
      <c r="U356" s="10"/>
      <c r="V356" s="213"/>
      <c r="W356" s="10"/>
      <c r="X356" s="355"/>
      <c r="Y356" s="254"/>
      <c r="Z356" s="151" t="str">
        <f t="shared" si="86"/>
        <v/>
      </c>
      <c r="AA356" s="4"/>
      <c r="AB356" s="153" t="str">
        <f t="shared" si="78"/>
        <v/>
      </c>
      <c r="AC356" s="169" t="str">
        <f t="shared" si="79"/>
        <v/>
      </c>
      <c r="AD356" s="153">
        <f t="shared" si="80"/>
        <v>0</v>
      </c>
      <c r="AE356" s="153" t="str">
        <f t="shared" si="81"/>
        <v>NA</v>
      </c>
      <c r="AF356" s="153" t="str">
        <f t="shared" si="82"/>
        <v>NA</v>
      </c>
      <c r="AG356" s="153" t="str">
        <f>IF(AF356="NA","",IF(AF356=999999, "", IF(AF356=888888, "", IF(COUNTIF($AF$10:AF356,AF356)=1,AF356,""))))</f>
        <v/>
      </c>
      <c r="AH356" s="153" t="str">
        <f t="shared" si="83"/>
        <v>NA</v>
      </c>
      <c r="AI356" s="153" t="str">
        <f>IF(AH356="NA","",IF(AH356=999999, "", IF(AH356=888888, "", IF(COUNTIF($AH$10:AH356,AH356)=1,AH356,""))))</f>
        <v/>
      </c>
      <c r="AJ356" s="153" t="str">
        <f t="shared" si="84"/>
        <v>NA</v>
      </c>
      <c r="AK356" s="153" t="str">
        <f>IF(AJ356="NA","",IF(AJ356=999999, "", IF(AJ356=888888, "", IF(COUNTIF($AJ$10:AJ356,AJ356)=1,AJ356,""))))</f>
        <v/>
      </c>
      <c r="AL356" s="153">
        <f t="shared" si="87"/>
        <v>0</v>
      </c>
      <c r="AM356" s="153">
        <f t="shared" si="88"/>
        <v>0</v>
      </c>
      <c r="AN356" s="153" t="str">
        <f t="shared" si="89"/>
        <v>False</v>
      </c>
      <c r="AO356" s="235" t="str">
        <f t="shared" si="90"/>
        <v>NA</v>
      </c>
      <c r="AP356" s="235" t="str">
        <f>IF(AO356="NA","",IF(AO356=999999, "", IF(AO356=888888, "", IF(COUNTIF($AO$10:AO356,AO356)=1,AO356,""))))</f>
        <v/>
      </c>
      <c r="AQ356" s="211"/>
      <c r="AR356" s="211"/>
    </row>
    <row r="357" spans="1:44" ht="21.75" customHeight="1" x14ac:dyDescent="0.35">
      <c r="A357" s="148" t="str">
        <f t="shared" si="91"/>
        <v/>
      </c>
      <c r="B357" s="10"/>
      <c r="C357" s="147" t="str">
        <f>IFERROR(INDEX('List of schools'!C$2:C$8000, MATCH('Year 8 _2022'!$B357, 'List of schools'!$B$2:$B$8000,0)), "NA")</f>
        <v>NA</v>
      </c>
      <c r="D357" s="10"/>
      <c r="E357" s="124"/>
      <c r="F357" s="149" t="str">
        <f>IF(E357="","",IFERROR(
IF('Year 8 _2022'!E357="M",INDEX('List of schools'!H$2:H$7300,MATCH('Year 8 _2022'!$B357,'List of schools'!$B$2:$B$7300,0)),IF('Year 8 _2022'!E357="F",INDEX('List of schools'!G$2:G$7300,MATCH('Year 8 _2022'!$B357,'List of schools'!$B$2:$B$7300,0)),IF('Year 8 _2022'!E357="non-binary or other", 0,IF('Year 8 _2022'!E357="not disclosed", 0,"NA")))),"NA"))</f>
        <v/>
      </c>
      <c r="G357" s="11"/>
      <c r="H357" s="10"/>
      <c r="I357" s="10"/>
      <c r="J357" s="10"/>
      <c r="K357" s="150">
        <f t="shared" si="77"/>
        <v>0</v>
      </c>
      <c r="L357" s="17"/>
      <c r="M357" s="16"/>
      <c r="N357" s="9"/>
      <c r="O357" s="213"/>
      <c r="P357" s="10"/>
      <c r="Q357" s="355"/>
      <c r="R357" s="254"/>
      <c r="S357" s="151" t="str">
        <f t="shared" si="85"/>
        <v/>
      </c>
      <c r="T357" s="16"/>
      <c r="U357" s="10"/>
      <c r="V357" s="213"/>
      <c r="W357" s="10"/>
      <c r="X357" s="355"/>
      <c r="Y357" s="254"/>
      <c r="Z357" s="151" t="str">
        <f t="shared" si="86"/>
        <v/>
      </c>
      <c r="AA357" s="4"/>
      <c r="AB357" s="153" t="str">
        <f t="shared" si="78"/>
        <v/>
      </c>
      <c r="AC357" s="169" t="str">
        <f t="shared" si="79"/>
        <v/>
      </c>
      <c r="AD357" s="153">
        <f t="shared" si="80"/>
        <v>0</v>
      </c>
      <c r="AE357" s="153" t="str">
        <f t="shared" si="81"/>
        <v>NA</v>
      </c>
      <c r="AF357" s="153" t="str">
        <f t="shared" si="82"/>
        <v>NA</v>
      </c>
      <c r="AG357" s="153" t="str">
        <f>IF(AF357="NA","",IF(AF357=999999, "", IF(AF357=888888, "", IF(COUNTIF($AF$10:AF357,AF357)=1,AF357,""))))</f>
        <v/>
      </c>
      <c r="AH357" s="153" t="str">
        <f t="shared" si="83"/>
        <v>NA</v>
      </c>
      <c r="AI357" s="153" t="str">
        <f>IF(AH357="NA","",IF(AH357=999999, "", IF(AH357=888888, "", IF(COUNTIF($AH$10:AH357,AH357)=1,AH357,""))))</f>
        <v/>
      </c>
      <c r="AJ357" s="153" t="str">
        <f t="shared" si="84"/>
        <v>NA</v>
      </c>
      <c r="AK357" s="153" t="str">
        <f>IF(AJ357="NA","",IF(AJ357=999999, "", IF(AJ357=888888, "", IF(COUNTIF($AJ$10:AJ357,AJ357)=1,AJ357,""))))</f>
        <v/>
      </c>
      <c r="AL357" s="153">
        <f t="shared" si="87"/>
        <v>0</v>
      </c>
      <c r="AM357" s="153">
        <f t="shared" si="88"/>
        <v>0</v>
      </c>
      <c r="AN357" s="153" t="str">
        <f t="shared" si="89"/>
        <v>False</v>
      </c>
      <c r="AO357" s="235" t="str">
        <f t="shared" si="90"/>
        <v>NA</v>
      </c>
      <c r="AP357" s="235" t="str">
        <f>IF(AO357="NA","",IF(AO357=999999, "", IF(AO357=888888, "", IF(COUNTIF($AO$10:AO357,AO357)=1,AO357,""))))</f>
        <v/>
      </c>
      <c r="AQ357" s="211"/>
      <c r="AR357" s="211"/>
    </row>
    <row r="358" spans="1:44" ht="21.75" customHeight="1" x14ac:dyDescent="0.35">
      <c r="A358" s="148" t="str">
        <f t="shared" si="91"/>
        <v/>
      </c>
      <c r="B358" s="10"/>
      <c r="C358" s="147" t="str">
        <f>IFERROR(INDEX('List of schools'!C$2:C$8000, MATCH('Year 8 _2022'!$B358, 'List of schools'!$B$2:$B$8000,0)), "NA")</f>
        <v>NA</v>
      </c>
      <c r="D358" s="10"/>
      <c r="E358" s="124"/>
      <c r="F358" s="149" t="str">
        <f>IF(E358="","",IFERROR(
IF('Year 8 _2022'!E358="M",INDEX('List of schools'!H$2:H$7300,MATCH('Year 8 _2022'!$B358,'List of schools'!$B$2:$B$7300,0)),IF('Year 8 _2022'!E358="F",INDEX('List of schools'!G$2:G$7300,MATCH('Year 8 _2022'!$B358,'List of schools'!$B$2:$B$7300,0)),IF('Year 8 _2022'!E358="non-binary or other", 0,IF('Year 8 _2022'!E358="not disclosed", 0,"NA")))),"NA"))</f>
        <v/>
      </c>
      <c r="G358" s="11"/>
      <c r="H358" s="10"/>
      <c r="I358" s="10"/>
      <c r="J358" s="10"/>
      <c r="K358" s="150">
        <f t="shared" si="77"/>
        <v>0</v>
      </c>
      <c r="L358" s="17"/>
      <c r="M358" s="16"/>
      <c r="N358" s="9"/>
      <c r="O358" s="213"/>
      <c r="P358" s="10"/>
      <c r="Q358" s="355"/>
      <c r="R358" s="254"/>
      <c r="S358" s="151" t="str">
        <f t="shared" si="85"/>
        <v/>
      </c>
      <c r="T358" s="16"/>
      <c r="U358" s="10"/>
      <c r="V358" s="213"/>
      <c r="W358" s="10"/>
      <c r="X358" s="355"/>
      <c r="Y358" s="254"/>
      <c r="Z358" s="151" t="str">
        <f t="shared" si="86"/>
        <v/>
      </c>
      <c r="AA358" s="4"/>
      <c r="AB358" s="153" t="str">
        <f t="shared" si="78"/>
        <v/>
      </c>
      <c r="AC358" s="169" t="str">
        <f t="shared" si="79"/>
        <v/>
      </c>
      <c r="AD358" s="153">
        <f t="shared" si="80"/>
        <v>0</v>
      </c>
      <c r="AE358" s="153" t="str">
        <f t="shared" si="81"/>
        <v>NA</v>
      </c>
      <c r="AF358" s="153" t="str">
        <f t="shared" si="82"/>
        <v>NA</v>
      </c>
      <c r="AG358" s="153" t="str">
        <f>IF(AF358="NA","",IF(AF358=999999, "", IF(AF358=888888, "", IF(COUNTIF($AF$10:AF358,AF358)=1,AF358,""))))</f>
        <v/>
      </c>
      <c r="AH358" s="153" t="str">
        <f t="shared" si="83"/>
        <v>NA</v>
      </c>
      <c r="AI358" s="153" t="str">
        <f>IF(AH358="NA","",IF(AH358=999999, "", IF(AH358=888888, "", IF(COUNTIF($AH$10:AH358,AH358)=1,AH358,""))))</f>
        <v/>
      </c>
      <c r="AJ358" s="153" t="str">
        <f t="shared" si="84"/>
        <v>NA</v>
      </c>
      <c r="AK358" s="153" t="str">
        <f>IF(AJ358="NA","",IF(AJ358=999999, "", IF(AJ358=888888, "", IF(COUNTIF($AJ$10:AJ358,AJ358)=1,AJ358,""))))</f>
        <v/>
      </c>
      <c r="AL358" s="153">
        <f t="shared" si="87"/>
        <v>0</v>
      </c>
      <c r="AM358" s="153">
        <f t="shared" si="88"/>
        <v>0</v>
      </c>
      <c r="AN358" s="153" t="str">
        <f t="shared" si="89"/>
        <v>False</v>
      </c>
      <c r="AO358" s="235" t="str">
        <f t="shared" si="90"/>
        <v>NA</v>
      </c>
      <c r="AP358" s="235" t="str">
        <f>IF(AO358="NA","",IF(AO358=999999, "", IF(AO358=888888, "", IF(COUNTIF($AO$10:AO358,AO358)=1,AO358,""))))</f>
        <v/>
      </c>
      <c r="AQ358" s="211"/>
      <c r="AR358" s="211"/>
    </row>
    <row r="359" spans="1:44" ht="21.75" customHeight="1" x14ac:dyDescent="0.35">
      <c r="A359" s="148" t="str">
        <f t="shared" si="91"/>
        <v/>
      </c>
      <c r="B359" s="10"/>
      <c r="C359" s="147" t="str">
        <f>IFERROR(INDEX('List of schools'!C$2:C$8000, MATCH('Year 8 _2022'!$B359, 'List of schools'!$B$2:$B$8000,0)), "NA")</f>
        <v>NA</v>
      </c>
      <c r="D359" s="10"/>
      <c r="E359" s="124"/>
      <c r="F359" s="149" t="str">
        <f>IF(E359="","",IFERROR(
IF('Year 8 _2022'!E359="M",INDEX('List of schools'!H$2:H$7300,MATCH('Year 8 _2022'!$B359,'List of schools'!$B$2:$B$7300,0)),IF('Year 8 _2022'!E359="F",INDEX('List of schools'!G$2:G$7300,MATCH('Year 8 _2022'!$B359,'List of schools'!$B$2:$B$7300,0)),IF('Year 8 _2022'!E359="non-binary or other", 0,IF('Year 8 _2022'!E359="not disclosed", 0,"NA")))),"NA"))</f>
        <v/>
      </c>
      <c r="G359" s="11"/>
      <c r="H359" s="10"/>
      <c r="I359" s="10"/>
      <c r="J359" s="10"/>
      <c r="K359" s="150">
        <f t="shared" si="77"/>
        <v>0</v>
      </c>
      <c r="L359" s="17"/>
      <c r="M359" s="16"/>
      <c r="N359" s="9"/>
      <c r="O359" s="213"/>
      <c r="P359" s="10"/>
      <c r="Q359" s="355"/>
      <c r="R359" s="254"/>
      <c r="S359" s="151" t="str">
        <f t="shared" si="85"/>
        <v/>
      </c>
      <c r="T359" s="16"/>
      <c r="U359" s="10"/>
      <c r="V359" s="213"/>
      <c r="W359" s="10"/>
      <c r="X359" s="355"/>
      <c r="Y359" s="254"/>
      <c r="Z359" s="151" t="str">
        <f t="shared" si="86"/>
        <v/>
      </c>
      <c r="AA359" s="4"/>
      <c r="AB359" s="153" t="str">
        <f t="shared" si="78"/>
        <v/>
      </c>
      <c r="AC359" s="169" t="str">
        <f t="shared" si="79"/>
        <v/>
      </c>
      <c r="AD359" s="153">
        <f t="shared" si="80"/>
        <v>0</v>
      </c>
      <c r="AE359" s="153" t="str">
        <f t="shared" si="81"/>
        <v>NA</v>
      </c>
      <c r="AF359" s="153" t="str">
        <f t="shared" si="82"/>
        <v>NA</v>
      </c>
      <c r="AG359" s="153" t="str">
        <f>IF(AF359="NA","",IF(AF359=999999, "", IF(AF359=888888, "", IF(COUNTIF($AF$10:AF359,AF359)=1,AF359,""))))</f>
        <v/>
      </c>
      <c r="AH359" s="153" t="str">
        <f t="shared" si="83"/>
        <v>NA</v>
      </c>
      <c r="AI359" s="153" t="str">
        <f>IF(AH359="NA","",IF(AH359=999999, "", IF(AH359=888888, "", IF(COUNTIF($AH$10:AH359,AH359)=1,AH359,""))))</f>
        <v/>
      </c>
      <c r="AJ359" s="153" t="str">
        <f t="shared" si="84"/>
        <v>NA</v>
      </c>
      <c r="AK359" s="153" t="str">
        <f>IF(AJ359="NA","",IF(AJ359=999999, "", IF(AJ359=888888, "", IF(COUNTIF($AJ$10:AJ359,AJ359)=1,AJ359,""))))</f>
        <v/>
      </c>
      <c r="AL359" s="153">
        <f t="shared" si="87"/>
        <v>0</v>
      </c>
      <c r="AM359" s="153">
        <f t="shared" si="88"/>
        <v>0</v>
      </c>
      <c r="AN359" s="153" t="str">
        <f t="shared" si="89"/>
        <v>False</v>
      </c>
      <c r="AO359" s="235" t="str">
        <f t="shared" si="90"/>
        <v>NA</v>
      </c>
      <c r="AP359" s="235" t="str">
        <f>IF(AO359="NA","",IF(AO359=999999, "", IF(AO359=888888, "", IF(COUNTIF($AO$10:AO359,AO359)=1,AO359,""))))</f>
        <v/>
      </c>
      <c r="AQ359" s="211"/>
      <c r="AR359" s="211"/>
    </row>
    <row r="360" spans="1:44" ht="21.75" customHeight="1" x14ac:dyDescent="0.35">
      <c r="A360" s="148" t="str">
        <f t="shared" si="91"/>
        <v/>
      </c>
      <c r="B360" s="10"/>
      <c r="C360" s="147" t="str">
        <f>IFERROR(INDEX('List of schools'!C$2:C$8000, MATCH('Year 8 _2022'!$B360, 'List of schools'!$B$2:$B$8000,0)), "NA")</f>
        <v>NA</v>
      </c>
      <c r="D360" s="10"/>
      <c r="E360" s="124"/>
      <c r="F360" s="149" t="str">
        <f>IF(E360="","",IFERROR(
IF('Year 8 _2022'!E360="M",INDEX('List of schools'!H$2:H$7300,MATCH('Year 8 _2022'!$B360,'List of schools'!$B$2:$B$7300,0)),IF('Year 8 _2022'!E360="F",INDEX('List of schools'!G$2:G$7300,MATCH('Year 8 _2022'!$B360,'List of schools'!$B$2:$B$7300,0)),IF('Year 8 _2022'!E360="non-binary or other", 0,IF('Year 8 _2022'!E360="not disclosed", 0,"NA")))),"NA"))</f>
        <v/>
      </c>
      <c r="G360" s="11"/>
      <c r="H360" s="10"/>
      <c r="I360" s="10"/>
      <c r="J360" s="10"/>
      <c r="K360" s="150">
        <f t="shared" si="77"/>
        <v>0</v>
      </c>
      <c r="L360" s="17"/>
      <c r="M360" s="16"/>
      <c r="N360" s="9"/>
      <c r="O360" s="213"/>
      <c r="P360" s="10"/>
      <c r="Q360" s="355"/>
      <c r="R360" s="254"/>
      <c r="S360" s="151" t="str">
        <f t="shared" si="85"/>
        <v/>
      </c>
      <c r="T360" s="16"/>
      <c r="U360" s="10"/>
      <c r="V360" s="213"/>
      <c r="W360" s="10"/>
      <c r="X360" s="355"/>
      <c r="Y360" s="254"/>
      <c r="Z360" s="151" t="str">
        <f t="shared" si="86"/>
        <v/>
      </c>
      <c r="AA360" s="4"/>
      <c r="AB360" s="153" t="str">
        <f t="shared" si="78"/>
        <v/>
      </c>
      <c r="AC360" s="169" t="str">
        <f t="shared" si="79"/>
        <v/>
      </c>
      <c r="AD360" s="153">
        <f t="shared" si="80"/>
        <v>0</v>
      </c>
      <c r="AE360" s="153" t="str">
        <f t="shared" si="81"/>
        <v>NA</v>
      </c>
      <c r="AF360" s="153" t="str">
        <f t="shared" si="82"/>
        <v>NA</v>
      </c>
      <c r="AG360" s="153" t="str">
        <f>IF(AF360="NA","",IF(AF360=999999, "", IF(AF360=888888, "", IF(COUNTIF($AF$10:AF360,AF360)=1,AF360,""))))</f>
        <v/>
      </c>
      <c r="AH360" s="153" t="str">
        <f t="shared" si="83"/>
        <v>NA</v>
      </c>
      <c r="AI360" s="153" t="str">
        <f>IF(AH360="NA","",IF(AH360=999999, "", IF(AH360=888888, "", IF(COUNTIF($AH$10:AH360,AH360)=1,AH360,""))))</f>
        <v/>
      </c>
      <c r="AJ360" s="153" t="str">
        <f t="shared" si="84"/>
        <v>NA</v>
      </c>
      <c r="AK360" s="153" t="str">
        <f>IF(AJ360="NA","",IF(AJ360=999999, "", IF(AJ360=888888, "", IF(COUNTIF($AJ$10:AJ360,AJ360)=1,AJ360,""))))</f>
        <v/>
      </c>
      <c r="AL360" s="153">
        <f t="shared" si="87"/>
        <v>0</v>
      </c>
      <c r="AM360" s="153">
        <f t="shared" si="88"/>
        <v>0</v>
      </c>
      <c r="AN360" s="153" t="str">
        <f t="shared" si="89"/>
        <v>False</v>
      </c>
      <c r="AO360" s="235" t="str">
        <f t="shared" si="90"/>
        <v>NA</v>
      </c>
      <c r="AP360" s="235" t="str">
        <f>IF(AO360="NA","",IF(AO360=999999, "", IF(AO360=888888, "", IF(COUNTIF($AO$10:AO360,AO360)=1,AO360,""))))</f>
        <v/>
      </c>
      <c r="AQ360" s="211"/>
      <c r="AR360" s="211"/>
    </row>
    <row r="361" spans="1:44" ht="21.75" customHeight="1" x14ac:dyDescent="0.35">
      <c r="A361" s="148" t="str">
        <f t="shared" si="91"/>
        <v/>
      </c>
      <c r="B361" s="10"/>
      <c r="C361" s="147" t="str">
        <f>IFERROR(INDEX('List of schools'!C$2:C$8000, MATCH('Year 8 _2022'!$B361, 'List of schools'!$B$2:$B$8000,0)), "NA")</f>
        <v>NA</v>
      </c>
      <c r="D361" s="10"/>
      <c r="E361" s="124"/>
      <c r="F361" s="149" t="str">
        <f>IF(E361="","",IFERROR(
IF('Year 8 _2022'!E361="M",INDEX('List of schools'!H$2:H$7300,MATCH('Year 8 _2022'!$B361,'List of schools'!$B$2:$B$7300,0)),IF('Year 8 _2022'!E361="F",INDEX('List of schools'!G$2:G$7300,MATCH('Year 8 _2022'!$B361,'List of schools'!$B$2:$B$7300,0)),IF('Year 8 _2022'!E361="non-binary or other", 0,IF('Year 8 _2022'!E361="not disclosed", 0,"NA")))),"NA"))</f>
        <v/>
      </c>
      <c r="G361" s="11"/>
      <c r="H361" s="10"/>
      <c r="I361" s="10"/>
      <c r="J361" s="10"/>
      <c r="K361" s="150">
        <f t="shared" si="77"/>
        <v>0</v>
      </c>
      <c r="L361" s="17"/>
      <c r="M361" s="16"/>
      <c r="N361" s="9"/>
      <c r="O361" s="213"/>
      <c r="P361" s="10"/>
      <c r="Q361" s="355"/>
      <c r="R361" s="254"/>
      <c r="S361" s="151" t="str">
        <f t="shared" si="85"/>
        <v/>
      </c>
      <c r="T361" s="16"/>
      <c r="U361" s="10"/>
      <c r="V361" s="213"/>
      <c r="W361" s="10"/>
      <c r="X361" s="355"/>
      <c r="Y361" s="254"/>
      <c r="Z361" s="151" t="str">
        <f t="shared" si="86"/>
        <v/>
      </c>
      <c r="AA361" s="4"/>
      <c r="AB361" s="153" t="str">
        <f t="shared" si="78"/>
        <v/>
      </c>
      <c r="AC361" s="169" t="str">
        <f t="shared" si="79"/>
        <v/>
      </c>
      <c r="AD361" s="153">
        <f t="shared" si="80"/>
        <v>0</v>
      </c>
      <c r="AE361" s="153" t="str">
        <f t="shared" si="81"/>
        <v>NA</v>
      </c>
      <c r="AF361" s="153" t="str">
        <f t="shared" si="82"/>
        <v>NA</v>
      </c>
      <c r="AG361" s="153" t="str">
        <f>IF(AF361="NA","",IF(AF361=999999, "", IF(AF361=888888, "", IF(COUNTIF($AF$10:AF361,AF361)=1,AF361,""))))</f>
        <v/>
      </c>
      <c r="AH361" s="153" t="str">
        <f t="shared" si="83"/>
        <v>NA</v>
      </c>
      <c r="AI361" s="153" t="str">
        <f>IF(AH361="NA","",IF(AH361=999999, "", IF(AH361=888888, "", IF(COUNTIF($AH$10:AH361,AH361)=1,AH361,""))))</f>
        <v/>
      </c>
      <c r="AJ361" s="153" t="str">
        <f t="shared" si="84"/>
        <v>NA</v>
      </c>
      <c r="AK361" s="153" t="str">
        <f>IF(AJ361="NA","",IF(AJ361=999999, "", IF(AJ361=888888, "", IF(COUNTIF($AJ$10:AJ361,AJ361)=1,AJ361,""))))</f>
        <v/>
      </c>
      <c r="AL361" s="153">
        <f t="shared" si="87"/>
        <v>0</v>
      </c>
      <c r="AM361" s="153">
        <f t="shared" si="88"/>
        <v>0</v>
      </c>
      <c r="AN361" s="153" t="str">
        <f t="shared" si="89"/>
        <v>False</v>
      </c>
      <c r="AO361" s="235" t="str">
        <f t="shared" si="90"/>
        <v>NA</v>
      </c>
      <c r="AP361" s="235" t="str">
        <f>IF(AO361="NA","",IF(AO361=999999, "", IF(AO361=888888, "", IF(COUNTIF($AO$10:AO361,AO361)=1,AO361,""))))</f>
        <v/>
      </c>
      <c r="AQ361" s="211"/>
      <c r="AR361" s="211"/>
    </row>
    <row r="362" spans="1:44" ht="21.75" customHeight="1" x14ac:dyDescent="0.35">
      <c r="A362" s="148" t="str">
        <f t="shared" si="91"/>
        <v/>
      </c>
      <c r="B362" s="10"/>
      <c r="C362" s="147" t="str">
        <f>IFERROR(INDEX('List of schools'!C$2:C$8000, MATCH('Year 8 _2022'!$B362, 'List of schools'!$B$2:$B$8000,0)), "NA")</f>
        <v>NA</v>
      </c>
      <c r="D362" s="10"/>
      <c r="E362" s="124"/>
      <c r="F362" s="149" t="str">
        <f>IF(E362="","",IFERROR(
IF('Year 8 _2022'!E362="M",INDEX('List of schools'!H$2:H$7300,MATCH('Year 8 _2022'!$B362,'List of schools'!$B$2:$B$7300,0)),IF('Year 8 _2022'!E362="F",INDEX('List of schools'!G$2:G$7300,MATCH('Year 8 _2022'!$B362,'List of schools'!$B$2:$B$7300,0)),IF('Year 8 _2022'!E362="non-binary or other", 0,IF('Year 8 _2022'!E362="not disclosed", 0,"NA")))),"NA"))</f>
        <v/>
      </c>
      <c r="G362" s="11"/>
      <c r="H362" s="10"/>
      <c r="I362" s="10"/>
      <c r="J362" s="10"/>
      <c r="K362" s="150">
        <f t="shared" si="77"/>
        <v>0</v>
      </c>
      <c r="L362" s="17"/>
      <c r="M362" s="16"/>
      <c r="N362" s="9"/>
      <c r="O362" s="213"/>
      <c r="P362" s="10"/>
      <c r="Q362" s="355"/>
      <c r="R362" s="254"/>
      <c r="S362" s="151" t="str">
        <f t="shared" si="85"/>
        <v/>
      </c>
      <c r="T362" s="16"/>
      <c r="U362" s="10"/>
      <c r="V362" s="213"/>
      <c r="W362" s="10"/>
      <c r="X362" s="355"/>
      <c r="Y362" s="254"/>
      <c r="Z362" s="151" t="str">
        <f t="shared" si="86"/>
        <v/>
      </c>
      <c r="AA362" s="4"/>
      <c r="AB362" s="153" t="str">
        <f t="shared" si="78"/>
        <v/>
      </c>
      <c r="AC362" s="169" t="str">
        <f t="shared" si="79"/>
        <v/>
      </c>
      <c r="AD362" s="153">
        <f t="shared" si="80"/>
        <v>0</v>
      </c>
      <c r="AE362" s="153" t="str">
        <f t="shared" si="81"/>
        <v>NA</v>
      </c>
      <c r="AF362" s="153" t="str">
        <f t="shared" si="82"/>
        <v>NA</v>
      </c>
      <c r="AG362" s="153" t="str">
        <f>IF(AF362="NA","",IF(AF362=999999, "", IF(AF362=888888, "", IF(COUNTIF($AF$10:AF362,AF362)=1,AF362,""))))</f>
        <v/>
      </c>
      <c r="AH362" s="153" t="str">
        <f t="shared" si="83"/>
        <v>NA</v>
      </c>
      <c r="AI362" s="153" t="str">
        <f>IF(AH362="NA","",IF(AH362=999999, "", IF(AH362=888888, "", IF(COUNTIF($AH$10:AH362,AH362)=1,AH362,""))))</f>
        <v/>
      </c>
      <c r="AJ362" s="153" t="str">
        <f t="shared" si="84"/>
        <v>NA</v>
      </c>
      <c r="AK362" s="153" t="str">
        <f>IF(AJ362="NA","",IF(AJ362=999999, "", IF(AJ362=888888, "", IF(COUNTIF($AJ$10:AJ362,AJ362)=1,AJ362,""))))</f>
        <v/>
      </c>
      <c r="AL362" s="153">
        <f t="shared" si="87"/>
        <v>0</v>
      </c>
      <c r="AM362" s="153">
        <f t="shared" si="88"/>
        <v>0</v>
      </c>
      <c r="AN362" s="153" t="str">
        <f t="shared" si="89"/>
        <v>False</v>
      </c>
      <c r="AO362" s="235" t="str">
        <f t="shared" si="90"/>
        <v>NA</v>
      </c>
      <c r="AP362" s="235" t="str">
        <f>IF(AO362="NA","",IF(AO362=999999, "", IF(AO362=888888, "", IF(COUNTIF($AO$10:AO362,AO362)=1,AO362,""))))</f>
        <v/>
      </c>
      <c r="AQ362" s="211"/>
      <c r="AR362" s="211"/>
    </row>
    <row r="363" spans="1:44" ht="21.75" customHeight="1" x14ac:dyDescent="0.35">
      <c r="A363" s="148" t="str">
        <f t="shared" si="91"/>
        <v/>
      </c>
      <c r="B363" s="10"/>
      <c r="C363" s="147" t="str">
        <f>IFERROR(INDEX('List of schools'!C$2:C$8000, MATCH('Year 8 _2022'!$B363, 'List of schools'!$B$2:$B$8000,0)), "NA")</f>
        <v>NA</v>
      </c>
      <c r="D363" s="10"/>
      <c r="E363" s="124"/>
      <c r="F363" s="149" t="str">
        <f>IF(E363="","",IFERROR(
IF('Year 8 _2022'!E363="M",INDEX('List of schools'!H$2:H$7300,MATCH('Year 8 _2022'!$B363,'List of schools'!$B$2:$B$7300,0)),IF('Year 8 _2022'!E363="F",INDEX('List of schools'!G$2:G$7300,MATCH('Year 8 _2022'!$B363,'List of schools'!$B$2:$B$7300,0)),IF('Year 8 _2022'!E363="non-binary or other", 0,IF('Year 8 _2022'!E363="not disclosed", 0,"NA")))),"NA"))</f>
        <v/>
      </c>
      <c r="G363" s="11"/>
      <c r="H363" s="10"/>
      <c r="I363" s="10"/>
      <c r="J363" s="10"/>
      <c r="K363" s="150">
        <f t="shared" si="77"/>
        <v>0</v>
      </c>
      <c r="L363" s="17"/>
      <c r="M363" s="16"/>
      <c r="N363" s="9"/>
      <c r="O363" s="213"/>
      <c r="P363" s="10"/>
      <c r="Q363" s="355"/>
      <c r="R363" s="254"/>
      <c r="S363" s="151" t="str">
        <f t="shared" si="85"/>
        <v/>
      </c>
      <c r="T363" s="16"/>
      <c r="U363" s="10"/>
      <c r="V363" s="213"/>
      <c r="W363" s="10"/>
      <c r="X363" s="355"/>
      <c r="Y363" s="254"/>
      <c r="Z363" s="151" t="str">
        <f t="shared" si="86"/>
        <v/>
      </c>
      <c r="AA363" s="4"/>
      <c r="AB363" s="153" t="str">
        <f t="shared" si="78"/>
        <v/>
      </c>
      <c r="AC363" s="169" t="str">
        <f t="shared" si="79"/>
        <v/>
      </c>
      <c r="AD363" s="153">
        <f t="shared" si="80"/>
        <v>0</v>
      </c>
      <c r="AE363" s="153" t="str">
        <f t="shared" si="81"/>
        <v>NA</v>
      </c>
      <c r="AF363" s="153" t="str">
        <f t="shared" si="82"/>
        <v>NA</v>
      </c>
      <c r="AG363" s="153" t="str">
        <f>IF(AF363="NA","",IF(AF363=999999, "", IF(AF363=888888, "", IF(COUNTIF($AF$10:AF363,AF363)=1,AF363,""))))</f>
        <v/>
      </c>
      <c r="AH363" s="153" t="str">
        <f t="shared" si="83"/>
        <v>NA</v>
      </c>
      <c r="AI363" s="153" t="str">
        <f>IF(AH363="NA","",IF(AH363=999999, "", IF(AH363=888888, "", IF(COUNTIF($AH$10:AH363,AH363)=1,AH363,""))))</f>
        <v/>
      </c>
      <c r="AJ363" s="153" t="str">
        <f t="shared" si="84"/>
        <v>NA</v>
      </c>
      <c r="AK363" s="153" t="str">
        <f>IF(AJ363="NA","",IF(AJ363=999999, "", IF(AJ363=888888, "", IF(COUNTIF($AJ$10:AJ363,AJ363)=1,AJ363,""))))</f>
        <v/>
      </c>
      <c r="AL363" s="153">
        <f t="shared" si="87"/>
        <v>0</v>
      </c>
      <c r="AM363" s="153">
        <f t="shared" si="88"/>
        <v>0</v>
      </c>
      <c r="AN363" s="153" t="str">
        <f t="shared" si="89"/>
        <v>False</v>
      </c>
      <c r="AO363" s="235" t="str">
        <f t="shared" si="90"/>
        <v>NA</v>
      </c>
      <c r="AP363" s="235" t="str">
        <f>IF(AO363="NA","",IF(AO363=999999, "", IF(AO363=888888, "", IF(COUNTIF($AO$10:AO363,AO363)=1,AO363,""))))</f>
        <v/>
      </c>
      <c r="AQ363" s="211"/>
      <c r="AR363" s="211"/>
    </row>
    <row r="364" spans="1:44" ht="21.75" customHeight="1" x14ac:dyDescent="0.35">
      <c r="A364" s="148" t="str">
        <f t="shared" si="91"/>
        <v/>
      </c>
      <c r="B364" s="10"/>
      <c r="C364" s="147" t="str">
        <f>IFERROR(INDEX('List of schools'!C$2:C$8000, MATCH('Year 8 _2022'!$B364, 'List of schools'!$B$2:$B$8000,0)), "NA")</f>
        <v>NA</v>
      </c>
      <c r="D364" s="10"/>
      <c r="E364" s="124"/>
      <c r="F364" s="149" t="str">
        <f>IF(E364="","",IFERROR(
IF('Year 8 _2022'!E364="M",INDEX('List of schools'!H$2:H$7300,MATCH('Year 8 _2022'!$B364,'List of schools'!$B$2:$B$7300,0)),IF('Year 8 _2022'!E364="F",INDEX('List of schools'!G$2:G$7300,MATCH('Year 8 _2022'!$B364,'List of schools'!$B$2:$B$7300,0)),IF('Year 8 _2022'!E364="non-binary or other", 0,IF('Year 8 _2022'!E364="not disclosed", 0,"NA")))),"NA"))</f>
        <v/>
      </c>
      <c r="G364" s="11"/>
      <c r="H364" s="10"/>
      <c r="I364" s="10"/>
      <c r="J364" s="10"/>
      <c r="K364" s="150">
        <f t="shared" si="77"/>
        <v>0</v>
      </c>
      <c r="L364" s="17"/>
      <c r="M364" s="16"/>
      <c r="N364" s="9"/>
      <c r="O364" s="213"/>
      <c r="P364" s="10"/>
      <c r="Q364" s="355"/>
      <c r="R364" s="254"/>
      <c r="S364" s="151" t="str">
        <f t="shared" si="85"/>
        <v/>
      </c>
      <c r="T364" s="16"/>
      <c r="U364" s="10"/>
      <c r="V364" s="213"/>
      <c r="W364" s="10"/>
      <c r="X364" s="355"/>
      <c r="Y364" s="254"/>
      <c r="Z364" s="151" t="str">
        <f t="shared" si="86"/>
        <v/>
      </c>
      <c r="AA364" s="4"/>
      <c r="AB364" s="153" t="str">
        <f t="shared" si="78"/>
        <v/>
      </c>
      <c r="AC364" s="169" t="str">
        <f t="shared" si="79"/>
        <v/>
      </c>
      <c r="AD364" s="153">
        <f t="shared" si="80"/>
        <v>0</v>
      </c>
      <c r="AE364" s="153" t="str">
        <f t="shared" si="81"/>
        <v>NA</v>
      </c>
      <c r="AF364" s="153" t="str">
        <f t="shared" si="82"/>
        <v>NA</v>
      </c>
      <c r="AG364" s="153" t="str">
        <f>IF(AF364="NA","",IF(AF364=999999, "", IF(AF364=888888, "", IF(COUNTIF($AF$10:AF364,AF364)=1,AF364,""))))</f>
        <v/>
      </c>
      <c r="AH364" s="153" t="str">
        <f t="shared" si="83"/>
        <v>NA</v>
      </c>
      <c r="AI364" s="153" t="str">
        <f>IF(AH364="NA","",IF(AH364=999999, "", IF(AH364=888888, "", IF(COUNTIF($AH$10:AH364,AH364)=1,AH364,""))))</f>
        <v/>
      </c>
      <c r="AJ364" s="153" t="str">
        <f t="shared" si="84"/>
        <v>NA</v>
      </c>
      <c r="AK364" s="153" t="str">
        <f>IF(AJ364="NA","",IF(AJ364=999999, "", IF(AJ364=888888, "", IF(COUNTIF($AJ$10:AJ364,AJ364)=1,AJ364,""))))</f>
        <v/>
      </c>
      <c r="AL364" s="153">
        <f t="shared" si="87"/>
        <v>0</v>
      </c>
      <c r="AM364" s="153">
        <f t="shared" si="88"/>
        <v>0</v>
      </c>
      <c r="AN364" s="153" t="str">
        <f t="shared" si="89"/>
        <v>False</v>
      </c>
      <c r="AO364" s="235" t="str">
        <f t="shared" si="90"/>
        <v>NA</v>
      </c>
      <c r="AP364" s="235" t="str">
        <f>IF(AO364="NA","",IF(AO364=999999, "", IF(AO364=888888, "", IF(COUNTIF($AO$10:AO364,AO364)=1,AO364,""))))</f>
        <v/>
      </c>
      <c r="AQ364" s="211"/>
      <c r="AR364" s="211"/>
    </row>
    <row r="365" spans="1:44" ht="21.75" customHeight="1" x14ac:dyDescent="0.35">
      <c r="A365" s="148" t="str">
        <f t="shared" si="91"/>
        <v/>
      </c>
      <c r="B365" s="10"/>
      <c r="C365" s="147" t="str">
        <f>IFERROR(INDEX('List of schools'!C$2:C$8000, MATCH('Year 8 _2022'!$B365, 'List of schools'!$B$2:$B$8000,0)), "NA")</f>
        <v>NA</v>
      </c>
      <c r="D365" s="10"/>
      <c r="E365" s="124"/>
      <c r="F365" s="149" t="str">
        <f>IF(E365="","",IFERROR(
IF('Year 8 _2022'!E365="M",INDEX('List of schools'!H$2:H$7300,MATCH('Year 8 _2022'!$B365,'List of schools'!$B$2:$B$7300,0)),IF('Year 8 _2022'!E365="F",INDEX('List of schools'!G$2:G$7300,MATCH('Year 8 _2022'!$B365,'List of schools'!$B$2:$B$7300,0)),IF('Year 8 _2022'!E365="non-binary or other", 0,IF('Year 8 _2022'!E365="not disclosed", 0,"NA")))),"NA"))</f>
        <v/>
      </c>
      <c r="G365" s="11"/>
      <c r="H365" s="10"/>
      <c r="I365" s="10"/>
      <c r="J365" s="10"/>
      <c r="K365" s="150">
        <f t="shared" si="77"/>
        <v>0</v>
      </c>
      <c r="L365" s="17"/>
      <c r="M365" s="16"/>
      <c r="N365" s="9"/>
      <c r="O365" s="213"/>
      <c r="P365" s="10"/>
      <c r="Q365" s="355"/>
      <c r="R365" s="254"/>
      <c r="S365" s="151" t="str">
        <f t="shared" si="85"/>
        <v/>
      </c>
      <c r="T365" s="16"/>
      <c r="U365" s="10"/>
      <c r="V365" s="213"/>
      <c r="W365" s="10"/>
      <c r="X365" s="355"/>
      <c r="Y365" s="254"/>
      <c r="Z365" s="151" t="str">
        <f t="shared" si="86"/>
        <v/>
      </c>
      <c r="AA365" s="4"/>
      <c r="AB365" s="153" t="str">
        <f t="shared" si="78"/>
        <v/>
      </c>
      <c r="AC365" s="169" t="str">
        <f t="shared" si="79"/>
        <v/>
      </c>
      <c r="AD365" s="153">
        <f t="shared" si="80"/>
        <v>0</v>
      </c>
      <c r="AE365" s="153" t="str">
        <f t="shared" si="81"/>
        <v>NA</v>
      </c>
      <c r="AF365" s="153" t="str">
        <f t="shared" si="82"/>
        <v>NA</v>
      </c>
      <c r="AG365" s="153" t="str">
        <f>IF(AF365="NA","",IF(AF365=999999, "", IF(AF365=888888, "", IF(COUNTIF($AF$10:AF365,AF365)=1,AF365,""))))</f>
        <v/>
      </c>
      <c r="AH365" s="153" t="str">
        <f t="shared" si="83"/>
        <v>NA</v>
      </c>
      <c r="AI365" s="153" t="str">
        <f>IF(AH365="NA","",IF(AH365=999999, "", IF(AH365=888888, "", IF(COUNTIF($AH$10:AH365,AH365)=1,AH365,""))))</f>
        <v/>
      </c>
      <c r="AJ365" s="153" t="str">
        <f t="shared" si="84"/>
        <v>NA</v>
      </c>
      <c r="AK365" s="153" t="str">
        <f>IF(AJ365="NA","",IF(AJ365=999999, "", IF(AJ365=888888, "", IF(COUNTIF($AJ$10:AJ365,AJ365)=1,AJ365,""))))</f>
        <v/>
      </c>
      <c r="AL365" s="153">
        <f t="shared" si="87"/>
        <v>0</v>
      </c>
      <c r="AM365" s="153">
        <f t="shared" si="88"/>
        <v>0</v>
      </c>
      <c r="AN365" s="153" t="str">
        <f t="shared" si="89"/>
        <v>False</v>
      </c>
      <c r="AO365" s="235" t="str">
        <f t="shared" si="90"/>
        <v>NA</v>
      </c>
      <c r="AP365" s="235" t="str">
        <f>IF(AO365="NA","",IF(AO365=999999, "", IF(AO365=888888, "", IF(COUNTIF($AO$10:AO365,AO365)=1,AO365,""))))</f>
        <v/>
      </c>
      <c r="AQ365" s="211"/>
      <c r="AR365" s="211"/>
    </row>
    <row r="366" spans="1:44" ht="21.75" customHeight="1" x14ac:dyDescent="0.35">
      <c r="A366" s="148" t="str">
        <f t="shared" si="91"/>
        <v/>
      </c>
      <c r="B366" s="10"/>
      <c r="C366" s="147" t="str">
        <f>IFERROR(INDEX('List of schools'!C$2:C$8000, MATCH('Year 8 _2022'!$B366, 'List of schools'!$B$2:$B$8000,0)), "NA")</f>
        <v>NA</v>
      </c>
      <c r="D366" s="10"/>
      <c r="E366" s="124"/>
      <c r="F366" s="149" t="str">
        <f>IF(E366="","",IFERROR(
IF('Year 8 _2022'!E366="M",INDEX('List of schools'!H$2:H$7300,MATCH('Year 8 _2022'!$B366,'List of schools'!$B$2:$B$7300,0)),IF('Year 8 _2022'!E366="F",INDEX('List of schools'!G$2:G$7300,MATCH('Year 8 _2022'!$B366,'List of schools'!$B$2:$B$7300,0)),IF('Year 8 _2022'!E366="non-binary or other", 0,IF('Year 8 _2022'!E366="not disclosed", 0,"NA")))),"NA"))</f>
        <v/>
      </c>
      <c r="G366" s="11"/>
      <c r="H366" s="10"/>
      <c r="I366" s="10"/>
      <c r="J366" s="10"/>
      <c r="K366" s="150">
        <f t="shared" si="77"/>
        <v>0</v>
      </c>
      <c r="L366" s="17"/>
      <c r="M366" s="16"/>
      <c r="N366" s="9"/>
      <c r="O366" s="213"/>
      <c r="P366" s="10"/>
      <c r="Q366" s="355"/>
      <c r="R366" s="254"/>
      <c r="S366" s="151" t="str">
        <f t="shared" si="85"/>
        <v/>
      </c>
      <c r="T366" s="16"/>
      <c r="U366" s="10"/>
      <c r="V366" s="213"/>
      <c r="W366" s="10"/>
      <c r="X366" s="355"/>
      <c r="Y366" s="254"/>
      <c r="Z366" s="151" t="str">
        <f t="shared" si="86"/>
        <v/>
      </c>
      <c r="AA366" s="4"/>
      <c r="AB366" s="153" t="str">
        <f t="shared" si="78"/>
        <v/>
      </c>
      <c r="AC366" s="169" t="str">
        <f t="shared" si="79"/>
        <v/>
      </c>
      <c r="AD366" s="153">
        <f t="shared" si="80"/>
        <v>0</v>
      </c>
      <c r="AE366" s="153" t="str">
        <f t="shared" si="81"/>
        <v>NA</v>
      </c>
      <c r="AF366" s="153" t="str">
        <f t="shared" si="82"/>
        <v>NA</v>
      </c>
      <c r="AG366" s="153" t="str">
        <f>IF(AF366="NA","",IF(AF366=999999, "", IF(AF366=888888, "", IF(COUNTIF($AF$10:AF366,AF366)=1,AF366,""))))</f>
        <v/>
      </c>
      <c r="AH366" s="153" t="str">
        <f t="shared" si="83"/>
        <v>NA</v>
      </c>
      <c r="AI366" s="153" t="str">
        <f>IF(AH366="NA","",IF(AH366=999999, "", IF(AH366=888888, "", IF(COUNTIF($AH$10:AH366,AH366)=1,AH366,""))))</f>
        <v/>
      </c>
      <c r="AJ366" s="153" t="str">
        <f t="shared" si="84"/>
        <v>NA</v>
      </c>
      <c r="AK366" s="153" t="str">
        <f>IF(AJ366="NA","",IF(AJ366=999999, "", IF(AJ366=888888, "", IF(COUNTIF($AJ$10:AJ366,AJ366)=1,AJ366,""))))</f>
        <v/>
      </c>
      <c r="AL366" s="153">
        <f t="shared" si="87"/>
        <v>0</v>
      </c>
      <c r="AM366" s="153">
        <f t="shared" si="88"/>
        <v>0</v>
      </c>
      <c r="AN366" s="153" t="str">
        <f t="shared" si="89"/>
        <v>False</v>
      </c>
      <c r="AO366" s="235" t="str">
        <f t="shared" si="90"/>
        <v>NA</v>
      </c>
      <c r="AP366" s="235" t="str">
        <f>IF(AO366="NA","",IF(AO366=999999, "", IF(AO366=888888, "", IF(COUNTIF($AO$10:AO366,AO366)=1,AO366,""))))</f>
        <v/>
      </c>
      <c r="AQ366" s="211"/>
      <c r="AR366" s="211"/>
    </row>
    <row r="367" spans="1:44" ht="21.75" customHeight="1" x14ac:dyDescent="0.35">
      <c r="A367" s="148" t="str">
        <f t="shared" si="91"/>
        <v/>
      </c>
      <c r="B367" s="10"/>
      <c r="C367" s="147" t="str">
        <f>IFERROR(INDEX('List of schools'!C$2:C$8000, MATCH('Year 8 _2022'!$B367, 'List of schools'!$B$2:$B$8000,0)), "NA")</f>
        <v>NA</v>
      </c>
      <c r="D367" s="10"/>
      <c r="E367" s="124"/>
      <c r="F367" s="149" t="str">
        <f>IF(E367="","",IFERROR(
IF('Year 8 _2022'!E367="M",INDEX('List of schools'!H$2:H$7300,MATCH('Year 8 _2022'!$B367,'List of schools'!$B$2:$B$7300,0)),IF('Year 8 _2022'!E367="F",INDEX('List of schools'!G$2:G$7300,MATCH('Year 8 _2022'!$B367,'List of schools'!$B$2:$B$7300,0)),IF('Year 8 _2022'!E367="non-binary or other", 0,IF('Year 8 _2022'!E367="not disclosed", 0,"NA")))),"NA"))</f>
        <v/>
      </c>
      <c r="G367" s="11"/>
      <c r="H367" s="10"/>
      <c r="I367" s="10"/>
      <c r="J367" s="10"/>
      <c r="K367" s="150">
        <f t="shared" si="77"/>
        <v>0</v>
      </c>
      <c r="L367" s="17"/>
      <c r="M367" s="16"/>
      <c r="N367" s="9"/>
      <c r="O367" s="213"/>
      <c r="P367" s="10"/>
      <c r="Q367" s="355"/>
      <c r="R367" s="254"/>
      <c r="S367" s="151" t="str">
        <f t="shared" si="85"/>
        <v/>
      </c>
      <c r="T367" s="16"/>
      <c r="U367" s="10"/>
      <c r="V367" s="213"/>
      <c r="W367" s="10"/>
      <c r="X367" s="355"/>
      <c r="Y367" s="254"/>
      <c r="Z367" s="151" t="str">
        <f t="shared" si="86"/>
        <v/>
      </c>
      <c r="AA367" s="4"/>
      <c r="AB367" s="153" t="str">
        <f t="shared" si="78"/>
        <v/>
      </c>
      <c r="AC367" s="169" t="str">
        <f t="shared" si="79"/>
        <v/>
      </c>
      <c r="AD367" s="153">
        <f t="shared" si="80"/>
        <v>0</v>
      </c>
      <c r="AE367" s="153" t="str">
        <f t="shared" si="81"/>
        <v>NA</v>
      </c>
      <c r="AF367" s="153" t="str">
        <f t="shared" si="82"/>
        <v>NA</v>
      </c>
      <c r="AG367" s="153" t="str">
        <f>IF(AF367="NA","",IF(AF367=999999, "", IF(AF367=888888, "", IF(COUNTIF($AF$10:AF367,AF367)=1,AF367,""))))</f>
        <v/>
      </c>
      <c r="AH367" s="153" t="str">
        <f t="shared" si="83"/>
        <v>NA</v>
      </c>
      <c r="AI367" s="153" t="str">
        <f>IF(AH367="NA","",IF(AH367=999999, "", IF(AH367=888888, "", IF(COUNTIF($AH$10:AH367,AH367)=1,AH367,""))))</f>
        <v/>
      </c>
      <c r="AJ367" s="153" t="str">
        <f t="shared" si="84"/>
        <v>NA</v>
      </c>
      <c r="AK367" s="153" t="str">
        <f>IF(AJ367="NA","",IF(AJ367=999999, "", IF(AJ367=888888, "", IF(COUNTIF($AJ$10:AJ367,AJ367)=1,AJ367,""))))</f>
        <v/>
      </c>
      <c r="AL367" s="153">
        <f t="shared" si="87"/>
        <v>0</v>
      </c>
      <c r="AM367" s="153">
        <f t="shared" si="88"/>
        <v>0</v>
      </c>
      <c r="AN367" s="153" t="str">
        <f t="shared" si="89"/>
        <v>False</v>
      </c>
      <c r="AO367" s="235" t="str">
        <f t="shared" si="90"/>
        <v>NA</v>
      </c>
      <c r="AP367" s="235" t="str">
        <f>IF(AO367="NA","",IF(AO367=999999, "", IF(AO367=888888, "", IF(COUNTIF($AO$10:AO367,AO367)=1,AO367,""))))</f>
        <v/>
      </c>
      <c r="AQ367" s="211"/>
      <c r="AR367" s="211"/>
    </row>
    <row r="368" spans="1:44" ht="21.75" customHeight="1" x14ac:dyDescent="0.35">
      <c r="A368" s="148" t="str">
        <f t="shared" si="91"/>
        <v/>
      </c>
      <c r="B368" s="10"/>
      <c r="C368" s="147" t="str">
        <f>IFERROR(INDEX('List of schools'!C$2:C$8000, MATCH('Year 8 _2022'!$B368, 'List of schools'!$B$2:$B$8000,0)), "NA")</f>
        <v>NA</v>
      </c>
      <c r="D368" s="10"/>
      <c r="E368" s="124"/>
      <c r="F368" s="149" t="str">
        <f>IF(E368="","",IFERROR(
IF('Year 8 _2022'!E368="M",INDEX('List of schools'!H$2:H$7300,MATCH('Year 8 _2022'!$B368,'List of schools'!$B$2:$B$7300,0)),IF('Year 8 _2022'!E368="F",INDEX('List of schools'!G$2:G$7300,MATCH('Year 8 _2022'!$B368,'List of schools'!$B$2:$B$7300,0)),IF('Year 8 _2022'!E368="non-binary or other", 0,IF('Year 8 _2022'!E368="not disclosed", 0,"NA")))),"NA"))</f>
        <v/>
      </c>
      <c r="G368" s="11"/>
      <c r="H368" s="10"/>
      <c r="I368" s="10"/>
      <c r="J368" s="10"/>
      <c r="K368" s="150">
        <f t="shared" si="77"/>
        <v>0</v>
      </c>
      <c r="L368" s="17"/>
      <c r="M368" s="16"/>
      <c r="N368" s="9"/>
      <c r="O368" s="213"/>
      <c r="P368" s="10"/>
      <c r="Q368" s="355"/>
      <c r="R368" s="254"/>
      <c r="S368" s="151" t="str">
        <f t="shared" si="85"/>
        <v/>
      </c>
      <c r="T368" s="16"/>
      <c r="U368" s="10"/>
      <c r="V368" s="213"/>
      <c r="W368" s="10"/>
      <c r="X368" s="355"/>
      <c r="Y368" s="254"/>
      <c r="Z368" s="151" t="str">
        <f t="shared" si="86"/>
        <v/>
      </c>
      <c r="AA368" s="4"/>
      <c r="AB368" s="153" t="str">
        <f t="shared" si="78"/>
        <v/>
      </c>
      <c r="AC368" s="169" t="str">
        <f t="shared" si="79"/>
        <v/>
      </c>
      <c r="AD368" s="153">
        <f t="shared" si="80"/>
        <v>0</v>
      </c>
      <c r="AE368" s="153" t="str">
        <f t="shared" si="81"/>
        <v>NA</v>
      </c>
      <c r="AF368" s="153" t="str">
        <f t="shared" si="82"/>
        <v>NA</v>
      </c>
      <c r="AG368" s="153" t="str">
        <f>IF(AF368="NA","",IF(AF368=999999, "", IF(AF368=888888, "", IF(COUNTIF($AF$10:AF368,AF368)=1,AF368,""))))</f>
        <v/>
      </c>
      <c r="AH368" s="153" t="str">
        <f t="shared" si="83"/>
        <v>NA</v>
      </c>
      <c r="AI368" s="153" t="str">
        <f>IF(AH368="NA","",IF(AH368=999999, "", IF(AH368=888888, "", IF(COUNTIF($AH$10:AH368,AH368)=1,AH368,""))))</f>
        <v/>
      </c>
      <c r="AJ368" s="153" t="str">
        <f t="shared" si="84"/>
        <v>NA</v>
      </c>
      <c r="AK368" s="153" t="str">
        <f>IF(AJ368="NA","",IF(AJ368=999999, "", IF(AJ368=888888, "", IF(COUNTIF($AJ$10:AJ368,AJ368)=1,AJ368,""))))</f>
        <v/>
      </c>
      <c r="AL368" s="153">
        <f t="shared" si="87"/>
        <v>0</v>
      </c>
      <c r="AM368" s="153">
        <f t="shared" si="88"/>
        <v>0</v>
      </c>
      <c r="AN368" s="153" t="str">
        <f t="shared" si="89"/>
        <v>False</v>
      </c>
      <c r="AO368" s="235" t="str">
        <f t="shared" si="90"/>
        <v>NA</v>
      </c>
      <c r="AP368" s="235" t="str">
        <f>IF(AO368="NA","",IF(AO368=999999, "", IF(AO368=888888, "", IF(COUNTIF($AO$10:AO368,AO368)=1,AO368,""))))</f>
        <v/>
      </c>
      <c r="AQ368" s="211"/>
      <c r="AR368" s="211"/>
    </row>
    <row r="369" spans="1:44" ht="21.75" customHeight="1" x14ac:dyDescent="0.35">
      <c r="A369" s="148" t="str">
        <f t="shared" si="91"/>
        <v/>
      </c>
      <c r="B369" s="10"/>
      <c r="C369" s="147" t="str">
        <f>IFERROR(INDEX('List of schools'!C$2:C$8000, MATCH('Year 8 _2022'!$B369, 'List of schools'!$B$2:$B$8000,0)), "NA")</f>
        <v>NA</v>
      </c>
      <c r="D369" s="10"/>
      <c r="E369" s="124"/>
      <c r="F369" s="149" t="str">
        <f>IF(E369="","",IFERROR(
IF('Year 8 _2022'!E369="M",INDEX('List of schools'!H$2:H$7300,MATCH('Year 8 _2022'!$B369,'List of schools'!$B$2:$B$7300,0)),IF('Year 8 _2022'!E369="F",INDEX('List of schools'!G$2:G$7300,MATCH('Year 8 _2022'!$B369,'List of schools'!$B$2:$B$7300,0)),IF('Year 8 _2022'!E369="non-binary or other", 0,IF('Year 8 _2022'!E369="not disclosed", 0,"NA")))),"NA"))</f>
        <v/>
      </c>
      <c r="G369" s="11"/>
      <c r="H369" s="10"/>
      <c r="I369" s="10"/>
      <c r="J369" s="10"/>
      <c r="K369" s="150">
        <f t="shared" si="77"/>
        <v>0</v>
      </c>
      <c r="L369" s="17"/>
      <c r="M369" s="16"/>
      <c r="N369" s="9"/>
      <c r="O369" s="213"/>
      <c r="P369" s="10"/>
      <c r="Q369" s="355"/>
      <c r="R369" s="254"/>
      <c r="S369" s="151" t="str">
        <f t="shared" si="85"/>
        <v/>
      </c>
      <c r="T369" s="16"/>
      <c r="U369" s="10"/>
      <c r="V369" s="213"/>
      <c r="W369" s="10"/>
      <c r="X369" s="355"/>
      <c r="Y369" s="254"/>
      <c r="Z369" s="151" t="str">
        <f t="shared" si="86"/>
        <v/>
      </c>
      <c r="AA369" s="4"/>
      <c r="AB369" s="153" t="str">
        <f t="shared" si="78"/>
        <v/>
      </c>
      <c r="AC369" s="169" t="str">
        <f t="shared" si="79"/>
        <v/>
      </c>
      <c r="AD369" s="153">
        <f t="shared" si="80"/>
        <v>0</v>
      </c>
      <c r="AE369" s="153" t="str">
        <f t="shared" si="81"/>
        <v>NA</v>
      </c>
      <c r="AF369" s="153" t="str">
        <f t="shared" si="82"/>
        <v>NA</v>
      </c>
      <c r="AG369" s="153" t="str">
        <f>IF(AF369="NA","",IF(AF369=999999, "", IF(AF369=888888, "", IF(COUNTIF($AF$10:AF369,AF369)=1,AF369,""))))</f>
        <v/>
      </c>
      <c r="AH369" s="153" t="str">
        <f t="shared" si="83"/>
        <v>NA</v>
      </c>
      <c r="AI369" s="153" t="str">
        <f>IF(AH369="NA","",IF(AH369=999999, "", IF(AH369=888888, "", IF(COUNTIF($AH$10:AH369,AH369)=1,AH369,""))))</f>
        <v/>
      </c>
      <c r="AJ369" s="153" t="str">
        <f t="shared" si="84"/>
        <v>NA</v>
      </c>
      <c r="AK369" s="153" t="str">
        <f>IF(AJ369="NA","",IF(AJ369=999999, "", IF(AJ369=888888, "", IF(COUNTIF($AJ$10:AJ369,AJ369)=1,AJ369,""))))</f>
        <v/>
      </c>
      <c r="AL369" s="153">
        <f t="shared" si="87"/>
        <v>0</v>
      </c>
      <c r="AM369" s="153">
        <f t="shared" si="88"/>
        <v>0</v>
      </c>
      <c r="AN369" s="153" t="str">
        <f t="shared" si="89"/>
        <v>False</v>
      </c>
      <c r="AO369" s="235" t="str">
        <f t="shared" si="90"/>
        <v>NA</v>
      </c>
      <c r="AP369" s="235" t="str">
        <f>IF(AO369="NA","",IF(AO369=999999, "", IF(AO369=888888, "", IF(COUNTIF($AO$10:AO369,AO369)=1,AO369,""))))</f>
        <v/>
      </c>
      <c r="AQ369" s="211"/>
      <c r="AR369" s="211"/>
    </row>
    <row r="370" spans="1:44" ht="21.75" customHeight="1" x14ac:dyDescent="0.35">
      <c r="A370" s="148" t="str">
        <f t="shared" si="91"/>
        <v/>
      </c>
      <c r="B370" s="10"/>
      <c r="C370" s="147" t="str">
        <f>IFERROR(INDEX('List of schools'!C$2:C$8000, MATCH('Year 8 _2022'!$B370, 'List of schools'!$B$2:$B$8000,0)), "NA")</f>
        <v>NA</v>
      </c>
      <c r="D370" s="10"/>
      <c r="E370" s="124"/>
      <c r="F370" s="149" t="str">
        <f>IF(E370="","",IFERROR(
IF('Year 8 _2022'!E370="M",INDEX('List of schools'!H$2:H$7300,MATCH('Year 8 _2022'!$B370,'List of schools'!$B$2:$B$7300,0)),IF('Year 8 _2022'!E370="F",INDEX('List of schools'!G$2:G$7300,MATCH('Year 8 _2022'!$B370,'List of schools'!$B$2:$B$7300,0)),IF('Year 8 _2022'!E370="non-binary or other", 0,IF('Year 8 _2022'!E370="not disclosed", 0,"NA")))),"NA"))</f>
        <v/>
      </c>
      <c r="G370" s="11"/>
      <c r="H370" s="10"/>
      <c r="I370" s="10"/>
      <c r="J370" s="10"/>
      <c r="K370" s="150">
        <f t="shared" si="77"/>
        <v>0</v>
      </c>
      <c r="L370" s="17"/>
      <c r="M370" s="16"/>
      <c r="N370" s="9"/>
      <c r="O370" s="213"/>
      <c r="P370" s="10"/>
      <c r="Q370" s="355"/>
      <c r="R370" s="254"/>
      <c r="S370" s="151" t="str">
        <f t="shared" si="85"/>
        <v/>
      </c>
      <c r="T370" s="16"/>
      <c r="U370" s="10"/>
      <c r="V370" s="213"/>
      <c r="W370" s="10"/>
      <c r="X370" s="355"/>
      <c r="Y370" s="254"/>
      <c r="Z370" s="151" t="str">
        <f t="shared" si="86"/>
        <v/>
      </c>
      <c r="AA370" s="4"/>
      <c r="AB370" s="153" t="str">
        <f t="shared" si="78"/>
        <v/>
      </c>
      <c r="AC370" s="169" t="str">
        <f t="shared" si="79"/>
        <v/>
      </c>
      <c r="AD370" s="153">
        <f t="shared" si="80"/>
        <v>0</v>
      </c>
      <c r="AE370" s="153" t="str">
        <f t="shared" si="81"/>
        <v>NA</v>
      </c>
      <c r="AF370" s="153" t="str">
        <f t="shared" si="82"/>
        <v>NA</v>
      </c>
      <c r="AG370" s="153" t="str">
        <f>IF(AF370="NA","",IF(AF370=999999, "", IF(AF370=888888, "", IF(COUNTIF($AF$10:AF370,AF370)=1,AF370,""))))</f>
        <v/>
      </c>
      <c r="AH370" s="153" t="str">
        <f t="shared" si="83"/>
        <v>NA</v>
      </c>
      <c r="AI370" s="153" t="str">
        <f>IF(AH370="NA","",IF(AH370=999999, "", IF(AH370=888888, "", IF(COUNTIF($AH$10:AH370,AH370)=1,AH370,""))))</f>
        <v/>
      </c>
      <c r="AJ370" s="153" t="str">
        <f t="shared" si="84"/>
        <v>NA</v>
      </c>
      <c r="AK370" s="153" t="str">
        <f>IF(AJ370="NA","",IF(AJ370=999999, "", IF(AJ370=888888, "", IF(COUNTIF($AJ$10:AJ370,AJ370)=1,AJ370,""))))</f>
        <v/>
      </c>
      <c r="AL370" s="153">
        <f t="shared" si="87"/>
        <v>0</v>
      </c>
      <c r="AM370" s="153">
        <f t="shared" si="88"/>
        <v>0</v>
      </c>
      <c r="AN370" s="153" t="str">
        <f t="shared" si="89"/>
        <v>False</v>
      </c>
      <c r="AO370" s="235" t="str">
        <f t="shared" si="90"/>
        <v>NA</v>
      </c>
      <c r="AP370" s="235" t="str">
        <f>IF(AO370="NA","",IF(AO370=999999, "", IF(AO370=888888, "", IF(COUNTIF($AO$10:AO370,AO370)=1,AO370,""))))</f>
        <v/>
      </c>
      <c r="AQ370" s="211"/>
      <c r="AR370" s="211"/>
    </row>
    <row r="371" spans="1:44" ht="21.75" customHeight="1" x14ac:dyDescent="0.35">
      <c r="A371" s="148" t="str">
        <f t="shared" si="91"/>
        <v/>
      </c>
      <c r="B371" s="10"/>
      <c r="C371" s="147" t="str">
        <f>IFERROR(INDEX('List of schools'!C$2:C$8000, MATCH('Year 8 _2022'!$B371, 'List of schools'!$B$2:$B$8000,0)), "NA")</f>
        <v>NA</v>
      </c>
      <c r="D371" s="10"/>
      <c r="E371" s="124"/>
      <c r="F371" s="149" t="str">
        <f>IF(E371="","",IFERROR(
IF('Year 8 _2022'!E371="M",INDEX('List of schools'!H$2:H$7300,MATCH('Year 8 _2022'!$B371,'List of schools'!$B$2:$B$7300,0)),IF('Year 8 _2022'!E371="F",INDEX('List of schools'!G$2:G$7300,MATCH('Year 8 _2022'!$B371,'List of schools'!$B$2:$B$7300,0)),IF('Year 8 _2022'!E371="non-binary or other", 0,IF('Year 8 _2022'!E371="not disclosed", 0,"NA")))),"NA"))</f>
        <v/>
      </c>
      <c r="G371" s="11"/>
      <c r="H371" s="10"/>
      <c r="I371" s="10"/>
      <c r="J371" s="10"/>
      <c r="K371" s="150">
        <f t="shared" si="77"/>
        <v>0</v>
      </c>
      <c r="L371" s="17"/>
      <c r="M371" s="16"/>
      <c r="N371" s="9"/>
      <c r="O371" s="213"/>
      <c r="P371" s="10"/>
      <c r="Q371" s="355"/>
      <c r="R371" s="254"/>
      <c r="S371" s="151" t="str">
        <f t="shared" si="85"/>
        <v/>
      </c>
      <c r="T371" s="16"/>
      <c r="U371" s="10"/>
      <c r="V371" s="213"/>
      <c r="W371" s="10"/>
      <c r="X371" s="355"/>
      <c r="Y371" s="254"/>
      <c r="Z371" s="151" t="str">
        <f t="shared" si="86"/>
        <v/>
      </c>
      <c r="AA371" s="4"/>
      <c r="AB371" s="153" t="str">
        <f t="shared" si="78"/>
        <v/>
      </c>
      <c r="AC371" s="169" t="str">
        <f t="shared" si="79"/>
        <v/>
      </c>
      <c r="AD371" s="153">
        <f t="shared" si="80"/>
        <v>0</v>
      </c>
      <c r="AE371" s="153" t="str">
        <f t="shared" si="81"/>
        <v>NA</v>
      </c>
      <c r="AF371" s="153" t="str">
        <f t="shared" si="82"/>
        <v>NA</v>
      </c>
      <c r="AG371" s="153" t="str">
        <f>IF(AF371="NA","",IF(AF371=999999, "", IF(AF371=888888, "", IF(COUNTIF($AF$10:AF371,AF371)=1,AF371,""))))</f>
        <v/>
      </c>
      <c r="AH371" s="153" t="str">
        <f t="shared" si="83"/>
        <v>NA</v>
      </c>
      <c r="AI371" s="153" t="str">
        <f>IF(AH371="NA","",IF(AH371=999999, "", IF(AH371=888888, "", IF(COUNTIF($AH$10:AH371,AH371)=1,AH371,""))))</f>
        <v/>
      </c>
      <c r="AJ371" s="153" t="str">
        <f t="shared" si="84"/>
        <v>NA</v>
      </c>
      <c r="AK371" s="153" t="str">
        <f>IF(AJ371="NA","",IF(AJ371=999999, "", IF(AJ371=888888, "", IF(COUNTIF($AJ$10:AJ371,AJ371)=1,AJ371,""))))</f>
        <v/>
      </c>
      <c r="AL371" s="153">
        <f t="shared" si="87"/>
        <v>0</v>
      </c>
      <c r="AM371" s="153">
        <f t="shared" si="88"/>
        <v>0</v>
      </c>
      <c r="AN371" s="153" t="str">
        <f t="shared" si="89"/>
        <v>False</v>
      </c>
      <c r="AO371" s="235" t="str">
        <f t="shared" si="90"/>
        <v>NA</v>
      </c>
      <c r="AP371" s="235" t="str">
        <f>IF(AO371="NA","",IF(AO371=999999, "", IF(AO371=888888, "", IF(COUNTIF($AO$10:AO371,AO371)=1,AO371,""))))</f>
        <v/>
      </c>
      <c r="AQ371" s="211"/>
      <c r="AR371" s="211"/>
    </row>
    <row r="372" spans="1:44" ht="21.75" customHeight="1" x14ac:dyDescent="0.35">
      <c r="A372" s="148" t="str">
        <f t="shared" si="91"/>
        <v/>
      </c>
      <c r="B372" s="10"/>
      <c r="C372" s="147" t="str">
        <f>IFERROR(INDEX('List of schools'!C$2:C$8000, MATCH('Year 8 _2022'!$B372, 'List of schools'!$B$2:$B$8000,0)), "NA")</f>
        <v>NA</v>
      </c>
      <c r="D372" s="10"/>
      <c r="E372" s="124"/>
      <c r="F372" s="149" t="str">
        <f>IF(E372="","",IFERROR(
IF('Year 8 _2022'!E372="M",INDEX('List of schools'!H$2:H$7300,MATCH('Year 8 _2022'!$B372,'List of schools'!$B$2:$B$7300,0)),IF('Year 8 _2022'!E372="F",INDEX('List of schools'!G$2:G$7300,MATCH('Year 8 _2022'!$B372,'List of schools'!$B$2:$B$7300,0)),IF('Year 8 _2022'!E372="non-binary or other", 0,IF('Year 8 _2022'!E372="not disclosed", 0,"NA")))),"NA"))</f>
        <v/>
      </c>
      <c r="G372" s="11"/>
      <c r="H372" s="10"/>
      <c r="I372" s="10"/>
      <c r="J372" s="10"/>
      <c r="K372" s="150">
        <f t="shared" si="77"/>
        <v>0</v>
      </c>
      <c r="L372" s="17"/>
      <c r="M372" s="16"/>
      <c r="N372" s="9"/>
      <c r="O372" s="213"/>
      <c r="P372" s="10"/>
      <c r="Q372" s="355"/>
      <c r="R372" s="254"/>
      <c r="S372" s="151" t="str">
        <f t="shared" si="85"/>
        <v/>
      </c>
      <c r="T372" s="16"/>
      <c r="U372" s="10"/>
      <c r="V372" s="213"/>
      <c r="W372" s="10"/>
      <c r="X372" s="355"/>
      <c r="Y372" s="254"/>
      <c r="Z372" s="151" t="str">
        <f t="shared" si="86"/>
        <v/>
      </c>
      <c r="AA372" s="4"/>
      <c r="AB372" s="153" t="str">
        <f t="shared" si="78"/>
        <v/>
      </c>
      <c r="AC372" s="169" t="str">
        <f t="shared" si="79"/>
        <v/>
      </c>
      <c r="AD372" s="153">
        <f t="shared" si="80"/>
        <v>0</v>
      </c>
      <c r="AE372" s="153" t="str">
        <f t="shared" si="81"/>
        <v>NA</v>
      </c>
      <c r="AF372" s="153" t="str">
        <f t="shared" si="82"/>
        <v>NA</v>
      </c>
      <c r="AG372" s="153" t="str">
        <f>IF(AF372="NA","",IF(AF372=999999, "", IF(AF372=888888, "", IF(COUNTIF($AF$10:AF372,AF372)=1,AF372,""))))</f>
        <v/>
      </c>
      <c r="AH372" s="153" t="str">
        <f t="shared" si="83"/>
        <v>NA</v>
      </c>
      <c r="AI372" s="153" t="str">
        <f>IF(AH372="NA","",IF(AH372=999999, "", IF(AH372=888888, "", IF(COUNTIF($AH$10:AH372,AH372)=1,AH372,""))))</f>
        <v/>
      </c>
      <c r="AJ372" s="153" t="str">
        <f t="shared" si="84"/>
        <v>NA</v>
      </c>
      <c r="AK372" s="153" t="str">
        <f>IF(AJ372="NA","",IF(AJ372=999999, "", IF(AJ372=888888, "", IF(COUNTIF($AJ$10:AJ372,AJ372)=1,AJ372,""))))</f>
        <v/>
      </c>
      <c r="AL372" s="153">
        <f t="shared" si="87"/>
        <v>0</v>
      </c>
      <c r="AM372" s="153">
        <f t="shared" si="88"/>
        <v>0</v>
      </c>
      <c r="AN372" s="153" t="str">
        <f t="shared" si="89"/>
        <v>False</v>
      </c>
      <c r="AO372" s="235" t="str">
        <f t="shared" si="90"/>
        <v>NA</v>
      </c>
      <c r="AP372" s="235" t="str">
        <f>IF(AO372="NA","",IF(AO372=999999, "", IF(AO372=888888, "", IF(COUNTIF($AO$10:AO372,AO372)=1,AO372,""))))</f>
        <v/>
      </c>
      <c r="AQ372" s="211"/>
      <c r="AR372" s="211"/>
    </row>
    <row r="373" spans="1:44" ht="21.75" customHeight="1" x14ac:dyDescent="0.35">
      <c r="A373" s="148" t="str">
        <f t="shared" si="91"/>
        <v/>
      </c>
      <c r="B373" s="10"/>
      <c r="C373" s="147" t="str">
        <f>IFERROR(INDEX('List of schools'!C$2:C$8000, MATCH('Year 8 _2022'!$B373, 'List of schools'!$B$2:$B$8000,0)), "NA")</f>
        <v>NA</v>
      </c>
      <c r="D373" s="10"/>
      <c r="E373" s="124"/>
      <c r="F373" s="149" t="str">
        <f>IF(E373="","",IFERROR(
IF('Year 8 _2022'!E373="M",INDEX('List of schools'!H$2:H$7300,MATCH('Year 8 _2022'!$B373,'List of schools'!$B$2:$B$7300,0)),IF('Year 8 _2022'!E373="F",INDEX('List of schools'!G$2:G$7300,MATCH('Year 8 _2022'!$B373,'List of schools'!$B$2:$B$7300,0)),IF('Year 8 _2022'!E373="non-binary or other", 0,IF('Year 8 _2022'!E373="not disclosed", 0,"NA")))),"NA"))</f>
        <v/>
      </c>
      <c r="G373" s="11"/>
      <c r="H373" s="10"/>
      <c r="I373" s="10"/>
      <c r="J373" s="10"/>
      <c r="K373" s="150">
        <f t="shared" si="77"/>
        <v>0</v>
      </c>
      <c r="L373" s="17"/>
      <c r="M373" s="16"/>
      <c r="N373" s="9"/>
      <c r="O373" s="213"/>
      <c r="P373" s="10"/>
      <c r="Q373" s="355"/>
      <c r="R373" s="254"/>
      <c r="S373" s="151" t="str">
        <f t="shared" si="85"/>
        <v/>
      </c>
      <c r="T373" s="16"/>
      <c r="U373" s="10"/>
      <c r="V373" s="213"/>
      <c r="W373" s="10"/>
      <c r="X373" s="355"/>
      <c r="Y373" s="254"/>
      <c r="Z373" s="151" t="str">
        <f t="shared" si="86"/>
        <v/>
      </c>
      <c r="AA373" s="4"/>
      <c r="AB373" s="153" t="str">
        <f t="shared" si="78"/>
        <v/>
      </c>
      <c r="AC373" s="169" t="str">
        <f t="shared" si="79"/>
        <v/>
      </c>
      <c r="AD373" s="153">
        <f t="shared" si="80"/>
        <v>0</v>
      </c>
      <c r="AE373" s="153" t="str">
        <f t="shared" si="81"/>
        <v>NA</v>
      </c>
      <c r="AF373" s="153" t="str">
        <f t="shared" si="82"/>
        <v>NA</v>
      </c>
      <c r="AG373" s="153" t="str">
        <f>IF(AF373="NA","",IF(AF373=999999, "", IF(AF373=888888, "", IF(COUNTIF($AF$10:AF373,AF373)=1,AF373,""))))</f>
        <v/>
      </c>
      <c r="AH373" s="153" t="str">
        <f t="shared" si="83"/>
        <v>NA</v>
      </c>
      <c r="AI373" s="153" t="str">
        <f>IF(AH373="NA","",IF(AH373=999999, "", IF(AH373=888888, "", IF(COUNTIF($AH$10:AH373,AH373)=1,AH373,""))))</f>
        <v/>
      </c>
      <c r="AJ373" s="153" t="str">
        <f t="shared" si="84"/>
        <v>NA</v>
      </c>
      <c r="AK373" s="153" t="str">
        <f>IF(AJ373="NA","",IF(AJ373=999999, "", IF(AJ373=888888, "", IF(COUNTIF($AJ$10:AJ373,AJ373)=1,AJ373,""))))</f>
        <v/>
      </c>
      <c r="AL373" s="153">
        <f t="shared" si="87"/>
        <v>0</v>
      </c>
      <c r="AM373" s="153">
        <f t="shared" si="88"/>
        <v>0</v>
      </c>
      <c r="AN373" s="153" t="str">
        <f t="shared" si="89"/>
        <v>False</v>
      </c>
      <c r="AO373" s="235" t="str">
        <f t="shared" si="90"/>
        <v>NA</v>
      </c>
      <c r="AP373" s="235" t="str">
        <f>IF(AO373="NA","",IF(AO373=999999, "", IF(AO373=888888, "", IF(COUNTIF($AO$10:AO373,AO373)=1,AO373,""))))</f>
        <v/>
      </c>
      <c r="AQ373" s="211"/>
      <c r="AR373" s="211"/>
    </row>
    <row r="374" spans="1:44" ht="21.75" customHeight="1" x14ac:dyDescent="0.35">
      <c r="A374" s="148" t="str">
        <f t="shared" si="91"/>
        <v/>
      </c>
      <c r="B374" s="10"/>
      <c r="C374" s="147" t="str">
        <f>IFERROR(INDEX('List of schools'!C$2:C$8000, MATCH('Year 8 _2022'!$B374, 'List of schools'!$B$2:$B$8000,0)), "NA")</f>
        <v>NA</v>
      </c>
      <c r="D374" s="10"/>
      <c r="E374" s="124"/>
      <c r="F374" s="149" t="str">
        <f>IF(E374="","",IFERROR(
IF('Year 8 _2022'!E374="M",INDEX('List of schools'!H$2:H$7300,MATCH('Year 8 _2022'!$B374,'List of schools'!$B$2:$B$7300,0)),IF('Year 8 _2022'!E374="F",INDEX('List of schools'!G$2:G$7300,MATCH('Year 8 _2022'!$B374,'List of schools'!$B$2:$B$7300,0)),IF('Year 8 _2022'!E374="non-binary or other", 0,IF('Year 8 _2022'!E374="not disclosed", 0,"NA")))),"NA"))</f>
        <v/>
      </c>
      <c r="G374" s="11"/>
      <c r="H374" s="10"/>
      <c r="I374" s="10"/>
      <c r="J374" s="10"/>
      <c r="K374" s="150">
        <f t="shared" si="77"/>
        <v>0</v>
      </c>
      <c r="L374" s="17"/>
      <c r="M374" s="16"/>
      <c r="N374" s="9"/>
      <c r="O374" s="213"/>
      <c r="P374" s="10"/>
      <c r="Q374" s="355"/>
      <c r="R374" s="254"/>
      <c r="S374" s="151" t="str">
        <f t="shared" si="85"/>
        <v/>
      </c>
      <c r="T374" s="16"/>
      <c r="U374" s="10"/>
      <c r="V374" s="213"/>
      <c r="W374" s="10"/>
      <c r="X374" s="355"/>
      <c r="Y374" s="254"/>
      <c r="Z374" s="151" t="str">
        <f t="shared" si="86"/>
        <v/>
      </c>
      <c r="AA374" s="4"/>
      <c r="AB374" s="153" t="str">
        <f t="shared" si="78"/>
        <v/>
      </c>
      <c r="AC374" s="169" t="str">
        <f t="shared" si="79"/>
        <v/>
      </c>
      <c r="AD374" s="153">
        <f t="shared" si="80"/>
        <v>0</v>
      </c>
      <c r="AE374" s="153" t="str">
        <f t="shared" si="81"/>
        <v>NA</v>
      </c>
      <c r="AF374" s="153" t="str">
        <f t="shared" si="82"/>
        <v>NA</v>
      </c>
      <c r="AG374" s="153" t="str">
        <f>IF(AF374="NA","",IF(AF374=999999, "", IF(AF374=888888, "", IF(COUNTIF($AF$10:AF374,AF374)=1,AF374,""))))</f>
        <v/>
      </c>
      <c r="AH374" s="153" t="str">
        <f t="shared" si="83"/>
        <v>NA</v>
      </c>
      <c r="AI374" s="153" t="str">
        <f>IF(AH374="NA","",IF(AH374=999999, "", IF(AH374=888888, "", IF(COUNTIF($AH$10:AH374,AH374)=1,AH374,""))))</f>
        <v/>
      </c>
      <c r="AJ374" s="153" t="str">
        <f t="shared" si="84"/>
        <v>NA</v>
      </c>
      <c r="AK374" s="153" t="str">
        <f>IF(AJ374="NA","",IF(AJ374=999999, "", IF(AJ374=888888, "", IF(COUNTIF($AJ$10:AJ374,AJ374)=1,AJ374,""))))</f>
        <v/>
      </c>
      <c r="AL374" s="153">
        <f t="shared" si="87"/>
        <v>0</v>
      </c>
      <c r="AM374" s="153">
        <f t="shared" si="88"/>
        <v>0</v>
      </c>
      <c r="AN374" s="153" t="str">
        <f t="shared" si="89"/>
        <v>False</v>
      </c>
      <c r="AO374" s="235" t="str">
        <f t="shared" si="90"/>
        <v>NA</v>
      </c>
      <c r="AP374" s="235" t="str">
        <f>IF(AO374="NA","",IF(AO374=999999, "", IF(AO374=888888, "", IF(COUNTIF($AO$10:AO374,AO374)=1,AO374,""))))</f>
        <v/>
      </c>
      <c r="AQ374" s="211"/>
      <c r="AR374" s="211"/>
    </row>
    <row r="375" spans="1:44" ht="21.75" customHeight="1" x14ac:dyDescent="0.35">
      <c r="A375" s="148" t="str">
        <f t="shared" si="91"/>
        <v/>
      </c>
      <c r="B375" s="10"/>
      <c r="C375" s="147" t="str">
        <f>IFERROR(INDEX('List of schools'!C$2:C$8000, MATCH('Year 8 _2022'!$B375, 'List of schools'!$B$2:$B$8000,0)), "NA")</f>
        <v>NA</v>
      </c>
      <c r="D375" s="10"/>
      <c r="E375" s="124"/>
      <c r="F375" s="149" t="str">
        <f>IF(E375="","",IFERROR(
IF('Year 8 _2022'!E375="M",INDEX('List of schools'!H$2:H$7300,MATCH('Year 8 _2022'!$B375,'List of schools'!$B$2:$B$7300,0)),IF('Year 8 _2022'!E375="F",INDEX('List of schools'!G$2:G$7300,MATCH('Year 8 _2022'!$B375,'List of schools'!$B$2:$B$7300,0)),IF('Year 8 _2022'!E375="non-binary or other", 0,IF('Year 8 _2022'!E375="not disclosed", 0,"NA")))),"NA"))</f>
        <v/>
      </c>
      <c r="G375" s="11"/>
      <c r="H375" s="10"/>
      <c r="I375" s="10"/>
      <c r="J375" s="10"/>
      <c r="K375" s="150">
        <f t="shared" si="77"/>
        <v>0</v>
      </c>
      <c r="L375" s="17"/>
      <c r="M375" s="16"/>
      <c r="N375" s="9"/>
      <c r="O375" s="213"/>
      <c r="P375" s="10"/>
      <c r="Q375" s="355"/>
      <c r="R375" s="254"/>
      <c r="S375" s="151" t="str">
        <f t="shared" si="85"/>
        <v/>
      </c>
      <c r="T375" s="16"/>
      <c r="U375" s="10"/>
      <c r="V375" s="213"/>
      <c r="W375" s="10"/>
      <c r="X375" s="355"/>
      <c r="Y375" s="254"/>
      <c r="Z375" s="151" t="str">
        <f t="shared" si="86"/>
        <v/>
      </c>
      <c r="AA375" s="4"/>
      <c r="AB375" s="153" t="str">
        <f t="shared" si="78"/>
        <v/>
      </c>
      <c r="AC375" s="169" t="str">
        <f t="shared" si="79"/>
        <v/>
      </c>
      <c r="AD375" s="153">
        <f t="shared" si="80"/>
        <v>0</v>
      </c>
      <c r="AE375" s="153" t="str">
        <f t="shared" si="81"/>
        <v>NA</v>
      </c>
      <c r="AF375" s="153" t="str">
        <f t="shared" si="82"/>
        <v>NA</v>
      </c>
      <c r="AG375" s="153" t="str">
        <f>IF(AF375="NA","",IF(AF375=999999, "", IF(AF375=888888, "", IF(COUNTIF($AF$10:AF375,AF375)=1,AF375,""))))</f>
        <v/>
      </c>
      <c r="AH375" s="153" t="str">
        <f t="shared" si="83"/>
        <v>NA</v>
      </c>
      <c r="AI375" s="153" t="str">
        <f>IF(AH375="NA","",IF(AH375=999999, "", IF(AH375=888888, "", IF(COUNTIF($AH$10:AH375,AH375)=1,AH375,""))))</f>
        <v/>
      </c>
      <c r="AJ375" s="153" t="str">
        <f t="shared" si="84"/>
        <v>NA</v>
      </c>
      <c r="AK375" s="153" t="str">
        <f>IF(AJ375="NA","",IF(AJ375=999999, "", IF(AJ375=888888, "", IF(COUNTIF($AJ$10:AJ375,AJ375)=1,AJ375,""))))</f>
        <v/>
      </c>
      <c r="AL375" s="153">
        <f t="shared" si="87"/>
        <v>0</v>
      </c>
      <c r="AM375" s="153">
        <f t="shared" si="88"/>
        <v>0</v>
      </c>
      <c r="AN375" s="153" t="str">
        <f t="shared" si="89"/>
        <v>False</v>
      </c>
      <c r="AO375" s="235" t="str">
        <f t="shared" si="90"/>
        <v>NA</v>
      </c>
      <c r="AP375" s="235" t="str">
        <f>IF(AO375="NA","",IF(AO375=999999, "", IF(AO375=888888, "", IF(COUNTIF($AO$10:AO375,AO375)=1,AO375,""))))</f>
        <v/>
      </c>
      <c r="AQ375" s="211"/>
      <c r="AR375" s="211"/>
    </row>
    <row r="376" spans="1:44" ht="21.75" customHeight="1" x14ac:dyDescent="0.35">
      <c r="A376" s="148" t="str">
        <f t="shared" si="91"/>
        <v/>
      </c>
      <c r="B376" s="10"/>
      <c r="C376" s="147" t="str">
        <f>IFERROR(INDEX('List of schools'!C$2:C$8000, MATCH('Year 8 _2022'!$B376, 'List of schools'!$B$2:$B$8000,0)), "NA")</f>
        <v>NA</v>
      </c>
      <c r="D376" s="10"/>
      <c r="E376" s="124"/>
      <c r="F376" s="149" t="str">
        <f>IF(E376="","",IFERROR(
IF('Year 8 _2022'!E376="M",INDEX('List of schools'!H$2:H$7300,MATCH('Year 8 _2022'!$B376,'List of schools'!$B$2:$B$7300,0)),IF('Year 8 _2022'!E376="F",INDEX('List of schools'!G$2:G$7300,MATCH('Year 8 _2022'!$B376,'List of schools'!$B$2:$B$7300,0)),IF('Year 8 _2022'!E376="non-binary or other", 0,IF('Year 8 _2022'!E376="not disclosed", 0,"NA")))),"NA"))</f>
        <v/>
      </c>
      <c r="G376" s="11"/>
      <c r="H376" s="10"/>
      <c r="I376" s="10"/>
      <c r="J376" s="10"/>
      <c r="K376" s="150">
        <f t="shared" si="77"/>
        <v>0</v>
      </c>
      <c r="L376" s="17"/>
      <c r="M376" s="16"/>
      <c r="N376" s="9"/>
      <c r="O376" s="213"/>
      <c r="P376" s="10"/>
      <c r="Q376" s="355"/>
      <c r="R376" s="254"/>
      <c r="S376" s="151" t="str">
        <f t="shared" si="85"/>
        <v/>
      </c>
      <c r="T376" s="16"/>
      <c r="U376" s="10"/>
      <c r="V376" s="213"/>
      <c r="W376" s="10"/>
      <c r="X376" s="355"/>
      <c r="Y376" s="254"/>
      <c r="Z376" s="151" t="str">
        <f t="shared" si="86"/>
        <v/>
      </c>
      <c r="AA376" s="4"/>
      <c r="AB376" s="153" t="str">
        <f t="shared" si="78"/>
        <v/>
      </c>
      <c r="AC376" s="169" t="str">
        <f t="shared" si="79"/>
        <v/>
      </c>
      <c r="AD376" s="153">
        <f t="shared" si="80"/>
        <v>0</v>
      </c>
      <c r="AE376" s="153" t="str">
        <f t="shared" si="81"/>
        <v>NA</v>
      </c>
      <c r="AF376" s="153" t="str">
        <f t="shared" si="82"/>
        <v>NA</v>
      </c>
      <c r="AG376" s="153" t="str">
        <f>IF(AF376="NA","",IF(AF376=999999, "", IF(AF376=888888, "", IF(COUNTIF($AF$10:AF376,AF376)=1,AF376,""))))</f>
        <v/>
      </c>
      <c r="AH376" s="153" t="str">
        <f t="shared" si="83"/>
        <v>NA</v>
      </c>
      <c r="AI376" s="153" t="str">
        <f>IF(AH376="NA","",IF(AH376=999999, "", IF(AH376=888888, "", IF(COUNTIF($AH$10:AH376,AH376)=1,AH376,""))))</f>
        <v/>
      </c>
      <c r="AJ376" s="153" t="str">
        <f t="shared" si="84"/>
        <v>NA</v>
      </c>
      <c r="AK376" s="153" t="str">
        <f>IF(AJ376="NA","",IF(AJ376=999999, "", IF(AJ376=888888, "", IF(COUNTIF($AJ$10:AJ376,AJ376)=1,AJ376,""))))</f>
        <v/>
      </c>
      <c r="AL376" s="153">
        <f t="shared" si="87"/>
        <v>0</v>
      </c>
      <c r="AM376" s="153">
        <f t="shared" si="88"/>
        <v>0</v>
      </c>
      <c r="AN376" s="153" t="str">
        <f t="shared" si="89"/>
        <v>False</v>
      </c>
      <c r="AO376" s="235" t="str">
        <f t="shared" si="90"/>
        <v>NA</v>
      </c>
      <c r="AP376" s="235" t="str">
        <f>IF(AO376="NA","",IF(AO376=999999, "", IF(AO376=888888, "", IF(COUNTIF($AO$10:AO376,AO376)=1,AO376,""))))</f>
        <v/>
      </c>
      <c r="AQ376" s="211"/>
      <c r="AR376" s="211"/>
    </row>
    <row r="377" spans="1:44" ht="21.75" customHeight="1" x14ac:dyDescent="0.35">
      <c r="A377" s="148" t="str">
        <f t="shared" si="91"/>
        <v/>
      </c>
      <c r="B377" s="10"/>
      <c r="C377" s="147" t="str">
        <f>IFERROR(INDEX('List of schools'!C$2:C$8000, MATCH('Year 8 _2022'!$B377, 'List of schools'!$B$2:$B$8000,0)), "NA")</f>
        <v>NA</v>
      </c>
      <c r="D377" s="10"/>
      <c r="E377" s="124"/>
      <c r="F377" s="149" t="str">
        <f>IF(E377="","",IFERROR(
IF('Year 8 _2022'!E377="M",INDEX('List of schools'!H$2:H$7300,MATCH('Year 8 _2022'!$B377,'List of schools'!$B$2:$B$7300,0)),IF('Year 8 _2022'!E377="F",INDEX('List of schools'!G$2:G$7300,MATCH('Year 8 _2022'!$B377,'List of schools'!$B$2:$B$7300,0)),IF('Year 8 _2022'!E377="non-binary or other", 0,IF('Year 8 _2022'!E377="not disclosed", 0,"NA")))),"NA"))</f>
        <v/>
      </c>
      <c r="G377" s="11"/>
      <c r="H377" s="10"/>
      <c r="I377" s="10"/>
      <c r="J377" s="10"/>
      <c r="K377" s="150">
        <f t="shared" si="77"/>
        <v>0</v>
      </c>
      <c r="L377" s="17"/>
      <c r="M377" s="16"/>
      <c r="N377" s="9"/>
      <c r="O377" s="213"/>
      <c r="P377" s="10"/>
      <c r="Q377" s="355"/>
      <c r="R377" s="254"/>
      <c r="S377" s="151" t="str">
        <f t="shared" si="85"/>
        <v/>
      </c>
      <c r="T377" s="16"/>
      <c r="U377" s="10"/>
      <c r="V377" s="213"/>
      <c r="W377" s="10"/>
      <c r="X377" s="355"/>
      <c r="Y377" s="254"/>
      <c r="Z377" s="151" t="str">
        <f t="shared" si="86"/>
        <v/>
      </c>
      <c r="AA377" s="4"/>
      <c r="AB377" s="153" t="str">
        <f t="shared" si="78"/>
        <v/>
      </c>
      <c r="AC377" s="169" t="str">
        <f t="shared" si="79"/>
        <v/>
      </c>
      <c r="AD377" s="153">
        <f t="shared" si="80"/>
        <v>0</v>
      </c>
      <c r="AE377" s="153" t="str">
        <f t="shared" si="81"/>
        <v>NA</v>
      </c>
      <c r="AF377" s="153" t="str">
        <f t="shared" si="82"/>
        <v>NA</v>
      </c>
      <c r="AG377" s="153" t="str">
        <f>IF(AF377="NA","",IF(AF377=999999, "", IF(AF377=888888, "", IF(COUNTIF($AF$10:AF377,AF377)=1,AF377,""))))</f>
        <v/>
      </c>
      <c r="AH377" s="153" t="str">
        <f t="shared" si="83"/>
        <v>NA</v>
      </c>
      <c r="AI377" s="153" t="str">
        <f>IF(AH377="NA","",IF(AH377=999999, "", IF(AH377=888888, "", IF(COUNTIF($AH$10:AH377,AH377)=1,AH377,""))))</f>
        <v/>
      </c>
      <c r="AJ377" s="153" t="str">
        <f t="shared" si="84"/>
        <v>NA</v>
      </c>
      <c r="AK377" s="153" t="str">
        <f>IF(AJ377="NA","",IF(AJ377=999999, "", IF(AJ377=888888, "", IF(COUNTIF($AJ$10:AJ377,AJ377)=1,AJ377,""))))</f>
        <v/>
      </c>
      <c r="AL377" s="153">
        <f t="shared" si="87"/>
        <v>0</v>
      </c>
      <c r="AM377" s="153">
        <f t="shared" si="88"/>
        <v>0</v>
      </c>
      <c r="AN377" s="153" t="str">
        <f t="shared" si="89"/>
        <v>False</v>
      </c>
      <c r="AO377" s="235" t="str">
        <f t="shared" si="90"/>
        <v>NA</v>
      </c>
      <c r="AP377" s="235" t="str">
        <f>IF(AO377="NA","",IF(AO377=999999, "", IF(AO377=888888, "", IF(COUNTIF($AO$10:AO377,AO377)=1,AO377,""))))</f>
        <v/>
      </c>
      <c r="AQ377" s="211"/>
      <c r="AR377" s="211"/>
    </row>
    <row r="378" spans="1:44" ht="21.75" customHeight="1" x14ac:dyDescent="0.35">
      <c r="A378" s="148" t="str">
        <f t="shared" si="91"/>
        <v/>
      </c>
      <c r="B378" s="10"/>
      <c r="C378" s="147" t="str">
        <f>IFERROR(INDEX('List of schools'!C$2:C$8000, MATCH('Year 8 _2022'!$B378, 'List of schools'!$B$2:$B$8000,0)), "NA")</f>
        <v>NA</v>
      </c>
      <c r="D378" s="10"/>
      <c r="E378" s="124"/>
      <c r="F378" s="149" t="str">
        <f>IF(E378="","",IFERROR(
IF('Year 8 _2022'!E378="M",INDEX('List of schools'!H$2:H$7300,MATCH('Year 8 _2022'!$B378,'List of schools'!$B$2:$B$7300,0)),IF('Year 8 _2022'!E378="F",INDEX('List of schools'!G$2:G$7300,MATCH('Year 8 _2022'!$B378,'List of schools'!$B$2:$B$7300,0)),IF('Year 8 _2022'!E378="non-binary or other", 0,IF('Year 8 _2022'!E378="not disclosed", 0,"NA")))),"NA"))</f>
        <v/>
      </c>
      <c r="G378" s="11"/>
      <c r="H378" s="10"/>
      <c r="I378" s="10"/>
      <c r="J378" s="10"/>
      <c r="K378" s="150">
        <f t="shared" si="77"/>
        <v>0</v>
      </c>
      <c r="L378" s="17"/>
      <c r="M378" s="16"/>
      <c r="N378" s="9"/>
      <c r="O378" s="213"/>
      <c r="P378" s="10"/>
      <c r="Q378" s="355"/>
      <c r="R378" s="254"/>
      <c r="S378" s="151" t="str">
        <f t="shared" si="85"/>
        <v/>
      </c>
      <c r="T378" s="16"/>
      <c r="U378" s="10"/>
      <c r="V378" s="213"/>
      <c r="W378" s="10"/>
      <c r="X378" s="355"/>
      <c r="Y378" s="254"/>
      <c r="Z378" s="151" t="str">
        <f t="shared" si="86"/>
        <v/>
      </c>
      <c r="AA378" s="4"/>
      <c r="AB378" s="153" t="str">
        <f t="shared" si="78"/>
        <v/>
      </c>
      <c r="AC378" s="169" t="str">
        <f t="shared" si="79"/>
        <v/>
      </c>
      <c r="AD378" s="153">
        <f t="shared" si="80"/>
        <v>0</v>
      </c>
      <c r="AE378" s="153" t="str">
        <f t="shared" si="81"/>
        <v>NA</v>
      </c>
      <c r="AF378" s="153" t="str">
        <f t="shared" si="82"/>
        <v>NA</v>
      </c>
      <c r="AG378" s="153" t="str">
        <f>IF(AF378="NA","",IF(AF378=999999, "", IF(AF378=888888, "", IF(COUNTIF($AF$10:AF378,AF378)=1,AF378,""))))</f>
        <v/>
      </c>
      <c r="AH378" s="153" t="str">
        <f t="shared" si="83"/>
        <v>NA</v>
      </c>
      <c r="AI378" s="153" t="str">
        <f>IF(AH378="NA","",IF(AH378=999999, "", IF(AH378=888888, "", IF(COUNTIF($AH$10:AH378,AH378)=1,AH378,""))))</f>
        <v/>
      </c>
      <c r="AJ378" s="153" t="str">
        <f t="shared" si="84"/>
        <v>NA</v>
      </c>
      <c r="AK378" s="153" t="str">
        <f>IF(AJ378="NA","",IF(AJ378=999999, "", IF(AJ378=888888, "", IF(COUNTIF($AJ$10:AJ378,AJ378)=1,AJ378,""))))</f>
        <v/>
      </c>
      <c r="AL378" s="153">
        <f t="shared" si="87"/>
        <v>0</v>
      </c>
      <c r="AM378" s="153">
        <f t="shared" si="88"/>
        <v>0</v>
      </c>
      <c r="AN378" s="153" t="str">
        <f t="shared" si="89"/>
        <v>False</v>
      </c>
      <c r="AO378" s="235" t="str">
        <f t="shared" si="90"/>
        <v>NA</v>
      </c>
      <c r="AP378" s="235" t="str">
        <f>IF(AO378="NA","",IF(AO378=999999, "", IF(AO378=888888, "", IF(COUNTIF($AO$10:AO378,AO378)=1,AO378,""))))</f>
        <v/>
      </c>
      <c r="AQ378" s="211"/>
      <c r="AR378" s="211"/>
    </row>
    <row r="379" spans="1:44" ht="21.75" customHeight="1" x14ac:dyDescent="0.35">
      <c r="A379" s="148" t="str">
        <f t="shared" si="91"/>
        <v/>
      </c>
      <c r="B379" s="10"/>
      <c r="C379" s="147" t="str">
        <f>IFERROR(INDEX('List of schools'!C$2:C$8000, MATCH('Year 8 _2022'!$B379, 'List of schools'!$B$2:$B$8000,0)), "NA")</f>
        <v>NA</v>
      </c>
      <c r="D379" s="10"/>
      <c r="E379" s="124"/>
      <c r="F379" s="149" t="str">
        <f>IF(E379="","",IFERROR(
IF('Year 8 _2022'!E379="M",INDEX('List of schools'!H$2:H$7300,MATCH('Year 8 _2022'!$B379,'List of schools'!$B$2:$B$7300,0)),IF('Year 8 _2022'!E379="F",INDEX('List of schools'!G$2:G$7300,MATCH('Year 8 _2022'!$B379,'List of schools'!$B$2:$B$7300,0)),IF('Year 8 _2022'!E379="non-binary or other", 0,IF('Year 8 _2022'!E379="not disclosed", 0,"NA")))),"NA"))</f>
        <v/>
      </c>
      <c r="G379" s="11"/>
      <c r="H379" s="10"/>
      <c r="I379" s="10"/>
      <c r="J379" s="10"/>
      <c r="K379" s="150">
        <f t="shared" si="77"/>
        <v>0</v>
      </c>
      <c r="L379" s="17"/>
      <c r="M379" s="16"/>
      <c r="N379" s="9"/>
      <c r="O379" s="213"/>
      <c r="P379" s="10"/>
      <c r="Q379" s="355"/>
      <c r="R379" s="254"/>
      <c r="S379" s="151" t="str">
        <f t="shared" si="85"/>
        <v/>
      </c>
      <c r="T379" s="16"/>
      <c r="U379" s="10"/>
      <c r="V379" s="213"/>
      <c r="W379" s="10"/>
      <c r="X379" s="355"/>
      <c r="Y379" s="254"/>
      <c r="Z379" s="151" t="str">
        <f t="shared" si="86"/>
        <v/>
      </c>
      <c r="AA379" s="4"/>
      <c r="AB379" s="153" t="str">
        <f t="shared" si="78"/>
        <v/>
      </c>
      <c r="AC379" s="169" t="str">
        <f t="shared" si="79"/>
        <v/>
      </c>
      <c r="AD379" s="153">
        <f t="shared" si="80"/>
        <v>0</v>
      </c>
      <c r="AE379" s="153" t="str">
        <f t="shared" si="81"/>
        <v>NA</v>
      </c>
      <c r="AF379" s="153" t="str">
        <f t="shared" si="82"/>
        <v>NA</v>
      </c>
      <c r="AG379" s="153" t="str">
        <f>IF(AF379="NA","",IF(AF379=999999, "", IF(AF379=888888, "", IF(COUNTIF($AF$10:AF379,AF379)=1,AF379,""))))</f>
        <v/>
      </c>
      <c r="AH379" s="153" t="str">
        <f t="shared" si="83"/>
        <v>NA</v>
      </c>
      <c r="AI379" s="153" t="str">
        <f>IF(AH379="NA","",IF(AH379=999999, "", IF(AH379=888888, "", IF(COUNTIF($AH$10:AH379,AH379)=1,AH379,""))))</f>
        <v/>
      </c>
      <c r="AJ379" s="153" t="str">
        <f t="shared" si="84"/>
        <v>NA</v>
      </c>
      <c r="AK379" s="153" t="str">
        <f>IF(AJ379="NA","",IF(AJ379=999999, "", IF(AJ379=888888, "", IF(COUNTIF($AJ$10:AJ379,AJ379)=1,AJ379,""))))</f>
        <v/>
      </c>
      <c r="AL379" s="153">
        <f t="shared" si="87"/>
        <v>0</v>
      </c>
      <c r="AM379" s="153">
        <f t="shared" si="88"/>
        <v>0</v>
      </c>
      <c r="AN379" s="153" t="str">
        <f t="shared" si="89"/>
        <v>False</v>
      </c>
      <c r="AO379" s="235" t="str">
        <f t="shared" si="90"/>
        <v>NA</v>
      </c>
      <c r="AP379" s="235" t="str">
        <f>IF(AO379="NA","",IF(AO379=999999, "", IF(AO379=888888, "", IF(COUNTIF($AO$10:AO379,AO379)=1,AO379,""))))</f>
        <v/>
      </c>
      <c r="AQ379" s="211"/>
      <c r="AR379" s="211"/>
    </row>
    <row r="380" spans="1:44" ht="21.75" customHeight="1" x14ac:dyDescent="0.35">
      <c r="A380" s="148" t="str">
        <f t="shared" si="91"/>
        <v/>
      </c>
      <c r="B380" s="10"/>
      <c r="C380" s="147" t="str">
        <f>IFERROR(INDEX('List of schools'!C$2:C$8000, MATCH('Year 8 _2022'!$B380, 'List of schools'!$B$2:$B$8000,0)), "NA")</f>
        <v>NA</v>
      </c>
      <c r="D380" s="10"/>
      <c r="E380" s="124"/>
      <c r="F380" s="149" t="str">
        <f>IF(E380="","",IFERROR(
IF('Year 8 _2022'!E380="M",INDEX('List of schools'!H$2:H$7300,MATCH('Year 8 _2022'!$B380,'List of schools'!$B$2:$B$7300,0)),IF('Year 8 _2022'!E380="F",INDEX('List of schools'!G$2:G$7300,MATCH('Year 8 _2022'!$B380,'List of schools'!$B$2:$B$7300,0)),IF('Year 8 _2022'!E380="non-binary or other", 0,IF('Year 8 _2022'!E380="not disclosed", 0,"NA")))),"NA"))</f>
        <v/>
      </c>
      <c r="G380" s="11"/>
      <c r="H380" s="10"/>
      <c r="I380" s="10"/>
      <c r="J380" s="10"/>
      <c r="K380" s="150">
        <f t="shared" si="77"/>
        <v>0</v>
      </c>
      <c r="L380" s="17"/>
      <c r="M380" s="16"/>
      <c r="N380" s="9"/>
      <c r="O380" s="213"/>
      <c r="P380" s="10"/>
      <c r="Q380" s="355"/>
      <c r="R380" s="254"/>
      <c r="S380" s="151" t="str">
        <f t="shared" si="85"/>
        <v/>
      </c>
      <c r="T380" s="16"/>
      <c r="U380" s="10"/>
      <c r="V380" s="213"/>
      <c r="W380" s="10"/>
      <c r="X380" s="355"/>
      <c r="Y380" s="254"/>
      <c r="Z380" s="151" t="str">
        <f t="shared" si="86"/>
        <v/>
      </c>
      <c r="AA380" s="4"/>
      <c r="AB380" s="153" t="str">
        <f t="shared" si="78"/>
        <v/>
      </c>
      <c r="AC380" s="169" t="str">
        <f t="shared" si="79"/>
        <v/>
      </c>
      <c r="AD380" s="153">
        <f t="shared" si="80"/>
        <v>0</v>
      </c>
      <c r="AE380" s="153" t="str">
        <f t="shared" si="81"/>
        <v>NA</v>
      </c>
      <c r="AF380" s="153" t="str">
        <f t="shared" si="82"/>
        <v>NA</v>
      </c>
      <c r="AG380" s="153" t="str">
        <f>IF(AF380="NA","",IF(AF380=999999, "", IF(AF380=888888, "", IF(COUNTIF($AF$10:AF380,AF380)=1,AF380,""))))</f>
        <v/>
      </c>
      <c r="AH380" s="153" t="str">
        <f t="shared" si="83"/>
        <v>NA</v>
      </c>
      <c r="AI380" s="153" t="str">
        <f>IF(AH380="NA","",IF(AH380=999999, "", IF(AH380=888888, "", IF(COUNTIF($AH$10:AH380,AH380)=1,AH380,""))))</f>
        <v/>
      </c>
      <c r="AJ380" s="153" t="str">
        <f t="shared" si="84"/>
        <v>NA</v>
      </c>
      <c r="AK380" s="153" t="str">
        <f>IF(AJ380="NA","",IF(AJ380=999999, "", IF(AJ380=888888, "", IF(COUNTIF($AJ$10:AJ380,AJ380)=1,AJ380,""))))</f>
        <v/>
      </c>
      <c r="AL380" s="153">
        <f t="shared" si="87"/>
        <v>0</v>
      </c>
      <c r="AM380" s="153">
        <f t="shared" si="88"/>
        <v>0</v>
      </c>
      <c r="AN380" s="153" t="str">
        <f t="shared" si="89"/>
        <v>False</v>
      </c>
      <c r="AO380" s="235" t="str">
        <f t="shared" si="90"/>
        <v>NA</v>
      </c>
      <c r="AP380" s="235" t="str">
        <f>IF(AO380="NA","",IF(AO380=999999, "", IF(AO380=888888, "", IF(COUNTIF($AO$10:AO380,AO380)=1,AO380,""))))</f>
        <v/>
      </c>
      <c r="AQ380" s="211"/>
      <c r="AR380" s="211"/>
    </row>
    <row r="381" spans="1:44" ht="21.75" customHeight="1" x14ac:dyDescent="0.35">
      <c r="A381" s="148" t="str">
        <f t="shared" si="91"/>
        <v/>
      </c>
      <c r="B381" s="10"/>
      <c r="C381" s="147" t="str">
        <f>IFERROR(INDEX('List of schools'!C$2:C$8000, MATCH('Year 8 _2022'!$B381, 'List of schools'!$B$2:$B$8000,0)), "NA")</f>
        <v>NA</v>
      </c>
      <c r="D381" s="10"/>
      <c r="E381" s="124"/>
      <c r="F381" s="149" t="str">
        <f>IF(E381="","",IFERROR(
IF('Year 8 _2022'!E381="M",INDEX('List of schools'!H$2:H$7300,MATCH('Year 8 _2022'!$B381,'List of schools'!$B$2:$B$7300,0)),IF('Year 8 _2022'!E381="F",INDEX('List of schools'!G$2:G$7300,MATCH('Year 8 _2022'!$B381,'List of schools'!$B$2:$B$7300,0)),IF('Year 8 _2022'!E381="non-binary or other", 0,IF('Year 8 _2022'!E381="not disclosed", 0,"NA")))),"NA"))</f>
        <v/>
      </c>
      <c r="G381" s="11"/>
      <c r="H381" s="10"/>
      <c r="I381" s="10"/>
      <c r="J381" s="10"/>
      <c r="K381" s="150">
        <f t="shared" si="77"/>
        <v>0</v>
      </c>
      <c r="L381" s="17"/>
      <c r="M381" s="16"/>
      <c r="N381" s="9"/>
      <c r="O381" s="213"/>
      <c r="P381" s="10"/>
      <c r="Q381" s="355"/>
      <c r="R381" s="254"/>
      <c r="S381" s="151" t="str">
        <f t="shared" si="85"/>
        <v/>
      </c>
      <c r="T381" s="16"/>
      <c r="U381" s="10"/>
      <c r="V381" s="213"/>
      <c r="W381" s="10"/>
      <c r="X381" s="355"/>
      <c r="Y381" s="254"/>
      <c r="Z381" s="151" t="str">
        <f t="shared" si="86"/>
        <v/>
      </c>
      <c r="AA381" s="4"/>
      <c r="AB381" s="153" t="str">
        <f t="shared" si="78"/>
        <v/>
      </c>
      <c r="AC381" s="169" t="str">
        <f t="shared" si="79"/>
        <v/>
      </c>
      <c r="AD381" s="153">
        <f t="shared" si="80"/>
        <v>0</v>
      </c>
      <c r="AE381" s="153" t="str">
        <f t="shared" si="81"/>
        <v>NA</v>
      </c>
      <c r="AF381" s="153" t="str">
        <f t="shared" si="82"/>
        <v>NA</v>
      </c>
      <c r="AG381" s="153" t="str">
        <f>IF(AF381="NA","",IF(AF381=999999, "", IF(AF381=888888, "", IF(COUNTIF($AF$10:AF381,AF381)=1,AF381,""))))</f>
        <v/>
      </c>
      <c r="AH381" s="153" t="str">
        <f t="shared" si="83"/>
        <v>NA</v>
      </c>
      <c r="AI381" s="153" t="str">
        <f>IF(AH381="NA","",IF(AH381=999999, "", IF(AH381=888888, "", IF(COUNTIF($AH$10:AH381,AH381)=1,AH381,""))))</f>
        <v/>
      </c>
      <c r="AJ381" s="153" t="str">
        <f t="shared" si="84"/>
        <v>NA</v>
      </c>
      <c r="AK381" s="153" t="str">
        <f>IF(AJ381="NA","",IF(AJ381=999999, "", IF(AJ381=888888, "", IF(COUNTIF($AJ$10:AJ381,AJ381)=1,AJ381,""))))</f>
        <v/>
      </c>
      <c r="AL381" s="153">
        <f t="shared" si="87"/>
        <v>0</v>
      </c>
      <c r="AM381" s="153">
        <f t="shared" si="88"/>
        <v>0</v>
      </c>
      <c r="AN381" s="153" t="str">
        <f t="shared" si="89"/>
        <v>False</v>
      </c>
      <c r="AO381" s="235" t="str">
        <f t="shared" si="90"/>
        <v>NA</v>
      </c>
      <c r="AP381" s="235" t="str">
        <f>IF(AO381="NA","",IF(AO381=999999, "", IF(AO381=888888, "", IF(COUNTIF($AO$10:AO381,AO381)=1,AO381,""))))</f>
        <v/>
      </c>
      <c r="AQ381" s="211"/>
      <c r="AR381" s="211"/>
    </row>
    <row r="382" spans="1:44" ht="21.75" customHeight="1" x14ac:dyDescent="0.35">
      <c r="A382" s="148" t="str">
        <f t="shared" si="91"/>
        <v/>
      </c>
      <c r="B382" s="10"/>
      <c r="C382" s="147" t="str">
        <f>IFERROR(INDEX('List of schools'!C$2:C$8000, MATCH('Year 8 _2022'!$B382, 'List of schools'!$B$2:$B$8000,0)), "NA")</f>
        <v>NA</v>
      </c>
      <c r="D382" s="10"/>
      <c r="E382" s="124"/>
      <c r="F382" s="149" t="str">
        <f>IF(E382="","",IFERROR(
IF('Year 8 _2022'!E382="M",INDEX('List of schools'!H$2:H$7300,MATCH('Year 8 _2022'!$B382,'List of schools'!$B$2:$B$7300,0)),IF('Year 8 _2022'!E382="F",INDEX('List of schools'!G$2:G$7300,MATCH('Year 8 _2022'!$B382,'List of schools'!$B$2:$B$7300,0)),IF('Year 8 _2022'!E382="non-binary or other", 0,IF('Year 8 _2022'!E382="not disclosed", 0,"NA")))),"NA"))</f>
        <v/>
      </c>
      <c r="G382" s="11"/>
      <c r="H382" s="10"/>
      <c r="I382" s="10"/>
      <c r="J382" s="10"/>
      <c r="K382" s="150">
        <f t="shared" si="77"/>
        <v>0</v>
      </c>
      <c r="L382" s="17"/>
      <c r="M382" s="16"/>
      <c r="N382" s="9"/>
      <c r="O382" s="213"/>
      <c r="P382" s="10"/>
      <c r="Q382" s="355"/>
      <c r="R382" s="254"/>
      <c r="S382" s="151" t="str">
        <f t="shared" si="85"/>
        <v/>
      </c>
      <c r="T382" s="16"/>
      <c r="U382" s="10"/>
      <c r="V382" s="213"/>
      <c r="W382" s="10"/>
      <c r="X382" s="355"/>
      <c r="Y382" s="254"/>
      <c r="Z382" s="151" t="str">
        <f t="shared" si="86"/>
        <v/>
      </c>
      <c r="AA382" s="4"/>
      <c r="AB382" s="153" t="str">
        <f t="shared" si="78"/>
        <v/>
      </c>
      <c r="AC382" s="169" t="str">
        <f t="shared" si="79"/>
        <v/>
      </c>
      <c r="AD382" s="153">
        <f t="shared" si="80"/>
        <v>0</v>
      </c>
      <c r="AE382" s="153" t="str">
        <f t="shared" si="81"/>
        <v>NA</v>
      </c>
      <c r="AF382" s="153" t="str">
        <f t="shared" si="82"/>
        <v>NA</v>
      </c>
      <c r="AG382" s="153" t="str">
        <f>IF(AF382="NA","",IF(AF382=999999, "", IF(AF382=888888, "", IF(COUNTIF($AF$10:AF382,AF382)=1,AF382,""))))</f>
        <v/>
      </c>
      <c r="AH382" s="153" t="str">
        <f t="shared" si="83"/>
        <v>NA</v>
      </c>
      <c r="AI382" s="153" t="str">
        <f>IF(AH382="NA","",IF(AH382=999999, "", IF(AH382=888888, "", IF(COUNTIF($AH$10:AH382,AH382)=1,AH382,""))))</f>
        <v/>
      </c>
      <c r="AJ382" s="153" t="str">
        <f t="shared" si="84"/>
        <v>NA</v>
      </c>
      <c r="AK382" s="153" t="str">
        <f>IF(AJ382="NA","",IF(AJ382=999999, "", IF(AJ382=888888, "", IF(COUNTIF($AJ$10:AJ382,AJ382)=1,AJ382,""))))</f>
        <v/>
      </c>
      <c r="AL382" s="153">
        <f t="shared" si="87"/>
        <v>0</v>
      </c>
      <c r="AM382" s="153">
        <f t="shared" si="88"/>
        <v>0</v>
      </c>
      <c r="AN382" s="153" t="str">
        <f t="shared" si="89"/>
        <v>False</v>
      </c>
      <c r="AO382" s="235" t="str">
        <f t="shared" si="90"/>
        <v>NA</v>
      </c>
      <c r="AP382" s="235" t="str">
        <f>IF(AO382="NA","",IF(AO382=999999, "", IF(AO382=888888, "", IF(COUNTIF($AO$10:AO382,AO382)=1,AO382,""))))</f>
        <v/>
      </c>
      <c r="AQ382" s="211"/>
      <c r="AR382" s="211"/>
    </row>
    <row r="383" spans="1:44" ht="21.75" customHeight="1" x14ac:dyDescent="0.35">
      <c r="A383" s="148" t="str">
        <f t="shared" si="91"/>
        <v/>
      </c>
      <c r="B383" s="10"/>
      <c r="C383" s="147" t="str">
        <f>IFERROR(INDEX('List of schools'!C$2:C$8000, MATCH('Year 8 _2022'!$B383, 'List of schools'!$B$2:$B$8000,0)), "NA")</f>
        <v>NA</v>
      </c>
      <c r="D383" s="10"/>
      <c r="E383" s="124"/>
      <c r="F383" s="149" t="str">
        <f>IF(E383="","",IFERROR(
IF('Year 8 _2022'!E383="M",INDEX('List of schools'!H$2:H$7300,MATCH('Year 8 _2022'!$B383,'List of schools'!$B$2:$B$7300,0)),IF('Year 8 _2022'!E383="F",INDEX('List of schools'!G$2:G$7300,MATCH('Year 8 _2022'!$B383,'List of schools'!$B$2:$B$7300,0)),IF('Year 8 _2022'!E383="non-binary or other", 0,IF('Year 8 _2022'!E383="not disclosed", 0,"NA")))),"NA"))</f>
        <v/>
      </c>
      <c r="G383" s="11"/>
      <c r="H383" s="10"/>
      <c r="I383" s="10"/>
      <c r="J383" s="10"/>
      <c r="K383" s="150">
        <f t="shared" si="77"/>
        <v>0</v>
      </c>
      <c r="L383" s="17"/>
      <c r="M383" s="16"/>
      <c r="N383" s="9"/>
      <c r="O383" s="213"/>
      <c r="P383" s="10"/>
      <c r="Q383" s="355"/>
      <c r="R383" s="254"/>
      <c r="S383" s="151" t="str">
        <f t="shared" si="85"/>
        <v/>
      </c>
      <c r="T383" s="16"/>
      <c r="U383" s="10"/>
      <c r="V383" s="213"/>
      <c r="W383" s="10"/>
      <c r="X383" s="355"/>
      <c r="Y383" s="254"/>
      <c r="Z383" s="151" t="str">
        <f t="shared" si="86"/>
        <v/>
      </c>
      <c r="AA383" s="4"/>
      <c r="AB383" s="153" t="str">
        <f t="shared" si="78"/>
        <v/>
      </c>
      <c r="AC383" s="169" t="str">
        <f t="shared" si="79"/>
        <v/>
      </c>
      <c r="AD383" s="153">
        <f t="shared" si="80"/>
        <v>0</v>
      </c>
      <c r="AE383" s="153" t="str">
        <f t="shared" si="81"/>
        <v>NA</v>
      </c>
      <c r="AF383" s="153" t="str">
        <f t="shared" si="82"/>
        <v>NA</v>
      </c>
      <c r="AG383" s="153" t="str">
        <f>IF(AF383="NA","",IF(AF383=999999, "", IF(AF383=888888, "", IF(COUNTIF($AF$10:AF383,AF383)=1,AF383,""))))</f>
        <v/>
      </c>
      <c r="AH383" s="153" t="str">
        <f t="shared" si="83"/>
        <v>NA</v>
      </c>
      <c r="AI383" s="153" t="str">
        <f>IF(AH383="NA","",IF(AH383=999999, "", IF(AH383=888888, "", IF(COUNTIF($AH$10:AH383,AH383)=1,AH383,""))))</f>
        <v/>
      </c>
      <c r="AJ383" s="153" t="str">
        <f t="shared" si="84"/>
        <v>NA</v>
      </c>
      <c r="AK383" s="153" t="str">
        <f>IF(AJ383="NA","",IF(AJ383=999999, "", IF(AJ383=888888, "", IF(COUNTIF($AJ$10:AJ383,AJ383)=1,AJ383,""))))</f>
        <v/>
      </c>
      <c r="AL383" s="153">
        <f t="shared" si="87"/>
        <v>0</v>
      </c>
      <c r="AM383" s="153">
        <f t="shared" si="88"/>
        <v>0</v>
      </c>
      <c r="AN383" s="153" t="str">
        <f t="shared" si="89"/>
        <v>False</v>
      </c>
      <c r="AO383" s="235" t="str">
        <f t="shared" si="90"/>
        <v>NA</v>
      </c>
      <c r="AP383" s="235" t="str">
        <f>IF(AO383="NA","",IF(AO383=999999, "", IF(AO383=888888, "", IF(COUNTIF($AO$10:AO383,AO383)=1,AO383,""))))</f>
        <v/>
      </c>
      <c r="AQ383" s="211"/>
      <c r="AR383" s="211"/>
    </row>
    <row r="384" spans="1:44" ht="21.75" customHeight="1" x14ac:dyDescent="0.35">
      <c r="A384" s="148" t="str">
        <f t="shared" si="91"/>
        <v/>
      </c>
      <c r="B384" s="10"/>
      <c r="C384" s="147" t="str">
        <f>IFERROR(INDEX('List of schools'!C$2:C$8000, MATCH('Year 8 _2022'!$B384, 'List of schools'!$B$2:$B$8000,0)), "NA")</f>
        <v>NA</v>
      </c>
      <c r="D384" s="10"/>
      <c r="E384" s="124"/>
      <c r="F384" s="149" t="str">
        <f>IF(E384="","",IFERROR(
IF('Year 8 _2022'!E384="M",INDEX('List of schools'!H$2:H$7300,MATCH('Year 8 _2022'!$B384,'List of schools'!$B$2:$B$7300,0)),IF('Year 8 _2022'!E384="F",INDEX('List of schools'!G$2:G$7300,MATCH('Year 8 _2022'!$B384,'List of schools'!$B$2:$B$7300,0)),IF('Year 8 _2022'!E384="non-binary or other", 0,IF('Year 8 _2022'!E384="not disclosed", 0,"NA")))),"NA"))</f>
        <v/>
      </c>
      <c r="G384" s="11"/>
      <c r="H384" s="10"/>
      <c r="I384" s="10"/>
      <c r="J384" s="10"/>
      <c r="K384" s="150">
        <f t="shared" si="77"/>
        <v>0</v>
      </c>
      <c r="L384" s="17"/>
      <c r="M384" s="16"/>
      <c r="N384" s="9"/>
      <c r="O384" s="213"/>
      <c r="P384" s="10"/>
      <c r="Q384" s="355"/>
      <c r="R384" s="254"/>
      <c r="S384" s="151" t="str">
        <f t="shared" si="85"/>
        <v/>
      </c>
      <c r="T384" s="16"/>
      <c r="U384" s="10"/>
      <c r="V384" s="213"/>
      <c r="W384" s="10"/>
      <c r="X384" s="355"/>
      <c r="Y384" s="254"/>
      <c r="Z384" s="151" t="str">
        <f t="shared" si="86"/>
        <v/>
      </c>
      <c r="AA384" s="4"/>
      <c r="AB384" s="153" t="str">
        <f t="shared" si="78"/>
        <v/>
      </c>
      <c r="AC384" s="169" t="str">
        <f t="shared" si="79"/>
        <v/>
      </c>
      <c r="AD384" s="153">
        <f t="shared" si="80"/>
        <v>0</v>
      </c>
      <c r="AE384" s="153" t="str">
        <f t="shared" si="81"/>
        <v>NA</v>
      </c>
      <c r="AF384" s="153" t="str">
        <f t="shared" si="82"/>
        <v>NA</v>
      </c>
      <c r="AG384" s="153" t="str">
        <f>IF(AF384="NA","",IF(AF384=999999, "", IF(AF384=888888, "", IF(COUNTIF($AF$10:AF384,AF384)=1,AF384,""))))</f>
        <v/>
      </c>
      <c r="AH384" s="153" t="str">
        <f t="shared" si="83"/>
        <v>NA</v>
      </c>
      <c r="AI384" s="153" t="str">
        <f>IF(AH384="NA","",IF(AH384=999999, "", IF(AH384=888888, "", IF(COUNTIF($AH$10:AH384,AH384)=1,AH384,""))))</f>
        <v/>
      </c>
      <c r="AJ384" s="153" t="str">
        <f t="shared" si="84"/>
        <v>NA</v>
      </c>
      <c r="AK384" s="153" t="str">
        <f>IF(AJ384="NA","",IF(AJ384=999999, "", IF(AJ384=888888, "", IF(COUNTIF($AJ$10:AJ384,AJ384)=1,AJ384,""))))</f>
        <v/>
      </c>
      <c r="AL384" s="153">
        <f t="shared" si="87"/>
        <v>0</v>
      </c>
      <c r="AM384" s="153">
        <f t="shared" si="88"/>
        <v>0</v>
      </c>
      <c r="AN384" s="153" t="str">
        <f t="shared" si="89"/>
        <v>False</v>
      </c>
      <c r="AO384" s="235" t="str">
        <f t="shared" si="90"/>
        <v>NA</v>
      </c>
      <c r="AP384" s="235" t="str">
        <f>IF(AO384="NA","",IF(AO384=999999, "", IF(AO384=888888, "", IF(COUNTIF($AO$10:AO384,AO384)=1,AO384,""))))</f>
        <v/>
      </c>
      <c r="AQ384" s="211"/>
      <c r="AR384" s="211"/>
    </row>
    <row r="385" spans="1:44" ht="21.75" customHeight="1" x14ac:dyDescent="0.35">
      <c r="A385" s="148" t="str">
        <f t="shared" si="91"/>
        <v/>
      </c>
      <c r="B385" s="10"/>
      <c r="C385" s="147" t="str">
        <f>IFERROR(INDEX('List of schools'!C$2:C$8000, MATCH('Year 8 _2022'!$B385, 'List of schools'!$B$2:$B$8000,0)), "NA")</f>
        <v>NA</v>
      </c>
      <c r="D385" s="10"/>
      <c r="E385" s="124"/>
      <c r="F385" s="149" t="str">
        <f>IF(E385="","",IFERROR(
IF('Year 8 _2022'!E385="M",INDEX('List of schools'!H$2:H$7300,MATCH('Year 8 _2022'!$B385,'List of schools'!$B$2:$B$7300,0)),IF('Year 8 _2022'!E385="F",INDEX('List of schools'!G$2:G$7300,MATCH('Year 8 _2022'!$B385,'List of schools'!$B$2:$B$7300,0)),IF('Year 8 _2022'!E385="non-binary or other", 0,IF('Year 8 _2022'!E385="not disclosed", 0,"NA")))),"NA"))</f>
        <v/>
      </c>
      <c r="G385" s="11"/>
      <c r="H385" s="10"/>
      <c r="I385" s="10"/>
      <c r="J385" s="10"/>
      <c r="K385" s="150">
        <f t="shared" si="77"/>
        <v>0</v>
      </c>
      <c r="L385" s="17"/>
      <c r="M385" s="16"/>
      <c r="N385" s="9"/>
      <c r="O385" s="213"/>
      <c r="P385" s="10"/>
      <c r="Q385" s="355"/>
      <c r="R385" s="254"/>
      <c r="S385" s="151" t="str">
        <f t="shared" si="85"/>
        <v/>
      </c>
      <c r="T385" s="16"/>
      <c r="U385" s="10"/>
      <c r="V385" s="213"/>
      <c r="W385" s="10"/>
      <c r="X385" s="355"/>
      <c r="Y385" s="254"/>
      <c r="Z385" s="151" t="str">
        <f t="shared" si="86"/>
        <v/>
      </c>
      <c r="AA385" s="4"/>
      <c r="AB385" s="153" t="str">
        <f t="shared" si="78"/>
        <v/>
      </c>
      <c r="AC385" s="169" t="str">
        <f t="shared" si="79"/>
        <v/>
      </c>
      <c r="AD385" s="153">
        <f t="shared" si="80"/>
        <v>0</v>
      </c>
      <c r="AE385" s="153" t="str">
        <f t="shared" si="81"/>
        <v>NA</v>
      </c>
      <c r="AF385" s="153" t="str">
        <f t="shared" si="82"/>
        <v>NA</v>
      </c>
      <c r="AG385" s="153" t="str">
        <f>IF(AF385="NA","",IF(AF385=999999, "", IF(AF385=888888, "", IF(COUNTIF($AF$10:AF385,AF385)=1,AF385,""))))</f>
        <v/>
      </c>
      <c r="AH385" s="153" t="str">
        <f t="shared" si="83"/>
        <v>NA</v>
      </c>
      <c r="AI385" s="153" t="str">
        <f>IF(AH385="NA","",IF(AH385=999999, "", IF(AH385=888888, "", IF(COUNTIF($AH$10:AH385,AH385)=1,AH385,""))))</f>
        <v/>
      </c>
      <c r="AJ385" s="153" t="str">
        <f t="shared" si="84"/>
        <v>NA</v>
      </c>
      <c r="AK385" s="153" t="str">
        <f>IF(AJ385="NA","",IF(AJ385=999999, "", IF(AJ385=888888, "", IF(COUNTIF($AJ$10:AJ385,AJ385)=1,AJ385,""))))</f>
        <v/>
      </c>
      <c r="AL385" s="153">
        <f t="shared" si="87"/>
        <v>0</v>
      </c>
      <c r="AM385" s="153">
        <f t="shared" si="88"/>
        <v>0</v>
      </c>
      <c r="AN385" s="153" t="str">
        <f t="shared" si="89"/>
        <v>False</v>
      </c>
      <c r="AO385" s="235" t="str">
        <f t="shared" si="90"/>
        <v>NA</v>
      </c>
      <c r="AP385" s="235" t="str">
        <f>IF(AO385="NA","",IF(AO385=999999, "", IF(AO385=888888, "", IF(COUNTIF($AO$10:AO385,AO385)=1,AO385,""))))</f>
        <v/>
      </c>
      <c r="AQ385" s="211"/>
      <c r="AR385" s="211"/>
    </row>
    <row r="386" spans="1:44" ht="21.75" customHeight="1" x14ac:dyDescent="0.35">
      <c r="A386" s="148" t="str">
        <f t="shared" si="91"/>
        <v/>
      </c>
      <c r="B386" s="10"/>
      <c r="C386" s="147" t="str">
        <f>IFERROR(INDEX('List of schools'!C$2:C$8000, MATCH('Year 8 _2022'!$B386, 'List of schools'!$B$2:$B$8000,0)), "NA")</f>
        <v>NA</v>
      </c>
      <c r="D386" s="10"/>
      <c r="E386" s="124"/>
      <c r="F386" s="149" t="str">
        <f>IF(E386="","",IFERROR(
IF('Year 8 _2022'!E386="M",INDEX('List of schools'!H$2:H$7300,MATCH('Year 8 _2022'!$B386,'List of schools'!$B$2:$B$7300,0)),IF('Year 8 _2022'!E386="F",INDEX('List of schools'!G$2:G$7300,MATCH('Year 8 _2022'!$B386,'List of schools'!$B$2:$B$7300,0)),IF('Year 8 _2022'!E386="non-binary or other", 0,IF('Year 8 _2022'!E386="not disclosed", 0,"NA")))),"NA"))</f>
        <v/>
      </c>
      <c r="G386" s="11"/>
      <c r="H386" s="10"/>
      <c r="I386" s="10"/>
      <c r="J386" s="10"/>
      <c r="K386" s="150">
        <f t="shared" si="77"/>
        <v>0</v>
      </c>
      <c r="L386" s="17"/>
      <c r="M386" s="16"/>
      <c r="N386" s="9"/>
      <c r="O386" s="213"/>
      <c r="P386" s="10"/>
      <c r="Q386" s="355"/>
      <c r="R386" s="254"/>
      <c r="S386" s="151" t="str">
        <f t="shared" si="85"/>
        <v/>
      </c>
      <c r="T386" s="16"/>
      <c r="U386" s="10"/>
      <c r="V386" s="213"/>
      <c r="W386" s="10"/>
      <c r="X386" s="355"/>
      <c r="Y386" s="254"/>
      <c r="Z386" s="151" t="str">
        <f t="shared" si="86"/>
        <v/>
      </c>
      <c r="AA386" s="4"/>
      <c r="AB386" s="153" t="str">
        <f t="shared" si="78"/>
        <v/>
      </c>
      <c r="AC386" s="169" t="str">
        <f t="shared" si="79"/>
        <v/>
      </c>
      <c r="AD386" s="153">
        <f t="shared" si="80"/>
        <v>0</v>
      </c>
      <c r="AE386" s="153" t="str">
        <f t="shared" si="81"/>
        <v>NA</v>
      </c>
      <c r="AF386" s="153" t="str">
        <f t="shared" si="82"/>
        <v>NA</v>
      </c>
      <c r="AG386" s="153" t="str">
        <f>IF(AF386="NA","",IF(AF386=999999, "", IF(AF386=888888, "", IF(COUNTIF($AF$10:AF386,AF386)=1,AF386,""))))</f>
        <v/>
      </c>
      <c r="AH386" s="153" t="str">
        <f t="shared" si="83"/>
        <v>NA</v>
      </c>
      <c r="AI386" s="153" t="str">
        <f>IF(AH386="NA","",IF(AH386=999999, "", IF(AH386=888888, "", IF(COUNTIF($AH$10:AH386,AH386)=1,AH386,""))))</f>
        <v/>
      </c>
      <c r="AJ386" s="153" t="str">
        <f t="shared" si="84"/>
        <v>NA</v>
      </c>
      <c r="AK386" s="153" t="str">
        <f>IF(AJ386="NA","",IF(AJ386=999999, "", IF(AJ386=888888, "", IF(COUNTIF($AJ$10:AJ386,AJ386)=1,AJ386,""))))</f>
        <v/>
      </c>
      <c r="AL386" s="153">
        <f t="shared" si="87"/>
        <v>0</v>
      </c>
      <c r="AM386" s="153">
        <f t="shared" si="88"/>
        <v>0</v>
      </c>
      <c r="AN386" s="153" t="str">
        <f t="shared" si="89"/>
        <v>False</v>
      </c>
      <c r="AO386" s="235" t="str">
        <f t="shared" si="90"/>
        <v>NA</v>
      </c>
      <c r="AP386" s="235" t="str">
        <f>IF(AO386="NA","",IF(AO386=999999, "", IF(AO386=888888, "", IF(COUNTIF($AO$10:AO386,AO386)=1,AO386,""))))</f>
        <v/>
      </c>
      <c r="AQ386" s="211"/>
      <c r="AR386" s="211"/>
    </row>
    <row r="387" spans="1:44" ht="21.75" customHeight="1" x14ac:dyDescent="0.35">
      <c r="A387" s="148" t="str">
        <f t="shared" si="91"/>
        <v/>
      </c>
      <c r="B387" s="10"/>
      <c r="C387" s="147" t="str">
        <f>IFERROR(INDEX('List of schools'!C$2:C$8000, MATCH('Year 8 _2022'!$B387, 'List of schools'!$B$2:$B$8000,0)), "NA")</f>
        <v>NA</v>
      </c>
      <c r="D387" s="10"/>
      <c r="E387" s="124"/>
      <c r="F387" s="149" t="str">
        <f>IF(E387="","",IFERROR(
IF('Year 8 _2022'!E387="M",INDEX('List of schools'!H$2:H$7300,MATCH('Year 8 _2022'!$B387,'List of schools'!$B$2:$B$7300,0)),IF('Year 8 _2022'!E387="F",INDEX('List of schools'!G$2:G$7300,MATCH('Year 8 _2022'!$B387,'List of schools'!$B$2:$B$7300,0)),IF('Year 8 _2022'!E387="non-binary or other", 0,IF('Year 8 _2022'!E387="not disclosed", 0,"NA")))),"NA"))</f>
        <v/>
      </c>
      <c r="G387" s="11"/>
      <c r="H387" s="10"/>
      <c r="I387" s="10"/>
      <c r="J387" s="10"/>
      <c r="K387" s="150">
        <f t="shared" si="77"/>
        <v>0</v>
      </c>
      <c r="L387" s="17"/>
      <c r="M387" s="16"/>
      <c r="N387" s="9"/>
      <c r="O387" s="213"/>
      <c r="P387" s="10"/>
      <c r="Q387" s="355"/>
      <c r="R387" s="254"/>
      <c r="S387" s="151" t="str">
        <f t="shared" si="85"/>
        <v/>
      </c>
      <c r="T387" s="16"/>
      <c r="U387" s="10"/>
      <c r="V387" s="213"/>
      <c r="W387" s="10"/>
      <c r="X387" s="355"/>
      <c r="Y387" s="254"/>
      <c r="Z387" s="151" t="str">
        <f t="shared" si="86"/>
        <v/>
      </c>
      <c r="AA387" s="4"/>
      <c r="AB387" s="153" t="str">
        <f t="shared" si="78"/>
        <v/>
      </c>
      <c r="AC387" s="169" t="str">
        <f t="shared" si="79"/>
        <v/>
      </c>
      <c r="AD387" s="153">
        <f t="shared" si="80"/>
        <v>0</v>
      </c>
      <c r="AE387" s="153" t="str">
        <f t="shared" si="81"/>
        <v>NA</v>
      </c>
      <c r="AF387" s="153" t="str">
        <f t="shared" si="82"/>
        <v>NA</v>
      </c>
      <c r="AG387" s="153" t="str">
        <f>IF(AF387="NA","",IF(AF387=999999, "", IF(AF387=888888, "", IF(COUNTIF($AF$10:AF387,AF387)=1,AF387,""))))</f>
        <v/>
      </c>
      <c r="AH387" s="153" t="str">
        <f t="shared" si="83"/>
        <v>NA</v>
      </c>
      <c r="AI387" s="153" t="str">
        <f>IF(AH387="NA","",IF(AH387=999999, "", IF(AH387=888888, "", IF(COUNTIF($AH$10:AH387,AH387)=1,AH387,""))))</f>
        <v/>
      </c>
      <c r="AJ387" s="153" t="str">
        <f t="shared" si="84"/>
        <v>NA</v>
      </c>
      <c r="AK387" s="153" t="str">
        <f>IF(AJ387="NA","",IF(AJ387=999999, "", IF(AJ387=888888, "", IF(COUNTIF($AJ$10:AJ387,AJ387)=1,AJ387,""))))</f>
        <v/>
      </c>
      <c r="AL387" s="153">
        <f t="shared" si="87"/>
        <v>0</v>
      </c>
      <c r="AM387" s="153">
        <f t="shared" si="88"/>
        <v>0</v>
      </c>
      <c r="AN387" s="153" t="str">
        <f t="shared" si="89"/>
        <v>False</v>
      </c>
      <c r="AO387" s="235" t="str">
        <f t="shared" si="90"/>
        <v>NA</v>
      </c>
      <c r="AP387" s="235" t="str">
        <f>IF(AO387="NA","",IF(AO387=999999, "", IF(AO387=888888, "", IF(COUNTIF($AO$10:AO387,AO387)=1,AO387,""))))</f>
        <v/>
      </c>
      <c r="AQ387" s="211"/>
      <c r="AR387" s="211"/>
    </row>
    <row r="388" spans="1:44" ht="21.75" customHeight="1" x14ac:dyDescent="0.35">
      <c r="A388" s="148" t="str">
        <f t="shared" si="91"/>
        <v/>
      </c>
      <c r="B388" s="10"/>
      <c r="C388" s="147" t="str">
        <f>IFERROR(INDEX('List of schools'!C$2:C$8000, MATCH('Year 8 _2022'!$B388, 'List of schools'!$B$2:$B$8000,0)), "NA")</f>
        <v>NA</v>
      </c>
      <c r="D388" s="10"/>
      <c r="E388" s="124"/>
      <c r="F388" s="149" t="str">
        <f>IF(E388="","",IFERROR(
IF('Year 8 _2022'!E388="M",INDEX('List of schools'!H$2:H$7300,MATCH('Year 8 _2022'!$B388,'List of schools'!$B$2:$B$7300,0)),IF('Year 8 _2022'!E388="F",INDEX('List of schools'!G$2:G$7300,MATCH('Year 8 _2022'!$B388,'List of schools'!$B$2:$B$7300,0)),IF('Year 8 _2022'!E388="non-binary or other", 0,IF('Year 8 _2022'!E388="not disclosed", 0,"NA")))),"NA"))</f>
        <v/>
      </c>
      <c r="G388" s="11"/>
      <c r="H388" s="10"/>
      <c r="I388" s="10"/>
      <c r="J388" s="10"/>
      <c r="K388" s="150">
        <f t="shared" si="77"/>
        <v>0</v>
      </c>
      <c r="L388" s="17"/>
      <c r="M388" s="16"/>
      <c r="N388" s="9"/>
      <c r="O388" s="213"/>
      <c r="P388" s="10"/>
      <c r="Q388" s="355"/>
      <c r="R388" s="254"/>
      <c r="S388" s="151" t="str">
        <f t="shared" si="85"/>
        <v/>
      </c>
      <c r="T388" s="16"/>
      <c r="U388" s="10"/>
      <c r="V388" s="213"/>
      <c r="W388" s="10"/>
      <c r="X388" s="355"/>
      <c r="Y388" s="254"/>
      <c r="Z388" s="151" t="str">
        <f t="shared" si="86"/>
        <v/>
      </c>
      <c r="AA388" s="4"/>
      <c r="AB388" s="153" t="str">
        <f t="shared" si="78"/>
        <v/>
      </c>
      <c r="AC388" s="169" t="str">
        <f t="shared" si="79"/>
        <v/>
      </c>
      <c r="AD388" s="153">
        <f t="shared" si="80"/>
        <v>0</v>
      </c>
      <c r="AE388" s="153" t="str">
        <f t="shared" si="81"/>
        <v>NA</v>
      </c>
      <c r="AF388" s="153" t="str">
        <f t="shared" si="82"/>
        <v>NA</v>
      </c>
      <c r="AG388" s="153" t="str">
        <f>IF(AF388="NA","",IF(AF388=999999, "", IF(AF388=888888, "", IF(COUNTIF($AF$10:AF388,AF388)=1,AF388,""))))</f>
        <v/>
      </c>
      <c r="AH388" s="153" t="str">
        <f t="shared" si="83"/>
        <v>NA</v>
      </c>
      <c r="AI388" s="153" t="str">
        <f>IF(AH388="NA","",IF(AH388=999999, "", IF(AH388=888888, "", IF(COUNTIF($AH$10:AH388,AH388)=1,AH388,""))))</f>
        <v/>
      </c>
      <c r="AJ388" s="153" t="str">
        <f t="shared" si="84"/>
        <v>NA</v>
      </c>
      <c r="AK388" s="153" t="str">
        <f>IF(AJ388="NA","",IF(AJ388=999999, "", IF(AJ388=888888, "", IF(COUNTIF($AJ$10:AJ388,AJ388)=1,AJ388,""))))</f>
        <v/>
      </c>
      <c r="AL388" s="153">
        <f t="shared" si="87"/>
        <v>0</v>
      </c>
      <c r="AM388" s="153">
        <f t="shared" si="88"/>
        <v>0</v>
      </c>
      <c r="AN388" s="153" t="str">
        <f t="shared" si="89"/>
        <v>False</v>
      </c>
      <c r="AO388" s="235" t="str">
        <f t="shared" si="90"/>
        <v>NA</v>
      </c>
      <c r="AP388" s="235" t="str">
        <f>IF(AO388="NA","",IF(AO388=999999, "", IF(AO388=888888, "", IF(COUNTIF($AO$10:AO388,AO388)=1,AO388,""))))</f>
        <v/>
      </c>
      <c r="AQ388" s="211"/>
      <c r="AR388" s="211"/>
    </row>
    <row r="389" spans="1:44" ht="21.75" customHeight="1" x14ac:dyDescent="0.35">
      <c r="A389" s="148" t="str">
        <f t="shared" si="91"/>
        <v/>
      </c>
      <c r="B389" s="10"/>
      <c r="C389" s="147" t="str">
        <f>IFERROR(INDEX('List of schools'!C$2:C$8000, MATCH('Year 8 _2022'!$B389, 'List of schools'!$B$2:$B$8000,0)), "NA")</f>
        <v>NA</v>
      </c>
      <c r="D389" s="10"/>
      <c r="E389" s="124"/>
      <c r="F389" s="149" t="str">
        <f>IF(E389="","",IFERROR(
IF('Year 8 _2022'!E389="M",INDEX('List of schools'!H$2:H$7300,MATCH('Year 8 _2022'!$B389,'List of schools'!$B$2:$B$7300,0)),IF('Year 8 _2022'!E389="F",INDEX('List of schools'!G$2:G$7300,MATCH('Year 8 _2022'!$B389,'List of schools'!$B$2:$B$7300,0)),IF('Year 8 _2022'!E389="non-binary or other", 0,IF('Year 8 _2022'!E389="not disclosed", 0,"NA")))),"NA"))</f>
        <v/>
      </c>
      <c r="G389" s="11"/>
      <c r="H389" s="10"/>
      <c r="I389" s="10"/>
      <c r="J389" s="10"/>
      <c r="K389" s="150">
        <f t="shared" si="77"/>
        <v>0</v>
      </c>
      <c r="L389" s="17"/>
      <c r="M389" s="16"/>
      <c r="N389" s="9"/>
      <c r="O389" s="213"/>
      <c r="P389" s="10"/>
      <c r="Q389" s="355"/>
      <c r="R389" s="254"/>
      <c r="S389" s="151" t="str">
        <f t="shared" si="85"/>
        <v/>
      </c>
      <c r="T389" s="16"/>
      <c r="U389" s="10"/>
      <c r="V389" s="213"/>
      <c r="W389" s="10"/>
      <c r="X389" s="355"/>
      <c r="Y389" s="254"/>
      <c r="Z389" s="151" t="str">
        <f t="shared" si="86"/>
        <v/>
      </c>
      <c r="AA389" s="4"/>
      <c r="AB389" s="153" t="str">
        <f t="shared" si="78"/>
        <v/>
      </c>
      <c r="AC389" s="169" t="str">
        <f t="shared" si="79"/>
        <v/>
      </c>
      <c r="AD389" s="153">
        <f t="shared" si="80"/>
        <v>0</v>
      </c>
      <c r="AE389" s="153" t="str">
        <f t="shared" si="81"/>
        <v>NA</v>
      </c>
      <c r="AF389" s="153" t="str">
        <f t="shared" si="82"/>
        <v>NA</v>
      </c>
      <c r="AG389" s="153" t="str">
        <f>IF(AF389="NA","",IF(AF389=999999, "", IF(AF389=888888, "", IF(COUNTIF($AF$10:AF389,AF389)=1,AF389,""))))</f>
        <v/>
      </c>
      <c r="AH389" s="153" t="str">
        <f t="shared" si="83"/>
        <v>NA</v>
      </c>
      <c r="AI389" s="153" t="str">
        <f>IF(AH389="NA","",IF(AH389=999999, "", IF(AH389=888888, "", IF(COUNTIF($AH$10:AH389,AH389)=1,AH389,""))))</f>
        <v/>
      </c>
      <c r="AJ389" s="153" t="str">
        <f t="shared" si="84"/>
        <v>NA</v>
      </c>
      <c r="AK389" s="153" t="str">
        <f>IF(AJ389="NA","",IF(AJ389=999999, "", IF(AJ389=888888, "", IF(COUNTIF($AJ$10:AJ389,AJ389)=1,AJ389,""))))</f>
        <v/>
      </c>
      <c r="AL389" s="153">
        <f t="shared" si="87"/>
        <v>0</v>
      </c>
      <c r="AM389" s="153">
        <f t="shared" si="88"/>
        <v>0</v>
      </c>
      <c r="AN389" s="153" t="str">
        <f t="shared" si="89"/>
        <v>False</v>
      </c>
      <c r="AO389" s="235" t="str">
        <f t="shared" si="90"/>
        <v>NA</v>
      </c>
      <c r="AP389" s="235" t="str">
        <f>IF(AO389="NA","",IF(AO389=999999, "", IF(AO389=888888, "", IF(COUNTIF($AO$10:AO389,AO389)=1,AO389,""))))</f>
        <v/>
      </c>
      <c r="AQ389" s="211"/>
      <c r="AR389" s="211"/>
    </row>
    <row r="390" spans="1:44" ht="21.75" customHeight="1" x14ac:dyDescent="0.35">
      <c r="A390" s="148" t="str">
        <f t="shared" si="91"/>
        <v/>
      </c>
      <c r="B390" s="10"/>
      <c r="C390" s="147" t="str">
        <f>IFERROR(INDEX('List of schools'!C$2:C$8000, MATCH('Year 8 _2022'!$B390, 'List of schools'!$B$2:$B$8000,0)), "NA")</f>
        <v>NA</v>
      </c>
      <c r="D390" s="10"/>
      <c r="E390" s="124"/>
      <c r="F390" s="149" t="str">
        <f>IF(E390="","",IFERROR(
IF('Year 8 _2022'!E390="M",INDEX('List of schools'!H$2:H$7300,MATCH('Year 8 _2022'!$B390,'List of schools'!$B$2:$B$7300,0)),IF('Year 8 _2022'!E390="F",INDEX('List of schools'!G$2:G$7300,MATCH('Year 8 _2022'!$B390,'List of schools'!$B$2:$B$7300,0)),IF('Year 8 _2022'!E390="non-binary or other", 0,IF('Year 8 _2022'!E390="not disclosed", 0,"NA")))),"NA"))</f>
        <v/>
      </c>
      <c r="G390" s="11"/>
      <c r="H390" s="10"/>
      <c r="I390" s="10"/>
      <c r="J390" s="10"/>
      <c r="K390" s="150">
        <f t="shared" si="77"/>
        <v>0</v>
      </c>
      <c r="L390" s="17"/>
      <c r="M390" s="16"/>
      <c r="N390" s="9"/>
      <c r="O390" s="213"/>
      <c r="P390" s="10"/>
      <c r="Q390" s="355"/>
      <c r="R390" s="254"/>
      <c r="S390" s="151" t="str">
        <f t="shared" si="85"/>
        <v/>
      </c>
      <c r="T390" s="16"/>
      <c r="U390" s="10"/>
      <c r="V390" s="213"/>
      <c r="W390" s="10"/>
      <c r="X390" s="355"/>
      <c r="Y390" s="254"/>
      <c r="Z390" s="151" t="str">
        <f t="shared" si="86"/>
        <v/>
      </c>
      <c r="AA390" s="4"/>
      <c r="AB390" s="153" t="str">
        <f t="shared" si="78"/>
        <v/>
      </c>
      <c r="AC390" s="169" t="str">
        <f t="shared" si="79"/>
        <v/>
      </c>
      <c r="AD390" s="153">
        <f t="shared" si="80"/>
        <v>0</v>
      </c>
      <c r="AE390" s="153" t="str">
        <f t="shared" si="81"/>
        <v>NA</v>
      </c>
      <c r="AF390" s="153" t="str">
        <f t="shared" si="82"/>
        <v>NA</v>
      </c>
      <c r="AG390" s="153" t="str">
        <f>IF(AF390="NA","",IF(AF390=999999, "", IF(AF390=888888, "", IF(COUNTIF($AF$10:AF390,AF390)=1,AF390,""))))</f>
        <v/>
      </c>
      <c r="AH390" s="153" t="str">
        <f t="shared" si="83"/>
        <v>NA</v>
      </c>
      <c r="AI390" s="153" t="str">
        <f>IF(AH390="NA","",IF(AH390=999999, "", IF(AH390=888888, "", IF(COUNTIF($AH$10:AH390,AH390)=1,AH390,""))))</f>
        <v/>
      </c>
      <c r="AJ390" s="153" t="str">
        <f t="shared" si="84"/>
        <v>NA</v>
      </c>
      <c r="AK390" s="153" t="str">
        <f>IF(AJ390="NA","",IF(AJ390=999999, "", IF(AJ390=888888, "", IF(COUNTIF($AJ$10:AJ390,AJ390)=1,AJ390,""))))</f>
        <v/>
      </c>
      <c r="AL390" s="153">
        <f t="shared" si="87"/>
        <v>0</v>
      </c>
      <c r="AM390" s="153">
        <f t="shared" si="88"/>
        <v>0</v>
      </c>
      <c r="AN390" s="153" t="str">
        <f t="shared" si="89"/>
        <v>False</v>
      </c>
      <c r="AO390" s="235" t="str">
        <f t="shared" si="90"/>
        <v>NA</v>
      </c>
      <c r="AP390" s="235" t="str">
        <f>IF(AO390="NA","",IF(AO390=999999, "", IF(AO390=888888, "", IF(COUNTIF($AO$10:AO390,AO390)=1,AO390,""))))</f>
        <v/>
      </c>
      <c r="AQ390" s="211"/>
      <c r="AR390" s="211"/>
    </row>
    <row r="391" spans="1:44" ht="21.75" customHeight="1" x14ac:dyDescent="0.35">
      <c r="A391" s="148" t="str">
        <f t="shared" si="91"/>
        <v/>
      </c>
      <c r="B391" s="10"/>
      <c r="C391" s="147" t="str">
        <f>IFERROR(INDEX('List of schools'!C$2:C$8000, MATCH('Year 8 _2022'!$B391, 'List of schools'!$B$2:$B$8000,0)), "NA")</f>
        <v>NA</v>
      </c>
      <c r="D391" s="10"/>
      <c r="E391" s="124"/>
      <c r="F391" s="149" t="str">
        <f>IF(E391="","",IFERROR(
IF('Year 8 _2022'!E391="M",INDEX('List of schools'!H$2:H$7300,MATCH('Year 8 _2022'!$B391,'List of schools'!$B$2:$B$7300,0)),IF('Year 8 _2022'!E391="F",INDEX('List of schools'!G$2:G$7300,MATCH('Year 8 _2022'!$B391,'List of schools'!$B$2:$B$7300,0)),IF('Year 8 _2022'!E391="non-binary or other", 0,IF('Year 8 _2022'!E391="not disclosed", 0,"NA")))),"NA"))</f>
        <v/>
      </c>
      <c r="G391" s="11"/>
      <c r="H391" s="10"/>
      <c r="I391" s="10"/>
      <c r="J391" s="10"/>
      <c r="K391" s="150">
        <f t="shared" si="77"/>
        <v>0</v>
      </c>
      <c r="L391" s="17"/>
      <c r="M391" s="16"/>
      <c r="N391" s="9"/>
      <c r="O391" s="213"/>
      <c r="P391" s="10"/>
      <c r="Q391" s="355"/>
      <c r="R391" s="254"/>
      <c r="S391" s="151" t="str">
        <f t="shared" si="85"/>
        <v/>
      </c>
      <c r="T391" s="16"/>
      <c r="U391" s="10"/>
      <c r="V391" s="213"/>
      <c r="W391" s="10"/>
      <c r="X391" s="355"/>
      <c r="Y391" s="254"/>
      <c r="Z391" s="151" t="str">
        <f t="shared" si="86"/>
        <v/>
      </c>
      <c r="AA391" s="4"/>
      <c r="AB391" s="153" t="str">
        <f t="shared" si="78"/>
        <v/>
      </c>
      <c r="AC391" s="169" t="str">
        <f t="shared" si="79"/>
        <v/>
      </c>
      <c r="AD391" s="153">
        <f t="shared" si="80"/>
        <v>0</v>
      </c>
      <c r="AE391" s="153" t="str">
        <f t="shared" si="81"/>
        <v>NA</v>
      </c>
      <c r="AF391" s="153" t="str">
        <f t="shared" si="82"/>
        <v>NA</v>
      </c>
      <c r="AG391" s="153" t="str">
        <f>IF(AF391="NA","",IF(AF391=999999, "", IF(AF391=888888, "", IF(COUNTIF($AF$10:AF391,AF391)=1,AF391,""))))</f>
        <v/>
      </c>
      <c r="AH391" s="153" t="str">
        <f t="shared" si="83"/>
        <v>NA</v>
      </c>
      <c r="AI391" s="153" t="str">
        <f>IF(AH391="NA","",IF(AH391=999999, "", IF(AH391=888888, "", IF(COUNTIF($AH$10:AH391,AH391)=1,AH391,""))))</f>
        <v/>
      </c>
      <c r="AJ391" s="153" t="str">
        <f t="shared" si="84"/>
        <v>NA</v>
      </c>
      <c r="AK391" s="153" t="str">
        <f>IF(AJ391="NA","",IF(AJ391=999999, "", IF(AJ391=888888, "", IF(COUNTIF($AJ$10:AJ391,AJ391)=1,AJ391,""))))</f>
        <v/>
      </c>
      <c r="AL391" s="153">
        <f t="shared" si="87"/>
        <v>0</v>
      </c>
      <c r="AM391" s="153">
        <f t="shared" si="88"/>
        <v>0</v>
      </c>
      <c r="AN391" s="153" t="str">
        <f t="shared" si="89"/>
        <v>False</v>
      </c>
      <c r="AO391" s="235" t="str">
        <f t="shared" si="90"/>
        <v>NA</v>
      </c>
      <c r="AP391" s="235" t="str">
        <f>IF(AO391="NA","",IF(AO391=999999, "", IF(AO391=888888, "", IF(COUNTIF($AO$10:AO391,AO391)=1,AO391,""))))</f>
        <v/>
      </c>
      <c r="AQ391" s="211"/>
      <c r="AR391" s="211"/>
    </row>
    <row r="392" spans="1:44" ht="21.75" customHeight="1" x14ac:dyDescent="0.35">
      <c r="A392" s="148" t="str">
        <f t="shared" si="91"/>
        <v/>
      </c>
      <c r="B392" s="10"/>
      <c r="C392" s="147" t="str">
        <f>IFERROR(INDEX('List of schools'!C$2:C$8000, MATCH('Year 8 _2022'!$B392, 'List of schools'!$B$2:$B$8000,0)), "NA")</f>
        <v>NA</v>
      </c>
      <c r="D392" s="10"/>
      <c r="E392" s="124"/>
      <c r="F392" s="149" t="str">
        <f>IF(E392="","",IFERROR(
IF('Year 8 _2022'!E392="M",INDEX('List of schools'!H$2:H$7300,MATCH('Year 8 _2022'!$B392,'List of schools'!$B$2:$B$7300,0)),IF('Year 8 _2022'!E392="F",INDEX('List of schools'!G$2:G$7300,MATCH('Year 8 _2022'!$B392,'List of schools'!$B$2:$B$7300,0)),IF('Year 8 _2022'!E392="non-binary or other", 0,IF('Year 8 _2022'!E392="not disclosed", 0,"NA")))),"NA"))</f>
        <v/>
      </c>
      <c r="G392" s="11"/>
      <c r="H392" s="10"/>
      <c r="I392" s="10"/>
      <c r="J392" s="10"/>
      <c r="K392" s="150">
        <f t="shared" si="77"/>
        <v>0</v>
      </c>
      <c r="L392" s="17"/>
      <c r="M392" s="16"/>
      <c r="N392" s="9"/>
      <c r="O392" s="213"/>
      <c r="P392" s="10"/>
      <c r="Q392" s="355"/>
      <c r="R392" s="254"/>
      <c r="S392" s="151" t="str">
        <f t="shared" si="85"/>
        <v/>
      </c>
      <c r="T392" s="16"/>
      <c r="U392" s="10"/>
      <c r="V392" s="213"/>
      <c r="W392" s="10"/>
      <c r="X392" s="355"/>
      <c r="Y392" s="254"/>
      <c r="Z392" s="151" t="str">
        <f t="shared" si="86"/>
        <v/>
      </c>
      <c r="AA392" s="4"/>
      <c r="AB392" s="153" t="str">
        <f t="shared" si="78"/>
        <v/>
      </c>
      <c r="AC392" s="169" t="str">
        <f t="shared" si="79"/>
        <v/>
      </c>
      <c r="AD392" s="153">
        <f t="shared" si="80"/>
        <v>0</v>
      </c>
      <c r="AE392" s="153" t="str">
        <f t="shared" si="81"/>
        <v>NA</v>
      </c>
      <c r="AF392" s="153" t="str">
        <f t="shared" si="82"/>
        <v>NA</v>
      </c>
      <c r="AG392" s="153" t="str">
        <f>IF(AF392="NA","",IF(AF392=999999, "", IF(AF392=888888, "", IF(COUNTIF($AF$10:AF392,AF392)=1,AF392,""))))</f>
        <v/>
      </c>
      <c r="AH392" s="153" t="str">
        <f t="shared" si="83"/>
        <v>NA</v>
      </c>
      <c r="AI392" s="153" t="str">
        <f>IF(AH392="NA","",IF(AH392=999999, "", IF(AH392=888888, "", IF(COUNTIF($AH$10:AH392,AH392)=1,AH392,""))))</f>
        <v/>
      </c>
      <c r="AJ392" s="153" t="str">
        <f t="shared" si="84"/>
        <v>NA</v>
      </c>
      <c r="AK392" s="153" t="str">
        <f>IF(AJ392="NA","",IF(AJ392=999999, "", IF(AJ392=888888, "", IF(COUNTIF($AJ$10:AJ392,AJ392)=1,AJ392,""))))</f>
        <v/>
      </c>
      <c r="AL392" s="153">
        <f t="shared" si="87"/>
        <v>0</v>
      </c>
      <c r="AM392" s="153">
        <f t="shared" si="88"/>
        <v>0</v>
      </c>
      <c r="AN392" s="153" t="str">
        <f t="shared" si="89"/>
        <v>False</v>
      </c>
      <c r="AO392" s="235" t="str">
        <f t="shared" si="90"/>
        <v>NA</v>
      </c>
      <c r="AP392" s="235" t="str">
        <f>IF(AO392="NA","",IF(AO392=999999, "", IF(AO392=888888, "", IF(COUNTIF($AO$10:AO392,AO392)=1,AO392,""))))</f>
        <v/>
      </c>
      <c r="AQ392" s="211"/>
      <c r="AR392" s="211"/>
    </row>
    <row r="393" spans="1:44" ht="21.75" customHeight="1" x14ac:dyDescent="0.35">
      <c r="A393" s="148" t="str">
        <f t="shared" si="91"/>
        <v/>
      </c>
      <c r="B393" s="10"/>
      <c r="C393" s="147" t="str">
        <f>IFERROR(INDEX('List of schools'!C$2:C$8000, MATCH('Year 8 _2022'!$B393, 'List of schools'!$B$2:$B$8000,0)), "NA")</f>
        <v>NA</v>
      </c>
      <c r="D393" s="10"/>
      <c r="E393" s="124"/>
      <c r="F393" s="149" t="str">
        <f>IF(E393="","",IFERROR(
IF('Year 8 _2022'!E393="M",INDEX('List of schools'!H$2:H$7300,MATCH('Year 8 _2022'!$B393,'List of schools'!$B$2:$B$7300,0)),IF('Year 8 _2022'!E393="F",INDEX('List of schools'!G$2:G$7300,MATCH('Year 8 _2022'!$B393,'List of schools'!$B$2:$B$7300,0)),IF('Year 8 _2022'!E393="non-binary or other", 0,IF('Year 8 _2022'!E393="not disclosed", 0,"NA")))),"NA"))</f>
        <v/>
      </c>
      <c r="G393" s="11"/>
      <c r="H393" s="10"/>
      <c r="I393" s="10"/>
      <c r="J393" s="10"/>
      <c r="K393" s="150">
        <f t="shared" si="77"/>
        <v>0</v>
      </c>
      <c r="L393" s="17"/>
      <c r="M393" s="16"/>
      <c r="N393" s="9"/>
      <c r="O393" s="213"/>
      <c r="P393" s="10"/>
      <c r="Q393" s="355"/>
      <c r="R393" s="254"/>
      <c r="S393" s="151" t="str">
        <f t="shared" si="85"/>
        <v/>
      </c>
      <c r="T393" s="16"/>
      <c r="U393" s="10"/>
      <c r="V393" s="213"/>
      <c r="W393" s="10"/>
      <c r="X393" s="355"/>
      <c r="Y393" s="254"/>
      <c r="Z393" s="151" t="str">
        <f t="shared" si="86"/>
        <v/>
      </c>
      <c r="AA393" s="4"/>
      <c r="AB393" s="153" t="str">
        <f t="shared" si="78"/>
        <v/>
      </c>
      <c r="AC393" s="169" t="str">
        <f t="shared" si="79"/>
        <v/>
      </c>
      <c r="AD393" s="153">
        <f t="shared" si="80"/>
        <v>0</v>
      </c>
      <c r="AE393" s="153" t="str">
        <f t="shared" si="81"/>
        <v>NA</v>
      </c>
      <c r="AF393" s="153" t="str">
        <f t="shared" si="82"/>
        <v>NA</v>
      </c>
      <c r="AG393" s="153" t="str">
        <f>IF(AF393="NA","",IF(AF393=999999, "", IF(AF393=888888, "", IF(COUNTIF($AF$10:AF393,AF393)=1,AF393,""))))</f>
        <v/>
      </c>
      <c r="AH393" s="153" t="str">
        <f t="shared" si="83"/>
        <v>NA</v>
      </c>
      <c r="AI393" s="153" t="str">
        <f>IF(AH393="NA","",IF(AH393=999999, "", IF(AH393=888888, "", IF(COUNTIF($AH$10:AH393,AH393)=1,AH393,""))))</f>
        <v/>
      </c>
      <c r="AJ393" s="153" t="str">
        <f t="shared" si="84"/>
        <v>NA</v>
      </c>
      <c r="AK393" s="153" t="str">
        <f>IF(AJ393="NA","",IF(AJ393=999999, "", IF(AJ393=888888, "", IF(COUNTIF($AJ$10:AJ393,AJ393)=1,AJ393,""))))</f>
        <v/>
      </c>
      <c r="AL393" s="153">
        <f t="shared" si="87"/>
        <v>0</v>
      </c>
      <c r="AM393" s="153">
        <f t="shared" si="88"/>
        <v>0</v>
      </c>
      <c r="AN393" s="153" t="str">
        <f t="shared" si="89"/>
        <v>False</v>
      </c>
      <c r="AO393" s="235" t="str">
        <f t="shared" si="90"/>
        <v>NA</v>
      </c>
      <c r="AP393" s="235" t="str">
        <f>IF(AO393="NA","",IF(AO393=999999, "", IF(AO393=888888, "", IF(COUNTIF($AO$10:AO393,AO393)=1,AO393,""))))</f>
        <v/>
      </c>
      <c r="AQ393" s="211"/>
      <c r="AR393" s="211"/>
    </row>
    <row r="394" spans="1:44" ht="21.75" customHeight="1" x14ac:dyDescent="0.35">
      <c r="A394" s="148" t="str">
        <f t="shared" si="91"/>
        <v/>
      </c>
      <c r="B394" s="10"/>
      <c r="C394" s="147" t="str">
        <f>IFERROR(INDEX('List of schools'!C$2:C$8000, MATCH('Year 8 _2022'!$B394, 'List of schools'!$B$2:$B$8000,0)), "NA")</f>
        <v>NA</v>
      </c>
      <c r="D394" s="10"/>
      <c r="E394" s="124"/>
      <c r="F394" s="149" t="str">
        <f>IF(E394="","",IFERROR(
IF('Year 8 _2022'!E394="M",INDEX('List of schools'!H$2:H$7300,MATCH('Year 8 _2022'!$B394,'List of schools'!$B$2:$B$7300,0)),IF('Year 8 _2022'!E394="F",INDEX('List of schools'!G$2:G$7300,MATCH('Year 8 _2022'!$B394,'List of schools'!$B$2:$B$7300,0)),IF('Year 8 _2022'!E394="non-binary or other", 0,IF('Year 8 _2022'!E394="not disclosed", 0,"NA")))),"NA"))</f>
        <v/>
      </c>
      <c r="G394" s="11"/>
      <c r="H394" s="10"/>
      <c r="I394" s="10"/>
      <c r="J394" s="10"/>
      <c r="K394" s="150">
        <f t="shared" ref="K394:K457" si="92">IFERROR(($I394+$J394),"NA")</f>
        <v>0</v>
      </c>
      <c r="L394" s="17"/>
      <c r="M394" s="16"/>
      <c r="N394" s="9"/>
      <c r="O394" s="213"/>
      <c r="P394" s="10"/>
      <c r="Q394" s="355"/>
      <c r="R394" s="254"/>
      <c r="S394" s="151" t="str">
        <f t="shared" si="85"/>
        <v/>
      </c>
      <c r="T394" s="16"/>
      <c r="U394" s="10"/>
      <c r="V394" s="213"/>
      <c r="W394" s="10"/>
      <c r="X394" s="355"/>
      <c r="Y394" s="254"/>
      <c r="Z394" s="151" t="str">
        <f t="shared" si="86"/>
        <v/>
      </c>
      <c r="AA394" s="4"/>
      <c r="AB394" s="153" t="str">
        <f t="shared" ref="AB394:AB457" si="93">IF($G394="",$F394,$G394)</f>
        <v/>
      </c>
      <c r="AC394" s="169" t="str">
        <f t="shared" ref="AC394:AC457" si="94">IFERROR(IF($G394="", "", (($G394-$F394)/$F394)*100), "")</f>
        <v/>
      </c>
      <c r="AD394" s="153">
        <f t="shared" ref="AD394:AD457" si="95">SUM($B394, $E394, $O394, $V394)</f>
        <v>0</v>
      </c>
      <c r="AE394" s="153" t="str">
        <f t="shared" ref="AE394:AE457" si="96">IF($G394="","NA", $G394-$F394)</f>
        <v>NA</v>
      </c>
      <c r="AF394" s="153" t="str">
        <f t="shared" ref="AF394:AF457" si="97">IFERROR(IF($D394&lt;&gt;"", $B394, "NA"), "NA")</f>
        <v>NA</v>
      </c>
      <c r="AG394" s="153" t="str">
        <f>IF(AF394="NA","",IF(AF394=999999, "", IF(AF394=888888, "", IF(COUNTIF($AF$10:AF394,AF394)=1,AF394,""))))</f>
        <v/>
      </c>
      <c r="AH394" s="153" t="str">
        <f t="shared" ref="AH394:AH457" si="98">IFERROR(IF($D394="refused", $B394, "NA"), "NA")</f>
        <v>NA</v>
      </c>
      <c r="AI394" s="153" t="str">
        <f>IF(AH394="NA","",IF(AH394=999999, "", IF(AH394=888888, "", IF(COUNTIF($AH$10:AH394,AH394)=1,AH394,""))))</f>
        <v/>
      </c>
      <c r="AJ394" s="153" t="str">
        <f t="shared" ref="AJ394:AJ457" si="99">IFERROR(IF($D394="visited", $B394, "NA"), "NA")</f>
        <v>NA</v>
      </c>
      <c r="AK394" s="153" t="str">
        <f>IF(AJ394="NA","",IF(AJ394=999999, "", IF(AJ394=888888, "", IF(COUNTIF($AJ$10:AJ394,AJ394)=1,AJ394,""))))</f>
        <v/>
      </c>
      <c r="AL394" s="153">
        <f t="shared" si="87"/>
        <v>0</v>
      </c>
      <c r="AM394" s="153">
        <f t="shared" si="88"/>
        <v>0</v>
      </c>
      <c r="AN394" s="153" t="str">
        <f t="shared" si="89"/>
        <v>False</v>
      </c>
      <c r="AO394" s="235" t="str">
        <f t="shared" si="90"/>
        <v>NA</v>
      </c>
      <c r="AP394" s="235" t="str">
        <f>IF(AO394="NA","",IF(AO394=999999, "", IF(AO394=888888, "", IF(COUNTIF($AO$10:AO394,AO394)=1,AO394,""))))</f>
        <v/>
      </c>
      <c r="AQ394" s="211"/>
      <c r="AR394" s="211"/>
    </row>
    <row r="395" spans="1:44" ht="21.75" customHeight="1" x14ac:dyDescent="0.35">
      <c r="A395" s="148" t="str">
        <f t="shared" si="91"/>
        <v/>
      </c>
      <c r="B395" s="10"/>
      <c r="C395" s="147" t="str">
        <f>IFERROR(INDEX('List of schools'!C$2:C$8000, MATCH('Year 8 _2022'!$B395, 'List of schools'!$B$2:$B$8000,0)), "NA")</f>
        <v>NA</v>
      </c>
      <c r="D395" s="10"/>
      <c r="E395" s="124"/>
      <c r="F395" s="149" t="str">
        <f>IF(E395="","",IFERROR(
IF('Year 8 _2022'!E395="M",INDEX('List of schools'!H$2:H$7300,MATCH('Year 8 _2022'!$B395,'List of schools'!$B$2:$B$7300,0)),IF('Year 8 _2022'!E395="F",INDEX('List of schools'!G$2:G$7300,MATCH('Year 8 _2022'!$B395,'List of schools'!$B$2:$B$7300,0)),IF('Year 8 _2022'!E395="non-binary or other", 0,IF('Year 8 _2022'!E395="not disclosed", 0,"NA")))),"NA"))</f>
        <v/>
      </c>
      <c r="G395" s="11"/>
      <c r="H395" s="10"/>
      <c r="I395" s="10"/>
      <c r="J395" s="10"/>
      <c r="K395" s="150">
        <f t="shared" si="92"/>
        <v>0</v>
      </c>
      <c r="L395" s="17"/>
      <c r="M395" s="16"/>
      <c r="N395" s="9"/>
      <c r="O395" s="213"/>
      <c r="P395" s="10"/>
      <c r="Q395" s="355"/>
      <c r="R395" s="254"/>
      <c r="S395" s="151" t="str">
        <f t="shared" ref="S395:S458" si="100">IFERROR(IF(ISBLANK(O395), "", ((($O395+$P395+$R395)/$AB395)*100)), "")</f>
        <v/>
      </c>
      <c r="T395" s="16"/>
      <c r="U395" s="10"/>
      <c r="V395" s="213"/>
      <c r="W395" s="10"/>
      <c r="X395" s="355"/>
      <c r="Y395" s="254"/>
      <c r="Z395" s="151" t="str">
        <f t="shared" ref="Z395:Z458" si="101">IFERROR(IF(ISBLANK(V395), "", ((($V395+$W395+$Y395)/$AB395)*100)), "")</f>
        <v/>
      </c>
      <c r="AA395" s="4"/>
      <c r="AB395" s="153" t="str">
        <f t="shared" si="93"/>
        <v/>
      </c>
      <c r="AC395" s="169" t="str">
        <f t="shared" si="94"/>
        <v/>
      </c>
      <c r="AD395" s="153">
        <f t="shared" si="95"/>
        <v>0</v>
      </c>
      <c r="AE395" s="153" t="str">
        <f t="shared" si="96"/>
        <v>NA</v>
      </c>
      <c r="AF395" s="153" t="str">
        <f t="shared" si="97"/>
        <v>NA</v>
      </c>
      <c r="AG395" s="153" t="str">
        <f>IF(AF395="NA","",IF(AF395=999999, "", IF(AF395=888888, "", IF(COUNTIF($AF$10:AF395,AF395)=1,AF395,""))))</f>
        <v/>
      </c>
      <c r="AH395" s="153" t="str">
        <f t="shared" si="98"/>
        <v>NA</v>
      </c>
      <c r="AI395" s="153" t="str">
        <f>IF(AH395="NA","",IF(AH395=999999, "", IF(AH395=888888, "", IF(COUNTIF($AH$10:AH395,AH395)=1,AH395,""))))</f>
        <v/>
      </c>
      <c r="AJ395" s="153" t="str">
        <f t="shared" si="99"/>
        <v>NA</v>
      </c>
      <c r="AK395" s="153" t="str">
        <f>IF(AJ395="NA","",IF(AJ395=999999, "", IF(AJ395=888888, "", IF(COUNTIF($AJ$10:AJ395,AJ395)=1,AJ395,""))))</f>
        <v/>
      </c>
      <c r="AL395" s="153">
        <f t="shared" ref="AL395:AL458" si="102">SUM(O395+P395+R395)</f>
        <v>0</v>
      </c>
      <c r="AM395" s="153">
        <f t="shared" ref="AM395:AM458" si="103">SUM(V395+W395+Y395)</f>
        <v>0</v>
      </c>
      <c r="AN395" s="153" t="str">
        <f t="shared" ref="AN395:AN458" si="104">IF(OR($E395="M",$E395="F", $E395="non-binary or other",$E395="not disclosed"), "True", "False")</f>
        <v>False</v>
      </c>
      <c r="AO395" s="235" t="str">
        <f t="shared" ref="AO395:AO458" si="105">IFERROR(IF($D395="booked", $B395, "NA"), "NA")</f>
        <v>NA</v>
      </c>
      <c r="AP395" s="235" t="str">
        <f>IF(AO395="NA","",IF(AO395=999999, "", IF(AO395=888888, "", IF(COUNTIF($AO$10:AO395,AO395)=1,AO395,""))))</f>
        <v/>
      </c>
      <c r="AQ395" s="211"/>
      <c r="AR395" s="211"/>
    </row>
    <row r="396" spans="1:44" ht="21.75" customHeight="1" x14ac:dyDescent="0.35">
      <c r="A396" s="148" t="str">
        <f t="shared" si="91"/>
        <v/>
      </c>
      <c r="B396" s="10"/>
      <c r="C396" s="147" t="str">
        <f>IFERROR(INDEX('List of schools'!C$2:C$8000, MATCH('Year 8 _2022'!$B396, 'List of schools'!$B$2:$B$8000,0)), "NA")</f>
        <v>NA</v>
      </c>
      <c r="D396" s="10"/>
      <c r="E396" s="124"/>
      <c r="F396" s="149" t="str">
        <f>IF(E396="","",IFERROR(
IF('Year 8 _2022'!E396="M",INDEX('List of schools'!H$2:H$7300,MATCH('Year 8 _2022'!$B396,'List of schools'!$B$2:$B$7300,0)),IF('Year 8 _2022'!E396="F",INDEX('List of schools'!G$2:G$7300,MATCH('Year 8 _2022'!$B396,'List of schools'!$B$2:$B$7300,0)),IF('Year 8 _2022'!E396="non-binary or other", 0,IF('Year 8 _2022'!E396="not disclosed", 0,"NA")))),"NA"))</f>
        <v/>
      </c>
      <c r="G396" s="11"/>
      <c r="H396" s="10"/>
      <c r="I396" s="10"/>
      <c r="J396" s="10"/>
      <c r="K396" s="150">
        <f t="shared" si="92"/>
        <v>0</v>
      </c>
      <c r="L396" s="17"/>
      <c r="M396" s="16"/>
      <c r="N396" s="9"/>
      <c r="O396" s="213"/>
      <c r="P396" s="10"/>
      <c r="Q396" s="355"/>
      <c r="R396" s="254"/>
      <c r="S396" s="151" t="str">
        <f t="shared" si="100"/>
        <v/>
      </c>
      <c r="T396" s="16"/>
      <c r="U396" s="10"/>
      <c r="V396" s="213"/>
      <c r="W396" s="10"/>
      <c r="X396" s="355"/>
      <c r="Y396" s="254"/>
      <c r="Z396" s="151" t="str">
        <f t="shared" si="101"/>
        <v/>
      </c>
      <c r="AA396" s="4"/>
      <c r="AB396" s="153" t="str">
        <f t="shared" si="93"/>
        <v/>
      </c>
      <c r="AC396" s="169" t="str">
        <f t="shared" si="94"/>
        <v/>
      </c>
      <c r="AD396" s="153">
        <f t="shared" si="95"/>
        <v>0</v>
      </c>
      <c r="AE396" s="153" t="str">
        <f t="shared" si="96"/>
        <v>NA</v>
      </c>
      <c r="AF396" s="153" t="str">
        <f t="shared" si="97"/>
        <v>NA</v>
      </c>
      <c r="AG396" s="153" t="str">
        <f>IF(AF396="NA","",IF(AF396=999999, "", IF(AF396=888888, "", IF(COUNTIF($AF$10:AF396,AF396)=1,AF396,""))))</f>
        <v/>
      </c>
      <c r="AH396" s="153" t="str">
        <f t="shared" si="98"/>
        <v>NA</v>
      </c>
      <c r="AI396" s="153" t="str">
        <f>IF(AH396="NA","",IF(AH396=999999, "", IF(AH396=888888, "", IF(COUNTIF($AH$10:AH396,AH396)=1,AH396,""))))</f>
        <v/>
      </c>
      <c r="AJ396" s="153" t="str">
        <f t="shared" si="99"/>
        <v>NA</v>
      </c>
      <c r="AK396" s="153" t="str">
        <f>IF(AJ396="NA","",IF(AJ396=999999, "", IF(AJ396=888888, "", IF(COUNTIF($AJ$10:AJ396,AJ396)=1,AJ396,""))))</f>
        <v/>
      </c>
      <c r="AL396" s="153">
        <f t="shared" si="102"/>
        <v>0</v>
      </c>
      <c r="AM396" s="153">
        <f t="shared" si="103"/>
        <v>0</v>
      </c>
      <c r="AN396" s="153" t="str">
        <f t="shared" si="104"/>
        <v>False</v>
      </c>
      <c r="AO396" s="235" t="str">
        <f t="shared" si="105"/>
        <v>NA</v>
      </c>
      <c r="AP396" s="235" t="str">
        <f>IF(AO396="NA","",IF(AO396=999999, "", IF(AO396=888888, "", IF(COUNTIF($AO$10:AO396,AO396)=1,AO396,""))))</f>
        <v/>
      </c>
      <c r="AQ396" s="211"/>
      <c r="AR396" s="211"/>
    </row>
    <row r="397" spans="1:44" ht="21.75" customHeight="1" x14ac:dyDescent="0.35">
      <c r="A397" s="148" t="str">
        <f t="shared" si="91"/>
        <v/>
      </c>
      <c r="B397" s="10"/>
      <c r="C397" s="147" t="str">
        <f>IFERROR(INDEX('List of schools'!C$2:C$8000, MATCH('Year 8 _2022'!$B397, 'List of schools'!$B$2:$B$8000,0)), "NA")</f>
        <v>NA</v>
      </c>
      <c r="D397" s="10"/>
      <c r="E397" s="124"/>
      <c r="F397" s="149" t="str">
        <f>IF(E397="","",IFERROR(
IF('Year 8 _2022'!E397="M",INDEX('List of schools'!H$2:H$7300,MATCH('Year 8 _2022'!$B397,'List of schools'!$B$2:$B$7300,0)),IF('Year 8 _2022'!E397="F",INDEX('List of schools'!G$2:G$7300,MATCH('Year 8 _2022'!$B397,'List of schools'!$B$2:$B$7300,0)),IF('Year 8 _2022'!E397="non-binary or other", 0,IF('Year 8 _2022'!E397="not disclosed", 0,"NA")))),"NA"))</f>
        <v/>
      </c>
      <c r="G397" s="11"/>
      <c r="H397" s="10"/>
      <c r="I397" s="10"/>
      <c r="J397" s="10"/>
      <c r="K397" s="150">
        <f t="shared" si="92"/>
        <v>0</v>
      </c>
      <c r="L397" s="17"/>
      <c r="M397" s="16"/>
      <c r="N397" s="9"/>
      <c r="O397" s="213"/>
      <c r="P397" s="10"/>
      <c r="Q397" s="355"/>
      <c r="R397" s="254"/>
      <c r="S397" s="151" t="str">
        <f t="shared" si="100"/>
        <v/>
      </c>
      <c r="T397" s="16"/>
      <c r="U397" s="10"/>
      <c r="V397" s="213"/>
      <c r="W397" s="10"/>
      <c r="X397" s="355"/>
      <c r="Y397" s="254"/>
      <c r="Z397" s="151" t="str">
        <f t="shared" si="101"/>
        <v/>
      </c>
      <c r="AA397" s="4"/>
      <c r="AB397" s="153" t="str">
        <f t="shared" si="93"/>
        <v/>
      </c>
      <c r="AC397" s="169" t="str">
        <f t="shared" si="94"/>
        <v/>
      </c>
      <c r="AD397" s="153">
        <f t="shared" si="95"/>
        <v>0</v>
      </c>
      <c r="AE397" s="153" t="str">
        <f t="shared" si="96"/>
        <v>NA</v>
      </c>
      <c r="AF397" s="153" t="str">
        <f t="shared" si="97"/>
        <v>NA</v>
      </c>
      <c r="AG397" s="153" t="str">
        <f>IF(AF397="NA","",IF(AF397=999999, "", IF(AF397=888888, "", IF(COUNTIF($AF$10:AF397,AF397)=1,AF397,""))))</f>
        <v/>
      </c>
      <c r="AH397" s="153" t="str">
        <f t="shared" si="98"/>
        <v>NA</v>
      </c>
      <c r="AI397" s="153" t="str">
        <f>IF(AH397="NA","",IF(AH397=999999, "", IF(AH397=888888, "", IF(COUNTIF($AH$10:AH397,AH397)=1,AH397,""))))</f>
        <v/>
      </c>
      <c r="AJ397" s="153" t="str">
        <f t="shared" si="99"/>
        <v>NA</v>
      </c>
      <c r="AK397" s="153" t="str">
        <f>IF(AJ397="NA","",IF(AJ397=999999, "", IF(AJ397=888888, "", IF(COUNTIF($AJ$10:AJ397,AJ397)=1,AJ397,""))))</f>
        <v/>
      </c>
      <c r="AL397" s="153">
        <f t="shared" si="102"/>
        <v>0</v>
      </c>
      <c r="AM397" s="153">
        <f t="shared" si="103"/>
        <v>0</v>
      </c>
      <c r="AN397" s="153" t="str">
        <f t="shared" si="104"/>
        <v>False</v>
      </c>
      <c r="AO397" s="235" t="str">
        <f t="shared" si="105"/>
        <v>NA</v>
      </c>
      <c r="AP397" s="235" t="str">
        <f>IF(AO397="NA","",IF(AO397=999999, "", IF(AO397=888888, "", IF(COUNTIF($AO$10:AO397,AO397)=1,AO397,""))))</f>
        <v/>
      </c>
      <c r="AQ397" s="211"/>
      <c r="AR397" s="211"/>
    </row>
    <row r="398" spans="1:44" ht="21.75" customHeight="1" x14ac:dyDescent="0.35">
      <c r="A398" s="148" t="str">
        <f t="shared" si="91"/>
        <v/>
      </c>
      <c r="B398" s="10"/>
      <c r="C398" s="147" t="str">
        <f>IFERROR(INDEX('List of schools'!C$2:C$8000, MATCH('Year 8 _2022'!$B398, 'List of schools'!$B$2:$B$8000,0)), "NA")</f>
        <v>NA</v>
      </c>
      <c r="D398" s="10"/>
      <c r="E398" s="124"/>
      <c r="F398" s="149" t="str">
        <f>IF(E398="","",IFERROR(
IF('Year 8 _2022'!E398="M",INDEX('List of schools'!H$2:H$7300,MATCH('Year 8 _2022'!$B398,'List of schools'!$B$2:$B$7300,0)),IF('Year 8 _2022'!E398="F",INDEX('List of schools'!G$2:G$7300,MATCH('Year 8 _2022'!$B398,'List of schools'!$B$2:$B$7300,0)),IF('Year 8 _2022'!E398="non-binary or other", 0,IF('Year 8 _2022'!E398="not disclosed", 0,"NA")))),"NA"))</f>
        <v/>
      </c>
      <c r="G398" s="11"/>
      <c r="H398" s="10"/>
      <c r="I398" s="10"/>
      <c r="J398" s="10"/>
      <c r="K398" s="150">
        <f t="shared" si="92"/>
        <v>0</v>
      </c>
      <c r="L398" s="17"/>
      <c r="M398" s="16"/>
      <c r="N398" s="9"/>
      <c r="O398" s="213"/>
      <c r="P398" s="10"/>
      <c r="Q398" s="355"/>
      <c r="R398" s="254"/>
      <c r="S398" s="151" t="str">
        <f t="shared" si="100"/>
        <v/>
      </c>
      <c r="T398" s="16"/>
      <c r="U398" s="10"/>
      <c r="V398" s="213"/>
      <c r="W398" s="10"/>
      <c r="X398" s="355"/>
      <c r="Y398" s="254"/>
      <c r="Z398" s="151" t="str">
        <f t="shared" si="101"/>
        <v/>
      </c>
      <c r="AA398" s="4"/>
      <c r="AB398" s="153" t="str">
        <f t="shared" si="93"/>
        <v/>
      </c>
      <c r="AC398" s="169" t="str">
        <f t="shared" si="94"/>
        <v/>
      </c>
      <c r="AD398" s="153">
        <f t="shared" si="95"/>
        <v>0</v>
      </c>
      <c r="AE398" s="153" t="str">
        <f t="shared" si="96"/>
        <v>NA</v>
      </c>
      <c r="AF398" s="153" t="str">
        <f t="shared" si="97"/>
        <v>NA</v>
      </c>
      <c r="AG398" s="153" t="str">
        <f>IF(AF398="NA","",IF(AF398=999999, "", IF(AF398=888888, "", IF(COUNTIF($AF$10:AF398,AF398)=1,AF398,""))))</f>
        <v/>
      </c>
      <c r="AH398" s="153" t="str">
        <f t="shared" si="98"/>
        <v>NA</v>
      </c>
      <c r="AI398" s="153" t="str">
        <f>IF(AH398="NA","",IF(AH398=999999, "", IF(AH398=888888, "", IF(COUNTIF($AH$10:AH398,AH398)=1,AH398,""))))</f>
        <v/>
      </c>
      <c r="AJ398" s="153" t="str">
        <f t="shared" si="99"/>
        <v>NA</v>
      </c>
      <c r="AK398" s="153" t="str">
        <f>IF(AJ398="NA","",IF(AJ398=999999, "", IF(AJ398=888888, "", IF(COUNTIF($AJ$10:AJ398,AJ398)=1,AJ398,""))))</f>
        <v/>
      </c>
      <c r="AL398" s="153">
        <f t="shared" si="102"/>
        <v>0</v>
      </c>
      <c r="AM398" s="153">
        <f t="shared" si="103"/>
        <v>0</v>
      </c>
      <c r="AN398" s="153" t="str">
        <f t="shared" si="104"/>
        <v>False</v>
      </c>
      <c r="AO398" s="235" t="str">
        <f t="shared" si="105"/>
        <v>NA</v>
      </c>
      <c r="AP398" s="235" t="str">
        <f>IF(AO398="NA","",IF(AO398=999999, "", IF(AO398=888888, "", IF(COUNTIF($AO$10:AO398,AO398)=1,AO398,""))))</f>
        <v/>
      </c>
      <c r="AQ398" s="211"/>
      <c r="AR398" s="211"/>
    </row>
    <row r="399" spans="1:44" ht="21.75" customHeight="1" x14ac:dyDescent="0.35">
      <c r="A399" s="148" t="str">
        <f t="shared" si="91"/>
        <v/>
      </c>
      <c r="B399" s="10"/>
      <c r="C399" s="147" t="str">
        <f>IFERROR(INDEX('List of schools'!C$2:C$8000, MATCH('Year 8 _2022'!$B399, 'List of schools'!$B$2:$B$8000,0)), "NA")</f>
        <v>NA</v>
      </c>
      <c r="D399" s="10"/>
      <c r="E399" s="124"/>
      <c r="F399" s="149" t="str">
        <f>IF(E399="","",IFERROR(
IF('Year 8 _2022'!E399="M",INDEX('List of schools'!H$2:H$7300,MATCH('Year 8 _2022'!$B399,'List of schools'!$B$2:$B$7300,0)),IF('Year 8 _2022'!E399="F",INDEX('List of schools'!G$2:G$7300,MATCH('Year 8 _2022'!$B399,'List of schools'!$B$2:$B$7300,0)),IF('Year 8 _2022'!E399="non-binary or other", 0,IF('Year 8 _2022'!E399="not disclosed", 0,"NA")))),"NA"))</f>
        <v/>
      </c>
      <c r="G399" s="11"/>
      <c r="H399" s="10"/>
      <c r="I399" s="10"/>
      <c r="J399" s="10"/>
      <c r="K399" s="150">
        <f t="shared" si="92"/>
        <v>0</v>
      </c>
      <c r="L399" s="17"/>
      <c r="M399" s="16"/>
      <c r="N399" s="9"/>
      <c r="O399" s="213"/>
      <c r="P399" s="10"/>
      <c r="Q399" s="355"/>
      <c r="R399" s="254"/>
      <c r="S399" s="151" t="str">
        <f t="shared" si="100"/>
        <v/>
      </c>
      <c r="T399" s="16"/>
      <c r="U399" s="10"/>
      <c r="V399" s="213"/>
      <c r="W399" s="10"/>
      <c r="X399" s="355"/>
      <c r="Y399" s="254"/>
      <c r="Z399" s="151" t="str">
        <f t="shared" si="101"/>
        <v/>
      </c>
      <c r="AA399" s="4"/>
      <c r="AB399" s="153" t="str">
        <f t="shared" si="93"/>
        <v/>
      </c>
      <c r="AC399" s="169" t="str">
        <f t="shared" si="94"/>
        <v/>
      </c>
      <c r="AD399" s="153">
        <f t="shared" si="95"/>
        <v>0</v>
      </c>
      <c r="AE399" s="153" t="str">
        <f t="shared" si="96"/>
        <v>NA</v>
      </c>
      <c r="AF399" s="153" t="str">
        <f t="shared" si="97"/>
        <v>NA</v>
      </c>
      <c r="AG399" s="153" t="str">
        <f>IF(AF399="NA","",IF(AF399=999999, "", IF(AF399=888888, "", IF(COUNTIF($AF$10:AF399,AF399)=1,AF399,""))))</f>
        <v/>
      </c>
      <c r="AH399" s="153" t="str">
        <f t="shared" si="98"/>
        <v>NA</v>
      </c>
      <c r="AI399" s="153" t="str">
        <f>IF(AH399="NA","",IF(AH399=999999, "", IF(AH399=888888, "", IF(COUNTIF($AH$10:AH399,AH399)=1,AH399,""))))</f>
        <v/>
      </c>
      <c r="AJ399" s="153" t="str">
        <f t="shared" si="99"/>
        <v>NA</v>
      </c>
      <c r="AK399" s="153" t="str">
        <f>IF(AJ399="NA","",IF(AJ399=999999, "", IF(AJ399=888888, "", IF(COUNTIF($AJ$10:AJ399,AJ399)=1,AJ399,""))))</f>
        <v/>
      </c>
      <c r="AL399" s="153">
        <f t="shared" si="102"/>
        <v>0</v>
      </c>
      <c r="AM399" s="153">
        <f t="shared" si="103"/>
        <v>0</v>
      </c>
      <c r="AN399" s="153" t="str">
        <f t="shared" si="104"/>
        <v>False</v>
      </c>
      <c r="AO399" s="235" t="str">
        <f t="shared" si="105"/>
        <v>NA</v>
      </c>
      <c r="AP399" s="235" t="str">
        <f>IF(AO399="NA","",IF(AO399=999999, "", IF(AO399=888888, "", IF(COUNTIF($AO$10:AO399,AO399)=1,AO399,""))))</f>
        <v/>
      </c>
      <c r="AQ399" s="211"/>
      <c r="AR399" s="211"/>
    </row>
    <row r="400" spans="1:44" ht="21.75" customHeight="1" x14ac:dyDescent="0.35">
      <c r="A400" s="148" t="str">
        <f t="shared" si="91"/>
        <v/>
      </c>
      <c r="B400" s="10"/>
      <c r="C400" s="147" t="str">
        <f>IFERROR(INDEX('List of schools'!C$2:C$8000, MATCH('Year 8 _2022'!$B400, 'List of schools'!$B$2:$B$8000,0)), "NA")</f>
        <v>NA</v>
      </c>
      <c r="D400" s="10"/>
      <c r="E400" s="124"/>
      <c r="F400" s="149" t="str">
        <f>IF(E400="","",IFERROR(
IF('Year 8 _2022'!E400="M",INDEX('List of schools'!H$2:H$7300,MATCH('Year 8 _2022'!$B400,'List of schools'!$B$2:$B$7300,0)),IF('Year 8 _2022'!E400="F",INDEX('List of schools'!G$2:G$7300,MATCH('Year 8 _2022'!$B400,'List of schools'!$B$2:$B$7300,0)),IF('Year 8 _2022'!E400="non-binary or other", 0,IF('Year 8 _2022'!E400="not disclosed", 0,"NA")))),"NA"))</f>
        <v/>
      </c>
      <c r="G400" s="11"/>
      <c r="H400" s="10"/>
      <c r="I400" s="10"/>
      <c r="J400" s="10"/>
      <c r="K400" s="150">
        <f t="shared" si="92"/>
        <v>0</v>
      </c>
      <c r="L400" s="17"/>
      <c r="M400" s="16"/>
      <c r="N400" s="9"/>
      <c r="O400" s="213"/>
      <c r="P400" s="10"/>
      <c r="Q400" s="355"/>
      <c r="R400" s="254"/>
      <c r="S400" s="151" t="str">
        <f t="shared" si="100"/>
        <v/>
      </c>
      <c r="T400" s="16"/>
      <c r="U400" s="10"/>
      <c r="V400" s="213"/>
      <c r="W400" s="10"/>
      <c r="X400" s="355"/>
      <c r="Y400" s="254"/>
      <c r="Z400" s="151" t="str">
        <f t="shared" si="101"/>
        <v/>
      </c>
      <c r="AA400" s="4"/>
      <c r="AB400" s="153" t="str">
        <f t="shared" si="93"/>
        <v/>
      </c>
      <c r="AC400" s="169" t="str">
        <f t="shared" si="94"/>
        <v/>
      </c>
      <c r="AD400" s="153">
        <f t="shared" si="95"/>
        <v>0</v>
      </c>
      <c r="AE400" s="153" t="str">
        <f t="shared" si="96"/>
        <v>NA</v>
      </c>
      <c r="AF400" s="153" t="str">
        <f t="shared" si="97"/>
        <v>NA</v>
      </c>
      <c r="AG400" s="153" t="str">
        <f>IF(AF400="NA","",IF(AF400=999999, "", IF(AF400=888888, "", IF(COUNTIF($AF$10:AF400,AF400)=1,AF400,""))))</f>
        <v/>
      </c>
      <c r="AH400" s="153" t="str">
        <f t="shared" si="98"/>
        <v>NA</v>
      </c>
      <c r="AI400" s="153" t="str">
        <f>IF(AH400="NA","",IF(AH400=999999, "", IF(AH400=888888, "", IF(COUNTIF($AH$10:AH400,AH400)=1,AH400,""))))</f>
        <v/>
      </c>
      <c r="AJ400" s="153" t="str">
        <f t="shared" si="99"/>
        <v>NA</v>
      </c>
      <c r="AK400" s="153" t="str">
        <f>IF(AJ400="NA","",IF(AJ400=999999, "", IF(AJ400=888888, "", IF(COUNTIF($AJ$10:AJ400,AJ400)=1,AJ400,""))))</f>
        <v/>
      </c>
      <c r="AL400" s="153">
        <f t="shared" si="102"/>
        <v>0</v>
      </c>
      <c r="AM400" s="153">
        <f t="shared" si="103"/>
        <v>0</v>
      </c>
      <c r="AN400" s="153" t="str">
        <f t="shared" si="104"/>
        <v>False</v>
      </c>
      <c r="AO400" s="235" t="str">
        <f t="shared" si="105"/>
        <v>NA</v>
      </c>
      <c r="AP400" s="235" t="str">
        <f>IF(AO400="NA","",IF(AO400=999999, "", IF(AO400=888888, "", IF(COUNTIF($AO$10:AO400,AO400)=1,AO400,""))))</f>
        <v/>
      </c>
      <c r="AQ400" s="211"/>
      <c r="AR400" s="211"/>
    </row>
    <row r="401" spans="1:44" ht="21.75" customHeight="1" x14ac:dyDescent="0.35">
      <c r="A401" s="148" t="str">
        <f t="shared" si="91"/>
        <v/>
      </c>
      <c r="B401" s="10"/>
      <c r="C401" s="147" t="str">
        <f>IFERROR(INDEX('List of schools'!C$2:C$8000, MATCH('Year 8 _2022'!$B401, 'List of schools'!$B$2:$B$8000,0)), "NA")</f>
        <v>NA</v>
      </c>
      <c r="D401" s="10"/>
      <c r="E401" s="124"/>
      <c r="F401" s="149" t="str">
        <f>IF(E401="","",IFERROR(
IF('Year 8 _2022'!E401="M",INDEX('List of schools'!H$2:H$7300,MATCH('Year 8 _2022'!$B401,'List of schools'!$B$2:$B$7300,0)),IF('Year 8 _2022'!E401="F",INDEX('List of schools'!G$2:G$7300,MATCH('Year 8 _2022'!$B401,'List of schools'!$B$2:$B$7300,0)),IF('Year 8 _2022'!E401="non-binary or other", 0,IF('Year 8 _2022'!E401="not disclosed", 0,"NA")))),"NA"))</f>
        <v/>
      </c>
      <c r="G401" s="11"/>
      <c r="H401" s="10"/>
      <c r="I401" s="10"/>
      <c r="J401" s="10"/>
      <c r="K401" s="150">
        <f t="shared" si="92"/>
        <v>0</v>
      </c>
      <c r="L401" s="17"/>
      <c r="M401" s="16"/>
      <c r="N401" s="9"/>
      <c r="O401" s="213"/>
      <c r="P401" s="10"/>
      <c r="Q401" s="355"/>
      <c r="R401" s="254"/>
      <c r="S401" s="151" t="str">
        <f t="shared" si="100"/>
        <v/>
      </c>
      <c r="T401" s="16"/>
      <c r="U401" s="10"/>
      <c r="V401" s="213"/>
      <c r="W401" s="10"/>
      <c r="X401" s="355"/>
      <c r="Y401" s="254"/>
      <c r="Z401" s="151" t="str">
        <f t="shared" si="101"/>
        <v/>
      </c>
      <c r="AA401" s="4"/>
      <c r="AB401" s="153" t="str">
        <f t="shared" si="93"/>
        <v/>
      </c>
      <c r="AC401" s="169" t="str">
        <f t="shared" si="94"/>
        <v/>
      </c>
      <c r="AD401" s="153">
        <f t="shared" si="95"/>
        <v>0</v>
      </c>
      <c r="AE401" s="153" t="str">
        <f t="shared" si="96"/>
        <v>NA</v>
      </c>
      <c r="AF401" s="153" t="str">
        <f t="shared" si="97"/>
        <v>NA</v>
      </c>
      <c r="AG401" s="153" t="str">
        <f>IF(AF401="NA","",IF(AF401=999999, "", IF(AF401=888888, "", IF(COUNTIF($AF$10:AF401,AF401)=1,AF401,""))))</f>
        <v/>
      </c>
      <c r="AH401" s="153" t="str">
        <f t="shared" si="98"/>
        <v>NA</v>
      </c>
      <c r="AI401" s="153" t="str">
        <f>IF(AH401="NA","",IF(AH401=999999, "", IF(AH401=888888, "", IF(COUNTIF($AH$10:AH401,AH401)=1,AH401,""))))</f>
        <v/>
      </c>
      <c r="AJ401" s="153" t="str">
        <f t="shared" si="99"/>
        <v>NA</v>
      </c>
      <c r="AK401" s="153" t="str">
        <f>IF(AJ401="NA","",IF(AJ401=999999, "", IF(AJ401=888888, "", IF(COUNTIF($AJ$10:AJ401,AJ401)=1,AJ401,""))))</f>
        <v/>
      </c>
      <c r="AL401" s="153">
        <f t="shared" si="102"/>
        <v>0</v>
      </c>
      <c r="AM401" s="153">
        <f t="shared" si="103"/>
        <v>0</v>
      </c>
      <c r="AN401" s="153" t="str">
        <f t="shared" si="104"/>
        <v>False</v>
      </c>
      <c r="AO401" s="235" t="str">
        <f t="shared" si="105"/>
        <v>NA</v>
      </c>
      <c r="AP401" s="235" t="str">
        <f>IF(AO401="NA","",IF(AO401=999999, "", IF(AO401=888888, "", IF(COUNTIF($AO$10:AO401,AO401)=1,AO401,""))))</f>
        <v/>
      </c>
      <c r="AQ401" s="211"/>
      <c r="AR401" s="211"/>
    </row>
    <row r="402" spans="1:44" ht="21.75" customHeight="1" x14ac:dyDescent="0.35">
      <c r="A402" s="148" t="str">
        <f t="shared" si="91"/>
        <v/>
      </c>
      <c r="B402" s="10"/>
      <c r="C402" s="147" t="str">
        <f>IFERROR(INDEX('List of schools'!C$2:C$8000, MATCH('Year 8 _2022'!$B402, 'List of schools'!$B$2:$B$8000,0)), "NA")</f>
        <v>NA</v>
      </c>
      <c r="D402" s="10"/>
      <c r="E402" s="124"/>
      <c r="F402" s="149" t="str">
        <f>IF(E402="","",IFERROR(
IF('Year 8 _2022'!E402="M",INDEX('List of schools'!H$2:H$7300,MATCH('Year 8 _2022'!$B402,'List of schools'!$B$2:$B$7300,0)),IF('Year 8 _2022'!E402="F",INDEX('List of schools'!G$2:G$7300,MATCH('Year 8 _2022'!$B402,'List of schools'!$B$2:$B$7300,0)),IF('Year 8 _2022'!E402="non-binary or other", 0,IF('Year 8 _2022'!E402="not disclosed", 0,"NA")))),"NA"))</f>
        <v/>
      </c>
      <c r="G402" s="11"/>
      <c r="H402" s="10"/>
      <c r="I402" s="10"/>
      <c r="J402" s="10"/>
      <c r="K402" s="150">
        <f t="shared" si="92"/>
        <v>0</v>
      </c>
      <c r="L402" s="17"/>
      <c r="M402" s="16"/>
      <c r="N402" s="9"/>
      <c r="O402" s="213"/>
      <c r="P402" s="10"/>
      <c r="Q402" s="355"/>
      <c r="R402" s="254"/>
      <c r="S402" s="151" t="str">
        <f t="shared" si="100"/>
        <v/>
      </c>
      <c r="T402" s="16"/>
      <c r="U402" s="10"/>
      <c r="V402" s="213"/>
      <c r="W402" s="10"/>
      <c r="X402" s="355"/>
      <c r="Y402" s="254"/>
      <c r="Z402" s="151" t="str">
        <f t="shared" si="101"/>
        <v/>
      </c>
      <c r="AA402" s="4"/>
      <c r="AB402" s="153" t="str">
        <f t="shared" si="93"/>
        <v/>
      </c>
      <c r="AC402" s="169" t="str">
        <f t="shared" si="94"/>
        <v/>
      </c>
      <c r="AD402" s="153">
        <f t="shared" si="95"/>
        <v>0</v>
      </c>
      <c r="AE402" s="153" t="str">
        <f t="shared" si="96"/>
        <v>NA</v>
      </c>
      <c r="AF402" s="153" t="str">
        <f t="shared" si="97"/>
        <v>NA</v>
      </c>
      <c r="AG402" s="153" t="str">
        <f>IF(AF402="NA","",IF(AF402=999999, "", IF(AF402=888888, "", IF(COUNTIF($AF$10:AF402,AF402)=1,AF402,""))))</f>
        <v/>
      </c>
      <c r="AH402" s="153" t="str">
        <f t="shared" si="98"/>
        <v>NA</v>
      </c>
      <c r="AI402" s="153" t="str">
        <f>IF(AH402="NA","",IF(AH402=999999, "", IF(AH402=888888, "", IF(COUNTIF($AH$10:AH402,AH402)=1,AH402,""))))</f>
        <v/>
      </c>
      <c r="AJ402" s="153" t="str">
        <f t="shared" si="99"/>
        <v>NA</v>
      </c>
      <c r="AK402" s="153" t="str">
        <f>IF(AJ402="NA","",IF(AJ402=999999, "", IF(AJ402=888888, "", IF(COUNTIF($AJ$10:AJ402,AJ402)=1,AJ402,""))))</f>
        <v/>
      </c>
      <c r="AL402" s="153">
        <f t="shared" si="102"/>
        <v>0</v>
      </c>
      <c r="AM402" s="153">
        <f t="shared" si="103"/>
        <v>0</v>
      </c>
      <c r="AN402" s="153" t="str">
        <f t="shared" si="104"/>
        <v>False</v>
      </c>
      <c r="AO402" s="235" t="str">
        <f t="shared" si="105"/>
        <v>NA</v>
      </c>
      <c r="AP402" s="235" t="str">
        <f>IF(AO402="NA","",IF(AO402=999999, "", IF(AO402=888888, "", IF(COUNTIF($AO$10:AO402,AO402)=1,AO402,""))))</f>
        <v/>
      </c>
      <c r="AQ402" s="211"/>
      <c r="AR402" s="211"/>
    </row>
    <row r="403" spans="1:44" ht="21.75" customHeight="1" x14ac:dyDescent="0.35">
      <c r="A403" s="148" t="str">
        <f t="shared" si="91"/>
        <v/>
      </c>
      <c r="B403" s="10"/>
      <c r="C403" s="147" t="str">
        <f>IFERROR(INDEX('List of schools'!C$2:C$8000, MATCH('Year 8 _2022'!$B403, 'List of schools'!$B$2:$B$8000,0)), "NA")</f>
        <v>NA</v>
      </c>
      <c r="D403" s="10"/>
      <c r="E403" s="124"/>
      <c r="F403" s="149" t="str">
        <f>IF(E403="","",IFERROR(
IF('Year 8 _2022'!E403="M",INDEX('List of schools'!H$2:H$7300,MATCH('Year 8 _2022'!$B403,'List of schools'!$B$2:$B$7300,0)),IF('Year 8 _2022'!E403="F",INDEX('List of schools'!G$2:G$7300,MATCH('Year 8 _2022'!$B403,'List of schools'!$B$2:$B$7300,0)),IF('Year 8 _2022'!E403="non-binary or other", 0,IF('Year 8 _2022'!E403="not disclosed", 0,"NA")))),"NA"))</f>
        <v/>
      </c>
      <c r="G403" s="11"/>
      <c r="H403" s="10"/>
      <c r="I403" s="10"/>
      <c r="J403" s="10"/>
      <c r="K403" s="150">
        <f t="shared" si="92"/>
        <v>0</v>
      </c>
      <c r="L403" s="17"/>
      <c r="M403" s="16"/>
      <c r="N403" s="9"/>
      <c r="O403" s="213"/>
      <c r="P403" s="10"/>
      <c r="Q403" s="355"/>
      <c r="R403" s="254"/>
      <c r="S403" s="151" t="str">
        <f t="shared" si="100"/>
        <v/>
      </c>
      <c r="T403" s="16"/>
      <c r="U403" s="10"/>
      <c r="V403" s="213"/>
      <c r="W403" s="10"/>
      <c r="X403" s="355"/>
      <c r="Y403" s="254"/>
      <c r="Z403" s="151" t="str">
        <f t="shared" si="101"/>
        <v/>
      </c>
      <c r="AA403" s="4"/>
      <c r="AB403" s="153" t="str">
        <f t="shared" si="93"/>
        <v/>
      </c>
      <c r="AC403" s="169" t="str">
        <f t="shared" si="94"/>
        <v/>
      </c>
      <c r="AD403" s="153">
        <f t="shared" si="95"/>
        <v>0</v>
      </c>
      <c r="AE403" s="153" t="str">
        <f t="shared" si="96"/>
        <v>NA</v>
      </c>
      <c r="AF403" s="153" t="str">
        <f t="shared" si="97"/>
        <v>NA</v>
      </c>
      <c r="AG403" s="153" t="str">
        <f>IF(AF403="NA","",IF(AF403=999999, "", IF(AF403=888888, "", IF(COUNTIF($AF$10:AF403,AF403)=1,AF403,""))))</f>
        <v/>
      </c>
      <c r="AH403" s="153" t="str">
        <f t="shared" si="98"/>
        <v>NA</v>
      </c>
      <c r="AI403" s="153" t="str">
        <f>IF(AH403="NA","",IF(AH403=999999, "", IF(AH403=888888, "", IF(COUNTIF($AH$10:AH403,AH403)=1,AH403,""))))</f>
        <v/>
      </c>
      <c r="AJ403" s="153" t="str">
        <f t="shared" si="99"/>
        <v>NA</v>
      </c>
      <c r="AK403" s="153" t="str">
        <f>IF(AJ403="NA","",IF(AJ403=999999, "", IF(AJ403=888888, "", IF(COUNTIF($AJ$10:AJ403,AJ403)=1,AJ403,""))))</f>
        <v/>
      </c>
      <c r="AL403" s="153">
        <f t="shared" si="102"/>
        <v>0</v>
      </c>
      <c r="AM403" s="153">
        <f t="shared" si="103"/>
        <v>0</v>
      </c>
      <c r="AN403" s="153" t="str">
        <f t="shared" si="104"/>
        <v>False</v>
      </c>
      <c r="AO403" s="235" t="str">
        <f t="shared" si="105"/>
        <v>NA</v>
      </c>
      <c r="AP403" s="235" t="str">
        <f>IF(AO403="NA","",IF(AO403=999999, "", IF(AO403=888888, "", IF(COUNTIF($AO$10:AO403,AO403)=1,AO403,""))))</f>
        <v/>
      </c>
      <c r="AQ403" s="211"/>
      <c r="AR403" s="211"/>
    </row>
    <row r="404" spans="1:44" ht="21.75" customHeight="1" x14ac:dyDescent="0.35">
      <c r="A404" s="148" t="str">
        <f t="shared" si="91"/>
        <v/>
      </c>
      <c r="B404" s="10"/>
      <c r="C404" s="147" t="str">
        <f>IFERROR(INDEX('List of schools'!C$2:C$8000, MATCH('Year 8 _2022'!$B404, 'List of schools'!$B$2:$B$8000,0)), "NA")</f>
        <v>NA</v>
      </c>
      <c r="D404" s="10"/>
      <c r="E404" s="124"/>
      <c r="F404" s="149" t="str">
        <f>IF(E404="","",IFERROR(
IF('Year 8 _2022'!E404="M",INDEX('List of schools'!H$2:H$7300,MATCH('Year 8 _2022'!$B404,'List of schools'!$B$2:$B$7300,0)),IF('Year 8 _2022'!E404="F",INDEX('List of schools'!G$2:G$7300,MATCH('Year 8 _2022'!$B404,'List of schools'!$B$2:$B$7300,0)),IF('Year 8 _2022'!E404="non-binary or other", 0,IF('Year 8 _2022'!E404="not disclosed", 0,"NA")))),"NA"))</f>
        <v/>
      </c>
      <c r="G404" s="11"/>
      <c r="H404" s="10"/>
      <c r="I404" s="10"/>
      <c r="J404" s="10"/>
      <c r="K404" s="150">
        <f t="shared" si="92"/>
        <v>0</v>
      </c>
      <c r="L404" s="17"/>
      <c r="M404" s="16"/>
      <c r="N404" s="9"/>
      <c r="O404" s="213"/>
      <c r="P404" s="10"/>
      <c r="Q404" s="355"/>
      <c r="R404" s="254"/>
      <c r="S404" s="151" t="str">
        <f t="shared" si="100"/>
        <v/>
      </c>
      <c r="T404" s="16"/>
      <c r="U404" s="10"/>
      <c r="V404" s="213"/>
      <c r="W404" s="10"/>
      <c r="X404" s="355"/>
      <c r="Y404" s="254"/>
      <c r="Z404" s="151" t="str">
        <f t="shared" si="101"/>
        <v/>
      </c>
      <c r="AA404" s="4"/>
      <c r="AB404" s="153" t="str">
        <f t="shared" si="93"/>
        <v/>
      </c>
      <c r="AC404" s="169" t="str">
        <f t="shared" si="94"/>
        <v/>
      </c>
      <c r="AD404" s="153">
        <f t="shared" si="95"/>
        <v>0</v>
      </c>
      <c r="AE404" s="153" t="str">
        <f t="shared" si="96"/>
        <v>NA</v>
      </c>
      <c r="AF404" s="153" t="str">
        <f t="shared" si="97"/>
        <v>NA</v>
      </c>
      <c r="AG404" s="153" t="str">
        <f>IF(AF404="NA","",IF(AF404=999999, "", IF(AF404=888888, "", IF(COUNTIF($AF$10:AF404,AF404)=1,AF404,""))))</f>
        <v/>
      </c>
      <c r="AH404" s="153" t="str">
        <f t="shared" si="98"/>
        <v>NA</v>
      </c>
      <c r="AI404" s="153" t="str">
        <f>IF(AH404="NA","",IF(AH404=999999, "", IF(AH404=888888, "", IF(COUNTIF($AH$10:AH404,AH404)=1,AH404,""))))</f>
        <v/>
      </c>
      <c r="AJ404" s="153" t="str">
        <f t="shared" si="99"/>
        <v>NA</v>
      </c>
      <c r="AK404" s="153" t="str">
        <f>IF(AJ404="NA","",IF(AJ404=999999, "", IF(AJ404=888888, "", IF(COUNTIF($AJ$10:AJ404,AJ404)=1,AJ404,""))))</f>
        <v/>
      </c>
      <c r="AL404" s="153">
        <f t="shared" si="102"/>
        <v>0</v>
      </c>
      <c r="AM404" s="153">
        <f t="shared" si="103"/>
        <v>0</v>
      </c>
      <c r="AN404" s="153" t="str">
        <f t="shared" si="104"/>
        <v>False</v>
      </c>
      <c r="AO404" s="235" t="str">
        <f t="shared" si="105"/>
        <v>NA</v>
      </c>
      <c r="AP404" s="235" t="str">
        <f>IF(AO404="NA","",IF(AO404=999999, "", IF(AO404=888888, "", IF(COUNTIF($AO$10:AO404,AO404)=1,AO404,""))))</f>
        <v/>
      </c>
      <c r="AQ404" s="211"/>
      <c r="AR404" s="211"/>
    </row>
    <row r="405" spans="1:44" ht="21.75" customHeight="1" x14ac:dyDescent="0.35">
      <c r="A405" s="148" t="str">
        <f t="shared" si="91"/>
        <v/>
      </c>
      <c r="B405" s="10"/>
      <c r="C405" s="147" t="str">
        <f>IFERROR(INDEX('List of schools'!C$2:C$8000, MATCH('Year 8 _2022'!$B405, 'List of schools'!$B$2:$B$8000,0)), "NA")</f>
        <v>NA</v>
      </c>
      <c r="D405" s="10"/>
      <c r="E405" s="124"/>
      <c r="F405" s="149" t="str">
        <f>IF(E405="","",IFERROR(
IF('Year 8 _2022'!E405="M",INDEX('List of schools'!H$2:H$7300,MATCH('Year 8 _2022'!$B405,'List of schools'!$B$2:$B$7300,0)),IF('Year 8 _2022'!E405="F",INDEX('List of schools'!G$2:G$7300,MATCH('Year 8 _2022'!$B405,'List of schools'!$B$2:$B$7300,0)),IF('Year 8 _2022'!E405="non-binary or other", 0,IF('Year 8 _2022'!E405="not disclosed", 0,"NA")))),"NA"))</f>
        <v/>
      </c>
      <c r="G405" s="11"/>
      <c r="H405" s="10"/>
      <c r="I405" s="10"/>
      <c r="J405" s="10"/>
      <c r="K405" s="150">
        <f t="shared" si="92"/>
        <v>0</v>
      </c>
      <c r="L405" s="17"/>
      <c r="M405" s="16"/>
      <c r="N405" s="9"/>
      <c r="O405" s="213"/>
      <c r="P405" s="10"/>
      <c r="Q405" s="355"/>
      <c r="R405" s="254"/>
      <c r="S405" s="151" t="str">
        <f t="shared" si="100"/>
        <v/>
      </c>
      <c r="T405" s="16"/>
      <c r="U405" s="10"/>
      <c r="V405" s="213"/>
      <c r="W405" s="10"/>
      <c r="X405" s="355"/>
      <c r="Y405" s="254"/>
      <c r="Z405" s="151" t="str">
        <f t="shared" si="101"/>
        <v/>
      </c>
      <c r="AA405" s="4"/>
      <c r="AB405" s="153" t="str">
        <f t="shared" si="93"/>
        <v/>
      </c>
      <c r="AC405" s="169" t="str">
        <f t="shared" si="94"/>
        <v/>
      </c>
      <c r="AD405" s="153">
        <f t="shared" si="95"/>
        <v>0</v>
      </c>
      <c r="AE405" s="153" t="str">
        <f t="shared" si="96"/>
        <v>NA</v>
      </c>
      <c r="AF405" s="153" t="str">
        <f t="shared" si="97"/>
        <v>NA</v>
      </c>
      <c r="AG405" s="153" t="str">
        <f>IF(AF405="NA","",IF(AF405=999999, "", IF(AF405=888888, "", IF(COUNTIF($AF$10:AF405,AF405)=1,AF405,""))))</f>
        <v/>
      </c>
      <c r="AH405" s="153" t="str">
        <f t="shared" si="98"/>
        <v>NA</v>
      </c>
      <c r="AI405" s="153" t="str">
        <f>IF(AH405="NA","",IF(AH405=999999, "", IF(AH405=888888, "", IF(COUNTIF($AH$10:AH405,AH405)=1,AH405,""))))</f>
        <v/>
      </c>
      <c r="AJ405" s="153" t="str">
        <f t="shared" si="99"/>
        <v>NA</v>
      </c>
      <c r="AK405" s="153" t="str">
        <f>IF(AJ405="NA","",IF(AJ405=999999, "", IF(AJ405=888888, "", IF(COUNTIF($AJ$10:AJ405,AJ405)=1,AJ405,""))))</f>
        <v/>
      </c>
      <c r="AL405" s="153">
        <f t="shared" si="102"/>
        <v>0</v>
      </c>
      <c r="AM405" s="153">
        <f t="shared" si="103"/>
        <v>0</v>
      </c>
      <c r="AN405" s="153" t="str">
        <f t="shared" si="104"/>
        <v>False</v>
      </c>
      <c r="AO405" s="235" t="str">
        <f t="shared" si="105"/>
        <v>NA</v>
      </c>
      <c r="AP405" s="235" t="str">
        <f>IF(AO405="NA","",IF(AO405=999999, "", IF(AO405=888888, "", IF(COUNTIF($AO$10:AO405,AO405)=1,AO405,""))))</f>
        <v/>
      </c>
      <c r="AQ405" s="211"/>
      <c r="AR405" s="211"/>
    </row>
    <row r="406" spans="1:44" ht="21.75" customHeight="1" x14ac:dyDescent="0.35">
      <c r="A406" s="148" t="str">
        <f t="shared" si="91"/>
        <v/>
      </c>
      <c r="B406" s="10"/>
      <c r="C406" s="147" t="str">
        <f>IFERROR(INDEX('List of schools'!C$2:C$8000, MATCH('Year 8 _2022'!$B406, 'List of schools'!$B$2:$B$8000,0)), "NA")</f>
        <v>NA</v>
      </c>
      <c r="D406" s="10"/>
      <c r="E406" s="124"/>
      <c r="F406" s="149" t="str">
        <f>IF(E406="","",IFERROR(
IF('Year 8 _2022'!E406="M",INDEX('List of schools'!H$2:H$7300,MATCH('Year 8 _2022'!$B406,'List of schools'!$B$2:$B$7300,0)),IF('Year 8 _2022'!E406="F",INDEX('List of schools'!G$2:G$7300,MATCH('Year 8 _2022'!$B406,'List of schools'!$B$2:$B$7300,0)),IF('Year 8 _2022'!E406="non-binary or other", 0,IF('Year 8 _2022'!E406="not disclosed", 0,"NA")))),"NA"))</f>
        <v/>
      </c>
      <c r="G406" s="11"/>
      <c r="H406" s="10"/>
      <c r="I406" s="10"/>
      <c r="J406" s="10"/>
      <c r="K406" s="150">
        <f t="shared" si="92"/>
        <v>0</v>
      </c>
      <c r="L406" s="17"/>
      <c r="M406" s="16"/>
      <c r="N406" s="9"/>
      <c r="O406" s="213"/>
      <c r="P406" s="10"/>
      <c r="Q406" s="355"/>
      <c r="R406" s="254"/>
      <c r="S406" s="151" t="str">
        <f t="shared" si="100"/>
        <v/>
      </c>
      <c r="T406" s="16"/>
      <c r="U406" s="10"/>
      <c r="V406" s="213"/>
      <c r="W406" s="10"/>
      <c r="X406" s="355"/>
      <c r="Y406" s="254"/>
      <c r="Z406" s="151" t="str">
        <f t="shared" si="101"/>
        <v/>
      </c>
      <c r="AA406" s="4"/>
      <c r="AB406" s="153" t="str">
        <f t="shared" si="93"/>
        <v/>
      </c>
      <c r="AC406" s="169" t="str">
        <f t="shared" si="94"/>
        <v/>
      </c>
      <c r="AD406" s="153">
        <f t="shared" si="95"/>
        <v>0</v>
      </c>
      <c r="AE406" s="153" t="str">
        <f t="shared" si="96"/>
        <v>NA</v>
      </c>
      <c r="AF406" s="153" t="str">
        <f t="shared" si="97"/>
        <v>NA</v>
      </c>
      <c r="AG406" s="153" t="str">
        <f>IF(AF406="NA","",IF(AF406=999999, "", IF(AF406=888888, "", IF(COUNTIF($AF$10:AF406,AF406)=1,AF406,""))))</f>
        <v/>
      </c>
      <c r="AH406" s="153" t="str">
        <f t="shared" si="98"/>
        <v>NA</v>
      </c>
      <c r="AI406" s="153" t="str">
        <f>IF(AH406="NA","",IF(AH406=999999, "", IF(AH406=888888, "", IF(COUNTIF($AH$10:AH406,AH406)=1,AH406,""))))</f>
        <v/>
      </c>
      <c r="AJ406" s="153" t="str">
        <f t="shared" si="99"/>
        <v>NA</v>
      </c>
      <c r="AK406" s="153" t="str">
        <f>IF(AJ406="NA","",IF(AJ406=999999, "", IF(AJ406=888888, "", IF(COUNTIF($AJ$10:AJ406,AJ406)=1,AJ406,""))))</f>
        <v/>
      </c>
      <c r="AL406" s="153">
        <f t="shared" si="102"/>
        <v>0</v>
      </c>
      <c r="AM406" s="153">
        <f t="shared" si="103"/>
        <v>0</v>
      </c>
      <c r="AN406" s="153" t="str">
        <f t="shared" si="104"/>
        <v>False</v>
      </c>
      <c r="AO406" s="235" t="str">
        <f t="shared" si="105"/>
        <v>NA</v>
      </c>
      <c r="AP406" s="235" t="str">
        <f>IF(AO406="NA","",IF(AO406=999999, "", IF(AO406=888888, "", IF(COUNTIF($AO$10:AO406,AO406)=1,AO406,""))))</f>
        <v/>
      </c>
      <c r="AQ406" s="211"/>
      <c r="AR406" s="211"/>
    </row>
    <row r="407" spans="1:44" ht="21.75" customHeight="1" x14ac:dyDescent="0.35">
      <c r="A407" s="148" t="str">
        <f t="shared" si="91"/>
        <v/>
      </c>
      <c r="B407" s="10"/>
      <c r="C407" s="147" t="str">
        <f>IFERROR(INDEX('List of schools'!C$2:C$8000, MATCH('Year 8 _2022'!$B407, 'List of schools'!$B$2:$B$8000,0)), "NA")</f>
        <v>NA</v>
      </c>
      <c r="D407" s="10"/>
      <c r="E407" s="124"/>
      <c r="F407" s="149" t="str">
        <f>IF(E407="","",IFERROR(
IF('Year 8 _2022'!E407="M",INDEX('List of schools'!H$2:H$7300,MATCH('Year 8 _2022'!$B407,'List of schools'!$B$2:$B$7300,0)),IF('Year 8 _2022'!E407="F",INDEX('List of schools'!G$2:G$7300,MATCH('Year 8 _2022'!$B407,'List of schools'!$B$2:$B$7300,0)),IF('Year 8 _2022'!E407="non-binary or other", 0,IF('Year 8 _2022'!E407="not disclosed", 0,"NA")))),"NA"))</f>
        <v/>
      </c>
      <c r="G407" s="11"/>
      <c r="H407" s="10"/>
      <c r="I407" s="10"/>
      <c r="J407" s="10"/>
      <c r="K407" s="150">
        <f t="shared" si="92"/>
        <v>0</v>
      </c>
      <c r="L407" s="17"/>
      <c r="M407" s="16"/>
      <c r="N407" s="9"/>
      <c r="O407" s="213"/>
      <c r="P407" s="10"/>
      <c r="Q407" s="355"/>
      <c r="R407" s="254"/>
      <c r="S407" s="151" t="str">
        <f t="shared" si="100"/>
        <v/>
      </c>
      <c r="T407" s="16"/>
      <c r="U407" s="10"/>
      <c r="V407" s="213"/>
      <c r="W407" s="10"/>
      <c r="X407" s="355"/>
      <c r="Y407" s="254"/>
      <c r="Z407" s="151" t="str">
        <f t="shared" si="101"/>
        <v/>
      </c>
      <c r="AA407" s="4"/>
      <c r="AB407" s="153" t="str">
        <f t="shared" si="93"/>
        <v/>
      </c>
      <c r="AC407" s="169" t="str">
        <f t="shared" si="94"/>
        <v/>
      </c>
      <c r="AD407" s="153">
        <f t="shared" si="95"/>
        <v>0</v>
      </c>
      <c r="AE407" s="153" t="str">
        <f t="shared" si="96"/>
        <v>NA</v>
      </c>
      <c r="AF407" s="153" t="str">
        <f t="shared" si="97"/>
        <v>NA</v>
      </c>
      <c r="AG407" s="153" t="str">
        <f>IF(AF407="NA","",IF(AF407=999999, "", IF(AF407=888888, "", IF(COUNTIF($AF$10:AF407,AF407)=1,AF407,""))))</f>
        <v/>
      </c>
      <c r="AH407" s="153" t="str">
        <f t="shared" si="98"/>
        <v>NA</v>
      </c>
      <c r="AI407" s="153" t="str">
        <f>IF(AH407="NA","",IF(AH407=999999, "", IF(AH407=888888, "", IF(COUNTIF($AH$10:AH407,AH407)=1,AH407,""))))</f>
        <v/>
      </c>
      <c r="AJ407" s="153" t="str">
        <f t="shared" si="99"/>
        <v>NA</v>
      </c>
      <c r="AK407" s="153" t="str">
        <f>IF(AJ407="NA","",IF(AJ407=999999, "", IF(AJ407=888888, "", IF(COUNTIF($AJ$10:AJ407,AJ407)=1,AJ407,""))))</f>
        <v/>
      </c>
      <c r="AL407" s="153">
        <f t="shared" si="102"/>
        <v>0</v>
      </c>
      <c r="AM407" s="153">
        <f t="shared" si="103"/>
        <v>0</v>
      </c>
      <c r="AN407" s="153" t="str">
        <f t="shared" si="104"/>
        <v>False</v>
      </c>
      <c r="AO407" s="235" t="str">
        <f t="shared" si="105"/>
        <v>NA</v>
      </c>
      <c r="AP407" s="235" t="str">
        <f>IF(AO407="NA","",IF(AO407=999999, "", IF(AO407=888888, "", IF(COUNTIF($AO$10:AO407,AO407)=1,AO407,""))))</f>
        <v/>
      </c>
      <c r="AQ407" s="211"/>
      <c r="AR407" s="211"/>
    </row>
    <row r="408" spans="1:44" ht="21.75" customHeight="1" x14ac:dyDescent="0.35">
      <c r="A408" s="148" t="str">
        <f t="shared" ref="A408:A471" si="106">IF($AD408=0,"",IF(OR($B408="", $D408="", $E408="",$O408="",$V408=""),"Required data Incomplete",""))</f>
        <v/>
      </c>
      <c r="B408" s="10"/>
      <c r="C408" s="147" t="str">
        <f>IFERROR(INDEX('List of schools'!C$2:C$8000, MATCH('Year 8 _2022'!$B408, 'List of schools'!$B$2:$B$8000,0)), "NA")</f>
        <v>NA</v>
      </c>
      <c r="D408" s="10"/>
      <c r="E408" s="124"/>
      <c r="F408" s="149" t="str">
        <f>IF(E408="","",IFERROR(
IF('Year 8 _2022'!E408="M",INDEX('List of schools'!H$2:H$7300,MATCH('Year 8 _2022'!$B408,'List of schools'!$B$2:$B$7300,0)),IF('Year 8 _2022'!E408="F",INDEX('List of schools'!G$2:G$7300,MATCH('Year 8 _2022'!$B408,'List of schools'!$B$2:$B$7300,0)),IF('Year 8 _2022'!E408="non-binary or other", 0,IF('Year 8 _2022'!E408="not disclosed", 0,"NA")))),"NA"))</f>
        <v/>
      </c>
      <c r="G408" s="11"/>
      <c r="H408" s="10"/>
      <c r="I408" s="10"/>
      <c r="J408" s="10"/>
      <c r="K408" s="150">
        <f t="shared" si="92"/>
        <v>0</v>
      </c>
      <c r="L408" s="17"/>
      <c r="M408" s="16"/>
      <c r="N408" s="9"/>
      <c r="O408" s="213"/>
      <c r="P408" s="10"/>
      <c r="Q408" s="355"/>
      <c r="R408" s="254"/>
      <c r="S408" s="151" t="str">
        <f t="shared" si="100"/>
        <v/>
      </c>
      <c r="T408" s="16"/>
      <c r="U408" s="10"/>
      <c r="V408" s="213"/>
      <c r="W408" s="10"/>
      <c r="X408" s="355"/>
      <c r="Y408" s="254"/>
      <c r="Z408" s="151" t="str">
        <f t="shared" si="101"/>
        <v/>
      </c>
      <c r="AA408" s="4"/>
      <c r="AB408" s="153" t="str">
        <f t="shared" si="93"/>
        <v/>
      </c>
      <c r="AC408" s="169" t="str">
        <f t="shared" si="94"/>
        <v/>
      </c>
      <c r="AD408" s="153">
        <f t="shared" si="95"/>
        <v>0</v>
      </c>
      <c r="AE408" s="153" t="str">
        <f t="shared" si="96"/>
        <v>NA</v>
      </c>
      <c r="AF408" s="153" t="str">
        <f t="shared" si="97"/>
        <v>NA</v>
      </c>
      <c r="AG408" s="153" t="str">
        <f>IF(AF408="NA","",IF(AF408=999999, "", IF(AF408=888888, "", IF(COUNTIF($AF$10:AF408,AF408)=1,AF408,""))))</f>
        <v/>
      </c>
      <c r="AH408" s="153" t="str">
        <f t="shared" si="98"/>
        <v>NA</v>
      </c>
      <c r="AI408" s="153" t="str">
        <f>IF(AH408="NA","",IF(AH408=999999, "", IF(AH408=888888, "", IF(COUNTIF($AH$10:AH408,AH408)=1,AH408,""))))</f>
        <v/>
      </c>
      <c r="AJ408" s="153" t="str">
        <f t="shared" si="99"/>
        <v>NA</v>
      </c>
      <c r="AK408" s="153" t="str">
        <f>IF(AJ408="NA","",IF(AJ408=999999, "", IF(AJ408=888888, "", IF(COUNTIF($AJ$10:AJ408,AJ408)=1,AJ408,""))))</f>
        <v/>
      </c>
      <c r="AL408" s="153">
        <f t="shared" si="102"/>
        <v>0</v>
      </c>
      <c r="AM408" s="153">
        <f t="shared" si="103"/>
        <v>0</v>
      </c>
      <c r="AN408" s="153" t="str">
        <f t="shared" si="104"/>
        <v>False</v>
      </c>
      <c r="AO408" s="235" t="str">
        <f t="shared" si="105"/>
        <v>NA</v>
      </c>
      <c r="AP408" s="235" t="str">
        <f>IF(AO408="NA","",IF(AO408=999999, "", IF(AO408=888888, "", IF(COUNTIF($AO$10:AO408,AO408)=1,AO408,""))))</f>
        <v/>
      </c>
      <c r="AQ408" s="211"/>
      <c r="AR408" s="211"/>
    </row>
    <row r="409" spans="1:44" ht="21.75" customHeight="1" x14ac:dyDescent="0.35">
      <c r="A409" s="148" t="str">
        <f t="shared" si="106"/>
        <v/>
      </c>
      <c r="B409" s="10"/>
      <c r="C409" s="147" t="str">
        <f>IFERROR(INDEX('List of schools'!C$2:C$8000, MATCH('Year 8 _2022'!$B409, 'List of schools'!$B$2:$B$8000,0)), "NA")</f>
        <v>NA</v>
      </c>
      <c r="D409" s="10"/>
      <c r="E409" s="124"/>
      <c r="F409" s="149" t="str">
        <f>IF(E409="","",IFERROR(
IF('Year 8 _2022'!E409="M",INDEX('List of schools'!H$2:H$7300,MATCH('Year 8 _2022'!$B409,'List of schools'!$B$2:$B$7300,0)),IF('Year 8 _2022'!E409="F",INDEX('List of schools'!G$2:G$7300,MATCH('Year 8 _2022'!$B409,'List of schools'!$B$2:$B$7300,0)),IF('Year 8 _2022'!E409="non-binary or other", 0,IF('Year 8 _2022'!E409="not disclosed", 0,"NA")))),"NA"))</f>
        <v/>
      </c>
      <c r="G409" s="11"/>
      <c r="H409" s="10"/>
      <c r="I409" s="10"/>
      <c r="J409" s="10"/>
      <c r="K409" s="150">
        <f t="shared" si="92"/>
        <v>0</v>
      </c>
      <c r="L409" s="17"/>
      <c r="M409" s="16"/>
      <c r="N409" s="9"/>
      <c r="O409" s="213"/>
      <c r="P409" s="10"/>
      <c r="Q409" s="355"/>
      <c r="R409" s="254"/>
      <c r="S409" s="151" t="str">
        <f t="shared" si="100"/>
        <v/>
      </c>
      <c r="T409" s="16"/>
      <c r="U409" s="10"/>
      <c r="V409" s="213"/>
      <c r="W409" s="10"/>
      <c r="X409" s="355"/>
      <c r="Y409" s="254"/>
      <c r="Z409" s="151" t="str">
        <f t="shared" si="101"/>
        <v/>
      </c>
      <c r="AA409" s="4"/>
      <c r="AB409" s="153" t="str">
        <f t="shared" si="93"/>
        <v/>
      </c>
      <c r="AC409" s="169" t="str">
        <f t="shared" si="94"/>
        <v/>
      </c>
      <c r="AD409" s="153">
        <f t="shared" si="95"/>
        <v>0</v>
      </c>
      <c r="AE409" s="153" t="str">
        <f t="shared" si="96"/>
        <v>NA</v>
      </c>
      <c r="AF409" s="153" t="str">
        <f t="shared" si="97"/>
        <v>NA</v>
      </c>
      <c r="AG409" s="153" t="str">
        <f>IF(AF409="NA","",IF(AF409=999999, "", IF(AF409=888888, "", IF(COUNTIF($AF$10:AF409,AF409)=1,AF409,""))))</f>
        <v/>
      </c>
      <c r="AH409" s="153" t="str">
        <f t="shared" si="98"/>
        <v>NA</v>
      </c>
      <c r="AI409" s="153" t="str">
        <f>IF(AH409="NA","",IF(AH409=999999, "", IF(AH409=888888, "", IF(COUNTIF($AH$10:AH409,AH409)=1,AH409,""))))</f>
        <v/>
      </c>
      <c r="AJ409" s="153" t="str">
        <f t="shared" si="99"/>
        <v>NA</v>
      </c>
      <c r="AK409" s="153" t="str">
        <f>IF(AJ409="NA","",IF(AJ409=999999, "", IF(AJ409=888888, "", IF(COUNTIF($AJ$10:AJ409,AJ409)=1,AJ409,""))))</f>
        <v/>
      </c>
      <c r="AL409" s="153">
        <f t="shared" si="102"/>
        <v>0</v>
      </c>
      <c r="AM409" s="153">
        <f t="shared" si="103"/>
        <v>0</v>
      </c>
      <c r="AN409" s="153" t="str">
        <f t="shared" si="104"/>
        <v>False</v>
      </c>
      <c r="AO409" s="235" t="str">
        <f t="shared" si="105"/>
        <v>NA</v>
      </c>
      <c r="AP409" s="235" t="str">
        <f>IF(AO409="NA","",IF(AO409=999999, "", IF(AO409=888888, "", IF(COUNTIF($AO$10:AO409,AO409)=1,AO409,""))))</f>
        <v/>
      </c>
      <c r="AQ409" s="211"/>
      <c r="AR409" s="211"/>
    </row>
    <row r="410" spans="1:44" ht="21.75" customHeight="1" x14ac:dyDescent="0.35">
      <c r="A410" s="148" t="str">
        <f t="shared" si="106"/>
        <v/>
      </c>
      <c r="B410" s="10"/>
      <c r="C410" s="147" t="str">
        <f>IFERROR(INDEX('List of schools'!C$2:C$8000, MATCH('Year 8 _2022'!$B410, 'List of schools'!$B$2:$B$8000,0)), "NA")</f>
        <v>NA</v>
      </c>
      <c r="D410" s="10"/>
      <c r="E410" s="124"/>
      <c r="F410" s="149" t="str">
        <f>IF(E410="","",IFERROR(
IF('Year 8 _2022'!E410="M",INDEX('List of schools'!H$2:H$7300,MATCH('Year 8 _2022'!$B410,'List of schools'!$B$2:$B$7300,0)),IF('Year 8 _2022'!E410="F",INDEX('List of schools'!G$2:G$7300,MATCH('Year 8 _2022'!$B410,'List of schools'!$B$2:$B$7300,0)),IF('Year 8 _2022'!E410="non-binary or other", 0,IF('Year 8 _2022'!E410="not disclosed", 0,"NA")))),"NA"))</f>
        <v/>
      </c>
      <c r="G410" s="11"/>
      <c r="H410" s="10"/>
      <c r="I410" s="10"/>
      <c r="J410" s="10"/>
      <c r="K410" s="150">
        <f t="shared" si="92"/>
        <v>0</v>
      </c>
      <c r="L410" s="17"/>
      <c r="M410" s="16"/>
      <c r="N410" s="9"/>
      <c r="O410" s="213"/>
      <c r="P410" s="10"/>
      <c r="Q410" s="355"/>
      <c r="R410" s="254"/>
      <c r="S410" s="151" t="str">
        <f t="shared" si="100"/>
        <v/>
      </c>
      <c r="T410" s="16"/>
      <c r="U410" s="10"/>
      <c r="V410" s="213"/>
      <c r="W410" s="10"/>
      <c r="X410" s="355"/>
      <c r="Y410" s="254"/>
      <c r="Z410" s="151" t="str">
        <f t="shared" si="101"/>
        <v/>
      </c>
      <c r="AA410" s="4"/>
      <c r="AB410" s="153" t="str">
        <f t="shared" si="93"/>
        <v/>
      </c>
      <c r="AC410" s="169" t="str">
        <f t="shared" si="94"/>
        <v/>
      </c>
      <c r="AD410" s="153">
        <f t="shared" si="95"/>
        <v>0</v>
      </c>
      <c r="AE410" s="153" t="str">
        <f t="shared" si="96"/>
        <v>NA</v>
      </c>
      <c r="AF410" s="153" t="str">
        <f t="shared" si="97"/>
        <v>NA</v>
      </c>
      <c r="AG410" s="153" t="str">
        <f>IF(AF410="NA","",IF(AF410=999999, "", IF(AF410=888888, "", IF(COUNTIF($AF$10:AF410,AF410)=1,AF410,""))))</f>
        <v/>
      </c>
      <c r="AH410" s="153" t="str">
        <f t="shared" si="98"/>
        <v>NA</v>
      </c>
      <c r="AI410" s="153" t="str">
        <f>IF(AH410="NA","",IF(AH410=999999, "", IF(AH410=888888, "", IF(COUNTIF($AH$10:AH410,AH410)=1,AH410,""))))</f>
        <v/>
      </c>
      <c r="AJ410" s="153" t="str">
        <f t="shared" si="99"/>
        <v>NA</v>
      </c>
      <c r="AK410" s="153" t="str">
        <f>IF(AJ410="NA","",IF(AJ410=999999, "", IF(AJ410=888888, "", IF(COUNTIF($AJ$10:AJ410,AJ410)=1,AJ410,""))))</f>
        <v/>
      </c>
      <c r="AL410" s="153">
        <f t="shared" si="102"/>
        <v>0</v>
      </c>
      <c r="AM410" s="153">
        <f t="shared" si="103"/>
        <v>0</v>
      </c>
      <c r="AN410" s="153" t="str">
        <f t="shared" si="104"/>
        <v>False</v>
      </c>
      <c r="AO410" s="235" t="str">
        <f t="shared" si="105"/>
        <v>NA</v>
      </c>
      <c r="AP410" s="235" t="str">
        <f>IF(AO410="NA","",IF(AO410=999999, "", IF(AO410=888888, "", IF(COUNTIF($AO$10:AO410,AO410)=1,AO410,""))))</f>
        <v/>
      </c>
      <c r="AQ410" s="211"/>
      <c r="AR410" s="211"/>
    </row>
    <row r="411" spans="1:44" ht="21.75" customHeight="1" x14ac:dyDescent="0.35">
      <c r="A411" s="148" t="str">
        <f t="shared" si="106"/>
        <v/>
      </c>
      <c r="B411" s="10"/>
      <c r="C411" s="147" t="str">
        <f>IFERROR(INDEX('List of schools'!C$2:C$8000, MATCH('Year 8 _2022'!$B411, 'List of schools'!$B$2:$B$8000,0)), "NA")</f>
        <v>NA</v>
      </c>
      <c r="D411" s="10"/>
      <c r="E411" s="124"/>
      <c r="F411" s="149" t="str">
        <f>IF(E411="","",IFERROR(
IF('Year 8 _2022'!E411="M",INDEX('List of schools'!H$2:H$7300,MATCH('Year 8 _2022'!$B411,'List of schools'!$B$2:$B$7300,0)),IF('Year 8 _2022'!E411="F",INDEX('List of schools'!G$2:G$7300,MATCH('Year 8 _2022'!$B411,'List of schools'!$B$2:$B$7300,0)),IF('Year 8 _2022'!E411="non-binary or other", 0,IF('Year 8 _2022'!E411="not disclosed", 0,"NA")))),"NA"))</f>
        <v/>
      </c>
      <c r="G411" s="11"/>
      <c r="H411" s="10"/>
      <c r="I411" s="10"/>
      <c r="J411" s="10"/>
      <c r="K411" s="150">
        <f t="shared" si="92"/>
        <v>0</v>
      </c>
      <c r="L411" s="17"/>
      <c r="M411" s="16"/>
      <c r="N411" s="9"/>
      <c r="O411" s="213"/>
      <c r="P411" s="10"/>
      <c r="Q411" s="355"/>
      <c r="R411" s="254"/>
      <c r="S411" s="151" t="str">
        <f t="shared" si="100"/>
        <v/>
      </c>
      <c r="T411" s="16"/>
      <c r="U411" s="10"/>
      <c r="V411" s="213"/>
      <c r="W411" s="10"/>
      <c r="X411" s="355"/>
      <c r="Y411" s="254"/>
      <c r="Z411" s="151" t="str">
        <f t="shared" si="101"/>
        <v/>
      </c>
      <c r="AA411" s="4"/>
      <c r="AB411" s="153" t="str">
        <f t="shared" si="93"/>
        <v/>
      </c>
      <c r="AC411" s="169" t="str">
        <f t="shared" si="94"/>
        <v/>
      </c>
      <c r="AD411" s="153">
        <f t="shared" si="95"/>
        <v>0</v>
      </c>
      <c r="AE411" s="153" t="str">
        <f t="shared" si="96"/>
        <v>NA</v>
      </c>
      <c r="AF411" s="153" t="str">
        <f t="shared" si="97"/>
        <v>NA</v>
      </c>
      <c r="AG411" s="153" t="str">
        <f>IF(AF411="NA","",IF(AF411=999999, "", IF(AF411=888888, "", IF(COUNTIF($AF$10:AF411,AF411)=1,AF411,""))))</f>
        <v/>
      </c>
      <c r="AH411" s="153" t="str">
        <f t="shared" si="98"/>
        <v>NA</v>
      </c>
      <c r="AI411" s="153" t="str">
        <f>IF(AH411="NA","",IF(AH411=999999, "", IF(AH411=888888, "", IF(COUNTIF($AH$10:AH411,AH411)=1,AH411,""))))</f>
        <v/>
      </c>
      <c r="AJ411" s="153" t="str">
        <f t="shared" si="99"/>
        <v>NA</v>
      </c>
      <c r="AK411" s="153" t="str">
        <f>IF(AJ411="NA","",IF(AJ411=999999, "", IF(AJ411=888888, "", IF(COUNTIF($AJ$10:AJ411,AJ411)=1,AJ411,""))))</f>
        <v/>
      </c>
      <c r="AL411" s="153">
        <f t="shared" si="102"/>
        <v>0</v>
      </c>
      <c r="AM411" s="153">
        <f t="shared" si="103"/>
        <v>0</v>
      </c>
      <c r="AN411" s="153" t="str">
        <f t="shared" si="104"/>
        <v>False</v>
      </c>
      <c r="AO411" s="235" t="str">
        <f t="shared" si="105"/>
        <v>NA</v>
      </c>
      <c r="AP411" s="235" t="str">
        <f>IF(AO411="NA","",IF(AO411=999999, "", IF(AO411=888888, "", IF(COUNTIF($AO$10:AO411,AO411)=1,AO411,""))))</f>
        <v/>
      </c>
      <c r="AQ411" s="211"/>
      <c r="AR411" s="211"/>
    </row>
    <row r="412" spans="1:44" ht="21.75" customHeight="1" x14ac:dyDescent="0.35">
      <c r="A412" s="148" t="str">
        <f t="shared" si="106"/>
        <v/>
      </c>
      <c r="B412" s="10"/>
      <c r="C412" s="147" t="str">
        <f>IFERROR(INDEX('List of schools'!C$2:C$8000, MATCH('Year 8 _2022'!$B412, 'List of schools'!$B$2:$B$8000,0)), "NA")</f>
        <v>NA</v>
      </c>
      <c r="D412" s="10"/>
      <c r="E412" s="124"/>
      <c r="F412" s="149" t="str">
        <f>IF(E412="","",IFERROR(
IF('Year 8 _2022'!E412="M",INDEX('List of schools'!H$2:H$7300,MATCH('Year 8 _2022'!$B412,'List of schools'!$B$2:$B$7300,0)),IF('Year 8 _2022'!E412="F",INDEX('List of schools'!G$2:G$7300,MATCH('Year 8 _2022'!$B412,'List of schools'!$B$2:$B$7300,0)),IF('Year 8 _2022'!E412="non-binary or other", 0,IF('Year 8 _2022'!E412="not disclosed", 0,"NA")))),"NA"))</f>
        <v/>
      </c>
      <c r="G412" s="11"/>
      <c r="H412" s="10"/>
      <c r="I412" s="10"/>
      <c r="J412" s="10"/>
      <c r="K412" s="150">
        <f t="shared" si="92"/>
        <v>0</v>
      </c>
      <c r="L412" s="17"/>
      <c r="M412" s="16"/>
      <c r="N412" s="9"/>
      <c r="O412" s="213"/>
      <c r="P412" s="10"/>
      <c r="Q412" s="355"/>
      <c r="R412" s="254"/>
      <c r="S412" s="151" t="str">
        <f t="shared" si="100"/>
        <v/>
      </c>
      <c r="T412" s="16"/>
      <c r="U412" s="10"/>
      <c r="V412" s="213"/>
      <c r="W412" s="10"/>
      <c r="X412" s="355"/>
      <c r="Y412" s="254"/>
      <c r="Z412" s="151" t="str">
        <f t="shared" si="101"/>
        <v/>
      </c>
      <c r="AA412" s="4"/>
      <c r="AB412" s="153" t="str">
        <f t="shared" si="93"/>
        <v/>
      </c>
      <c r="AC412" s="169" t="str">
        <f t="shared" si="94"/>
        <v/>
      </c>
      <c r="AD412" s="153">
        <f t="shared" si="95"/>
        <v>0</v>
      </c>
      <c r="AE412" s="153" t="str">
        <f t="shared" si="96"/>
        <v>NA</v>
      </c>
      <c r="AF412" s="153" t="str">
        <f t="shared" si="97"/>
        <v>NA</v>
      </c>
      <c r="AG412" s="153" t="str">
        <f>IF(AF412="NA","",IF(AF412=999999, "", IF(AF412=888888, "", IF(COUNTIF($AF$10:AF412,AF412)=1,AF412,""))))</f>
        <v/>
      </c>
      <c r="AH412" s="153" t="str">
        <f t="shared" si="98"/>
        <v>NA</v>
      </c>
      <c r="AI412" s="153" t="str">
        <f>IF(AH412="NA","",IF(AH412=999999, "", IF(AH412=888888, "", IF(COUNTIF($AH$10:AH412,AH412)=1,AH412,""))))</f>
        <v/>
      </c>
      <c r="AJ412" s="153" t="str">
        <f t="shared" si="99"/>
        <v>NA</v>
      </c>
      <c r="AK412" s="153" t="str">
        <f>IF(AJ412="NA","",IF(AJ412=999999, "", IF(AJ412=888888, "", IF(COUNTIF($AJ$10:AJ412,AJ412)=1,AJ412,""))))</f>
        <v/>
      </c>
      <c r="AL412" s="153">
        <f t="shared" si="102"/>
        <v>0</v>
      </c>
      <c r="AM412" s="153">
        <f t="shared" si="103"/>
        <v>0</v>
      </c>
      <c r="AN412" s="153" t="str">
        <f t="shared" si="104"/>
        <v>False</v>
      </c>
      <c r="AO412" s="235" t="str">
        <f t="shared" si="105"/>
        <v>NA</v>
      </c>
      <c r="AP412" s="235" t="str">
        <f>IF(AO412="NA","",IF(AO412=999999, "", IF(AO412=888888, "", IF(COUNTIF($AO$10:AO412,AO412)=1,AO412,""))))</f>
        <v/>
      </c>
      <c r="AQ412" s="211"/>
      <c r="AR412" s="211"/>
    </row>
    <row r="413" spans="1:44" ht="21.75" customHeight="1" x14ac:dyDescent="0.35">
      <c r="A413" s="148" t="str">
        <f t="shared" si="106"/>
        <v/>
      </c>
      <c r="B413" s="10"/>
      <c r="C413" s="147" t="str">
        <f>IFERROR(INDEX('List of schools'!C$2:C$8000, MATCH('Year 8 _2022'!$B413, 'List of schools'!$B$2:$B$8000,0)), "NA")</f>
        <v>NA</v>
      </c>
      <c r="D413" s="10"/>
      <c r="E413" s="124"/>
      <c r="F413" s="149" t="str">
        <f>IF(E413="","",IFERROR(
IF('Year 8 _2022'!E413="M",INDEX('List of schools'!H$2:H$7300,MATCH('Year 8 _2022'!$B413,'List of schools'!$B$2:$B$7300,0)),IF('Year 8 _2022'!E413="F",INDEX('List of schools'!G$2:G$7300,MATCH('Year 8 _2022'!$B413,'List of schools'!$B$2:$B$7300,0)),IF('Year 8 _2022'!E413="non-binary or other", 0,IF('Year 8 _2022'!E413="not disclosed", 0,"NA")))),"NA"))</f>
        <v/>
      </c>
      <c r="G413" s="11"/>
      <c r="H413" s="10"/>
      <c r="I413" s="10"/>
      <c r="J413" s="10"/>
      <c r="K413" s="150">
        <f t="shared" si="92"/>
        <v>0</v>
      </c>
      <c r="L413" s="17"/>
      <c r="M413" s="16"/>
      <c r="N413" s="9"/>
      <c r="O413" s="213"/>
      <c r="P413" s="10"/>
      <c r="Q413" s="355"/>
      <c r="R413" s="254"/>
      <c r="S413" s="151" t="str">
        <f t="shared" si="100"/>
        <v/>
      </c>
      <c r="T413" s="16"/>
      <c r="U413" s="10"/>
      <c r="V413" s="213"/>
      <c r="W413" s="10"/>
      <c r="X413" s="355"/>
      <c r="Y413" s="254"/>
      <c r="Z413" s="151" t="str">
        <f t="shared" si="101"/>
        <v/>
      </c>
      <c r="AA413" s="4"/>
      <c r="AB413" s="153" t="str">
        <f t="shared" si="93"/>
        <v/>
      </c>
      <c r="AC413" s="169" t="str">
        <f t="shared" si="94"/>
        <v/>
      </c>
      <c r="AD413" s="153">
        <f t="shared" si="95"/>
        <v>0</v>
      </c>
      <c r="AE413" s="153" t="str">
        <f t="shared" si="96"/>
        <v>NA</v>
      </c>
      <c r="AF413" s="153" t="str">
        <f t="shared" si="97"/>
        <v>NA</v>
      </c>
      <c r="AG413" s="153" t="str">
        <f>IF(AF413="NA","",IF(AF413=999999, "", IF(AF413=888888, "", IF(COUNTIF($AF$10:AF413,AF413)=1,AF413,""))))</f>
        <v/>
      </c>
      <c r="AH413" s="153" t="str">
        <f t="shared" si="98"/>
        <v>NA</v>
      </c>
      <c r="AI413" s="153" t="str">
        <f>IF(AH413="NA","",IF(AH413=999999, "", IF(AH413=888888, "", IF(COUNTIF($AH$10:AH413,AH413)=1,AH413,""))))</f>
        <v/>
      </c>
      <c r="AJ413" s="153" t="str">
        <f t="shared" si="99"/>
        <v>NA</v>
      </c>
      <c r="AK413" s="153" t="str">
        <f>IF(AJ413="NA","",IF(AJ413=999999, "", IF(AJ413=888888, "", IF(COUNTIF($AJ$10:AJ413,AJ413)=1,AJ413,""))))</f>
        <v/>
      </c>
      <c r="AL413" s="153">
        <f t="shared" si="102"/>
        <v>0</v>
      </c>
      <c r="AM413" s="153">
        <f t="shared" si="103"/>
        <v>0</v>
      </c>
      <c r="AN413" s="153" t="str">
        <f t="shared" si="104"/>
        <v>False</v>
      </c>
      <c r="AO413" s="235" t="str">
        <f t="shared" si="105"/>
        <v>NA</v>
      </c>
      <c r="AP413" s="235" t="str">
        <f>IF(AO413="NA","",IF(AO413=999999, "", IF(AO413=888888, "", IF(COUNTIF($AO$10:AO413,AO413)=1,AO413,""))))</f>
        <v/>
      </c>
      <c r="AQ413" s="211"/>
      <c r="AR413" s="211"/>
    </row>
    <row r="414" spans="1:44" ht="21.75" customHeight="1" x14ac:dyDescent="0.35">
      <c r="A414" s="148" t="str">
        <f t="shared" si="106"/>
        <v/>
      </c>
      <c r="B414" s="10"/>
      <c r="C414" s="147" t="str">
        <f>IFERROR(INDEX('List of schools'!C$2:C$8000, MATCH('Year 8 _2022'!$B414, 'List of schools'!$B$2:$B$8000,0)), "NA")</f>
        <v>NA</v>
      </c>
      <c r="D414" s="10"/>
      <c r="E414" s="124"/>
      <c r="F414" s="149" t="str">
        <f>IF(E414="","",IFERROR(
IF('Year 8 _2022'!E414="M",INDEX('List of schools'!H$2:H$7300,MATCH('Year 8 _2022'!$B414,'List of schools'!$B$2:$B$7300,0)),IF('Year 8 _2022'!E414="F",INDEX('List of schools'!G$2:G$7300,MATCH('Year 8 _2022'!$B414,'List of schools'!$B$2:$B$7300,0)),IF('Year 8 _2022'!E414="non-binary or other", 0,IF('Year 8 _2022'!E414="not disclosed", 0,"NA")))),"NA"))</f>
        <v/>
      </c>
      <c r="G414" s="11"/>
      <c r="H414" s="10"/>
      <c r="I414" s="10"/>
      <c r="J414" s="10"/>
      <c r="K414" s="150">
        <f t="shared" si="92"/>
        <v>0</v>
      </c>
      <c r="L414" s="17"/>
      <c r="M414" s="16"/>
      <c r="N414" s="9"/>
      <c r="O414" s="213"/>
      <c r="P414" s="10"/>
      <c r="Q414" s="355"/>
      <c r="R414" s="254"/>
      <c r="S414" s="151" t="str">
        <f t="shared" si="100"/>
        <v/>
      </c>
      <c r="T414" s="16"/>
      <c r="U414" s="10"/>
      <c r="V414" s="213"/>
      <c r="W414" s="10"/>
      <c r="X414" s="355"/>
      <c r="Y414" s="254"/>
      <c r="Z414" s="151" t="str">
        <f t="shared" si="101"/>
        <v/>
      </c>
      <c r="AA414" s="4"/>
      <c r="AB414" s="153" t="str">
        <f t="shared" si="93"/>
        <v/>
      </c>
      <c r="AC414" s="169" t="str">
        <f t="shared" si="94"/>
        <v/>
      </c>
      <c r="AD414" s="153">
        <f t="shared" si="95"/>
        <v>0</v>
      </c>
      <c r="AE414" s="153" t="str">
        <f t="shared" si="96"/>
        <v>NA</v>
      </c>
      <c r="AF414" s="153" t="str">
        <f t="shared" si="97"/>
        <v>NA</v>
      </c>
      <c r="AG414" s="153" t="str">
        <f>IF(AF414="NA","",IF(AF414=999999, "", IF(AF414=888888, "", IF(COUNTIF($AF$10:AF414,AF414)=1,AF414,""))))</f>
        <v/>
      </c>
      <c r="AH414" s="153" t="str">
        <f t="shared" si="98"/>
        <v>NA</v>
      </c>
      <c r="AI414" s="153" t="str">
        <f>IF(AH414="NA","",IF(AH414=999999, "", IF(AH414=888888, "", IF(COUNTIF($AH$10:AH414,AH414)=1,AH414,""))))</f>
        <v/>
      </c>
      <c r="AJ414" s="153" t="str">
        <f t="shared" si="99"/>
        <v>NA</v>
      </c>
      <c r="AK414" s="153" t="str">
        <f>IF(AJ414="NA","",IF(AJ414=999999, "", IF(AJ414=888888, "", IF(COUNTIF($AJ$10:AJ414,AJ414)=1,AJ414,""))))</f>
        <v/>
      </c>
      <c r="AL414" s="153">
        <f t="shared" si="102"/>
        <v>0</v>
      </c>
      <c r="AM414" s="153">
        <f t="shared" si="103"/>
        <v>0</v>
      </c>
      <c r="AN414" s="153" t="str">
        <f t="shared" si="104"/>
        <v>False</v>
      </c>
      <c r="AO414" s="235" t="str">
        <f t="shared" si="105"/>
        <v>NA</v>
      </c>
      <c r="AP414" s="235" t="str">
        <f>IF(AO414="NA","",IF(AO414=999999, "", IF(AO414=888888, "", IF(COUNTIF($AO$10:AO414,AO414)=1,AO414,""))))</f>
        <v/>
      </c>
      <c r="AQ414" s="211"/>
      <c r="AR414" s="211"/>
    </row>
    <row r="415" spans="1:44" ht="21.75" customHeight="1" x14ac:dyDescent="0.35">
      <c r="A415" s="148" t="str">
        <f t="shared" si="106"/>
        <v/>
      </c>
      <c r="B415" s="10"/>
      <c r="C415" s="147" t="str">
        <f>IFERROR(INDEX('List of schools'!C$2:C$8000, MATCH('Year 8 _2022'!$B415, 'List of schools'!$B$2:$B$8000,0)), "NA")</f>
        <v>NA</v>
      </c>
      <c r="D415" s="10"/>
      <c r="E415" s="124"/>
      <c r="F415" s="149" t="str">
        <f>IF(E415="","",IFERROR(
IF('Year 8 _2022'!E415="M",INDEX('List of schools'!H$2:H$7300,MATCH('Year 8 _2022'!$B415,'List of schools'!$B$2:$B$7300,0)),IF('Year 8 _2022'!E415="F",INDEX('List of schools'!G$2:G$7300,MATCH('Year 8 _2022'!$B415,'List of schools'!$B$2:$B$7300,0)),IF('Year 8 _2022'!E415="non-binary or other", 0,IF('Year 8 _2022'!E415="not disclosed", 0,"NA")))),"NA"))</f>
        <v/>
      </c>
      <c r="G415" s="11"/>
      <c r="H415" s="10"/>
      <c r="I415" s="10"/>
      <c r="J415" s="10"/>
      <c r="K415" s="150">
        <f t="shared" si="92"/>
        <v>0</v>
      </c>
      <c r="L415" s="17"/>
      <c r="M415" s="16"/>
      <c r="N415" s="9"/>
      <c r="O415" s="213"/>
      <c r="P415" s="10"/>
      <c r="Q415" s="355"/>
      <c r="R415" s="254"/>
      <c r="S415" s="151" t="str">
        <f t="shared" si="100"/>
        <v/>
      </c>
      <c r="T415" s="16"/>
      <c r="U415" s="10"/>
      <c r="V415" s="213"/>
      <c r="W415" s="10"/>
      <c r="X415" s="355"/>
      <c r="Y415" s="254"/>
      <c r="Z415" s="151" t="str">
        <f t="shared" si="101"/>
        <v/>
      </c>
      <c r="AA415" s="4"/>
      <c r="AB415" s="153" t="str">
        <f t="shared" si="93"/>
        <v/>
      </c>
      <c r="AC415" s="169" t="str">
        <f t="shared" si="94"/>
        <v/>
      </c>
      <c r="AD415" s="153">
        <f t="shared" si="95"/>
        <v>0</v>
      </c>
      <c r="AE415" s="153" t="str">
        <f t="shared" si="96"/>
        <v>NA</v>
      </c>
      <c r="AF415" s="153" t="str">
        <f t="shared" si="97"/>
        <v>NA</v>
      </c>
      <c r="AG415" s="153" t="str">
        <f>IF(AF415="NA","",IF(AF415=999999, "", IF(AF415=888888, "", IF(COUNTIF($AF$10:AF415,AF415)=1,AF415,""))))</f>
        <v/>
      </c>
      <c r="AH415" s="153" t="str">
        <f t="shared" si="98"/>
        <v>NA</v>
      </c>
      <c r="AI415" s="153" t="str">
        <f>IF(AH415="NA","",IF(AH415=999999, "", IF(AH415=888888, "", IF(COUNTIF($AH$10:AH415,AH415)=1,AH415,""))))</f>
        <v/>
      </c>
      <c r="AJ415" s="153" t="str">
        <f t="shared" si="99"/>
        <v>NA</v>
      </c>
      <c r="AK415" s="153" t="str">
        <f>IF(AJ415="NA","",IF(AJ415=999999, "", IF(AJ415=888888, "", IF(COUNTIF($AJ$10:AJ415,AJ415)=1,AJ415,""))))</f>
        <v/>
      </c>
      <c r="AL415" s="153">
        <f t="shared" si="102"/>
        <v>0</v>
      </c>
      <c r="AM415" s="153">
        <f t="shared" si="103"/>
        <v>0</v>
      </c>
      <c r="AN415" s="153" t="str">
        <f t="shared" si="104"/>
        <v>False</v>
      </c>
      <c r="AO415" s="235" t="str">
        <f t="shared" si="105"/>
        <v>NA</v>
      </c>
      <c r="AP415" s="235" t="str">
        <f>IF(AO415="NA","",IF(AO415=999999, "", IF(AO415=888888, "", IF(COUNTIF($AO$10:AO415,AO415)=1,AO415,""))))</f>
        <v/>
      </c>
      <c r="AQ415" s="211"/>
      <c r="AR415" s="211"/>
    </row>
    <row r="416" spans="1:44" ht="21.75" customHeight="1" x14ac:dyDescent="0.35">
      <c r="A416" s="148" t="str">
        <f t="shared" si="106"/>
        <v/>
      </c>
      <c r="B416" s="10"/>
      <c r="C416" s="147" t="str">
        <f>IFERROR(INDEX('List of schools'!C$2:C$8000, MATCH('Year 8 _2022'!$B416, 'List of schools'!$B$2:$B$8000,0)), "NA")</f>
        <v>NA</v>
      </c>
      <c r="D416" s="10"/>
      <c r="E416" s="124"/>
      <c r="F416" s="149" t="str">
        <f>IF(E416="","",IFERROR(
IF('Year 8 _2022'!E416="M",INDEX('List of schools'!H$2:H$7300,MATCH('Year 8 _2022'!$B416,'List of schools'!$B$2:$B$7300,0)),IF('Year 8 _2022'!E416="F",INDEX('List of schools'!G$2:G$7300,MATCH('Year 8 _2022'!$B416,'List of schools'!$B$2:$B$7300,0)),IF('Year 8 _2022'!E416="non-binary or other", 0,IF('Year 8 _2022'!E416="not disclosed", 0,"NA")))),"NA"))</f>
        <v/>
      </c>
      <c r="G416" s="11"/>
      <c r="H416" s="10"/>
      <c r="I416" s="10"/>
      <c r="J416" s="10"/>
      <c r="K416" s="150">
        <f t="shared" si="92"/>
        <v>0</v>
      </c>
      <c r="L416" s="17"/>
      <c r="M416" s="16"/>
      <c r="N416" s="9"/>
      <c r="O416" s="213"/>
      <c r="P416" s="10"/>
      <c r="Q416" s="355"/>
      <c r="R416" s="254"/>
      <c r="S416" s="151" t="str">
        <f t="shared" si="100"/>
        <v/>
      </c>
      <c r="T416" s="16"/>
      <c r="U416" s="10"/>
      <c r="V416" s="213"/>
      <c r="W416" s="10"/>
      <c r="X416" s="355"/>
      <c r="Y416" s="254"/>
      <c r="Z416" s="151" t="str">
        <f t="shared" si="101"/>
        <v/>
      </c>
      <c r="AA416" s="4"/>
      <c r="AB416" s="153" t="str">
        <f t="shared" si="93"/>
        <v/>
      </c>
      <c r="AC416" s="169" t="str">
        <f t="shared" si="94"/>
        <v/>
      </c>
      <c r="AD416" s="153">
        <f t="shared" si="95"/>
        <v>0</v>
      </c>
      <c r="AE416" s="153" t="str">
        <f t="shared" si="96"/>
        <v>NA</v>
      </c>
      <c r="AF416" s="153" t="str">
        <f t="shared" si="97"/>
        <v>NA</v>
      </c>
      <c r="AG416" s="153" t="str">
        <f>IF(AF416="NA","",IF(AF416=999999, "", IF(AF416=888888, "", IF(COUNTIF($AF$10:AF416,AF416)=1,AF416,""))))</f>
        <v/>
      </c>
      <c r="AH416" s="153" t="str">
        <f t="shared" si="98"/>
        <v>NA</v>
      </c>
      <c r="AI416" s="153" t="str">
        <f>IF(AH416="NA","",IF(AH416=999999, "", IF(AH416=888888, "", IF(COUNTIF($AH$10:AH416,AH416)=1,AH416,""))))</f>
        <v/>
      </c>
      <c r="AJ416" s="153" t="str">
        <f t="shared" si="99"/>
        <v>NA</v>
      </c>
      <c r="AK416" s="153" t="str">
        <f>IF(AJ416="NA","",IF(AJ416=999999, "", IF(AJ416=888888, "", IF(COUNTIF($AJ$10:AJ416,AJ416)=1,AJ416,""))))</f>
        <v/>
      </c>
      <c r="AL416" s="153">
        <f t="shared" si="102"/>
        <v>0</v>
      </c>
      <c r="AM416" s="153">
        <f t="shared" si="103"/>
        <v>0</v>
      </c>
      <c r="AN416" s="153" t="str">
        <f t="shared" si="104"/>
        <v>False</v>
      </c>
      <c r="AO416" s="235" t="str">
        <f t="shared" si="105"/>
        <v>NA</v>
      </c>
      <c r="AP416" s="235" t="str">
        <f>IF(AO416="NA","",IF(AO416=999999, "", IF(AO416=888888, "", IF(COUNTIF($AO$10:AO416,AO416)=1,AO416,""))))</f>
        <v/>
      </c>
      <c r="AQ416" s="211"/>
      <c r="AR416" s="211"/>
    </row>
    <row r="417" spans="1:44" ht="21.75" customHeight="1" x14ac:dyDescent="0.35">
      <c r="A417" s="148" t="str">
        <f t="shared" si="106"/>
        <v/>
      </c>
      <c r="B417" s="10"/>
      <c r="C417" s="147" t="str">
        <f>IFERROR(INDEX('List of schools'!C$2:C$8000, MATCH('Year 8 _2022'!$B417, 'List of schools'!$B$2:$B$8000,0)), "NA")</f>
        <v>NA</v>
      </c>
      <c r="D417" s="10"/>
      <c r="E417" s="124"/>
      <c r="F417" s="149" t="str">
        <f>IF(E417="","",IFERROR(
IF('Year 8 _2022'!E417="M",INDEX('List of schools'!H$2:H$7300,MATCH('Year 8 _2022'!$B417,'List of schools'!$B$2:$B$7300,0)),IF('Year 8 _2022'!E417="F",INDEX('List of schools'!G$2:G$7300,MATCH('Year 8 _2022'!$B417,'List of schools'!$B$2:$B$7300,0)),IF('Year 8 _2022'!E417="non-binary or other", 0,IF('Year 8 _2022'!E417="not disclosed", 0,"NA")))),"NA"))</f>
        <v/>
      </c>
      <c r="G417" s="11"/>
      <c r="H417" s="10"/>
      <c r="I417" s="10"/>
      <c r="J417" s="10"/>
      <c r="K417" s="150">
        <f t="shared" si="92"/>
        <v>0</v>
      </c>
      <c r="L417" s="17"/>
      <c r="M417" s="16"/>
      <c r="N417" s="9"/>
      <c r="O417" s="213"/>
      <c r="P417" s="10"/>
      <c r="Q417" s="355"/>
      <c r="R417" s="254"/>
      <c r="S417" s="151" t="str">
        <f t="shared" si="100"/>
        <v/>
      </c>
      <c r="T417" s="16"/>
      <c r="U417" s="10"/>
      <c r="V417" s="213"/>
      <c r="W417" s="10"/>
      <c r="X417" s="355"/>
      <c r="Y417" s="254"/>
      <c r="Z417" s="151" t="str">
        <f t="shared" si="101"/>
        <v/>
      </c>
      <c r="AA417" s="4"/>
      <c r="AB417" s="153" t="str">
        <f t="shared" si="93"/>
        <v/>
      </c>
      <c r="AC417" s="169" t="str">
        <f t="shared" si="94"/>
        <v/>
      </c>
      <c r="AD417" s="153">
        <f t="shared" si="95"/>
        <v>0</v>
      </c>
      <c r="AE417" s="153" t="str">
        <f t="shared" si="96"/>
        <v>NA</v>
      </c>
      <c r="AF417" s="153" t="str">
        <f t="shared" si="97"/>
        <v>NA</v>
      </c>
      <c r="AG417" s="153" t="str">
        <f>IF(AF417="NA","",IF(AF417=999999, "", IF(AF417=888888, "", IF(COUNTIF($AF$10:AF417,AF417)=1,AF417,""))))</f>
        <v/>
      </c>
      <c r="AH417" s="153" t="str">
        <f t="shared" si="98"/>
        <v>NA</v>
      </c>
      <c r="AI417" s="153" t="str">
        <f>IF(AH417="NA","",IF(AH417=999999, "", IF(AH417=888888, "", IF(COUNTIF($AH$10:AH417,AH417)=1,AH417,""))))</f>
        <v/>
      </c>
      <c r="AJ417" s="153" t="str">
        <f t="shared" si="99"/>
        <v>NA</v>
      </c>
      <c r="AK417" s="153" t="str">
        <f>IF(AJ417="NA","",IF(AJ417=999999, "", IF(AJ417=888888, "", IF(COUNTIF($AJ$10:AJ417,AJ417)=1,AJ417,""))))</f>
        <v/>
      </c>
      <c r="AL417" s="153">
        <f t="shared" si="102"/>
        <v>0</v>
      </c>
      <c r="AM417" s="153">
        <f t="shared" si="103"/>
        <v>0</v>
      </c>
      <c r="AN417" s="153" t="str">
        <f t="shared" si="104"/>
        <v>False</v>
      </c>
      <c r="AO417" s="235" t="str">
        <f t="shared" si="105"/>
        <v>NA</v>
      </c>
      <c r="AP417" s="235" t="str">
        <f>IF(AO417="NA","",IF(AO417=999999, "", IF(AO417=888888, "", IF(COUNTIF($AO$10:AO417,AO417)=1,AO417,""))))</f>
        <v/>
      </c>
      <c r="AQ417" s="211"/>
      <c r="AR417" s="211"/>
    </row>
    <row r="418" spans="1:44" ht="21.75" customHeight="1" x14ac:dyDescent="0.35">
      <c r="A418" s="148" t="str">
        <f t="shared" si="106"/>
        <v/>
      </c>
      <c r="B418" s="10"/>
      <c r="C418" s="147" t="str">
        <f>IFERROR(INDEX('List of schools'!C$2:C$8000, MATCH('Year 8 _2022'!$B418, 'List of schools'!$B$2:$B$8000,0)), "NA")</f>
        <v>NA</v>
      </c>
      <c r="D418" s="10"/>
      <c r="E418" s="124"/>
      <c r="F418" s="149" t="str">
        <f>IF(E418="","",IFERROR(
IF('Year 8 _2022'!E418="M",INDEX('List of schools'!H$2:H$7300,MATCH('Year 8 _2022'!$B418,'List of schools'!$B$2:$B$7300,0)),IF('Year 8 _2022'!E418="F",INDEX('List of schools'!G$2:G$7300,MATCH('Year 8 _2022'!$B418,'List of schools'!$B$2:$B$7300,0)),IF('Year 8 _2022'!E418="non-binary or other", 0,IF('Year 8 _2022'!E418="not disclosed", 0,"NA")))),"NA"))</f>
        <v/>
      </c>
      <c r="G418" s="11"/>
      <c r="H418" s="10"/>
      <c r="I418" s="10"/>
      <c r="J418" s="10"/>
      <c r="K418" s="150">
        <f t="shared" si="92"/>
        <v>0</v>
      </c>
      <c r="L418" s="17"/>
      <c r="M418" s="16"/>
      <c r="N418" s="9"/>
      <c r="O418" s="213"/>
      <c r="P418" s="10"/>
      <c r="Q418" s="355"/>
      <c r="R418" s="254"/>
      <c r="S418" s="151" t="str">
        <f t="shared" si="100"/>
        <v/>
      </c>
      <c r="T418" s="16"/>
      <c r="U418" s="10"/>
      <c r="V418" s="213"/>
      <c r="W418" s="10"/>
      <c r="X418" s="355"/>
      <c r="Y418" s="254"/>
      <c r="Z418" s="151" t="str">
        <f t="shared" si="101"/>
        <v/>
      </c>
      <c r="AA418" s="4"/>
      <c r="AB418" s="153" t="str">
        <f t="shared" si="93"/>
        <v/>
      </c>
      <c r="AC418" s="169" t="str">
        <f t="shared" si="94"/>
        <v/>
      </c>
      <c r="AD418" s="153">
        <f t="shared" si="95"/>
        <v>0</v>
      </c>
      <c r="AE418" s="153" t="str">
        <f t="shared" si="96"/>
        <v>NA</v>
      </c>
      <c r="AF418" s="153" t="str">
        <f t="shared" si="97"/>
        <v>NA</v>
      </c>
      <c r="AG418" s="153" t="str">
        <f>IF(AF418="NA","",IF(AF418=999999, "", IF(AF418=888888, "", IF(COUNTIF($AF$10:AF418,AF418)=1,AF418,""))))</f>
        <v/>
      </c>
      <c r="AH418" s="153" t="str">
        <f t="shared" si="98"/>
        <v>NA</v>
      </c>
      <c r="AI418" s="153" t="str">
        <f>IF(AH418="NA","",IF(AH418=999999, "", IF(AH418=888888, "", IF(COUNTIF($AH$10:AH418,AH418)=1,AH418,""))))</f>
        <v/>
      </c>
      <c r="AJ418" s="153" t="str">
        <f t="shared" si="99"/>
        <v>NA</v>
      </c>
      <c r="AK418" s="153" t="str">
        <f>IF(AJ418="NA","",IF(AJ418=999999, "", IF(AJ418=888888, "", IF(COUNTIF($AJ$10:AJ418,AJ418)=1,AJ418,""))))</f>
        <v/>
      </c>
      <c r="AL418" s="153">
        <f t="shared" si="102"/>
        <v>0</v>
      </c>
      <c r="AM418" s="153">
        <f t="shared" si="103"/>
        <v>0</v>
      </c>
      <c r="AN418" s="153" t="str">
        <f t="shared" si="104"/>
        <v>False</v>
      </c>
      <c r="AO418" s="235" t="str">
        <f t="shared" si="105"/>
        <v>NA</v>
      </c>
      <c r="AP418" s="235" t="str">
        <f>IF(AO418="NA","",IF(AO418=999999, "", IF(AO418=888888, "", IF(COUNTIF($AO$10:AO418,AO418)=1,AO418,""))))</f>
        <v/>
      </c>
      <c r="AQ418" s="211"/>
      <c r="AR418" s="211"/>
    </row>
    <row r="419" spans="1:44" ht="21.75" customHeight="1" x14ac:dyDescent="0.35">
      <c r="A419" s="148" t="str">
        <f t="shared" si="106"/>
        <v/>
      </c>
      <c r="B419" s="10"/>
      <c r="C419" s="147" t="str">
        <f>IFERROR(INDEX('List of schools'!C$2:C$8000, MATCH('Year 8 _2022'!$B419, 'List of schools'!$B$2:$B$8000,0)), "NA")</f>
        <v>NA</v>
      </c>
      <c r="D419" s="10"/>
      <c r="E419" s="124"/>
      <c r="F419" s="149" t="str">
        <f>IF(E419="","",IFERROR(
IF('Year 8 _2022'!E419="M",INDEX('List of schools'!H$2:H$7300,MATCH('Year 8 _2022'!$B419,'List of schools'!$B$2:$B$7300,0)),IF('Year 8 _2022'!E419="F",INDEX('List of schools'!G$2:G$7300,MATCH('Year 8 _2022'!$B419,'List of schools'!$B$2:$B$7300,0)),IF('Year 8 _2022'!E419="non-binary or other", 0,IF('Year 8 _2022'!E419="not disclosed", 0,"NA")))),"NA"))</f>
        <v/>
      </c>
      <c r="G419" s="11"/>
      <c r="H419" s="10"/>
      <c r="I419" s="10"/>
      <c r="J419" s="10"/>
      <c r="K419" s="150">
        <f t="shared" si="92"/>
        <v>0</v>
      </c>
      <c r="L419" s="17"/>
      <c r="M419" s="16"/>
      <c r="N419" s="9"/>
      <c r="O419" s="213"/>
      <c r="P419" s="10"/>
      <c r="Q419" s="355"/>
      <c r="R419" s="254"/>
      <c r="S419" s="151" t="str">
        <f t="shared" si="100"/>
        <v/>
      </c>
      <c r="T419" s="16"/>
      <c r="U419" s="10"/>
      <c r="V419" s="213"/>
      <c r="W419" s="10"/>
      <c r="X419" s="355"/>
      <c r="Y419" s="254"/>
      <c r="Z419" s="151" t="str">
        <f t="shared" si="101"/>
        <v/>
      </c>
      <c r="AA419" s="4"/>
      <c r="AB419" s="153" t="str">
        <f t="shared" si="93"/>
        <v/>
      </c>
      <c r="AC419" s="169" t="str">
        <f t="shared" si="94"/>
        <v/>
      </c>
      <c r="AD419" s="153">
        <f t="shared" si="95"/>
        <v>0</v>
      </c>
      <c r="AE419" s="153" t="str">
        <f t="shared" si="96"/>
        <v>NA</v>
      </c>
      <c r="AF419" s="153" t="str">
        <f t="shared" si="97"/>
        <v>NA</v>
      </c>
      <c r="AG419" s="153" t="str">
        <f>IF(AF419="NA","",IF(AF419=999999, "", IF(AF419=888888, "", IF(COUNTIF($AF$10:AF419,AF419)=1,AF419,""))))</f>
        <v/>
      </c>
      <c r="AH419" s="153" t="str">
        <f t="shared" si="98"/>
        <v>NA</v>
      </c>
      <c r="AI419" s="153" t="str">
        <f>IF(AH419="NA","",IF(AH419=999999, "", IF(AH419=888888, "", IF(COUNTIF($AH$10:AH419,AH419)=1,AH419,""))))</f>
        <v/>
      </c>
      <c r="AJ419" s="153" t="str">
        <f t="shared" si="99"/>
        <v>NA</v>
      </c>
      <c r="AK419" s="153" t="str">
        <f>IF(AJ419="NA","",IF(AJ419=999999, "", IF(AJ419=888888, "", IF(COUNTIF($AJ$10:AJ419,AJ419)=1,AJ419,""))))</f>
        <v/>
      </c>
      <c r="AL419" s="153">
        <f t="shared" si="102"/>
        <v>0</v>
      </c>
      <c r="AM419" s="153">
        <f t="shared" si="103"/>
        <v>0</v>
      </c>
      <c r="AN419" s="153" t="str">
        <f t="shared" si="104"/>
        <v>False</v>
      </c>
      <c r="AO419" s="235" t="str">
        <f t="shared" si="105"/>
        <v>NA</v>
      </c>
      <c r="AP419" s="235" t="str">
        <f>IF(AO419="NA","",IF(AO419=999999, "", IF(AO419=888888, "", IF(COUNTIF($AO$10:AO419,AO419)=1,AO419,""))))</f>
        <v/>
      </c>
      <c r="AQ419" s="211"/>
      <c r="AR419" s="211"/>
    </row>
    <row r="420" spans="1:44" ht="21.75" customHeight="1" x14ac:dyDescent="0.35">
      <c r="A420" s="148" t="str">
        <f t="shared" si="106"/>
        <v/>
      </c>
      <c r="B420" s="10"/>
      <c r="C420" s="147" t="str">
        <f>IFERROR(INDEX('List of schools'!C$2:C$8000, MATCH('Year 8 _2022'!$B420, 'List of schools'!$B$2:$B$8000,0)), "NA")</f>
        <v>NA</v>
      </c>
      <c r="D420" s="10"/>
      <c r="E420" s="124"/>
      <c r="F420" s="149" t="str">
        <f>IF(E420="","",IFERROR(
IF('Year 8 _2022'!E420="M",INDEX('List of schools'!H$2:H$7300,MATCH('Year 8 _2022'!$B420,'List of schools'!$B$2:$B$7300,0)),IF('Year 8 _2022'!E420="F",INDEX('List of schools'!G$2:G$7300,MATCH('Year 8 _2022'!$B420,'List of schools'!$B$2:$B$7300,0)),IF('Year 8 _2022'!E420="non-binary or other", 0,IF('Year 8 _2022'!E420="not disclosed", 0,"NA")))),"NA"))</f>
        <v/>
      </c>
      <c r="G420" s="11"/>
      <c r="H420" s="10"/>
      <c r="I420" s="10"/>
      <c r="J420" s="10"/>
      <c r="K420" s="150">
        <f t="shared" si="92"/>
        <v>0</v>
      </c>
      <c r="L420" s="17"/>
      <c r="M420" s="16"/>
      <c r="N420" s="9"/>
      <c r="O420" s="213"/>
      <c r="P420" s="10"/>
      <c r="Q420" s="355"/>
      <c r="R420" s="254"/>
      <c r="S420" s="151" t="str">
        <f t="shared" si="100"/>
        <v/>
      </c>
      <c r="T420" s="16"/>
      <c r="U420" s="10"/>
      <c r="V420" s="213"/>
      <c r="W420" s="10"/>
      <c r="X420" s="355"/>
      <c r="Y420" s="254"/>
      <c r="Z420" s="151" t="str">
        <f t="shared" si="101"/>
        <v/>
      </c>
      <c r="AA420" s="4"/>
      <c r="AB420" s="153" t="str">
        <f t="shared" si="93"/>
        <v/>
      </c>
      <c r="AC420" s="169" t="str">
        <f t="shared" si="94"/>
        <v/>
      </c>
      <c r="AD420" s="153">
        <f t="shared" si="95"/>
        <v>0</v>
      </c>
      <c r="AE420" s="153" t="str">
        <f t="shared" si="96"/>
        <v>NA</v>
      </c>
      <c r="AF420" s="153" t="str">
        <f t="shared" si="97"/>
        <v>NA</v>
      </c>
      <c r="AG420" s="153" t="str">
        <f>IF(AF420="NA","",IF(AF420=999999, "", IF(AF420=888888, "", IF(COUNTIF($AF$10:AF420,AF420)=1,AF420,""))))</f>
        <v/>
      </c>
      <c r="AH420" s="153" t="str">
        <f t="shared" si="98"/>
        <v>NA</v>
      </c>
      <c r="AI420" s="153" t="str">
        <f>IF(AH420="NA","",IF(AH420=999999, "", IF(AH420=888888, "", IF(COUNTIF($AH$10:AH420,AH420)=1,AH420,""))))</f>
        <v/>
      </c>
      <c r="AJ420" s="153" t="str">
        <f t="shared" si="99"/>
        <v>NA</v>
      </c>
      <c r="AK420" s="153" t="str">
        <f>IF(AJ420="NA","",IF(AJ420=999999, "", IF(AJ420=888888, "", IF(COUNTIF($AJ$10:AJ420,AJ420)=1,AJ420,""))))</f>
        <v/>
      </c>
      <c r="AL420" s="153">
        <f t="shared" si="102"/>
        <v>0</v>
      </c>
      <c r="AM420" s="153">
        <f t="shared" si="103"/>
        <v>0</v>
      </c>
      <c r="AN420" s="153" t="str">
        <f t="shared" si="104"/>
        <v>False</v>
      </c>
      <c r="AO420" s="235" t="str">
        <f t="shared" si="105"/>
        <v>NA</v>
      </c>
      <c r="AP420" s="235" t="str">
        <f>IF(AO420="NA","",IF(AO420=999999, "", IF(AO420=888888, "", IF(COUNTIF($AO$10:AO420,AO420)=1,AO420,""))))</f>
        <v/>
      </c>
      <c r="AQ420" s="211"/>
      <c r="AR420" s="211"/>
    </row>
    <row r="421" spans="1:44" ht="21.75" customHeight="1" x14ac:dyDescent="0.35">
      <c r="A421" s="148" t="str">
        <f t="shared" si="106"/>
        <v/>
      </c>
      <c r="B421" s="10"/>
      <c r="C421" s="147" t="str">
        <f>IFERROR(INDEX('List of schools'!C$2:C$8000, MATCH('Year 8 _2022'!$B421, 'List of schools'!$B$2:$B$8000,0)), "NA")</f>
        <v>NA</v>
      </c>
      <c r="D421" s="10"/>
      <c r="E421" s="124"/>
      <c r="F421" s="149" t="str">
        <f>IF(E421="","",IFERROR(
IF('Year 8 _2022'!E421="M",INDEX('List of schools'!H$2:H$7300,MATCH('Year 8 _2022'!$B421,'List of schools'!$B$2:$B$7300,0)),IF('Year 8 _2022'!E421="F",INDEX('List of schools'!G$2:G$7300,MATCH('Year 8 _2022'!$B421,'List of schools'!$B$2:$B$7300,0)),IF('Year 8 _2022'!E421="non-binary or other", 0,IF('Year 8 _2022'!E421="not disclosed", 0,"NA")))),"NA"))</f>
        <v/>
      </c>
      <c r="G421" s="11"/>
      <c r="H421" s="10"/>
      <c r="I421" s="10"/>
      <c r="J421" s="10"/>
      <c r="K421" s="150">
        <f t="shared" si="92"/>
        <v>0</v>
      </c>
      <c r="L421" s="17"/>
      <c r="M421" s="16"/>
      <c r="N421" s="9"/>
      <c r="O421" s="213"/>
      <c r="P421" s="10"/>
      <c r="Q421" s="355"/>
      <c r="R421" s="254"/>
      <c r="S421" s="151" t="str">
        <f t="shared" si="100"/>
        <v/>
      </c>
      <c r="T421" s="16"/>
      <c r="U421" s="10"/>
      <c r="V421" s="213"/>
      <c r="W421" s="10"/>
      <c r="X421" s="355"/>
      <c r="Y421" s="254"/>
      <c r="Z421" s="151" t="str">
        <f t="shared" si="101"/>
        <v/>
      </c>
      <c r="AA421" s="4"/>
      <c r="AB421" s="153" t="str">
        <f t="shared" si="93"/>
        <v/>
      </c>
      <c r="AC421" s="169" t="str">
        <f t="shared" si="94"/>
        <v/>
      </c>
      <c r="AD421" s="153">
        <f t="shared" si="95"/>
        <v>0</v>
      </c>
      <c r="AE421" s="153" t="str">
        <f t="shared" si="96"/>
        <v>NA</v>
      </c>
      <c r="AF421" s="153" t="str">
        <f t="shared" si="97"/>
        <v>NA</v>
      </c>
      <c r="AG421" s="153" t="str">
        <f>IF(AF421="NA","",IF(AF421=999999, "", IF(AF421=888888, "", IF(COUNTIF($AF$10:AF421,AF421)=1,AF421,""))))</f>
        <v/>
      </c>
      <c r="AH421" s="153" t="str">
        <f t="shared" si="98"/>
        <v>NA</v>
      </c>
      <c r="AI421" s="153" t="str">
        <f>IF(AH421="NA","",IF(AH421=999999, "", IF(AH421=888888, "", IF(COUNTIF($AH$10:AH421,AH421)=1,AH421,""))))</f>
        <v/>
      </c>
      <c r="AJ421" s="153" t="str">
        <f t="shared" si="99"/>
        <v>NA</v>
      </c>
      <c r="AK421" s="153" t="str">
        <f>IF(AJ421="NA","",IF(AJ421=999999, "", IF(AJ421=888888, "", IF(COUNTIF($AJ$10:AJ421,AJ421)=1,AJ421,""))))</f>
        <v/>
      </c>
      <c r="AL421" s="153">
        <f t="shared" si="102"/>
        <v>0</v>
      </c>
      <c r="AM421" s="153">
        <f t="shared" si="103"/>
        <v>0</v>
      </c>
      <c r="AN421" s="153" t="str">
        <f t="shared" si="104"/>
        <v>False</v>
      </c>
      <c r="AO421" s="235" t="str">
        <f t="shared" si="105"/>
        <v>NA</v>
      </c>
      <c r="AP421" s="235" t="str">
        <f>IF(AO421="NA","",IF(AO421=999999, "", IF(AO421=888888, "", IF(COUNTIF($AO$10:AO421,AO421)=1,AO421,""))))</f>
        <v/>
      </c>
      <c r="AQ421" s="211"/>
      <c r="AR421" s="211"/>
    </row>
    <row r="422" spans="1:44" ht="21.75" customHeight="1" x14ac:dyDescent="0.35">
      <c r="A422" s="148" t="str">
        <f t="shared" si="106"/>
        <v/>
      </c>
      <c r="B422" s="10"/>
      <c r="C422" s="147" t="str">
        <f>IFERROR(INDEX('List of schools'!C$2:C$8000, MATCH('Year 8 _2022'!$B422, 'List of schools'!$B$2:$B$8000,0)), "NA")</f>
        <v>NA</v>
      </c>
      <c r="D422" s="10"/>
      <c r="E422" s="124"/>
      <c r="F422" s="149" t="str">
        <f>IF(E422="","",IFERROR(
IF('Year 8 _2022'!E422="M",INDEX('List of schools'!H$2:H$7300,MATCH('Year 8 _2022'!$B422,'List of schools'!$B$2:$B$7300,0)),IF('Year 8 _2022'!E422="F",INDEX('List of schools'!G$2:G$7300,MATCH('Year 8 _2022'!$B422,'List of schools'!$B$2:$B$7300,0)),IF('Year 8 _2022'!E422="non-binary or other", 0,IF('Year 8 _2022'!E422="not disclosed", 0,"NA")))),"NA"))</f>
        <v/>
      </c>
      <c r="G422" s="11"/>
      <c r="H422" s="10"/>
      <c r="I422" s="10"/>
      <c r="J422" s="10"/>
      <c r="K422" s="150">
        <f t="shared" si="92"/>
        <v>0</v>
      </c>
      <c r="L422" s="17"/>
      <c r="M422" s="16"/>
      <c r="N422" s="9"/>
      <c r="O422" s="213"/>
      <c r="P422" s="10"/>
      <c r="Q422" s="355"/>
      <c r="R422" s="254"/>
      <c r="S422" s="151" t="str">
        <f t="shared" si="100"/>
        <v/>
      </c>
      <c r="T422" s="16"/>
      <c r="U422" s="10"/>
      <c r="V422" s="213"/>
      <c r="W422" s="10"/>
      <c r="X422" s="355"/>
      <c r="Y422" s="254"/>
      <c r="Z422" s="151" t="str">
        <f t="shared" si="101"/>
        <v/>
      </c>
      <c r="AA422" s="4"/>
      <c r="AB422" s="153" t="str">
        <f t="shared" si="93"/>
        <v/>
      </c>
      <c r="AC422" s="169" t="str">
        <f t="shared" si="94"/>
        <v/>
      </c>
      <c r="AD422" s="153">
        <f t="shared" si="95"/>
        <v>0</v>
      </c>
      <c r="AE422" s="153" t="str">
        <f t="shared" si="96"/>
        <v>NA</v>
      </c>
      <c r="AF422" s="153" t="str">
        <f t="shared" si="97"/>
        <v>NA</v>
      </c>
      <c r="AG422" s="153" t="str">
        <f>IF(AF422="NA","",IF(AF422=999999, "", IF(AF422=888888, "", IF(COUNTIF($AF$10:AF422,AF422)=1,AF422,""))))</f>
        <v/>
      </c>
      <c r="AH422" s="153" t="str">
        <f t="shared" si="98"/>
        <v>NA</v>
      </c>
      <c r="AI422" s="153" t="str">
        <f>IF(AH422="NA","",IF(AH422=999999, "", IF(AH422=888888, "", IF(COUNTIF($AH$10:AH422,AH422)=1,AH422,""))))</f>
        <v/>
      </c>
      <c r="AJ422" s="153" t="str">
        <f t="shared" si="99"/>
        <v>NA</v>
      </c>
      <c r="AK422" s="153" t="str">
        <f>IF(AJ422="NA","",IF(AJ422=999999, "", IF(AJ422=888888, "", IF(COUNTIF($AJ$10:AJ422,AJ422)=1,AJ422,""))))</f>
        <v/>
      </c>
      <c r="AL422" s="153">
        <f t="shared" si="102"/>
        <v>0</v>
      </c>
      <c r="AM422" s="153">
        <f t="shared" si="103"/>
        <v>0</v>
      </c>
      <c r="AN422" s="153" t="str">
        <f t="shared" si="104"/>
        <v>False</v>
      </c>
      <c r="AO422" s="235" t="str">
        <f t="shared" si="105"/>
        <v>NA</v>
      </c>
      <c r="AP422" s="235" t="str">
        <f>IF(AO422="NA","",IF(AO422=999999, "", IF(AO422=888888, "", IF(COUNTIF($AO$10:AO422,AO422)=1,AO422,""))))</f>
        <v/>
      </c>
      <c r="AQ422" s="211"/>
      <c r="AR422" s="211"/>
    </row>
    <row r="423" spans="1:44" ht="21.75" customHeight="1" x14ac:dyDescent="0.35">
      <c r="A423" s="148" t="str">
        <f t="shared" si="106"/>
        <v/>
      </c>
      <c r="B423" s="10"/>
      <c r="C423" s="147" t="str">
        <f>IFERROR(INDEX('List of schools'!C$2:C$8000, MATCH('Year 8 _2022'!$B423, 'List of schools'!$B$2:$B$8000,0)), "NA")</f>
        <v>NA</v>
      </c>
      <c r="D423" s="10"/>
      <c r="E423" s="124"/>
      <c r="F423" s="149" t="str">
        <f>IF(E423="","",IFERROR(
IF('Year 8 _2022'!E423="M",INDEX('List of schools'!H$2:H$7300,MATCH('Year 8 _2022'!$B423,'List of schools'!$B$2:$B$7300,0)),IF('Year 8 _2022'!E423="F",INDEX('List of schools'!G$2:G$7300,MATCH('Year 8 _2022'!$B423,'List of schools'!$B$2:$B$7300,0)),IF('Year 8 _2022'!E423="non-binary or other", 0,IF('Year 8 _2022'!E423="not disclosed", 0,"NA")))),"NA"))</f>
        <v/>
      </c>
      <c r="G423" s="11"/>
      <c r="H423" s="10"/>
      <c r="I423" s="10"/>
      <c r="J423" s="10"/>
      <c r="K423" s="150">
        <f t="shared" si="92"/>
        <v>0</v>
      </c>
      <c r="L423" s="17"/>
      <c r="M423" s="16"/>
      <c r="N423" s="9"/>
      <c r="O423" s="213"/>
      <c r="P423" s="10"/>
      <c r="Q423" s="355"/>
      <c r="R423" s="254"/>
      <c r="S423" s="151" t="str">
        <f t="shared" si="100"/>
        <v/>
      </c>
      <c r="T423" s="16"/>
      <c r="U423" s="10"/>
      <c r="V423" s="213"/>
      <c r="W423" s="10"/>
      <c r="X423" s="355"/>
      <c r="Y423" s="254"/>
      <c r="Z423" s="151" t="str">
        <f t="shared" si="101"/>
        <v/>
      </c>
      <c r="AA423" s="4"/>
      <c r="AB423" s="153" t="str">
        <f t="shared" si="93"/>
        <v/>
      </c>
      <c r="AC423" s="169" t="str">
        <f t="shared" si="94"/>
        <v/>
      </c>
      <c r="AD423" s="153">
        <f t="shared" si="95"/>
        <v>0</v>
      </c>
      <c r="AE423" s="153" t="str">
        <f t="shared" si="96"/>
        <v>NA</v>
      </c>
      <c r="AF423" s="153" t="str">
        <f t="shared" si="97"/>
        <v>NA</v>
      </c>
      <c r="AG423" s="153" t="str">
        <f>IF(AF423="NA","",IF(AF423=999999, "", IF(AF423=888888, "", IF(COUNTIF($AF$10:AF423,AF423)=1,AF423,""))))</f>
        <v/>
      </c>
      <c r="AH423" s="153" t="str">
        <f t="shared" si="98"/>
        <v>NA</v>
      </c>
      <c r="AI423" s="153" t="str">
        <f>IF(AH423="NA","",IF(AH423=999999, "", IF(AH423=888888, "", IF(COUNTIF($AH$10:AH423,AH423)=1,AH423,""))))</f>
        <v/>
      </c>
      <c r="AJ423" s="153" t="str">
        <f t="shared" si="99"/>
        <v>NA</v>
      </c>
      <c r="AK423" s="153" t="str">
        <f>IF(AJ423="NA","",IF(AJ423=999999, "", IF(AJ423=888888, "", IF(COUNTIF($AJ$10:AJ423,AJ423)=1,AJ423,""))))</f>
        <v/>
      </c>
      <c r="AL423" s="153">
        <f t="shared" si="102"/>
        <v>0</v>
      </c>
      <c r="AM423" s="153">
        <f t="shared" si="103"/>
        <v>0</v>
      </c>
      <c r="AN423" s="153" t="str">
        <f t="shared" si="104"/>
        <v>False</v>
      </c>
      <c r="AO423" s="235" t="str">
        <f t="shared" si="105"/>
        <v>NA</v>
      </c>
      <c r="AP423" s="235" t="str">
        <f>IF(AO423="NA","",IF(AO423=999999, "", IF(AO423=888888, "", IF(COUNTIF($AO$10:AO423,AO423)=1,AO423,""))))</f>
        <v/>
      </c>
      <c r="AQ423" s="211"/>
      <c r="AR423" s="211"/>
    </row>
    <row r="424" spans="1:44" ht="21.75" customHeight="1" x14ac:dyDescent="0.35">
      <c r="A424" s="148" t="str">
        <f t="shared" si="106"/>
        <v/>
      </c>
      <c r="B424" s="10"/>
      <c r="C424" s="147" t="str">
        <f>IFERROR(INDEX('List of schools'!C$2:C$8000, MATCH('Year 8 _2022'!$B424, 'List of schools'!$B$2:$B$8000,0)), "NA")</f>
        <v>NA</v>
      </c>
      <c r="D424" s="10"/>
      <c r="E424" s="124"/>
      <c r="F424" s="149" t="str">
        <f>IF(E424="","",IFERROR(
IF('Year 8 _2022'!E424="M",INDEX('List of schools'!H$2:H$7300,MATCH('Year 8 _2022'!$B424,'List of schools'!$B$2:$B$7300,0)),IF('Year 8 _2022'!E424="F",INDEX('List of schools'!G$2:G$7300,MATCH('Year 8 _2022'!$B424,'List of schools'!$B$2:$B$7300,0)),IF('Year 8 _2022'!E424="non-binary or other", 0,IF('Year 8 _2022'!E424="not disclosed", 0,"NA")))),"NA"))</f>
        <v/>
      </c>
      <c r="G424" s="11"/>
      <c r="H424" s="10"/>
      <c r="I424" s="10"/>
      <c r="J424" s="10"/>
      <c r="K424" s="150">
        <f t="shared" si="92"/>
        <v>0</v>
      </c>
      <c r="L424" s="17"/>
      <c r="M424" s="16"/>
      <c r="N424" s="9"/>
      <c r="O424" s="213"/>
      <c r="P424" s="10"/>
      <c r="Q424" s="355"/>
      <c r="R424" s="254"/>
      <c r="S424" s="151" t="str">
        <f t="shared" si="100"/>
        <v/>
      </c>
      <c r="T424" s="16"/>
      <c r="U424" s="10"/>
      <c r="V424" s="213"/>
      <c r="W424" s="10"/>
      <c r="X424" s="355"/>
      <c r="Y424" s="254"/>
      <c r="Z424" s="151" t="str">
        <f t="shared" si="101"/>
        <v/>
      </c>
      <c r="AA424" s="4"/>
      <c r="AB424" s="153" t="str">
        <f t="shared" si="93"/>
        <v/>
      </c>
      <c r="AC424" s="169" t="str">
        <f t="shared" si="94"/>
        <v/>
      </c>
      <c r="AD424" s="153">
        <f t="shared" si="95"/>
        <v>0</v>
      </c>
      <c r="AE424" s="153" t="str">
        <f t="shared" si="96"/>
        <v>NA</v>
      </c>
      <c r="AF424" s="153" t="str">
        <f t="shared" si="97"/>
        <v>NA</v>
      </c>
      <c r="AG424" s="153" t="str">
        <f>IF(AF424="NA","",IF(AF424=999999, "", IF(AF424=888888, "", IF(COUNTIF($AF$10:AF424,AF424)=1,AF424,""))))</f>
        <v/>
      </c>
      <c r="AH424" s="153" t="str">
        <f t="shared" si="98"/>
        <v>NA</v>
      </c>
      <c r="AI424" s="153" t="str">
        <f>IF(AH424="NA","",IF(AH424=999999, "", IF(AH424=888888, "", IF(COUNTIF($AH$10:AH424,AH424)=1,AH424,""))))</f>
        <v/>
      </c>
      <c r="AJ424" s="153" t="str">
        <f t="shared" si="99"/>
        <v>NA</v>
      </c>
      <c r="AK424" s="153" t="str">
        <f>IF(AJ424="NA","",IF(AJ424=999999, "", IF(AJ424=888888, "", IF(COUNTIF($AJ$10:AJ424,AJ424)=1,AJ424,""))))</f>
        <v/>
      </c>
      <c r="AL424" s="153">
        <f t="shared" si="102"/>
        <v>0</v>
      </c>
      <c r="AM424" s="153">
        <f t="shared" si="103"/>
        <v>0</v>
      </c>
      <c r="AN424" s="153" t="str">
        <f t="shared" si="104"/>
        <v>False</v>
      </c>
      <c r="AO424" s="235" t="str">
        <f t="shared" si="105"/>
        <v>NA</v>
      </c>
      <c r="AP424" s="235" t="str">
        <f>IF(AO424="NA","",IF(AO424=999999, "", IF(AO424=888888, "", IF(COUNTIF($AO$10:AO424,AO424)=1,AO424,""))))</f>
        <v/>
      </c>
      <c r="AQ424" s="211"/>
      <c r="AR424" s="211"/>
    </row>
    <row r="425" spans="1:44" ht="21.75" customHeight="1" x14ac:dyDescent="0.35">
      <c r="A425" s="148" t="str">
        <f t="shared" si="106"/>
        <v/>
      </c>
      <c r="B425" s="10"/>
      <c r="C425" s="147" t="str">
        <f>IFERROR(INDEX('List of schools'!C$2:C$8000, MATCH('Year 8 _2022'!$B425, 'List of schools'!$B$2:$B$8000,0)), "NA")</f>
        <v>NA</v>
      </c>
      <c r="D425" s="10"/>
      <c r="E425" s="124"/>
      <c r="F425" s="149" t="str">
        <f>IF(E425="","",IFERROR(
IF('Year 8 _2022'!E425="M",INDEX('List of schools'!H$2:H$7300,MATCH('Year 8 _2022'!$B425,'List of schools'!$B$2:$B$7300,0)),IF('Year 8 _2022'!E425="F",INDEX('List of schools'!G$2:G$7300,MATCH('Year 8 _2022'!$B425,'List of schools'!$B$2:$B$7300,0)),IF('Year 8 _2022'!E425="non-binary or other", 0,IF('Year 8 _2022'!E425="not disclosed", 0,"NA")))),"NA"))</f>
        <v/>
      </c>
      <c r="G425" s="11"/>
      <c r="H425" s="10"/>
      <c r="I425" s="10"/>
      <c r="J425" s="10"/>
      <c r="K425" s="150">
        <f t="shared" si="92"/>
        <v>0</v>
      </c>
      <c r="L425" s="17"/>
      <c r="M425" s="16"/>
      <c r="N425" s="9"/>
      <c r="O425" s="213"/>
      <c r="P425" s="10"/>
      <c r="Q425" s="355"/>
      <c r="R425" s="254"/>
      <c r="S425" s="151" t="str">
        <f t="shared" si="100"/>
        <v/>
      </c>
      <c r="T425" s="16"/>
      <c r="U425" s="10"/>
      <c r="V425" s="213"/>
      <c r="W425" s="10"/>
      <c r="X425" s="355"/>
      <c r="Y425" s="254"/>
      <c r="Z425" s="151" t="str">
        <f t="shared" si="101"/>
        <v/>
      </c>
      <c r="AA425" s="4"/>
      <c r="AB425" s="153" t="str">
        <f t="shared" si="93"/>
        <v/>
      </c>
      <c r="AC425" s="169" t="str">
        <f t="shared" si="94"/>
        <v/>
      </c>
      <c r="AD425" s="153">
        <f t="shared" si="95"/>
        <v>0</v>
      </c>
      <c r="AE425" s="153" t="str">
        <f t="shared" si="96"/>
        <v>NA</v>
      </c>
      <c r="AF425" s="153" t="str">
        <f t="shared" si="97"/>
        <v>NA</v>
      </c>
      <c r="AG425" s="153" t="str">
        <f>IF(AF425="NA","",IF(AF425=999999, "", IF(AF425=888888, "", IF(COUNTIF($AF$10:AF425,AF425)=1,AF425,""))))</f>
        <v/>
      </c>
      <c r="AH425" s="153" t="str">
        <f t="shared" si="98"/>
        <v>NA</v>
      </c>
      <c r="AI425" s="153" t="str">
        <f>IF(AH425="NA","",IF(AH425=999999, "", IF(AH425=888888, "", IF(COUNTIF($AH$10:AH425,AH425)=1,AH425,""))))</f>
        <v/>
      </c>
      <c r="AJ425" s="153" t="str">
        <f t="shared" si="99"/>
        <v>NA</v>
      </c>
      <c r="AK425" s="153" t="str">
        <f>IF(AJ425="NA","",IF(AJ425=999999, "", IF(AJ425=888888, "", IF(COUNTIF($AJ$10:AJ425,AJ425)=1,AJ425,""))))</f>
        <v/>
      </c>
      <c r="AL425" s="153">
        <f t="shared" si="102"/>
        <v>0</v>
      </c>
      <c r="AM425" s="153">
        <f t="shared" si="103"/>
        <v>0</v>
      </c>
      <c r="AN425" s="153" t="str">
        <f t="shared" si="104"/>
        <v>False</v>
      </c>
      <c r="AO425" s="235" t="str">
        <f t="shared" si="105"/>
        <v>NA</v>
      </c>
      <c r="AP425" s="235" t="str">
        <f>IF(AO425="NA","",IF(AO425=999999, "", IF(AO425=888888, "", IF(COUNTIF($AO$10:AO425,AO425)=1,AO425,""))))</f>
        <v/>
      </c>
      <c r="AQ425" s="211"/>
      <c r="AR425" s="211"/>
    </row>
    <row r="426" spans="1:44" ht="21.75" customHeight="1" x14ac:dyDescent="0.35">
      <c r="A426" s="148" t="str">
        <f t="shared" si="106"/>
        <v/>
      </c>
      <c r="B426" s="10"/>
      <c r="C426" s="147" t="str">
        <f>IFERROR(INDEX('List of schools'!C$2:C$8000, MATCH('Year 8 _2022'!$B426, 'List of schools'!$B$2:$B$8000,0)), "NA")</f>
        <v>NA</v>
      </c>
      <c r="D426" s="10"/>
      <c r="E426" s="124"/>
      <c r="F426" s="149" t="str">
        <f>IF(E426="","",IFERROR(
IF('Year 8 _2022'!E426="M",INDEX('List of schools'!H$2:H$7300,MATCH('Year 8 _2022'!$B426,'List of schools'!$B$2:$B$7300,0)),IF('Year 8 _2022'!E426="F",INDEX('List of schools'!G$2:G$7300,MATCH('Year 8 _2022'!$B426,'List of schools'!$B$2:$B$7300,0)),IF('Year 8 _2022'!E426="non-binary or other", 0,IF('Year 8 _2022'!E426="not disclosed", 0,"NA")))),"NA"))</f>
        <v/>
      </c>
      <c r="G426" s="11"/>
      <c r="H426" s="10"/>
      <c r="I426" s="10"/>
      <c r="J426" s="10"/>
      <c r="K426" s="150">
        <f t="shared" si="92"/>
        <v>0</v>
      </c>
      <c r="L426" s="17"/>
      <c r="M426" s="16"/>
      <c r="N426" s="9"/>
      <c r="O426" s="213"/>
      <c r="P426" s="10"/>
      <c r="Q426" s="355"/>
      <c r="R426" s="254"/>
      <c r="S426" s="151" t="str">
        <f t="shared" si="100"/>
        <v/>
      </c>
      <c r="T426" s="16"/>
      <c r="U426" s="10"/>
      <c r="V426" s="213"/>
      <c r="W426" s="10"/>
      <c r="X426" s="355"/>
      <c r="Y426" s="254"/>
      <c r="Z426" s="151" t="str">
        <f t="shared" si="101"/>
        <v/>
      </c>
      <c r="AA426" s="4"/>
      <c r="AB426" s="153" t="str">
        <f t="shared" si="93"/>
        <v/>
      </c>
      <c r="AC426" s="169" t="str">
        <f t="shared" si="94"/>
        <v/>
      </c>
      <c r="AD426" s="153">
        <f t="shared" si="95"/>
        <v>0</v>
      </c>
      <c r="AE426" s="153" t="str">
        <f t="shared" si="96"/>
        <v>NA</v>
      </c>
      <c r="AF426" s="153" t="str">
        <f t="shared" si="97"/>
        <v>NA</v>
      </c>
      <c r="AG426" s="153" t="str">
        <f>IF(AF426="NA","",IF(AF426=999999, "", IF(AF426=888888, "", IF(COUNTIF($AF$10:AF426,AF426)=1,AF426,""))))</f>
        <v/>
      </c>
      <c r="AH426" s="153" t="str">
        <f t="shared" si="98"/>
        <v>NA</v>
      </c>
      <c r="AI426" s="153" t="str">
        <f>IF(AH426="NA","",IF(AH426=999999, "", IF(AH426=888888, "", IF(COUNTIF($AH$10:AH426,AH426)=1,AH426,""))))</f>
        <v/>
      </c>
      <c r="AJ426" s="153" t="str">
        <f t="shared" si="99"/>
        <v>NA</v>
      </c>
      <c r="AK426" s="153" t="str">
        <f>IF(AJ426="NA","",IF(AJ426=999999, "", IF(AJ426=888888, "", IF(COUNTIF($AJ$10:AJ426,AJ426)=1,AJ426,""))))</f>
        <v/>
      </c>
      <c r="AL426" s="153">
        <f t="shared" si="102"/>
        <v>0</v>
      </c>
      <c r="AM426" s="153">
        <f t="shared" si="103"/>
        <v>0</v>
      </c>
      <c r="AN426" s="153" t="str">
        <f t="shared" si="104"/>
        <v>False</v>
      </c>
      <c r="AO426" s="235" t="str">
        <f t="shared" si="105"/>
        <v>NA</v>
      </c>
      <c r="AP426" s="235" t="str">
        <f>IF(AO426="NA","",IF(AO426=999999, "", IF(AO426=888888, "", IF(COUNTIF($AO$10:AO426,AO426)=1,AO426,""))))</f>
        <v/>
      </c>
      <c r="AQ426" s="211"/>
      <c r="AR426" s="211"/>
    </row>
    <row r="427" spans="1:44" ht="21.75" customHeight="1" x14ac:dyDescent="0.35">
      <c r="A427" s="148" t="str">
        <f t="shared" si="106"/>
        <v/>
      </c>
      <c r="B427" s="10"/>
      <c r="C427" s="147" t="str">
        <f>IFERROR(INDEX('List of schools'!C$2:C$8000, MATCH('Year 8 _2022'!$B427, 'List of schools'!$B$2:$B$8000,0)), "NA")</f>
        <v>NA</v>
      </c>
      <c r="D427" s="10"/>
      <c r="E427" s="124"/>
      <c r="F427" s="149" t="str">
        <f>IF(E427="","",IFERROR(
IF('Year 8 _2022'!E427="M",INDEX('List of schools'!H$2:H$7300,MATCH('Year 8 _2022'!$B427,'List of schools'!$B$2:$B$7300,0)),IF('Year 8 _2022'!E427="F",INDEX('List of schools'!G$2:G$7300,MATCH('Year 8 _2022'!$B427,'List of schools'!$B$2:$B$7300,0)),IF('Year 8 _2022'!E427="non-binary or other", 0,IF('Year 8 _2022'!E427="not disclosed", 0,"NA")))),"NA"))</f>
        <v/>
      </c>
      <c r="G427" s="11"/>
      <c r="H427" s="10"/>
      <c r="I427" s="10"/>
      <c r="J427" s="10"/>
      <c r="K427" s="150">
        <f t="shared" si="92"/>
        <v>0</v>
      </c>
      <c r="L427" s="17"/>
      <c r="M427" s="16"/>
      <c r="N427" s="9"/>
      <c r="O427" s="213"/>
      <c r="P427" s="10"/>
      <c r="Q427" s="355"/>
      <c r="R427" s="254"/>
      <c r="S427" s="151" t="str">
        <f t="shared" si="100"/>
        <v/>
      </c>
      <c r="T427" s="16"/>
      <c r="U427" s="10"/>
      <c r="V427" s="213"/>
      <c r="W427" s="10"/>
      <c r="X427" s="355"/>
      <c r="Y427" s="254"/>
      <c r="Z427" s="151" t="str">
        <f t="shared" si="101"/>
        <v/>
      </c>
      <c r="AA427" s="4"/>
      <c r="AB427" s="153" t="str">
        <f t="shared" si="93"/>
        <v/>
      </c>
      <c r="AC427" s="169" t="str">
        <f t="shared" si="94"/>
        <v/>
      </c>
      <c r="AD427" s="153">
        <f t="shared" si="95"/>
        <v>0</v>
      </c>
      <c r="AE427" s="153" t="str">
        <f t="shared" si="96"/>
        <v>NA</v>
      </c>
      <c r="AF427" s="153" t="str">
        <f t="shared" si="97"/>
        <v>NA</v>
      </c>
      <c r="AG427" s="153" t="str">
        <f>IF(AF427="NA","",IF(AF427=999999, "", IF(AF427=888888, "", IF(COUNTIF($AF$10:AF427,AF427)=1,AF427,""))))</f>
        <v/>
      </c>
      <c r="AH427" s="153" t="str">
        <f t="shared" si="98"/>
        <v>NA</v>
      </c>
      <c r="AI427" s="153" t="str">
        <f>IF(AH427="NA","",IF(AH427=999999, "", IF(AH427=888888, "", IF(COUNTIF($AH$10:AH427,AH427)=1,AH427,""))))</f>
        <v/>
      </c>
      <c r="AJ427" s="153" t="str">
        <f t="shared" si="99"/>
        <v>NA</v>
      </c>
      <c r="AK427" s="153" t="str">
        <f>IF(AJ427="NA","",IF(AJ427=999999, "", IF(AJ427=888888, "", IF(COUNTIF($AJ$10:AJ427,AJ427)=1,AJ427,""))))</f>
        <v/>
      </c>
      <c r="AL427" s="153">
        <f t="shared" si="102"/>
        <v>0</v>
      </c>
      <c r="AM427" s="153">
        <f t="shared" si="103"/>
        <v>0</v>
      </c>
      <c r="AN427" s="153" t="str">
        <f t="shared" si="104"/>
        <v>False</v>
      </c>
      <c r="AO427" s="235" t="str">
        <f t="shared" si="105"/>
        <v>NA</v>
      </c>
      <c r="AP427" s="235" t="str">
        <f>IF(AO427="NA","",IF(AO427=999999, "", IF(AO427=888888, "", IF(COUNTIF($AO$10:AO427,AO427)=1,AO427,""))))</f>
        <v/>
      </c>
      <c r="AQ427" s="211"/>
      <c r="AR427" s="211"/>
    </row>
    <row r="428" spans="1:44" ht="21.75" customHeight="1" x14ac:dyDescent="0.35">
      <c r="A428" s="148" t="str">
        <f t="shared" si="106"/>
        <v/>
      </c>
      <c r="B428" s="10"/>
      <c r="C428" s="147" t="str">
        <f>IFERROR(INDEX('List of schools'!C$2:C$8000, MATCH('Year 8 _2022'!$B428, 'List of schools'!$B$2:$B$8000,0)), "NA")</f>
        <v>NA</v>
      </c>
      <c r="D428" s="10"/>
      <c r="E428" s="124"/>
      <c r="F428" s="149" t="str">
        <f>IF(E428="","",IFERROR(
IF('Year 8 _2022'!E428="M",INDEX('List of schools'!H$2:H$7300,MATCH('Year 8 _2022'!$B428,'List of schools'!$B$2:$B$7300,0)),IF('Year 8 _2022'!E428="F",INDEX('List of schools'!G$2:G$7300,MATCH('Year 8 _2022'!$B428,'List of schools'!$B$2:$B$7300,0)),IF('Year 8 _2022'!E428="non-binary or other", 0,IF('Year 8 _2022'!E428="not disclosed", 0,"NA")))),"NA"))</f>
        <v/>
      </c>
      <c r="G428" s="11"/>
      <c r="H428" s="10"/>
      <c r="I428" s="10"/>
      <c r="J428" s="10"/>
      <c r="K428" s="150">
        <f t="shared" si="92"/>
        <v>0</v>
      </c>
      <c r="L428" s="17"/>
      <c r="M428" s="16"/>
      <c r="N428" s="9"/>
      <c r="O428" s="213"/>
      <c r="P428" s="10"/>
      <c r="Q428" s="355"/>
      <c r="R428" s="254"/>
      <c r="S428" s="151" t="str">
        <f t="shared" si="100"/>
        <v/>
      </c>
      <c r="T428" s="16"/>
      <c r="U428" s="10"/>
      <c r="V428" s="213"/>
      <c r="W428" s="10"/>
      <c r="X428" s="355"/>
      <c r="Y428" s="254"/>
      <c r="Z428" s="151" t="str">
        <f t="shared" si="101"/>
        <v/>
      </c>
      <c r="AA428" s="4"/>
      <c r="AB428" s="153" t="str">
        <f t="shared" si="93"/>
        <v/>
      </c>
      <c r="AC428" s="169" t="str">
        <f t="shared" si="94"/>
        <v/>
      </c>
      <c r="AD428" s="153">
        <f t="shared" si="95"/>
        <v>0</v>
      </c>
      <c r="AE428" s="153" t="str">
        <f t="shared" si="96"/>
        <v>NA</v>
      </c>
      <c r="AF428" s="153" t="str">
        <f t="shared" si="97"/>
        <v>NA</v>
      </c>
      <c r="AG428" s="153" t="str">
        <f>IF(AF428="NA","",IF(AF428=999999, "", IF(AF428=888888, "", IF(COUNTIF($AF$10:AF428,AF428)=1,AF428,""))))</f>
        <v/>
      </c>
      <c r="AH428" s="153" t="str">
        <f t="shared" si="98"/>
        <v>NA</v>
      </c>
      <c r="AI428" s="153" t="str">
        <f>IF(AH428="NA","",IF(AH428=999999, "", IF(AH428=888888, "", IF(COUNTIF($AH$10:AH428,AH428)=1,AH428,""))))</f>
        <v/>
      </c>
      <c r="AJ428" s="153" t="str">
        <f t="shared" si="99"/>
        <v>NA</v>
      </c>
      <c r="AK428" s="153" t="str">
        <f>IF(AJ428="NA","",IF(AJ428=999999, "", IF(AJ428=888888, "", IF(COUNTIF($AJ$10:AJ428,AJ428)=1,AJ428,""))))</f>
        <v/>
      </c>
      <c r="AL428" s="153">
        <f t="shared" si="102"/>
        <v>0</v>
      </c>
      <c r="AM428" s="153">
        <f t="shared" si="103"/>
        <v>0</v>
      </c>
      <c r="AN428" s="153" t="str">
        <f t="shared" si="104"/>
        <v>False</v>
      </c>
      <c r="AO428" s="235" t="str">
        <f t="shared" si="105"/>
        <v>NA</v>
      </c>
      <c r="AP428" s="235" t="str">
        <f>IF(AO428="NA","",IF(AO428=999999, "", IF(AO428=888888, "", IF(COUNTIF($AO$10:AO428,AO428)=1,AO428,""))))</f>
        <v/>
      </c>
      <c r="AQ428" s="211"/>
      <c r="AR428" s="211"/>
    </row>
    <row r="429" spans="1:44" ht="21.75" customHeight="1" x14ac:dyDescent="0.35">
      <c r="A429" s="148" t="str">
        <f t="shared" si="106"/>
        <v/>
      </c>
      <c r="B429" s="10"/>
      <c r="C429" s="147" t="str">
        <f>IFERROR(INDEX('List of schools'!C$2:C$8000, MATCH('Year 8 _2022'!$B429, 'List of schools'!$B$2:$B$8000,0)), "NA")</f>
        <v>NA</v>
      </c>
      <c r="D429" s="10"/>
      <c r="E429" s="124"/>
      <c r="F429" s="149" t="str">
        <f>IF(E429="","",IFERROR(
IF('Year 8 _2022'!E429="M",INDEX('List of schools'!H$2:H$7300,MATCH('Year 8 _2022'!$B429,'List of schools'!$B$2:$B$7300,0)),IF('Year 8 _2022'!E429="F",INDEX('List of schools'!G$2:G$7300,MATCH('Year 8 _2022'!$B429,'List of schools'!$B$2:$B$7300,0)),IF('Year 8 _2022'!E429="non-binary or other", 0,IF('Year 8 _2022'!E429="not disclosed", 0,"NA")))),"NA"))</f>
        <v/>
      </c>
      <c r="G429" s="11"/>
      <c r="H429" s="10"/>
      <c r="I429" s="10"/>
      <c r="J429" s="10"/>
      <c r="K429" s="150">
        <f t="shared" si="92"/>
        <v>0</v>
      </c>
      <c r="L429" s="17"/>
      <c r="M429" s="16"/>
      <c r="N429" s="9"/>
      <c r="O429" s="213"/>
      <c r="P429" s="10"/>
      <c r="Q429" s="355"/>
      <c r="R429" s="254"/>
      <c r="S429" s="151" t="str">
        <f t="shared" si="100"/>
        <v/>
      </c>
      <c r="T429" s="16"/>
      <c r="U429" s="10"/>
      <c r="V429" s="213"/>
      <c r="W429" s="10"/>
      <c r="X429" s="355"/>
      <c r="Y429" s="254"/>
      <c r="Z429" s="151" t="str">
        <f t="shared" si="101"/>
        <v/>
      </c>
      <c r="AA429" s="4"/>
      <c r="AB429" s="153" t="str">
        <f t="shared" si="93"/>
        <v/>
      </c>
      <c r="AC429" s="169" t="str">
        <f t="shared" si="94"/>
        <v/>
      </c>
      <c r="AD429" s="153">
        <f t="shared" si="95"/>
        <v>0</v>
      </c>
      <c r="AE429" s="153" t="str">
        <f t="shared" si="96"/>
        <v>NA</v>
      </c>
      <c r="AF429" s="153" t="str">
        <f t="shared" si="97"/>
        <v>NA</v>
      </c>
      <c r="AG429" s="153" t="str">
        <f>IF(AF429="NA","",IF(AF429=999999, "", IF(AF429=888888, "", IF(COUNTIF($AF$10:AF429,AF429)=1,AF429,""))))</f>
        <v/>
      </c>
      <c r="AH429" s="153" t="str">
        <f t="shared" si="98"/>
        <v>NA</v>
      </c>
      <c r="AI429" s="153" t="str">
        <f>IF(AH429="NA","",IF(AH429=999999, "", IF(AH429=888888, "", IF(COUNTIF($AH$10:AH429,AH429)=1,AH429,""))))</f>
        <v/>
      </c>
      <c r="AJ429" s="153" t="str">
        <f t="shared" si="99"/>
        <v>NA</v>
      </c>
      <c r="AK429" s="153" t="str">
        <f>IF(AJ429="NA","",IF(AJ429=999999, "", IF(AJ429=888888, "", IF(COUNTIF($AJ$10:AJ429,AJ429)=1,AJ429,""))))</f>
        <v/>
      </c>
      <c r="AL429" s="153">
        <f t="shared" si="102"/>
        <v>0</v>
      </c>
      <c r="AM429" s="153">
        <f t="shared" si="103"/>
        <v>0</v>
      </c>
      <c r="AN429" s="153" t="str">
        <f t="shared" si="104"/>
        <v>False</v>
      </c>
      <c r="AO429" s="235" t="str">
        <f t="shared" si="105"/>
        <v>NA</v>
      </c>
      <c r="AP429" s="235" t="str">
        <f>IF(AO429="NA","",IF(AO429=999999, "", IF(AO429=888888, "", IF(COUNTIF($AO$10:AO429,AO429)=1,AO429,""))))</f>
        <v/>
      </c>
      <c r="AQ429" s="211"/>
      <c r="AR429" s="211"/>
    </row>
    <row r="430" spans="1:44" ht="21.75" customHeight="1" x14ac:dyDescent="0.35">
      <c r="A430" s="148" t="str">
        <f t="shared" si="106"/>
        <v/>
      </c>
      <c r="B430" s="10"/>
      <c r="C430" s="147" t="str">
        <f>IFERROR(INDEX('List of schools'!C$2:C$8000, MATCH('Year 8 _2022'!$B430, 'List of schools'!$B$2:$B$8000,0)), "NA")</f>
        <v>NA</v>
      </c>
      <c r="D430" s="10"/>
      <c r="E430" s="124"/>
      <c r="F430" s="149" t="str">
        <f>IF(E430="","",IFERROR(
IF('Year 8 _2022'!E430="M",INDEX('List of schools'!H$2:H$7300,MATCH('Year 8 _2022'!$B430,'List of schools'!$B$2:$B$7300,0)),IF('Year 8 _2022'!E430="F",INDEX('List of schools'!G$2:G$7300,MATCH('Year 8 _2022'!$B430,'List of schools'!$B$2:$B$7300,0)),IF('Year 8 _2022'!E430="non-binary or other", 0,IF('Year 8 _2022'!E430="not disclosed", 0,"NA")))),"NA"))</f>
        <v/>
      </c>
      <c r="G430" s="11"/>
      <c r="H430" s="10"/>
      <c r="I430" s="10"/>
      <c r="J430" s="10"/>
      <c r="K430" s="150">
        <f t="shared" si="92"/>
        <v>0</v>
      </c>
      <c r="L430" s="17"/>
      <c r="M430" s="16"/>
      <c r="N430" s="9"/>
      <c r="O430" s="213"/>
      <c r="P430" s="10"/>
      <c r="Q430" s="355"/>
      <c r="R430" s="254"/>
      <c r="S430" s="151" t="str">
        <f t="shared" si="100"/>
        <v/>
      </c>
      <c r="T430" s="16"/>
      <c r="U430" s="10"/>
      <c r="V430" s="213"/>
      <c r="W430" s="10"/>
      <c r="X430" s="355"/>
      <c r="Y430" s="254"/>
      <c r="Z430" s="151" t="str">
        <f t="shared" si="101"/>
        <v/>
      </c>
      <c r="AA430" s="4"/>
      <c r="AB430" s="153" t="str">
        <f t="shared" si="93"/>
        <v/>
      </c>
      <c r="AC430" s="169" t="str">
        <f t="shared" si="94"/>
        <v/>
      </c>
      <c r="AD430" s="153">
        <f t="shared" si="95"/>
        <v>0</v>
      </c>
      <c r="AE430" s="153" t="str">
        <f t="shared" si="96"/>
        <v>NA</v>
      </c>
      <c r="AF430" s="153" t="str">
        <f t="shared" si="97"/>
        <v>NA</v>
      </c>
      <c r="AG430" s="153" t="str">
        <f>IF(AF430="NA","",IF(AF430=999999, "", IF(AF430=888888, "", IF(COUNTIF($AF$10:AF430,AF430)=1,AF430,""))))</f>
        <v/>
      </c>
      <c r="AH430" s="153" t="str">
        <f t="shared" si="98"/>
        <v>NA</v>
      </c>
      <c r="AI430" s="153" t="str">
        <f>IF(AH430="NA","",IF(AH430=999999, "", IF(AH430=888888, "", IF(COUNTIF($AH$10:AH430,AH430)=1,AH430,""))))</f>
        <v/>
      </c>
      <c r="AJ430" s="153" t="str">
        <f t="shared" si="99"/>
        <v>NA</v>
      </c>
      <c r="AK430" s="153" t="str">
        <f>IF(AJ430="NA","",IF(AJ430=999999, "", IF(AJ430=888888, "", IF(COUNTIF($AJ$10:AJ430,AJ430)=1,AJ430,""))))</f>
        <v/>
      </c>
      <c r="AL430" s="153">
        <f t="shared" si="102"/>
        <v>0</v>
      </c>
      <c r="AM430" s="153">
        <f t="shared" si="103"/>
        <v>0</v>
      </c>
      <c r="AN430" s="153" t="str">
        <f t="shared" si="104"/>
        <v>False</v>
      </c>
      <c r="AO430" s="235" t="str">
        <f t="shared" si="105"/>
        <v>NA</v>
      </c>
      <c r="AP430" s="235" t="str">
        <f>IF(AO430="NA","",IF(AO430=999999, "", IF(AO430=888888, "", IF(COUNTIF($AO$10:AO430,AO430)=1,AO430,""))))</f>
        <v/>
      </c>
      <c r="AQ430" s="211"/>
      <c r="AR430" s="211"/>
    </row>
    <row r="431" spans="1:44" ht="21.75" customHeight="1" x14ac:dyDescent="0.35">
      <c r="A431" s="148" t="str">
        <f t="shared" si="106"/>
        <v/>
      </c>
      <c r="B431" s="10"/>
      <c r="C431" s="147" t="str">
        <f>IFERROR(INDEX('List of schools'!C$2:C$8000, MATCH('Year 8 _2022'!$B431, 'List of schools'!$B$2:$B$8000,0)), "NA")</f>
        <v>NA</v>
      </c>
      <c r="D431" s="10"/>
      <c r="E431" s="124"/>
      <c r="F431" s="149" t="str">
        <f>IF(E431="","",IFERROR(
IF('Year 8 _2022'!E431="M",INDEX('List of schools'!H$2:H$7300,MATCH('Year 8 _2022'!$B431,'List of schools'!$B$2:$B$7300,0)),IF('Year 8 _2022'!E431="F",INDEX('List of schools'!G$2:G$7300,MATCH('Year 8 _2022'!$B431,'List of schools'!$B$2:$B$7300,0)),IF('Year 8 _2022'!E431="non-binary or other", 0,IF('Year 8 _2022'!E431="not disclosed", 0,"NA")))),"NA"))</f>
        <v/>
      </c>
      <c r="G431" s="11"/>
      <c r="H431" s="10"/>
      <c r="I431" s="10"/>
      <c r="J431" s="10"/>
      <c r="K431" s="150">
        <f t="shared" si="92"/>
        <v>0</v>
      </c>
      <c r="L431" s="17"/>
      <c r="M431" s="16"/>
      <c r="N431" s="9"/>
      <c r="O431" s="213"/>
      <c r="P431" s="10"/>
      <c r="Q431" s="355"/>
      <c r="R431" s="254"/>
      <c r="S431" s="151" t="str">
        <f t="shared" si="100"/>
        <v/>
      </c>
      <c r="T431" s="16"/>
      <c r="U431" s="10"/>
      <c r="V431" s="213"/>
      <c r="W431" s="10"/>
      <c r="X431" s="355"/>
      <c r="Y431" s="254"/>
      <c r="Z431" s="151" t="str">
        <f t="shared" si="101"/>
        <v/>
      </c>
      <c r="AA431" s="4"/>
      <c r="AB431" s="153" t="str">
        <f t="shared" si="93"/>
        <v/>
      </c>
      <c r="AC431" s="169" t="str">
        <f t="shared" si="94"/>
        <v/>
      </c>
      <c r="AD431" s="153">
        <f t="shared" si="95"/>
        <v>0</v>
      </c>
      <c r="AE431" s="153" t="str">
        <f t="shared" si="96"/>
        <v>NA</v>
      </c>
      <c r="AF431" s="153" t="str">
        <f t="shared" si="97"/>
        <v>NA</v>
      </c>
      <c r="AG431" s="153" t="str">
        <f>IF(AF431="NA","",IF(AF431=999999, "", IF(AF431=888888, "", IF(COUNTIF($AF$10:AF431,AF431)=1,AF431,""))))</f>
        <v/>
      </c>
      <c r="AH431" s="153" t="str">
        <f t="shared" si="98"/>
        <v>NA</v>
      </c>
      <c r="AI431" s="153" t="str">
        <f>IF(AH431="NA","",IF(AH431=999999, "", IF(AH431=888888, "", IF(COUNTIF($AH$10:AH431,AH431)=1,AH431,""))))</f>
        <v/>
      </c>
      <c r="AJ431" s="153" t="str">
        <f t="shared" si="99"/>
        <v>NA</v>
      </c>
      <c r="AK431" s="153" t="str">
        <f>IF(AJ431="NA","",IF(AJ431=999999, "", IF(AJ431=888888, "", IF(COUNTIF($AJ$10:AJ431,AJ431)=1,AJ431,""))))</f>
        <v/>
      </c>
      <c r="AL431" s="153">
        <f t="shared" si="102"/>
        <v>0</v>
      </c>
      <c r="AM431" s="153">
        <f t="shared" si="103"/>
        <v>0</v>
      </c>
      <c r="AN431" s="153" t="str">
        <f t="shared" si="104"/>
        <v>False</v>
      </c>
      <c r="AO431" s="235" t="str">
        <f t="shared" si="105"/>
        <v>NA</v>
      </c>
      <c r="AP431" s="235" t="str">
        <f>IF(AO431="NA","",IF(AO431=999999, "", IF(AO431=888888, "", IF(COUNTIF($AO$10:AO431,AO431)=1,AO431,""))))</f>
        <v/>
      </c>
      <c r="AQ431" s="211"/>
      <c r="AR431" s="211"/>
    </row>
    <row r="432" spans="1:44" ht="21.75" customHeight="1" x14ac:dyDescent="0.35">
      <c r="A432" s="148" t="str">
        <f t="shared" si="106"/>
        <v/>
      </c>
      <c r="B432" s="10"/>
      <c r="C432" s="147" t="str">
        <f>IFERROR(INDEX('List of schools'!C$2:C$8000, MATCH('Year 8 _2022'!$B432, 'List of schools'!$B$2:$B$8000,0)), "NA")</f>
        <v>NA</v>
      </c>
      <c r="D432" s="10"/>
      <c r="E432" s="124"/>
      <c r="F432" s="149" t="str">
        <f>IF(E432="","",IFERROR(
IF('Year 8 _2022'!E432="M",INDEX('List of schools'!H$2:H$7300,MATCH('Year 8 _2022'!$B432,'List of schools'!$B$2:$B$7300,0)),IF('Year 8 _2022'!E432="F",INDEX('List of schools'!G$2:G$7300,MATCH('Year 8 _2022'!$B432,'List of schools'!$B$2:$B$7300,0)),IF('Year 8 _2022'!E432="non-binary or other", 0,IF('Year 8 _2022'!E432="not disclosed", 0,"NA")))),"NA"))</f>
        <v/>
      </c>
      <c r="G432" s="11"/>
      <c r="H432" s="10"/>
      <c r="I432" s="10"/>
      <c r="J432" s="10"/>
      <c r="K432" s="150">
        <f t="shared" si="92"/>
        <v>0</v>
      </c>
      <c r="L432" s="17"/>
      <c r="M432" s="16"/>
      <c r="N432" s="9"/>
      <c r="O432" s="213"/>
      <c r="P432" s="10"/>
      <c r="Q432" s="355"/>
      <c r="R432" s="254"/>
      <c r="S432" s="151" t="str">
        <f t="shared" si="100"/>
        <v/>
      </c>
      <c r="T432" s="16"/>
      <c r="U432" s="10"/>
      <c r="V432" s="213"/>
      <c r="W432" s="10"/>
      <c r="X432" s="355"/>
      <c r="Y432" s="254"/>
      <c r="Z432" s="151" t="str">
        <f t="shared" si="101"/>
        <v/>
      </c>
      <c r="AA432" s="4"/>
      <c r="AB432" s="153" t="str">
        <f t="shared" si="93"/>
        <v/>
      </c>
      <c r="AC432" s="169" t="str">
        <f t="shared" si="94"/>
        <v/>
      </c>
      <c r="AD432" s="153">
        <f t="shared" si="95"/>
        <v>0</v>
      </c>
      <c r="AE432" s="153" t="str">
        <f t="shared" si="96"/>
        <v>NA</v>
      </c>
      <c r="AF432" s="153" t="str">
        <f t="shared" si="97"/>
        <v>NA</v>
      </c>
      <c r="AG432" s="153" t="str">
        <f>IF(AF432="NA","",IF(AF432=999999, "", IF(AF432=888888, "", IF(COUNTIF($AF$10:AF432,AF432)=1,AF432,""))))</f>
        <v/>
      </c>
      <c r="AH432" s="153" t="str">
        <f t="shared" si="98"/>
        <v>NA</v>
      </c>
      <c r="AI432" s="153" t="str">
        <f>IF(AH432="NA","",IF(AH432=999999, "", IF(AH432=888888, "", IF(COUNTIF($AH$10:AH432,AH432)=1,AH432,""))))</f>
        <v/>
      </c>
      <c r="AJ432" s="153" t="str">
        <f t="shared" si="99"/>
        <v>NA</v>
      </c>
      <c r="AK432" s="153" t="str">
        <f>IF(AJ432="NA","",IF(AJ432=999999, "", IF(AJ432=888888, "", IF(COUNTIF($AJ$10:AJ432,AJ432)=1,AJ432,""))))</f>
        <v/>
      </c>
      <c r="AL432" s="153">
        <f t="shared" si="102"/>
        <v>0</v>
      </c>
      <c r="AM432" s="153">
        <f t="shared" si="103"/>
        <v>0</v>
      </c>
      <c r="AN432" s="153" t="str">
        <f t="shared" si="104"/>
        <v>False</v>
      </c>
      <c r="AO432" s="235" t="str">
        <f t="shared" si="105"/>
        <v>NA</v>
      </c>
      <c r="AP432" s="235" t="str">
        <f>IF(AO432="NA","",IF(AO432=999999, "", IF(AO432=888888, "", IF(COUNTIF($AO$10:AO432,AO432)=1,AO432,""))))</f>
        <v/>
      </c>
      <c r="AQ432" s="211"/>
      <c r="AR432" s="211"/>
    </row>
    <row r="433" spans="1:44" ht="21.75" customHeight="1" x14ac:dyDescent="0.35">
      <c r="A433" s="148" t="str">
        <f t="shared" si="106"/>
        <v/>
      </c>
      <c r="B433" s="10"/>
      <c r="C433" s="147" t="str">
        <f>IFERROR(INDEX('List of schools'!C$2:C$8000, MATCH('Year 8 _2022'!$B433, 'List of schools'!$B$2:$B$8000,0)), "NA")</f>
        <v>NA</v>
      </c>
      <c r="D433" s="10"/>
      <c r="E433" s="124"/>
      <c r="F433" s="149" t="str">
        <f>IF(E433="","",IFERROR(
IF('Year 8 _2022'!E433="M",INDEX('List of schools'!H$2:H$7300,MATCH('Year 8 _2022'!$B433,'List of schools'!$B$2:$B$7300,0)),IF('Year 8 _2022'!E433="F",INDEX('List of schools'!G$2:G$7300,MATCH('Year 8 _2022'!$B433,'List of schools'!$B$2:$B$7300,0)),IF('Year 8 _2022'!E433="non-binary or other", 0,IF('Year 8 _2022'!E433="not disclosed", 0,"NA")))),"NA"))</f>
        <v/>
      </c>
      <c r="G433" s="11"/>
      <c r="H433" s="10"/>
      <c r="I433" s="10"/>
      <c r="J433" s="10"/>
      <c r="K433" s="150">
        <f t="shared" si="92"/>
        <v>0</v>
      </c>
      <c r="L433" s="17"/>
      <c r="M433" s="16"/>
      <c r="N433" s="9"/>
      <c r="O433" s="213"/>
      <c r="P433" s="10"/>
      <c r="Q433" s="355"/>
      <c r="R433" s="254"/>
      <c r="S433" s="151" t="str">
        <f t="shared" si="100"/>
        <v/>
      </c>
      <c r="T433" s="16"/>
      <c r="U433" s="10"/>
      <c r="V433" s="213"/>
      <c r="W433" s="10"/>
      <c r="X433" s="355"/>
      <c r="Y433" s="254"/>
      <c r="Z433" s="151" t="str">
        <f t="shared" si="101"/>
        <v/>
      </c>
      <c r="AA433" s="4"/>
      <c r="AB433" s="153" t="str">
        <f t="shared" si="93"/>
        <v/>
      </c>
      <c r="AC433" s="169" t="str">
        <f t="shared" si="94"/>
        <v/>
      </c>
      <c r="AD433" s="153">
        <f t="shared" si="95"/>
        <v>0</v>
      </c>
      <c r="AE433" s="153" t="str">
        <f t="shared" si="96"/>
        <v>NA</v>
      </c>
      <c r="AF433" s="153" t="str">
        <f t="shared" si="97"/>
        <v>NA</v>
      </c>
      <c r="AG433" s="153" t="str">
        <f>IF(AF433="NA","",IF(AF433=999999, "", IF(AF433=888888, "", IF(COUNTIF($AF$10:AF433,AF433)=1,AF433,""))))</f>
        <v/>
      </c>
      <c r="AH433" s="153" t="str">
        <f t="shared" si="98"/>
        <v>NA</v>
      </c>
      <c r="AI433" s="153" t="str">
        <f>IF(AH433="NA","",IF(AH433=999999, "", IF(AH433=888888, "", IF(COUNTIF($AH$10:AH433,AH433)=1,AH433,""))))</f>
        <v/>
      </c>
      <c r="AJ433" s="153" t="str">
        <f t="shared" si="99"/>
        <v>NA</v>
      </c>
      <c r="AK433" s="153" t="str">
        <f>IF(AJ433="NA","",IF(AJ433=999999, "", IF(AJ433=888888, "", IF(COUNTIF($AJ$10:AJ433,AJ433)=1,AJ433,""))))</f>
        <v/>
      </c>
      <c r="AL433" s="153">
        <f t="shared" si="102"/>
        <v>0</v>
      </c>
      <c r="AM433" s="153">
        <f t="shared" si="103"/>
        <v>0</v>
      </c>
      <c r="AN433" s="153" t="str">
        <f t="shared" si="104"/>
        <v>False</v>
      </c>
      <c r="AO433" s="235" t="str">
        <f t="shared" si="105"/>
        <v>NA</v>
      </c>
      <c r="AP433" s="235" t="str">
        <f>IF(AO433="NA","",IF(AO433=999999, "", IF(AO433=888888, "", IF(COUNTIF($AO$10:AO433,AO433)=1,AO433,""))))</f>
        <v/>
      </c>
      <c r="AQ433" s="211"/>
      <c r="AR433" s="211"/>
    </row>
    <row r="434" spans="1:44" ht="21.75" customHeight="1" x14ac:dyDescent="0.35">
      <c r="A434" s="148" t="str">
        <f t="shared" si="106"/>
        <v/>
      </c>
      <c r="B434" s="10"/>
      <c r="C434" s="147" t="str">
        <f>IFERROR(INDEX('List of schools'!C$2:C$8000, MATCH('Year 8 _2022'!$B434, 'List of schools'!$B$2:$B$8000,0)), "NA")</f>
        <v>NA</v>
      </c>
      <c r="D434" s="10"/>
      <c r="E434" s="124"/>
      <c r="F434" s="149" t="str">
        <f>IF(E434="","",IFERROR(
IF('Year 8 _2022'!E434="M",INDEX('List of schools'!H$2:H$7300,MATCH('Year 8 _2022'!$B434,'List of schools'!$B$2:$B$7300,0)),IF('Year 8 _2022'!E434="F",INDEX('List of schools'!G$2:G$7300,MATCH('Year 8 _2022'!$B434,'List of schools'!$B$2:$B$7300,0)),IF('Year 8 _2022'!E434="non-binary or other", 0,IF('Year 8 _2022'!E434="not disclosed", 0,"NA")))),"NA"))</f>
        <v/>
      </c>
      <c r="G434" s="11"/>
      <c r="H434" s="10"/>
      <c r="I434" s="10"/>
      <c r="J434" s="10"/>
      <c r="K434" s="150">
        <f t="shared" si="92"/>
        <v>0</v>
      </c>
      <c r="L434" s="17"/>
      <c r="M434" s="16"/>
      <c r="N434" s="9"/>
      <c r="O434" s="213"/>
      <c r="P434" s="10"/>
      <c r="Q434" s="355"/>
      <c r="R434" s="254"/>
      <c r="S434" s="151" t="str">
        <f t="shared" si="100"/>
        <v/>
      </c>
      <c r="T434" s="16"/>
      <c r="U434" s="10"/>
      <c r="V434" s="213"/>
      <c r="W434" s="10"/>
      <c r="X434" s="355"/>
      <c r="Y434" s="254"/>
      <c r="Z434" s="151" t="str">
        <f t="shared" si="101"/>
        <v/>
      </c>
      <c r="AA434" s="4"/>
      <c r="AB434" s="153" t="str">
        <f t="shared" si="93"/>
        <v/>
      </c>
      <c r="AC434" s="169" t="str">
        <f t="shared" si="94"/>
        <v/>
      </c>
      <c r="AD434" s="153">
        <f t="shared" si="95"/>
        <v>0</v>
      </c>
      <c r="AE434" s="153" t="str">
        <f t="shared" si="96"/>
        <v>NA</v>
      </c>
      <c r="AF434" s="153" t="str">
        <f t="shared" si="97"/>
        <v>NA</v>
      </c>
      <c r="AG434" s="153" t="str">
        <f>IF(AF434="NA","",IF(AF434=999999, "", IF(AF434=888888, "", IF(COUNTIF($AF$10:AF434,AF434)=1,AF434,""))))</f>
        <v/>
      </c>
      <c r="AH434" s="153" t="str">
        <f t="shared" si="98"/>
        <v>NA</v>
      </c>
      <c r="AI434" s="153" t="str">
        <f>IF(AH434="NA","",IF(AH434=999999, "", IF(AH434=888888, "", IF(COUNTIF($AH$10:AH434,AH434)=1,AH434,""))))</f>
        <v/>
      </c>
      <c r="AJ434" s="153" t="str">
        <f t="shared" si="99"/>
        <v>NA</v>
      </c>
      <c r="AK434" s="153" t="str">
        <f>IF(AJ434="NA","",IF(AJ434=999999, "", IF(AJ434=888888, "", IF(COUNTIF($AJ$10:AJ434,AJ434)=1,AJ434,""))))</f>
        <v/>
      </c>
      <c r="AL434" s="153">
        <f t="shared" si="102"/>
        <v>0</v>
      </c>
      <c r="AM434" s="153">
        <f t="shared" si="103"/>
        <v>0</v>
      </c>
      <c r="AN434" s="153" t="str">
        <f t="shared" si="104"/>
        <v>False</v>
      </c>
      <c r="AO434" s="235" t="str">
        <f t="shared" si="105"/>
        <v>NA</v>
      </c>
      <c r="AP434" s="235" t="str">
        <f>IF(AO434="NA","",IF(AO434=999999, "", IF(AO434=888888, "", IF(COUNTIF($AO$10:AO434,AO434)=1,AO434,""))))</f>
        <v/>
      </c>
      <c r="AQ434" s="211"/>
      <c r="AR434" s="211"/>
    </row>
    <row r="435" spans="1:44" ht="21.75" customHeight="1" x14ac:dyDescent="0.35">
      <c r="A435" s="148" t="str">
        <f t="shared" si="106"/>
        <v/>
      </c>
      <c r="B435" s="10"/>
      <c r="C435" s="147" t="str">
        <f>IFERROR(INDEX('List of schools'!C$2:C$8000, MATCH('Year 8 _2022'!$B435, 'List of schools'!$B$2:$B$8000,0)), "NA")</f>
        <v>NA</v>
      </c>
      <c r="D435" s="10"/>
      <c r="E435" s="124"/>
      <c r="F435" s="149" t="str">
        <f>IF(E435="","",IFERROR(
IF('Year 8 _2022'!E435="M",INDEX('List of schools'!H$2:H$7300,MATCH('Year 8 _2022'!$B435,'List of schools'!$B$2:$B$7300,0)),IF('Year 8 _2022'!E435="F",INDEX('List of schools'!G$2:G$7300,MATCH('Year 8 _2022'!$B435,'List of schools'!$B$2:$B$7300,0)),IF('Year 8 _2022'!E435="non-binary or other", 0,IF('Year 8 _2022'!E435="not disclosed", 0,"NA")))),"NA"))</f>
        <v/>
      </c>
      <c r="G435" s="11"/>
      <c r="H435" s="10"/>
      <c r="I435" s="10"/>
      <c r="J435" s="10"/>
      <c r="K435" s="150">
        <f t="shared" si="92"/>
        <v>0</v>
      </c>
      <c r="L435" s="17"/>
      <c r="M435" s="16"/>
      <c r="N435" s="9"/>
      <c r="O435" s="213"/>
      <c r="P435" s="10"/>
      <c r="Q435" s="355"/>
      <c r="R435" s="254"/>
      <c r="S435" s="151" t="str">
        <f t="shared" si="100"/>
        <v/>
      </c>
      <c r="T435" s="16"/>
      <c r="U435" s="10"/>
      <c r="V435" s="213"/>
      <c r="W435" s="10"/>
      <c r="X435" s="355"/>
      <c r="Y435" s="254"/>
      <c r="Z435" s="151" t="str">
        <f t="shared" si="101"/>
        <v/>
      </c>
      <c r="AA435" s="4"/>
      <c r="AB435" s="153" t="str">
        <f t="shared" si="93"/>
        <v/>
      </c>
      <c r="AC435" s="169" t="str">
        <f t="shared" si="94"/>
        <v/>
      </c>
      <c r="AD435" s="153">
        <f t="shared" si="95"/>
        <v>0</v>
      </c>
      <c r="AE435" s="153" t="str">
        <f t="shared" si="96"/>
        <v>NA</v>
      </c>
      <c r="AF435" s="153" t="str">
        <f t="shared" si="97"/>
        <v>NA</v>
      </c>
      <c r="AG435" s="153" t="str">
        <f>IF(AF435="NA","",IF(AF435=999999, "", IF(AF435=888888, "", IF(COUNTIF($AF$10:AF435,AF435)=1,AF435,""))))</f>
        <v/>
      </c>
      <c r="AH435" s="153" t="str">
        <f t="shared" si="98"/>
        <v>NA</v>
      </c>
      <c r="AI435" s="153" t="str">
        <f>IF(AH435="NA","",IF(AH435=999999, "", IF(AH435=888888, "", IF(COUNTIF($AH$10:AH435,AH435)=1,AH435,""))))</f>
        <v/>
      </c>
      <c r="AJ435" s="153" t="str">
        <f t="shared" si="99"/>
        <v>NA</v>
      </c>
      <c r="AK435" s="153" t="str">
        <f>IF(AJ435="NA","",IF(AJ435=999999, "", IF(AJ435=888888, "", IF(COUNTIF($AJ$10:AJ435,AJ435)=1,AJ435,""))))</f>
        <v/>
      </c>
      <c r="AL435" s="153">
        <f t="shared" si="102"/>
        <v>0</v>
      </c>
      <c r="AM435" s="153">
        <f t="shared" si="103"/>
        <v>0</v>
      </c>
      <c r="AN435" s="153" t="str">
        <f t="shared" si="104"/>
        <v>False</v>
      </c>
      <c r="AO435" s="235" t="str">
        <f t="shared" si="105"/>
        <v>NA</v>
      </c>
      <c r="AP435" s="235" t="str">
        <f>IF(AO435="NA","",IF(AO435=999999, "", IF(AO435=888888, "", IF(COUNTIF($AO$10:AO435,AO435)=1,AO435,""))))</f>
        <v/>
      </c>
      <c r="AQ435" s="211"/>
      <c r="AR435" s="211"/>
    </row>
    <row r="436" spans="1:44" ht="21.75" customHeight="1" x14ac:dyDescent="0.35">
      <c r="A436" s="148" t="str">
        <f t="shared" si="106"/>
        <v/>
      </c>
      <c r="B436" s="10"/>
      <c r="C436" s="147" t="str">
        <f>IFERROR(INDEX('List of schools'!C$2:C$8000, MATCH('Year 8 _2022'!$B436, 'List of schools'!$B$2:$B$8000,0)), "NA")</f>
        <v>NA</v>
      </c>
      <c r="D436" s="10"/>
      <c r="E436" s="124"/>
      <c r="F436" s="149" t="str">
        <f>IF(E436="","",IFERROR(
IF('Year 8 _2022'!E436="M",INDEX('List of schools'!H$2:H$7300,MATCH('Year 8 _2022'!$B436,'List of schools'!$B$2:$B$7300,0)),IF('Year 8 _2022'!E436="F",INDEX('List of schools'!G$2:G$7300,MATCH('Year 8 _2022'!$B436,'List of schools'!$B$2:$B$7300,0)),IF('Year 8 _2022'!E436="non-binary or other", 0,IF('Year 8 _2022'!E436="not disclosed", 0,"NA")))),"NA"))</f>
        <v/>
      </c>
      <c r="G436" s="11"/>
      <c r="H436" s="10"/>
      <c r="I436" s="10"/>
      <c r="J436" s="10"/>
      <c r="K436" s="150">
        <f t="shared" si="92"/>
        <v>0</v>
      </c>
      <c r="L436" s="17"/>
      <c r="M436" s="16"/>
      <c r="N436" s="9"/>
      <c r="O436" s="213"/>
      <c r="P436" s="10"/>
      <c r="Q436" s="355"/>
      <c r="R436" s="254"/>
      <c r="S436" s="151" t="str">
        <f t="shared" si="100"/>
        <v/>
      </c>
      <c r="T436" s="16"/>
      <c r="U436" s="10"/>
      <c r="V436" s="213"/>
      <c r="W436" s="10"/>
      <c r="X436" s="355"/>
      <c r="Y436" s="254"/>
      <c r="Z436" s="151" t="str">
        <f t="shared" si="101"/>
        <v/>
      </c>
      <c r="AA436" s="4"/>
      <c r="AB436" s="153" t="str">
        <f t="shared" si="93"/>
        <v/>
      </c>
      <c r="AC436" s="169" t="str">
        <f t="shared" si="94"/>
        <v/>
      </c>
      <c r="AD436" s="153">
        <f t="shared" si="95"/>
        <v>0</v>
      </c>
      <c r="AE436" s="153" t="str">
        <f t="shared" si="96"/>
        <v>NA</v>
      </c>
      <c r="AF436" s="153" t="str">
        <f t="shared" si="97"/>
        <v>NA</v>
      </c>
      <c r="AG436" s="153" t="str">
        <f>IF(AF436="NA","",IF(AF436=999999, "", IF(AF436=888888, "", IF(COUNTIF($AF$10:AF436,AF436)=1,AF436,""))))</f>
        <v/>
      </c>
      <c r="AH436" s="153" t="str">
        <f t="shared" si="98"/>
        <v>NA</v>
      </c>
      <c r="AI436" s="153" t="str">
        <f>IF(AH436="NA","",IF(AH436=999999, "", IF(AH436=888888, "", IF(COUNTIF($AH$10:AH436,AH436)=1,AH436,""))))</f>
        <v/>
      </c>
      <c r="AJ436" s="153" t="str">
        <f t="shared" si="99"/>
        <v>NA</v>
      </c>
      <c r="AK436" s="153" t="str">
        <f>IF(AJ436="NA","",IF(AJ436=999999, "", IF(AJ436=888888, "", IF(COUNTIF($AJ$10:AJ436,AJ436)=1,AJ436,""))))</f>
        <v/>
      </c>
      <c r="AL436" s="153">
        <f t="shared" si="102"/>
        <v>0</v>
      </c>
      <c r="AM436" s="153">
        <f t="shared" si="103"/>
        <v>0</v>
      </c>
      <c r="AN436" s="153" t="str">
        <f t="shared" si="104"/>
        <v>False</v>
      </c>
      <c r="AO436" s="235" t="str">
        <f t="shared" si="105"/>
        <v>NA</v>
      </c>
      <c r="AP436" s="235" t="str">
        <f>IF(AO436="NA","",IF(AO436=999999, "", IF(AO436=888888, "", IF(COUNTIF($AO$10:AO436,AO436)=1,AO436,""))))</f>
        <v/>
      </c>
      <c r="AQ436" s="211"/>
      <c r="AR436" s="211"/>
    </row>
    <row r="437" spans="1:44" ht="21.75" customHeight="1" x14ac:dyDescent="0.35">
      <c r="A437" s="148" t="str">
        <f t="shared" si="106"/>
        <v/>
      </c>
      <c r="B437" s="10"/>
      <c r="C437" s="147" t="str">
        <f>IFERROR(INDEX('List of schools'!C$2:C$8000, MATCH('Year 8 _2022'!$B437, 'List of schools'!$B$2:$B$8000,0)), "NA")</f>
        <v>NA</v>
      </c>
      <c r="D437" s="10"/>
      <c r="E437" s="124"/>
      <c r="F437" s="149" t="str">
        <f>IF(E437="","",IFERROR(
IF('Year 8 _2022'!E437="M",INDEX('List of schools'!H$2:H$7300,MATCH('Year 8 _2022'!$B437,'List of schools'!$B$2:$B$7300,0)),IF('Year 8 _2022'!E437="F",INDEX('List of schools'!G$2:G$7300,MATCH('Year 8 _2022'!$B437,'List of schools'!$B$2:$B$7300,0)),IF('Year 8 _2022'!E437="non-binary or other", 0,IF('Year 8 _2022'!E437="not disclosed", 0,"NA")))),"NA"))</f>
        <v/>
      </c>
      <c r="G437" s="11"/>
      <c r="H437" s="10"/>
      <c r="I437" s="10"/>
      <c r="J437" s="10"/>
      <c r="K437" s="150">
        <f t="shared" si="92"/>
        <v>0</v>
      </c>
      <c r="L437" s="17"/>
      <c r="M437" s="16"/>
      <c r="N437" s="9"/>
      <c r="O437" s="213"/>
      <c r="P437" s="10"/>
      <c r="Q437" s="355"/>
      <c r="R437" s="254"/>
      <c r="S437" s="151" t="str">
        <f t="shared" si="100"/>
        <v/>
      </c>
      <c r="T437" s="16"/>
      <c r="U437" s="10"/>
      <c r="V437" s="213"/>
      <c r="W437" s="10"/>
      <c r="X437" s="355"/>
      <c r="Y437" s="254"/>
      <c r="Z437" s="151" t="str">
        <f t="shared" si="101"/>
        <v/>
      </c>
      <c r="AA437" s="4"/>
      <c r="AB437" s="153" t="str">
        <f t="shared" si="93"/>
        <v/>
      </c>
      <c r="AC437" s="169" t="str">
        <f t="shared" si="94"/>
        <v/>
      </c>
      <c r="AD437" s="153">
        <f t="shared" si="95"/>
        <v>0</v>
      </c>
      <c r="AE437" s="153" t="str">
        <f t="shared" si="96"/>
        <v>NA</v>
      </c>
      <c r="AF437" s="153" t="str">
        <f t="shared" si="97"/>
        <v>NA</v>
      </c>
      <c r="AG437" s="153" t="str">
        <f>IF(AF437="NA","",IF(AF437=999999, "", IF(AF437=888888, "", IF(COUNTIF($AF$10:AF437,AF437)=1,AF437,""))))</f>
        <v/>
      </c>
      <c r="AH437" s="153" t="str">
        <f t="shared" si="98"/>
        <v>NA</v>
      </c>
      <c r="AI437" s="153" t="str">
        <f>IF(AH437="NA","",IF(AH437=999999, "", IF(AH437=888888, "", IF(COUNTIF($AH$10:AH437,AH437)=1,AH437,""))))</f>
        <v/>
      </c>
      <c r="AJ437" s="153" t="str">
        <f t="shared" si="99"/>
        <v>NA</v>
      </c>
      <c r="AK437" s="153" t="str">
        <f>IF(AJ437="NA","",IF(AJ437=999999, "", IF(AJ437=888888, "", IF(COUNTIF($AJ$10:AJ437,AJ437)=1,AJ437,""))))</f>
        <v/>
      </c>
      <c r="AL437" s="153">
        <f t="shared" si="102"/>
        <v>0</v>
      </c>
      <c r="AM437" s="153">
        <f t="shared" si="103"/>
        <v>0</v>
      </c>
      <c r="AN437" s="153" t="str">
        <f t="shared" si="104"/>
        <v>False</v>
      </c>
      <c r="AO437" s="235" t="str">
        <f t="shared" si="105"/>
        <v>NA</v>
      </c>
      <c r="AP437" s="235" t="str">
        <f>IF(AO437="NA","",IF(AO437=999999, "", IF(AO437=888888, "", IF(COUNTIF($AO$10:AO437,AO437)=1,AO437,""))))</f>
        <v/>
      </c>
      <c r="AQ437" s="211"/>
      <c r="AR437" s="211"/>
    </row>
    <row r="438" spans="1:44" ht="21.75" customHeight="1" x14ac:dyDescent="0.35">
      <c r="A438" s="148" t="str">
        <f t="shared" si="106"/>
        <v/>
      </c>
      <c r="B438" s="10"/>
      <c r="C438" s="147" t="str">
        <f>IFERROR(INDEX('List of schools'!C$2:C$8000, MATCH('Year 8 _2022'!$B438, 'List of schools'!$B$2:$B$8000,0)), "NA")</f>
        <v>NA</v>
      </c>
      <c r="D438" s="10"/>
      <c r="E438" s="124"/>
      <c r="F438" s="149" t="str">
        <f>IF(E438="","",IFERROR(
IF('Year 8 _2022'!E438="M",INDEX('List of schools'!H$2:H$7300,MATCH('Year 8 _2022'!$B438,'List of schools'!$B$2:$B$7300,0)),IF('Year 8 _2022'!E438="F",INDEX('List of schools'!G$2:G$7300,MATCH('Year 8 _2022'!$B438,'List of schools'!$B$2:$B$7300,0)),IF('Year 8 _2022'!E438="non-binary or other", 0,IF('Year 8 _2022'!E438="not disclosed", 0,"NA")))),"NA"))</f>
        <v/>
      </c>
      <c r="G438" s="11"/>
      <c r="H438" s="10"/>
      <c r="I438" s="10"/>
      <c r="J438" s="10"/>
      <c r="K438" s="150">
        <f t="shared" si="92"/>
        <v>0</v>
      </c>
      <c r="L438" s="17"/>
      <c r="M438" s="16"/>
      <c r="N438" s="9"/>
      <c r="O438" s="213"/>
      <c r="P438" s="10"/>
      <c r="Q438" s="355"/>
      <c r="R438" s="254"/>
      <c r="S438" s="151" t="str">
        <f t="shared" si="100"/>
        <v/>
      </c>
      <c r="T438" s="16"/>
      <c r="U438" s="10"/>
      <c r="V438" s="213"/>
      <c r="W438" s="10"/>
      <c r="X438" s="355"/>
      <c r="Y438" s="254"/>
      <c r="Z438" s="151" t="str">
        <f t="shared" si="101"/>
        <v/>
      </c>
      <c r="AA438" s="4"/>
      <c r="AB438" s="153" t="str">
        <f t="shared" si="93"/>
        <v/>
      </c>
      <c r="AC438" s="169" t="str">
        <f t="shared" si="94"/>
        <v/>
      </c>
      <c r="AD438" s="153">
        <f t="shared" si="95"/>
        <v>0</v>
      </c>
      <c r="AE438" s="153" t="str">
        <f t="shared" si="96"/>
        <v>NA</v>
      </c>
      <c r="AF438" s="153" t="str">
        <f t="shared" si="97"/>
        <v>NA</v>
      </c>
      <c r="AG438" s="153" t="str">
        <f>IF(AF438="NA","",IF(AF438=999999, "", IF(AF438=888888, "", IF(COUNTIF($AF$10:AF438,AF438)=1,AF438,""))))</f>
        <v/>
      </c>
      <c r="AH438" s="153" t="str">
        <f t="shared" si="98"/>
        <v>NA</v>
      </c>
      <c r="AI438" s="153" t="str">
        <f>IF(AH438="NA","",IF(AH438=999999, "", IF(AH438=888888, "", IF(COUNTIF($AH$10:AH438,AH438)=1,AH438,""))))</f>
        <v/>
      </c>
      <c r="AJ438" s="153" t="str">
        <f t="shared" si="99"/>
        <v>NA</v>
      </c>
      <c r="AK438" s="153" t="str">
        <f>IF(AJ438="NA","",IF(AJ438=999999, "", IF(AJ438=888888, "", IF(COUNTIF($AJ$10:AJ438,AJ438)=1,AJ438,""))))</f>
        <v/>
      </c>
      <c r="AL438" s="153">
        <f t="shared" si="102"/>
        <v>0</v>
      </c>
      <c r="AM438" s="153">
        <f t="shared" si="103"/>
        <v>0</v>
      </c>
      <c r="AN438" s="153" t="str">
        <f t="shared" si="104"/>
        <v>False</v>
      </c>
      <c r="AO438" s="235" t="str">
        <f t="shared" si="105"/>
        <v>NA</v>
      </c>
      <c r="AP438" s="235" t="str">
        <f>IF(AO438="NA","",IF(AO438=999999, "", IF(AO438=888888, "", IF(COUNTIF($AO$10:AO438,AO438)=1,AO438,""))))</f>
        <v/>
      </c>
      <c r="AQ438" s="211"/>
      <c r="AR438" s="211"/>
    </row>
    <row r="439" spans="1:44" ht="21.75" customHeight="1" x14ac:dyDescent="0.35">
      <c r="A439" s="148" t="str">
        <f t="shared" si="106"/>
        <v/>
      </c>
      <c r="B439" s="10"/>
      <c r="C439" s="147" t="str">
        <f>IFERROR(INDEX('List of schools'!C$2:C$8000, MATCH('Year 8 _2022'!$B439, 'List of schools'!$B$2:$B$8000,0)), "NA")</f>
        <v>NA</v>
      </c>
      <c r="D439" s="10"/>
      <c r="E439" s="124"/>
      <c r="F439" s="149" t="str">
        <f>IF(E439="","",IFERROR(
IF('Year 8 _2022'!E439="M",INDEX('List of schools'!H$2:H$7300,MATCH('Year 8 _2022'!$B439,'List of schools'!$B$2:$B$7300,0)),IF('Year 8 _2022'!E439="F",INDEX('List of schools'!G$2:G$7300,MATCH('Year 8 _2022'!$B439,'List of schools'!$B$2:$B$7300,0)),IF('Year 8 _2022'!E439="non-binary or other", 0,IF('Year 8 _2022'!E439="not disclosed", 0,"NA")))),"NA"))</f>
        <v/>
      </c>
      <c r="G439" s="11"/>
      <c r="H439" s="10"/>
      <c r="I439" s="10"/>
      <c r="J439" s="10"/>
      <c r="K439" s="150">
        <f t="shared" si="92"/>
        <v>0</v>
      </c>
      <c r="L439" s="17"/>
      <c r="M439" s="16"/>
      <c r="N439" s="9"/>
      <c r="O439" s="213"/>
      <c r="P439" s="10"/>
      <c r="Q439" s="355"/>
      <c r="R439" s="254"/>
      <c r="S439" s="151" t="str">
        <f t="shared" si="100"/>
        <v/>
      </c>
      <c r="T439" s="16"/>
      <c r="U439" s="10"/>
      <c r="V439" s="213"/>
      <c r="W439" s="10"/>
      <c r="X439" s="355"/>
      <c r="Y439" s="254"/>
      <c r="Z439" s="151" t="str">
        <f t="shared" si="101"/>
        <v/>
      </c>
      <c r="AA439" s="4"/>
      <c r="AB439" s="153" t="str">
        <f t="shared" si="93"/>
        <v/>
      </c>
      <c r="AC439" s="169" t="str">
        <f t="shared" si="94"/>
        <v/>
      </c>
      <c r="AD439" s="153">
        <f t="shared" si="95"/>
        <v>0</v>
      </c>
      <c r="AE439" s="153" t="str">
        <f t="shared" si="96"/>
        <v>NA</v>
      </c>
      <c r="AF439" s="153" t="str">
        <f t="shared" si="97"/>
        <v>NA</v>
      </c>
      <c r="AG439" s="153" t="str">
        <f>IF(AF439="NA","",IF(AF439=999999, "", IF(AF439=888888, "", IF(COUNTIF($AF$10:AF439,AF439)=1,AF439,""))))</f>
        <v/>
      </c>
      <c r="AH439" s="153" t="str">
        <f t="shared" si="98"/>
        <v>NA</v>
      </c>
      <c r="AI439" s="153" t="str">
        <f>IF(AH439="NA","",IF(AH439=999999, "", IF(AH439=888888, "", IF(COUNTIF($AH$10:AH439,AH439)=1,AH439,""))))</f>
        <v/>
      </c>
      <c r="AJ439" s="153" t="str">
        <f t="shared" si="99"/>
        <v>NA</v>
      </c>
      <c r="AK439" s="153" t="str">
        <f>IF(AJ439="NA","",IF(AJ439=999999, "", IF(AJ439=888888, "", IF(COUNTIF($AJ$10:AJ439,AJ439)=1,AJ439,""))))</f>
        <v/>
      </c>
      <c r="AL439" s="153">
        <f t="shared" si="102"/>
        <v>0</v>
      </c>
      <c r="AM439" s="153">
        <f t="shared" si="103"/>
        <v>0</v>
      </c>
      <c r="AN439" s="153" t="str">
        <f t="shared" si="104"/>
        <v>False</v>
      </c>
      <c r="AO439" s="235" t="str">
        <f t="shared" si="105"/>
        <v>NA</v>
      </c>
      <c r="AP439" s="235" t="str">
        <f>IF(AO439="NA","",IF(AO439=999999, "", IF(AO439=888888, "", IF(COUNTIF($AO$10:AO439,AO439)=1,AO439,""))))</f>
        <v/>
      </c>
      <c r="AQ439" s="211"/>
      <c r="AR439" s="211"/>
    </row>
    <row r="440" spans="1:44" ht="21.75" customHeight="1" x14ac:dyDescent="0.35">
      <c r="A440" s="148" t="str">
        <f t="shared" si="106"/>
        <v/>
      </c>
      <c r="B440" s="10"/>
      <c r="C440" s="147" t="str">
        <f>IFERROR(INDEX('List of schools'!C$2:C$8000, MATCH('Year 8 _2022'!$B440, 'List of schools'!$B$2:$B$8000,0)), "NA")</f>
        <v>NA</v>
      </c>
      <c r="D440" s="10"/>
      <c r="E440" s="124"/>
      <c r="F440" s="149" t="str">
        <f>IF(E440="","",IFERROR(
IF('Year 8 _2022'!E440="M",INDEX('List of schools'!H$2:H$7300,MATCH('Year 8 _2022'!$B440,'List of schools'!$B$2:$B$7300,0)),IF('Year 8 _2022'!E440="F",INDEX('List of schools'!G$2:G$7300,MATCH('Year 8 _2022'!$B440,'List of schools'!$B$2:$B$7300,0)),IF('Year 8 _2022'!E440="non-binary or other", 0,IF('Year 8 _2022'!E440="not disclosed", 0,"NA")))),"NA"))</f>
        <v/>
      </c>
      <c r="G440" s="11"/>
      <c r="H440" s="10"/>
      <c r="I440" s="10"/>
      <c r="J440" s="10"/>
      <c r="K440" s="150">
        <f t="shared" si="92"/>
        <v>0</v>
      </c>
      <c r="L440" s="17"/>
      <c r="M440" s="16"/>
      <c r="N440" s="9"/>
      <c r="O440" s="213"/>
      <c r="P440" s="10"/>
      <c r="Q440" s="355"/>
      <c r="R440" s="254"/>
      <c r="S440" s="151" t="str">
        <f t="shared" si="100"/>
        <v/>
      </c>
      <c r="T440" s="16"/>
      <c r="U440" s="10"/>
      <c r="V440" s="213"/>
      <c r="W440" s="10"/>
      <c r="X440" s="355"/>
      <c r="Y440" s="254"/>
      <c r="Z440" s="151" t="str">
        <f t="shared" si="101"/>
        <v/>
      </c>
      <c r="AA440" s="4"/>
      <c r="AB440" s="153" t="str">
        <f t="shared" si="93"/>
        <v/>
      </c>
      <c r="AC440" s="169" t="str">
        <f t="shared" si="94"/>
        <v/>
      </c>
      <c r="AD440" s="153">
        <f t="shared" si="95"/>
        <v>0</v>
      </c>
      <c r="AE440" s="153" t="str">
        <f t="shared" si="96"/>
        <v>NA</v>
      </c>
      <c r="AF440" s="153" t="str">
        <f t="shared" si="97"/>
        <v>NA</v>
      </c>
      <c r="AG440" s="153" t="str">
        <f>IF(AF440="NA","",IF(AF440=999999, "", IF(AF440=888888, "", IF(COUNTIF($AF$10:AF440,AF440)=1,AF440,""))))</f>
        <v/>
      </c>
      <c r="AH440" s="153" t="str">
        <f t="shared" si="98"/>
        <v>NA</v>
      </c>
      <c r="AI440" s="153" t="str">
        <f>IF(AH440="NA","",IF(AH440=999999, "", IF(AH440=888888, "", IF(COUNTIF($AH$10:AH440,AH440)=1,AH440,""))))</f>
        <v/>
      </c>
      <c r="AJ440" s="153" t="str">
        <f t="shared" si="99"/>
        <v>NA</v>
      </c>
      <c r="AK440" s="153" t="str">
        <f>IF(AJ440="NA","",IF(AJ440=999999, "", IF(AJ440=888888, "", IF(COUNTIF($AJ$10:AJ440,AJ440)=1,AJ440,""))))</f>
        <v/>
      </c>
      <c r="AL440" s="153">
        <f t="shared" si="102"/>
        <v>0</v>
      </c>
      <c r="AM440" s="153">
        <f t="shared" si="103"/>
        <v>0</v>
      </c>
      <c r="AN440" s="153" t="str">
        <f t="shared" si="104"/>
        <v>False</v>
      </c>
      <c r="AO440" s="235" t="str">
        <f t="shared" si="105"/>
        <v>NA</v>
      </c>
      <c r="AP440" s="235" t="str">
        <f>IF(AO440="NA","",IF(AO440=999999, "", IF(AO440=888888, "", IF(COUNTIF($AO$10:AO440,AO440)=1,AO440,""))))</f>
        <v/>
      </c>
      <c r="AQ440" s="211"/>
      <c r="AR440" s="211"/>
    </row>
    <row r="441" spans="1:44" ht="21.75" customHeight="1" x14ac:dyDescent="0.35">
      <c r="A441" s="148" t="str">
        <f t="shared" si="106"/>
        <v/>
      </c>
      <c r="B441" s="10"/>
      <c r="C441" s="147" t="str">
        <f>IFERROR(INDEX('List of schools'!C$2:C$8000, MATCH('Year 8 _2022'!$B441, 'List of schools'!$B$2:$B$8000,0)), "NA")</f>
        <v>NA</v>
      </c>
      <c r="D441" s="10"/>
      <c r="E441" s="124"/>
      <c r="F441" s="149" t="str">
        <f>IF(E441="","",IFERROR(
IF('Year 8 _2022'!E441="M",INDEX('List of schools'!H$2:H$7300,MATCH('Year 8 _2022'!$B441,'List of schools'!$B$2:$B$7300,0)),IF('Year 8 _2022'!E441="F",INDEX('List of schools'!G$2:G$7300,MATCH('Year 8 _2022'!$B441,'List of schools'!$B$2:$B$7300,0)),IF('Year 8 _2022'!E441="non-binary or other", 0,IF('Year 8 _2022'!E441="not disclosed", 0,"NA")))),"NA"))</f>
        <v/>
      </c>
      <c r="G441" s="11"/>
      <c r="H441" s="10"/>
      <c r="I441" s="10"/>
      <c r="J441" s="10"/>
      <c r="K441" s="150">
        <f t="shared" si="92"/>
        <v>0</v>
      </c>
      <c r="L441" s="17"/>
      <c r="M441" s="16"/>
      <c r="N441" s="9"/>
      <c r="O441" s="213"/>
      <c r="P441" s="10"/>
      <c r="Q441" s="355"/>
      <c r="R441" s="254"/>
      <c r="S441" s="151" t="str">
        <f t="shared" si="100"/>
        <v/>
      </c>
      <c r="T441" s="16"/>
      <c r="U441" s="10"/>
      <c r="V441" s="213"/>
      <c r="W441" s="10"/>
      <c r="X441" s="355"/>
      <c r="Y441" s="254"/>
      <c r="Z441" s="151" t="str">
        <f t="shared" si="101"/>
        <v/>
      </c>
      <c r="AA441" s="4"/>
      <c r="AB441" s="153" t="str">
        <f t="shared" si="93"/>
        <v/>
      </c>
      <c r="AC441" s="169" t="str">
        <f t="shared" si="94"/>
        <v/>
      </c>
      <c r="AD441" s="153">
        <f t="shared" si="95"/>
        <v>0</v>
      </c>
      <c r="AE441" s="153" t="str">
        <f t="shared" si="96"/>
        <v>NA</v>
      </c>
      <c r="AF441" s="153" t="str">
        <f t="shared" si="97"/>
        <v>NA</v>
      </c>
      <c r="AG441" s="153" t="str">
        <f>IF(AF441="NA","",IF(AF441=999999, "", IF(AF441=888888, "", IF(COUNTIF($AF$10:AF441,AF441)=1,AF441,""))))</f>
        <v/>
      </c>
      <c r="AH441" s="153" t="str">
        <f t="shared" si="98"/>
        <v>NA</v>
      </c>
      <c r="AI441" s="153" t="str">
        <f>IF(AH441="NA","",IF(AH441=999999, "", IF(AH441=888888, "", IF(COUNTIF($AH$10:AH441,AH441)=1,AH441,""))))</f>
        <v/>
      </c>
      <c r="AJ441" s="153" t="str">
        <f t="shared" si="99"/>
        <v>NA</v>
      </c>
      <c r="AK441" s="153" t="str">
        <f>IF(AJ441="NA","",IF(AJ441=999999, "", IF(AJ441=888888, "", IF(COUNTIF($AJ$10:AJ441,AJ441)=1,AJ441,""))))</f>
        <v/>
      </c>
      <c r="AL441" s="153">
        <f t="shared" si="102"/>
        <v>0</v>
      </c>
      <c r="AM441" s="153">
        <f t="shared" si="103"/>
        <v>0</v>
      </c>
      <c r="AN441" s="153" t="str">
        <f t="shared" si="104"/>
        <v>False</v>
      </c>
      <c r="AO441" s="235" t="str">
        <f t="shared" si="105"/>
        <v>NA</v>
      </c>
      <c r="AP441" s="235" t="str">
        <f>IF(AO441="NA","",IF(AO441=999999, "", IF(AO441=888888, "", IF(COUNTIF($AO$10:AO441,AO441)=1,AO441,""))))</f>
        <v/>
      </c>
      <c r="AQ441" s="211"/>
      <c r="AR441" s="211"/>
    </row>
    <row r="442" spans="1:44" ht="21.75" customHeight="1" x14ac:dyDescent="0.35">
      <c r="A442" s="148" t="str">
        <f t="shared" si="106"/>
        <v/>
      </c>
      <c r="B442" s="10"/>
      <c r="C442" s="147" t="str">
        <f>IFERROR(INDEX('List of schools'!C$2:C$8000, MATCH('Year 8 _2022'!$B442, 'List of schools'!$B$2:$B$8000,0)), "NA")</f>
        <v>NA</v>
      </c>
      <c r="D442" s="10"/>
      <c r="E442" s="124"/>
      <c r="F442" s="149" t="str">
        <f>IF(E442="","",IFERROR(
IF('Year 8 _2022'!E442="M",INDEX('List of schools'!H$2:H$7300,MATCH('Year 8 _2022'!$B442,'List of schools'!$B$2:$B$7300,0)),IF('Year 8 _2022'!E442="F",INDEX('List of schools'!G$2:G$7300,MATCH('Year 8 _2022'!$B442,'List of schools'!$B$2:$B$7300,0)),IF('Year 8 _2022'!E442="non-binary or other", 0,IF('Year 8 _2022'!E442="not disclosed", 0,"NA")))),"NA"))</f>
        <v/>
      </c>
      <c r="G442" s="11"/>
      <c r="H442" s="10"/>
      <c r="I442" s="10"/>
      <c r="J442" s="10"/>
      <c r="K442" s="150">
        <f t="shared" si="92"/>
        <v>0</v>
      </c>
      <c r="L442" s="17"/>
      <c r="M442" s="16"/>
      <c r="N442" s="9"/>
      <c r="O442" s="213"/>
      <c r="P442" s="10"/>
      <c r="Q442" s="355"/>
      <c r="R442" s="254"/>
      <c r="S442" s="151" t="str">
        <f t="shared" si="100"/>
        <v/>
      </c>
      <c r="T442" s="16"/>
      <c r="U442" s="10"/>
      <c r="V442" s="213"/>
      <c r="W442" s="10"/>
      <c r="X442" s="355"/>
      <c r="Y442" s="254"/>
      <c r="Z442" s="151" t="str">
        <f t="shared" si="101"/>
        <v/>
      </c>
      <c r="AA442" s="4"/>
      <c r="AB442" s="153" t="str">
        <f t="shared" si="93"/>
        <v/>
      </c>
      <c r="AC442" s="169" t="str">
        <f t="shared" si="94"/>
        <v/>
      </c>
      <c r="AD442" s="153">
        <f t="shared" si="95"/>
        <v>0</v>
      </c>
      <c r="AE442" s="153" t="str">
        <f t="shared" si="96"/>
        <v>NA</v>
      </c>
      <c r="AF442" s="153" t="str">
        <f t="shared" si="97"/>
        <v>NA</v>
      </c>
      <c r="AG442" s="153" t="str">
        <f>IF(AF442="NA","",IF(AF442=999999, "", IF(AF442=888888, "", IF(COUNTIF($AF$10:AF442,AF442)=1,AF442,""))))</f>
        <v/>
      </c>
      <c r="AH442" s="153" t="str">
        <f t="shared" si="98"/>
        <v>NA</v>
      </c>
      <c r="AI442" s="153" t="str">
        <f>IF(AH442="NA","",IF(AH442=999999, "", IF(AH442=888888, "", IF(COUNTIF($AH$10:AH442,AH442)=1,AH442,""))))</f>
        <v/>
      </c>
      <c r="AJ442" s="153" t="str">
        <f t="shared" si="99"/>
        <v>NA</v>
      </c>
      <c r="AK442" s="153" t="str">
        <f>IF(AJ442="NA","",IF(AJ442=999999, "", IF(AJ442=888888, "", IF(COUNTIF($AJ$10:AJ442,AJ442)=1,AJ442,""))))</f>
        <v/>
      </c>
      <c r="AL442" s="153">
        <f t="shared" si="102"/>
        <v>0</v>
      </c>
      <c r="AM442" s="153">
        <f t="shared" si="103"/>
        <v>0</v>
      </c>
      <c r="AN442" s="153" t="str">
        <f t="shared" si="104"/>
        <v>False</v>
      </c>
      <c r="AO442" s="235" t="str">
        <f t="shared" si="105"/>
        <v>NA</v>
      </c>
      <c r="AP442" s="235" t="str">
        <f>IF(AO442="NA","",IF(AO442=999999, "", IF(AO442=888888, "", IF(COUNTIF($AO$10:AO442,AO442)=1,AO442,""))))</f>
        <v/>
      </c>
      <c r="AQ442" s="211"/>
      <c r="AR442" s="211"/>
    </row>
    <row r="443" spans="1:44" ht="21.75" customHeight="1" x14ac:dyDescent="0.35">
      <c r="A443" s="148" t="str">
        <f t="shared" si="106"/>
        <v/>
      </c>
      <c r="B443" s="10"/>
      <c r="C443" s="147" t="str">
        <f>IFERROR(INDEX('List of schools'!C$2:C$8000, MATCH('Year 8 _2022'!$B443, 'List of schools'!$B$2:$B$8000,0)), "NA")</f>
        <v>NA</v>
      </c>
      <c r="D443" s="10"/>
      <c r="E443" s="124"/>
      <c r="F443" s="149" t="str">
        <f>IF(E443="","",IFERROR(
IF('Year 8 _2022'!E443="M",INDEX('List of schools'!H$2:H$7300,MATCH('Year 8 _2022'!$B443,'List of schools'!$B$2:$B$7300,0)),IF('Year 8 _2022'!E443="F",INDEX('List of schools'!G$2:G$7300,MATCH('Year 8 _2022'!$B443,'List of schools'!$B$2:$B$7300,0)),IF('Year 8 _2022'!E443="non-binary or other", 0,IF('Year 8 _2022'!E443="not disclosed", 0,"NA")))),"NA"))</f>
        <v/>
      </c>
      <c r="G443" s="11"/>
      <c r="H443" s="10"/>
      <c r="I443" s="10"/>
      <c r="J443" s="10"/>
      <c r="K443" s="150">
        <f t="shared" si="92"/>
        <v>0</v>
      </c>
      <c r="L443" s="17"/>
      <c r="M443" s="16"/>
      <c r="N443" s="9"/>
      <c r="O443" s="213"/>
      <c r="P443" s="10"/>
      <c r="Q443" s="355"/>
      <c r="R443" s="254"/>
      <c r="S443" s="151" t="str">
        <f t="shared" si="100"/>
        <v/>
      </c>
      <c r="T443" s="16"/>
      <c r="U443" s="10"/>
      <c r="V443" s="213"/>
      <c r="W443" s="10"/>
      <c r="X443" s="355"/>
      <c r="Y443" s="254"/>
      <c r="Z443" s="151" t="str">
        <f t="shared" si="101"/>
        <v/>
      </c>
      <c r="AA443" s="4"/>
      <c r="AB443" s="153" t="str">
        <f t="shared" si="93"/>
        <v/>
      </c>
      <c r="AC443" s="169" t="str">
        <f t="shared" si="94"/>
        <v/>
      </c>
      <c r="AD443" s="153">
        <f t="shared" si="95"/>
        <v>0</v>
      </c>
      <c r="AE443" s="153" t="str">
        <f t="shared" si="96"/>
        <v>NA</v>
      </c>
      <c r="AF443" s="153" t="str">
        <f t="shared" si="97"/>
        <v>NA</v>
      </c>
      <c r="AG443" s="153" t="str">
        <f>IF(AF443="NA","",IF(AF443=999999, "", IF(AF443=888888, "", IF(COUNTIF($AF$10:AF443,AF443)=1,AF443,""))))</f>
        <v/>
      </c>
      <c r="AH443" s="153" t="str">
        <f t="shared" si="98"/>
        <v>NA</v>
      </c>
      <c r="AI443" s="153" t="str">
        <f>IF(AH443="NA","",IF(AH443=999999, "", IF(AH443=888888, "", IF(COUNTIF($AH$10:AH443,AH443)=1,AH443,""))))</f>
        <v/>
      </c>
      <c r="AJ443" s="153" t="str">
        <f t="shared" si="99"/>
        <v>NA</v>
      </c>
      <c r="AK443" s="153" t="str">
        <f>IF(AJ443="NA","",IF(AJ443=999999, "", IF(AJ443=888888, "", IF(COUNTIF($AJ$10:AJ443,AJ443)=1,AJ443,""))))</f>
        <v/>
      </c>
      <c r="AL443" s="153">
        <f t="shared" si="102"/>
        <v>0</v>
      </c>
      <c r="AM443" s="153">
        <f t="shared" si="103"/>
        <v>0</v>
      </c>
      <c r="AN443" s="153" t="str">
        <f t="shared" si="104"/>
        <v>False</v>
      </c>
      <c r="AO443" s="235" t="str">
        <f t="shared" si="105"/>
        <v>NA</v>
      </c>
      <c r="AP443" s="235" t="str">
        <f>IF(AO443="NA","",IF(AO443=999999, "", IF(AO443=888888, "", IF(COUNTIF($AO$10:AO443,AO443)=1,AO443,""))))</f>
        <v/>
      </c>
      <c r="AQ443" s="211"/>
      <c r="AR443" s="211"/>
    </row>
    <row r="444" spans="1:44" ht="21.75" customHeight="1" x14ac:dyDescent="0.35">
      <c r="A444" s="148" t="str">
        <f t="shared" si="106"/>
        <v/>
      </c>
      <c r="B444" s="10"/>
      <c r="C444" s="147" t="str">
        <f>IFERROR(INDEX('List of schools'!C$2:C$8000, MATCH('Year 8 _2022'!$B444, 'List of schools'!$B$2:$B$8000,0)), "NA")</f>
        <v>NA</v>
      </c>
      <c r="D444" s="10"/>
      <c r="E444" s="124"/>
      <c r="F444" s="149" t="str">
        <f>IF(E444="","",IFERROR(
IF('Year 8 _2022'!E444="M",INDEX('List of schools'!H$2:H$7300,MATCH('Year 8 _2022'!$B444,'List of schools'!$B$2:$B$7300,0)),IF('Year 8 _2022'!E444="F",INDEX('List of schools'!G$2:G$7300,MATCH('Year 8 _2022'!$B444,'List of schools'!$B$2:$B$7300,0)),IF('Year 8 _2022'!E444="non-binary or other", 0,IF('Year 8 _2022'!E444="not disclosed", 0,"NA")))),"NA"))</f>
        <v/>
      </c>
      <c r="G444" s="11"/>
      <c r="H444" s="10"/>
      <c r="I444" s="10"/>
      <c r="J444" s="10"/>
      <c r="K444" s="150">
        <f t="shared" si="92"/>
        <v>0</v>
      </c>
      <c r="L444" s="17"/>
      <c r="M444" s="16"/>
      <c r="N444" s="9"/>
      <c r="O444" s="213"/>
      <c r="P444" s="10"/>
      <c r="Q444" s="355"/>
      <c r="R444" s="254"/>
      <c r="S444" s="151" t="str">
        <f t="shared" si="100"/>
        <v/>
      </c>
      <c r="T444" s="16"/>
      <c r="U444" s="10"/>
      <c r="V444" s="213"/>
      <c r="W444" s="10"/>
      <c r="X444" s="355"/>
      <c r="Y444" s="254"/>
      <c r="Z444" s="151" t="str">
        <f t="shared" si="101"/>
        <v/>
      </c>
      <c r="AA444" s="4"/>
      <c r="AB444" s="153" t="str">
        <f t="shared" si="93"/>
        <v/>
      </c>
      <c r="AC444" s="169" t="str">
        <f t="shared" si="94"/>
        <v/>
      </c>
      <c r="AD444" s="153">
        <f t="shared" si="95"/>
        <v>0</v>
      </c>
      <c r="AE444" s="153" t="str">
        <f t="shared" si="96"/>
        <v>NA</v>
      </c>
      <c r="AF444" s="153" t="str">
        <f t="shared" si="97"/>
        <v>NA</v>
      </c>
      <c r="AG444" s="153" t="str">
        <f>IF(AF444="NA","",IF(AF444=999999, "", IF(AF444=888888, "", IF(COUNTIF($AF$10:AF444,AF444)=1,AF444,""))))</f>
        <v/>
      </c>
      <c r="AH444" s="153" t="str">
        <f t="shared" si="98"/>
        <v>NA</v>
      </c>
      <c r="AI444" s="153" t="str">
        <f>IF(AH444="NA","",IF(AH444=999999, "", IF(AH444=888888, "", IF(COUNTIF($AH$10:AH444,AH444)=1,AH444,""))))</f>
        <v/>
      </c>
      <c r="AJ444" s="153" t="str">
        <f t="shared" si="99"/>
        <v>NA</v>
      </c>
      <c r="AK444" s="153" t="str">
        <f>IF(AJ444="NA","",IF(AJ444=999999, "", IF(AJ444=888888, "", IF(COUNTIF($AJ$10:AJ444,AJ444)=1,AJ444,""))))</f>
        <v/>
      </c>
      <c r="AL444" s="153">
        <f t="shared" si="102"/>
        <v>0</v>
      </c>
      <c r="AM444" s="153">
        <f t="shared" si="103"/>
        <v>0</v>
      </c>
      <c r="AN444" s="153" t="str">
        <f t="shared" si="104"/>
        <v>False</v>
      </c>
      <c r="AO444" s="235" t="str">
        <f t="shared" si="105"/>
        <v>NA</v>
      </c>
      <c r="AP444" s="235" t="str">
        <f>IF(AO444="NA","",IF(AO444=999999, "", IF(AO444=888888, "", IF(COUNTIF($AO$10:AO444,AO444)=1,AO444,""))))</f>
        <v/>
      </c>
      <c r="AQ444" s="211"/>
      <c r="AR444" s="211"/>
    </row>
    <row r="445" spans="1:44" ht="21.75" customHeight="1" x14ac:dyDescent="0.35">
      <c r="A445" s="148" t="str">
        <f t="shared" si="106"/>
        <v/>
      </c>
      <c r="B445" s="10"/>
      <c r="C445" s="147" t="str">
        <f>IFERROR(INDEX('List of schools'!C$2:C$8000, MATCH('Year 8 _2022'!$B445, 'List of schools'!$B$2:$B$8000,0)), "NA")</f>
        <v>NA</v>
      </c>
      <c r="D445" s="10"/>
      <c r="E445" s="124"/>
      <c r="F445" s="149" t="str">
        <f>IF(E445="","",IFERROR(
IF('Year 8 _2022'!E445="M",INDEX('List of schools'!H$2:H$7300,MATCH('Year 8 _2022'!$B445,'List of schools'!$B$2:$B$7300,0)),IF('Year 8 _2022'!E445="F",INDEX('List of schools'!G$2:G$7300,MATCH('Year 8 _2022'!$B445,'List of schools'!$B$2:$B$7300,0)),IF('Year 8 _2022'!E445="non-binary or other", 0,IF('Year 8 _2022'!E445="not disclosed", 0,"NA")))),"NA"))</f>
        <v/>
      </c>
      <c r="G445" s="11"/>
      <c r="H445" s="10"/>
      <c r="I445" s="10"/>
      <c r="J445" s="10"/>
      <c r="K445" s="150">
        <f t="shared" si="92"/>
        <v>0</v>
      </c>
      <c r="L445" s="17"/>
      <c r="M445" s="16"/>
      <c r="N445" s="9"/>
      <c r="O445" s="213"/>
      <c r="P445" s="10"/>
      <c r="Q445" s="355"/>
      <c r="R445" s="254"/>
      <c r="S445" s="151" t="str">
        <f t="shared" si="100"/>
        <v/>
      </c>
      <c r="T445" s="16"/>
      <c r="U445" s="10"/>
      <c r="V445" s="213"/>
      <c r="W445" s="10"/>
      <c r="X445" s="355"/>
      <c r="Y445" s="254"/>
      <c r="Z445" s="151" t="str">
        <f t="shared" si="101"/>
        <v/>
      </c>
      <c r="AA445" s="4"/>
      <c r="AB445" s="153" t="str">
        <f t="shared" si="93"/>
        <v/>
      </c>
      <c r="AC445" s="169" t="str">
        <f t="shared" si="94"/>
        <v/>
      </c>
      <c r="AD445" s="153">
        <f t="shared" si="95"/>
        <v>0</v>
      </c>
      <c r="AE445" s="153" t="str">
        <f t="shared" si="96"/>
        <v>NA</v>
      </c>
      <c r="AF445" s="153" t="str">
        <f t="shared" si="97"/>
        <v>NA</v>
      </c>
      <c r="AG445" s="153" t="str">
        <f>IF(AF445="NA","",IF(AF445=999999, "", IF(AF445=888888, "", IF(COUNTIF($AF$10:AF445,AF445)=1,AF445,""))))</f>
        <v/>
      </c>
      <c r="AH445" s="153" t="str">
        <f t="shared" si="98"/>
        <v>NA</v>
      </c>
      <c r="AI445" s="153" t="str">
        <f>IF(AH445="NA","",IF(AH445=999999, "", IF(AH445=888888, "", IF(COUNTIF($AH$10:AH445,AH445)=1,AH445,""))))</f>
        <v/>
      </c>
      <c r="AJ445" s="153" t="str">
        <f t="shared" si="99"/>
        <v>NA</v>
      </c>
      <c r="AK445" s="153" t="str">
        <f>IF(AJ445="NA","",IF(AJ445=999999, "", IF(AJ445=888888, "", IF(COUNTIF($AJ$10:AJ445,AJ445)=1,AJ445,""))))</f>
        <v/>
      </c>
      <c r="AL445" s="153">
        <f t="shared" si="102"/>
        <v>0</v>
      </c>
      <c r="AM445" s="153">
        <f t="shared" si="103"/>
        <v>0</v>
      </c>
      <c r="AN445" s="153" t="str">
        <f t="shared" si="104"/>
        <v>False</v>
      </c>
      <c r="AO445" s="235" t="str">
        <f t="shared" si="105"/>
        <v>NA</v>
      </c>
      <c r="AP445" s="235" t="str">
        <f>IF(AO445="NA","",IF(AO445=999999, "", IF(AO445=888888, "", IF(COUNTIF($AO$10:AO445,AO445)=1,AO445,""))))</f>
        <v/>
      </c>
      <c r="AQ445" s="211"/>
      <c r="AR445" s="211"/>
    </row>
    <row r="446" spans="1:44" ht="21.75" customHeight="1" x14ac:dyDescent="0.35">
      <c r="A446" s="148" t="str">
        <f t="shared" si="106"/>
        <v/>
      </c>
      <c r="B446" s="10"/>
      <c r="C446" s="147" t="str">
        <f>IFERROR(INDEX('List of schools'!C$2:C$8000, MATCH('Year 8 _2022'!$B446, 'List of schools'!$B$2:$B$8000,0)), "NA")</f>
        <v>NA</v>
      </c>
      <c r="D446" s="10"/>
      <c r="E446" s="124"/>
      <c r="F446" s="149" t="str">
        <f>IF(E446="","",IFERROR(
IF('Year 8 _2022'!E446="M",INDEX('List of schools'!H$2:H$7300,MATCH('Year 8 _2022'!$B446,'List of schools'!$B$2:$B$7300,0)),IF('Year 8 _2022'!E446="F",INDEX('List of schools'!G$2:G$7300,MATCH('Year 8 _2022'!$B446,'List of schools'!$B$2:$B$7300,0)),IF('Year 8 _2022'!E446="non-binary or other", 0,IF('Year 8 _2022'!E446="not disclosed", 0,"NA")))),"NA"))</f>
        <v/>
      </c>
      <c r="G446" s="11"/>
      <c r="H446" s="10"/>
      <c r="I446" s="10"/>
      <c r="J446" s="10"/>
      <c r="K446" s="150">
        <f t="shared" si="92"/>
        <v>0</v>
      </c>
      <c r="L446" s="17"/>
      <c r="M446" s="16"/>
      <c r="N446" s="9"/>
      <c r="O446" s="213"/>
      <c r="P446" s="10"/>
      <c r="Q446" s="355"/>
      <c r="R446" s="254"/>
      <c r="S446" s="151" t="str">
        <f t="shared" si="100"/>
        <v/>
      </c>
      <c r="T446" s="16"/>
      <c r="U446" s="10"/>
      <c r="V446" s="213"/>
      <c r="W446" s="10"/>
      <c r="X446" s="355"/>
      <c r="Y446" s="254"/>
      <c r="Z446" s="151" t="str">
        <f t="shared" si="101"/>
        <v/>
      </c>
      <c r="AA446" s="4"/>
      <c r="AB446" s="153" t="str">
        <f t="shared" si="93"/>
        <v/>
      </c>
      <c r="AC446" s="169" t="str">
        <f t="shared" si="94"/>
        <v/>
      </c>
      <c r="AD446" s="153">
        <f t="shared" si="95"/>
        <v>0</v>
      </c>
      <c r="AE446" s="153" t="str">
        <f t="shared" si="96"/>
        <v>NA</v>
      </c>
      <c r="AF446" s="153" t="str">
        <f t="shared" si="97"/>
        <v>NA</v>
      </c>
      <c r="AG446" s="153" t="str">
        <f>IF(AF446="NA","",IF(AF446=999999, "", IF(AF446=888888, "", IF(COUNTIF($AF$10:AF446,AF446)=1,AF446,""))))</f>
        <v/>
      </c>
      <c r="AH446" s="153" t="str">
        <f t="shared" si="98"/>
        <v>NA</v>
      </c>
      <c r="AI446" s="153" t="str">
        <f>IF(AH446="NA","",IF(AH446=999999, "", IF(AH446=888888, "", IF(COUNTIF($AH$10:AH446,AH446)=1,AH446,""))))</f>
        <v/>
      </c>
      <c r="AJ446" s="153" t="str">
        <f t="shared" si="99"/>
        <v>NA</v>
      </c>
      <c r="AK446" s="153" t="str">
        <f>IF(AJ446="NA","",IF(AJ446=999999, "", IF(AJ446=888888, "", IF(COUNTIF($AJ$10:AJ446,AJ446)=1,AJ446,""))))</f>
        <v/>
      </c>
      <c r="AL446" s="153">
        <f t="shared" si="102"/>
        <v>0</v>
      </c>
      <c r="AM446" s="153">
        <f t="shared" si="103"/>
        <v>0</v>
      </c>
      <c r="AN446" s="153" t="str">
        <f t="shared" si="104"/>
        <v>False</v>
      </c>
      <c r="AO446" s="235" t="str">
        <f t="shared" si="105"/>
        <v>NA</v>
      </c>
      <c r="AP446" s="235" t="str">
        <f>IF(AO446="NA","",IF(AO446=999999, "", IF(AO446=888888, "", IF(COUNTIF($AO$10:AO446,AO446)=1,AO446,""))))</f>
        <v/>
      </c>
      <c r="AQ446" s="211"/>
      <c r="AR446" s="211"/>
    </row>
    <row r="447" spans="1:44" ht="21.75" customHeight="1" x14ac:dyDescent="0.35">
      <c r="A447" s="148" t="str">
        <f t="shared" si="106"/>
        <v/>
      </c>
      <c r="B447" s="10"/>
      <c r="C447" s="147" t="str">
        <f>IFERROR(INDEX('List of schools'!C$2:C$8000, MATCH('Year 8 _2022'!$B447, 'List of schools'!$B$2:$B$8000,0)), "NA")</f>
        <v>NA</v>
      </c>
      <c r="D447" s="10"/>
      <c r="E447" s="124"/>
      <c r="F447" s="149" t="str">
        <f>IF(E447="","",IFERROR(
IF('Year 8 _2022'!E447="M",INDEX('List of schools'!H$2:H$7300,MATCH('Year 8 _2022'!$B447,'List of schools'!$B$2:$B$7300,0)),IF('Year 8 _2022'!E447="F",INDEX('List of schools'!G$2:G$7300,MATCH('Year 8 _2022'!$B447,'List of schools'!$B$2:$B$7300,0)),IF('Year 8 _2022'!E447="non-binary or other", 0,IF('Year 8 _2022'!E447="not disclosed", 0,"NA")))),"NA"))</f>
        <v/>
      </c>
      <c r="G447" s="11"/>
      <c r="H447" s="10"/>
      <c r="I447" s="10"/>
      <c r="J447" s="10"/>
      <c r="K447" s="150">
        <f t="shared" si="92"/>
        <v>0</v>
      </c>
      <c r="L447" s="17"/>
      <c r="M447" s="16"/>
      <c r="N447" s="9"/>
      <c r="O447" s="213"/>
      <c r="P447" s="10"/>
      <c r="Q447" s="355"/>
      <c r="R447" s="254"/>
      <c r="S447" s="151" t="str">
        <f t="shared" si="100"/>
        <v/>
      </c>
      <c r="T447" s="16"/>
      <c r="U447" s="10"/>
      <c r="V447" s="213"/>
      <c r="W447" s="10"/>
      <c r="X447" s="355"/>
      <c r="Y447" s="254"/>
      <c r="Z447" s="151" t="str">
        <f t="shared" si="101"/>
        <v/>
      </c>
      <c r="AA447" s="4"/>
      <c r="AB447" s="153" t="str">
        <f t="shared" si="93"/>
        <v/>
      </c>
      <c r="AC447" s="169" t="str">
        <f t="shared" si="94"/>
        <v/>
      </c>
      <c r="AD447" s="153">
        <f t="shared" si="95"/>
        <v>0</v>
      </c>
      <c r="AE447" s="153" t="str">
        <f t="shared" si="96"/>
        <v>NA</v>
      </c>
      <c r="AF447" s="153" t="str">
        <f t="shared" si="97"/>
        <v>NA</v>
      </c>
      <c r="AG447" s="153" t="str">
        <f>IF(AF447="NA","",IF(AF447=999999, "", IF(AF447=888888, "", IF(COUNTIF($AF$10:AF447,AF447)=1,AF447,""))))</f>
        <v/>
      </c>
      <c r="AH447" s="153" t="str">
        <f t="shared" si="98"/>
        <v>NA</v>
      </c>
      <c r="AI447" s="153" t="str">
        <f>IF(AH447="NA","",IF(AH447=999999, "", IF(AH447=888888, "", IF(COUNTIF($AH$10:AH447,AH447)=1,AH447,""))))</f>
        <v/>
      </c>
      <c r="AJ447" s="153" t="str">
        <f t="shared" si="99"/>
        <v>NA</v>
      </c>
      <c r="AK447" s="153" t="str">
        <f>IF(AJ447="NA","",IF(AJ447=999999, "", IF(AJ447=888888, "", IF(COUNTIF($AJ$10:AJ447,AJ447)=1,AJ447,""))))</f>
        <v/>
      </c>
      <c r="AL447" s="153">
        <f t="shared" si="102"/>
        <v>0</v>
      </c>
      <c r="AM447" s="153">
        <f t="shared" si="103"/>
        <v>0</v>
      </c>
      <c r="AN447" s="153" t="str">
        <f t="shared" si="104"/>
        <v>False</v>
      </c>
      <c r="AO447" s="235" t="str">
        <f t="shared" si="105"/>
        <v>NA</v>
      </c>
      <c r="AP447" s="235" t="str">
        <f>IF(AO447="NA","",IF(AO447=999999, "", IF(AO447=888888, "", IF(COUNTIF($AO$10:AO447,AO447)=1,AO447,""))))</f>
        <v/>
      </c>
      <c r="AQ447" s="211"/>
      <c r="AR447" s="211"/>
    </row>
    <row r="448" spans="1:44" ht="21.75" customHeight="1" x14ac:dyDescent="0.35">
      <c r="A448" s="148" t="str">
        <f t="shared" si="106"/>
        <v/>
      </c>
      <c r="B448" s="10"/>
      <c r="C448" s="147" t="str">
        <f>IFERROR(INDEX('List of schools'!C$2:C$8000, MATCH('Year 8 _2022'!$B448, 'List of schools'!$B$2:$B$8000,0)), "NA")</f>
        <v>NA</v>
      </c>
      <c r="D448" s="10"/>
      <c r="E448" s="124"/>
      <c r="F448" s="149" t="str">
        <f>IF(E448="","",IFERROR(
IF('Year 8 _2022'!E448="M",INDEX('List of schools'!H$2:H$7300,MATCH('Year 8 _2022'!$B448,'List of schools'!$B$2:$B$7300,0)),IF('Year 8 _2022'!E448="F",INDEX('List of schools'!G$2:G$7300,MATCH('Year 8 _2022'!$B448,'List of schools'!$B$2:$B$7300,0)),IF('Year 8 _2022'!E448="non-binary or other", 0,IF('Year 8 _2022'!E448="not disclosed", 0,"NA")))),"NA"))</f>
        <v/>
      </c>
      <c r="G448" s="11"/>
      <c r="H448" s="10"/>
      <c r="I448" s="10"/>
      <c r="J448" s="10"/>
      <c r="K448" s="150">
        <f t="shared" si="92"/>
        <v>0</v>
      </c>
      <c r="L448" s="17"/>
      <c r="M448" s="16"/>
      <c r="N448" s="9"/>
      <c r="O448" s="213"/>
      <c r="P448" s="10"/>
      <c r="Q448" s="355"/>
      <c r="R448" s="254"/>
      <c r="S448" s="151" t="str">
        <f t="shared" si="100"/>
        <v/>
      </c>
      <c r="T448" s="16"/>
      <c r="U448" s="10"/>
      <c r="V448" s="213"/>
      <c r="W448" s="10"/>
      <c r="X448" s="355"/>
      <c r="Y448" s="254"/>
      <c r="Z448" s="151" t="str">
        <f t="shared" si="101"/>
        <v/>
      </c>
      <c r="AA448" s="4"/>
      <c r="AB448" s="153" t="str">
        <f t="shared" si="93"/>
        <v/>
      </c>
      <c r="AC448" s="169" t="str">
        <f t="shared" si="94"/>
        <v/>
      </c>
      <c r="AD448" s="153">
        <f t="shared" si="95"/>
        <v>0</v>
      </c>
      <c r="AE448" s="153" t="str">
        <f t="shared" si="96"/>
        <v>NA</v>
      </c>
      <c r="AF448" s="153" t="str">
        <f t="shared" si="97"/>
        <v>NA</v>
      </c>
      <c r="AG448" s="153" t="str">
        <f>IF(AF448="NA","",IF(AF448=999999, "", IF(AF448=888888, "", IF(COUNTIF($AF$10:AF448,AF448)=1,AF448,""))))</f>
        <v/>
      </c>
      <c r="AH448" s="153" t="str">
        <f t="shared" si="98"/>
        <v>NA</v>
      </c>
      <c r="AI448" s="153" t="str">
        <f>IF(AH448="NA","",IF(AH448=999999, "", IF(AH448=888888, "", IF(COUNTIF($AH$10:AH448,AH448)=1,AH448,""))))</f>
        <v/>
      </c>
      <c r="AJ448" s="153" t="str">
        <f t="shared" si="99"/>
        <v>NA</v>
      </c>
      <c r="AK448" s="153" t="str">
        <f>IF(AJ448="NA","",IF(AJ448=999999, "", IF(AJ448=888888, "", IF(COUNTIF($AJ$10:AJ448,AJ448)=1,AJ448,""))))</f>
        <v/>
      </c>
      <c r="AL448" s="153">
        <f t="shared" si="102"/>
        <v>0</v>
      </c>
      <c r="AM448" s="153">
        <f t="shared" si="103"/>
        <v>0</v>
      </c>
      <c r="AN448" s="153" t="str">
        <f t="shared" si="104"/>
        <v>False</v>
      </c>
      <c r="AO448" s="235" t="str">
        <f t="shared" si="105"/>
        <v>NA</v>
      </c>
      <c r="AP448" s="235" t="str">
        <f>IF(AO448="NA","",IF(AO448=999999, "", IF(AO448=888888, "", IF(COUNTIF($AO$10:AO448,AO448)=1,AO448,""))))</f>
        <v/>
      </c>
      <c r="AQ448" s="211"/>
      <c r="AR448" s="211"/>
    </row>
    <row r="449" spans="1:44" ht="21.75" customHeight="1" x14ac:dyDescent="0.35">
      <c r="A449" s="148" t="str">
        <f t="shared" si="106"/>
        <v/>
      </c>
      <c r="B449" s="10"/>
      <c r="C449" s="147" t="str">
        <f>IFERROR(INDEX('List of schools'!C$2:C$8000, MATCH('Year 8 _2022'!$B449, 'List of schools'!$B$2:$B$8000,0)), "NA")</f>
        <v>NA</v>
      </c>
      <c r="D449" s="10"/>
      <c r="E449" s="124"/>
      <c r="F449" s="149" t="str">
        <f>IF(E449="","",IFERROR(
IF('Year 8 _2022'!E449="M",INDEX('List of schools'!H$2:H$7300,MATCH('Year 8 _2022'!$B449,'List of schools'!$B$2:$B$7300,0)),IF('Year 8 _2022'!E449="F",INDEX('List of schools'!G$2:G$7300,MATCH('Year 8 _2022'!$B449,'List of schools'!$B$2:$B$7300,0)),IF('Year 8 _2022'!E449="non-binary or other", 0,IF('Year 8 _2022'!E449="not disclosed", 0,"NA")))),"NA"))</f>
        <v/>
      </c>
      <c r="G449" s="11"/>
      <c r="H449" s="10"/>
      <c r="I449" s="10"/>
      <c r="J449" s="10"/>
      <c r="K449" s="150">
        <f t="shared" si="92"/>
        <v>0</v>
      </c>
      <c r="L449" s="17"/>
      <c r="M449" s="16"/>
      <c r="N449" s="9"/>
      <c r="O449" s="213"/>
      <c r="P449" s="10"/>
      <c r="Q449" s="355"/>
      <c r="R449" s="254"/>
      <c r="S449" s="151" t="str">
        <f t="shared" si="100"/>
        <v/>
      </c>
      <c r="T449" s="16"/>
      <c r="U449" s="10"/>
      <c r="V449" s="213"/>
      <c r="W449" s="10"/>
      <c r="X449" s="355"/>
      <c r="Y449" s="254"/>
      <c r="Z449" s="151" t="str">
        <f t="shared" si="101"/>
        <v/>
      </c>
      <c r="AA449" s="4"/>
      <c r="AB449" s="153" t="str">
        <f t="shared" si="93"/>
        <v/>
      </c>
      <c r="AC449" s="169" t="str">
        <f t="shared" si="94"/>
        <v/>
      </c>
      <c r="AD449" s="153">
        <f t="shared" si="95"/>
        <v>0</v>
      </c>
      <c r="AE449" s="153" t="str">
        <f t="shared" si="96"/>
        <v>NA</v>
      </c>
      <c r="AF449" s="153" t="str">
        <f t="shared" si="97"/>
        <v>NA</v>
      </c>
      <c r="AG449" s="153" t="str">
        <f>IF(AF449="NA","",IF(AF449=999999, "", IF(AF449=888888, "", IF(COUNTIF($AF$10:AF449,AF449)=1,AF449,""))))</f>
        <v/>
      </c>
      <c r="AH449" s="153" t="str">
        <f t="shared" si="98"/>
        <v>NA</v>
      </c>
      <c r="AI449" s="153" t="str">
        <f>IF(AH449="NA","",IF(AH449=999999, "", IF(AH449=888888, "", IF(COUNTIF($AH$10:AH449,AH449)=1,AH449,""))))</f>
        <v/>
      </c>
      <c r="AJ449" s="153" t="str">
        <f t="shared" si="99"/>
        <v>NA</v>
      </c>
      <c r="AK449" s="153" t="str">
        <f>IF(AJ449="NA","",IF(AJ449=999999, "", IF(AJ449=888888, "", IF(COUNTIF($AJ$10:AJ449,AJ449)=1,AJ449,""))))</f>
        <v/>
      </c>
      <c r="AL449" s="153">
        <f t="shared" si="102"/>
        <v>0</v>
      </c>
      <c r="AM449" s="153">
        <f t="shared" si="103"/>
        <v>0</v>
      </c>
      <c r="AN449" s="153" t="str">
        <f t="shared" si="104"/>
        <v>False</v>
      </c>
      <c r="AO449" s="235" t="str">
        <f t="shared" si="105"/>
        <v>NA</v>
      </c>
      <c r="AP449" s="235" t="str">
        <f>IF(AO449="NA","",IF(AO449=999999, "", IF(AO449=888888, "", IF(COUNTIF($AO$10:AO449,AO449)=1,AO449,""))))</f>
        <v/>
      </c>
      <c r="AQ449" s="211"/>
      <c r="AR449" s="211"/>
    </row>
    <row r="450" spans="1:44" ht="21.75" customHeight="1" x14ac:dyDescent="0.35">
      <c r="A450" s="148" t="str">
        <f t="shared" si="106"/>
        <v/>
      </c>
      <c r="B450" s="10"/>
      <c r="C450" s="147" t="str">
        <f>IFERROR(INDEX('List of schools'!C$2:C$8000, MATCH('Year 8 _2022'!$B450, 'List of schools'!$B$2:$B$8000,0)), "NA")</f>
        <v>NA</v>
      </c>
      <c r="D450" s="10"/>
      <c r="E450" s="124"/>
      <c r="F450" s="149" t="str">
        <f>IF(E450="","",IFERROR(
IF('Year 8 _2022'!E450="M",INDEX('List of schools'!H$2:H$7300,MATCH('Year 8 _2022'!$B450,'List of schools'!$B$2:$B$7300,0)),IF('Year 8 _2022'!E450="F",INDEX('List of schools'!G$2:G$7300,MATCH('Year 8 _2022'!$B450,'List of schools'!$B$2:$B$7300,0)),IF('Year 8 _2022'!E450="non-binary or other", 0,IF('Year 8 _2022'!E450="not disclosed", 0,"NA")))),"NA"))</f>
        <v/>
      </c>
      <c r="G450" s="11"/>
      <c r="H450" s="10"/>
      <c r="I450" s="10"/>
      <c r="J450" s="10"/>
      <c r="K450" s="150">
        <f t="shared" si="92"/>
        <v>0</v>
      </c>
      <c r="L450" s="17"/>
      <c r="M450" s="16"/>
      <c r="N450" s="9"/>
      <c r="O450" s="213"/>
      <c r="P450" s="10"/>
      <c r="Q450" s="355"/>
      <c r="R450" s="254"/>
      <c r="S450" s="151" t="str">
        <f t="shared" si="100"/>
        <v/>
      </c>
      <c r="T450" s="16"/>
      <c r="U450" s="10"/>
      <c r="V450" s="213"/>
      <c r="W450" s="10"/>
      <c r="X450" s="355"/>
      <c r="Y450" s="254"/>
      <c r="Z450" s="151" t="str">
        <f t="shared" si="101"/>
        <v/>
      </c>
      <c r="AA450" s="4"/>
      <c r="AB450" s="153" t="str">
        <f t="shared" si="93"/>
        <v/>
      </c>
      <c r="AC450" s="169" t="str">
        <f t="shared" si="94"/>
        <v/>
      </c>
      <c r="AD450" s="153">
        <f t="shared" si="95"/>
        <v>0</v>
      </c>
      <c r="AE450" s="153" t="str">
        <f t="shared" si="96"/>
        <v>NA</v>
      </c>
      <c r="AF450" s="153" t="str">
        <f t="shared" si="97"/>
        <v>NA</v>
      </c>
      <c r="AG450" s="153" t="str">
        <f>IF(AF450="NA","",IF(AF450=999999, "", IF(AF450=888888, "", IF(COUNTIF($AF$10:AF450,AF450)=1,AF450,""))))</f>
        <v/>
      </c>
      <c r="AH450" s="153" t="str">
        <f t="shared" si="98"/>
        <v>NA</v>
      </c>
      <c r="AI450" s="153" t="str">
        <f>IF(AH450="NA","",IF(AH450=999999, "", IF(AH450=888888, "", IF(COUNTIF($AH$10:AH450,AH450)=1,AH450,""))))</f>
        <v/>
      </c>
      <c r="AJ450" s="153" t="str">
        <f t="shared" si="99"/>
        <v>NA</v>
      </c>
      <c r="AK450" s="153" t="str">
        <f>IF(AJ450="NA","",IF(AJ450=999999, "", IF(AJ450=888888, "", IF(COUNTIF($AJ$10:AJ450,AJ450)=1,AJ450,""))))</f>
        <v/>
      </c>
      <c r="AL450" s="153">
        <f t="shared" si="102"/>
        <v>0</v>
      </c>
      <c r="AM450" s="153">
        <f t="shared" si="103"/>
        <v>0</v>
      </c>
      <c r="AN450" s="153" t="str">
        <f t="shared" si="104"/>
        <v>False</v>
      </c>
      <c r="AO450" s="235" t="str">
        <f t="shared" si="105"/>
        <v>NA</v>
      </c>
      <c r="AP450" s="235" t="str">
        <f>IF(AO450="NA","",IF(AO450=999999, "", IF(AO450=888888, "", IF(COUNTIF($AO$10:AO450,AO450)=1,AO450,""))))</f>
        <v/>
      </c>
      <c r="AQ450" s="211"/>
      <c r="AR450" s="211"/>
    </row>
    <row r="451" spans="1:44" ht="21.75" customHeight="1" x14ac:dyDescent="0.35">
      <c r="A451" s="148" t="str">
        <f t="shared" si="106"/>
        <v/>
      </c>
      <c r="B451" s="10"/>
      <c r="C451" s="147" t="str">
        <f>IFERROR(INDEX('List of schools'!C$2:C$8000, MATCH('Year 8 _2022'!$B451, 'List of schools'!$B$2:$B$8000,0)), "NA")</f>
        <v>NA</v>
      </c>
      <c r="D451" s="10"/>
      <c r="E451" s="124"/>
      <c r="F451" s="149" t="str">
        <f>IF(E451="","",IFERROR(
IF('Year 8 _2022'!E451="M",INDEX('List of schools'!H$2:H$7300,MATCH('Year 8 _2022'!$B451,'List of schools'!$B$2:$B$7300,0)),IF('Year 8 _2022'!E451="F",INDEX('List of schools'!G$2:G$7300,MATCH('Year 8 _2022'!$B451,'List of schools'!$B$2:$B$7300,0)),IF('Year 8 _2022'!E451="non-binary or other", 0,IF('Year 8 _2022'!E451="not disclosed", 0,"NA")))),"NA"))</f>
        <v/>
      </c>
      <c r="G451" s="11"/>
      <c r="H451" s="10"/>
      <c r="I451" s="10"/>
      <c r="J451" s="10"/>
      <c r="K451" s="150">
        <f t="shared" si="92"/>
        <v>0</v>
      </c>
      <c r="L451" s="17"/>
      <c r="M451" s="16"/>
      <c r="N451" s="9"/>
      <c r="O451" s="213"/>
      <c r="P451" s="10"/>
      <c r="Q451" s="355"/>
      <c r="R451" s="254"/>
      <c r="S451" s="151" t="str">
        <f t="shared" si="100"/>
        <v/>
      </c>
      <c r="T451" s="16"/>
      <c r="U451" s="10"/>
      <c r="V451" s="213"/>
      <c r="W451" s="10"/>
      <c r="X451" s="355"/>
      <c r="Y451" s="254"/>
      <c r="Z451" s="151" t="str">
        <f t="shared" si="101"/>
        <v/>
      </c>
      <c r="AA451" s="4"/>
      <c r="AB451" s="153" t="str">
        <f t="shared" si="93"/>
        <v/>
      </c>
      <c r="AC451" s="169" t="str">
        <f t="shared" si="94"/>
        <v/>
      </c>
      <c r="AD451" s="153">
        <f t="shared" si="95"/>
        <v>0</v>
      </c>
      <c r="AE451" s="153" t="str">
        <f t="shared" si="96"/>
        <v>NA</v>
      </c>
      <c r="AF451" s="153" t="str">
        <f t="shared" si="97"/>
        <v>NA</v>
      </c>
      <c r="AG451" s="153" t="str">
        <f>IF(AF451="NA","",IF(AF451=999999, "", IF(AF451=888888, "", IF(COUNTIF($AF$10:AF451,AF451)=1,AF451,""))))</f>
        <v/>
      </c>
      <c r="AH451" s="153" t="str">
        <f t="shared" si="98"/>
        <v>NA</v>
      </c>
      <c r="AI451" s="153" t="str">
        <f>IF(AH451="NA","",IF(AH451=999999, "", IF(AH451=888888, "", IF(COUNTIF($AH$10:AH451,AH451)=1,AH451,""))))</f>
        <v/>
      </c>
      <c r="AJ451" s="153" t="str">
        <f t="shared" si="99"/>
        <v>NA</v>
      </c>
      <c r="AK451" s="153" t="str">
        <f>IF(AJ451="NA","",IF(AJ451=999999, "", IF(AJ451=888888, "", IF(COUNTIF($AJ$10:AJ451,AJ451)=1,AJ451,""))))</f>
        <v/>
      </c>
      <c r="AL451" s="153">
        <f t="shared" si="102"/>
        <v>0</v>
      </c>
      <c r="AM451" s="153">
        <f t="shared" si="103"/>
        <v>0</v>
      </c>
      <c r="AN451" s="153" t="str">
        <f t="shared" si="104"/>
        <v>False</v>
      </c>
      <c r="AO451" s="235" t="str">
        <f t="shared" si="105"/>
        <v>NA</v>
      </c>
      <c r="AP451" s="235" t="str">
        <f>IF(AO451="NA","",IF(AO451=999999, "", IF(AO451=888888, "", IF(COUNTIF($AO$10:AO451,AO451)=1,AO451,""))))</f>
        <v/>
      </c>
      <c r="AQ451" s="211"/>
      <c r="AR451" s="211"/>
    </row>
    <row r="452" spans="1:44" ht="21.75" customHeight="1" x14ac:dyDescent="0.35">
      <c r="A452" s="148" t="str">
        <f t="shared" si="106"/>
        <v/>
      </c>
      <c r="B452" s="10"/>
      <c r="C452" s="147" t="str">
        <f>IFERROR(INDEX('List of schools'!C$2:C$8000, MATCH('Year 8 _2022'!$B452, 'List of schools'!$B$2:$B$8000,0)), "NA")</f>
        <v>NA</v>
      </c>
      <c r="D452" s="10"/>
      <c r="E452" s="124"/>
      <c r="F452" s="149" t="str">
        <f>IF(E452="","",IFERROR(
IF('Year 8 _2022'!E452="M",INDEX('List of schools'!H$2:H$7300,MATCH('Year 8 _2022'!$B452,'List of schools'!$B$2:$B$7300,0)),IF('Year 8 _2022'!E452="F",INDEX('List of schools'!G$2:G$7300,MATCH('Year 8 _2022'!$B452,'List of schools'!$B$2:$B$7300,0)),IF('Year 8 _2022'!E452="non-binary or other", 0,IF('Year 8 _2022'!E452="not disclosed", 0,"NA")))),"NA"))</f>
        <v/>
      </c>
      <c r="G452" s="11"/>
      <c r="H452" s="10"/>
      <c r="I452" s="10"/>
      <c r="J452" s="10"/>
      <c r="K452" s="150">
        <f t="shared" si="92"/>
        <v>0</v>
      </c>
      <c r="L452" s="17"/>
      <c r="M452" s="16"/>
      <c r="N452" s="9"/>
      <c r="O452" s="213"/>
      <c r="P452" s="10"/>
      <c r="Q452" s="355"/>
      <c r="R452" s="254"/>
      <c r="S452" s="151" t="str">
        <f t="shared" si="100"/>
        <v/>
      </c>
      <c r="T452" s="16"/>
      <c r="U452" s="10"/>
      <c r="V452" s="213"/>
      <c r="W452" s="10"/>
      <c r="X452" s="355"/>
      <c r="Y452" s="254"/>
      <c r="Z452" s="151" t="str">
        <f t="shared" si="101"/>
        <v/>
      </c>
      <c r="AA452" s="4"/>
      <c r="AB452" s="153" t="str">
        <f t="shared" si="93"/>
        <v/>
      </c>
      <c r="AC452" s="169" t="str">
        <f t="shared" si="94"/>
        <v/>
      </c>
      <c r="AD452" s="153">
        <f t="shared" si="95"/>
        <v>0</v>
      </c>
      <c r="AE452" s="153" t="str">
        <f t="shared" si="96"/>
        <v>NA</v>
      </c>
      <c r="AF452" s="153" t="str">
        <f t="shared" si="97"/>
        <v>NA</v>
      </c>
      <c r="AG452" s="153" t="str">
        <f>IF(AF452="NA","",IF(AF452=999999, "", IF(AF452=888888, "", IF(COUNTIF($AF$10:AF452,AF452)=1,AF452,""))))</f>
        <v/>
      </c>
      <c r="AH452" s="153" t="str">
        <f t="shared" si="98"/>
        <v>NA</v>
      </c>
      <c r="AI452" s="153" t="str">
        <f>IF(AH452="NA","",IF(AH452=999999, "", IF(AH452=888888, "", IF(COUNTIF($AH$10:AH452,AH452)=1,AH452,""))))</f>
        <v/>
      </c>
      <c r="AJ452" s="153" t="str">
        <f t="shared" si="99"/>
        <v>NA</v>
      </c>
      <c r="AK452" s="153" t="str">
        <f>IF(AJ452="NA","",IF(AJ452=999999, "", IF(AJ452=888888, "", IF(COUNTIF($AJ$10:AJ452,AJ452)=1,AJ452,""))))</f>
        <v/>
      </c>
      <c r="AL452" s="153">
        <f t="shared" si="102"/>
        <v>0</v>
      </c>
      <c r="AM452" s="153">
        <f t="shared" si="103"/>
        <v>0</v>
      </c>
      <c r="AN452" s="153" t="str">
        <f t="shared" si="104"/>
        <v>False</v>
      </c>
      <c r="AO452" s="235" t="str">
        <f t="shared" si="105"/>
        <v>NA</v>
      </c>
      <c r="AP452" s="235" t="str">
        <f>IF(AO452="NA","",IF(AO452=999999, "", IF(AO452=888888, "", IF(COUNTIF($AO$10:AO452,AO452)=1,AO452,""))))</f>
        <v/>
      </c>
      <c r="AQ452" s="211"/>
      <c r="AR452" s="211"/>
    </row>
    <row r="453" spans="1:44" ht="21.75" customHeight="1" x14ac:dyDescent="0.35">
      <c r="A453" s="148" t="str">
        <f t="shared" si="106"/>
        <v/>
      </c>
      <c r="B453" s="10"/>
      <c r="C453" s="147" t="str">
        <f>IFERROR(INDEX('List of schools'!C$2:C$8000, MATCH('Year 8 _2022'!$B453, 'List of schools'!$B$2:$B$8000,0)), "NA")</f>
        <v>NA</v>
      </c>
      <c r="D453" s="10"/>
      <c r="E453" s="124"/>
      <c r="F453" s="149" t="str">
        <f>IF(E453="","",IFERROR(
IF('Year 8 _2022'!E453="M",INDEX('List of schools'!H$2:H$7300,MATCH('Year 8 _2022'!$B453,'List of schools'!$B$2:$B$7300,0)),IF('Year 8 _2022'!E453="F",INDEX('List of schools'!G$2:G$7300,MATCH('Year 8 _2022'!$B453,'List of schools'!$B$2:$B$7300,0)),IF('Year 8 _2022'!E453="non-binary or other", 0,IF('Year 8 _2022'!E453="not disclosed", 0,"NA")))),"NA"))</f>
        <v/>
      </c>
      <c r="G453" s="11"/>
      <c r="H453" s="10"/>
      <c r="I453" s="10"/>
      <c r="J453" s="10"/>
      <c r="K453" s="150">
        <f t="shared" si="92"/>
        <v>0</v>
      </c>
      <c r="L453" s="17"/>
      <c r="M453" s="16"/>
      <c r="N453" s="9"/>
      <c r="O453" s="213"/>
      <c r="P453" s="10"/>
      <c r="Q453" s="355"/>
      <c r="R453" s="254"/>
      <c r="S453" s="151" t="str">
        <f t="shared" si="100"/>
        <v/>
      </c>
      <c r="T453" s="16"/>
      <c r="U453" s="10"/>
      <c r="V453" s="213"/>
      <c r="W453" s="10"/>
      <c r="X453" s="355"/>
      <c r="Y453" s="254"/>
      <c r="Z453" s="151" t="str">
        <f t="shared" si="101"/>
        <v/>
      </c>
      <c r="AA453" s="4"/>
      <c r="AB453" s="153" t="str">
        <f t="shared" si="93"/>
        <v/>
      </c>
      <c r="AC453" s="169" t="str">
        <f t="shared" si="94"/>
        <v/>
      </c>
      <c r="AD453" s="153">
        <f t="shared" si="95"/>
        <v>0</v>
      </c>
      <c r="AE453" s="153" t="str">
        <f t="shared" si="96"/>
        <v>NA</v>
      </c>
      <c r="AF453" s="153" t="str">
        <f t="shared" si="97"/>
        <v>NA</v>
      </c>
      <c r="AG453" s="153" t="str">
        <f>IF(AF453="NA","",IF(AF453=999999, "", IF(AF453=888888, "", IF(COUNTIF($AF$10:AF453,AF453)=1,AF453,""))))</f>
        <v/>
      </c>
      <c r="AH453" s="153" t="str">
        <f t="shared" si="98"/>
        <v>NA</v>
      </c>
      <c r="AI453" s="153" t="str">
        <f>IF(AH453="NA","",IF(AH453=999999, "", IF(AH453=888888, "", IF(COUNTIF($AH$10:AH453,AH453)=1,AH453,""))))</f>
        <v/>
      </c>
      <c r="AJ453" s="153" t="str">
        <f t="shared" si="99"/>
        <v>NA</v>
      </c>
      <c r="AK453" s="153" t="str">
        <f>IF(AJ453="NA","",IF(AJ453=999999, "", IF(AJ453=888888, "", IF(COUNTIF($AJ$10:AJ453,AJ453)=1,AJ453,""))))</f>
        <v/>
      </c>
      <c r="AL453" s="153">
        <f t="shared" si="102"/>
        <v>0</v>
      </c>
      <c r="AM453" s="153">
        <f t="shared" si="103"/>
        <v>0</v>
      </c>
      <c r="AN453" s="153" t="str">
        <f t="shared" si="104"/>
        <v>False</v>
      </c>
      <c r="AO453" s="235" t="str">
        <f t="shared" si="105"/>
        <v>NA</v>
      </c>
      <c r="AP453" s="235" t="str">
        <f>IF(AO453="NA","",IF(AO453=999999, "", IF(AO453=888888, "", IF(COUNTIF($AO$10:AO453,AO453)=1,AO453,""))))</f>
        <v/>
      </c>
      <c r="AQ453" s="211"/>
      <c r="AR453" s="211"/>
    </row>
    <row r="454" spans="1:44" ht="21.75" customHeight="1" x14ac:dyDescent="0.35">
      <c r="A454" s="148" t="str">
        <f t="shared" si="106"/>
        <v/>
      </c>
      <c r="B454" s="10"/>
      <c r="C454" s="147" t="str">
        <f>IFERROR(INDEX('List of schools'!C$2:C$8000, MATCH('Year 8 _2022'!$B454, 'List of schools'!$B$2:$B$8000,0)), "NA")</f>
        <v>NA</v>
      </c>
      <c r="D454" s="10"/>
      <c r="E454" s="124"/>
      <c r="F454" s="149" t="str">
        <f>IF(E454="","",IFERROR(
IF('Year 8 _2022'!E454="M",INDEX('List of schools'!H$2:H$7300,MATCH('Year 8 _2022'!$B454,'List of schools'!$B$2:$B$7300,0)),IF('Year 8 _2022'!E454="F",INDEX('List of schools'!G$2:G$7300,MATCH('Year 8 _2022'!$B454,'List of schools'!$B$2:$B$7300,0)),IF('Year 8 _2022'!E454="non-binary or other", 0,IF('Year 8 _2022'!E454="not disclosed", 0,"NA")))),"NA"))</f>
        <v/>
      </c>
      <c r="G454" s="11"/>
      <c r="H454" s="10"/>
      <c r="I454" s="10"/>
      <c r="J454" s="10"/>
      <c r="K454" s="150">
        <f t="shared" si="92"/>
        <v>0</v>
      </c>
      <c r="L454" s="17"/>
      <c r="M454" s="16"/>
      <c r="N454" s="9"/>
      <c r="O454" s="213"/>
      <c r="P454" s="10"/>
      <c r="Q454" s="355"/>
      <c r="R454" s="254"/>
      <c r="S454" s="151" t="str">
        <f t="shared" si="100"/>
        <v/>
      </c>
      <c r="T454" s="16"/>
      <c r="U454" s="10"/>
      <c r="V454" s="213"/>
      <c r="W454" s="10"/>
      <c r="X454" s="355"/>
      <c r="Y454" s="254"/>
      <c r="Z454" s="151" t="str">
        <f t="shared" si="101"/>
        <v/>
      </c>
      <c r="AA454" s="4"/>
      <c r="AB454" s="153" t="str">
        <f t="shared" si="93"/>
        <v/>
      </c>
      <c r="AC454" s="169" t="str">
        <f t="shared" si="94"/>
        <v/>
      </c>
      <c r="AD454" s="153">
        <f t="shared" si="95"/>
        <v>0</v>
      </c>
      <c r="AE454" s="153" t="str">
        <f t="shared" si="96"/>
        <v>NA</v>
      </c>
      <c r="AF454" s="153" t="str">
        <f t="shared" si="97"/>
        <v>NA</v>
      </c>
      <c r="AG454" s="153" t="str">
        <f>IF(AF454="NA","",IF(AF454=999999, "", IF(AF454=888888, "", IF(COUNTIF($AF$10:AF454,AF454)=1,AF454,""))))</f>
        <v/>
      </c>
      <c r="AH454" s="153" t="str">
        <f t="shared" si="98"/>
        <v>NA</v>
      </c>
      <c r="AI454" s="153" t="str">
        <f>IF(AH454="NA","",IF(AH454=999999, "", IF(AH454=888888, "", IF(COUNTIF($AH$10:AH454,AH454)=1,AH454,""))))</f>
        <v/>
      </c>
      <c r="AJ454" s="153" t="str">
        <f t="shared" si="99"/>
        <v>NA</v>
      </c>
      <c r="AK454" s="153" t="str">
        <f>IF(AJ454="NA","",IF(AJ454=999999, "", IF(AJ454=888888, "", IF(COUNTIF($AJ$10:AJ454,AJ454)=1,AJ454,""))))</f>
        <v/>
      </c>
      <c r="AL454" s="153">
        <f t="shared" si="102"/>
        <v>0</v>
      </c>
      <c r="AM454" s="153">
        <f t="shared" si="103"/>
        <v>0</v>
      </c>
      <c r="AN454" s="153" t="str">
        <f t="shared" si="104"/>
        <v>False</v>
      </c>
      <c r="AO454" s="235" t="str">
        <f t="shared" si="105"/>
        <v>NA</v>
      </c>
      <c r="AP454" s="235" t="str">
        <f>IF(AO454="NA","",IF(AO454=999999, "", IF(AO454=888888, "", IF(COUNTIF($AO$10:AO454,AO454)=1,AO454,""))))</f>
        <v/>
      </c>
      <c r="AQ454" s="211"/>
      <c r="AR454" s="211"/>
    </row>
    <row r="455" spans="1:44" ht="21.75" customHeight="1" x14ac:dyDescent="0.35">
      <c r="A455" s="148" t="str">
        <f t="shared" si="106"/>
        <v/>
      </c>
      <c r="B455" s="10"/>
      <c r="C455" s="147" t="str">
        <f>IFERROR(INDEX('List of schools'!C$2:C$8000, MATCH('Year 8 _2022'!$B455, 'List of schools'!$B$2:$B$8000,0)), "NA")</f>
        <v>NA</v>
      </c>
      <c r="D455" s="10"/>
      <c r="E455" s="124"/>
      <c r="F455" s="149" t="str">
        <f>IF(E455="","",IFERROR(
IF('Year 8 _2022'!E455="M",INDEX('List of schools'!H$2:H$7300,MATCH('Year 8 _2022'!$B455,'List of schools'!$B$2:$B$7300,0)),IF('Year 8 _2022'!E455="F",INDEX('List of schools'!G$2:G$7300,MATCH('Year 8 _2022'!$B455,'List of schools'!$B$2:$B$7300,0)),IF('Year 8 _2022'!E455="non-binary or other", 0,IF('Year 8 _2022'!E455="not disclosed", 0,"NA")))),"NA"))</f>
        <v/>
      </c>
      <c r="G455" s="11"/>
      <c r="H455" s="10"/>
      <c r="I455" s="10"/>
      <c r="J455" s="10"/>
      <c r="K455" s="150">
        <f t="shared" si="92"/>
        <v>0</v>
      </c>
      <c r="L455" s="17"/>
      <c r="M455" s="16"/>
      <c r="N455" s="9"/>
      <c r="O455" s="213"/>
      <c r="P455" s="10"/>
      <c r="Q455" s="355"/>
      <c r="R455" s="254"/>
      <c r="S455" s="151" t="str">
        <f t="shared" si="100"/>
        <v/>
      </c>
      <c r="T455" s="16"/>
      <c r="U455" s="10"/>
      <c r="V455" s="213"/>
      <c r="W455" s="10"/>
      <c r="X455" s="355"/>
      <c r="Y455" s="254"/>
      <c r="Z455" s="151" t="str">
        <f t="shared" si="101"/>
        <v/>
      </c>
      <c r="AA455" s="4"/>
      <c r="AB455" s="153" t="str">
        <f t="shared" si="93"/>
        <v/>
      </c>
      <c r="AC455" s="169" t="str">
        <f t="shared" si="94"/>
        <v/>
      </c>
      <c r="AD455" s="153">
        <f t="shared" si="95"/>
        <v>0</v>
      </c>
      <c r="AE455" s="153" t="str">
        <f t="shared" si="96"/>
        <v>NA</v>
      </c>
      <c r="AF455" s="153" t="str">
        <f t="shared" si="97"/>
        <v>NA</v>
      </c>
      <c r="AG455" s="153" t="str">
        <f>IF(AF455="NA","",IF(AF455=999999, "", IF(AF455=888888, "", IF(COUNTIF($AF$10:AF455,AF455)=1,AF455,""))))</f>
        <v/>
      </c>
      <c r="AH455" s="153" t="str">
        <f t="shared" si="98"/>
        <v>NA</v>
      </c>
      <c r="AI455" s="153" t="str">
        <f>IF(AH455="NA","",IF(AH455=999999, "", IF(AH455=888888, "", IF(COUNTIF($AH$10:AH455,AH455)=1,AH455,""))))</f>
        <v/>
      </c>
      <c r="AJ455" s="153" t="str">
        <f t="shared" si="99"/>
        <v>NA</v>
      </c>
      <c r="AK455" s="153" t="str">
        <f>IF(AJ455="NA","",IF(AJ455=999999, "", IF(AJ455=888888, "", IF(COUNTIF($AJ$10:AJ455,AJ455)=1,AJ455,""))))</f>
        <v/>
      </c>
      <c r="AL455" s="153">
        <f t="shared" si="102"/>
        <v>0</v>
      </c>
      <c r="AM455" s="153">
        <f t="shared" si="103"/>
        <v>0</v>
      </c>
      <c r="AN455" s="153" t="str">
        <f t="shared" si="104"/>
        <v>False</v>
      </c>
      <c r="AO455" s="235" t="str">
        <f t="shared" si="105"/>
        <v>NA</v>
      </c>
      <c r="AP455" s="235" t="str">
        <f>IF(AO455="NA","",IF(AO455=999999, "", IF(AO455=888888, "", IF(COUNTIF($AO$10:AO455,AO455)=1,AO455,""))))</f>
        <v/>
      </c>
      <c r="AQ455" s="211"/>
      <c r="AR455" s="211"/>
    </row>
    <row r="456" spans="1:44" ht="21.75" customHeight="1" x14ac:dyDescent="0.35">
      <c r="A456" s="148" t="str">
        <f t="shared" si="106"/>
        <v/>
      </c>
      <c r="B456" s="10"/>
      <c r="C456" s="147" t="str">
        <f>IFERROR(INDEX('List of schools'!C$2:C$8000, MATCH('Year 8 _2022'!$B456, 'List of schools'!$B$2:$B$8000,0)), "NA")</f>
        <v>NA</v>
      </c>
      <c r="D456" s="10"/>
      <c r="E456" s="124"/>
      <c r="F456" s="149" t="str">
        <f>IF(E456="","",IFERROR(
IF('Year 8 _2022'!E456="M",INDEX('List of schools'!H$2:H$7300,MATCH('Year 8 _2022'!$B456,'List of schools'!$B$2:$B$7300,0)),IF('Year 8 _2022'!E456="F",INDEX('List of schools'!G$2:G$7300,MATCH('Year 8 _2022'!$B456,'List of schools'!$B$2:$B$7300,0)),IF('Year 8 _2022'!E456="non-binary or other", 0,IF('Year 8 _2022'!E456="not disclosed", 0,"NA")))),"NA"))</f>
        <v/>
      </c>
      <c r="G456" s="11"/>
      <c r="H456" s="10"/>
      <c r="I456" s="10"/>
      <c r="J456" s="10"/>
      <c r="K456" s="150">
        <f t="shared" si="92"/>
        <v>0</v>
      </c>
      <c r="L456" s="17"/>
      <c r="M456" s="16"/>
      <c r="N456" s="9"/>
      <c r="O456" s="213"/>
      <c r="P456" s="10"/>
      <c r="Q456" s="355"/>
      <c r="R456" s="254"/>
      <c r="S456" s="151" t="str">
        <f t="shared" si="100"/>
        <v/>
      </c>
      <c r="T456" s="16"/>
      <c r="U456" s="10"/>
      <c r="V456" s="213"/>
      <c r="W456" s="10"/>
      <c r="X456" s="355"/>
      <c r="Y456" s="254"/>
      <c r="Z456" s="151" t="str">
        <f t="shared" si="101"/>
        <v/>
      </c>
      <c r="AA456" s="4"/>
      <c r="AB456" s="153" t="str">
        <f t="shared" si="93"/>
        <v/>
      </c>
      <c r="AC456" s="169" t="str">
        <f t="shared" si="94"/>
        <v/>
      </c>
      <c r="AD456" s="153">
        <f t="shared" si="95"/>
        <v>0</v>
      </c>
      <c r="AE456" s="153" t="str">
        <f t="shared" si="96"/>
        <v>NA</v>
      </c>
      <c r="AF456" s="153" t="str">
        <f t="shared" si="97"/>
        <v>NA</v>
      </c>
      <c r="AG456" s="153" t="str">
        <f>IF(AF456="NA","",IF(AF456=999999, "", IF(AF456=888888, "", IF(COUNTIF($AF$10:AF456,AF456)=1,AF456,""))))</f>
        <v/>
      </c>
      <c r="AH456" s="153" t="str">
        <f t="shared" si="98"/>
        <v>NA</v>
      </c>
      <c r="AI456" s="153" t="str">
        <f>IF(AH456="NA","",IF(AH456=999999, "", IF(AH456=888888, "", IF(COUNTIF($AH$10:AH456,AH456)=1,AH456,""))))</f>
        <v/>
      </c>
      <c r="AJ456" s="153" t="str">
        <f t="shared" si="99"/>
        <v>NA</v>
      </c>
      <c r="AK456" s="153" t="str">
        <f>IF(AJ456="NA","",IF(AJ456=999999, "", IF(AJ456=888888, "", IF(COUNTIF($AJ$10:AJ456,AJ456)=1,AJ456,""))))</f>
        <v/>
      </c>
      <c r="AL456" s="153">
        <f t="shared" si="102"/>
        <v>0</v>
      </c>
      <c r="AM456" s="153">
        <f t="shared" si="103"/>
        <v>0</v>
      </c>
      <c r="AN456" s="153" t="str">
        <f t="shared" si="104"/>
        <v>False</v>
      </c>
      <c r="AO456" s="235" t="str">
        <f t="shared" si="105"/>
        <v>NA</v>
      </c>
      <c r="AP456" s="235" t="str">
        <f>IF(AO456="NA","",IF(AO456=999999, "", IF(AO456=888888, "", IF(COUNTIF($AO$10:AO456,AO456)=1,AO456,""))))</f>
        <v/>
      </c>
      <c r="AQ456" s="211"/>
      <c r="AR456" s="211"/>
    </row>
    <row r="457" spans="1:44" ht="21.75" customHeight="1" x14ac:dyDescent="0.35">
      <c r="A457" s="148" t="str">
        <f t="shared" si="106"/>
        <v/>
      </c>
      <c r="B457" s="10"/>
      <c r="C457" s="147" t="str">
        <f>IFERROR(INDEX('List of schools'!C$2:C$8000, MATCH('Year 8 _2022'!$B457, 'List of schools'!$B$2:$B$8000,0)), "NA")</f>
        <v>NA</v>
      </c>
      <c r="D457" s="10"/>
      <c r="E457" s="124"/>
      <c r="F457" s="149" t="str">
        <f>IF(E457="","",IFERROR(
IF('Year 8 _2022'!E457="M",INDEX('List of schools'!H$2:H$7300,MATCH('Year 8 _2022'!$B457,'List of schools'!$B$2:$B$7300,0)),IF('Year 8 _2022'!E457="F",INDEX('List of schools'!G$2:G$7300,MATCH('Year 8 _2022'!$B457,'List of schools'!$B$2:$B$7300,0)),IF('Year 8 _2022'!E457="non-binary or other", 0,IF('Year 8 _2022'!E457="not disclosed", 0,"NA")))),"NA"))</f>
        <v/>
      </c>
      <c r="G457" s="11"/>
      <c r="H457" s="10"/>
      <c r="I457" s="10"/>
      <c r="J457" s="10"/>
      <c r="K457" s="150">
        <f t="shared" si="92"/>
        <v>0</v>
      </c>
      <c r="L457" s="17"/>
      <c r="M457" s="16"/>
      <c r="N457" s="9"/>
      <c r="O457" s="213"/>
      <c r="P457" s="10"/>
      <c r="Q457" s="355"/>
      <c r="R457" s="254"/>
      <c r="S457" s="151" t="str">
        <f t="shared" si="100"/>
        <v/>
      </c>
      <c r="T457" s="16"/>
      <c r="U457" s="10"/>
      <c r="V457" s="213"/>
      <c r="W457" s="10"/>
      <c r="X457" s="355"/>
      <c r="Y457" s="254"/>
      <c r="Z457" s="151" t="str">
        <f t="shared" si="101"/>
        <v/>
      </c>
      <c r="AA457" s="4"/>
      <c r="AB457" s="153" t="str">
        <f t="shared" si="93"/>
        <v/>
      </c>
      <c r="AC457" s="169" t="str">
        <f t="shared" si="94"/>
        <v/>
      </c>
      <c r="AD457" s="153">
        <f t="shared" si="95"/>
        <v>0</v>
      </c>
      <c r="AE457" s="153" t="str">
        <f t="shared" si="96"/>
        <v>NA</v>
      </c>
      <c r="AF457" s="153" t="str">
        <f t="shared" si="97"/>
        <v>NA</v>
      </c>
      <c r="AG457" s="153" t="str">
        <f>IF(AF457="NA","",IF(AF457=999999, "", IF(AF457=888888, "", IF(COUNTIF($AF$10:AF457,AF457)=1,AF457,""))))</f>
        <v/>
      </c>
      <c r="AH457" s="153" t="str">
        <f t="shared" si="98"/>
        <v>NA</v>
      </c>
      <c r="AI457" s="153" t="str">
        <f>IF(AH457="NA","",IF(AH457=999999, "", IF(AH457=888888, "", IF(COUNTIF($AH$10:AH457,AH457)=1,AH457,""))))</f>
        <v/>
      </c>
      <c r="AJ457" s="153" t="str">
        <f t="shared" si="99"/>
        <v>NA</v>
      </c>
      <c r="AK457" s="153" t="str">
        <f>IF(AJ457="NA","",IF(AJ457=999999, "", IF(AJ457=888888, "", IF(COUNTIF($AJ$10:AJ457,AJ457)=1,AJ457,""))))</f>
        <v/>
      </c>
      <c r="AL457" s="153">
        <f t="shared" si="102"/>
        <v>0</v>
      </c>
      <c r="AM457" s="153">
        <f t="shared" si="103"/>
        <v>0</v>
      </c>
      <c r="AN457" s="153" t="str">
        <f t="shared" si="104"/>
        <v>False</v>
      </c>
      <c r="AO457" s="235" t="str">
        <f t="shared" si="105"/>
        <v>NA</v>
      </c>
      <c r="AP457" s="235" t="str">
        <f>IF(AO457="NA","",IF(AO457=999999, "", IF(AO457=888888, "", IF(COUNTIF($AO$10:AO457,AO457)=1,AO457,""))))</f>
        <v/>
      </c>
      <c r="AQ457" s="211"/>
      <c r="AR457" s="211"/>
    </row>
    <row r="458" spans="1:44" ht="21.75" customHeight="1" x14ac:dyDescent="0.35">
      <c r="A458" s="148" t="str">
        <f t="shared" si="106"/>
        <v/>
      </c>
      <c r="B458" s="10"/>
      <c r="C458" s="147" t="str">
        <f>IFERROR(INDEX('List of schools'!C$2:C$8000, MATCH('Year 8 _2022'!$B458, 'List of schools'!$B$2:$B$8000,0)), "NA")</f>
        <v>NA</v>
      </c>
      <c r="D458" s="10"/>
      <c r="E458" s="124"/>
      <c r="F458" s="149" t="str">
        <f>IF(E458="","",IFERROR(
IF('Year 8 _2022'!E458="M",INDEX('List of schools'!H$2:H$7300,MATCH('Year 8 _2022'!$B458,'List of schools'!$B$2:$B$7300,0)),IF('Year 8 _2022'!E458="F",INDEX('List of schools'!G$2:G$7300,MATCH('Year 8 _2022'!$B458,'List of schools'!$B$2:$B$7300,0)),IF('Year 8 _2022'!E458="non-binary or other", 0,IF('Year 8 _2022'!E458="not disclosed", 0,"NA")))),"NA"))</f>
        <v/>
      </c>
      <c r="G458" s="11"/>
      <c r="H458" s="10"/>
      <c r="I458" s="10"/>
      <c r="J458" s="10"/>
      <c r="K458" s="150">
        <f t="shared" ref="K458:K510" si="107">IFERROR(($I458+$J458),"NA")</f>
        <v>0</v>
      </c>
      <c r="L458" s="17"/>
      <c r="M458" s="16"/>
      <c r="N458" s="9"/>
      <c r="O458" s="213"/>
      <c r="P458" s="10"/>
      <c r="Q458" s="355"/>
      <c r="R458" s="254"/>
      <c r="S458" s="151" t="str">
        <f t="shared" si="100"/>
        <v/>
      </c>
      <c r="T458" s="16"/>
      <c r="U458" s="10"/>
      <c r="V458" s="213"/>
      <c r="W458" s="10"/>
      <c r="X458" s="355"/>
      <c r="Y458" s="254"/>
      <c r="Z458" s="151" t="str">
        <f t="shared" si="101"/>
        <v/>
      </c>
      <c r="AA458" s="4"/>
      <c r="AB458" s="153" t="str">
        <f t="shared" ref="AB458:AB510" si="108">IF($G458="",$F458,$G458)</f>
        <v/>
      </c>
      <c r="AC458" s="169" t="str">
        <f t="shared" ref="AC458:AC510" si="109">IFERROR(IF($G458="", "", (($G458-$F458)/$F458)*100), "")</f>
        <v/>
      </c>
      <c r="AD458" s="153">
        <f t="shared" ref="AD458:AD510" si="110">SUM($B458, $E458, $O458, $V458)</f>
        <v>0</v>
      </c>
      <c r="AE458" s="153" t="str">
        <f t="shared" ref="AE458:AE510" si="111">IF($G458="","NA", $G458-$F458)</f>
        <v>NA</v>
      </c>
      <c r="AF458" s="153" t="str">
        <f t="shared" ref="AF458:AF510" si="112">IFERROR(IF($D458&lt;&gt;"", $B458, "NA"), "NA")</f>
        <v>NA</v>
      </c>
      <c r="AG458" s="153" t="str">
        <f>IF(AF458="NA","",IF(AF458=999999, "", IF(AF458=888888, "", IF(COUNTIF($AF$10:AF458,AF458)=1,AF458,""))))</f>
        <v/>
      </c>
      <c r="AH458" s="153" t="str">
        <f t="shared" ref="AH458:AH510" si="113">IFERROR(IF($D458="refused", $B458, "NA"), "NA")</f>
        <v>NA</v>
      </c>
      <c r="AI458" s="153" t="str">
        <f>IF(AH458="NA","",IF(AH458=999999, "", IF(AH458=888888, "", IF(COUNTIF($AH$10:AH458,AH458)=1,AH458,""))))</f>
        <v/>
      </c>
      <c r="AJ458" s="153" t="str">
        <f t="shared" ref="AJ458:AJ510" si="114">IFERROR(IF($D458="visited", $B458, "NA"), "NA")</f>
        <v>NA</v>
      </c>
      <c r="AK458" s="153" t="str">
        <f>IF(AJ458="NA","",IF(AJ458=999999, "", IF(AJ458=888888, "", IF(COUNTIF($AJ$10:AJ458,AJ458)=1,AJ458,""))))</f>
        <v/>
      </c>
      <c r="AL458" s="153">
        <f t="shared" si="102"/>
        <v>0</v>
      </c>
      <c r="AM458" s="153">
        <f t="shared" si="103"/>
        <v>0</v>
      </c>
      <c r="AN458" s="153" t="str">
        <f t="shared" si="104"/>
        <v>False</v>
      </c>
      <c r="AO458" s="235" t="str">
        <f t="shared" si="105"/>
        <v>NA</v>
      </c>
      <c r="AP458" s="235" t="str">
        <f>IF(AO458="NA","",IF(AO458=999999, "", IF(AO458=888888, "", IF(COUNTIF($AO$10:AO458,AO458)=1,AO458,""))))</f>
        <v/>
      </c>
      <c r="AQ458" s="211"/>
      <c r="AR458" s="211"/>
    </row>
    <row r="459" spans="1:44" ht="21.75" customHeight="1" x14ac:dyDescent="0.35">
      <c r="A459" s="148" t="str">
        <f t="shared" si="106"/>
        <v/>
      </c>
      <c r="B459" s="10"/>
      <c r="C459" s="147" t="str">
        <f>IFERROR(INDEX('List of schools'!C$2:C$8000, MATCH('Year 8 _2022'!$B459, 'List of schools'!$B$2:$B$8000,0)), "NA")</f>
        <v>NA</v>
      </c>
      <c r="D459" s="10"/>
      <c r="E459" s="124"/>
      <c r="F459" s="149" t="str">
        <f>IF(E459="","",IFERROR(
IF('Year 8 _2022'!E459="M",INDEX('List of schools'!H$2:H$7300,MATCH('Year 8 _2022'!$B459,'List of schools'!$B$2:$B$7300,0)),IF('Year 8 _2022'!E459="F",INDEX('List of schools'!G$2:G$7300,MATCH('Year 8 _2022'!$B459,'List of schools'!$B$2:$B$7300,0)),IF('Year 8 _2022'!E459="non-binary or other", 0,IF('Year 8 _2022'!E459="not disclosed", 0,"NA")))),"NA"))</f>
        <v/>
      </c>
      <c r="G459" s="11"/>
      <c r="H459" s="10"/>
      <c r="I459" s="10"/>
      <c r="J459" s="10"/>
      <c r="K459" s="150">
        <f t="shared" si="107"/>
        <v>0</v>
      </c>
      <c r="L459" s="17"/>
      <c r="M459" s="16"/>
      <c r="N459" s="9"/>
      <c r="O459" s="213"/>
      <c r="P459" s="10"/>
      <c r="Q459" s="355"/>
      <c r="R459" s="254"/>
      <c r="S459" s="151" t="str">
        <f t="shared" ref="S459:S510" si="115">IFERROR(IF(ISBLANK(O459), "", ((($O459+$P459+$R459)/$AB459)*100)), "")</f>
        <v/>
      </c>
      <c r="T459" s="16"/>
      <c r="U459" s="10"/>
      <c r="V459" s="213"/>
      <c r="W459" s="10"/>
      <c r="X459" s="355"/>
      <c r="Y459" s="254"/>
      <c r="Z459" s="151" t="str">
        <f t="shared" ref="Z459:Z510" si="116">IFERROR(IF(ISBLANK(V459), "", ((($V459+$W459+$Y459)/$AB459)*100)), "")</f>
        <v/>
      </c>
      <c r="AA459" s="4"/>
      <c r="AB459" s="153" t="str">
        <f t="shared" si="108"/>
        <v/>
      </c>
      <c r="AC459" s="169" t="str">
        <f t="shared" si="109"/>
        <v/>
      </c>
      <c r="AD459" s="153">
        <f t="shared" si="110"/>
        <v>0</v>
      </c>
      <c r="AE459" s="153" t="str">
        <f t="shared" si="111"/>
        <v>NA</v>
      </c>
      <c r="AF459" s="153" t="str">
        <f t="shared" si="112"/>
        <v>NA</v>
      </c>
      <c r="AG459" s="153" t="str">
        <f>IF(AF459="NA","",IF(AF459=999999, "", IF(AF459=888888, "", IF(COUNTIF($AF$10:AF459,AF459)=1,AF459,""))))</f>
        <v/>
      </c>
      <c r="AH459" s="153" t="str">
        <f t="shared" si="113"/>
        <v>NA</v>
      </c>
      <c r="AI459" s="153" t="str">
        <f>IF(AH459="NA","",IF(AH459=999999, "", IF(AH459=888888, "", IF(COUNTIF($AH$10:AH459,AH459)=1,AH459,""))))</f>
        <v/>
      </c>
      <c r="AJ459" s="153" t="str">
        <f t="shared" si="114"/>
        <v>NA</v>
      </c>
      <c r="AK459" s="153" t="str">
        <f>IF(AJ459="NA","",IF(AJ459=999999, "", IF(AJ459=888888, "", IF(COUNTIF($AJ$10:AJ459,AJ459)=1,AJ459,""))))</f>
        <v/>
      </c>
      <c r="AL459" s="153">
        <f t="shared" ref="AL459:AL510" si="117">SUM(O459+P459+R459)</f>
        <v>0</v>
      </c>
      <c r="AM459" s="153">
        <f t="shared" ref="AM459:AM510" si="118">SUM(V459+W459+Y459)</f>
        <v>0</v>
      </c>
      <c r="AN459" s="153" t="str">
        <f t="shared" ref="AN459:AN510" si="119">IF(OR($E459="M",$E459="F", $E459="non-binary or other",$E459="not disclosed"), "True", "False")</f>
        <v>False</v>
      </c>
      <c r="AO459" s="235" t="str">
        <f t="shared" ref="AO459:AO509" si="120">IFERROR(IF($D459="booked", $B459, "NA"), "NA")</f>
        <v>NA</v>
      </c>
      <c r="AP459" s="235" t="str">
        <f>IF(AO459="NA","",IF(AO459=999999, "", IF(AO459=888888, "", IF(COUNTIF($AO$10:AO459,AO459)=1,AO459,""))))</f>
        <v/>
      </c>
      <c r="AQ459" s="211"/>
      <c r="AR459" s="211"/>
    </row>
    <row r="460" spans="1:44" ht="21.75" customHeight="1" x14ac:dyDescent="0.35">
      <c r="A460" s="148" t="str">
        <f t="shared" si="106"/>
        <v/>
      </c>
      <c r="B460" s="10"/>
      <c r="C460" s="147" t="str">
        <f>IFERROR(INDEX('List of schools'!C$2:C$8000, MATCH('Year 8 _2022'!$B460, 'List of schools'!$B$2:$B$8000,0)), "NA")</f>
        <v>NA</v>
      </c>
      <c r="D460" s="10"/>
      <c r="E460" s="124"/>
      <c r="F460" s="149" t="str">
        <f>IF(E460="","",IFERROR(
IF('Year 8 _2022'!E460="M",INDEX('List of schools'!H$2:H$7300,MATCH('Year 8 _2022'!$B460,'List of schools'!$B$2:$B$7300,0)),IF('Year 8 _2022'!E460="F",INDEX('List of schools'!G$2:G$7300,MATCH('Year 8 _2022'!$B460,'List of schools'!$B$2:$B$7300,0)),IF('Year 8 _2022'!E460="non-binary or other", 0,IF('Year 8 _2022'!E460="not disclosed", 0,"NA")))),"NA"))</f>
        <v/>
      </c>
      <c r="G460" s="11"/>
      <c r="H460" s="10"/>
      <c r="I460" s="10"/>
      <c r="J460" s="10"/>
      <c r="K460" s="150">
        <f t="shared" si="107"/>
        <v>0</v>
      </c>
      <c r="L460" s="17"/>
      <c r="M460" s="16"/>
      <c r="N460" s="9"/>
      <c r="O460" s="213"/>
      <c r="P460" s="10"/>
      <c r="Q460" s="355"/>
      <c r="R460" s="254"/>
      <c r="S460" s="151" t="str">
        <f t="shared" si="115"/>
        <v/>
      </c>
      <c r="T460" s="16"/>
      <c r="U460" s="10"/>
      <c r="V460" s="213"/>
      <c r="W460" s="10"/>
      <c r="X460" s="355"/>
      <c r="Y460" s="254"/>
      <c r="Z460" s="151" t="str">
        <f t="shared" si="116"/>
        <v/>
      </c>
      <c r="AA460" s="4"/>
      <c r="AB460" s="153" t="str">
        <f t="shared" si="108"/>
        <v/>
      </c>
      <c r="AC460" s="169" t="str">
        <f t="shared" si="109"/>
        <v/>
      </c>
      <c r="AD460" s="153">
        <f t="shared" si="110"/>
        <v>0</v>
      </c>
      <c r="AE460" s="153" t="str">
        <f t="shared" si="111"/>
        <v>NA</v>
      </c>
      <c r="AF460" s="153" t="str">
        <f t="shared" si="112"/>
        <v>NA</v>
      </c>
      <c r="AG460" s="153" t="str">
        <f>IF(AF460="NA","",IF(AF460=999999, "", IF(AF460=888888, "", IF(COUNTIF($AF$10:AF460,AF460)=1,AF460,""))))</f>
        <v/>
      </c>
      <c r="AH460" s="153" t="str">
        <f t="shared" si="113"/>
        <v>NA</v>
      </c>
      <c r="AI460" s="153" t="str">
        <f>IF(AH460="NA","",IF(AH460=999999, "", IF(AH460=888888, "", IF(COUNTIF($AH$10:AH460,AH460)=1,AH460,""))))</f>
        <v/>
      </c>
      <c r="AJ460" s="153" t="str">
        <f t="shared" si="114"/>
        <v>NA</v>
      </c>
      <c r="AK460" s="153" t="str">
        <f>IF(AJ460="NA","",IF(AJ460=999999, "", IF(AJ460=888888, "", IF(COUNTIF($AJ$10:AJ460,AJ460)=1,AJ460,""))))</f>
        <v/>
      </c>
      <c r="AL460" s="153">
        <f t="shared" si="117"/>
        <v>0</v>
      </c>
      <c r="AM460" s="153">
        <f t="shared" si="118"/>
        <v>0</v>
      </c>
      <c r="AN460" s="153" t="str">
        <f t="shared" si="119"/>
        <v>False</v>
      </c>
      <c r="AO460" s="235" t="str">
        <f t="shared" si="120"/>
        <v>NA</v>
      </c>
      <c r="AP460" s="235" t="str">
        <f>IF(AO460="NA","",IF(AO460=999999, "", IF(AO460=888888, "", IF(COUNTIF($AO$10:AO460,AO460)=1,AO460,""))))</f>
        <v/>
      </c>
      <c r="AQ460" s="211"/>
      <c r="AR460" s="211"/>
    </row>
    <row r="461" spans="1:44" ht="21.75" customHeight="1" x14ac:dyDescent="0.35">
      <c r="A461" s="148" t="str">
        <f t="shared" si="106"/>
        <v/>
      </c>
      <c r="B461" s="10"/>
      <c r="C461" s="147" t="str">
        <f>IFERROR(INDEX('List of schools'!C$2:C$8000, MATCH('Year 8 _2022'!$B461, 'List of schools'!$B$2:$B$8000,0)), "NA")</f>
        <v>NA</v>
      </c>
      <c r="D461" s="10"/>
      <c r="E461" s="124"/>
      <c r="F461" s="149" t="str">
        <f>IF(E461="","",IFERROR(
IF('Year 8 _2022'!E461="M",INDEX('List of schools'!H$2:H$7300,MATCH('Year 8 _2022'!$B461,'List of schools'!$B$2:$B$7300,0)),IF('Year 8 _2022'!E461="F",INDEX('List of schools'!G$2:G$7300,MATCH('Year 8 _2022'!$B461,'List of schools'!$B$2:$B$7300,0)),IF('Year 8 _2022'!E461="non-binary or other", 0,IF('Year 8 _2022'!E461="not disclosed", 0,"NA")))),"NA"))</f>
        <v/>
      </c>
      <c r="G461" s="11"/>
      <c r="H461" s="10"/>
      <c r="I461" s="10"/>
      <c r="J461" s="10"/>
      <c r="K461" s="150">
        <f t="shared" si="107"/>
        <v>0</v>
      </c>
      <c r="L461" s="17"/>
      <c r="M461" s="16"/>
      <c r="N461" s="9"/>
      <c r="O461" s="213"/>
      <c r="P461" s="10"/>
      <c r="Q461" s="355"/>
      <c r="R461" s="254"/>
      <c r="S461" s="151" t="str">
        <f t="shared" si="115"/>
        <v/>
      </c>
      <c r="T461" s="16"/>
      <c r="U461" s="10"/>
      <c r="V461" s="213"/>
      <c r="W461" s="10"/>
      <c r="X461" s="355"/>
      <c r="Y461" s="254"/>
      <c r="Z461" s="151" t="str">
        <f t="shared" si="116"/>
        <v/>
      </c>
      <c r="AA461" s="4"/>
      <c r="AB461" s="153" t="str">
        <f t="shared" si="108"/>
        <v/>
      </c>
      <c r="AC461" s="169" t="str">
        <f t="shared" si="109"/>
        <v/>
      </c>
      <c r="AD461" s="153">
        <f t="shared" si="110"/>
        <v>0</v>
      </c>
      <c r="AE461" s="153" t="str">
        <f t="shared" si="111"/>
        <v>NA</v>
      </c>
      <c r="AF461" s="153" t="str">
        <f t="shared" si="112"/>
        <v>NA</v>
      </c>
      <c r="AG461" s="153" t="str">
        <f>IF(AF461="NA","",IF(AF461=999999, "", IF(AF461=888888, "", IF(COUNTIF($AF$10:AF461,AF461)=1,AF461,""))))</f>
        <v/>
      </c>
      <c r="AH461" s="153" t="str">
        <f t="shared" si="113"/>
        <v>NA</v>
      </c>
      <c r="AI461" s="153" t="str">
        <f>IF(AH461="NA","",IF(AH461=999999, "", IF(AH461=888888, "", IF(COUNTIF($AH$10:AH461,AH461)=1,AH461,""))))</f>
        <v/>
      </c>
      <c r="AJ461" s="153" t="str">
        <f t="shared" si="114"/>
        <v>NA</v>
      </c>
      <c r="AK461" s="153" t="str">
        <f>IF(AJ461="NA","",IF(AJ461=999999, "", IF(AJ461=888888, "", IF(COUNTIF($AJ$10:AJ461,AJ461)=1,AJ461,""))))</f>
        <v/>
      </c>
      <c r="AL461" s="153">
        <f t="shared" si="117"/>
        <v>0</v>
      </c>
      <c r="AM461" s="153">
        <f t="shared" si="118"/>
        <v>0</v>
      </c>
      <c r="AN461" s="153" t="str">
        <f t="shared" si="119"/>
        <v>False</v>
      </c>
      <c r="AO461" s="235" t="str">
        <f t="shared" si="120"/>
        <v>NA</v>
      </c>
      <c r="AP461" s="235" t="str">
        <f>IF(AO461="NA","",IF(AO461=999999, "", IF(AO461=888888, "", IF(COUNTIF($AO$10:AO461,AO461)=1,AO461,""))))</f>
        <v/>
      </c>
      <c r="AQ461" s="211"/>
      <c r="AR461" s="211"/>
    </row>
    <row r="462" spans="1:44" ht="21.75" customHeight="1" x14ac:dyDescent="0.35">
      <c r="A462" s="148" t="str">
        <f t="shared" si="106"/>
        <v/>
      </c>
      <c r="B462" s="10"/>
      <c r="C462" s="147" t="str">
        <f>IFERROR(INDEX('List of schools'!C$2:C$8000, MATCH('Year 8 _2022'!$B462, 'List of schools'!$B$2:$B$8000,0)), "NA")</f>
        <v>NA</v>
      </c>
      <c r="D462" s="10"/>
      <c r="E462" s="124"/>
      <c r="F462" s="149" t="str">
        <f>IF(E462="","",IFERROR(
IF('Year 8 _2022'!E462="M",INDEX('List of schools'!H$2:H$7300,MATCH('Year 8 _2022'!$B462,'List of schools'!$B$2:$B$7300,0)),IF('Year 8 _2022'!E462="F",INDEX('List of schools'!G$2:G$7300,MATCH('Year 8 _2022'!$B462,'List of schools'!$B$2:$B$7300,0)),IF('Year 8 _2022'!E462="non-binary or other", 0,IF('Year 8 _2022'!E462="not disclosed", 0,"NA")))),"NA"))</f>
        <v/>
      </c>
      <c r="G462" s="11"/>
      <c r="H462" s="10"/>
      <c r="I462" s="10"/>
      <c r="J462" s="10"/>
      <c r="K462" s="150">
        <f t="shared" si="107"/>
        <v>0</v>
      </c>
      <c r="L462" s="17"/>
      <c r="M462" s="16"/>
      <c r="N462" s="9"/>
      <c r="O462" s="213"/>
      <c r="P462" s="10"/>
      <c r="Q462" s="355"/>
      <c r="R462" s="254"/>
      <c r="S462" s="151" t="str">
        <f t="shared" si="115"/>
        <v/>
      </c>
      <c r="T462" s="16"/>
      <c r="U462" s="10"/>
      <c r="V462" s="213"/>
      <c r="W462" s="10"/>
      <c r="X462" s="355"/>
      <c r="Y462" s="254"/>
      <c r="Z462" s="151" t="str">
        <f t="shared" si="116"/>
        <v/>
      </c>
      <c r="AA462" s="4"/>
      <c r="AB462" s="153" t="str">
        <f t="shared" si="108"/>
        <v/>
      </c>
      <c r="AC462" s="169" t="str">
        <f t="shared" si="109"/>
        <v/>
      </c>
      <c r="AD462" s="153">
        <f t="shared" si="110"/>
        <v>0</v>
      </c>
      <c r="AE462" s="153" t="str">
        <f t="shared" si="111"/>
        <v>NA</v>
      </c>
      <c r="AF462" s="153" t="str">
        <f t="shared" si="112"/>
        <v>NA</v>
      </c>
      <c r="AG462" s="153" t="str">
        <f>IF(AF462="NA","",IF(AF462=999999, "", IF(AF462=888888, "", IF(COUNTIF($AF$10:AF462,AF462)=1,AF462,""))))</f>
        <v/>
      </c>
      <c r="AH462" s="153" t="str">
        <f t="shared" si="113"/>
        <v>NA</v>
      </c>
      <c r="AI462" s="153" t="str">
        <f>IF(AH462="NA","",IF(AH462=999999, "", IF(AH462=888888, "", IF(COUNTIF($AH$10:AH462,AH462)=1,AH462,""))))</f>
        <v/>
      </c>
      <c r="AJ462" s="153" t="str">
        <f t="shared" si="114"/>
        <v>NA</v>
      </c>
      <c r="AK462" s="153" t="str">
        <f>IF(AJ462="NA","",IF(AJ462=999999, "", IF(AJ462=888888, "", IF(COUNTIF($AJ$10:AJ462,AJ462)=1,AJ462,""))))</f>
        <v/>
      </c>
      <c r="AL462" s="153">
        <f t="shared" si="117"/>
        <v>0</v>
      </c>
      <c r="AM462" s="153">
        <f t="shared" si="118"/>
        <v>0</v>
      </c>
      <c r="AN462" s="153" t="str">
        <f t="shared" si="119"/>
        <v>False</v>
      </c>
      <c r="AO462" s="235" t="str">
        <f t="shared" si="120"/>
        <v>NA</v>
      </c>
      <c r="AP462" s="235" t="str">
        <f>IF(AO462="NA","",IF(AO462=999999, "", IF(AO462=888888, "", IF(COUNTIF($AO$10:AO462,AO462)=1,AO462,""))))</f>
        <v/>
      </c>
      <c r="AQ462" s="211"/>
      <c r="AR462" s="211"/>
    </row>
    <row r="463" spans="1:44" ht="21.75" customHeight="1" x14ac:dyDescent="0.35">
      <c r="A463" s="148" t="str">
        <f t="shared" si="106"/>
        <v/>
      </c>
      <c r="B463" s="10"/>
      <c r="C463" s="147" t="str">
        <f>IFERROR(INDEX('List of schools'!C$2:C$8000, MATCH('Year 8 _2022'!$B463, 'List of schools'!$B$2:$B$8000,0)), "NA")</f>
        <v>NA</v>
      </c>
      <c r="D463" s="10"/>
      <c r="E463" s="124"/>
      <c r="F463" s="149" t="str">
        <f>IF(E463="","",IFERROR(
IF('Year 8 _2022'!E463="M",INDEX('List of schools'!H$2:H$7300,MATCH('Year 8 _2022'!$B463,'List of schools'!$B$2:$B$7300,0)),IF('Year 8 _2022'!E463="F",INDEX('List of schools'!G$2:G$7300,MATCH('Year 8 _2022'!$B463,'List of schools'!$B$2:$B$7300,0)),IF('Year 8 _2022'!E463="non-binary or other", 0,IF('Year 8 _2022'!E463="not disclosed", 0,"NA")))),"NA"))</f>
        <v/>
      </c>
      <c r="G463" s="11"/>
      <c r="H463" s="10"/>
      <c r="I463" s="10"/>
      <c r="J463" s="10"/>
      <c r="K463" s="150">
        <f t="shared" si="107"/>
        <v>0</v>
      </c>
      <c r="L463" s="17"/>
      <c r="M463" s="16"/>
      <c r="N463" s="9"/>
      <c r="O463" s="213"/>
      <c r="P463" s="10"/>
      <c r="Q463" s="355"/>
      <c r="R463" s="254"/>
      <c r="S463" s="151" t="str">
        <f t="shared" si="115"/>
        <v/>
      </c>
      <c r="T463" s="16"/>
      <c r="U463" s="10"/>
      <c r="V463" s="213"/>
      <c r="W463" s="10"/>
      <c r="X463" s="355"/>
      <c r="Y463" s="254"/>
      <c r="Z463" s="151" t="str">
        <f t="shared" si="116"/>
        <v/>
      </c>
      <c r="AA463" s="4"/>
      <c r="AB463" s="153" t="str">
        <f t="shared" si="108"/>
        <v/>
      </c>
      <c r="AC463" s="169" t="str">
        <f t="shared" si="109"/>
        <v/>
      </c>
      <c r="AD463" s="153">
        <f t="shared" si="110"/>
        <v>0</v>
      </c>
      <c r="AE463" s="153" t="str">
        <f t="shared" si="111"/>
        <v>NA</v>
      </c>
      <c r="AF463" s="153" t="str">
        <f t="shared" si="112"/>
        <v>NA</v>
      </c>
      <c r="AG463" s="153" t="str">
        <f>IF(AF463="NA","",IF(AF463=999999, "", IF(AF463=888888, "", IF(COUNTIF($AF$10:AF463,AF463)=1,AF463,""))))</f>
        <v/>
      </c>
      <c r="AH463" s="153" t="str">
        <f t="shared" si="113"/>
        <v>NA</v>
      </c>
      <c r="AI463" s="153" t="str">
        <f>IF(AH463="NA","",IF(AH463=999999, "", IF(AH463=888888, "", IF(COUNTIF($AH$10:AH463,AH463)=1,AH463,""))))</f>
        <v/>
      </c>
      <c r="AJ463" s="153" t="str">
        <f t="shared" si="114"/>
        <v>NA</v>
      </c>
      <c r="AK463" s="153" t="str">
        <f>IF(AJ463="NA","",IF(AJ463=999999, "", IF(AJ463=888888, "", IF(COUNTIF($AJ$10:AJ463,AJ463)=1,AJ463,""))))</f>
        <v/>
      </c>
      <c r="AL463" s="153">
        <f t="shared" si="117"/>
        <v>0</v>
      </c>
      <c r="AM463" s="153">
        <f t="shared" si="118"/>
        <v>0</v>
      </c>
      <c r="AN463" s="153" t="str">
        <f t="shared" si="119"/>
        <v>False</v>
      </c>
      <c r="AO463" s="235" t="str">
        <f t="shared" si="120"/>
        <v>NA</v>
      </c>
      <c r="AP463" s="235" t="str">
        <f>IF(AO463="NA","",IF(AO463=999999, "", IF(AO463=888888, "", IF(COUNTIF($AO$10:AO463,AO463)=1,AO463,""))))</f>
        <v/>
      </c>
      <c r="AQ463" s="211"/>
      <c r="AR463" s="211"/>
    </row>
    <row r="464" spans="1:44" ht="21.75" customHeight="1" x14ac:dyDescent="0.35">
      <c r="A464" s="148" t="str">
        <f t="shared" si="106"/>
        <v/>
      </c>
      <c r="B464" s="10"/>
      <c r="C464" s="147" t="str">
        <f>IFERROR(INDEX('List of schools'!C$2:C$8000, MATCH('Year 8 _2022'!$B464, 'List of schools'!$B$2:$B$8000,0)), "NA")</f>
        <v>NA</v>
      </c>
      <c r="D464" s="10"/>
      <c r="E464" s="124"/>
      <c r="F464" s="149" t="str">
        <f>IF(E464="","",IFERROR(
IF('Year 8 _2022'!E464="M",INDEX('List of schools'!H$2:H$7300,MATCH('Year 8 _2022'!$B464,'List of schools'!$B$2:$B$7300,0)),IF('Year 8 _2022'!E464="F",INDEX('List of schools'!G$2:G$7300,MATCH('Year 8 _2022'!$B464,'List of schools'!$B$2:$B$7300,0)),IF('Year 8 _2022'!E464="non-binary or other", 0,IF('Year 8 _2022'!E464="not disclosed", 0,"NA")))),"NA"))</f>
        <v/>
      </c>
      <c r="G464" s="11"/>
      <c r="H464" s="10"/>
      <c r="I464" s="10"/>
      <c r="J464" s="10"/>
      <c r="K464" s="150">
        <f t="shared" si="107"/>
        <v>0</v>
      </c>
      <c r="L464" s="17"/>
      <c r="M464" s="16"/>
      <c r="N464" s="9"/>
      <c r="O464" s="213"/>
      <c r="P464" s="10"/>
      <c r="Q464" s="355"/>
      <c r="R464" s="254"/>
      <c r="S464" s="151" t="str">
        <f t="shared" si="115"/>
        <v/>
      </c>
      <c r="T464" s="16"/>
      <c r="U464" s="10"/>
      <c r="V464" s="213"/>
      <c r="W464" s="10"/>
      <c r="X464" s="355"/>
      <c r="Y464" s="254"/>
      <c r="Z464" s="151" t="str">
        <f t="shared" si="116"/>
        <v/>
      </c>
      <c r="AA464" s="4"/>
      <c r="AB464" s="153" t="str">
        <f t="shared" si="108"/>
        <v/>
      </c>
      <c r="AC464" s="169" t="str">
        <f t="shared" si="109"/>
        <v/>
      </c>
      <c r="AD464" s="153">
        <f t="shared" si="110"/>
        <v>0</v>
      </c>
      <c r="AE464" s="153" t="str">
        <f t="shared" si="111"/>
        <v>NA</v>
      </c>
      <c r="AF464" s="153" t="str">
        <f t="shared" si="112"/>
        <v>NA</v>
      </c>
      <c r="AG464" s="153" t="str">
        <f>IF(AF464="NA","",IF(AF464=999999, "", IF(AF464=888888, "", IF(COUNTIF($AF$10:AF464,AF464)=1,AF464,""))))</f>
        <v/>
      </c>
      <c r="AH464" s="153" t="str">
        <f t="shared" si="113"/>
        <v>NA</v>
      </c>
      <c r="AI464" s="153" t="str">
        <f>IF(AH464="NA","",IF(AH464=999999, "", IF(AH464=888888, "", IF(COUNTIF($AH$10:AH464,AH464)=1,AH464,""))))</f>
        <v/>
      </c>
      <c r="AJ464" s="153" t="str">
        <f t="shared" si="114"/>
        <v>NA</v>
      </c>
      <c r="AK464" s="153" t="str">
        <f>IF(AJ464="NA","",IF(AJ464=999999, "", IF(AJ464=888888, "", IF(COUNTIF($AJ$10:AJ464,AJ464)=1,AJ464,""))))</f>
        <v/>
      </c>
      <c r="AL464" s="153">
        <f t="shared" si="117"/>
        <v>0</v>
      </c>
      <c r="AM464" s="153">
        <f t="shared" si="118"/>
        <v>0</v>
      </c>
      <c r="AN464" s="153" t="str">
        <f t="shared" si="119"/>
        <v>False</v>
      </c>
      <c r="AO464" s="235" t="str">
        <f t="shared" si="120"/>
        <v>NA</v>
      </c>
      <c r="AP464" s="235" t="str">
        <f>IF(AO464="NA","",IF(AO464=999999, "", IF(AO464=888888, "", IF(COUNTIF($AO$10:AO464,AO464)=1,AO464,""))))</f>
        <v/>
      </c>
      <c r="AQ464" s="211"/>
      <c r="AR464" s="211"/>
    </row>
    <row r="465" spans="1:44" ht="21.75" customHeight="1" x14ac:dyDescent="0.35">
      <c r="A465" s="148" t="str">
        <f t="shared" si="106"/>
        <v/>
      </c>
      <c r="B465" s="10"/>
      <c r="C465" s="147" t="str">
        <f>IFERROR(INDEX('List of schools'!C$2:C$8000, MATCH('Year 8 _2022'!$B465, 'List of schools'!$B$2:$B$8000,0)), "NA")</f>
        <v>NA</v>
      </c>
      <c r="D465" s="10"/>
      <c r="E465" s="124"/>
      <c r="F465" s="149" t="str">
        <f>IF(E465="","",IFERROR(
IF('Year 8 _2022'!E465="M",INDEX('List of schools'!H$2:H$7300,MATCH('Year 8 _2022'!$B465,'List of schools'!$B$2:$B$7300,0)),IF('Year 8 _2022'!E465="F",INDEX('List of schools'!G$2:G$7300,MATCH('Year 8 _2022'!$B465,'List of schools'!$B$2:$B$7300,0)),IF('Year 8 _2022'!E465="non-binary or other", 0,IF('Year 8 _2022'!E465="not disclosed", 0,"NA")))),"NA"))</f>
        <v/>
      </c>
      <c r="G465" s="11"/>
      <c r="H465" s="10"/>
      <c r="I465" s="10"/>
      <c r="J465" s="10"/>
      <c r="K465" s="150">
        <f t="shared" si="107"/>
        <v>0</v>
      </c>
      <c r="L465" s="17"/>
      <c r="M465" s="16"/>
      <c r="N465" s="9"/>
      <c r="O465" s="213"/>
      <c r="P465" s="10"/>
      <c r="Q465" s="355"/>
      <c r="R465" s="254"/>
      <c r="S465" s="151" t="str">
        <f t="shared" si="115"/>
        <v/>
      </c>
      <c r="T465" s="16"/>
      <c r="U465" s="10"/>
      <c r="V465" s="213"/>
      <c r="W465" s="10"/>
      <c r="X465" s="355"/>
      <c r="Y465" s="254"/>
      <c r="Z465" s="151" t="str">
        <f t="shared" si="116"/>
        <v/>
      </c>
      <c r="AA465" s="4"/>
      <c r="AB465" s="153" t="str">
        <f t="shared" si="108"/>
        <v/>
      </c>
      <c r="AC465" s="169" t="str">
        <f t="shared" si="109"/>
        <v/>
      </c>
      <c r="AD465" s="153">
        <f t="shared" si="110"/>
        <v>0</v>
      </c>
      <c r="AE465" s="153" t="str">
        <f t="shared" si="111"/>
        <v>NA</v>
      </c>
      <c r="AF465" s="153" t="str">
        <f t="shared" si="112"/>
        <v>NA</v>
      </c>
      <c r="AG465" s="153" t="str">
        <f>IF(AF465="NA","",IF(AF465=999999, "", IF(AF465=888888, "", IF(COUNTIF($AF$10:AF465,AF465)=1,AF465,""))))</f>
        <v/>
      </c>
      <c r="AH465" s="153" t="str">
        <f t="shared" si="113"/>
        <v>NA</v>
      </c>
      <c r="AI465" s="153" t="str">
        <f>IF(AH465="NA","",IF(AH465=999999, "", IF(AH465=888888, "", IF(COUNTIF($AH$10:AH465,AH465)=1,AH465,""))))</f>
        <v/>
      </c>
      <c r="AJ465" s="153" t="str">
        <f t="shared" si="114"/>
        <v>NA</v>
      </c>
      <c r="AK465" s="153" t="str">
        <f>IF(AJ465="NA","",IF(AJ465=999999, "", IF(AJ465=888888, "", IF(COUNTIF($AJ$10:AJ465,AJ465)=1,AJ465,""))))</f>
        <v/>
      </c>
      <c r="AL465" s="153">
        <f t="shared" si="117"/>
        <v>0</v>
      </c>
      <c r="AM465" s="153">
        <f t="shared" si="118"/>
        <v>0</v>
      </c>
      <c r="AN465" s="153" t="str">
        <f t="shared" si="119"/>
        <v>False</v>
      </c>
      <c r="AO465" s="235" t="str">
        <f t="shared" si="120"/>
        <v>NA</v>
      </c>
      <c r="AP465" s="235" t="str">
        <f>IF(AO465="NA","",IF(AO465=999999, "", IF(AO465=888888, "", IF(COUNTIF($AO$10:AO465,AO465)=1,AO465,""))))</f>
        <v/>
      </c>
      <c r="AQ465" s="211"/>
      <c r="AR465" s="211"/>
    </row>
    <row r="466" spans="1:44" ht="21.75" customHeight="1" x14ac:dyDescent="0.35">
      <c r="A466" s="148" t="str">
        <f t="shared" si="106"/>
        <v/>
      </c>
      <c r="B466" s="10"/>
      <c r="C466" s="147" t="str">
        <f>IFERROR(INDEX('List of schools'!C$2:C$8000, MATCH('Year 8 _2022'!$B466, 'List of schools'!$B$2:$B$8000,0)), "NA")</f>
        <v>NA</v>
      </c>
      <c r="D466" s="10"/>
      <c r="E466" s="124"/>
      <c r="F466" s="149" t="str">
        <f>IF(E466="","",IFERROR(
IF('Year 8 _2022'!E466="M",INDEX('List of schools'!H$2:H$7300,MATCH('Year 8 _2022'!$B466,'List of schools'!$B$2:$B$7300,0)),IF('Year 8 _2022'!E466="F",INDEX('List of schools'!G$2:G$7300,MATCH('Year 8 _2022'!$B466,'List of schools'!$B$2:$B$7300,0)),IF('Year 8 _2022'!E466="non-binary or other", 0,IF('Year 8 _2022'!E466="not disclosed", 0,"NA")))),"NA"))</f>
        <v/>
      </c>
      <c r="G466" s="11"/>
      <c r="H466" s="10"/>
      <c r="I466" s="10"/>
      <c r="J466" s="10"/>
      <c r="K466" s="150">
        <f t="shared" si="107"/>
        <v>0</v>
      </c>
      <c r="L466" s="17"/>
      <c r="M466" s="16"/>
      <c r="N466" s="9"/>
      <c r="O466" s="213"/>
      <c r="P466" s="10"/>
      <c r="Q466" s="355"/>
      <c r="R466" s="254"/>
      <c r="S466" s="151" t="str">
        <f t="shared" si="115"/>
        <v/>
      </c>
      <c r="T466" s="16"/>
      <c r="U466" s="10"/>
      <c r="V466" s="213"/>
      <c r="W466" s="10"/>
      <c r="X466" s="355"/>
      <c r="Y466" s="254"/>
      <c r="Z466" s="151" t="str">
        <f t="shared" si="116"/>
        <v/>
      </c>
      <c r="AA466" s="4"/>
      <c r="AB466" s="153" t="str">
        <f t="shared" si="108"/>
        <v/>
      </c>
      <c r="AC466" s="169" t="str">
        <f t="shared" si="109"/>
        <v/>
      </c>
      <c r="AD466" s="153">
        <f t="shared" si="110"/>
        <v>0</v>
      </c>
      <c r="AE466" s="153" t="str">
        <f t="shared" si="111"/>
        <v>NA</v>
      </c>
      <c r="AF466" s="153" t="str">
        <f t="shared" si="112"/>
        <v>NA</v>
      </c>
      <c r="AG466" s="153" t="str">
        <f>IF(AF466="NA","",IF(AF466=999999, "", IF(AF466=888888, "", IF(COUNTIF($AF$10:AF466,AF466)=1,AF466,""))))</f>
        <v/>
      </c>
      <c r="AH466" s="153" t="str">
        <f t="shared" si="113"/>
        <v>NA</v>
      </c>
      <c r="AI466" s="153" t="str">
        <f>IF(AH466="NA","",IF(AH466=999999, "", IF(AH466=888888, "", IF(COUNTIF($AH$10:AH466,AH466)=1,AH466,""))))</f>
        <v/>
      </c>
      <c r="AJ466" s="153" t="str">
        <f t="shared" si="114"/>
        <v>NA</v>
      </c>
      <c r="AK466" s="153" t="str">
        <f>IF(AJ466="NA","",IF(AJ466=999999, "", IF(AJ466=888888, "", IF(COUNTIF($AJ$10:AJ466,AJ466)=1,AJ466,""))))</f>
        <v/>
      </c>
      <c r="AL466" s="153">
        <f t="shared" si="117"/>
        <v>0</v>
      </c>
      <c r="AM466" s="153">
        <f t="shared" si="118"/>
        <v>0</v>
      </c>
      <c r="AN466" s="153" t="str">
        <f t="shared" si="119"/>
        <v>False</v>
      </c>
      <c r="AO466" s="235" t="str">
        <f t="shared" si="120"/>
        <v>NA</v>
      </c>
      <c r="AP466" s="235" t="str">
        <f>IF(AO466="NA","",IF(AO466=999999, "", IF(AO466=888888, "", IF(COUNTIF($AO$10:AO466,AO466)=1,AO466,""))))</f>
        <v/>
      </c>
      <c r="AQ466" s="211"/>
      <c r="AR466" s="211"/>
    </row>
    <row r="467" spans="1:44" ht="21.75" customHeight="1" x14ac:dyDescent="0.35">
      <c r="A467" s="148" t="str">
        <f t="shared" si="106"/>
        <v/>
      </c>
      <c r="B467" s="10"/>
      <c r="C467" s="147" t="str">
        <f>IFERROR(INDEX('List of schools'!C$2:C$8000, MATCH('Year 8 _2022'!$B467, 'List of schools'!$B$2:$B$8000,0)), "NA")</f>
        <v>NA</v>
      </c>
      <c r="D467" s="10"/>
      <c r="E467" s="124"/>
      <c r="F467" s="149" t="str">
        <f>IF(E467="","",IFERROR(
IF('Year 8 _2022'!E467="M",INDEX('List of schools'!H$2:H$7300,MATCH('Year 8 _2022'!$B467,'List of schools'!$B$2:$B$7300,0)),IF('Year 8 _2022'!E467="F",INDEX('List of schools'!G$2:G$7300,MATCH('Year 8 _2022'!$B467,'List of schools'!$B$2:$B$7300,0)),IF('Year 8 _2022'!E467="non-binary or other", 0,IF('Year 8 _2022'!E467="not disclosed", 0,"NA")))),"NA"))</f>
        <v/>
      </c>
      <c r="G467" s="11"/>
      <c r="H467" s="10"/>
      <c r="I467" s="10"/>
      <c r="J467" s="10"/>
      <c r="K467" s="150">
        <f t="shared" si="107"/>
        <v>0</v>
      </c>
      <c r="L467" s="17"/>
      <c r="M467" s="16"/>
      <c r="N467" s="9"/>
      <c r="O467" s="213"/>
      <c r="P467" s="10"/>
      <c r="Q467" s="355"/>
      <c r="R467" s="254"/>
      <c r="S467" s="151" t="str">
        <f t="shared" si="115"/>
        <v/>
      </c>
      <c r="T467" s="16"/>
      <c r="U467" s="10"/>
      <c r="V467" s="213"/>
      <c r="W467" s="10"/>
      <c r="X467" s="355"/>
      <c r="Y467" s="254"/>
      <c r="Z467" s="151" t="str">
        <f t="shared" si="116"/>
        <v/>
      </c>
      <c r="AA467" s="4"/>
      <c r="AB467" s="153" t="str">
        <f t="shared" si="108"/>
        <v/>
      </c>
      <c r="AC467" s="169" t="str">
        <f t="shared" si="109"/>
        <v/>
      </c>
      <c r="AD467" s="153">
        <f t="shared" si="110"/>
        <v>0</v>
      </c>
      <c r="AE467" s="153" t="str">
        <f t="shared" si="111"/>
        <v>NA</v>
      </c>
      <c r="AF467" s="153" t="str">
        <f t="shared" si="112"/>
        <v>NA</v>
      </c>
      <c r="AG467" s="153" t="str">
        <f>IF(AF467="NA","",IF(AF467=999999, "", IF(AF467=888888, "", IF(COUNTIF($AF$10:AF467,AF467)=1,AF467,""))))</f>
        <v/>
      </c>
      <c r="AH467" s="153" t="str">
        <f t="shared" si="113"/>
        <v>NA</v>
      </c>
      <c r="AI467" s="153" t="str">
        <f>IF(AH467="NA","",IF(AH467=999999, "", IF(AH467=888888, "", IF(COUNTIF($AH$10:AH467,AH467)=1,AH467,""))))</f>
        <v/>
      </c>
      <c r="AJ467" s="153" t="str">
        <f t="shared" si="114"/>
        <v>NA</v>
      </c>
      <c r="AK467" s="153" t="str">
        <f>IF(AJ467="NA","",IF(AJ467=999999, "", IF(AJ467=888888, "", IF(COUNTIF($AJ$10:AJ467,AJ467)=1,AJ467,""))))</f>
        <v/>
      </c>
      <c r="AL467" s="153">
        <f t="shared" si="117"/>
        <v>0</v>
      </c>
      <c r="AM467" s="153">
        <f t="shared" si="118"/>
        <v>0</v>
      </c>
      <c r="AN467" s="153" t="str">
        <f t="shared" si="119"/>
        <v>False</v>
      </c>
      <c r="AO467" s="235" t="str">
        <f t="shared" si="120"/>
        <v>NA</v>
      </c>
      <c r="AP467" s="235" t="str">
        <f>IF(AO467="NA","",IF(AO467=999999, "", IF(AO467=888888, "", IF(COUNTIF($AO$10:AO467,AO467)=1,AO467,""))))</f>
        <v/>
      </c>
      <c r="AQ467" s="211"/>
      <c r="AR467" s="211"/>
    </row>
    <row r="468" spans="1:44" ht="21.75" customHeight="1" x14ac:dyDescent="0.35">
      <c r="A468" s="148" t="str">
        <f t="shared" si="106"/>
        <v/>
      </c>
      <c r="B468" s="10"/>
      <c r="C468" s="147" t="str">
        <f>IFERROR(INDEX('List of schools'!C$2:C$8000, MATCH('Year 8 _2022'!$B468, 'List of schools'!$B$2:$B$8000,0)), "NA")</f>
        <v>NA</v>
      </c>
      <c r="D468" s="10"/>
      <c r="E468" s="124"/>
      <c r="F468" s="149" t="str">
        <f>IF(E468="","",IFERROR(
IF('Year 8 _2022'!E468="M",INDEX('List of schools'!H$2:H$7300,MATCH('Year 8 _2022'!$B468,'List of schools'!$B$2:$B$7300,0)),IF('Year 8 _2022'!E468="F",INDEX('List of schools'!G$2:G$7300,MATCH('Year 8 _2022'!$B468,'List of schools'!$B$2:$B$7300,0)),IF('Year 8 _2022'!E468="non-binary or other", 0,IF('Year 8 _2022'!E468="not disclosed", 0,"NA")))),"NA"))</f>
        <v/>
      </c>
      <c r="G468" s="11"/>
      <c r="H468" s="10"/>
      <c r="I468" s="10"/>
      <c r="J468" s="10"/>
      <c r="K468" s="150">
        <f t="shared" si="107"/>
        <v>0</v>
      </c>
      <c r="L468" s="17"/>
      <c r="M468" s="16"/>
      <c r="N468" s="9"/>
      <c r="O468" s="213"/>
      <c r="P468" s="10"/>
      <c r="Q468" s="355"/>
      <c r="R468" s="254"/>
      <c r="S468" s="151" t="str">
        <f t="shared" si="115"/>
        <v/>
      </c>
      <c r="T468" s="16"/>
      <c r="U468" s="10"/>
      <c r="V468" s="213"/>
      <c r="W468" s="10"/>
      <c r="X468" s="355"/>
      <c r="Y468" s="254"/>
      <c r="Z468" s="151" t="str">
        <f t="shared" si="116"/>
        <v/>
      </c>
      <c r="AA468" s="4"/>
      <c r="AB468" s="153" t="str">
        <f t="shared" si="108"/>
        <v/>
      </c>
      <c r="AC468" s="169" t="str">
        <f t="shared" si="109"/>
        <v/>
      </c>
      <c r="AD468" s="153">
        <f t="shared" si="110"/>
        <v>0</v>
      </c>
      <c r="AE468" s="153" t="str">
        <f t="shared" si="111"/>
        <v>NA</v>
      </c>
      <c r="AF468" s="153" t="str">
        <f t="shared" si="112"/>
        <v>NA</v>
      </c>
      <c r="AG468" s="153" t="str">
        <f>IF(AF468="NA","",IF(AF468=999999, "", IF(AF468=888888, "", IF(COUNTIF($AF$10:AF468,AF468)=1,AF468,""))))</f>
        <v/>
      </c>
      <c r="AH468" s="153" t="str">
        <f t="shared" si="113"/>
        <v>NA</v>
      </c>
      <c r="AI468" s="153" t="str">
        <f>IF(AH468="NA","",IF(AH468=999999, "", IF(AH468=888888, "", IF(COUNTIF($AH$10:AH468,AH468)=1,AH468,""))))</f>
        <v/>
      </c>
      <c r="AJ468" s="153" t="str">
        <f t="shared" si="114"/>
        <v>NA</v>
      </c>
      <c r="AK468" s="153" t="str">
        <f>IF(AJ468="NA","",IF(AJ468=999999, "", IF(AJ468=888888, "", IF(COUNTIF($AJ$10:AJ468,AJ468)=1,AJ468,""))))</f>
        <v/>
      </c>
      <c r="AL468" s="153">
        <f t="shared" si="117"/>
        <v>0</v>
      </c>
      <c r="AM468" s="153">
        <f t="shared" si="118"/>
        <v>0</v>
      </c>
      <c r="AN468" s="153" t="str">
        <f t="shared" si="119"/>
        <v>False</v>
      </c>
      <c r="AO468" s="235" t="str">
        <f t="shared" si="120"/>
        <v>NA</v>
      </c>
      <c r="AP468" s="235" t="str">
        <f>IF(AO468="NA","",IF(AO468=999999, "", IF(AO468=888888, "", IF(COUNTIF($AO$10:AO468,AO468)=1,AO468,""))))</f>
        <v/>
      </c>
      <c r="AQ468" s="211"/>
      <c r="AR468" s="211"/>
    </row>
    <row r="469" spans="1:44" ht="21.75" customHeight="1" x14ac:dyDescent="0.35">
      <c r="A469" s="148" t="str">
        <f t="shared" si="106"/>
        <v/>
      </c>
      <c r="B469" s="10"/>
      <c r="C469" s="147" t="str">
        <f>IFERROR(INDEX('List of schools'!C$2:C$8000, MATCH('Year 8 _2022'!$B469, 'List of schools'!$B$2:$B$8000,0)), "NA")</f>
        <v>NA</v>
      </c>
      <c r="D469" s="10"/>
      <c r="E469" s="124"/>
      <c r="F469" s="149" t="str">
        <f>IF(E469="","",IFERROR(
IF('Year 8 _2022'!E469="M",INDEX('List of schools'!H$2:H$7300,MATCH('Year 8 _2022'!$B469,'List of schools'!$B$2:$B$7300,0)),IF('Year 8 _2022'!E469="F",INDEX('List of schools'!G$2:G$7300,MATCH('Year 8 _2022'!$B469,'List of schools'!$B$2:$B$7300,0)),IF('Year 8 _2022'!E469="non-binary or other", 0,IF('Year 8 _2022'!E469="not disclosed", 0,"NA")))),"NA"))</f>
        <v/>
      </c>
      <c r="G469" s="11"/>
      <c r="H469" s="10"/>
      <c r="I469" s="10"/>
      <c r="J469" s="10"/>
      <c r="K469" s="150">
        <f t="shared" si="107"/>
        <v>0</v>
      </c>
      <c r="L469" s="17"/>
      <c r="M469" s="16"/>
      <c r="N469" s="9"/>
      <c r="O469" s="213"/>
      <c r="P469" s="10"/>
      <c r="Q469" s="355"/>
      <c r="R469" s="254"/>
      <c r="S469" s="151" t="str">
        <f t="shared" si="115"/>
        <v/>
      </c>
      <c r="T469" s="16"/>
      <c r="U469" s="10"/>
      <c r="V469" s="213"/>
      <c r="W469" s="10"/>
      <c r="X469" s="355"/>
      <c r="Y469" s="254"/>
      <c r="Z469" s="151" t="str">
        <f t="shared" si="116"/>
        <v/>
      </c>
      <c r="AA469" s="4"/>
      <c r="AB469" s="153" t="str">
        <f t="shared" si="108"/>
        <v/>
      </c>
      <c r="AC469" s="169" t="str">
        <f t="shared" si="109"/>
        <v/>
      </c>
      <c r="AD469" s="153">
        <f t="shared" si="110"/>
        <v>0</v>
      </c>
      <c r="AE469" s="153" t="str">
        <f t="shared" si="111"/>
        <v>NA</v>
      </c>
      <c r="AF469" s="153" t="str">
        <f t="shared" si="112"/>
        <v>NA</v>
      </c>
      <c r="AG469" s="153" t="str">
        <f>IF(AF469="NA","",IF(AF469=999999, "", IF(AF469=888888, "", IF(COUNTIF($AF$10:AF469,AF469)=1,AF469,""))))</f>
        <v/>
      </c>
      <c r="AH469" s="153" t="str">
        <f t="shared" si="113"/>
        <v>NA</v>
      </c>
      <c r="AI469" s="153" t="str">
        <f>IF(AH469="NA","",IF(AH469=999999, "", IF(AH469=888888, "", IF(COUNTIF($AH$10:AH469,AH469)=1,AH469,""))))</f>
        <v/>
      </c>
      <c r="AJ469" s="153" t="str">
        <f t="shared" si="114"/>
        <v>NA</v>
      </c>
      <c r="AK469" s="153" t="str">
        <f>IF(AJ469="NA","",IF(AJ469=999999, "", IF(AJ469=888888, "", IF(COUNTIF($AJ$10:AJ469,AJ469)=1,AJ469,""))))</f>
        <v/>
      </c>
      <c r="AL469" s="153">
        <f t="shared" si="117"/>
        <v>0</v>
      </c>
      <c r="AM469" s="153">
        <f t="shared" si="118"/>
        <v>0</v>
      </c>
      <c r="AN469" s="153" t="str">
        <f t="shared" si="119"/>
        <v>False</v>
      </c>
      <c r="AO469" s="235" t="str">
        <f t="shared" si="120"/>
        <v>NA</v>
      </c>
      <c r="AP469" s="235" t="str">
        <f>IF(AO469="NA","",IF(AO469=999999, "", IF(AO469=888888, "", IF(COUNTIF($AO$10:AO469,AO469)=1,AO469,""))))</f>
        <v/>
      </c>
      <c r="AQ469" s="211"/>
      <c r="AR469" s="211"/>
    </row>
    <row r="470" spans="1:44" ht="21.75" customHeight="1" x14ac:dyDescent="0.35">
      <c r="A470" s="148" t="str">
        <f t="shared" si="106"/>
        <v/>
      </c>
      <c r="B470" s="10"/>
      <c r="C470" s="147" t="str">
        <f>IFERROR(INDEX('List of schools'!C$2:C$8000, MATCH('Year 8 _2022'!$B470, 'List of schools'!$B$2:$B$8000,0)), "NA")</f>
        <v>NA</v>
      </c>
      <c r="D470" s="10"/>
      <c r="E470" s="124"/>
      <c r="F470" s="149" t="str">
        <f>IF(E470="","",IFERROR(
IF('Year 8 _2022'!E470="M",INDEX('List of schools'!H$2:H$7300,MATCH('Year 8 _2022'!$B470,'List of schools'!$B$2:$B$7300,0)),IF('Year 8 _2022'!E470="F",INDEX('List of schools'!G$2:G$7300,MATCH('Year 8 _2022'!$B470,'List of schools'!$B$2:$B$7300,0)),IF('Year 8 _2022'!E470="non-binary or other", 0,IF('Year 8 _2022'!E470="not disclosed", 0,"NA")))),"NA"))</f>
        <v/>
      </c>
      <c r="G470" s="11"/>
      <c r="H470" s="10"/>
      <c r="I470" s="10"/>
      <c r="J470" s="10"/>
      <c r="K470" s="150">
        <f t="shared" si="107"/>
        <v>0</v>
      </c>
      <c r="L470" s="17"/>
      <c r="M470" s="16"/>
      <c r="N470" s="9"/>
      <c r="O470" s="213"/>
      <c r="P470" s="10"/>
      <c r="Q470" s="355"/>
      <c r="R470" s="254"/>
      <c r="S470" s="151" t="str">
        <f t="shared" si="115"/>
        <v/>
      </c>
      <c r="T470" s="16"/>
      <c r="U470" s="10"/>
      <c r="V470" s="213"/>
      <c r="W470" s="10"/>
      <c r="X470" s="355"/>
      <c r="Y470" s="254"/>
      <c r="Z470" s="151" t="str">
        <f t="shared" si="116"/>
        <v/>
      </c>
      <c r="AA470" s="4"/>
      <c r="AB470" s="153" t="str">
        <f t="shared" si="108"/>
        <v/>
      </c>
      <c r="AC470" s="169" t="str">
        <f t="shared" si="109"/>
        <v/>
      </c>
      <c r="AD470" s="153">
        <f t="shared" si="110"/>
        <v>0</v>
      </c>
      <c r="AE470" s="153" t="str">
        <f t="shared" si="111"/>
        <v>NA</v>
      </c>
      <c r="AF470" s="153" t="str">
        <f t="shared" si="112"/>
        <v>NA</v>
      </c>
      <c r="AG470" s="153" t="str">
        <f>IF(AF470="NA","",IF(AF470=999999, "", IF(AF470=888888, "", IF(COUNTIF($AF$10:AF470,AF470)=1,AF470,""))))</f>
        <v/>
      </c>
      <c r="AH470" s="153" t="str">
        <f t="shared" si="113"/>
        <v>NA</v>
      </c>
      <c r="AI470" s="153" t="str">
        <f>IF(AH470="NA","",IF(AH470=999999, "", IF(AH470=888888, "", IF(COUNTIF($AH$10:AH470,AH470)=1,AH470,""))))</f>
        <v/>
      </c>
      <c r="AJ470" s="153" t="str">
        <f t="shared" si="114"/>
        <v>NA</v>
      </c>
      <c r="AK470" s="153" t="str">
        <f>IF(AJ470="NA","",IF(AJ470=999999, "", IF(AJ470=888888, "", IF(COUNTIF($AJ$10:AJ470,AJ470)=1,AJ470,""))))</f>
        <v/>
      </c>
      <c r="AL470" s="153">
        <f t="shared" si="117"/>
        <v>0</v>
      </c>
      <c r="AM470" s="153">
        <f t="shared" si="118"/>
        <v>0</v>
      </c>
      <c r="AN470" s="153" t="str">
        <f t="shared" si="119"/>
        <v>False</v>
      </c>
      <c r="AO470" s="235" t="str">
        <f t="shared" si="120"/>
        <v>NA</v>
      </c>
      <c r="AP470" s="235" t="str">
        <f>IF(AO470="NA","",IF(AO470=999999, "", IF(AO470=888888, "", IF(COUNTIF($AO$10:AO470,AO470)=1,AO470,""))))</f>
        <v/>
      </c>
      <c r="AQ470" s="211"/>
      <c r="AR470" s="211"/>
    </row>
    <row r="471" spans="1:44" ht="21.75" customHeight="1" x14ac:dyDescent="0.35">
      <c r="A471" s="148" t="str">
        <f t="shared" si="106"/>
        <v/>
      </c>
      <c r="B471" s="10"/>
      <c r="C471" s="147" t="str">
        <f>IFERROR(INDEX('List of schools'!C$2:C$8000, MATCH('Year 8 _2022'!$B471, 'List of schools'!$B$2:$B$8000,0)), "NA")</f>
        <v>NA</v>
      </c>
      <c r="D471" s="10"/>
      <c r="E471" s="124"/>
      <c r="F471" s="149" t="str">
        <f>IF(E471="","",IFERROR(
IF('Year 8 _2022'!E471="M",INDEX('List of schools'!H$2:H$7300,MATCH('Year 8 _2022'!$B471,'List of schools'!$B$2:$B$7300,0)),IF('Year 8 _2022'!E471="F",INDEX('List of schools'!G$2:G$7300,MATCH('Year 8 _2022'!$B471,'List of schools'!$B$2:$B$7300,0)),IF('Year 8 _2022'!E471="non-binary or other", 0,IF('Year 8 _2022'!E471="not disclosed", 0,"NA")))),"NA"))</f>
        <v/>
      </c>
      <c r="G471" s="11"/>
      <c r="H471" s="10"/>
      <c r="I471" s="10"/>
      <c r="J471" s="10"/>
      <c r="K471" s="150">
        <f t="shared" si="107"/>
        <v>0</v>
      </c>
      <c r="L471" s="17"/>
      <c r="M471" s="16"/>
      <c r="N471" s="9"/>
      <c r="O471" s="213"/>
      <c r="P471" s="10"/>
      <c r="Q471" s="355"/>
      <c r="R471" s="254"/>
      <c r="S471" s="151" t="str">
        <f t="shared" si="115"/>
        <v/>
      </c>
      <c r="T471" s="16"/>
      <c r="U471" s="10"/>
      <c r="V471" s="213"/>
      <c r="W471" s="10"/>
      <c r="X471" s="355"/>
      <c r="Y471" s="254"/>
      <c r="Z471" s="151" t="str">
        <f t="shared" si="116"/>
        <v/>
      </c>
      <c r="AA471" s="4"/>
      <c r="AB471" s="153" t="str">
        <f t="shared" si="108"/>
        <v/>
      </c>
      <c r="AC471" s="169" t="str">
        <f t="shared" si="109"/>
        <v/>
      </c>
      <c r="AD471" s="153">
        <f t="shared" si="110"/>
        <v>0</v>
      </c>
      <c r="AE471" s="153" t="str">
        <f t="shared" si="111"/>
        <v>NA</v>
      </c>
      <c r="AF471" s="153" t="str">
        <f t="shared" si="112"/>
        <v>NA</v>
      </c>
      <c r="AG471" s="153" t="str">
        <f>IF(AF471="NA","",IF(AF471=999999, "", IF(AF471=888888, "", IF(COUNTIF($AF$10:AF471,AF471)=1,AF471,""))))</f>
        <v/>
      </c>
      <c r="AH471" s="153" t="str">
        <f t="shared" si="113"/>
        <v>NA</v>
      </c>
      <c r="AI471" s="153" t="str">
        <f>IF(AH471="NA","",IF(AH471=999999, "", IF(AH471=888888, "", IF(COUNTIF($AH$10:AH471,AH471)=1,AH471,""))))</f>
        <v/>
      </c>
      <c r="AJ471" s="153" t="str">
        <f t="shared" si="114"/>
        <v>NA</v>
      </c>
      <c r="AK471" s="153" t="str">
        <f>IF(AJ471="NA","",IF(AJ471=999999, "", IF(AJ471=888888, "", IF(COUNTIF($AJ$10:AJ471,AJ471)=1,AJ471,""))))</f>
        <v/>
      </c>
      <c r="AL471" s="153">
        <f t="shared" si="117"/>
        <v>0</v>
      </c>
      <c r="AM471" s="153">
        <f t="shared" si="118"/>
        <v>0</v>
      </c>
      <c r="AN471" s="153" t="str">
        <f t="shared" si="119"/>
        <v>False</v>
      </c>
      <c r="AO471" s="235" t="str">
        <f t="shared" si="120"/>
        <v>NA</v>
      </c>
      <c r="AP471" s="235" t="str">
        <f>IF(AO471="NA","",IF(AO471=999999, "", IF(AO471=888888, "", IF(COUNTIF($AO$10:AO471,AO471)=1,AO471,""))))</f>
        <v/>
      </c>
      <c r="AQ471" s="211"/>
      <c r="AR471" s="211"/>
    </row>
    <row r="472" spans="1:44" ht="21.75" customHeight="1" x14ac:dyDescent="0.35">
      <c r="A472" s="148" t="str">
        <f t="shared" ref="A472:A510" si="121">IF($AD472=0,"",IF(OR($B472="", $D472="", $E472="",$O472="",$V472=""),"Required data Incomplete",""))</f>
        <v/>
      </c>
      <c r="B472" s="10"/>
      <c r="C472" s="147" t="str">
        <f>IFERROR(INDEX('List of schools'!C$2:C$8000, MATCH('Year 8 _2022'!$B472, 'List of schools'!$B$2:$B$8000,0)), "NA")</f>
        <v>NA</v>
      </c>
      <c r="D472" s="10"/>
      <c r="E472" s="124"/>
      <c r="F472" s="149" t="str">
        <f>IF(E472="","",IFERROR(
IF('Year 8 _2022'!E472="M",INDEX('List of schools'!H$2:H$7300,MATCH('Year 8 _2022'!$B472,'List of schools'!$B$2:$B$7300,0)),IF('Year 8 _2022'!E472="F",INDEX('List of schools'!G$2:G$7300,MATCH('Year 8 _2022'!$B472,'List of schools'!$B$2:$B$7300,0)),IF('Year 8 _2022'!E472="non-binary or other", 0,IF('Year 8 _2022'!E472="not disclosed", 0,"NA")))),"NA"))</f>
        <v/>
      </c>
      <c r="G472" s="11"/>
      <c r="H472" s="10"/>
      <c r="I472" s="10"/>
      <c r="J472" s="10"/>
      <c r="K472" s="150">
        <f t="shared" si="107"/>
        <v>0</v>
      </c>
      <c r="L472" s="17"/>
      <c r="M472" s="16"/>
      <c r="N472" s="9"/>
      <c r="O472" s="213"/>
      <c r="P472" s="10"/>
      <c r="Q472" s="355"/>
      <c r="R472" s="254"/>
      <c r="S472" s="151" t="str">
        <f t="shared" si="115"/>
        <v/>
      </c>
      <c r="T472" s="16"/>
      <c r="U472" s="10"/>
      <c r="V472" s="213"/>
      <c r="W472" s="10"/>
      <c r="X472" s="355"/>
      <c r="Y472" s="254"/>
      <c r="Z472" s="151" t="str">
        <f t="shared" si="116"/>
        <v/>
      </c>
      <c r="AA472" s="4"/>
      <c r="AB472" s="153" t="str">
        <f t="shared" si="108"/>
        <v/>
      </c>
      <c r="AC472" s="169" t="str">
        <f t="shared" si="109"/>
        <v/>
      </c>
      <c r="AD472" s="153">
        <f t="shared" si="110"/>
        <v>0</v>
      </c>
      <c r="AE472" s="153" t="str">
        <f t="shared" si="111"/>
        <v>NA</v>
      </c>
      <c r="AF472" s="153" t="str">
        <f t="shared" si="112"/>
        <v>NA</v>
      </c>
      <c r="AG472" s="153" t="str">
        <f>IF(AF472="NA","",IF(AF472=999999, "", IF(AF472=888888, "", IF(COUNTIF($AF$10:AF472,AF472)=1,AF472,""))))</f>
        <v/>
      </c>
      <c r="AH472" s="153" t="str">
        <f t="shared" si="113"/>
        <v>NA</v>
      </c>
      <c r="AI472" s="153" t="str">
        <f>IF(AH472="NA","",IF(AH472=999999, "", IF(AH472=888888, "", IF(COUNTIF($AH$10:AH472,AH472)=1,AH472,""))))</f>
        <v/>
      </c>
      <c r="AJ472" s="153" t="str">
        <f t="shared" si="114"/>
        <v>NA</v>
      </c>
      <c r="AK472" s="153" t="str">
        <f>IF(AJ472="NA","",IF(AJ472=999999, "", IF(AJ472=888888, "", IF(COUNTIF($AJ$10:AJ472,AJ472)=1,AJ472,""))))</f>
        <v/>
      </c>
      <c r="AL472" s="153">
        <f t="shared" si="117"/>
        <v>0</v>
      </c>
      <c r="AM472" s="153">
        <f t="shared" si="118"/>
        <v>0</v>
      </c>
      <c r="AN472" s="153" t="str">
        <f t="shared" si="119"/>
        <v>False</v>
      </c>
      <c r="AO472" s="235" t="str">
        <f t="shared" si="120"/>
        <v>NA</v>
      </c>
      <c r="AP472" s="235" t="str">
        <f>IF(AO472="NA","",IF(AO472=999999, "", IF(AO472=888888, "", IF(COUNTIF($AO$10:AO472,AO472)=1,AO472,""))))</f>
        <v/>
      </c>
      <c r="AQ472" s="211"/>
      <c r="AR472" s="211"/>
    </row>
    <row r="473" spans="1:44" ht="21.75" customHeight="1" x14ac:dyDescent="0.35">
      <c r="A473" s="148" t="str">
        <f t="shared" si="121"/>
        <v/>
      </c>
      <c r="B473" s="10"/>
      <c r="C473" s="147" t="str">
        <f>IFERROR(INDEX('List of schools'!C$2:C$8000, MATCH('Year 8 _2022'!$B473, 'List of schools'!$B$2:$B$8000,0)), "NA")</f>
        <v>NA</v>
      </c>
      <c r="D473" s="10"/>
      <c r="E473" s="124"/>
      <c r="F473" s="149" t="str">
        <f>IF(E473="","",IFERROR(
IF('Year 8 _2022'!E473="M",INDEX('List of schools'!H$2:H$7300,MATCH('Year 8 _2022'!$B473,'List of schools'!$B$2:$B$7300,0)),IF('Year 8 _2022'!E473="F",INDEX('List of schools'!G$2:G$7300,MATCH('Year 8 _2022'!$B473,'List of schools'!$B$2:$B$7300,0)),IF('Year 8 _2022'!E473="non-binary or other", 0,IF('Year 8 _2022'!E473="not disclosed", 0,"NA")))),"NA"))</f>
        <v/>
      </c>
      <c r="G473" s="11"/>
      <c r="H473" s="10"/>
      <c r="I473" s="10"/>
      <c r="J473" s="10"/>
      <c r="K473" s="150">
        <f t="shared" si="107"/>
        <v>0</v>
      </c>
      <c r="L473" s="17"/>
      <c r="M473" s="16"/>
      <c r="N473" s="9"/>
      <c r="O473" s="213"/>
      <c r="P473" s="10"/>
      <c r="Q473" s="355"/>
      <c r="R473" s="254"/>
      <c r="S473" s="151" t="str">
        <f t="shared" si="115"/>
        <v/>
      </c>
      <c r="T473" s="16"/>
      <c r="U473" s="10"/>
      <c r="V473" s="213"/>
      <c r="W473" s="10"/>
      <c r="X473" s="355"/>
      <c r="Y473" s="254"/>
      <c r="Z473" s="151" t="str">
        <f t="shared" si="116"/>
        <v/>
      </c>
      <c r="AA473" s="4"/>
      <c r="AB473" s="153" t="str">
        <f t="shared" si="108"/>
        <v/>
      </c>
      <c r="AC473" s="169" t="str">
        <f t="shared" si="109"/>
        <v/>
      </c>
      <c r="AD473" s="153">
        <f t="shared" si="110"/>
        <v>0</v>
      </c>
      <c r="AE473" s="153" t="str">
        <f t="shared" si="111"/>
        <v>NA</v>
      </c>
      <c r="AF473" s="153" t="str">
        <f t="shared" si="112"/>
        <v>NA</v>
      </c>
      <c r="AG473" s="153" t="str">
        <f>IF(AF473="NA","",IF(AF473=999999, "", IF(AF473=888888, "", IF(COUNTIF($AF$10:AF473,AF473)=1,AF473,""))))</f>
        <v/>
      </c>
      <c r="AH473" s="153" t="str">
        <f t="shared" si="113"/>
        <v>NA</v>
      </c>
      <c r="AI473" s="153" t="str">
        <f>IF(AH473="NA","",IF(AH473=999999, "", IF(AH473=888888, "", IF(COUNTIF($AH$10:AH473,AH473)=1,AH473,""))))</f>
        <v/>
      </c>
      <c r="AJ473" s="153" t="str">
        <f t="shared" si="114"/>
        <v>NA</v>
      </c>
      <c r="AK473" s="153" t="str">
        <f>IF(AJ473="NA","",IF(AJ473=999999, "", IF(AJ473=888888, "", IF(COUNTIF($AJ$10:AJ473,AJ473)=1,AJ473,""))))</f>
        <v/>
      </c>
      <c r="AL473" s="153">
        <f t="shared" si="117"/>
        <v>0</v>
      </c>
      <c r="AM473" s="153">
        <f t="shared" si="118"/>
        <v>0</v>
      </c>
      <c r="AN473" s="153" t="str">
        <f t="shared" si="119"/>
        <v>False</v>
      </c>
      <c r="AO473" s="235" t="str">
        <f t="shared" si="120"/>
        <v>NA</v>
      </c>
      <c r="AP473" s="235" t="str">
        <f>IF(AO473="NA","",IF(AO473=999999, "", IF(AO473=888888, "", IF(COUNTIF($AO$10:AO473,AO473)=1,AO473,""))))</f>
        <v/>
      </c>
      <c r="AQ473" s="211"/>
      <c r="AR473" s="211"/>
    </row>
    <row r="474" spans="1:44" ht="21.75" customHeight="1" x14ac:dyDescent="0.35">
      <c r="A474" s="148" t="str">
        <f t="shared" si="121"/>
        <v/>
      </c>
      <c r="B474" s="10"/>
      <c r="C474" s="147" t="str">
        <f>IFERROR(INDEX('List of schools'!C$2:C$8000, MATCH('Year 8 _2022'!$B474, 'List of schools'!$B$2:$B$8000,0)), "NA")</f>
        <v>NA</v>
      </c>
      <c r="D474" s="10"/>
      <c r="E474" s="124"/>
      <c r="F474" s="149" t="str">
        <f>IF(E474="","",IFERROR(
IF('Year 8 _2022'!E474="M",INDEX('List of schools'!H$2:H$7300,MATCH('Year 8 _2022'!$B474,'List of schools'!$B$2:$B$7300,0)),IF('Year 8 _2022'!E474="F",INDEX('List of schools'!G$2:G$7300,MATCH('Year 8 _2022'!$B474,'List of schools'!$B$2:$B$7300,0)),IF('Year 8 _2022'!E474="non-binary or other", 0,IF('Year 8 _2022'!E474="not disclosed", 0,"NA")))),"NA"))</f>
        <v/>
      </c>
      <c r="G474" s="11"/>
      <c r="H474" s="10"/>
      <c r="I474" s="10"/>
      <c r="J474" s="10"/>
      <c r="K474" s="150">
        <f t="shared" si="107"/>
        <v>0</v>
      </c>
      <c r="L474" s="17"/>
      <c r="M474" s="16"/>
      <c r="N474" s="9"/>
      <c r="O474" s="213"/>
      <c r="P474" s="10"/>
      <c r="Q474" s="355"/>
      <c r="R474" s="254"/>
      <c r="S474" s="151" t="str">
        <f t="shared" si="115"/>
        <v/>
      </c>
      <c r="T474" s="16"/>
      <c r="U474" s="10"/>
      <c r="V474" s="213"/>
      <c r="W474" s="10"/>
      <c r="X474" s="355"/>
      <c r="Y474" s="254"/>
      <c r="Z474" s="151" t="str">
        <f t="shared" si="116"/>
        <v/>
      </c>
      <c r="AA474" s="4"/>
      <c r="AB474" s="153" t="str">
        <f t="shared" si="108"/>
        <v/>
      </c>
      <c r="AC474" s="169" t="str">
        <f t="shared" si="109"/>
        <v/>
      </c>
      <c r="AD474" s="153">
        <f t="shared" si="110"/>
        <v>0</v>
      </c>
      <c r="AE474" s="153" t="str">
        <f t="shared" si="111"/>
        <v>NA</v>
      </c>
      <c r="AF474" s="153" t="str">
        <f t="shared" si="112"/>
        <v>NA</v>
      </c>
      <c r="AG474" s="153" t="str">
        <f>IF(AF474="NA","",IF(AF474=999999, "", IF(AF474=888888, "", IF(COUNTIF($AF$10:AF474,AF474)=1,AF474,""))))</f>
        <v/>
      </c>
      <c r="AH474" s="153" t="str">
        <f t="shared" si="113"/>
        <v>NA</v>
      </c>
      <c r="AI474" s="153" t="str">
        <f>IF(AH474="NA","",IF(AH474=999999, "", IF(AH474=888888, "", IF(COUNTIF($AH$10:AH474,AH474)=1,AH474,""))))</f>
        <v/>
      </c>
      <c r="AJ474" s="153" t="str">
        <f t="shared" si="114"/>
        <v>NA</v>
      </c>
      <c r="AK474" s="153" t="str">
        <f>IF(AJ474="NA","",IF(AJ474=999999, "", IF(AJ474=888888, "", IF(COUNTIF($AJ$10:AJ474,AJ474)=1,AJ474,""))))</f>
        <v/>
      </c>
      <c r="AL474" s="153">
        <f t="shared" si="117"/>
        <v>0</v>
      </c>
      <c r="AM474" s="153">
        <f t="shared" si="118"/>
        <v>0</v>
      </c>
      <c r="AN474" s="153" t="str">
        <f t="shared" si="119"/>
        <v>False</v>
      </c>
      <c r="AO474" s="235" t="str">
        <f t="shared" si="120"/>
        <v>NA</v>
      </c>
      <c r="AP474" s="235" t="str">
        <f>IF(AO474="NA","",IF(AO474=999999, "", IF(AO474=888888, "", IF(COUNTIF($AO$10:AO474,AO474)=1,AO474,""))))</f>
        <v/>
      </c>
      <c r="AQ474" s="211"/>
      <c r="AR474" s="211"/>
    </row>
    <row r="475" spans="1:44" ht="21.75" customHeight="1" x14ac:dyDescent="0.35">
      <c r="A475" s="148" t="str">
        <f t="shared" si="121"/>
        <v/>
      </c>
      <c r="B475" s="10"/>
      <c r="C475" s="147" t="str">
        <f>IFERROR(INDEX('List of schools'!C$2:C$8000, MATCH('Year 8 _2022'!$B475, 'List of schools'!$B$2:$B$8000,0)), "NA")</f>
        <v>NA</v>
      </c>
      <c r="D475" s="10"/>
      <c r="E475" s="124"/>
      <c r="F475" s="149" t="str">
        <f>IF(E475="","",IFERROR(
IF('Year 8 _2022'!E475="M",INDEX('List of schools'!H$2:H$7300,MATCH('Year 8 _2022'!$B475,'List of schools'!$B$2:$B$7300,0)),IF('Year 8 _2022'!E475="F",INDEX('List of schools'!G$2:G$7300,MATCH('Year 8 _2022'!$B475,'List of schools'!$B$2:$B$7300,0)),IF('Year 8 _2022'!E475="non-binary or other", 0,IF('Year 8 _2022'!E475="not disclosed", 0,"NA")))),"NA"))</f>
        <v/>
      </c>
      <c r="G475" s="11"/>
      <c r="H475" s="10"/>
      <c r="I475" s="10"/>
      <c r="J475" s="10"/>
      <c r="K475" s="150">
        <f t="shared" si="107"/>
        <v>0</v>
      </c>
      <c r="L475" s="17"/>
      <c r="M475" s="16"/>
      <c r="N475" s="9"/>
      <c r="O475" s="213"/>
      <c r="P475" s="10"/>
      <c r="Q475" s="355"/>
      <c r="R475" s="254"/>
      <c r="S475" s="151" t="str">
        <f t="shared" si="115"/>
        <v/>
      </c>
      <c r="T475" s="16"/>
      <c r="U475" s="10"/>
      <c r="V475" s="213"/>
      <c r="W475" s="10"/>
      <c r="X475" s="355"/>
      <c r="Y475" s="254"/>
      <c r="Z475" s="151" t="str">
        <f t="shared" si="116"/>
        <v/>
      </c>
      <c r="AA475" s="4"/>
      <c r="AB475" s="153" t="str">
        <f t="shared" si="108"/>
        <v/>
      </c>
      <c r="AC475" s="169" t="str">
        <f t="shared" si="109"/>
        <v/>
      </c>
      <c r="AD475" s="153">
        <f t="shared" si="110"/>
        <v>0</v>
      </c>
      <c r="AE475" s="153" t="str">
        <f t="shared" si="111"/>
        <v>NA</v>
      </c>
      <c r="AF475" s="153" t="str">
        <f t="shared" si="112"/>
        <v>NA</v>
      </c>
      <c r="AG475" s="153" t="str">
        <f>IF(AF475="NA","",IF(AF475=999999, "", IF(AF475=888888, "", IF(COUNTIF($AF$10:AF475,AF475)=1,AF475,""))))</f>
        <v/>
      </c>
      <c r="AH475" s="153" t="str">
        <f t="shared" si="113"/>
        <v>NA</v>
      </c>
      <c r="AI475" s="153" t="str">
        <f>IF(AH475="NA","",IF(AH475=999999, "", IF(AH475=888888, "", IF(COUNTIF($AH$10:AH475,AH475)=1,AH475,""))))</f>
        <v/>
      </c>
      <c r="AJ475" s="153" t="str">
        <f t="shared" si="114"/>
        <v>NA</v>
      </c>
      <c r="AK475" s="153" t="str">
        <f>IF(AJ475="NA","",IF(AJ475=999999, "", IF(AJ475=888888, "", IF(COUNTIF($AJ$10:AJ475,AJ475)=1,AJ475,""))))</f>
        <v/>
      </c>
      <c r="AL475" s="153">
        <f t="shared" si="117"/>
        <v>0</v>
      </c>
      <c r="AM475" s="153">
        <f t="shared" si="118"/>
        <v>0</v>
      </c>
      <c r="AN475" s="153" t="str">
        <f t="shared" si="119"/>
        <v>False</v>
      </c>
      <c r="AO475" s="235" t="str">
        <f t="shared" si="120"/>
        <v>NA</v>
      </c>
      <c r="AP475" s="235" t="str">
        <f>IF(AO475="NA","",IF(AO475=999999, "", IF(AO475=888888, "", IF(COUNTIF($AO$10:AO475,AO475)=1,AO475,""))))</f>
        <v/>
      </c>
      <c r="AQ475" s="211"/>
      <c r="AR475" s="211"/>
    </row>
    <row r="476" spans="1:44" ht="21.75" customHeight="1" x14ac:dyDescent="0.35">
      <c r="A476" s="148" t="str">
        <f t="shared" si="121"/>
        <v/>
      </c>
      <c r="B476" s="10"/>
      <c r="C476" s="147" t="str">
        <f>IFERROR(INDEX('List of schools'!C$2:C$8000, MATCH('Year 8 _2022'!$B476, 'List of schools'!$B$2:$B$8000,0)), "NA")</f>
        <v>NA</v>
      </c>
      <c r="D476" s="10"/>
      <c r="E476" s="124"/>
      <c r="F476" s="149" t="str">
        <f>IF(E476="","",IFERROR(
IF('Year 8 _2022'!E476="M",INDEX('List of schools'!H$2:H$7300,MATCH('Year 8 _2022'!$B476,'List of schools'!$B$2:$B$7300,0)),IF('Year 8 _2022'!E476="F",INDEX('List of schools'!G$2:G$7300,MATCH('Year 8 _2022'!$B476,'List of schools'!$B$2:$B$7300,0)),IF('Year 8 _2022'!E476="non-binary or other", 0,IF('Year 8 _2022'!E476="not disclosed", 0,"NA")))),"NA"))</f>
        <v/>
      </c>
      <c r="G476" s="11"/>
      <c r="H476" s="10"/>
      <c r="I476" s="10"/>
      <c r="J476" s="10"/>
      <c r="K476" s="150">
        <f t="shared" si="107"/>
        <v>0</v>
      </c>
      <c r="L476" s="17"/>
      <c r="M476" s="16"/>
      <c r="N476" s="9"/>
      <c r="O476" s="213"/>
      <c r="P476" s="10"/>
      <c r="Q476" s="355"/>
      <c r="R476" s="254"/>
      <c r="S476" s="151" t="str">
        <f t="shared" si="115"/>
        <v/>
      </c>
      <c r="T476" s="16"/>
      <c r="U476" s="10"/>
      <c r="V476" s="213"/>
      <c r="W476" s="10"/>
      <c r="X476" s="355"/>
      <c r="Y476" s="254"/>
      <c r="Z476" s="151" t="str">
        <f t="shared" si="116"/>
        <v/>
      </c>
      <c r="AA476" s="4"/>
      <c r="AB476" s="153" t="str">
        <f t="shared" si="108"/>
        <v/>
      </c>
      <c r="AC476" s="169" t="str">
        <f t="shared" si="109"/>
        <v/>
      </c>
      <c r="AD476" s="153">
        <f t="shared" si="110"/>
        <v>0</v>
      </c>
      <c r="AE476" s="153" t="str">
        <f t="shared" si="111"/>
        <v>NA</v>
      </c>
      <c r="AF476" s="153" t="str">
        <f t="shared" si="112"/>
        <v>NA</v>
      </c>
      <c r="AG476" s="153" t="str">
        <f>IF(AF476="NA","",IF(AF476=999999, "", IF(AF476=888888, "", IF(COUNTIF($AF$10:AF476,AF476)=1,AF476,""))))</f>
        <v/>
      </c>
      <c r="AH476" s="153" t="str">
        <f t="shared" si="113"/>
        <v>NA</v>
      </c>
      <c r="AI476" s="153" t="str">
        <f>IF(AH476="NA","",IF(AH476=999999, "", IF(AH476=888888, "", IF(COUNTIF($AH$10:AH476,AH476)=1,AH476,""))))</f>
        <v/>
      </c>
      <c r="AJ476" s="153" t="str">
        <f t="shared" si="114"/>
        <v>NA</v>
      </c>
      <c r="AK476" s="153" t="str">
        <f>IF(AJ476="NA","",IF(AJ476=999999, "", IF(AJ476=888888, "", IF(COUNTIF($AJ$10:AJ476,AJ476)=1,AJ476,""))))</f>
        <v/>
      </c>
      <c r="AL476" s="153">
        <f t="shared" si="117"/>
        <v>0</v>
      </c>
      <c r="AM476" s="153">
        <f t="shared" si="118"/>
        <v>0</v>
      </c>
      <c r="AN476" s="153" t="str">
        <f t="shared" si="119"/>
        <v>False</v>
      </c>
      <c r="AO476" s="235" t="str">
        <f t="shared" si="120"/>
        <v>NA</v>
      </c>
      <c r="AP476" s="235" t="str">
        <f>IF(AO476="NA","",IF(AO476=999999, "", IF(AO476=888888, "", IF(COUNTIF($AO$10:AO476,AO476)=1,AO476,""))))</f>
        <v/>
      </c>
      <c r="AQ476" s="211"/>
      <c r="AR476" s="211"/>
    </row>
    <row r="477" spans="1:44" ht="21.75" customHeight="1" x14ac:dyDescent="0.35">
      <c r="A477" s="148" t="str">
        <f t="shared" si="121"/>
        <v/>
      </c>
      <c r="B477" s="10"/>
      <c r="C477" s="147" t="str">
        <f>IFERROR(INDEX('List of schools'!C$2:C$8000, MATCH('Year 8 _2022'!$B477, 'List of schools'!$B$2:$B$8000,0)), "NA")</f>
        <v>NA</v>
      </c>
      <c r="D477" s="10"/>
      <c r="E477" s="124"/>
      <c r="F477" s="149" t="str">
        <f>IF(E477="","",IFERROR(
IF('Year 8 _2022'!E477="M",INDEX('List of schools'!H$2:H$7300,MATCH('Year 8 _2022'!$B477,'List of schools'!$B$2:$B$7300,0)),IF('Year 8 _2022'!E477="F",INDEX('List of schools'!G$2:G$7300,MATCH('Year 8 _2022'!$B477,'List of schools'!$B$2:$B$7300,0)),IF('Year 8 _2022'!E477="non-binary or other", 0,IF('Year 8 _2022'!E477="not disclosed", 0,"NA")))),"NA"))</f>
        <v/>
      </c>
      <c r="G477" s="11"/>
      <c r="H477" s="10"/>
      <c r="I477" s="10"/>
      <c r="J477" s="10"/>
      <c r="K477" s="150">
        <f t="shared" si="107"/>
        <v>0</v>
      </c>
      <c r="L477" s="17"/>
      <c r="M477" s="16"/>
      <c r="N477" s="9"/>
      <c r="O477" s="213"/>
      <c r="P477" s="10"/>
      <c r="Q477" s="355"/>
      <c r="R477" s="254"/>
      <c r="S477" s="151" t="str">
        <f t="shared" si="115"/>
        <v/>
      </c>
      <c r="T477" s="16"/>
      <c r="U477" s="10"/>
      <c r="V477" s="213"/>
      <c r="W477" s="10"/>
      <c r="X477" s="355"/>
      <c r="Y477" s="254"/>
      <c r="Z477" s="151" t="str">
        <f t="shared" si="116"/>
        <v/>
      </c>
      <c r="AA477" s="4"/>
      <c r="AB477" s="153" t="str">
        <f t="shared" si="108"/>
        <v/>
      </c>
      <c r="AC477" s="169" t="str">
        <f t="shared" si="109"/>
        <v/>
      </c>
      <c r="AD477" s="153">
        <f t="shared" si="110"/>
        <v>0</v>
      </c>
      <c r="AE477" s="153" t="str">
        <f t="shared" si="111"/>
        <v>NA</v>
      </c>
      <c r="AF477" s="153" t="str">
        <f t="shared" si="112"/>
        <v>NA</v>
      </c>
      <c r="AG477" s="153" t="str">
        <f>IF(AF477="NA","",IF(AF477=999999, "", IF(AF477=888888, "", IF(COUNTIF($AF$10:AF477,AF477)=1,AF477,""))))</f>
        <v/>
      </c>
      <c r="AH477" s="153" t="str">
        <f t="shared" si="113"/>
        <v>NA</v>
      </c>
      <c r="AI477" s="153" t="str">
        <f>IF(AH477="NA","",IF(AH477=999999, "", IF(AH477=888888, "", IF(COUNTIF($AH$10:AH477,AH477)=1,AH477,""))))</f>
        <v/>
      </c>
      <c r="AJ477" s="153" t="str">
        <f t="shared" si="114"/>
        <v>NA</v>
      </c>
      <c r="AK477" s="153" t="str">
        <f>IF(AJ477="NA","",IF(AJ477=999999, "", IF(AJ477=888888, "", IF(COUNTIF($AJ$10:AJ477,AJ477)=1,AJ477,""))))</f>
        <v/>
      </c>
      <c r="AL477" s="153">
        <f t="shared" si="117"/>
        <v>0</v>
      </c>
      <c r="AM477" s="153">
        <f t="shared" si="118"/>
        <v>0</v>
      </c>
      <c r="AN477" s="153" t="str">
        <f t="shared" si="119"/>
        <v>False</v>
      </c>
      <c r="AO477" s="235" t="str">
        <f t="shared" si="120"/>
        <v>NA</v>
      </c>
      <c r="AP477" s="235" t="str">
        <f>IF(AO477="NA","",IF(AO477=999999, "", IF(AO477=888888, "", IF(COUNTIF($AO$10:AO477,AO477)=1,AO477,""))))</f>
        <v/>
      </c>
      <c r="AQ477" s="211"/>
      <c r="AR477" s="211"/>
    </row>
    <row r="478" spans="1:44" ht="21.75" customHeight="1" x14ac:dyDescent="0.35">
      <c r="A478" s="148" t="str">
        <f t="shared" si="121"/>
        <v/>
      </c>
      <c r="B478" s="10"/>
      <c r="C478" s="147" t="str">
        <f>IFERROR(INDEX('List of schools'!C$2:C$8000, MATCH('Year 8 _2022'!$B478, 'List of schools'!$B$2:$B$8000,0)), "NA")</f>
        <v>NA</v>
      </c>
      <c r="D478" s="10"/>
      <c r="E478" s="124"/>
      <c r="F478" s="149" t="str">
        <f>IF(E478="","",IFERROR(
IF('Year 8 _2022'!E478="M",INDEX('List of schools'!H$2:H$7300,MATCH('Year 8 _2022'!$B478,'List of schools'!$B$2:$B$7300,0)),IF('Year 8 _2022'!E478="F",INDEX('List of schools'!G$2:G$7300,MATCH('Year 8 _2022'!$B478,'List of schools'!$B$2:$B$7300,0)),IF('Year 8 _2022'!E478="non-binary or other", 0,IF('Year 8 _2022'!E478="not disclosed", 0,"NA")))),"NA"))</f>
        <v/>
      </c>
      <c r="G478" s="11"/>
      <c r="H478" s="10"/>
      <c r="I478" s="10"/>
      <c r="J478" s="10"/>
      <c r="K478" s="150">
        <f t="shared" si="107"/>
        <v>0</v>
      </c>
      <c r="L478" s="17"/>
      <c r="M478" s="16"/>
      <c r="N478" s="9"/>
      <c r="O478" s="213"/>
      <c r="P478" s="10"/>
      <c r="Q478" s="355"/>
      <c r="R478" s="254"/>
      <c r="S478" s="151" t="str">
        <f t="shared" si="115"/>
        <v/>
      </c>
      <c r="T478" s="16"/>
      <c r="U478" s="10"/>
      <c r="V478" s="213"/>
      <c r="W478" s="10"/>
      <c r="X478" s="355"/>
      <c r="Y478" s="254"/>
      <c r="Z478" s="151" t="str">
        <f t="shared" si="116"/>
        <v/>
      </c>
      <c r="AA478" s="4"/>
      <c r="AB478" s="153" t="str">
        <f t="shared" si="108"/>
        <v/>
      </c>
      <c r="AC478" s="169" t="str">
        <f t="shared" si="109"/>
        <v/>
      </c>
      <c r="AD478" s="153">
        <f t="shared" si="110"/>
        <v>0</v>
      </c>
      <c r="AE478" s="153" t="str">
        <f t="shared" si="111"/>
        <v>NA</v>
      </c>
      <c r="AF478" s="153" t="str">
        <f t="shared" si="112"/>
        <v>NA</v>
      </c>
      <c r="AG478" s="153" t="str">
        <f>IF(AF478="NA","",IF(AF478=999999, "", IF(AF478=888888, "", IF(COUNTIF($AF$10:AF478,AF478)=1,AF478,""))))</f>
        <v/>
      </c>
      <c r="AH478" s="153" t="str">
        <f t="shared" si="113"/>
        <v>NA</v>
      </c>
      <c r="AI478" s="153" t="str">
        <f>IF(AH478="NA","",IF(AH478=999999, "", IF(AH478=888888, "", IF(COUNTIF($AH$10:AH478,AH478)=1,AH478,""))))</f>
        <v/>
      </c>
      <c r="AJ478" s="153" t="str">
        <f t="shared" si="114"/>
        <v>NA</v>
      </c>
      <c r="AK478" s="153" t="str">
        <f>IF(AJ478="NA","",IF(AJ478=999999, "", IF(AJ478=888888, "", IF(COUNTIF($AJ$10:AJ478,AJ478)=1,AJ478,""))))</f>
        <v/>
      </c>
      <c r="AL478" s="153">
        <f t="shared" si="117"/>
        <v>0</v>
      </c>
      <c r="AM478" s="153">
        <f t="shared" si="118"/>
        <v>0</v>
      </c>
      <c r="AN478" s="153" t="str">
        <f t="shared" si="119"/>
        <v>False</v>
      </c>
      <c r="AO478" s="235" t="str">
        <f t="shared" si="120"/>
        <v>NA</v>
      </c>
      <c r="AP478" s="235" t="str">
        <f>IF(AO478="NA","",IF(AO478=999999, "", IF(AO478=888888, "", IF(COUNTIF($AO$10:AO478,AO478)=1,AO478,""))))</f>
        <v/>
      </c>
      <c r="AQ478" s="211"/>
      <c r="AR478" s="211"/>
    </row>
    <row r="479" spans="1:44" ht="21.75" customHeight="1" x14ac:dyDescent="0.35">
      <c r="A479" s="148" t="str">
        <f t="shared" si="121"/>
        <v/>
      </c>
      <c r="B479" s="10"/>
      <c r="C479" s="147" t="str">
        <f>IFERROR(INDEX('List of schools'!C$2:C$8000, MATCH('Year 8 _2022'!$B479, 'List of schools'!$B$2:$B$8000,0)), "NA")</f>
        <v>NA</v>
      </c>
      <c r="D479" s="10"/>
      <c r="E479" s="124"/>
      <c r="F479" s="149" t="str">
        <f>IF(E479="","",IFERROR(
IF('Year 8 _2022'!E479="M",INDEX('List of schools'!H$2:H$7300,MATCH('Year 8 _2022'!$B479,'List of schools'!$B$2:$B$7300,0)),IF('Year 8 _2022'!E479="F",INDEX('List of schools'!G$2:G$7300,MATCH('Year 8 _2022'!$B479,'List of schools'!$B$2:$B$7300,0)),IF('Year 8 _2022'!E479="non-binary or other", 0,IF('Year 8 _2022'!E479="not disclosed", 0,"NA")))),"NA"))</f>
        <v/>
      </c>
      <c r="G479" s="11"/>
      <c r="H479" s="10"/>
      <c r="I479" s="10"/>
      <c r="J479" s="10"/>
      <c r="K479" s="150">
        <f t="shared" si="107"/>
        <v>0</v>
      </c>
      <c r="L479" s="17"/>
      <c r="M479" s="16"/>
      <c r="N479" s="9"/>
      <c r="O479" s="213"/>
      <c r="P479" s="10"/>
      <c r="Q479" s="355"/>
      <c r="R479" s="254"/>
      <c r="S479" s="151" t="str">
        <f t="shared" si="115"/>
        <v/>
      </c>
      <c r="T479" s="16"/>
      <c r="U479" s="10"/>
      <c r="V479" s="213"/>
      <c r="W479" s="10"/>
      <c r="X479" s="355"/>
      <c r="Y479" s="254"/>
      <c r="Z479" s="151" t="str">
        <f t="shared" si="116"/>
        <v/>
      </c>
      <c r="AA479" s="4"/>
      <c r="AB479" s="153" t="str">
        <f t="shared" si="108"/>
        <v/>
      </c>
      <c r="AC479" s="169" t="str">
        <f t="shared" si="109"/>
        <v/>
      </c>
      <c r="AD479" s="153">
        <f t="shared" si="110"/>
        <v>0</v>
      </c>
      <c r="AE479" s="153" t="str">
        <f t="shared" si="111"/>
        <v>NA</v>
      </c>
      <c r="AF479" s="153" t="str">
        <f t="shared" si="112"/>
        <v>NA</v>
      </c>
      <c r="AG479" s="153" t="str">
        <f>IF(AF479="NA","",IF(AF479=999999, "", IF(AF479=888888, "", IF(COUNTIF($AF$10:AF479,AF479)=1,AF479,""))))</f>
        <v/>
      </c>
      <c r="AH479" s="153" t="str">
        <f t="shared" si="113"/>
        <v>NA</v>
      </c>
      <c r="AI479" s="153" t="str">
        <f>IF(AH479="NA","",IF(AH479=999999, "", IF(AH479=888888, "", IF(COUNTIF($AH$10:AH479,AH479)=1,AH479,""))))</f>
        <v/>
      </c>
      <c r="AJ479" s="153" t="str">
        <f t="shared" si="114"/>
        <v>NA</v>
      </c>
      <c r="AK479" s="153" t="str">
        <f>IF(AJ479="NA","",IF(AJ479=999999, "", IF(AJ479=888888, "", IF(COUNTIF($AJ$10:AJ479,AJ479)=1,AJ479,""))))</f>
        <v/>
      </c>
      <c r="AL479" s="153">
        <f t="shared" si="117"/>
        <v>0</v>
      </c>
      <c r="AM479" s="153">
        <f t="shared" si="118"/>
        <v>0</v>
      </c>
      <c r="AN479" s="153" t="str">
        <f t="shared" si="119"/>
        <v>False</v>
      </c>
      <c r="AO479" s="235" t="str">
        <f t="shared" si="120"/>
        <v>NA</v>
      </c>
      <c r="AP479" s="235" t="str">
        <f>IF(AO479="NA","",IF(AO479=999999, "", IF(AO479=888888, "", IF(COUNTIF($AO$10:AO479,AO479)=1,AO479,""))))</f>
        <v/>
      </c>
      <c r="AQ479" s="211"/>
      <c r="AR479" s="211"/>
    </row>
    <row r="480" spans="1:44" ht="21.75" customHeight="1" x14ac:dyDescent="0.35">
      <c r="A480" s="148" t="str">
        <f t="shared" si="121"/>
        <v/>
      </c>
      <c r="B480" s="10"/>
      <c r="C480" s="147" t="str">
        <f>IFERROR(INDEX('List of schools'!C$2:C$8000, MATCH('Year 8 _2022'!$B480, 'List of schools'!$B$2:$B$8000,0)), "NA")</f>
        <v>NA</v>
      </c>
      <c r="D480" s="10"/>
      <c r="E480" s="124"/>
      <c r="F480" s="149" t="str">
        <f>IF(E480="","",IFERROR(
IF('Year 8 _2022'!E480="M",INDEX('List of schools'!H$2:H$7300,MATCH('Year 8 _2022'!$B480,'List of schools'!$B$2:$B$7300,0)),IF('Year 8 _2022'!E480="F",INDEX('List of schools'!G$2:G$7300,MATCH('Year 8 _2022'!$B480,'List of schools'!$B$2:$B$7300,0)),IF('Year 8 _2022'!E480="non-binary or other", 0,IF('Year 8 _2022'!E480="not disclosed", 0,"NA")))),"NA"))</f>
        <v/>
      </c>
      <c r="G480" s="11"/>
      <c r="H480" s="10"/>
      <c r="I480" s="10"/>
      <c r="J480" s="10"/>
      <c r="K480" s="150">
        <f t="shared" si="107"/>
        <v>0</v>
      </c>
      <c r="L480" s="17"/>
      <c r="M480" s="16"/>
      <c r="N480" s="9"/>
      <c r="O480" s="213"/>
      <c r="P480" s="10"/>
      <c r="Q480" s="355"/>
      <c r="R480" s="254"/>
      <c r="S480" s="151" t="str">
        <f t="shared" si="115"/>
        <v/>
      </c>
      <c r="T480" s="16"/>
      <c r="U480" s="10"/>
      <c r="V480" s="213"/>
      <c r="W480" s="10"/>
      <c r="X480" s="355"/>
      <c r="Y480" s="254"/>
      <c r="Z480" s="151" t="str">
        <f t="shared" si="116"/>
        <v/>
      </c>
      <c r="AA480" s="4"/>
      <c r="AB480" s="153" t="str">
        <f t="shared" si="108"/>
        <v/>
      </c>
      <c r="AC480" s="169" t="str">
        <f t="shared" si="109"/>
        <v/>
      </c>
      <c r="AD480" s="153">
        <f t="shared" si="110"/>
        <v>0</v>
      </c>
      <c r="AE480" s="153" t="str">
        <f t="shared" si="111"/>
        <v>NA</v>
      </c>
      <c r="AF480" s="153" t="str">
        <f t="shared" si="112"/>
        <v>NA</v>
      </c>
      <c r="AG480" s="153" t="str">
        <f>IF(AF480="NA","",IF(AF480=999999, "", IF(AF480=888888, "", IF(COUNTIF($AF$10:AF480,AF480)=1,AF480,""))))</f>
        <v/>
      </c>
      <c r="AH480" s="153" t="str">
        <f t="shared" si="113"/>
        <v>NA</v>
      </c>
      <c r="AI480" s="153" t="str">
        <f>IF(AH480="NA","",IF(AH480=999999, "", IF(AH480=888888, "", IF(COUNTIF($AH$10:AH480,AH480)=1,AH480,""))))</f>
        <v/>
      </c>
      <c r="AJ480" s="153" t="str">
        <f t="shared" si="114"/>
        <v>NA</v>
      </c>
      <c r="AK480" s="153" t="str">
        <f>IF(AJ480="NA","",IF(AJ480=999999, "", IF(AJ480=888888, "", IF(COUNTIF($AJ$10:AJ480,AJ480)=1,AJ480,""))))</f>
        <v/>
      </c>
      <c r="AL480" s="153">
        <f t="shared" si="117"/>
        <v>0</v>
      </c>
      <c r="AM480" s="153">
        <f t="shared" si="118"/>
        <v>0</v>
      </c>
      <c r="AN480" s="153" t="str">
        <f t="shared" si="119"/>
        <v>False</v>
      </c>
      <c r="AO480" s="235" t="str">
        <f t="shared" si="120"/>
        <v>NA</v>
      </c>
      <c r="AP480" s="235" t="str">
        <f>IF(AO480="NA","",IF(AO480=999999, "", IF(AO480=888888, "", IF(COUNTIF($AO$10:AO480,AO480)=1,AO480,""))))</f>
        <v/>
      </c>
      <c r="AQ480" s="211"/>
      <c r="AR480" s="211"/>
    </row>
    <row r="481" spans="1:44" ht="21.75" customHeight="1" x14ac:dyDescent="0.35">
      <c r="A481" s="148" t="str">
        <f t="shared" si="121"/>
        <v/>
      </c>
      <c r="B481" s="10"/>
      <c r="C481" s="147" t="str">
        <f>IFERROR(INDEX('List of schools'!C$2:C$8000, MATCH('Year 8 _2022'!$B481, 'List of schools'!$B$2:$B$8000,0)), "NA")</f>
        <v>NA</v>
      </c>
      <c r="D481" s="10"/>
      <c r="E481" s="124"/>
      <c r="F481" s="149" t="str">
        <f>IF(E481="","",IFERROR(
IF('Year 8 _2022'!E481="M",INDEX('List of schools'!H$2:H$7300,MATCH('Year 8 _2022'!$B481,'List of schools'!$B$2:$B$7300,0)),IF('Year 8 _2022'!E481="F",INDEX('List of schools'!G$2:G$7300,MATCH('Year 8 _2022'!$B481,'List of schools'!$B$2:$B$7300,0)),IF('Year 8 _2022'!E481="non-binary or other", 0,IF('Year 8 _2022'!E481="not disclosed", 0,"NA")))),"NA"))</f>
        <v/>
      </c>
      <c r="G481" s="11"/>
      <c r="H481" s="10"/>
      <c r="I481" s="10"/>
      <c r="J481" s="10"/>
      <c r="K481" s="150">
        <f t="shared" si="107"/>
        <v>0</v>
      </c>
      <c r="L481" s="17"/>
      <c r="M481" s="16"/>
      <c r="N481" s="9"/>
      <c r="O481" s="213"/>
      <c r="P481" s="10"/>
      <c r="Q481" s="355"/>
      <c r="R481" s="254"/>
      <c r="S481" s="151" t="str">
        <f t="shared" si="115"/>
        <v/>
      </c>
      <c r="T481" s="16"/>
      <c r="U481" s="10"/>
      <c r="V481" s="213"/>
      <c r="W481" s="10"/>
      <c r="X481" s="355"/>
      <c r="Y481" s="254"/>
      <c r="Z481" s="151" t="str">
        <f t="shared" si="116"/>
        <v/>
      </c>
      <c r="AA481" s="4"/>
      <c r="AB481" s="153" t="str">
        <f t="shared" si="108"/>
        <v/>
      </c>
      <c r="AC481" s="169" t="str">
        <f t="shared" si="109"/>
        <v/>
      </c>
      <c r="AD481" s="153">
        <f t="shared" si="110"/>
        <v>0</v>
      </c>
      <c r="AE481" s="153" t="str">
        <f t="shared" si="111"/>
        <v>NA</v>
      </c>
      <c r="AF481" s="153" t="str">
        <f t="shared" si="112"/>
        <v>NA</v>
      </c>
      <c r="AG481" s="153" t="str">
        <f>IF(AF481="NA","",IF(AF481=999999, "", IF(AF481=888888, "", IF(COUNTIF($AF$10:AF481,AF481)=1,AF481,""))))</f>
        <v/>
      </c>
      <c r="AH481" s="153" t="str">
        <f t="shared" si="113"/>
        <v>NA</v>
      </c>
      <c r="AI481" s="153" t="str">
        <f>IF(AH481="NA","",IF(AH481=999999, "", IF(AH481=888888, "", IF(COUNTIF($AH$10:AH481,AH481)=1,AH481,""))))</f>
        <v/>
      </c>
      <c r="AJ481" s="153" t="str">
        <f t="shared" si="114"/>
        <v>NA</v>
      </c>
      <c r="AK481" s="153" t="str">
        <f>IF(AJ481="NA","",IF(AJ481=999999, "", IF(AJ481=888888, "", IF(COUNTIF($AJ$10:AJ481,AJ481)=1,AJ481,""))))</f>
        <v/>
      </c>
      <c r="AL481" s="153">
        <f t="shared" si="117"/>
        <v>0</v>
      </c>
      <c r="AM481" s="153">
        <f t="shared" si="118"/>
        <v>0</v>
      </c>
      <c r="AN481" s="153" t="str">
        <f t="shared" si="119"/>
        <v>False</v>
      </c>
      <c r="AO481" s="235" t="str">
        <f t="shared" si="120"/>
        <v>NA</v>
      </c>
      <c r="AP481" s="235" t="str">
        <f>IF(AO481="NA","",IF(AO481=999999, "", IF(AO481=888888, "", IF(COUNTIF($AO$10:AO481,AO481)=1,AO481,""))))</f>
        <v/>
      </c>
      <c r="AQ481" s="211"/>
      <c r="AR481" s="211"/>
    </row>
    <row r="482" spans="1:44" ht="21.75" customHeight="1" x14ac:dyDescent="0.35">
      <c r="A482" s="148" t="str">
        <f t="shared" si="121"/>
        <v/>
      </c>
      <c r="B482" s="10"/>
      <c r="C482" s="147" t="str">
        <f>IFERROR(INDEX('List of schools'!C$2:C$8000, MATCH('Year 8 _2022'!$B482, 'List of schools'!$B$2:$B$8000,0)), "NA")</f>
        <v>NA</v>
      </c>
      <c r="D482" s="10"/>
      <c r="E482" s="124"/>
      <c r="F482" s="149" t="str">
        <f>IF(E482="","",IFERROR(
IF('Year 8 _2022'!E482="M",INDEX('List of schools'!H$2:H$7300,MATCH('Year 8 _2022'!$B482,'List of schools'!$B$2:$B$7300,0)),IF('Year 8 _2022'!E482="F",INDEX('List of schools'!G$2:G$7300,MATCH('Year 8 _2022'!$B482,'List of schools'!$B$2:$B$7300,0)),IF('Year 8 _2022'!E482="non-binary or other", 0,IF('Year 8 _2022'!E482="not disclosed", 0,"NA")))),"NA"))</f>
        <v/>
      </c>
      <c r="G482" s="11"/>
      <c r="H482" s="10"/>
      <c r="I482" s="10"/>
      <c r="J482" s="10"/>
      <c r="K482" s="150">
        <f t="shared" si="107"/>
        <v>0</v>
      </c>
      <c r="L482" s="17"/>
      <c r="M482" s="16"/>
      <c r="N482" s="9"/>
      <c r="O482" s="213"/>
      <c r="P482" s="10"/>
      <c r="Q482" s="355"/>
      <c r="R482" s="254"/>
      <c r="S482" s="151" t="str">
        <f t="shared" si="115"/>
        <v/>
      </c>
      <c r="T482" s="16"/>
      <c r="U482" s="10"/>
      <c r="V482" s="213"/>
      <c r="W482" s="10"/>
      <c r="X482" s="355"/>
      <c r="Y482" s="254"/>
      <c r="Z482" s="151" t="str">
        <f t="shared" si="116"/>
        <v/>
      </c>
      <c r="AA482" s="4"/>
      <c r="AB482" s="153" t="str">
        <f t="shared" si="108"/>
        <v/>
      </c>
      <c r="AC482" s="169" t="str">
        <f t="shared" si="109"/>
        <v/>
      </c>
      <c r="AD482" s="153">
        <f t="shared" si="110"/>
        <v>0</v>
      </c>
      <c r="AE482" s="153" t="str">
        <f t="shared" si="111"/>
        <v>NA</v>
      </c>
      <c r="AF482" s="153" t="str">
        <f t="shared" si="112"/>
        <v>NA</v>
      </c>
      <c r="AG482" s="153" t="str">
        <f>IF(AF482="NA","",IF(AF482=999999, "", IF(AF482=888888, "", IF(COUNTIF($AF$10:AF482,AF482)=1,AF482,""))))</f>
        <v/>
      </c>
      <c r="AH482" s="153" t="str">
        <f t="shared" si="113"/>
        <v>NA</v>
      </c>
      <c r="AI482" s="153" t="str">
        <f>IF(AH482="NA","",IF(AH482=999999, "", IF(AH482=888888, "", IF(COUNTIF($AH$10:AH482,AH482)=1,AH482,""))))</f>
        <v/>
      </c>
      <c r="AJ482" s="153" t="str">
        <f t="shared" si="114"/>
        <v>NA</v>
      </c>
      <c r="AK482" s="153" t="str">
        <f>IF(AJ482="NA","",IF(AJ482=999999, "", IF(AJ482=888888, "", IF(COUNTIF($AJ$10:AJ482,AJ482)=1,AJ482,""))))</f>
        <v/>
      </c>
      <c r="AL482" s="153">
        <f t="shared" si="117"/>
        <v>0</v>
      </c>
      <c r="AM482" s="153">
        <f t="shared" si="118"/>
        <v>0</v>
      </c>
      <c r="AN482" s="153" t="str">
        <f t="shared" si="119"/>
        <v>False</v>
      </c>
      <c r="AO482" s="235" t="str">
        <f t="shared" si="120"/>
        <v>NA</v>
      </c>
      <c r="AP482" s="235" t="str">
        <f>IF(AO482="NA","",IF(AO482=999999, "", IF(AO482=888888, "", IF(COUNTIF($AO$10:AO482,AO482)=1,AO482,""))))</f>
        <v/>
      </c>
      <c r="AQ482" s="211"/>
      <c r="AR482" s="211"/>
    </row>
    <row r="483" spans="1:44" ht="21.75" customHeight="1" x14ac:dyDescent="0.35">
      <c r="A483" s="148" t="str">
        <f t="shared" si="121"/>
        <v/>
      </c>
      <c r="B483" s="10"/>
      <c r="C483" s="147" t="str">
        <f>IFERROR(INDEX('List of schools'!C$2:C$8000, MATCH('Year 8 _2022'!$B483, 'List of schools'!$B$2:$B$8000,0)), "NA")</f>
        <v>NA</v>
      </c>
      <c r="D483" s="10"/>
      <c r="E483" s="124"/>
      <c r="F483" s="149" t="str">
        <f>IF(E483="","",IFERROR(
IF('Year 8 _2022'!E483="M",INDEX('List of schools'!H$2:H$7300,MATCH('Year 8 _2022'!$B483,'List of schools'!$B$2:$B$7300,0)),IF('Year 8 _2022'!E483="F",INDEX('List of schools'!G$2:G$7300,MATCH('Year 8 _2022'!$B483,'List of schools'!$B$2:$B$7300,0)),IF('Year 8 _2022'!E483="non-binary or other", 0,IF('Year 8 _2022'!E483="not disclosed", 0,"NA")))),"NA"))</f>
        <v/>
      </c>
      <c r="G483" s="11"/>
      <c r="H483" s="10"/>
      <c r="I483" s="10"/>
      <c r="J483" s="10"/>
      <c r="K483" s="150">
        <f t="shared" si="107"/>
        <v>0</v>
      </c>
      <c r="L483" s="17"/>
      <c r="M483" s="16"/>
      <c r="N483" s="9"/>
      <c r="O483" s="213"/>
      <c r="P483" s="10"/>
      <c r="Q483" s="355"/>
      <c r="R483" s="254"/>
      <c r="S483" s="151" t="str">
        <f t="shared" si="115"/>
        <v/>
      </c>
      <c r="T483" s="16"/>
      <c r="U483" s="10"/>
      <c r="V483" s="213"/>
      <c r="W483" s="10"/>
      <c r="X483" s="355"/>
      <c r="Y483" s="254"/>
      <c r="Z483" s="151" t="str">
        <f t="shared" si="116"/>
        <v/>
      </c>
      <c r="AA483" s="4"/>
      <c r="AB483" s="153" t="str">
        <f t="shared" si="108"/>
        <v/>
      </c>
      <c r="AC483" s="169" t="str">
        <f t="shared" si="109"/>
        <v/>
      </c>
      <c r="AD483" s="153">
        <f t="shared" si="110"/>
        <v>0</v>
      </c>
      <c r="AE483" s="153" t="str">
        <f t="shared" si="111"/>
        <v>NA</v>
      </c>
      <c r="AF483" s="153" t="str">
        <f t="shared" si="112"/>
        <v>NA</v>
      </c>
      <c r="AG483" s="153" t="str">
        <f>IF(AF483="NA","",IF(AF483=999999, "", IF(AF483=888888, "", IF(COUNTIF($AF$10:AF483,AF483)=1,AF483,""))))</f>
        <v/>
      </c>
      <c r="AH483" s="153" t="str">
        <f t="shared" si="113"/>
        <v>NA</v>
      </c>
      <c r="AI483" s="153" t="str">
        <f>IF(AH483="NA","",IF(AH483=999999, "", IF(AH483=888888, "", IF(COUNTIF($AH$10:AH483,AH483)=1,AH483,""))))</f>
        <v/>
      </c>
      <c r="AJ483" s="153" t="str">
        <f t="shared" si="114"/>
        <v>NA</v>
      </c>
      <c r="AK483" s="153" t="str">
        <f>IF(AJ483="NA","",IF(AJ483=999999, "", IF(AJ483=888888, "", IF(COUNTIF($AJ$10:AJ483,AJ483)=1,AJ483,""))))</f>
        <v/>
      </c>
      <c r="AL483" s="153">
        <f t="shared" si="117"/>
        <v>0</v>
      </c>
      <c r="AM483" s="153">
        <f t="shared" si="118"/>
        <v>0</v>
      </c>
      <c r="AN483" s="153" t="str">
        <f t="shared" si="119"/>
        <v>False</v>
      </c>
      <c r="AO483" s="235" t="str">
        <f t="shared" si="120"/>
        <v>NA</v>
      </c>
      <c r="AP483" s="235" t="str">
        <f>IF(AO483="NA","",IF(AO483=999999, "", IF(AO483=888888, "", IF(COUNTIF($AO$10:AO483,AO483)=1,AO483,""))))</f>
        <v/>
      </c>
      <c r="AQ483" s="211"/>
      <c r="AR483" s="211"/>
    </row>
    <row r="484" spans="1:44" ht="21.75" customHeight="1" x14ac:dyDescent="0.35">
      <c r="A484" s="148" t="str">
        <f t="shared" si="121"/>
        <v/>
      </c>
      <c r="B484" s="10"/>
      <c r="C484" s="147" t="str">
        <f>IFERROR(INDEX('List of schools'!C$2:C$8000, MATCH('Year 8 _2022'!$B484, 'List of schools'!$B$2:$B$8000,0)), "NA")</f>
        <v>NA</v>
      </c>
      <c r="D484" s="10"/>
      <c r="E484" s="124"/>
      <c r="F484" s="149" t="str">
        <f>IF(E484="","",IFERROR(
IF('Year 8 _2022'!E484="M",INDEX('List of schools'!H$2:H$7300,MATCH('Year 8 _2022'!$B484,'List of schools'!$B$2:$B$7300,0)),IF('Year 8 _2022'!E484="F",INDEX('List of schools'!G$2:G$7300,MATCH('Year 8 _2022'!$B484,'List of schools'!$B$2:$B$7300,0)),IF('Year 8 _2022'!E484="non-binary or other", 0,IF('Year 8 _2022'!E484="not disclosed", 0,"NA")))),"NA"))</f>
        <v/>
      </c>
      <c r="G484" s="11"/>
      <c r="H484" s="10"/>
      <c r="I484" s="10"/>
      <c r="J484" s="10"/>
      <c r="K484" s="150">
        <f t="shared" si="107"/>
        <v>0</v>
      </c>
      <c r="L484" s="17"/>
      <c r="M484" s="16"/>
      <c r="N484" s="9"/>
      <c r="O484" s="213"/>
      <c r="P484" s="10"/>
      <c r="Q484" s="355"/>
      <c r="R484" s="254"/>
      <c r="S484" s="151" t="str">
        <f t="shared" si="115"/>
        <v/>
      </c>
      <c r="T484" s="16"/>
      <c r="U484" s="10"/>
      <c r="V484" s="213"/>
      <c r="W484" s="10"/>
      <c r="X484" s="355"/>
      <c r="Y484" s="254"/>
      <c r="Z484" s="151" t="str">
        <f t="shared" si="116"/>
        <v/>
      </c>
      <c r="AA484" s="4"/>
      <c r="AB484" s="153" t="str">
        <f t="shared" si="108"/>
        <v/>
      </c>
      <c r="AC484" s="169" t="str">
        <f t="shared" si="109"/>
        <v/>
      </c>
      <c r="AD484" s="153">
        <f t="shared" si="110"/>
        <v>0</v>
      </c>
      <c r="AE484" s="153" t="str">
        <f t="shared" si="111"/>
        <v>NA</v>
      </c>
      <c r="AF484" s="153" t="str">
        <f t="shared" si="112"/>
        <v>NA</v>
      </c>
      <c r="AG484" s="153" t="str">
        <f>IF(AF484="NA","",IF(AF484=999999, "", IF(AF484=888888, "", IF(COUNTIF($AF$10:AF484,AF484)=1,AF484,""))))</f>
        <v/>
      </c>
      <c r="AH484" s="153" t="str">
        <f t="shared" si="113"/>
        <v>NA</v>
      </c>
      <c r="AI484" s="153" t="str">
        <f>IF(AH484="NA","",IF(AH484=999999, "", IF(AH484=888888, "", IF(COUNTIF($AH$10:AH484,AH484)=1,AH484,""))))</f>
        <v/>
      </c>
      <c r="AJ484" s="153" t="str">
        <f t="shared" si="114"/>
        <v>NA</v>
      </c>
      <c r="AK484" s="153" t="str">
        <f>IF(AJ484="NA","",IF(AJ484=999999, "", IF(AJ484=888888, "", IF(COUNTIF($AJ$10:AJ484,AJ484)=1,AJ484,""))))</f>
        <v/>
      </c>
      <c r="AL484" s="153">
        <f t="shared" si="117"/>
        <v>0</v>
      </c>
      <c r="AM484" s="153">
        <f t="shared" si="118"/>
        <v>0</v>
      </c>
      <c r="AN484" s="153" t="str">
        <f t="shared" si="119"/>
        <v>False</v>
      </c>
      <c r="AO484" s="235" t="str">
        <f t="shared" si="120"/>
        <v>NA</v>
      </c>
      <c r="AP484" s="235" t="str">
        <f>IF(AO484="NA","",IF(AO484=999999, "", IF(AO484=888888, "", IF(COUNTIF($AO$10:AO484,AO484)=1,AO484,""))))</f>
        <v/>
      </c>
      <c r="AQ484" s="211"/>
      <c r="AR484" s="211"/>
    </row>
    <row r="485" spans="1:44" ht="21.75" customHeight="1" x14ac:dyDescent="0.35">
      <c r="A485" s="148" t="str">
        <f t="shared" si="121"/>
        <v/>
      </c>
      <c r="B485" s="10"/>
      <c r="C485" s="147" t="str">
        <f>IFERROR(INDEX('List of schools'!C$2:C$8000, MATCH('Year 8 _2022'!$B485, 'List of schools'!$B$2:$B$8000,0)), "NA")</f>
        <v>NA</v>
      </c>
      <c r="D485" s="10"/>
      <c r="E485" s="124"/>
      <c r="F485" s="149" t="str">
        <f>IF(E485="","",IFERROR(
IF('Year 8 _2022'!E485="M",INDEX('List of schools'!H$2:H$7300,MATCH('Year 8 _2022'!$B485,'List of schools'!$B$2:$B$7300,0)),IF('Year 8 _2022'!E485="F",INDEX('List of schools'!G$2:G$7300,MATCH('Year 8 _2022'!$B485,'List of schools'!$B$2:$B$7300,0)),IF('Year 8 _2022'!E485="non-binary or other", 0,IF('Year 8 _2022'!E485="not disclosed", 0,"NA")))),"NA"))</f>
        <v/>
      </c>
      <c r="G485" s="11"/>
      <c r="H485" s="10"/>
      <c r="I485" s="10"/>
      <c r="J485" s="10"/>
      <c r="K485" s="150">
        <f t="shared" si="107"/>
        <v>0</v>
      </c>
      <c r="L485" s="17"/>
      <c r="M485" s="16"/>
      <c r="N485" s="9"/>
      <c r="O485" s="213"/>
      <c r="P485" s="10"/>
      <c r="Q485" s="355"/>
      <c r="R485" s="254"/>
      <c r="S485" s="151" t="str">
        <f t="shared" si="115"/>
        <v/>
      </c>
      <c r="T485" s="16"/>
      <c r="U485" s="10"/>
      <c r="V485" s="213"/>
      <c r="W485" s="10"/>
      <c r="X485" s="355"/>
      <c r="Y485" s="254"/>
      <c r="Z485" s="151" t="str">
        <f t="shared" si="116"/>
        <v/>
      </c>
      <c r="AA485" s="4"/>
      <c r="AB485" s="153" t="str">
        <f t="shared" si="108"/>
        <v/>
      </c>
      <c r="AC485" s="169" t="str">
        <f t="shared" si="109"/>
        <v/>
      </c>
      <c r="AD485" s="153">
        <f t="shared" si="110"/>
        <v>0</v>
      </c>
      <c r="AE485" s="153" t="str">
        <f t="shared" si="111"/>
        <v>NA</v>
      </c>
      <c r="AF485" s="153" t="str">
        <f t="shared" si="112"/>
        <v>NA</v>
      </c>
      <c r="AG485" s="153" t="str">
        <f>IF(AF485="NA","",IF(AF485=999999, "", IF(AF485=888888, "", IF(COUNTIF($AF$10:AF485,AF485)=1,AF485,""))))</f>
        <v/>
      </c>
      <c r="AH485" s="153" t="str">
        <f t="shared" si="113"/>
        <v>NA</v>
      </c>
      <c r="AI485" s="153" t="str">
        <f>IF(AH485="NA","",IF(AH485=999999, "", IF(AH485=888888, "", IF(COUNTIF($AH$10:AH485,AH485)=1,AH485,""))))</f>
        <v/>
      </c>
      <c r="AJ485" s="153" t="str">
        <f t="shared" si="114"/>
        <v>NA</v>
      </c>
      <c r="AK485" s="153" t="str">
        <f>IF(AJ485="NA","",IF(AJ485=999999, "", IF(AJ485=888888, "", IF(COUNTIF($AJ$10:AJ485,AJ485)=1,AJ485,""))))</f>
        <v/>
      </c>
      <c r="AL485" s="153">
        <f t="shared" si="117"/>
        <v>0</v>
      </c>
      <c r="AM485" s="153">
        <f t="shared" si="118"/>
        <v>0</v>
      </c>
      <c r="AN485" s="153" t="str">
        <f t="shared" si="119"/>
        <v>False</v>
      </c>
      <c r="AO485" s="235" t="str">
        <f t="shared" si="120"/>
        <v>NA</v>
      </c>
      <c r="AP485" s="235" t="str">
        <f>IF(AO485="NA","",IF(AO485=999999, "", IF(AO485=888888, "", IF(COUNTIF($AO$10:AO485,AO485)=1,AO485,""))))</f>
        <v/>
      </c>
      <c r="AQ485" s="211"/>
      <c r="AR485" s="211"/>
    </row>
    <row r="486" spans="1:44" ht="21.75" customHeight="1" x14ac:dyDescent="0.35">
      <c r="A486" s="148" t="str">
        <f t="shared" si="121"/>
        <v/>
      </c>
      <c r="B486" s="10"/>
      <c r="C486" s="147" t="str">
        <f>IFERROR(INDEX('List of schools'!C$2:C$8000, MATCH('Year 8 _2022'!$B486, 'List of schools'!$B$2:$B$8000,0)), "NA")</f>
        <v>NA</v>
      </c>
      <c r="D486" s="10"/>
      <c r="E486" s="124"/>
      <c r="F486" s="149" t="str">
        <f>IF(E486="","",IFERROR(
IF('Year 8 _2022'!E486="M",INDEX('List of schools'!H$2:H$7300,MATCH('Year 8 _2022'!$B486,'List of schools'!$B$2:$B$7300,0)),IF('Year 8 _2022'!E486="F",INDEX('List of schools'!G$2:G$7300,MATCH('Year 8 _2022'!$B486,'List of schools'!$B$2:$B$7300,0)),IF('Year 8 _2022'!E486="non-binary or other", 0,IF('Year 8 _2022'!E486="not disclosed", 0,"NA")))),"NA"))</f>
        <v/>
      </c>
      <c r="G486" s="11"/>
      <c r="H486" s="10"/>
      <c r="I486" s="10"/>
      <c r="J486" s="10"/>
      <c r="K486" s="150">
        <f t="shared" si="107"/>
        <v>0</v>
      </c>
      <c r="L486" s="17"/>
      <c r="M486" s="16"/>
      <c r="N486" s="9"/>
      <c r="O486" s="213"/>
      <c r="P486" s="10"/>
      <c r="Q486" s="355"/>
      <c r="R486" s="254"/>
      <c r="S486" s="151" t="str">
        <f t="shared" si="115"/>
        <v/>
      </c>
      <c r="T486" s="16"/>
      <c r="U486" s="10"/>
      <c r="V486" s="213"/>
      <c r="W486" s="10"/>
      <c r="X486" s="355"/>
      <c r="Y486" s="254"/>
      <c r="Z486" s="151" t="str">
        <f t="shared" si="116"/>
        <v/>
      </c>
      <c r="AA486" s="4"/>
      <c r="AB486" s="153" t="str">
        <f t="shared" si="108"/>
        <v/>
      </c>
      <c r="AC486" s="169" t="str">
        <f t="shared" si="109"/>
        <v/>
      </c>
      <c r="AD486" s="153">
        <f t="shared" si="110"/>
        <v>0</v>
      </c>
      <c r="AE486" s="153" t="str">
        <f t="shared" si="111"/>
        <v>NA</v>
      </c>
      <c r="AF486" s="153" t="str">
        <f t="shared" si="112"/>
        <v>NA</v>
      </c>
      <c r="AG486" s="153" t="str">
        <f>IF(AF486="NA","",IF(AF486=999999, "", IF(AF486=888888, "", IF(COUNTIF($AF$10:AF486,AF486)=1,AF486,""))))</f>
        <v/>
      </c>
      <c r="AH486" s="153" t="str">
        <f t="shared" si="113"/>
        <v>NA</v>
      </c>
      <c r="AI486" s="153" t="str">
        <f>IF(AH486="NA","",IF(AH486=999999, "", IF(AH486=888888, "", IF(COUNTIF($AH$10:AH486,AH486)=1,AH486,""))))</f>
        <v/>
      </c>
      <c r="AJ486" s="153" t="str">
        <f t="shared" si="114"/>
        <v>NA</v>
      </c>
      <c r="AK486" s="153" t="str">
        <f>IF(AJ486="NA","",IF(AJ486=999999, "", IF(AJ486=888888, "", IF(COUNTIF($AJ$10:AJ486,AJ486)=1,AJ486,""))))</f>
        <v/>
      </c>
      <c r="AL486" s="153">
        <f t="shared" si="117"/>
        <v>0</v>
      </c>
      <c r="AM486" s="153">
        <f t="shared" si="118"/>
        <v>0</v>
      </c>
      <c r="AN486" s="153" t="str">
        <f t="shared" si="119"/>
        <v>False</v>
      </c>
      <c r="AO486" s="235" t="str">
        <f t="shared" si="120"/>
        <v>NA</v>
      </c>
      <c r="AP486" s="235" t="str">
        <f>IF(AO486="NA","",IF(AO486=999999, "", IF(AO486=888888, "", IF(COUNTIF($AO$10:AO486,AO486)=1,AO486,""))))</f>
        <v/>
      </c>
      <c r="AQ486" s="211"/>
      <c r="AR486" s="211"/>
    </row>
    <row r="487" spans="1:44" ht="21.75" customHeight="1" x14ac:dyDescent="0.35">
      <c r="A487" s="148" t="str">
        <f t="shared" si="121"/>
        <v/>
      </c>
      <c r="B487" s="10"/>
      <c r="C487" s="147" t="str">
        <f>IFERROR(INDEX('List of schools'!C$2:C$8000, MATCH('Year 8 _2022'!$B487, 'List of schools'!$B$2:$B$8000,0)), "NA")</f>
        <v>NA</v>
      </c>
      <c r="D487" s="10"/>
      <c r="E487" s="124"/>
      <c r="F487" s="149" t="str">
        <f>IF(E487="","",IFERROR(
IF('Year 8 _2022'!E487="M",INDEX('List of schools'!H$2:H$7300,MATCH('Year 8 _2022'!$B487,'List of schools'!$B$2:$B$7300,0)),IF('Year 8 _2022'!E487="F",INDEX('List of schools'!G$2:G$7300,MATCH('Year 8 _2022'!$B487,'List of schools'!$B$2:$B$7300,0)),IF('Year 8 _2022'!E487="non-binary or other", 0,IF('Year 8 _2022'!E487="not disclosed", 0,"NA")))),"NA"))</f>
        <v/>
      </c>
      <c r="G487" s="11"/>
      <c r="H487" s="10"/>
      <c r="I487" s="10"/>
      <c r="J487" s="10"/>
      <c r="K487" s="150">
        <f t="shared" si="107"/>
        <v>0</v>
      </c>
      <c r="L487" s="17"/>
      <c r="M487" s="16"/>
      <c r="N487" s="9"/>
      <c r="O487" s="213"/>
      <c r="P487" s="10"/>
      <c r="Q487" s="355"/>
      <c r="R487" s="254"/>
      <c r="S487" s="151" t="str">
        <f t="shared" si="115"/>
        <v/>
      </c>
      <c r="T487" s="16"/>
      <c r="U487" s="10"/>
      <c r="V487" s="213"/>
      <c r="W487" s="10"/>
      <c r="X487" s="355"/>
      <c r="Y487" s="254"/>
      <c r="Z487" s="151" t="str">
        <f t="shared" si="116"/>
        <v/>
      </c>
      <c r="AA487" s="4"/>
      <c r="AB487" s="153" t="str">
        <f t="shared" si="108"/>
        <v/>
      </c>
      <c r="AC487" s="169" t="str">
        <f t="shared" si="109"/>
        <v/>
      </c>
      <c r="AD487" s="153">
        <f t="shared" si="110"/>
        <v>0</v>
      </c>
      <c r="AE487" s="153" t="str">
        <f t="shared" si="111"/>
        <v>NA</v>
      </c>
      <c r="AF487" s="153" t="str">
        <f t="shared" si="112"/>
        <v>NA</v>
      </c>
      <c r="AG487" s="153" t="str">
        <f>IF(AF487="NA","",IF(AF487=999999, "", IF(AF487=888888, "", IF(COUNTIF($AF$10:AF487,AF487)=1,AF487,""))))</f>
        <v/>
      </c>
      <c r="AH487" s="153" t="str">
        <f t="shared" si="113"/>
        <v>NA</v>
      </c>
      <c r="AI487" s="153" t="str">
        <f>IF(AH487="NA","",IF(AH487=999999, "", IF(AH487=888888, "", IF(COUNTIF($AH$10:AH487,AH487)=1,AH487,""))))</f>
        <v/>
      </c>
      <c r="AJ487" s="153" t="str">
        <f t="shared" si="114"/>
        <v>NA</v>
      </c>
      <c r="AK487" s="153" t="str">
        <f>IF(AJ487="NA","",IF(AJ487=999999, "", IF(AJ487=888888, "", IF(COUNTIF($AJ$10:AJ487,AJ487)=1,AJ487,""))))</f>
        <v/>
      </c>
      <c r="AL487" s="153">
        <f t="shared" si="117"/>
        <v>0</v>
      </c>
      <c r="AM487" s="153">
        <f t="shared" si="118"/>
        <v>0</v>
      </c>
      <c r="AN487" s="153" t="str">
        <f t="shared" si="119"/>
        <v>False</v>
      </c>
      <c r="AO487" s="235" t="str">
        <f t="shared" si="120"/>
        <v>NA</v>
      </c>
      <c r="AP487" s="235" t="str">
        <f>IF(AO487="NA","",IF(AO487=999999, "", IF(AO487=888888, "", IF(COUNTIF($AO$10:AO487,AO487)=1,AO487,""))))</f>
        <v/>
      </c>
      <c r="AQ487" s="211"/>
      <c r="AR487" s="211"/>
    </row>
    <row r="488" spans="1:44" ht="21.75" customHeight="1" x14ac:dyDescent="0.35">
      <c r="A488" s="148" t="str">
        <f t="shared" si="121"/>
        <v/>
      </c>
      <c r="B488" s="10"/>
      <c r="C488" s="147" t="str">
        <f>IFERROR(INDEX('List of schools'!C$2:C$8000, MATCH('Year 8 _2022'!$B488, 'List of schools'!$B$2:$B$8000,0)), "NA")</f>
        <v>NA</v>
      </c>
      <c r="D488" s="10"/>
      <c r="E488" s="124"/>
      <c r="F488" s="149" t="str">
        <f>IF(E488="","",IFERROR(
IF('Year 8 _2022'!E488="M",INDEX('List of schools'!H$2:H$7300,MATCH('Year 8 _2022'!$B488,'List of schools'!$B$2:$B$7300,0)),IF('Year 8 _2022'!E488="F",INDEX('List of schools'!G$2:G$7300,MATCH('Year 8 _2022'!$B488,'List of schools'!$B$2:$B$7300,0)),IF('Year 8 _2022'!E488="non-binary or other", 0,IF('Year 8 _2022'!E488="not disclosed", 0,"NA")))),"NA"))</f>
        <v/>
      </c>
      <c r="G488" s="11"/>
      <c r="H488" s="10"/>
      <c r="I488" s="10"/>
      <c r="J488" s="10"/>
      <c r="K488" s="150">
        <f t="shared" si="107"/>
        <v>0</v>
      </c>
      <c r="L488" s="17"/>
      <c r="M488" s="16"/>
      <c r="N488" s="9"/>
      <c r="O488" s="213"/>
      <c r="P488" s="10"/>
      <c r="Q488" s="355"/>
      <c r="R488" s="254"/>
      <c r="S488" s="151" t="str">
        <f t="shared" si="115"/>
        <v/>
      </c>
      <c r="T488" s="16"/>
      <c r="U488" s="10"/>
      <c r="V488" s="213"/>
      <c r="W488" s="10"/>
      <c r="X488" s="355"/>
      <c r="Y488" s="254"/>
      <c r="Z488" s="151" t="str">
        <f t="shared" si="116"/>
        <v/>
      </c>
      <c r="AA488" s="4"/>
      <c r="AB488" s="153" t="str">
        <f t="shared" si="108"/>
        <v/>
      </c>
      <c r="AC488" s="169" t="str">
        <f t="shared" si="109"/>
        <v/>
      </c>
      <c r="AD488" s="153">
        <f t="shared" si="110"/>
        <v>0</v>
      </c>
      <c r="AE488" s="153" t="str">
        <f t="shared" si="111"/>
        <v>NA</v>
      </c>
      <c r="AF488" s="153" t="str">
        <f t="shared" si="112"/>
        <v>NA</v>
      </c>
      <c r="AG488" s="153" t="str">
        <f>IF(AF488="NA","",IF(AF488=999999, "", IF(AF488=888888, "", IF(COUNTIF($AF$10:AF488,AF488)=1,AF488,""))))</f>
        <v/>
      </c>
      <c r="AH488" s="153" t="str">
        <f t="shared" si="113"/>
        <v>NA</v>
      </c>
      <c r="AI488" s="153" t="str">
        <f>IF(AH488="NA","",IF(AH488=999999, "", IF(AH488=888888, "", IF(COUNTIF($AH$10:AH488,AH488)=1,AH488,""))))</f>
        <v/>
      </c>
      <c r="AJ488" s="153" t="str">
        <f t="shared" si="114"/>
        <v>NA</v>
      </c>
      <c r="AK488" s="153" t="str">
        <f>IF(AJ488="NA","",IF(AJ488=999999, "", IF(AJ488=888888, "", IF(COUNTIF($AJ$10:AJ488,AJ488)=1,AJ488,""))))</f>
        <v/>
      </c>
      <c r="AL488" s="153">
        <f t="shared" si="117"/>
        <v>0</v>
      </c>
      <c r="AM488" s="153">
        <f t="shared" si="118"/>
        <v>0</v>
      </c>
      <c r="AN488" s="153" t="str">
        <f t="shared" si="119"/>
        <v>False</v>
      </c>
      <c r="AO488" s="235" t="str">
        <f t="shared" si="120"/>
        <v>NA</v>
      </c>
      <c r="AP488" s="235" t="str">
        <f>IF(AO488="NA","",IF(AO488=999999, "", IF(AO488=888888, "", IF(COUNTIF($AO$10:AO488,AO488)=1,AO488,""))))</f>
        <v/>
      </c>
      <c r="AQ488" s="211"/>
      <c r="AR488" s="211"/>
    </row>
    <row r="489" spans="1:44" ht="21.75" customHeight="1" x14ac:dyDescent="0.35">
      <c r="A489" s="148" t="str">
        <f t="shared" si="121"/>
        <v/>
      </c>
      <c r="B489" s="10"/>
      <c r="C489" s="147" t="str">
        <f>IFERROR(INDEX('List of schools'!C$2:C$8000, MATCH('Year 8 _2022'!$B489, 'List of schools'!$B$2:$B$8000,0)), "NA")</f>
        <v>NA</v>
      </c>
      <c r="D489" s="10"/>
      <c r="E489" s="124"/>
      <c r="F489" s="149" t="str">
        <f>IF(E489="","",IFERROR(
IF('Year 8 _2022'!E489="M",INDEX('List of schools'!H$2:H$7300,MATCH('Year 8 _2022'!$B489,'List of schools'!$B$2:$B$7300,0)),IF('Year 8 _2022'!E489="F",INDEX('List of schools'!G$2:G$7300,MATCH('Year 8 _2022'!$B489,'List of schools'!$B$2:$B$7300,0)),IF('Year 8 _2022'!E489="non-binary or other", 0,IF('Year 8 _2022'!E489="not disclosed", 0,"NA")))),"NA"))</f>
        <v/>
      </c>
      <c r="G489" s="11"/>
      <c r="H489" s="10"/>
      <c r="I489" s="10"/>
      <c r="J489" s="10"/>
      <c r="K489" s="150">
        <f t="shared" si="107"/>
        <v>0</v>
      </c>
      <c r="L489" s="17"/>
      <c r="M489" s="16"/>
      <c r="N489" s="9"/>
      <c r="O489" s="213"/>
      <c r="P489" s="10"/>
      <c r="Q489" s="355"/>
      <c r="R489" s="254"/>
      <c r="S489" s="151" t="str">
        <f t="shared" si="115"/>
        <v/>
      </c>
      <c r="T489" s="16"/>
      <c r="U489" s="10"/>
      <c r="V489" s="213"/>
      <c r="W489" s="10"/>
      <c r="X489" s="355"/>
      <c r="Y489" s="254"/>
      <c r="Z489" s="151" t="str">
        <f t="shared" si="116"/>
        <v/>
      </c>
      <c r="AA489" s="4"/>
      <c r="AB489" s="153" t="str">
        <f t="shared" si="108"/>
        <v/>
      </c>
      <c r="AC489" s="169" t="str">
        <f t="shared" si="109"/>
        <v/>
      </c>
      <c r="AD489" s="153">
        <f t="shared" si="110"/>
        <v>0</v>
      </c>
      <c r="AE489" s="153" t="str">
        <f t="shared" si="111"/>
        <v>NA</v>
      </c>
      <c r="AF489" s="153" t="str">
        <f t="shared" si="112"/>
        <v>NA</v>
      </c>
      <c r="AG489" s="153" t="str">
        <f>IF(AF489="NA","",IF(AF489=999999, "", IF(AF489=888888, "", IF(COUNTIF($AF$10:AF489,AF489)=1,AF489,""))))</f>
        <v/>
      </c>
      <c r="AH489" s="153" t="str">
        <f t="shared" si="113"/>
        <v>NA</v>
      </c>
      <c r="AI489" s="153" t="str">
        <f>IF(AH489="NA","",IF(AH489=999999, "", IF(AH489=888888, "", IF(COUNTIF($AH$10:AH489,AH489)=1,AH489,""))))</f>
        <v/>
      </c>
      <c r="AJ489" s="153" t="str">
        <f t="shared" si="114"/>
        <v>NA</v>
      </c>
      <c r="AK489" s="153" t="str">
        <f>IF(AJ489="NA","",IF(AJ489=999999, "", IF(AJ489=888888, "", IF(COUNTIF($AJ$10:AJ489,AJ489)=1,AJ489,""))))</f>
        <v/>
      </c>
      <c r="AL489" s="153">
        <f t="shared" si="117"/>
        <v>0</v>
      </c>
      <c r="AM489" s="153">
        <f t="shared" si="118"/>
        <v>0</v>
      </c>
      <c r="AN489" s="153" t="str">
        <f t="shared" si="119"/>
        <v>False</v>
      </c>
      <c r="AO489" s="235" t="str">
        <f t="shared" si="120"/>
        <v>NA</v>
      </c>
      <c r="AP489" s="235" t="str">
        <f>IF(AO489="NA","",IF(AO489=999999, "", IF(AO489=888888, "", IF(COUNTIF($AO$10:AO489,AO489)=1,AO489,""))))</f>
        <v/>
      </c>
      <c r="AQ489" s="211"/>
      <c r="AR489" s="211"/>
    </row>
    <row r="490" spans="1:44" ht="21.75" customHeight="1" x14ac:dyDescent="0.35">
      <c r="A490" s="148" t="str">
        <f t="shared" si="121"/>
        <v/>
      </c>
      <c r="B490" s="10"/>
      <c r="C490" s="147" t="str">
        <f>IFERROR(INDEX('List of schools'!C$2:C$8000, MATCH('Year 8 _2022'!$B490, 'List of schools'!$B$2:$B$8000,0)), "NA")</f>
        <v>NA</v>
      </c>
      <c r="D490" s="10"/>
      <c r="E490" s="124"/>
      <c r="F490" s="149" t="str">
        <f>IF(E490="","",IFERROR(
IF('Year 8 _2022'!E490="M",INDEX('List of schools'!H$2:H$7300,MATCH('Year 8 _2022'!$B490,'List of schools'!$B$2:$B$7300,0)),IF('Year 8 _2022'!E490="F",INDEX('List of schools'!G$2:G$7300,MATCH('Year 8 _2022'!$B490,'List of schools'!$B$2:$B$7300,0)),IF('Year 8 _2022'!E490="non-binary or other", 0,IF('Year 8 _2022'!E490="not disclosed", 0,"NA")))),"NA"))</f>
        <v/>
      </c>
      <c r="G490" s="11"/>
      <c r="H490" s="10"/>
      <c r="I490" s="10"/>
      <c r="J490" s="10"/>
      <c r="K490" s="150">
        <f t="shared" si="107"/>
        <v>0</v>
      </c>
      <c r="L490" s="17"/>
      <c r="M490" s="16"/>
      <c r="N490" s="9"/>
      <c r="O490" s="213"/>
      <c r="P490" s="10"/>
      <c r="Q490" s="355"/>
      <c r="R490" s="254"/>
      <c r="S490" s="151" t="str">
        <f t="shared" si="115"/>
        <v/>
      </c>
      <c r="T490" s="16"/>
      <c r="U490" s="10"/>
      <c r="V490" s="213"/>
      <c r="W490" s="10"/>
      <c r="X490" s="355"/>
      <c r="Y490" s="254"/>
      <c r="Z490" s="151" t="str">
        <f t="shared" si="116"/>
        <v/>
      </c>
      <c r="AA490" s="4"/>
      <c r="AB490" s="153" t="str">
        <f t="shared" si="108"/>
        <v/>
      </c>
      <c r="AC490" s="169" t="str">
        <f t="shared" si="109"/>
        <v/>
      </c>
      <c r="AD490" s="153">
        <f t="shared" si="110"/>
        <v>0</v>
      </c>
      <c r="AE490" s="153" t="str">
        <f t="shared" si="111"/>
        <v>NA</v>
      </c>
      <c r="AF490" s="153" t="str">
        <f t="shared" si="112"/>
        <v>NA</v>
      </c>
      <c r="AG490" s="153" t="str">
        <f>IF(AF490="NA","",IF(AF490=999999, "", IF(AF490=888888, "", IF(COUNTIF($AF$10:AF490,AF490)=1,AF490,""))))</f>
        <v/>
      </c>
      <c r="AH490" s="153" t="str">
        <f t="shared" si="113"/>
        <v>NA</v>
      </c>
      <c r="AI490" s="153" t="str">
        <f>IF(AH490="NA","",IF(AH490=999999, "", IF(AH490=888888, "", IF(COUNTIF($AH$10:AH490,AH490)=1,AH490,""))))</f>
        <v/>
      </c>
      <c r="AJ490" s="153" t="str">
        <f t="shared" si="114"/>
        <v>NA</v>
      </c>
      <c r="AK490" s="153" t="str">
        <f>IF(AJ490="NA","",IF(AJ490=999999, "", IF(AJ490=888888, "", IF(COUNTIF($AJ$10:AJ490,AJ490)=1,AJ490,""))))</f>
        <v/>
      </c>
      <c r="AL490" s="153">
        <f t="shared" si="117"/>
        <v>0</v>
      </c>
      <c r="AM490" s="153">
        <f t="shared" si="118"/>
        <v>0</v>
      </c>
      <c r="AN490" s="153" t="str">
        <f t="shared" si="119"/>
        <v>False</v>
      </c>
      <c r="AO490" s="235" t="str">
        <f t="shared" si="120"/>
        <v>NA</v>
      </c>
      <c r="AP490" s="235" t="str">
        <f>IF(AO490="NA","",IF(AO490=999999, "", IF(AO490=888888, "", IF(COUNTIF($AO$10:AO490,AO490)=1,AO490,""))))</f>
        <v/>
      </c>
      <c r="AQ490" s="211"/>
      <c r="AR490" s="211"/>
    </row>
    <row r="491" spans="1:44" ht="21.75" customHeight="1" x14ac:dyDescent="0.35">
      <c r="A491" s="148" t="str">
        <f t="shared" si="121"/>
        <v/>
      </c>
      <c r="B491" s="10"/>
      <c r="C491" s="147" t="str">
        <f>IFERROR(INDEX('List of schools'!C$2:C$8000, MATCH('Year 8 _2022'!$B491, 'List of schools'!$B$2:$B$8000,0)), "NA")</f>
        <v>NA</v>
      </c>
      <c r="D491" s="10"/>
      <c r="E491" s="124"/>
      <c r="F491" s="149" t="str">
        <f>IF(E491="","",IFERROR(
IF('Year 8 _2022'!E491="M",INDEX('List of schools'!H$2:H$7300,MATCH('Year 8 _2022'!$B491,'List of schools'!$B$2:$B$7300,0)),IF('Year 8 _2022'!E491="F",INDEX('List of schools'!G$2:G$7300,MATCH('Year 8 _2022'!$B491,'List of schools'!$B$2:$B$7300,0)),IF('Year 8 _2022'!E491="non-binary or other", 0,IF('Year 8 _2022'!E491="not disclosed", 0,"NA")))),"NA"))</f>
        <v/>
      </c>
      <c r="G491" s="11"/>
      <c r="H491" s="10"/>
      <c r="I491" s="10"/>
      <c r="J491" s="10"/>
      <c r="K491" s="150">
        <f t="shared" si="107"/>
        <v>0</v>
      </c>
      <c r="L491" s="17"/>
      <c r="M491" s="16"/>
      <c r="N491" s="9"/>
      <c r="O491" s="213"/>
      <c r="P491" s="10"/>
      <c r="Q491" s="355"/>
      <c r="R491" s="254"/>
      <c r="S491" s="151" t="str">
        <f t="shared" si="115"/>
        <v/>
      </c>
      <c r="T491" s="16"/>
      <c r="U491" s="10"/>
      <c r="V491" s="213"/>
      <c r="W491" s="10"/>
      <c r="X491" s="355"/>
      <c r="Y491" s="254"/>
      <c r="Z491" s="151" t="str">
        <f t="shared" si="116"/>
        <v/>
      </c>
      <c r="AA491" s="4"/>
      <c r="AB491" s="153" t="str">
        <f t="shared" si="108"/>
        <v/>
      </c>
      <c r="AC491" s="169" t="str">
        <f t="shared" si="109"/>
        <v/>
      </c>
      <c r="AD491" s="153">
        <f t="shared" si="110"/>
        <v>0</v>
      </c>
      <c r="AE491" s="153" t="str">
        <f t="shared" si="111"/>
        <v>NA</v>
      </c>
      <c r="AF491" s="153" t="str">
        <f t="shared" si="112"/>
        <v>NA</v>
      </c>
      <c r="AG491" s="153" t="str">
        <f>IF(AF491="NA","",IF(AF491=999999, "", IF(AF491=888888, "", IF(COUNTIF($AF$10:AF491,AF491)=1,AF491,""))))</f>
        <v/>
      </c>
      <c r="AH491" s="153" t="str">
        <f t="shared" si="113"/>
        <v>NA</v>
      </c>
      <c r="AI491" s="153" t="str">
        <f>IF(AH491="NA","",IF(AH491=999999, "", IF(AH491=888888, "", IF(COUNTIF($AH$10:AH491,AH491)=1,AH491,""))))</f>
        <v/>
      </c>
      <c r="AJ491" s="153" t="str">
        <f t="shared" si="114"/>
        <v>NA</v>
      </c>
      <c r="AK491" s="153" t="str">
        <f>IF(AJ491="NA","",IF(AJ491=999999, "", IF(AJ491=888888, "", IF(COUNTIF($AJ$10:AJ491,AJ491)=1,AJ491,""))))</f>
        <v/>
      </c>
      <c r="AL491" s="153">
        <f t="shared" si="117"/>
        <v>0</v>
      </c>
      <c r="AM491" s="153">
        <f t="shared" si="118"/>
        <v>0</v>
      </c>
      <c r="AN491" s="153" t="str">
        <f t="shared" si="119"/>
        <v>False</v>
      </c>
      <c r="AO491" s="235" t="str">
        <f t="shared" si="120"/>
        <v>NA</v>
      </c>
      <c r="AP491" s="235" t="str">
        <f>IF(AO491="NA","",IF(AO491=999999, "", IF(AO491=888888, "", IF(COUNTIF($AO$10:AO491,AO491)=1,AO491,""))))</f>
        <v/>
      </c>
      <c r="AQ491" s="211"/>
      <c r="AR491" s="211"/>
    </row>
    <row r="492" spans="1:44" ht="21.75" customHeight="1" x14ac:dyDescent="0.35">
      <c r="A492" s="148" t="str">
        <f t="shared" si="121"/>
        <v/>
      </c>
      <c r="B492" s="10"/>
      <c r="C492" s="147" t="str">
        <f>IFERROR(INDEX('List of schools'!C$2:C$8000, MATCH('Year 8 _2022'!$B492, 'List of schools'!$B$2:$B$8000,0)), "NA")</f>
        <v>NA</v>
      </c>
      <c r="D492" s="10"/>
      <c r="E492" s="124"/>
      <c r="F492" s="149" t="str">
        <f>IF(E492="","",IFERROR(
IF('Year 8 _2022'!E492="M",INDEX('List of schools'!H$2:H$7300,MATCH('Year 8 _2022'!$B492,'List of schools'!$B$2:$B$7300,0)),IF('Year 8 _2022'!E492="F",INDEX('List of schools'!G$2:G$7300,MATCH('Year 8 _2022'!$B492,'List of schools'!$B$2:$B$7300,0)),IF('Year 8 _2022'!E492="non-binary or other", 0,IF('Year 8 _2022'!E492="not disclosed", 0,"NA")))),"NA"))</f>
        <v/>
      </c>
      <c r="G492" s="11"/>
      <c r="H492" s="10"/>
      <c r="I492" s="10"/>
      <c r="J492" s="10"/>
      <c r="K492" s="150">
        <f t="shared" si="107"/>
        <v>0</v>
      </c>
      <c r="L492" s="17"/>
      <c r="M492" s="16"/>
      <c r="N492" s="9"/>
      <c r="O492" s="213"/>
      <c r="P492" s="10"/>
      <c r="Q492" s="355"/>
      <c r="R492" s="254"/>
      <c r="S492" s="151" t="str">
        <f t="shared" si="115"/>
        <v/>
      </c>
      <c r="T492" s="16"/>
      <c r="U492" s="10"/>
      <c r="V492" s="213"/>
      <c r="W492" s="10"/>
      <c r="X492" s="355"/>
      <c r="Y492" s="254"/>
      <c r="Z492" s="151" t="str">
        <f t="shared" si="116"/>
        <v/>
      </c>
      <c r="AA492" s="4"/>
      <c r="AB492" s="153" t="str">
        <f t="shared" si="108"/>
        <v/>
      </c>
      <c r="AC492" s="169" t="str">
        <f t="shared" si="109"/>
        <v/>
      </c>
      <c r="AD492" s="153">
        <f t="shared" si="110"/>
        <v>0</v>
      </c>
      <c r="AE492" s="153" t="str">
        <f t="shared" si="111"/>
        <v>NA</v>
      </c>
      <c r="AF492" s="153" t="str">
        <f t="shared" si="112"/>
        <v>NA</v>
      </c>
      <c r="AG492" s="153" t="str">
        <f>IF(AF492="NA","",IF(AF492=999999, "", IF(AF492=888888, "", IF(COUNTIF($AF$10:AF492,AF492)=1,AF492,""))))</f>
        <v/>
      </c>
      <c r="AH492" s="153" t="str">
        <f t="shared" si="113"/>
        <v>NA</v>
      </c>
      <c r="AI492" s="153" t="str">
        <f>IF(AH492="NA","",IF(AH492=999999, "", IF(AH492=888888, "", IF(COUNTIF($AH$10:AH492,AH492)=1,AH492,""))))</f>
        <v/>
      </c>
      <c r="AJ492" s="153" t="str">
        <f t="shared" si="114"/>
        <v>NA</v>
      </c>
      <c r="AK492" s="153" t="str">
        <f>IF(AJ492="NA","",IF(AJ492=999999, "", IF(AJ492=888888, "", IF(COUNTIF($AJ$10:AJ492,AJ492)=1,AJ492,""))))</f>
        <v/>
      </c>
      <c r="AL492" s="153">
        <f t="shared" si="117"/>
        <v>0</v>
      </c>
      <c r="AM492" s="153">
        <f t="shared" si="118"/>
        <v>0</v>
      </c>
      <c r="AN492" s="153" t="str">
        <f t="shared" si="119"/>
        <v>False</v>
      </c>
      <c r="AO492" s="235" t="str">
        <f t="shared" si="120"/>
        <v>NA</v>
      </c>
      <c r="AP492" s="235" t="str">
        <f>IF(AO492="NA","",IF(AO492=999999, "", IF(AO492=888888, "", IF(COUNTIF($AO$10:AO492,AO492)=1,AO492,""))))</f>
        <v/>
      </c>
      <c r="AQ492" s="211"/>
      <c r="AR492" s="211"/>
    </row>
    <row r="493" spans="1:44" ht="21.75" customHeight="1" x14ac:dyDescent="0.35">
      <c r="A493" s="148" t="str">
        <f t="shared" si="121"/>
        <v/>
      </c>
      <c r="B493" s="10"/>
      <c r="C493" s="147" t="str">
        <f>IFERROR(INDEX('List of schools'!C$2:C$8000, MATCH('Year 8 _2022'!$B493, 'List of schools'!$B$2:$B$8000,0)), "NA")</f>
        <v>NA</v>
      </c>
      <c r="D493" s="10"/>
      <c r="E493" s="124"/>
      <c r="F493" s="149" t="str">
        <f>IF(E493="","",IFERROR(
IF('Year 8 _2022'!E493="M",INDEX('List of schools'!H$2:H$7300,MATCH('Year 8 _2022'!$B493,'List of schools'!$B$2:$B$7300,0)),IF('Year 8 _2022'!E493="F",INDEX('List of schools'!G$2:G$7300,MATCH('Year 8 _2022'!$B493,'List of schools'!$B$2:$B$7300,0)),IF('Year 8 _2022'!E493="non-binary or other", 0,IF('Year 8 _2022'!E493="not disclosed", 0,"NA")))),"NA"))</f>
        <v/>
      </c>
      <c r="G493" s="11"/>
      <c r="H493" s="10"/>
      <c r="I493" s="10"/>
      <c r="J493" s="10"/>
      <c r="K493" s="150">
        <f t="shared" si="107"/>
        <v>0</v>
      </c>
      <c r="L493" s="17"/>
      <c r="M493" s="16"/>
      <c r="N493" s="9"/>
      <c r="O493" s="213"/>
      <c r="P493" s="10"/>
      <c r="Q493" s="355"/>
      <c r="R493" s="254"/>
      <c r="S493" s="151" t="str">
        <f t="shared" si="115"/>
        <v/>
      </c>
      <c r="T493" s="16"/>
      <c r="U493" s="10"/>
      <c r="V493" s="213"/>
      <c r="W493" s="10"/>
      <c r="X493" s="355"/>
      <c r="Y493" s="254"/>
      <c r="Z493" s="151" t="str">
        <f t="shared" si="116"/>
        <v/>
      </c>
      <c r="AA493" s="4"/>
      <c r="AB493" s="153" t="str">
        <f t="shared" si="108"/>
        <v/>
      </c>
      <c r="AC493" s="169" t="str">
        <f t="shared" si="109"/>
        <v/>
      </c>
      <c r="AD493" s="153">
        <f t="shared" si="110"/>
        <v>0</v>
      </c>
      <c r="AE493" s="153" t="str">
        <f t="shared" si="111"/>
        <v>NA</v>
      </c>
      <c r="AF493" s="153" t="str">
        <f t="shared" si="112"/>
        <v>NA</v>
      </c>
      <c r="AG493" s="153" t="str">
        <f>IF(AF493="NA","",IF(AF493=999999, "", IF(AF493=888888, "", IF(COUNTIF($AF$10:AF493,AF493)=1,AF493,""))))</f>
        <v/>
      </c>
      <c r="AH493" s="153" t="str">
        <f t="shared" si="113"/>
        <v>NA</v>
      </c>
      <c r="AI493" s="153" t="str">
        <f>IF(AH493="NA","",IF(AH493=999999, "", IF(AH493=888888, "", IF(COUNTIF($AH$10:AH493,AH493)=1,AH493,""))))</f>
        <v/>
      </c>
      <c r="AJ493" s="153" t="str">
        <f t="shared" si="114"/>
        <v>NA</v>
      </c>
      <c r="AK493" s="153" t="str">
        <f>IF(AJ493="NA","",IF(AJ493=999999, "", IF(AJ493=888888, "", IF(COUNTIF($AJ$10:AJ493,AJ493)=1,AJ493,""))))</f>
        <v/>
      </c>
      <c r="AL493" s="153">
        <f t="shared" si="117"/>
        <v>0</v>
      </c>
      <c r="AM493" s="153">
        <f t="shared" si="118"/>
        <v>0</v>
      </c>
      <c r="AN493" s="153" t="str">
        <f t="shared" si="119"/>
        <v>False</v>
      </c>
      <c r="AO493" s="235" t="str">
        <f t="shared" si="120"/>
        <v>NA</v>
      </c>
      <c r="AP493" s="235" t="str">
        <f>IF(AO493="NA","",IF(AO493=999999, "", IF(AO493=888888, "", IF(COUNTIF($AO$10:AO493,AO493)=1,AO493,""))))</f>
        <v/>
      </c>
      <c r="AQ493" s="211"/>
      <c r="AR493" s="211"/>
    </row>
    <row r="494" spans="1:44" ht="21.75" customHeight="1" x14ac:dyDescent="0.35">
      <c r="A494" s="148" t="str">
        <f t="shared" si="121"/>
        <v/>
      </c>
      <c r="B494" s="10"/>
      <c r="C494" s="147" t="str">
        <f>IFERROR(INDEX('List of schools'!C$2:C$8000, MATCH('Year 8 _2022'!$B494, 'List of schools'!$B$2:$B$8000,0)), "NA")</f>
        <v>NA</v>
      </c>
      <c r="D494" s="10"/>
      <c r="E494" s="124"/>
      <c r="F494" s="149" t="str">
        <f>IF(E494="","",IFERROR(
IF('Year 8 _2022'!E494="M",INDEX('List of schools'!H$2:H$7300,MATCH('Year 8 _2022'!$B494,'List of schools'!$B$2:$B$7300,0)),IF('Year 8 _2022'!E494="F",INDEX('List of schools'!G$2:G$7300,MATCH('Year 8 _2022'!$B494,'List of schools'!$B$2:$B$7300,0)),IF('Year 8 _2022'!E494="non-binary or other", 0,IF('Year 8 _2022'!E494="not disclosed", 0,"NA")))),"NA"))</f>
        <v/>
      </c>
      <c r="G494" s="11"/>
      <c r="H494" s="10"/>
      <c r="I494" s="10"/>
      <c r="J494" s="10"/>
      <c r="K494" s="150">
        <f t="shared" si="107"/>
        <v>0</v>
      </c>
      <c r="L494" s="17"/>
      <c r="M494" s="16"/>
      <c r="N494" s="9"/>
      <c r="O494" s="213"/>
      <c r="P494" s="10"/>
      <c r="Q494" s="355"/>
      <c r="R494" s="254"/>
      <c r="S494" s="151" t="str">
        <f t="shared" si="115"/>
        <v/>
      </c>
      <c r="T494" s="16"/>
      <c r="U494" s="10"/>
      <c r="V494" s="213"/>
      <c r="W494" s="10"/>
      <c r="X494" s="355"/>
      <c r="Y494" s="254"/>
      <c r="Z494" s="151" t="str">
        <f t="shared" si="116"/>
        <v/>
      </c>
      <c r="AA494" s="4"/>
      <c r="AB494" s="153" t="str">
        <f t="shared" si="108"/>
        <v/>
      </c>
      <c r="AC494" s="169" t="str">
        <f t="shared" si="109"/>
        <v/>
      </c>
      <c r="AD494" s="153">
        <f t="shared" si="110"/>
        <v>0</v>
      </c>
      <c r="AE494" s="153" t="str">
        <f t="shared" si="111"/>
        <v>NA</v>
      </c>
      <c r="AF494" s="153" t="str">
        <f t="shared" si="112"/>
        <v>NA</v>
      </c>
      <c r="AG494" s="153" t="str">
        <f>IF(AF494="NA","",IF(AF494=999999, "", IF(AF494=888888, "", IF(COUNTIF($AF$10:AF494,AF494)=1,AF494,""))))</f>
        <v/>
      </c>
      <c r="AH494" s="153" t="str">
        <f t="shared" si="113"/>
        <v>NA</v>
      </c>
      <c r="AI494" s="153" t="str">
        <f>IF(AH494="NA","",IF(AH494=999999, "", IF(AH494=888888, "", IF(COUNTIF($AH$10:AH494,AH494)=1,AH494,""))))</f>
        <v/>
      </c>
      <c r="AJ494" s="153" t="str">
        <f t="shared" si="114"/>
        <v>NA</v>
      </c>
      <c r="AK494" s="153" t="str">
        <f>IF(AJ494="NA","",IF(AJ494=999999, "", IF(AJ494=888888, "", IF(COUNTIF($AJ$10:AJ494,AJ494)=1,AJ494,""))))</f>
        <v/>
      </c>
      <c r="AL494" s="153">
        <f t="shared" si="117"/>
        <v>0</v>
      </c>
      <c r="AM494" s="153">
        <f t="shared" si="118"/>
        <v>0</v>
      </c>
      <c r="AN494" s="153" t="str">
        <f t="shared" si="119"/>
        <v>False</v>
      </c>
      <c r="AO494" s="235" t="str">
        <f t="shared" si="120"/>
        <v>NA</v>
      </c>
      <c r="AP494" s="235" t="str">
        <f>IF(AO494="NA","",IF(AO494=999999, "", IF(AO494=888888, "", IF(COUNTIF($AO$10:AO494,AO494)=1,AO494,""))))</f>
        <v/>
      </c>
      <c r="AQ494" s="211"/>
      <c r="AR494" s="211"/>
    </row>
    <row r="495" spans="1:44" ht="21.75" customHeight="1" x14ac:dyDescent="0.35">
      <c r="A495" s="148" t="str">
        <f t="shared" si="121"/>
        <v/>
      </c>
      <c r="B495" s="10"/>
      <c r="C495" s="147" t="str">
        <f>IFERROR(INDEX('List of schools'!C$2:C$8000, MATCH('Year 8 _2022'!$B495, 'List of schools'!$B$2:$B$8000,0)), "NA")</f>
        <v>NA</v>
      </c>
      <c r="D495" s="10"/>
      <c r="E495" s="124"/>
      <c r="F495" s="149" t="str">
        <f>IF(E495="","",IFERROR(
IF('Year 8 _2022'!E495="M",INDEX('List of schools'!H$2:H$7300,MATCH('Year 8 _2022'!$B495,'List of schools'!$B$2:$B$7300,0)),IF('Year 8 _2022'!E495="F",INDEX('List of schools'!G$2:G$7300,MATCH('Year 8 _2022'!$B495,'List of schools'!$B$2:$B$7300,0)),IF('Year 8 _2022'!E495="non-binary or other", 0,IF('Year 8 _2022'!E495="not disclosed", 0,"NA")))),"NA"))</f>
        <v/>
      </c>
      <c r="G495" s="11"/>
      <c r="H495" s="10"/>
      <c r="I495" s="10"/>
      <c r="J495" s="10"/>
      <c r="K495" s="150">
        <f t="shared" si="107"/>
        <v>0</v>
      </c>
      <c r="L495" s="17"/>
      <c r="M495" s="16"/>
      <c r="N495" s="9"/>
      <c r="O495" s="213"/>
      <c r="P495" s="10"/>
      <c r="Q495" s="355"/>
      <c r="R495" s="254"/>
      <c r="S495" s="151" t="str">
        <f t="shared" si="115"/>
        <v/>
      </c>
      <c r="T495" s="16"/>
      <c r="U495" s="10"/>
      <c r="V495" s="213"/>
      <c r="W495" s="10"/>
      <c r="X495" s="355"/>
      <c r="Y495" s="254"/>
      <c r="Z495" s="151" t="str">
        <f t="shared" si="116"/>
        <v/>
      </c>
      <c r="AA495" s="4"/>
      <c r="AB495" s="153" t="str">
        <f t="shared" si="108"/>
        <v/>
      </c>
      <c r="AC495" s="169" t="str">
        <f t="shared" si="109"/>
        <v/>
      </c>
      <c r="AD495" s="153">
        <f t="shared" si="110"/>
        <v>0</v>
      </c>
      <c r="AE495" s="153" t="str">
        <f t="shared" si="111"/>
        <v>NA</v>
      </c>
      <c r="AF495" s="153" t="str">
        <f t="shared" si="112"/>
        <v>NA</v>
      </c>
      <c r="AG495" s="153" t="str">
        <f>IF(AF495="NA","",IF(AF495=999999, "", IF(AF495=888888, "", IF(COUNTIF($AF$10:AF495,AF495)=1,AF495,""))))</f>
        <v/>
      </c>
      <c r="AH495" s="153" t="str">
        <f t="shared" si="113"/>
        <v>NA</v>
      </c>
      <c r="AI495" s="153" t="str">
        <f>IF(AH495="NA","",IF(AH495=999999, "", IF(AH495=888888, "", IF(COUNTIF($AH$10:AH495,AH495)=1,AH495,""))))</f>
        <v/>
      </c>
      <c r="AJ495" s="153" t="str">
        <f t="shared" si="114"/>
        <v>NA</v>
      </c>
      <c r="AK495" s="153" t="str">
        <f>IF(AJ495="NA","",IF(AJ495=999999, "", IF(AJ495=888888, "", IF(COUNTIF($AJ$10:AJ495,AJ495)=1,AJ495,""))))</f>
        <v/>
      </c>
      <c r="AL495" s="153">
        <f t="shared" si="117"/>
        <v>0</v>
      </c>
      <c r="AM495" s="153">
        <f t="shared" si="118"/>
        <v>0</v>
      </c>
      <c r="AN495" s="153" t="str">
        <f t="shared" si="119"/>
        <v>False</v>
      </c>
      <c r="AO495" s="235" t="str">
        <f t="shared" si="120"/>
        <v>NA</v>
      </c>
      <c r="AP495" s="235" t="str">
        <f>IF(AO495="NA","",IF(AO495=999999, "", IF(AO495=888888, "", IF(COUNTIF($AO$10:AO495,AO495)=1,AO495,""))))</f>
        <v/>
      </c>
      <c r="AQ495" s="211"/>
      <c r="AR495" s="211"/>
    </row>
    <row r="496" spans="1:44" ht="21.75" customHeight="1" x14ac:dyDescent="0.35">
      <c r="A496" s="148" t="str">
        <f t="shared" si="121"/>
        <v/>
      </c>
      <c r="B496" s="10"/>
      <c r="C496" s="147" t="str">
        <f>IFERROR(INDEX('List of schools'!C$2:C$8000, MATCH('Year 8 _2022'!$B496, 'List of schools'!$B$2:$B$8000,0)), "NA")</f>
        <v>NA</v>
      </c>
      <c r="D496" s="10"/>
      <c r="E496" s="124"/>
      <c r="F496" s="149" t="str">
        <f>IF(E496="","",IFERROR(
IF('Year 8 _2022'!E496="M",INDEX('List of schools'!H$2:H$7300,MATCH('Year 8 _2022'!$B496,'List of schools'!$B$2:$B$7300,0)),IF('Year 8 _2022'!E496="F",INDEX('List of schools'!G$2:G$7300,MATCH('Year 8 _2022'!$B496,'List of schools'!$B$2:$B$7300,0)),IF('Year 8 _2022'!E496="non-binary or other", 0,IF('Year 8 _2022'!E496="not disclosed", 0,"NA")))),"NA"))</f>
        <v/>
      </c>
      <c r="G496" s="11"/>
      <c r="H496" s="10"/>
      <c r="I496" s="10"/>
      <c r="J496" s="10"/>
      <c r="K496" s="150">
        <f t="shared" si="107"/>
        <v>0</v>
      </c>
      <c r="L496" s="17"/>
      <c r="M496" s="16"/>
      <c r="N496" s="9"/>
      <c r="O496" s="213"/>
      <c r="P496" s="10"/>
      <c r="Q496" s="355"/>
      <c r="R496" s="254"/>
      <c r="S496" s="151" t="str">
        <f t="shared" si="115"/>
        <v/>
      </c>
      <c r="T496" s="16"/>
      <c r="U496" s="10"/>
      <c r="V496" s="213"/>
      <c r="W496" s="10"/>
      <c r="X496" s="355"/>
      <c r="Y496" s="254"/>
      <c r="Z496" s="151" t="str">
        <f t="shared" si="116"/>
        <v/>
      </c>
      <c r="AA496" s="4"/>
      <c r="AB496" s="153" t="str">
        <f t="shared" si="108"/>
        <v/>
      </c>
      <c r="AC496" s="169" t="str">
        <f t="shared" si="109"/>
        <v/>
      </c>
      <c r="AD496" s="153">
        <f t="shared" si="110"/>
        <v>0</v>
      </c>
      <c r="AE496" s="153" t="str">
        <f t="shared" si="111"/>
        <v>NA</v>
      </c>
      <c r="AF496" s="153" t="str">
        <f t="shared" si="112"/>
        <v>NA</v>
      </c>
      <c r="AG496" s="153" t="str">
        <f>IF(AF496="NA","",IF(AF496=999999, "", IF(AF496=888888, "", IF(COUNTIF($AF$10:AF496,AF496)=1,AF496,""))))</f>
        <v/>
      </c>
      <c r="AH496" s="153" t="str">
        <f t="shared" si="113"/>
        <v>NA</v>
      </c>
      <c r="AI496" s="153" t="str">
        <f>IF(AH496="NA","",IF(AH496=999999, "", IF(AH496=888888, "", IF(COUNTIF($AH$10:AH496,AH496)=1,AH496,""))))</f>
        <v/>
      </c>
      <c r="AJ496" s="153" t="str">
        <f t="shared" si="114"/>
        <v>NA</v>
      </c>
      <c r="AK496" s="153" t="str">
        <f>IF(AJ496="NA","",IF(AJ496=999999, "", IF(AJ496=888888, "", IF(COUNTIF($AJ$10:AJ496,AJ496)=1,AJ496,""))))</f>
        <v/>
      </c>
      <c r="AL496" s="153">
        <f t="shared" si="117"/>
        <v>0</v>
      </c>
      <c r="AM496" s="153">
        <f t="shared" si="118"/>
        <v>0</v>
      </c>
      <c r="AN496" s="153" t="str">
        <f t="shared" si="119"/>
        <v>False</v>
      </c>
      <c r="AO496" s="235" t="str">
        <f t="shared" si="120"/>
        <v>NA</v>
      </c>
      <c r="AP496" s="235" t="str">
        <f>IF(AO496="NA","",IF(AO496=999999, "", IF(AO496=888888, "", IF(COUNTIF($AO$10:AO496,AO496)=1,AO496,""))))</f>
        <v/>
      </c>
      <c r="AQ496" s="211"/>
      <c r="AR496" s="211"/>
    </row>
    <row r="497" spans="1:44" ht="21.75" customHeight="1" x14ac:dyDescent="0.35">
      <c r="A497" s="148" t="str">
        <f t="shared" si="121"/>
        <v/>
      </c>
      <c r="B497" s="10"/>
      <c r="C497" s="147" t="str">
        <f>IFERROR(INDEX('List of schools'!C$2:C$8000, MATCH('Year 8 _2022'!$B497, 'List of schools'!$B$2:$B$8000,0)), "NA")</f>
        <v>NA</v>
      </c>
      <c r="D497" s="10"/>
      <c r="E497" s="124"/>
      <c r="F497" s="149" t="str">
        <f>IF(E497="","",IFERROR(
IF('Year 8 _2022'!E497="M",INDEX('List of schools'!H$2:H$7300,MATCH('Year 8 _2022'!$B497,'List of schools'!$B$2:$B$7300,0)),IF('Year 8 _2022'!E497="F",INDEX('List of schools'!G$2:G$7300,MATCH('Year 8 _2022'!$B497,'List of schools'!$B$2:$B$7300,0)),IF('Year 8 _2022'!E497="non-binary or other", 0,IF('Year 8 _2022'!E497="not disclosed", 0,"NA")))),"NA"))</f>
        <v/>
      </c>
      <c r="G497" s="11"/>
      <c r="H497" s="10"/>
      <c r="I497" s="10"/>
      <c r="J497" s="10"/>
      <c r="K497" s="150">
        <f t="shared" si="107"/>
        <v>0</v>
      </c>
      <c r="L497" s="17"/>
      <c r="M497" s="16"/>
      <c r="N497" s="9"/>
      <c r="O497" s="213"/>
      <c r="P497" s="10"/>
      <c r="Q497" s="355"/>
      <c r="R497" s="254"/>
      <c r="S497" s="151" t="str">
        <f t="shared" si="115"/>
        <v/>
      </c>
      <c r="T497" s="16"/>
      <c r="U497" s="10"/>
      <c r="V497" s="213"/>
      <c r="W497" s="10"/>
      <c r="X497" s="355"/>
      <c r="Y497" s="254"/>
      <c r="Z497" s="151" t="str">
        <f t="shared" si="116"/>
        <v/>
      </c>
      <c r="AA497" s="4"/>
      <c r="AB497" s="153" t="str">
        <f t="shared" si="108"/>
        <v/>
      </c>
      <c r="AC497" s="169" t="str">
        <f t="shared" si="109"/>
        <v/>
      </c>
      <c r="AD497" s="153">
        <f t="shared" si="110"/>
        <v>0</v>
      </c>
      <c r="AE497" s="153" t="str">
        <f t="shared" si="111"/>
        <v>NA</v>
      </c>
      <c r="AF497" s="153" t="str">
        <f t="shared" si="112"/>
        <v>NA</v>
      </c>
      <c r="AG497" s="153" t="str">
        <f>IF(AF497="NA","",IF(AF497=999999, "", IF(AF497=888888, "", IF(COUNTIF($AF$10:AF497,AF497)=1,AF497,""))))</f>
        <v/>
      </c>
      <c r="AH497" s="153" t="str">
        <f t="shared" si="113"/>
        <v>NA</v>
      </c>
      <c r="AI497" s="153" t="str">
        <f>IF(AH497="NA","",IF(AH497=999999, "", IF(AH497=888888, "", IF(COUNTIF($AH$10:AH497,AH497)=1,AH497,""))))</f>
        <v/>
      </c>
      <c r="AJ497" s="153" t="str">
        <f t="shared" si="114"/>
        <v>NA</v>
      </c>
      <c r="AK497" s="153" t="str">
        <f>IF(AJ497="NA","",IF(AJ497=999999, "", IF(AJ497=888888, "", IF(COUNTIF($AJ$10:AJ497,AJ497)=1,AJ497,""))))</f>
        <v/>
      </c>
      <c r="AL497" s="153">
        <f t="shared" si="117"/>
        <v>0</v>
      </c>
      <c r="AM497" s="153">
        <f t="shared" si="118"/>
        <v>0</v>
      </c>
      <c r="AN497" s="153" t="str">
        <f t="shared" si="119"/>
        <v>False</v>
      </c>
      <c r="AO497" s="235" t="str">
        <f t="shared" si="120"/>
        <v>NA</v>
      </c>
      <c r="AP497" s="235" t="str">
        <f>IF(AO497="NA","",IF(AO497=999999, "", IF(AO497=888888, "", IF(COUNTIF($AO$10:AO497,AO497)=1,AO497,""))))</f>
        <v/>
      </c>
      <c r="AQ497" s="211"/>
      <c r="AR497" s="211"/>
    </row>
    <row r="498" spans="1:44" ht="21.75" customHeight="1" x14ac:dyDescent="0.35">
      <c r="A498" s="148" t="str">
        <f t="shared" si="121"/>
        <v/>
      </c>
      <c r="B498" s="10"/>
      <c r="C498" s="147" t="str">
        <f>IFERROR(INDEX('List of schools'!C$2:C$8000, MATCH('Year 8 _2022'!$B498, 'List of schools'!$B$2:$B$8000,0)), "NA")</f>
        <v>NA</v>
      </c>
      <c r="D498" s="10"/>
      <c r="E498" s="124"/>
      <c r="F498" s="149" t="str">
        <f>IF(E498="","",IFERROR(
IF('Year 8 _2022'!E498="M",INDEX('List of schools'!H$2:H$7300,MATCH('Year 8 _2022'!$B498,'List of schools'!$B$2:$B$7300,0)),IF('Year 8 _2022'!E498="F",INDEX('List of schools'!G$2:G$7300,MATCH('Year 8 _2022'!$B498,'List of schools'!$B$2:$B$7300,0)),IF('Year 8 _2022'!E498="non-binary or other", 0,IF('Year 8 _2022'!E498="not disclosed", 0,"NA")))),"NA"))</f>
        <v/>
      </c>
      <c r="G498" s="11"/>
      <c r="H498" s="10"/>
      <c r="I498" s="10"/>
      <c r="J498" s="10"/>
      <c r="K498" s="150">
        <f t="shared" si="107"/>
        <v>0</v>
      </c>
      <c r="L498" s="17"/>
      <c r="M498" s="16"/>
      <c r="N498" s="9"/>
      <c r="O498" s="213"/>
      <c r="P498" s="10"/>
      <c r="Q498" s="355"/>
      <c r="R498" s="254"/>
      <c r="S498" s="151" t="str">
        <f t="shared" si="115"/>
        <v/>
      </c>
      <c r="T498" s="16"/>
      <c r="U498" s="10"/>
      <c r="V498" s="213"/>
      <c r="W498" s="10"/>
      <c r="X498" s="355"/>
      <c r="Y498" s="254"/>
      <c r="Z498" s="151" t="str">
        <f t="shared" si="116"/>
        <v/>
      </c>
      <c r="AA498" s="4"/>
      <c r="AB498" s="153" t="str">
        <f t="shared" si="108"/>
        <v/>
      </c>
      <c r="AC498" s="169" t="str">
        <f t="shared" si="109"/>
        <v/>
      </c>
      <c r="AD498" s="153">
        <f t="shared" si="110"/>
        <v>0</v>
      </c>
      <c r="AE498" s="153" t="str">
        <f t="shared" si="111"/>
        <v>NA</v>
      </c>
      <c r="AF498" s="153" t="str">
        <f t="shared" si="112"/>
        <v>NA</v>
      </c>
      <c r="AG498" s="153" t="str">
        <f>IF(AF498="NA","",IF(AF498=999999, "", IF(AF498=888888, "", IF(COUNTIF($AF$10:AF498,AF498)=1,AF498,""))))</f>
        <v/>
      </c>
      <c r="AH498" s="153" t="str">
        <f t="shared" si="113"/>
        <v>NA</v>
      </c>
      <c r="AI498" s="153" t="str">
        <f>IF(AH498="NA","",IF(AH498=999999, "", IF(AH498=888888, "", IF(COUNTIF($AH$10:AH498,AH498)=1,AH498,""))))</f>
        <v/>
      </c>
      <c r="AJ498" s="153" t="str">
        <f t="shared" si="114"/>
        <v>NA</v>
      </c>
      <c r="AK498" s="153" t="str">
        <f>IF(AJ498="NA","",IF(AJ498=999999, "", IF(AJ498=888888, "", IF(COUNTIF($AJ$10:AJ498,AJ498)=1,AJ498,""))))</f>
        <v/>
      </c>
      <c r="AL498" s="153">
        <f t="shared" si="117"/>
        <v>0</v>
      </c>
      <c r="AM498" s="153">
        <f t="shared" si="118"/>
        <v>0</v>
      </c>
      <c r="AN498" s="153" t="str">
        <f t="shared" si="119"/>
        <v>False</v>
      </c>
      <c r="AO498" s="235" t="str">
        <f t="shared" si="120"/>
        <v>NA</v>
      </c>
      <c r="AP498" s="235" t="str">
        <f>IF(AO498="NA","",IF(AO498=999999, "", IF(AO498=888888, "", IF(COUNTIF($AO$10:AO498,AO498)=1,AO498,""))))</f>
        <v/>
      </c>
      <c r="AQ498" s="211"/>
      <c r="AR498" s="211"/>
    </row>
    <row r="499" spans="1:44" ht="21.75" customHeight="1" x14ac:dyDescent="0.35">
      <c r="A499" s="148" t="str">
        <f t="shared" si="121"/>
        <v/>
      </c>
      <c r="B499" s="10"/>
      <c r="C499" s="147" t="str">
        <f>IFERROR(INDEX('List of schools'!C$2:C$8000, MATCH('Year 8 _2022'!$B499, 'List of schools'!$B$2:$B$8000,0)), "NA")</f>
        <v>NA</v>
      </c>
      <c r="D499" s="10"/>
      <c r="E499" s="124"/>
      <c r="F499" s="149" t="str">
        <f>IF(E499="","",IFERROR(
IF('Year 8 _2022'!E499="M",INDEX('List of schools'!H$2:H$7300,MATCH('Year 8 _2022'!$B499,'List of schools'!$B$2:$B$7300,0)),IF('Year 8 _2022'!E499="F",INDEX('List of schools'!G$2:G$7300,MATCH('Year 8 _2022'!$B499,'List of schools'!$B$2:$B$7300,0)),IF('Year 8 _2022'!E499="non-binary or other", 0,IF('Year 8 _2022'!E499="not disclosed", 0,"NA")))),"NA"))</f>
        <v/>
      </c>
      <c r="G499" s="11"/>
      <c r="H499" s="10"/>
      <c r="I499" s="10"/>
      <c r="J499" s="10"/>
      <c r="K499" s="150">
        <f t="shared" si="107"/>
        <v>0</v>
      </c>
      <c r="L499" s="17"/>
      <c r="M499" s="16"/>
      <c r="N499" s="9"/>
      <c r="O499" s="213"/>
      <c r="P499" s="10"/>
      <c r="Q499" s="355"/>
      <c r="R499" s="254"/>
      <c r="S499" s="151" t="str">
        <f t="shared" si="115"/>
        <v/>
      </c>
      <c r="T499" s="16"/>
      <c r="U499" s="10"/>
      <c r="V499" s="213"/>
      <c r="W499" s="10"/>
      <c r="X499" s="355"/>
      <c r="Y499" s="254"/>
      <c r="Z499" s="151" t="str">
        <f t="shared" si="116"/>
        <v/>
      </c>
      <c r="AA499" s="4"/>
      <c r="AB499" s="153" t="str">
        <f t="shared" si="108"/>
        <v/>
      </c>
      <c r="AC499" s="169" t="str">
        <f t="shared" si="109"/>
        <v/>
      </c>
      <c r="AD499" s="153">
        <f t="shared" si="110"/>
        <v>0</v>
      </c>
      <c r="AE499" s="153" t="str">
        <f t="shared" si="111"/>
        <v>NA</v>
      </c>
      <c r="AF499" s="153" t="str">
        <f t="shared" si="112"/>
        <v>NA</v>
      </c>
      <c r="AG499" s="153" t="str">
        <f>IF(AF499="NA","",IF(AF499=999999, "", IF(AF499=888888, "", IF(COUNTIF($AF$10:AF499,AF499)=1,AF499,""))))</f>
        <v/>
      </c>
      <c r="AH499" s="153" t="str">
        <f t="shared" si="113"/>
        <v>NA</v>
      </c>
      <c r="AI499" s="153" t="str">
        <f>IF(AH499="NA","",IF(AH499=999999, "", IF(AH499=888888, "", IF(COUNTIF($AH$10:AH499,AH499)=1,AH499,""))))</f>
        <v/>
      </c>
      <c r="AJ499" s="153" t="str">
        <f t="shared" si="114"/>
        <v>NA</v>
      </c>
      <c r="AK499" s="153" t="str">
        <f>IF(AJ499="NA","",IF(AJ499=999999, "", IF(AJ499=888888, "", IF(COUNTIF($AJ$10:AJ499,AJ499)=1,AJ499,""))))</f>
        <v/>
      </c>
      <c r="AL499" s="153">
        <f t="shared" si="117"/>
        <v>0</v>
      </c>
      <c r="AM499" s="153">
        <f t="shared" si="118"/>
        <v>0</v>
      </c>
      <c r="AN499" s="153" t="str">
        <f t="shared" si="119"/>
        <v>False</v>
      </c>
      <c r="AO499" s="235" t="str">
        <f t="shared" si="120"/>
        <v>NA</v>
      </c>
      <c r="AP499" s="235" t="str">
        <f>IF(AO499="NA","",IF(AO499=999999, "", IF(AO499=888888, "", IF(COUNTIF($AO$10:AO499,AO499)=1,AO499,""))))</f>
        <v/>
      </c>
      <c r="AQ499" s="211"/>
      <c r="AR499" s="211"/>
    </row>
    <row r="500" spans="1:44" ht="21.75" customHeight="1" x14ac:dyDescent="0.35">
      <c r="A500" s="148" t="str">
        <f t="shared" si="121"/>
        <v/>
      </c>
      <c r="B500" s="10"/>
      <c r="C500" s="147" t="str">
        <f>IFERROR(INDEX('List of schools'!C$2:C$8000, MATCH('Year 8 _2022'!$B500, 'List of schools'!$B$2:$B$8000,0)), "NA")</f>
        <v>NA</v>
      </c>
      <c r="D500" s="10"/>
      <c r="E500" s="124"/>
      <c r="F500" s="149" t="str">
        <f>IF(E500="","",IFERROR(
IF('Year 8 _2022'!E500="M",INDEX('List of schools'!H$2:H$7300,MATCH('Year 8 _2022'!$B500,'List of schools'!$B$2:$B$7300,0)),IF('Year 8 _2022'!E500="F",INDEX('List of schools'!G$2:G$7300,MATCH('Year 8 _2022'!$B500,'List of schools'!$B$2:$B$7300,0)),IF('Year 8 _2022'!E500="non-binary or other", 0,IF('Year 8 _2022'!E500="not disclosed", 0,"NA")))),"NA"))</f>
        <v/>
      </c>
      <c r="G500" s="11"/>
      <c r="H500" s="10"/>
      <c r="I500" s="10"/>
      <c r="J500" s="10"/>
      <c r="K500" s="150">
        <f t="shared" si="107"/>
        <v>0</v>
      </c>
      <c r="L500" s="17"/>
      <c r="M500" s="16"/>
      <c r="N500" s="9"/>
      <c r="O500" s="213"/>
      <c r="P500" s="10"/>
      <c r="Q500" s="355"/>
      <c r="R500" s="254"/>
      <c r="S500" s="151" t="str">
        <f t="shared" si="115"/>
        <v/>
      </c>
      <c r="T500" s="16"/>
      <c r="U500" s="10"/>
      <c r="V500" s="213"/>
      <c r="W500" s="10"/>
      <c r="X500" s="355"/>
      <c r="Y500" s="254"/>
      <c r="Z500" s="151" t="str">
        <f t="shared" si="116"/>
        <v/>
      </c>
      <c r="AA500" s="4"/>
      <c r="AB500" s="153" t="str">
        <f t="shared" si="108"/>
        <v/>
      </c>
      <c r="AC500" s="169" t="str">
        <f t="shared" si="109"/>
        <v/>
      </c>
      <c r="AD500" s="153">
        <f t="shared" si="110"/>
        <v>0</v>
      </c>
      <c r="AE500" s="153" t="str">
        <f t="shared" si="111"/>
        <v>NA</v>
      </c>
      <c r="AF500" s="153" t="str">
        <f t="shared" si="112"/>
        <v>NA</v>
      </c>
      <c r="AG500" s="153" t="str">
        <f>IF(AF500="NA","",IF(AF500=999999, "", IF(AF500=888888, "", IF(COUNTIF($AF$10:AF500,AF500)=1,AF500,""))))</f>
        <v/>
      </c>
      <c r="AH500" s="153" t="str">
        <f t="shared" si="113"/>
        <v>NA</v>
      </c>
      <c r="AI500" s="153" t="str">
        <f>IF(AH500="NA","",IF(AH500=999999, "", IF(AH500=888888, "", IF(COUNTIF($AH$10:AH500,AH500)=1,AH500,""))))</f>
        <v/>
      </c>
      <c r="AJ500" s="153" t="str">
        <f t="shared" si="114"/>
        <v>NA</v>
      </c>
      <c r="AK500" s="153" t="str">
        <f>IF(AJ500="NA","",IF(AJ500=999999, "", IF(AJ500=888888, "", IF(COUNTIF($AJ$10:AJ500,AJ500)=1,AJ500,""))))</f>
        <v/>
      </c>
      <c r="AL500" s="153">
        <f t="shared" si="117"/>
        <v>0</v>
      </c>
      <c r="AM500" s="153">
        <f t="shared" si="118"/>
        <v>0</v>
      </c>
      <c r="AN500" s="153" t="str">
        <f t="shared" si="119"/>
        <v>False</v>
      </c>
      <c r="AO500" s="235" t="str">
        <f t="shared" si="120"/>
        <v>NA</v>
      </c>
      <c r="AP500" s="235" t="str">
        <f>IF(AO500="NA","",IF(AO500=999999, "", IF(AO500=888888, "", IF(COUNTIF($AO$10:AO500,AO500)=1,AO500,""))))</f>
        <v/>
      </c>
      <c r="AQ500" s="211"/>
      <c r="AR500" s="211"/>
    </row>
    <row r="501" spans="1:44" ht="21.75" customHeight="1" x14ac:dyDescent="0.35">
      <c r="A501" s="148" t="str">
        <f t="shared" si="121"/>
        <v/>
      </c>
      <c r="B501" s="205"/>
      <c r="C501" s="147" t="str">
        <f>IFERROR(INDEX('List of schools'!C$2:C$8000, MATCH('Year 8 _2022'!$B501, 'List of schools'!$B$2:$B$8000,0)), "NA")</f>
        <v>NA</v>
      </c>
      <c r="D501" s="10"/>
      <c r="E501" s="124"/>
      <c r="F501" s="149" t="str">
        <f>IF(E501="","",IFERROR(
IF('Year 8 _2022'!E501="M",INDEX('List of schools'!H$2:H$7300,MATCH('Year 8 _2022'!$B501,'List of schools'!$B$2:$B$7300,0)),IF('Year 8 _2022'!E501="F",INDEX('List of schools'!G$2:G$7300,MATCH('Year 8 _2022'!$B501,'List of schools'!$B$2:$B$7300,0)),IF('Year 8 _2022'!E501="non-binary or other", 0,IF('Year 8 _2022'!E501="not disclosed", 0,"NA")))),"NA"))</f>
        <v/>
      </c>
      <c r="G501" s="11"/>
      <c r="H501" s="10"/>
      <c r="I501" s="10"/>
      <c r="J501" s="10"/>
      <c r="K501" s="150">
        <f t="shared" si="107"/>
        <v>0</v>
      </c>
      <c r="L501" s="17"/>
      <c r="M501" s="16"/>
      <c r="N501" s="9"/>
      <c r="O501" s="213"/>
      <c r="P501" s="10"/>
      <c r="Q501" s="355"/>
      <c r="R501" s="254"/>
      <c r="S501" s="151" t="str">
        <f t="shared" si="115"/>
        <v/>
      </c>
      <c r="T501" s="16"/>
      <c r="U501" s="10"/>
      <c r="V501" s="213"/>
      <c r="W501" s="10"/>
      <c r="X501" s="355"/>
      <c r="Y501" s="254"/>
      <c r="Z501" s="151" t="str">
        <f t="shared" si="116"/>
        <v/>
      </c>
      <c r="AA501" s="4"/>
      <c r="AB501" s="153" t="str">
        <f t="shared" si="108"/>
        <v/>
      </c>
      <c r="AC501" s="169" t="str">
        <f t="shared" si="109"/>
        <v/>
      </c>
      <c r="AD501" s="153">
        <f t="shared" si="110"/>
        <v>0</v>
      </c>
      <c r="AE501" s="153" t="str">
        <f t="shared" si="111"/>
        <v>NA</v>
      </c>
      <c r="AF501" s="153" t="str">
        <f t="shared" si="112"/>
        <v>NA</v>
      </c>
      <c r="AG501" s="153" t="str">
        <f>IF(AF501="NA","",IF(AF501=999999, "", IF(AF501=888888, "", IF(COUNTIF($AF$10:AF501,AF501)=1,AF501,""))))</f>
        <v/>
      </c>
      <c r="AH501" s="153" t="str">
        <f t="shared" si="113"/>
        <v>NA</v>
      </c>
      <c r="AI501" s="153" t="str">
        <f>IF(AH501="NA","",IF(AH501=999999, "", IF(AH501=888888, "", IF(COUNTIF($AH$10:AH501,AH501)=1,AH501,""))))</f>
        <v/>
      </c>
      <c r="AJ501" s="153" t="str">
        <f t="shared" si="114"/>
        <v>NA</v>
      </c>
      <c r="AK501" s="153" t="str">
        <f>IF(AJ501="NA","",IF(AJ501=999999, "", IF(AJ501=888888, "", IF(COUNTIF($AJ$10:AJ501,AJ501)=1,AJ501,""))))</f>
        <v/>
      </c>
      <c r="AL501" s="153">
        <f t="shared" si="117"/>
        <v>0</v>
      </c>
      <c r="AM501" s="153">
        <f t="shared" si="118"/>
        <v>0</v>
      </c>
      <c r="AN501" s="153" t="str">
        <f t="shared" si="119"/>
        <v>False</v>
      </c>
      <c r="AO501" s="235" t="str">
        <f t="shared" si="120"/>
        <v>NA</v>
      </c>
      <c r="AP501" s="235" t="str">
        <f>IF(AO501="NA","",IF(AO501=999999, "", IF(AO501=888888, "", IF(COUNTIF($AO$10:AO501,AO501)=1,AO501,""))))</f>
        <v/>
      </c>
      <c r="AQ501" s="211"/>
      <c r="AR501" s="211"/>
    </row>
    <row r="502" spans="1:44" ht="21.75" customHeight="1" x14ac:dyDescent="0.35">
      <c r="A502" s="148" t="str">
        <f t="shared" si="121"/>
        <v/>
      </c>
      <c r="B502" s="205"/>
      <c r="C502" s="147" t="str">
        <f>IFERROR(INDEX('List of schools'!C$2:C$8000, MATCH('Year 8 _2022'!$B502, 'List of schools'!$B$2:$B$8000,0)), "NA")</f>
        <v>NA</v>
      </c>
      <c r="D502" s="10"/>
      <c r="E502" s="124"/>
      <c r="F502" s="149" t="str">
        <f>IF(E502="","",IFERROR(
IF('Year 8 _2022'!E502="M",INDEX('List of schools'!H$2:H$7300,MATCH('Year 8 _2022'!$B502,'List of schools'!$B$2:$B$7300,0)),IF('Year 8 _2022'!E502="F",INDEX('List of schools'!G$2:G$7300,MATCH('Year 8 _2022'!$B502,'List of schools'!$B$2:$B$7300,0)),IF('Year 8 _2022'!E502="non-binary or other", 0,IF('Year 8 _2022'!E502="not disclosed", 0,"NA")))),"NA"))</f>
        <v/>
      </c>
      <c r="G502" s="11"/>
      <c r="H502" s="10"/>
      <c r="I502" s="10"/>
      <c r="J502" s="10"/>
      <c r="K502" s="150">
        <f t="shared" si="107"/>
        <v>0</v>
      </c>
      <c r="L502" s="18"/>
      <c r="M502" s="16"/>
      <c r="N502" s="9"/>
      <c r="O502" s="213"/>
      <c r="P502" s="10"/>
      <c r="Q502" s="355"/>
      <c r="R502" s="254"/>
      <c r="S502" s="151" t="str">
        <f t="shared" si="115"/>
        <v/>
      </c>
      <c r="T502" s="16"/>
      <c r="U502" s="10"/>
      <c r="V502" s="213"/>
      <c r="W502" s="10"/>
      <c r="X502" s="355"/>
      <c r="Y502" s="254"/>
      <c r="Z502" s="151" t="str">
        <f t="shared" si="116"/>
        <v/>
      </c>
      <c r="AA502" s="4"/>
      <c r="AB502" s="153" t="str">
        <f t="shared" si="108"/>
        <v/>
      </c>
      <c r="AC502" s="169" t="str">
        <f t="shared" si="109"/>
        <v/>
      </c>
      <c r="AD502" s="153">
        <f t="shared" si="110"/>
        <v>0</v>
      </c>
      <c r="AE502" s="153" t="str">
        <f t="shared" si="111"/>
        <v>NA</v>
      </c>
      <c r="AF502" s="153" t="str">
        <f t="shared" si="112"/>
        <v>NA</v>
      </c>
      <c r="AG502" s="153" t="str">
        <f>IF(AF502="NA","",IF(AF502=999999, "", IF(AF502=888888, "", IF(COUNTIF($AF$10:AF502,AF502)=1,AF502,""))))</f>
        <v/>
      </c>
      <c r="AH502" s="153" t="str">
        <f t="shared" si="113"/>
        <v>NA</v>
      </c>
      <c r="AI502" s="153" t="str">
        <f>IF(AH502="NA","",IF(AH502=999999, "", IF(AH502=888888, "", IF(COUNTIF($AH$10:AH502,AH502)=1,AH502,""))))</f>
        <v/>
      </c>
      <c r="AJ502" s="153" t="str">
        <f t="shared" si="114"/>
        <v>NA</v>
      </c>
      <c r="AK502" s="153" t="str">
        <f>IF(AJ502="NA","",IF(AJ502=999999, "", IF(AJ502=888888, "", IF(COUNTIF($AJ$10:AJ502,AJ502)=1,AJ502,""))))</f>
        <v/>
      </c>
      <c r="AL502" s="153">
        <f t="shared" si="117"/>
        <v>0</v>
      </c>
      <c r="AM502" s="153">
        <f t="shared" si="118"/>
        <v>0</v>
      </c>
      <c r="AN502" s="153" t="str">
        <f t="shared" si="119"/>
        <v>False</v>
      </c>
      <c r="AO502" s="235" t="str">
        <f t="shared" si="120"/>
        <v>NA</v>
      </c>
      <c r="AP502" s="235" t="str">
        <f>IF(AO502="NA","",IF(AO502=999999, "", IF(AO502=888888, "", IF(COUNTIF($AO$10:AO502,AO502)=1,AO502,""))))</f>
        <v/>
      </c>
      <c r="AQ502" s="211"/>
      <c r="AR502" s="211"/>
    </row>
    <row r="503" spans="1:44" ht="21.75" customHeight="1" x14ac:dyDescent="0.35">
      <c r="A503" s="148" t="str">
        <f t="shared" si="121"/>
        <v/>
      </c>
      <c r="B503" s="205"/>
      <c r="C503" s="147" t="str">
        <f>IFERROR(INDEX('List of schools'!C$2:C$8000, MATCH('Year 8 _2022'!$B503, 'List of schools'!$B$2:$B$8000,0)), "NA")</f>
        <v>NA</v>
      </c>
      <c r="D503" s="10"/>
      <c r="E503" s="124"/>
      <c r="F503" s="149" t="str">
        <f>IF(E503="","",IFERROR(
IF('Year 8 _2022'!E503="M",INDEX('List of schools'!H$2:H$7300,MATCH('Year 8 _2022'!$B503,'List of schools'!$B$2:$B$7300,0)),IF('Year 8 _2022'!E503="F",INDEX('List of schools'!G$2:G$7300,MATCH('Year 8 _2022'!$B503,'List of schools'!$B$2:$B$7300,0)),IF('Year 8 _2022'!E503="non-binary or other", 0,IF('Year 8 _2022'!E503="not disclosed", 0,"NA")))),"NA"))</f>
        <v/>
      </c>
      <c r="G503" s="11"/>
      <c r="H503" s="10"/>
      <c r="I503" s="10"/>
      <c r="J503" s="10"/>
      <c r="K503" s="150">
        <f t="shared" si="107"/>
        <v>0</v>
      </c>
      <c r="L503" s="17"/>
      <c r="M503" s="16"/>
      <c r="N503" s="9"/>
      <c r="O503" s="213"/>
      <c r="P503" s="10"/>
      <c r="Q503" s="355"/>
      <c r="R503" s="254"/>
      <c r="S503" s="151" t="str">
        <f t="shared" si="115"/>
        <v/>
      </c>
      <c r="T503" s="16"/>
      <c r="U503" s="10"/>
      <c r="V503" s="213"/>
      <c r="W503" s="10"/>
      <c r="X503" s="355"/>
      <c r="Y503" s="254"/>
      <c r="Z503" s="151" t="str">
        <f t="shared" si="116"/>
        <v/>
      </c>
      <c r="AA503" s="4"/>
      <c r="AB503" s="153" t="str">
        <f t="shared" si="108"/>
        <v/>
      </c>
      <c r="AC503" s="169" t="str">
        <f t="shared" si="109"/>
        <v/>
      </c>
      <c r="AD503" s="153">
        <f t="shared" si="110"/>
        <v>0</v>
      </c>
      <c r="AE503" s="153" t="str">
        <f t="shared" si="111"/>
        <v>NA</v>
      </c>
      <c r="AF503" s="153" t="str">
        <f t="shared" si="112"/>
        <v>NA</v>
      </c>
      <c r="AG503" s="153" t="str">
        <f>IF(AF503="NA","",IF(AF503=999999, "", IF(AF503=888888, "", IF(COUNTIF($AF$10:AF503,AF503)=1,AF503,""))))</f>
        <v/>
      </c>
      <c r="AH503" s="153" t="str">
        <f t="shared" si="113"/>
        <v>NA</v>
      </c>
      <c r="AI503" s="153" t="str">
        <f>IF(AH503="NA","",IF(AH503=999999, "", IF(AH503=888888, "", IF(COUNTIF($AH$10:AH503,AH503)=1,AH503,""))))</f>
        <v/>
      </c>
      <c r="AJ503" s="153" t="str">
        <f t="shared" si="114"/>
        <v>NA</v>
      </c>
      <c r="AK503" s="153" t="str">
        <f>IF(AJ503="NA","",IF(AJ503=999999, "", IF(AJ503=888888, "", IF(COUNTIF($AJ$10:AJ503,AJ503)=1,AJ503,""))))</f>
        <v/>
      </c>
      <c r="AL503" s="153">
        <f t="shared" si="117"/>
        <v>0</v>
      </c>
      <c r="AM503" s="153">
        <f t="shared" si="118"/>
        <v>0</v>
      </c>
      <c r="AN503" s="153" t="str">
        <f t="shared" si="119"/>
        <v>False</v>
      </c>
      <c r="AO503" s="235" t="str">
        <f t="shared" si="120"/>
        <v>NA</v>
      </c>
      <c r="AP503" s="235" t="str">
        <f>IF(AO503="NA","",IF(AO503=999999, "", IF(AO503=888888, "", IF(COUNTIF($AO$10:AO503,AO503)=1,AO503,""))))</f>
        <v/>
      </c>
      <c r="AQ503" s="211"/>
      <c r="AR503" s="211"/>
    </row>
    <row r="504" spans="1:44" ht="21.75" customHeight="1" x14ac:dyDescent="0.35">
      <c r="A504" s="148" t="str">
        <f t="shared" si="121"/>
        <v/>
      </c>
      <c r="B504" s="205"/>
      <c r="C504" s="147" t="str">
        <f>IFERROR(INDEX('List of schools'!C$2:C$8000, MATCH('Year 8 _2022'!$B504, 'List of schools'!$B$2:$B$8000,0)), "NA")</f>
        <v>NA</v>
      </c>
      <c r="D504" s="10"/>
      <c r="E504" s="124"/>
      <c r="F504" s="149" t="str">
        <f>IF(E504="","",IFERROR(
IF('Year 8 _2022'!E504="M",INDEX('List of schools'!H$2:H$7300,MATCH('Year 8 _2022'!$B504,'List of schools'!$B$2:$B$7300,0)),IF('Year 8 _2022'!E504="F",INDEX('List of schools'!G$2:G$7300,MATCH('Year 8 _2022'!$B504,'List of schools'!$B$2:$B$7300,0)),IF('Year 8 _2022'!E504="non-binary or other", 0,IF('Year 8 _2022'!E504="not disclosed", 0,"NA")))),"NA"))</f>
        <v/>
      </c>
      <c r="G504" s="11"/>
      <c r="H504" s="10"/>
      <c r="I504" s="10"/>
      <c r="J504" s="10"/>
      <c r="K504" s="150">
        <f t="shared" si="107"/>
        <v>0</v>
      </c>
      <c r="L504" s="18"/>
      <c r="M504" s="16"/>
      <c r="N504" s="9"/>
      <c r="O504" s="213"/>
      <c r="P504" s="10"/>
      <c r="Q504" s="355"/>
      <c r="R504" s="254"/>
      <c r="S504" s="151" t="str">
        <f t="shared" si="115"/>
        <v/>
      </c>
      <c r="T504" s="16"/>
      <c r="U504" s="10"/>
      <c r="V504" s="213"/>
      <c r="W504" s="10"/>
      <c r="X504" s="355"/>
      <c r="Y504" s="254"/>
      <c r="Z504" s="151" t="str">
        <f t="shared" si="116"/>
        <v/>
      </c>
      <c r="AA504" s="4"/>
      <c r="AB504" s="153" t="str">
        <f t="shared" si="108"/>
        <v/>
      </c>
      <c r="AC504" s="169" t="str">
        <f t="shared" si="109"/>
        <v/>
      </c>
      <c r="AD504" s="153">
        <f t="shared" si="110"/>
        <v>0</v>
      </c>
      <c r="AE504" s="153" t="str">
        <f t="shared" si="111"/>
        <v>NA</v>
      </c>
      <c r="AF504" s="153" t="str">
        <f t="shared" si="112"/>
        <v>NA</v>
      </c>
      <c r="AG504" s="153" t="str">
        <f>IF(AF504="NA","",IF(AF504=999999, "", IF(AF504=888888, "", IF(COUNTIF($AF$10:AF504,AF504)=1,AF504,""))))</f>
        <v/>
      </c>
      <c r="AH504" s="153" t="str">
        <f t="shared" si="113"/>
        <v>NA</v>
      </c>
      <c r="AI504" s="153" t="str">
        <f>IF(AH504="NA","",IF(AH504=999999, "", IF(AH504=888888, "", IF(COUNTIF($AH$10:AH504,AH504)=1,AH504,""))))</f>
        <v/>
      </c>
      <c r="AJ504" s="153" t="str">
        <f t="shared" si="114"/>
        <v>NA</v>
      </c>
      <c r="AK504" s="153" t="str">
        <f>IF(AJ504="NA","",IF(AJ504=999999, "", IF(AJ504=888888, "", IF(COUNTIF($AJ$10:AJ504,AJ504)=1,AJ504,""))))</f>
        <v/>
      </c>
      <c r="AL504" s="153">
        <f t="shared" si="117"/>
        <v>0</v>
      </c>
      <c r="AM504" s="153">
        <f t="shared" si="118"/>
        <v>0</v>
      </c>
      <c r="AN504" s="153" t="str">
        <f t="shared" si="119"/>
        <v>False</v>
      </c>
      <c r="AO504" s="235" t="str">
        <f t="shared" si="120"/>
        <v>NA</v>
      </c>
      <c r="AP504" s="235" t="str">
        <f>IF(AO504="NA","",IF(AO504=999999, "", IF(AO504=888888, "", IF(COUNTIF($AO$10:AO504,AO504)=1,AO504,""))))</f>
        <v/>
      </c>
      <c r="AQ504" s="211"/>
      <c r="AR504" s="211"/>
    </row>
    <row r="505" spans="1:44" ht="21.75" customHeight="1" x14ac:dyDescent="0.35">
      <c r="A505" s="148" t="str">
        <f t="shared" si="121"/>
        <v/>
      </c>
      <c r="B505" s="205"/>
      <c r="C505" s="147" t="str">
        <f>IFERROR(INDEX('List of schools'!C$2:C$8000, MATCH('Year 8 _2022'!$B505, 'List of schools'!$B$2:$B$8000,0)), "NA")</f>
        <v>NA</v>
      </c>
      <c r="D505" s="10"/>
      <c r="E505" s="124"/>
      <c r="F505" s="149" t="str">
        <f>IF(E505="","",IFERROR(
IF('Year 8 _2022'!E505="M",INDEX('List of schools'!H$2:H$7300,MATCH('Year 8 _2022'!$B505,'List of schools'!$B$2:$B$7300,0)),IF('Year 8 _2022'!E505="F",INDEX('List of schools'!G$2:G$7300,MATCH('Year 8 _2022'!$B505,'List of schools'!$B$2:$B$7300,0)),IF('Year 8 _2022'!E505="non-binary or other", 0,IF('Year 8 _2022'!E505="not disclosed", 0,"NA")))),"NA"))</f>
        <v/>
      </c>
      <c r="G505" s="11"/>
      <c r="H505" s="10"/>
      <c r="I505" s="10"/>
      <c r="J505" s="10"/>
      <c r="K505" s="150">
        <f t="shared" si="107"/>
        <v>0</v>
      </c>
      <c r="L505" s="17"/>
      <c r="M505" s="16"/>
      <c r="N505" s="9"/>
      <c r="O505" s="213"/>
      <c r="P505" s="10"/>
      <c r="Q505" s="355"/>
      <c r="R505" s="254"/>
      <c r="S505" s="151" t="str">
        <f t="shared" si="115"/>
        <v/>
      </c>
      <c r="T505" s="16"/>
      <c r="U505" s="10"/>
      <c r="V505" s="213"/>
      <c r="W505" s="10"/>
      <c r="X505" s="355"/>
      <c r="Y505" s="254"/>
      <c r="Z505" s="151" t="str">
        <f t="shared" si="116"/>
        <v/>
      </c>
      <c r="AA505" s="4"/>
      <c r="AB505" s="153" t="str">
        <f t="shared" si="108"/>
        <v/>
      </c>
      <c r="AC505" s="169" t="str">
        <f t="shared" si="109"/>
        <v/>
      </c>
      <c r="AD505" s="153">
        <f t="shared" si="110"/>
        <v>0</v>
      </c>
      <c r="AE505" s="153" t="str">
        <f t="shared" si="111"/>
        <v>NA</v>
      </c>
      <c r="AF505" s="153" t="str">
        <f t="shared" si="112"/>
        <v>NA</v>
      </c>
      <c r="AG505" s="153" t="str">
        <f>IF(AF505="NA","",IF(AF505=999999, "", IF(AF505=888888, "", IF(COUNTIF($AF$10:AF505,AF505)=1,AF505,""))))</f>
        <v/>
      </c>
      <c r="AH505" s="153" t="str">
        <f t="shared" si="113"/>
        <v>NA</v>
      </c>
      <c r="AI505" s="153" t="str">
        <f>IF(AH505="NA","",IF(AH505=999999, "", IF(AH505=888888, "", IF(COUNTIF($AH$10:AH505,AH505)=1,AH505,""))))</f>
        <v/>
      </c>
      <c r="AJ505" s="153" t="str">
        <f t="shared" si="114"/>
        <v>NA</v>
      </c>
      <c r="AK505" s="153" t="str">
        <f>IF(AJ505="NA","",IF(AJ505=999999, "", IF(AJ505=888888, "", IF(COUNTIF($AJ$10:AJ505,AJ505)=1,AJ505,""))))</f>
        <v/>
      </c>
      <c r="AL505" s="153">
        <f t="shared" si="117"/>
        <v>0</v>
      </c>
      <c r="AM505" s="153">
        <f t="shared" si="118"/>
        <v>0</v>
      </c>
      <c r="AN505" s="153" t="str">
        <f t="shared" si="119"/>
        <v>False</v>
      </c>
      <c r="AO505" s="235" t="str">
        <f t="shared" si="120"/>
        <v>NA</v>
      </c>
      <c r="AP505" s="235" t="str">
        <f>IF(AO505="NA","",IF(AO505=999999, "", IF(AO505=888888, "", IF(COUNTIF($AO$10:AO505,AO505)=1,AO505,""))))</f>
        <v/>
      </c>
      <c r="AQ505" s="211"/>
      <c r="AR505" s="211"/>
    </row>
    <row r="506" spans="1:44" ht="21.75" customHeight="1" x14ac:dyDescent="0.35">
      <c r="A506" s="148" t="str">
        <f t="shared" si="121"/>
        <v/>
      </c>
      <c r="B506" s="205"/>
      <c r="C506" s="147" t="str">
        <f>IFERROR(INDEX('List of schools'!C$2:C$8000, MATCH('Year 8 _2022'!$B506, 'List of schools'!$B$2:$B$8000,0)), "NA")</f>
        <v>NA</v>
      </c>
      <c r="D506" s="10"/>
      <c r="E506" s="124"/>
      <c r="F506" s="149" t="str">
        <f>IF(E506="","",IFERROR(
IF('Year 8 _2022'!E506="M",INDEX('List of schools'!H$2:H$7300,MATCH('Year 8 _2022'!$B506,'List of schools'!$B$2:$B$7300,0)),IF('Year 8 _2022'!E506="F",INDEX('List of schools'!G$2:G$7300,MATCH('Year 8 _2022'!$B506,'List of schools'!$B$2:$B$7300,0)),IF('Year 8 _2022'!E506="non-binary or other", 0,IF('Year 8 _2022'!E506="not disclosed", 0,"NA")))),"NA"))</f>
        <v/>
      </c>
      <c r="G506" s="11"/>
      <c r="H506" s="10"/>
      <c r="I506" s="10"/>
      <c r="J506" s="10"/>
      <c r="K506" s="150">
        <f t="shared" si="107"/>
        <v>0</v>
      </c>
      <c r="L506" s="17"/>
      <c r="M506" s="16"/>
      <c r="N506" s="9"/>
      <c r="O506" s="213"/>
      <c r="P506" s="10"/>
      <c r="Q506" s="355"/>
      <c r="R506" s="254"/>
      <c r="S506" s="151" t="str">
        <f t="shared" si="115"/>
        <v/>
      </c>
      <c r="T506" s="16"/>
      <c r="U506" s="10"/>
      <c r="V506" s="213"/>
      <c r="W506" s="10"/>
      <c r="X506" s="355"/>
      <c r="Y506" s="254"/>
      <c r="Z506" s="151" t="str">
        <f t="shared" si="116"/>
        <v/>
      </c>
      <c r="AA506" s="4"/>
      <c r="AB506" s="153" t="str">
        <f t="shared" si="108"/>
        <v/>
      </c>
      <c r="AC506" s="169" t="str">
        <f t="shared" si="109"/>
        <v/>
      </c>
      <c r="AD506" s="153">
        <f t="shared" si="110"/>
        <v>0</v>
      </c>
      <c r="AE506" s="153" t="str">
        <f t="shared" si="111"/>
        <v>NA</v>
      </c>
      <c r="AF506" s="153" t="str">
        <f t="shared" si="112"/>
        <v>NA</v>
      </c>
      <c r="AG506" s="153" t="str">
        <f>IF(AF506="NA","",IF(AF506=999999, "", IF(AF506=888888, "", IF(COUNTIF($AF$10:AF506,AF506)=1,AF506,""))))</f>
        <v/>
      </c>
      <c r="AH506" s="153" t="str">
        <f t="shared" si="113"/>
        <v>NA</v>
      </c>
      <c r="AI506" s="153" t="str">
        <f>IF(AH506="NA","",IF(AH506=999999, "", IF(AH506=888888, "", IF(COUNTIF($AH$10:AH506,AH506)=1,AH506,""))))</f>
        <v/>
      </c>
      <c r="AJ506" s="153" t="str">
        <f t="shared" si="114"/>
        <v>NA</v>
      </c>
      <c r="AK506" s="153" t="str">
        <f>IF(AJ506="NA","",IF(AJ506=999999, "", IF(AJ506=888888, "", IF(COUNTIF($AJ$10:AJ506,AJ506)=1,AJ506,""))))</f>
        <v/>
      </c>
      <c r="AL506" s="153">
        <f t="shared" si="117"/>
        <v>0</v>
      </c>
      <c r="AM506" s="153">
        <f t="shared" si="118"/>
        <v>0</v>
      </c>
      <c r="AN506" s="153" t="str">
        <f t="shared" si="119"/>
        <v>False</v>
      </c>
      <c r="AO506" s="235" t="str">
        <f t="shared" si="120"/>
        <v>NA</v>
      </c>
      <c r="AP506" s="235" t="str">
        <f>IF(AO506="NA","",IF(AO506=999999, "", IF(AO506=888888, "", IF(COUNTIF($AO$10:AO506,AO506)=1,AO506,""))))</f>
        <v/>
      </c>
      <c r="AQ506" s="211"/>
      <c r="AR506" s="211"/>
    </row>
    <row r="507" spans="1:44" ht="21.75" customHeight="1" x14ac:dyDescent="0.35">
      <c r="A507" s="148" t="str">
        <f t="shared" si="121"/>
        <v/>
      </c>
      <c r="B507" s="206"/>
      <c r="C507" s="147" t="str">
        <f>IFERROR(INDEX('List of schools'!C$2:C$8000, MATCH('Year 8 _2022'!$B507, 'List of schools'!$B$2:$B$8000,0)), "NA")</f>
        <v>NA</v>
      </c>
      <c r="D507" s="10"/>
      <c r="E507" s="124"/>
      <c r="F507" s="149" t="str">
        <f>IF(E507="","",IFERROR(
IF('Year 8 _2022'!E507="M",INDEX('List of schools'!H$2:H$7300,MATCH('Year 8 _2022'!$B507,'List of schools'!$B$2:$B$7300,0)),IF('Year 8 _2022'!E507="F",INDEX('List of schools'!G$2:G$7300,MATCH('Year 8 _2022'!$B507,'List of schools'!$B$2:$B$7300,0)),IF('Year 8 _2022'!E507="non-binary or other", 0,IF('Year 8 _2022'!E507="not disclosed", 0,"NA")))),"NA"))</f>
        <v/>
      </c>
      <c r="G507" s="11"/>
      <c r="H507" s="10"/>
      <c r="I507" s="10"/>
      <c r="J507" s="10"/>
      <c r="K507" s="150">
        <f t="shared" si="107"/>
        <v>0</v>
      </c>
      <c r="L507" s="18"/>
      <c r="M507" s="16"/>
      <c r="N507" s="9"/>
      <c r="O507" s="213"/>
      <c r="P507" s="10"/>
      <c r="Q507" s="355"/>
      <c r="R507" s="254"/>
      <c r="S507" s="151" t="str">
        <f t="shared" si="115"/>
        <v/>
      </c>
      <c r="T507" s="16"/>
      <c r="U507" s="10"/>
      <c r="V507" s="213"/>
      <c r="W507" s="10"/>
      <c r="X507" s="355"/>
      <c r="Y507" s="254"/>
      <c r="Z507" s="151" t="str">
        <f t="shared" si="116"/>
        <v/>
      </c>
      <c r="AA507" s="4"/>
      <c r="AB507" s="153" t="str">
        <f t="shared" si="108"/>
        <v/>
      </c>
      <c r="AC507" s="169" t="str">
        <f t="shared" si="109"/>
        <v/>
      </c>
      <c r="AD507" s="153">
        <f t="shared" si="110"/>
        <v>0</v>
      </c>
      <c r="AE507" s="153" t="str">
        <f t="shared" si="111"/>
        <v>NA</v>
      </c>
      <c r="AF507" s="153" t="str">
        <f t="shared" si="112"/>
        <v>NA</v>
      </c>
      <c r="AG507" s="153" t="str">
        <f>IF(AF507="NA","",IF(AF507=999999, "", IF(AF507=888888, "", IF(COUNTIF($AF$10:AF507,AF507)=1,AF507,""))))</f>
        <v/>
      </c>
      <c r="AH507" s="153" t="str">
        <f t="shared" si="113"/>
        <v>NA</v>
      </c>
      <c r="AI507" s="153" t="str">
        <f>IF(AH507="NA","",IF(AH507=999999, "", IF(AH507=888888, "", IF(COUNTIF($AH$10:AH507,AH507)=1,AH507,""))))</f>
        <v/>
      </c>
      <c r="AJ507" s="153" t="str">
        <f t="shared" si="114"/>
        <v>NA</v>
      </c>
      <c r="AK507" s="153" t="str">
        <f>IF(AJ507="NA","",IF(AJ507=999999, "", IF(AJ507=888888, "", IF(COUNTIF($AJ$10:AJ507,AJ507)=1,AJ507,""))))</f>
        <v/>
      </c>
      <c r="AL507" s="153">
        <f t="shared" si="117"/>
        <v>0</v>
      </c>
      <c r="AM507" s="153">
        <f t="shared" si="118"/>
        <v>0</v>
      </c>
      <c r="AN507" s="153" t="str">
        <f t="shared" si="119"/>
        <v>False</v>
      </c>
      <c r="AO507" s="235" t="str">
        <f t="shared" si="120"/>
        <v>NA</v>
      </c>
      <c r="AP507" s="235" t="str">
        <f>IF(AO507="NA","",IF(AO507=999999, "", IF(AO507=888888, "", IF(COUNTIF($AO$10:AO507,AO507)=1,AO507,""))))</f>
        <v/>
      </c>
      <c r="AQ507" s="211"/>
      <c r="AR507" s="211"/>
    </row>
    <row r="508" spans="1:44" ht="21.75" customHeight="1" x14ac:dyDescent="0.35">
      <c r="A508" s="148" t="str">
        <f t="shared" si="121"/>
        <v/>
      </c>
      <c r="B508" s="205"/>
      <c r="C508" s="147" t="str">
        <f>IFERROR(INDEX('List of schools'!C$2:C$8000, MATCH('Year 8 _2022'!$B508, 'List of schools'!$B$2:$B$8000,0)), "NA")</f>
        <v>NA</v>
      </c>
      <c r="D508" s="10"/>
      <c r="E508" s="124"/>
      <c r="F508" s="149" t="str">
        <f>IF(E508="","",IFERROR(
IF('Year 8 _2022'!E508="M",INDEX('List of schools'!H$2:H$7300,MATCH('Year 8 _2022'!$B508,'List of schools'!$B$2:$B$7300,0)),IF('Year 8 _2022'!E508="F",INDEX('List of schools'!G$2:G$7300,MATCH('Year 8 _2022'!$B508,'List of schools'!$B$2:$B$7300,0)),IF('Year 8 _2022'!E508="non-binary or other", 0,IF('Year 8 _2022'!E508="not disclosed", 0,"NA")))),"NA"))</f>
        <v/>
      </c>
      <c r="G508" s="11"/>
      <c r="H508" s="10"/>
      <c r="I508" s="10"/>
      <c r="J508" s="10"/>
      <c r="K508" s="150">
        <f t="shared" si="107"/>
        <v>0</v>
      </c>
      <c r="L508" s="18"/>
      <c r="M508" s="2"/>
      <c r="N508" s="9"/>
      <c r="O508" s="213"/>
      <c r="P508" s="10"/>
      <c r="Q508" s="355"/>
      <c r="R508" s="254"/>
      <c r="S508" s="151" t="str">
        <f t="shared" si="115"/>
        <v/>
      </c>
      <c r="T508" s="16"/>
      <c r="U508" s="12"/>
      <c r="V508" s="213"/>
      <c r="W508" s="10"/>
      <c r="X508" s="355"/>
      <c r="Y508" s="254"/>
      <c r="Z508" s="151" t="str">
        <f t="shared" si="116"/>
        <v/>
      </c>
      <c r="AA508" s="4"/>
      <c r="AB508" s="153" t="str">
        <f t="shared" si="108"/>
        <v/>
      </c>
      <c r="AC508" s="169" t="str">
        <f t="shared" si="109"/>
        <v/>
      </c>
      <c r="AD508" s="153">
        <f t="shared" si="110"/>
        <v>0</v>
      </c>
      <c r="AE508" s="153" t="str">
        <f t="shared" si="111"/>
        <v>NA</v>
      </c>
      <c r="AF508" s="153" t="str">
        <f t="shared" si="112"/>
        <v>NA</v>
      </c>
      <c r="AG508" s="153" t="str">
        <f>IF(AF508="NA","",IF(AF508=999999, "", IF(AF508=888888, "", IF(COUNTIF($AF$10:AF508,AF508)=1,AF508,""))))</f>
        <v/>
      </c>
      <c r="AH508" s="153" t="str">
        <f t="shared" si="113"/>
        <v>NA</v>
      </c>
      <c r="AI508" s="153" t="str">
        <f>IF(AH508="NA","",IF(AH508=999999, "", IF(AH508=888888, "", IF(COUNTIF($AH$10:AH508,AH508)=1,AH508,""))))</f>
        <v/>
      </c>
      <c r="AJ508" s="153" t="str">
        <f t="shared" si="114"/>
        <v>NA</v>
      </c>
      <c r="AK508" s="153" t="str">
        <f>IF(AJ508="NA","",IF(AJ508=999999, "", IF(AJ508=888888, "", IF(COUNTIF($AJ$10:AJ508,AJ508)=1,AJ508,""))))</f>
        <v/>
      </c>
      <c r="AL508" s="153">
        <f t="shared" si="117"/>
        <v>0</v>
      </c>
      <c r="AM508" s="153">
        <f t="shared" si="118"/>
        <v>0</v>
      </c>
      <c r="AN508" s="153" t="str">
        <f t="shared" si="119"/>
        <v>False</v>
      </c>
      <c r="AO508" s="235" t="str">
        <f>IFERROR(IF($D508="booked", $B508, "NA"), "NA")</f>
        <v>NA</v>
      </c>
      <c r="AP508" s="235" t="str">
        <f>IF(AO508="NA","",IF(AO508=999999, "", IF(AO508=888888, "", IF(COUNTIF($AO$10:AO508,AO508)=1,AO508,""))))</f>
        <v/>
      </c>
      <c r="AQ508" s="211"/>
      <c r="AR508" s="211"/>
    </row>
    <row r="509" spans="1:44" ht="21.75" customHeight="1" x14ac:dyDescent="0.35">
      <c r="A509" s="148" t="str">
        <f t="shared" si="121"/>
        <v/>
      </c>
      <c r="B509" s="205"/>
      <c r="C509" s="147" t="str">
        <f>IFERROR(INDEX('List of schools'!C$2:C$8000, MATCH('Year 8 _2022'!$B509, 'List of schools'!$B$2:$B$8000,0)), "NA")</f>
        <v>NA</v>
      </c>
      <c r="D509" s="10"/>
      <c r="E509" s="124"/>
      <c r="F509" s="149" t="str">
        <f>IF(E509="","",IFERROR(
IF('Year 8 _2022'!E509="M",INDEX('List of schools'!H$2:H$7300,MATCH('Year 8 _2022'!$B509,'List of schools'!$B$2:$B$7300,0)),IF('Year 8 _2022'!E509="F",INDEX('List of schools'!G$2:G$7300,MATCH('Year 8 _2022'!$B509,'List of schools'!$B$2:$B$7300,0)),IF('Year 8 _2022'!E509="non-binary or other", 0,IF('Year 8 _2022'!E509="not disclosed", 0,"NA")))),"NA"))</f>
        <v/>
      </c>
      <c r="G509" s="11"/>
      <c r="H509" s="10"/>
      <c r="I509" s="10"/>
      <c r="J509" s="10"/>
      <c r="K509" s="150">
        <f t="shared" si="107"/>
        <v>0</v>
      </c>
      <c r="L509" s="17"/>
      <c r="M509" s="16"/>
      <c r="N509" s="9"/>
      <c r="O509" s="213"/>
      <c r="P509" s="10"/>
      <c r="Q509" s="355"/>
      <c r="R509" s="254"/>
      <c r="S509" s="151" t="str">
        <f t="shared" si="115"/>
        <v/>
      </c>
      <c r="T509" s="16"/>
      <c r="U509" s="10"/>
      <c r="V509" s="213"/>
      <c r="W509" s="10"/>
      <c r="X509" s="355"/>
      <c r="Y509" s="254"/>
      <c r="Z509" s="151" t="str">
        <f t="shared" si="116"/>
        <v/>
      </c>
      <c r="AA509" s="4"/>
      <c r="AB509" s="153" t="str">
        <f t="shared" si="108"/>
        <v/>
      </c>
      <c r="AC509" s="169" t="str">
        <f t="shared" si="109"/>
        <v/>
      </c>
      <c r="AD509" s="153">
        <f t="shared" si="110"/>
        <v>0</v>
      </c>
      <c r="AE509" s="153" t="str">
        <f t="shared" si="111"/>
        <v>NA</v>
      </c>
      <c r="AF509" s="153" t="str">
        <f t="shared" si="112"/>
        <v>NA</v>
      </c>
      <c r="AG509" s="153" t="str">
        <f>IF(AF509="NA","",IF(AF509=999999, "", IF(AF509=888888, "", IF(COUNTIF($AF$10:AF509,AF509)=1,AF509,""))))</f>
        <v/>
      </c>
      <c r="AH509" s="153" t="str">
        <f t="shared" si="113"/>
        <v>NA</v>
      </c>
      <c r="AI509" s="153" t="str">
        <f>IF(AH509="NA","",IF(AH509=999999, "", IF(AH509=888888, "", IF(COUNTIF($AH$10:AH509,AH509)=1,AH509,""))))</f>
        <v/>
      </c>
      <c r="AJ509" s="153" t="str">
        <f t="shared" si="114"/>
        <v>NA</v>
      </c>
      <c r="AK509" s="153" t="str">
        <f>IF(AJ509="NA","",IF(AJ509=999999, "", IF(AJ509=888888, "", IF(COUNTIF($AJ$10:AJ509,AJ509)=1,AJ509,""))))</f>
        <v/>
      </c>
      <c r="AL509" s="153">
        <f t="shared" si="117"/>
        <v>0</v>
      </c>
      <c r="AM509" s="153">
        <f t="shared" si="118"/>
        <v>0</v>
      </c>
      <c r="AN509" s="153" t="str">
        <f t="shared" si="119"/>
        <v>False</v>
      </c>
      <c r="AO509" s="235" t="str">
        <f t="shared" si="120"/>
        <v>NA</v>
      </c>
      <c r="AP509" s="235" t="str">
        <f>IF(AO509="NA","",IF(AO509=999999, "", IF(AO509=888888, "", IF(COUNTIF($AO$10:AO509,AO509)=1,AO509,""))))</f>
        <v/>
      </c>
      <c r="AQ509" s="211"/>
      <c r="AR509" s="211"/>
    </row>
    <row r="510" spans="1:44" ht="21.75" customHeight="1" x14ac:dyDescent="0.35">
      <c r="A510" s="148" t="str">
        <f t="shared" si="121"/>
        <v/>
      </c>
      <c r="B510" s="205"/>
      <c r="C510" s="147" t="str">
        <f>IFERROR(INDEX('List of schools'!C$2:C$8000, MATCH('Year 8 _2022'!$B510, 'List of schools'!$B$2:$B$8000,0)), "NA")</f>
        <v>NA</v>
      </c>
      <c r="D510" s="10"/>
      <c r="E510" s="124"/>
      <c r="F510" s="149" t="str">
        <f>IF(E510="","",IFERROR(
IF('Year 8 _2022'!E510="M",INDEX('List of schools'!H$2:H$7300,MATCH('Year 8 _2022'!$B510,'List of schools'!$B$2:$B$7300,0)),IF('Year 8 _2022'!E510="F",INDEX('List of schools'!G$2:G$7300,MATCH('Year 8 _2022'!$B510,'List of schools'!$B$2:$B$7300,0)),IF('Year 8 _2022'!E510="non-binary or other", 0,IF('Year 8 _2022'!E510="not disclosed", 0,"NA")))),"NA"))</f>
        <v/>
      </c>
      <c r="G510" s="11"/>
      <c r="H510" s="10"/>
      <c r="I510" s="10"/>
      <c r="J510" s="10"/>
      <c r="K510" s="150">
        <f t="shared" si="107"/>
        <v>0</v>
      </c>
      <c r="L510" s="17"/>
      <c r="M510" s="16"/>
      <c r="N510" s="9"/>
      <c r="O510" s="213"/>
      <c r="P510" s="10"/>
      <c r="Q510" s="355"/>
      <c r="R510" s="254"/>
      <c r="S510" s="151" t="str">
        <f t="shared" si="115"/>
        <v/>
      </c>
      <c r="T510" s="16"/>
      <c r="U510" s="10"/>
      <c r="V510" s="213"/>
      <c r="W510" s="10"/>
      <c r="X510" s="355"/>
      <c r="Y510" s="254"/>
      <c r="Z510" s="151" t="str">
        <f t="shared" si="116"/>
        <v/>
      </c>
      <c r="AA510" s="4"/>
      <c r="AB510" s="153" t="str">
        <f t="shared" si="108"/>
        <v/>
      </c>
      <c r="AC510" s="169" t="str">
        <f t="shared" si="109"/>
        <v/>
      </c>
      <c r="AD510" s="153">
        <f t="shared" si="110"/>
        <v>0</v>
      </c>
      <c r="AE510" s="153" t="str">
        <f t="shared" si="111"/>
        <v>NA</v>
      </c>
      <c r="AF510" s="153" t="str">
        <f t="shared" si="112"/>
        <v>NA</v>
      </c>
      <c r="AG510" s="153" t="str">
        <f>IF(AF510="NA","",IF(AF510=999999, "", IF(AF510=888888, "", IF(COUNTIF($AF$10:AF510,AF510)=1,AF510,""))))</f>
        <v/>
      </c>
      <c r="AH510" s="153" t="str">
        <f t="shared" si="113"/>
        <v>NA</v>
      </c>
      <c r="AI510" s="153" t="str">
        <f>IF(AH510="NA","",IF(AH510=999999, "", IF(AH510=888888, "", IF(COUNTIF($AH$10:AH510,AH510)=1,AH510,""))))</f>
        <v/>
      </c>
      <c r="AJ510" s="153" t="str">
        <f t="shared" si="114"/>
        <v>NA</v>
      </c>
      <c r="AK510" s="153" t="str">
        <f>IF(AJ510="NA","",IF(AJ510=999999, "", IF(AJ510=888888, "", IF(COUNTIF($AJ$10:AJ510,AJ510)=1,AJ510,""))))</f>
        <v/>
      </c>
      <c r="AL510" s="153">
        <f t="shared" si="117"/>
        <v>0</v>
      </c>
      <c r="AM510" s="153">
        <f t="shared" si="118"/>
        <v>0</v>
      </c>
      <c r="AN510" s="153" t="str">
        <f t="shared" si="119"/>
        <v>False</v>
      </c>
      <c r="AO510" s="235" t="str">
        <f>IFERROR(IF($D510="booked", $B510, "NA"), "NA")</f>
        <v>NA</v>
      </c>
      <c r="AP510" s="235" t="str">
        <f>IF(AO510="NA","",IF(AO510=999999, "", IF(AO510=888888, "", IF(COUNTIF($AO$10:AO510,AO510)=1,AO510,""))))</f>
        <v/>
      </c>
      <c r="AQ510" s="211"/>
      <c r="AR510" s="211"/>
    </row>
    <row r="511" spans="1:44" ht="14.5" customHeight="1" x14ac:dyDescent="0.35">
      <c r="M511" s="354"/>
    </row>
  </sheetData>
  <sheetProtection algorithmName="SHA-512" hashValue="OwNR+5NoCBqQuqORgPCWPyw9Mbt3tdjtiM0oaEXhRPjkC6TKB6NRz8GS6gRQq0mYll6Lc7kQT996EAAr2au9SQ==" saltValue="mIYawtyJcQOIPTCQqT8rCw==" spinCount="100000" sheet="1" autoFilter="0"/>
  <autoFilter ref="A9:BM9" xr:uid="{F35C6EEB-02D0-4CDE-AF15-A09081B93078}"/>
  <mergeCells count="14">
    <mergeCell ref="AB8:AP8"/>
    <mergeCell ref="A3:B4"/>
    <mergeCell ref="C3:D4"/>
    <mergeCell ref="A7:B7"/>
    <mergeCell ref="M4:Z5"/>
    <mergeCell ref="A6:B6"/>
    <mergeCell ref="T6:Z7"/>
    <mergeCell ref="F8:G8"/>
    <mergeCell ref="T8:Z8"/>
    <mergeCell ref="A5:B5"/>
    <mergeCell ref="H8:L8"/>
    <mergeCell ref="M8:S8"/>
    <mergeCell ref="M6:S7"/>
    <mergeCell ref="B8:E8"/>
  </mergeCells>
  <conditionalFormatting sqref="D10:D510">
    <cfRule type="containsBlanks" dxfId="43" priority="38">
      <formula>LEN(TRIM(D10))=0</formula>
    </cfRule>
  </conditionalFormatting>
  <conditionalFormatting sqref="Z10:Z510">
    <cfRule type="containsBlanks" dxfId="42" priority="20">
      <formula>LEN(TRIM(Z10))=0</formula>
    </cfRule>
    <cfRule type="expression" dxfId="41" priority="108">
      <formula>$Z10&gt;100</formula>
    </cfRule>
  </conditionalFormatting>
  <conditionalFormatting sqref="C3:D4">
    <cfRule type="containsBlanks" dxfId="40" priority="32">
      <formula>LEN(TRIM(C3))=0</formula>
    </cfRule>
  </conditionalFormatting>
  <conditionalFormatting sqref="W10:W510">
    <cfRule type="expression" dxfId="39" priority="2">
      <formula>$AM10&gt;$AL10</formula>
    </cfRule>
    <cfRule type="expression" dxfId="38" priority="29">
      <formula>$AM10&gt;$AB10</formula>
    </cfRule>
    <cfRule type="expression" dxfId="37" priority="357">
      <formula>$W10&gt;$AB10</formula>
    </cfRule>
    <cfRule type="expression" dxfId="36" priority="358">
      <formula>$W10&gt;$K10</formula>
    </cfRule>
  </conditionalFormatting>
  <conditionalFormatting sqref="E10:E510">
    <cfRule type="expression" dxfId="35" priority="234">
      <formula>$AN10="False"</formula>
    </cfRule>
  </conditionalFormatting>
  <conditionalFormatting sqref="S10:S510">
    <cfRule type="containsBlanks" dxfId="34" priority="16">
      <formula>LEN(TRIM(S10))=0</formula>
    </cfRule>
    <cfRule type="expression" dxfId="33" priority="371">
      <formula>$S10&gt;100</formula>
    </cfRule>
  </conditionalFormatting>
  <conditionalFormatting sqref="U10:U510">
    <cfRule type="expression" dxfId="32" priority="335">
      <formula>$U10&gt;$AB10</formula>
    </cfRule>
  </conditionalFormatting>
  <conditionalFormatting sqref="N10:N510">
    <cfRule type="expression" dxfId="31" priority="351">
      <formula>$N10&gt;$AB10</formula>
    </cfRule>
  </conditionalFormatting>
  <conditionalFormatting sqref="AC10:AC510">
    <cfRule type="containsBlanks" dxfId="30" priority="22">
      <formula>LEN(TRIM(AC10))=0</formula>
    </cfRule>
    <cfRule type="expression" dxfId="29" priority="23">
      <formula>$AC10&gt;10</formula>
    </cfRule>
    <cfRule type="expression" dxfId="28" priority="24">
      <formula>$AC10&lt;-10</formula>
    </cfRule>
  </conditionalFormatting>
  <conditionalFormatting sqref="H10:H510">
    <cfRule type="expression" dxfId="27" priority="463">
      <formula>$H10&gt;$AB10</formula>
    </cfRule>
  </conditionalFormatting>
  <conditionalFormatting sqref="J10:J510">
    <cfRule type="expression" dxfId="26" priority="464">
      <formula>$J10&gt;$AB10</formula>
    </cfRule>
  </conditionalFormatting>
  <conditionalFormatting sqref="L10:L510">
    <cfRule type="expression" dxfId="25" priority="465">
      <formula>$L10&gt;$AB10</formula>
    </cfRule>
    <cfRule type="expression" dxfId="24" priority="466">
      <formula>$I10+$J10+$L10&gt;$AB10</formula>
    </cfRule>
  </conditionalFormatting>
  <conditionalFormatting sqref="K10:K510">
    <cfRule type="expression" dxfId="23" priority="467">
      <formula>$K10&gt;$AB10</formula>
    </cfRule>
  </conditionalFormatting>
  <conditionalFormatting sqref="I10:J510">
    <cfRule type="expression" dxfId="22" priority="468">
      <formula>$I10+$J10+$L10&gt;$AB10</formula>
    </cfRule>
  </conditionalFormatting>
  <conditionalFormatting sqref="I10:I510">
    <cfRule type="expression" dxfId="21" priority="469">
      <formula>$I10&gt;$AB10</formula>
    </cfRule>
    <cfRule type="expression" dxfId="20" priority="470">
      <formula>ISBLANK($H10)</formula>
    </cfRule>
    <cfRule type="expression" dxfId="19" priority="471">
      <formula>$I10&gt;$H10</formula>
    </cfRule>
  </conditionalFormatting>
  <conditionalFormatting sqref="O10:O510">
    <cfRule type="expression" dxfId="18" priority="472">
      <formula>$AL10&gt;$AB10</formula>
    </cfRule>
    <cfRule type="expression" dxfId="17" priority="473">
      <formula>$O10&gt;$AB10</formula>
    </cfRule>
    <cfRule type="expression" dxfId="16" priority="474">
      <formula>ISBLANK(I10)</formula>
    </cfRule>
    <cfRule type="expression" dxfId="15" priority="475">
      <formula>$O10&gt;$K10</formula>
    </cfRule>
  </conditionalFormatting>
  <conditionalFormatting sqref="V10:V510">
    <cfRule type="expression" dxfId="14" priority="476">
      <formula>$AM10&gt;$AL10</formula>
    </cfRule>
    <cfRule type="expression" dxfId="13" priority="477">
      <formula>$AM10&gt;$AB10</formula>
    </cfRule>
    <cfRule type="expression" dxfId="12" priority="478">
      <formula>$V10&gt;$AB10</formula>
    </cfRule>
    <cfRule type="expression" dxfId="11" priority="479">
      <formula>ISBLANK(I10)</formula>
    </cfRule>
    <cfRule type="expression" dxfId="10" priority="480">
      <formula>$V10&gt;$K10</formula>
    </cfRule>
  </conditionalFormatting>
  <conditionalFormatting sqref="R10:R510">
    <cfRule type="expression" dxfId="9" priority="4">
      <formula>$R10&gt;$AB10</formula>
    </cfRule>
    <cfRule type="expression" dxfId="8" priority="8">
      <formula>$AL10&gt;$AB10</formula>
    </cfRule>
    <cfRule type="expression" dxfId="7" priority="9">
      <formula>$R10&gt;$K10</formula>
    </cfRule>
  </conditionalFormatting>
  <conditionalFormatting sqref="P10:P510">
    <cfRule type="expression" dxfId="6" priority="3">
      <formula>$AL10&gt;$AB10</formula>
    </cfRule>
    <cfRule type="expression" dxfId="5" priority="366">
      <formula>$P10&gt;$AB10</formula>
    </cfRule>
    <cfRule type="expression" dxfId="4" priority="367">
      <formula>$P10&gt;$K10</formula>
    </cfRule>
  </conditionalFormatting>
  <conditionalFormatting sqref="Y10:Y510">
    <cfRule type="expression" dxfId="3" priority="1">
      <formula>$Y10&gt;$AB10</formula>
    </cfRule>
    <cfRule type="expression" dxfId="2" priority="5">
      <formula>$AM10&gt;$AB10</formula>
    </cfRule>
    <cfRule type="expression" dxfId="1" priority="6">
      <formula>$AM10&gt;$AL10</formula>
    </cfRule>
    <cfRule type="expression" dxfId="0" priority="7">
      <formula>$Y10&gt;$K10</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'Drop downs'!$A$2:$A$5</xm:f>
          </x14:formula1>
          <xm:sqref>D10:D510</xm:sqref>
        </x14:dataValidation>
        <x14:dataValidation type="list" allowBlank="1" showInputMessage="1" showErrorMessage="1" xr:uid="{61B868A1-5724-4039-862C-FEFAC9A17811}">
          <x14:formula1>
            <xm:f>'Drop downs'!$G$2:$G$152</xm:f>
          </x14:formula1>
          <xm:sqref>C3:D4</xm:sqref>
        </x14:dataValidation>
        <x14:dataValidation type="list" allowBlank="1" showInputMessage="1" showErrorMessage="1" xr:uid="{8E2BEC2F-3E13-4521-9193-84031F9D13B2}">
          <x14:formula1>
            <xm:f>'Drop downs'!$E$2:$E$5</xm:f>
          </x14:formula1>
          <xm:sqref>E10:E510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C51A4A"/>
    <pageSetUpPr fitToPage="1"/>
  </sheetPr>
  <dimension ref="A1:AS57"/>
  <sheetViews>
    <sheetView zoomScale="60" zoomScaleNormal="60" zoomScalePageLayoutView="125" workbookViewId="0">
      <selection activeCell="E7" sqref="E7:G7"/>
    </sheetView>
  </sheetViews>
  <sheetFormatPr defaultColWidth="8.81640625" defaultRowHeight="14.5" x14ac:dyDescent="0.35"/>
  <cols>
    <col min="2" max="2" width="26" customWidth="1"/>
    <col min="3" max="3" width="19.81640625" customWidth="1"/>
    <col min="4" max="4" width="15.453125" customWidth="1"/>
    <col min="5" max="5" width="2.453125" customWidth="1"/>
    <col min="6" max="6" width="21.453125" customWidth="1"/>
    <col min="7" max="7" width="18.453125" customWidth="1"/>
    <col min="8" max="8" width="19.453125" customWidth="1"/>
    <col min="9" max="9" width="21.453125" customWidth="1"/>
    <col min="10" max="10" width="21" customWidth="1"/>
    <col min="11" max="11" width="10.81640625" customWidth="1"/>
    <col min="12" max="12" width="17.453125" customWidth="1"/>
    <col min="13" max="13" width="14" customWidth="1"/>
    <col min="14" max="14" width="14.1796875" customWidth="1"/>
    <col min="15" max="15" width="19.08984375" customWidth="1"/>
    <col min="16" max="16" width="17.453125" customWidth="1"/>
    <col min="17" max="17" width="15.81640625" customWidth="1"/>
    <col min="18" max="18" width="19.453125" customWidth="1"/>
    <col min="19" max="19" width="18.453125" customWidth="1"/>
    <col min="20" max="20" width="16.81640625" customWidth="1"/>
    <col min="22" max="22" width="8.81640625" style="1"/>
    <col min="23" max="40" width="19.453125" style="1" customWidth="1"/>
    <col min="41" max="41" width="19.453125" customWidth="1"/>
    <col min="43" max="44" width="8.81640625" customWidth="1"/>
  </cols>
  <sheetData>
    <row r="1" spans="1:45" s="26" customFormat="1" ht="36" customHeight="1" x14ac:dyDescent="0.45">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row>
    <row r="2" spans="1:45" s="26" customFormat="1" ht="45.65" customHeight="1" x14ac:dyDescent="0.45">
      <c r="A2" s="25"/>
      <c r="B2" s="25"/>
      <c r="C2" s="27" t="s">
        <v>6858</v>
      </c>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row>
    <row r="3" spans="1:45" s="26" customFormat="1" x14ac:dyDescent="0.35">
      <c r="A3" s="28"/>
      <c r="B3" s="28"/>
      <c r="C3" s="28"/>
      <c r="D3" s="28"/>
      <c r="E3" s="28"/>
      <c r="F3" s="28"/>
      <c r="G3" s="29"/>
      <c r="H3" s="29"/>
      <c r="I3" s="29"/>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row>
    <row r="4" spans="1:45" s="26" customFormat="1" ht="17.5" x14ac:dyDescent="0.35">
      <c r="A4" s="40"/>
      <c r="B4" s="40"/>
      <c r="C4" s="40"/>
      <c r="D4" s="40"/>
      <c r="E4" s="40"/>
      <c r="F4" s="40"/>
      <c r="G4" s="40"/>
      <c r="H4" s="40"/>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row>
    <row r="5" spans="1:45" s="26" customFormat="1" ht="20" x14ac:dyDescent="0.4">
      <c r="A5" s="40"/>
      <c r="B5" s="307" t="s">
        <v>1</v>
      </c>
      <c r="C5" s="307"/>
      <c r="D5" s="307"/>
      <c r="E5" s="61"/>
      <c r="F5" s="61"/>
      <c r="G5" s="40"/>
      <c r="H5" s="40"/>
      <c r="I5" s="28"/>
      <c r="J5" s="29"/>
      <c r="K5" s="29"/>
      <c r="L5" s="29"/>
      <c r="M5" s="29"/>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row>
    <row r="6" spans="1:45" s="26" customFormat="1" ht="17.5" x14ac:dyDescent="0.35">
      <c r="A6" s="40"/>
      <c r="B6" s="317" t="s">
        <v>5836</v>
      </c>
      <c r="C6" s="317"/>
      <c r="D6" s="62"/>
      <c r="E6" s="40"/>
      <c r="F6" s="40"/>
      <c r="G6" s="40"/>
      <c r="H6" s="40"/>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row>
    <row r="7" spans="1:45" s="26" customFormat="1" ht="55.75" customHeight="1" x14ac:dyDescent="0.35">
      <c r="A7" s="63"/>
      <c r="B7" s="311" t="s">
        <v>5838</v>
      </c>
      <c r="C7" s="312"/>
      <c r="D7" s="313"/>
      <c r="E7" s="314"/>
      <c r="F7" s="315"/>
      <c r="G7" s="316"/>
      <c r="H7" s="40"/>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row>
    <row r="8" spans="1:45" s="26" customFormat="1" ht="35.5" customHeight="1" x14ac:dyDescent="0.35">
      <c r="A8" s="40"/>
      <c r="B8" s="40"/>
      <c r="C8" s="40"/>
      <c r="D8" s="40"/>
      <c r="E8" s="40"/>
      <c r="F8" s="40"/>
      <c r="G8" s="40"/>
      <c r="H8" s="40"/>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row>
    <row r="9" spans="1:45" s="26" customFormat="1" ht="35.5" customHeight="1" x14ac:dyDescent="0.35">
      <c r="A9" s="40"/>
      <c r="B9" s="308" t="s">
        <v>5896</v>
      </c>
      <c r="C9" s="309"/>
      <c r="D9" s="310"/>
      <c r="E9" s="306">
        <f>COUNTIF('Year 8 _2022'!AG$10:AG$510,"&lt;&gt;"&amp;"*")</f>
        <v>0</v>
      </c>
      <c r="F9" s="306"/>
      <c r="G9" s="306"/>
      <c r="H9" s="40"/>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row>
    <row r="10" spans="1:45" s="26" customFormat="1" ht="57.75" customHeight="1" x14ac:dyDescent="0.35">
      <c r="A10" s="40"/>
      <c r="B10" s="308" t="s">
        <v>5897</v>
      </c>
      <c r="C10" s="309"/>
      <c r="D10" s="310"/>
      <c r="E10" s="306">
        <f>COUNTIF('Year 8 _2022'!AK$10:AK$510, "&lt;&gt;"&amp;"*")</f>
        <v>0</v>
      </c>
      <c r="F10" s="306"/>
      <c r="G10" s="306"/>
      <c r="H10" s="64"/>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row>
    <row r="11" spans="1:45" s="26" customFormat="1" ht="45.75" customHeight="1" x14ac:dyDescent="0.45">
      <c r="A11" s="65"/>
      <c r="B11" s="308" t="s">
        <v>5839</v>
      </c>
      <c r="C11" s="309"/>
      <c r="D11" s="310"/>
      <c r="E11" s="306">
        <f>COUNTIF('Year 8 _2022'!AI$10:AI$510, "&lt;&gt;"&amp;"*")</f>
        <v>0</v>
      </c>
      <c r="F11" s="306"/>
      <c r="G11" s="306"/>
      <c r="H11" s="40"/>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row>
    <row r="12" spans="1:45" s="26" customFormat="1" ht="45.75" customHeight="1" x14ac:dyDescent="0.45">
      <c r="A12" s="65"/>
      <c r="B12" s="304" t="s">
        <v>6360</v>
      </c>
      <c r="C12" s="304"/>
      <c r="D12" s="304"/>
      <c r="E12" s="305">
        <f>COUNTIF('Year 8 _2022'!AP$10:AP$510, "&lt;&gt;"&amp;"*")</f>
        <v>0</v>
      </c>
      <c r="F12" s="305"/>
      <c r="G12" s="305"/>
      <c r="H12" s="40"/>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row>
    <row r="13" spans="1:45" s="26" customFormat="1" x14ac:dyDescent="0.35">
      <c r="A13" s="28"/>
      <c r="B13" s="28"/>
      <c r="C13" s="31"/>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row>
    <row r="14" spans="1:45" s="26" customFormat="1" ht="26" x14ac:dyDescent="0.35">
      <c r="A14" s="28"/>
      <c r="B14" s="34" t="s">
        <v>5876</v>
      </c>
      <c r="C14" s="35"/>
      <c r="D14" s="35"/>
      <c r="E14" s="35"/>
      <c r="F14" s="37"/>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row>
    <row r="15" spans="1:45" s="26" customFormat="1" ht="24.65" customHeight="1" x14ac:dyDescent="0.5">
      <c r="A15" s="28"/>
      <c r="B15" s="36" t="s">
        <v>5842</v>
      </c>
      <c r="C15" s="32"/>
      <c r="D15" s="32"/>
      <c r="E15" s="32"/>
      <c r="F15" s="32"/>
      <c r="G15" s="32"/>
      <c r="H15" s="32"/>
      <c r="I15" s="28"/>
      <c r="J15" s="32"/>
      <c r="K15" s="66"/>
      <c r="L15" s="36" t="s">
        <v>5843</v>
      </c>
      <c r="M15" s="32"/>
      <c r="N15" s="32"/>
      <c r="O15" s="32"/>
      <c r="P15" s="32"/>
      <c r="Q15" s="32"/>
      <c r="R15" s="32"/>
      <c r="S15" s="32"/>
      <c r="T15" s="32"/>
      <c r="U15" s="28"/>
      <c r="V15" s="28"/>
      <c r="W15" s="36" t="s">
        <v>6856</v>
      </c>
      <c r="X15" s="32"/>
      <c r="Y15" s="32"/>
      <c r="Z15" s="32"/>
      <c r="AA15" s="32"/>
      <c r="AB15" s="32"/>
      <c r="AC15" s="32"/>
      <c r="AD15" s="32"/>
      <c r="AE15" s="32"/>
      <c r="AF15" s="28"/>
      <c r="AG15" s="36" t="s">
        <v>6857</v>
      </c>
      <c r="AH15" s="32"/>
      <c r="AI15" s="32"/>
      <c r="AJ15" s="32"/>
      <c r="AK15" s="32"/>
      <c r="AL15" s="32"/>
      <c r="AM15" s="32"/>
      <c r="AN15" s="32"/>
      <c r="AO15" s="32"/>
      <c r="AP15" s="28"/>
      <c r="AQ15" s="28"/>
      <c r="AR15" s="28"/>
      <c r="AS15" s="28"/>
    </row>
    <row r="16" spans="1:45" s="26" customFormat="1" ht="112.75" customHeight="1" x14ac:dyDescent="0.35">
      <c r="A16" s="28"/>
      <c r="B16" s="297" t="s">
        <v>6860</v>
      </c>
      <c r="C16" s="297"/>
      <c r="D16" s="297"/>
      <c r="E16" s="297"/>
      <c r="F16" s="41" t="s">
        <v>5</v>
      </c>
      <c r="G16" s="41" t="s">
        <v>6</v>
      </c>
      <c r="H16" s="41" t="s">
        <v>5868</v>
      </c>
      <c r="I16" s="32"/>
      <c r="J16" s="67"/>
      <c r="K16" s="66"/>
      <c r="L16" s="297" t="s">
        <v>6860</v>
      </c>
      <c r="M16" s="297"/>
      <c r="N16" s="297"/>
      <c r="O16" s="297"/>
      <c r="P16" s="41" t="s">
        <v>5</v>
      </c>
      <c r="Q16" s="41" t="s">
        <v>6</v>
      </c>
      <c r="R16" s="41" t="s">
        <v>5868</v>
      </c>
      <c r="S16" s="32"/>
      <c r="T16" s="67"/>
      <c r="U16" s="28"/>
      <c r="V16" s="28"/>
      <c r="W16" s="297" t="s">
        <v>6860</v>
      </c>
      <c r="X16" s="297"/>
      <c r="Y16" s="297"/>
      <c r="Z16" s="297"/>
      <c r="AA16" s="41" t="s">
        <v>5</v>
      </c>
      <c r="AB16" s="41" t="s">
        <v>6</v>
      </c>
      <c r="AC16" s="41" t="s">
        <v>5868</v>
      </c>
      <c r="AD16" s="32"/>
      <c r="AE16" s="67"/>
      <c r="AF16" s="28"/>
      <c r="AG16" s="297" t="s">
        <v>6860</v>
      </c>
      <c r="AH16" s="297"/>
      <c r="AI16" s="297"/>
      <c r="AJ16" s="297"/>
      <c r="AK16" s="41" t="s">
        <v>5</v>
      </c>
      <c r="AL16" s="41" t="s">
        <v>6</v>
      </c>
      <c r="AM16" s="41" t="s">
        <v>5868</v>
      </c>
      <c r="AN16" s="32"/>
      <c r="AO16" s="67"/>
      <c r="AP16" s="28"/>
      <c r="AQ16" s="28"/>
      <c r="AR16" s="28"/>
      <c r="AS16" s="28"/>
    </row>
    <row r="17" spans="1:45" s="26" customFormat="1" ht="36" customHeight="1" x14ac:dyDescent="0.35">
      <c r="A17" s="28"/>
      <c r="B17" s="68" t="s">
        <v>5869</v>
      </c>
      <c r="C17" s="69"/>
      <c r="D17" s="69"/>
      <c r="E17" s="70" t="s">
        <v>5852</v>
      </c>
      <c r="F17" s="247">
        <f>SUMIF('Year 8 _2022'!E:E, Summary_2022!$E$17, 'Year 8 _2022'!F:F)</f>
        <v>0</v>
      </c>
      <c r="G17" s="248">
        <f>SUMIF('Year 8 _2022'!E:E, Summary_2022!$E$17, 'Year 8 _2022'!AB:AB)</f>
        <v>0</v>
      </c>
      <c r="H17" s="247">
        <f>ABS(F17-G17)</f>
        <v>0</v>
      </c>
      <c r="I17" s="32"/>
      <c r="J17" s="67"/>
      <c r="K17" s="66"/>
      <c r="L17" s="69" t="s">
        <v>5869</v>
      </c>
      <c r="M17" s="70" t="s">
        <v>5887</v>
      </c>
      <c r="N17" s="70"/>
      <c r="O17" s="70" t="s">
        <v>5851</v>
      </c>
      <c r="P17" s="247">
        <f>SUMIF('Year 8 _2022'!E:E, Summary_2022!$O$17, 'Year 8 _2022'!F:F)</f>
        <v>0</v>
      </c>
      <c r="Q17" s="248">
        <f>SUMIF('Year 8 _2022'!E:E, Summary_2022!$O$17, 'Year 8 _2022'!AB:AB)</f>
        <v>0</v>
      </c>
      <c r="R17" s="247">
        <f>ABS(P17-Q17)</f>
        <v>0</v>
      </c>
      <c r="S17" s="32"/>
      <c r="T17" s="67"/>
      <c r="U17" s="28"/>
      <c r="V17" s="28"/>
      <c r="W17" s="69" t="s">
        <v>5869</v>
      </c>
      <c r="X17" s="70" t="s">
        <v>5887</v>
      </c>
      <c r="Y17" s="70"/>
      <c r="Z17" s="70" t="s">
        <v>6856</v>
      </c>
      <c r="AA17" s="247">
        <f>SUMIF('Year 8 _2022'!E:E, Summary_2022!$Z$17, 'Year 8 _2022'!F:F)</f>
        <v>0</v>
      </c>
      <c r="AB17" s="248">
        <f>SUMIF('Year 8 _2022'!E:E, Summary_2022!$Z$17, 'Year 8 _2022'!AB:AB)</f>
        <v>0</v>
      </c>
      <c r="AC17" s="247">
        <f>ABS(AA17-AB17)</f>
        <v>0</v>
      </c>
      <c r="AD17" s="32"/>
      <c r="AE17" s="67"/>
      <c r="AF17" s="28"/>
      <c r="AG17" s="69" t="s">
        <v>5869</v>
      </c>
      <c r="AH17" s="70" t="s">
        <v>5887</v>
      </c>
      <c r="AI17" s="70"/>
      <c r="AJ17" s="70" t="s">
        <v>6857</v>
      </c>
      <c r="AK17" s="247">
        <f>SUMIF('Year 8 _2022'!E:E, Summary_2022!$AJ$17, 'Year 8 _2022'!F:F)</f>
        <v>0</v>
      </c>
      <c r="AL17" s="248">
        <f>SUMIF('Year 8 _2022'!E:E, Summary_2022!$AJ$17, 'Year 8 _2022'!AB:AB)</f>
        <v>0</v>
      </c>
      <c r="AM17" s="247">
        <f>ABS(AK17-AL17)</f>
        <v>0</v>
      </c>
      <c r="AN17" s="32"/>
      <c r="AO17" s="67"/>
      <c r="AP17" s="28"/>
      <c r="AQ17" s="28"/>
      <c r="AR17" s="28"/>
      <c r="AS17" s="28"/>
    </row>
    <row r="18" spans="1:45" s="26" customFormat="1" ht="19.399999999999999" customHeight="1" x14ac:dyDescent="0.35">
      <c r="A18" s="28"/>
      <c r="B18" s="71"/>
      <c r="C18" s="72"/>
      <c r="D18" s="72"/>
      <c r="E18" s="72"/>
      <c r="F18" s="72"/>
      <c r="G18" s="73"/>
      <c r="H18" s="74"/>
      <c r="I18" s="32"/>
      <c r="J18" s="67"/>
      <c r="K18" s="66"/>
      <c r="L18" s="71"/>
      <c r="M18" s="72"/>
      <c r="N18" s="72"/>
      <c r="O18" s="72"/>
      <c r="P18" s="72"/>
      <c r="Q18" s="73"/>
      <c r="R18" s="74"/>
      <c r="S18" s="32"/>
      <c r="T18" s="67"/>
      <c r="U18" s="28"/>
      <c r="V18" s="28"/>
      <c r="W18" s="71"/>
      <c r="X18" s="72"/>
      <c r="Y18" s="72"/>
      <c r="Z18" s="72"/>
      <c r="AA18" s="72"/>
      <c r="AB18" s="73"/>
      <c r="AC18" s="74"/>
      <c r="AD18" s="32"/>
      <c r="AE18" s="67"/>
      <c r="AF18" s="28"/>
      <c r="AG18" s="71"/>
      <c r="AH18" s="72"/>
      <c r="AI18" s="72"/>
      <c r="AJ18" s="72"/>
      <c r="AK18" s="72"/>
      <c r="AL18" s="73"/>
      <c r="AM18" s="74"/>
      <c r="AN18" s="32"/>
      <c r="AO18" s="67"/>
      <c r="AP18" s="28"/>
      <c r="AQ18" s="28"/>
      <c r="AR18" s="28"/>
      <c r="AS18" s="28"/>
    </row>
    <row r="19" spans="1:45" s="26" customFormat="1" ht="70" customHeight="1" x14ac:dyDescent="0.35">
      <c r="A19" s="28"/>
      <c r="B19" s="297" t="s">
        <v>6355</v>
      </c>
      <c r="C19" s="297"/>
      <c r="D19" s="297"/>
      <c r="E19" s="297"/>
      <c r="F19" s="291" t="s">
        <v>6884</v>
      </c>
      <c r="G19" s="291" t="s">
        <v>5870</v>
      </c>
      <c r="H19" s="292" t="s">
        <v>6863</v>
      </c>
      <c r="I19" s="293"/>
      <c r="J19" s="294"/>
      <c r="K19" s="66"/>
      <c r="L19" s="297" t="s">
        <v>6355</v>
      </c>
      <c r="M19" s="297"/>
      <c r="N19" s="297"/>
      <c r="O19" s="297"/>
      <c r="P19" s="291" t="s">
        <v>6884</v>
      </c>
      <c r="Q19" s="291" t="s">
        <v>5870</v>
      </c>
      <c r="R19" s="292" t="s">
        <v>6863</v>
      </c>
      <c r="S19" s="293"/>
      <c r="T19" s="294"/>
      <c r="U19" s="28"/>
      <c r="V19" s="28"/>
      <c r="W19" s="297" t="s">
        <v>6355</v>
      </c>
      <c r="X19" s="297"/>
      <c r="Y19" s="297"/>
      <c r="Z19" s="297"/>
      <c r="AA19" s="291" t="s">
        <v>6884</v>
      </c>
      <c r="AB19" s="291" t="s">
        <v>5870</v>
      </c>
      <c r="AC19" s="292" t="s">
        <v>6863</v>
      </c>
      <c r="AD19" s="293"/>
      <c r="AE19" s="294"/>
      <c r="AF19" s="28"/>
      <c r="AG19" s="297" t="s">
        <v>6355</v>
      </c>
      <c r="AH19" s="297"/>
      <c r="AI19" s="297"/>
      <c r="AJ19" s="297"/>
      <c r="AK19" s="291" t="s">
        <v>6884</v>
      </c>
      <c r="AL19" s="291" t="s">
        <v>5870</v>
      </c>
      <c r="AM19" s="292" t="s">
        <v>6863</v>
      </c>
      <c r="AN19" s="293"/>
      <c r="AO19" s="294"/>
      <c r="AP19" s="28"/>
      <c r="AQ19" s="28"/>
      <c r="AR19" s="28"/>
      <c r="AS19" s="28"/>
    </row>
    <row r="20" spans="1:45" s="26" customFormat="1" ht="59.15" customHeight="1" x14ac:dyDescent="0.35">
      <c r="A20" s="28"/>
      <c r="B20" s="297"/>
      <c r="C20" s="297"/>
      <c r="D20" s="297"/>
      <c r="E20" s="297"/>
      <c r="F20" s="298"/>
      <c r="G20" s="291"/>
      <c r="H20" s="75" t="s">
        <v>5871</v>
      </c>
      <c r="I20" s="75" t="s">
        <v>5872</v>
      </c>
      <c r="J20" s="75" t="s">
        <v>5873</v>
      </c>
      <c r="K20" s="66"/>
      <c r="L20" s="297"/>
      <c r="M20" s="297"/>
      <c r="N20" s="297"/>
      <c r="O20" s="297"/>
      <c r="P20" s="298"/>
      <c r="Q20" s="291"/>
      <c r="R20" s="75" t="s">
        <v>5871</v>
      </c>
      <c r="S20" s="75" t="s">
        <v>5872</v>
      </c>
      <c r="T20" s="75" t="s">
        <v>5873</v>
      </c>
      <c r="U20" s="28"/>
      <c r="V20" s="28"/>
      <c r="W20" s="297"/>
      <c r="X20" s="297"/>
      <c r="Y20" s="297"/>
      <c r="Z20" s="297"/>
      <c r="AA20" s="298"/>
      <c r="AB20" s="291"/>
      <c r="AC20" s="75" t="s">
        <v>5871</v>
      </c>
      <c r="AD20" s="75" t="s">
        <v>5872</v>
      </c>
      <c r="AE20" s="75" t="s">
        <v>5873</v>
      </c>
      <c r="AF20" s="28"/>
      <c r="AG20" s="297"/>
      <c r="AH20" s="297"/>
      <c r="AI20" s="297"/>
      <c r="AJ20" s="297"/>
      <c r="AK20" s="298"/>
      <c r="AL20" s="291"/>
      <c r="AM20" s="75" t="s">
        <v>5871</v>
      </c>
      <c r="AN20" s="75" t="s">
        <v>5872</v>
      </c>
      <c r="AO20" s="75" t="s">
        <v>5873</v>
      </c>
      <c r="AP20" s="28"/>
      <c r="AQ20" s="28"/>
      <c r="AR20" s="28"/>
      <c r="AS20" s="28"/>
    </row>
    <row r="21" spans="1:45" s="26" customFormat="1" ht="31.4" customHeight="1" x14ac:dyDescent="0.35">
      <c r="A21" s="28"/>
      <c r="B21" s="295" t="s">
        <v>5874</v>
      </c>
      <c r="C21" s="295"/>
      <c r="D21" s="295"/>
      <c r="E21" s="296"/>
      <c r="F21" s="248">
        <f>(SUMIF('Year 8 _2022'!E:E, Summary_2022!$E$17, 'Year 8 _2022'!O:O))+(SUMIF('Year 8 _2022'!E:E, Summary_2022!$E$17, 'Year 8 _2022'!P:P))+(SUMIF('Year 8 _2022'!E:E, Summary_2022!$E$17, 'Year 8 _2022'!R:R))</f>
        <v>0</v>
      </c>
      <c r="G21" s="156" t="str">
        <f>IFERROR((F21/G17)*100,"-")</f>
        <v>-</v>
      </c>
      <c r="H21" s="21"/>
      <c r="I21" s="22"/>
      <c r="J21" s="22"/>
      <c r="K21" s="66"/>
      <c r="L21" s="295" t="s">
        <v>5874</v>
      </c>
      <c r="M21" s="295"/>
      <c r="N21" s="295"/>
      <c r="O21" s="296"/>
      <c r="P21" s="248">
        <f>(SUMIF('Year 8 _2022'!E:E, Summary_2022!$O$17, 'Year 8 _2022'!O:O))+(SUMIF('Year 8 _2022'!E:E, Summary_2022!$O$17, 'Year 8 _2022'!P:P))+(SUMIF('Year 8 _2022'!E:E, Summary_2022!$O$17, 'Year 8 _2022'!R:R))</f>
        <v>0</v>
      </c>
      <c r="Q21" s="156" t="str">
        <f>IFERROR((P21/Q17)*100, "-")</f>
        <v>-</v>
      </c>
      <c r="R21" s="22"/>
      <c r="S21" s="22"/>
      <c r="T21" s="22"/>
      <c r="U21" s="28"/>
      <c r="V21" s="28"/>
      <c r="W21" s="295" t="s">
        <v>5874</v>
      </c>
      <c r="X21" s="295"/>
      <c r="Y21" s="295"/>
      <c r="Z21" s="296"/>
      <c r="AA21" s="248">
        <f>(SUMIF('Year 8 _2022'!E:E, Summary_2022!$Z$17, 'Year 8 _2022'!O:O))+(SUMIF('Year 8 _2022'!E:E, Summary_2022!$Z$17, 'Year 8 _2022'!P:P))+(SUMIF('Year 8 _2022'!E:E, Summary_2022!$Z$17, 'Year 8 _2022'!R:R))</f>
        <v>0</v>
      </c>
      <c r="AB21" s="156" t="str">
        <f>IFERROR((AA21/AB17)*100, "-")</f>
        <v>-</v>
      </c>
      <c r="AC21" s="22"/>
      <c r="AD21" s="22"/>
      <c r="AE21" s="22"/>
      <c r="AF21" s="28"/>
      <c r="AG21" s="295" t="s">
        <v>5874</v>
      </c>
      <c r="AH21" s="295"/>
      <c r="AI21" s="295"/>
      <c r="AJ21" s="296"/>
      <c r="AK21" s="248">
        <f>(SUMIF('Year 8 _2022'!E:E, Summary_2022!$AJ$17, 'Year 8 _2022'!O:O))+(SUMIF('Year 8 _2022'!E:E, Summary_2022!$AJ$17, 'Year 8 _2022'!P:P))+(SUMIF('Year 8 _2022'!E:E, Summary_2022!$AJ$17, 'Year 8 _2022'!R:R))</f>
        <v>0</v>
      </c>
      <c r="AL21" s="156" t="str">
        <f>IFERROR((AK21/AL17)*100, "-")</f>
        <v>-</v>
      </c>
      <c r="AM21" s="22"/>
      <c r="AN21" s="22"/>
      <c r="AO21" s="22"/>
      <c r="AP21" s="28"/>
      <c r="AQ21" s="28"/>
      <c r="AR21" s="28"/>
      <c r="AS21" s="28"/>
    </row>
    <row r="22" spans="1:45" s="26" customFormat="1" ht="26.15" customHeight="1" x14ac:dyDescent="0.35">
      <c r="A22" s="28"/>
      <c r="B22" s="295" t="s">
        <v>5875</v>
      </c>
      <c r="C22" s="295"/>
      <c r="D22" s="295"/>
      <c r="E22" s="296"/>
      <c r="F22" s="248">
        <f>(SUMIF('Year 8 _2022'!E:E, Summary_2022!$E$17, 'Year 8 _2022'!V:V))+(SUMIF('Year 8 _2022'!E:E, Summary_2022!$E$17, 'Year 8 _2022'!W:W))+(SUMIF('Year 8 _2022'!E:E, Summary_2022!$E$17, 'Year 8 _2022'!Y:Y))</f>
        <v>0</v>
      </c>
      <c r="G22" s="156" t="str">
        <f>IFERROR((F22/G17)*100,"-")</f>
        <v>-</v>
      </c>
      <c r="H22" s="22"/>
      <c r="I22" s="22"/>
      <c r="J22" s="22"/>
      <c r="K22" s="66"/>
      <c r="L22" s="295" t="s">
        <v>5875</v>
      </c>
      <c r="M22" s="295"/>
      <c r="N22" s="295"/>
      <c r="O22" s="296"/>
      <c r="P22" s="248">
        <f>(SUMIF('Year 8 _2022'!E:E, Summary_2022!$O$17, 'Year 8 _2022'!V:V))+(SUMIF('Year 8 _2022'!E:E, Summary_2022!$O$17, 'Year 8 _2022'!W:W))+(SUMIF('Year 8 _2022'!E:E, Summary_2022!$O$17, 'Year 8 _2022'!Y:Y))</f>
        <v>0</v>
      </c>
      <c r="Q22" s="156" t="str">
        <f>IFERROR((P22/Q17)*100, "-")</f>
        <v>-</v>
      </c>
      <c r="R22" s="22"/>
      <c r="S22" s="22"/>
      <c r="T22" s="22"/>
      <c r="U22" s="28"/>
      <c r="V22" s="28"/>
      <c r="W22" s="295" t="s">
        <v>5875</v>
      </c>
      <c r="X22" s="295"/>
      <c r="Y22" s="295"/>
      <c r="Z22" s="296"/>
      <c r="AA22" s="248">
        <f>(SUMIF('Year 8 _2022'!E:E, Summary_2022!$Z$17, 'Year 8 _2022'!V:V))+(SUMIF('Year 8 _2022'!E:E, Summary_2022!$Z$17, 'Year 8 _2022'!W:W))+(SUMIF('Year 8 _2022'!E:E, Summary_2022!$Z$17, 'Year 8 _2022'!Y:Y))</f>
        <v>0</v>
      </c>
      <c r="AB22" s="156" t="str">
        <f>IFERROR((AA22/AB17)*100, "-")</f>
        <v>-</v>
      </c>
      <c r="AC22" s="22"/>
      <c r="AD22" s="22"/>
      <c r="AE22" s="22"/>
      <c r="AF22" s="28"/>
      <c r="AG22" s="295" t="s">
        <v>5875</v>
      </c>
      <c r="AH22" s="295"/>
      <c r="AI22" s="295"/>
      <c r="AJ22" s="296"/>
      <c r="AK22" s="248">
        <f>(SUMIF('Year 8 _2022'!E:E, Summary_2022!$AJ$17, 'Year 8 _2022'!V:V))+(SUMIF('Year 8 _2022'!E:E, Summary_2022!$AJ$17, 'Year 8 _2022'!W:W))+(SUMIF('Year 8 _2022'!E:E, Summary_2022!$AJ$17, 'Year 8 _2022'!Y:Y))</f>
        <v>0</v>
      </c>
      <c r="AL22" s="156" t="str">
        <f>IFERROR((AK22/AL17)*100, "-")</f>
        <v>-</v>
      </c>
      <c r="AM22" s="22"/>
      <c r="AN22" s="22"/>
      <c r="AO22" s="22"/>
      <c r="AP22" s="28"/>
      <c r="AQ22" s="28"/>
      <c r="AR22" s="28"/>
      <c r="AS22" s="28"/>
    </row>
    <row r="23" spans="1:45" s="26" customFormat="1" ht="37.4" customHeight="1" x14ac:dyDescent="0.45">
      <c r="A23" s="28"/>
      <c r="B23" s="215"/>
      <c r="C23" s="215"/>
      <c r="D23" s="215"/>
      <c r="E23" s="215"/>
      <c r="F23" s="216"/>
      <c r="G23" s="217"/>
      <c r="H23" s="218"/>
      <c r="I23" s="219"/>
      <c r="J23" s="220"/>
      <c r="K23" s="32"/>
      <c r="L23" s="77"/>
      <c r="M23" s="77"/>
      <c r="N23" s="77"/>
      <c r="O23" s="77"/>
      <c r="P23" s="78"/>
      <c r="Q23" s="79"/>
      <c r="R23" s="80"/>
      <c r="S23" s="76"/>
      <c r="T23" s="3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row>
    <row r="24" spans="1:45" s="26" customFormat="1" ht="39" customHeight="1" x14ac:dyDescent="0.4">
      <c r="A24" s="81"/>
      <c r="B24" s="300" t="s">
        <v>6864</v>
      </c>
      <c r="C24" s="301"/>
      <c r="D24" s="301"/>
      <c r="E24" s="301"/>
      <c r="F24" s="301"/>
      <c r="G24" s="301"/>
      <c r="H24" s="302"/>
      <c r="I24" s="302"/>
      <c r="J24" s="303"/>
      <c r="K24" s="222"/>
      <c r="L24" s="66"/>
      <c r="M24" s="66"/>
      <c r="N24" s="66"/>
      <c r="O24" s="66"/>
      <c r="P24" s="66"/>
      <c r="Q24" s="66"/>
      <c r="R24" s="66"/>
      <c r="S24" s="32"/>
      <c r="T24" s="32"/>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row>
    <row r="25" spans="1:45" s="26" customFormat="1" ht="18.5" x14ac:dyDescent="0.45">
      <c r="A25" s="28"/>
      <c r="B25" s="23"/>
      <c r="C25" s="82" t="s">
        <v>5877</v>
      </c>
      <c r="D25" s="83"/>
      <c r="E25" s="84"/>
      <c r="F25" s="84"/>
      <c r="G25" s="84"/>
      <c r="H25" s="40"/>
      <c r="I25" s="32"/>
      <c r="J25" s="32"/>
      <c r="K25" s="221"/>
      <c r="L25" s="32"/>
      <c r="M25" s="32"/>
      <c r="N25" s="32"/>
      <c r="O25" s="32"/>
      <c r="P25" s="32"/>
      <c r="Q25" s="32"/>
      <c r="R25" s="32"/>
      <c r="S25" s="32"/>
      <c r="T25" s="32"/>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row>
    <row r="26" spans="1:45" s="26" customFormat="1" ht="18.5" x14ac:dyDescent="0.45">
      <c r="A26" s="28"/>
      <c r="B26" s="23"/>
      <c r="C26" s="82" t="s">
        <v>5878</v>
      </c>
      <c r="D26" s="83"/>
      <c r="E26" s="84"/>
      <c r="F26" s="84"/>
      <c r="G26" s="84"/>
      <c r="H26" s="40"/>
      <c r="I26" s="32"/>
      <c r="J26" s="32"/>
      <c r="K26" s="32"/>
      <c r="L26" s="32"/>
      <c r="M26" s="32"/>
      <c r="N26" s="32"/>
      <c r="O26" s="32"/>
      <c r="P26" s="32"/>
      <c r="Q26" s="32"/>
      <c r="R26" s="32"/>
      <c r="S26" s="32"/>
      <c r="T26" s="32"/>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row>
    <row r="27" spans="1:45" s="26" customFormat="1" ht="18.5" x14ac:dyDescent="0.45">
      <c r="A27" s="28"/>
      <c r="B27" s="23"/>
      <c r="C27" s="82" t="s">
        <v>5879</v>
      </c>
      <c r="D27" s="83"/>
      <c r="E27" s="84"/>
      <c r="F27" s="84"/>
      <c r="G27" s="84"/>
      <c r="H27" s="40"/>
      <c r="I27" s="32"/>
      <c r="J27" s="32"/>
      <c r="K27" s="32"/>
      <c r="L27" s="32"/>
      <c r="M27" s="32"/>
      <c r="N27" s="32"/>
      <c r="O27" s="32"/>
      <c r="P27" s="32"/>
      <c r="Q27" s="32"/>
      <c r="R27" s="32"/>
      <c r="S27" s="32"/>
      <c r="T27" s="32"/>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row>
    <row r="28" spans="1:45" s="26" customFormat="1" ht="18.5" x14ac:dyDescent="0.45">
      <c r="A28" s="28"/>
      <c r="B28" s="23"/>
      <c r="C28" s="82" t="s">
        <v>6865</v>
      </c>
      <c r="D28" s="83"/>
      <c r="E28" s="84"/>
      <c r="F28" s="84"/>
      <c r="G28" s="84"/>
      <c r="H28" s="40"/>
      <c r="I28" s="32"/>
      <c r="J28" s="32"/>
      <c r="K28" s="32"/>
      <c r="L28" s="32"/>
      <c r="M28" s="32"/>
      <c r="N28" s="32"/>
      <c r="O28" s="32"/>
      <c r="P28" s="32"/>
      <c r="Q28" s="32"/>
      <c r="R28" s="32"/>
      <c r="S28" s="32"/>
      <c r="T28" s="32"/>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row>
    <row r="29" spans="1:45" s="26" customFormat="1" ht="17.5" x14ac:dyDescent="0.35">
      <c r="A29" s="28"/>
      <c r="B29" s="3"/>
      <c r="C29" s="40"/>
      <c r="D29" s="40"/>
      <c r="E29" s="40"/>
      <c r="F29" s="40"/>
      <c r="G29" s="40"/>
      <c r="H29" s="40"/>
      <c r="I29" s="32"/>
      <c r="J29" s="32"/>
      <c r="K29" s="32"/>
      <c r="L29" s="32"/>
      <c r="M29" s="32"/>
      <c r="N29" s="32"/>
      <c r="O29" s="32"/>
      <c r="P29" s="32"/>
      <c r="Q29" s="32"/>
      <c r="R29" s="32"/>
      <c r="S29" s="32"/>
      <c r="T29" s="32"/>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row>
    <row r="30" spans="1:45" s="26" customFormat="1" ht="15.5" x14ac:dyDescent="0.35">
      <c r="A30" s="28"/>
      <c r="B30" s="32"/>
      <c r="C30" s="32"/>
      <c r="D30" s="32"/>
      <c r="E30" s="32"/>
      <c r="F30" s="32"/>
      <c r="G30" s="32"/>
      <c r="H30" s="32"/>
      <c r="I30" s="32"/>
      <c r="J30" s="32"/>
      <c r="K30" s="32"/>
      <c r="L30" s="32"/>
      <c r="M30" s="32"/>
      <c r="N30" s="32"/>
      <c r="O30" s="32"/>
      <c r="P30" s="32"/>
      <c r="Q30" s="32"/>
      <c r="R30" s="32"/>
      <c r="S30" s="32"/>
      <c r="T30" s="32"/>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row>
    <row r="31" spans="1:45" s="26" customFormat="1" ht="23" x14ac:dyDescent="0.5">
      <c r="A31" s="28"/>
      <c r="B31" s="36" t="s">
        <v>5889</v>
      </c>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row>
    <row r="32" spans="1:45" s="26" customFormat="1" x14ac:dyDescent="0.35">
      <c r="A32" s="28"/>
      <c r="B32" s="28" t="s">
        <v>5890</v>
      </c>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row>
    <row r="33" spans="1:45" s="26" customFormat="1" x14ac:dyDescent="0.35">
      <c r="A33" s="28"/>
      <c r="B33" s="299"/>
      <c r="C33" s="299"/>
      <c r="D33" s="299"/>
      <c r="E33" s="299"/>
      <c r="F33" s="299"/>
      <c r="G33" s="299"/>
      <c r="H33" s="299"/>
      <c r="I33" s="299"/>
      <c r="J33" s="299"/>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row>
    <row r="34" spans="1:45" s="26" customFormat="1" x14ac:dyDescent="0.35">
      <c r="A34" s="28"/>
      <c r="B34" s="299"/>
      <c r="C34" s="299"/>
      <c r="D34" s="299"/>
      <c r="E34" s="299"/>
      <c r="F34" s="299"/>
      <c r="G34" s="299"/>
      <c r="H34" s="299"/>
      <c r="I34" s="299"/>
      <c r="J34" s="299"/>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row>
    <row r="35" spans="1:45" s="26" customFormat="1" x14ac:dyDescent="0.35">
      <c r="A35" s="28"/>
      <c r="B35" s="299"/>
      <c r="C35" s="299"/>
      <c r="D35" s="299"/>
      <c r="E35" s="299"/>
      <c r="F35" s="299"/>
      <c r="G35" s="299"/>
      <c r="H35" s="299"/>
      <c r="I35" s="299"/>
      <c r="J35" s="299"/>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row>
    <row r="36" spans="1:45" s="26" customFormat="1" ht="14.25" customHeight="1" x14ac:dyDescent="0.35">
      <c r="A36" s="28"/>
      <c r="B36" s="299"/>
      <c r="C36" s="299"/>
      <c r="D36" s="299"/>
      <c r="E36" s="299"/>
      <c r="F36" s="299"/>
      <c r="G36" s="299"/>
      <c r="H36" s="299"/>
      <c r="I36" s="299"/>
      <c r="J36" s="299"/>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row>
    <row r="37" spans="1:45" s="26" customFormat="1" ht="14.25" customHeight="1" x14ac:dyDescent="0.35">
      <c r="A37" s="28"/>
      <c r="B37" s="299"/>
      <c r="C37" s="299"/>
      <c r="D37" s="299"/>
      <c r="E37" s="299"/>
      <c r="F37" s="299"/>
      <c r="G37" s="299"/>
      <c r="H37" s="299"/>
      <c r="I37" s="299"/>
      <c r="J37" s="299"/>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row>
    <row r="38" spans="1:45" s="26" customFormat="1" x14ac:dyDescent="0.35">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row>
    <row r="39" spans="1:45" s="26" customFormat="1" x14ac:dyDescent="0.35">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row>
    <row r="40" spans="1:45" s="26" customFormat="1" x14ac:dyDescent="0.35">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row>
    <row r="41" spans="1:45" s="26" customFormat="1" x14ac:dyDescent="0.35">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row>
    <row r="42" spans="1:45" s="26" customFormat="1" ht="16.399999999999999" customHeight="1" x14ac:dyDescent="0.35">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row>
    <row r="43" spans="1:45" s="26" customFormat="1" ht="17.149999999999999" customHeight="1" x14ac:dyDescent="0.35">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row>
    <row r="44" spans="1:45" s="26" customFormat="1" x14ac:dyDescent="0.35">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row>
    <row r="45" spans="1:45" s="26" customFormat="1" x14ac:dyDescent="0.35">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row>
    <row r="46" spans="1:45" s="26" customFormat="1" x14ac:dyDescent="0.35">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row>
    <row r="47" spans="1:45" s="26" customFormat="1" x14ac:dyDescent="0.35">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row>
    <row r="48" spans="1:45" s="26" customFormat="1" x14ac:dyDescent="0.35">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row>
    <row r="49" spans="1:45" s="26" customFormat="1" x14ac:dyDescent="0.35">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row>
    <row r="50" spans="1:45" s="26" customFormat="1" x14ac:dyDescent="0.35">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row>
    <row r="51" spans="1:45" s="26" customFormat="1" x14ac:dyDescent="0.35">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row>
    <row r="52" spans="1:45" s="26" customFormat="1" x14ac:dyDescent="0.35">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row>
    <row r="53" spans="1:45" s="26" customFormat="1" x14ac:dyDescent="0.35">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row>
    <row r="54" spans="1:45" s="26" customFormat="1" x14ac:dyDescent="0.35">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row>
    <row r="55" spans="1:45" s="26" customFormat="1" x14ac:dyDescent="0.35">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row>
    <row r="56" spans="1:45" s="26" customFormat="1" x14ac:dyDescent="0.35">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row>
    <row r="57" spans="1:45" s="26" customFormat="1" x14ac:dyDescent="0.35">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row>
  </sheetData>
  <sheetProtection algorithmName="SHA-512" hashValue="V4MG4Dye3hOicsiaL6FyDfebKmbvc1DteKCmCy8ZtVERaJG2qc4jsHh6n333zqq1GBkVIWlmpoy7HpnnooF+hA==" saltValue="qz9E6/8PpihGkL3oN27Zpg==" spinCount="100000" sheet="1" objects="1" scenarios="1"/>
  <mergeCells count="42">
    <mergeCell ref="B12:D12"/>
    <mergeCell ref="E12:G12"/>
    <mergeCell ref="E9:G9"/>
    <mergeCell ref="B5:D5"/>
    <mergeCell ref="B9:D9"/>
    <mergeCell ref="B11:D11"/>
    <mergeCell ref="B7:D7"/>
    <mergeCell ref="E7:G7"/>
    <mergeCell ref="E10:G10"/>
    <mergeCell ref="E11:G11"/>
    <mergeCell ref="B6:C6"/>
    <mergeCell ref="B10:D10"/>
    <mergeCell ref="L16:O16"/>
    <mergeCell ref="L19:O20"/>
    <mergeCell ref="P19:P20"/>
    <mergeCell ref="H19:J19"/>
    <mergeCell ref="B16:E16"/>
    <mergeCell ref="Q19:Q20"/>
    <mergeCell ref="B33:J37"/>
    <mergeCell ref="R19:T19"/>
    <mergeCell ref="L21:O21"/>
    <mergeCell ref="L22:O22"/>
    <mergeCell ref="B22:E22"/>
    <mergeCell ref="B19:E20"/>
    <mergeCell ref="F19:F20"/>
    <mergeCell ref="G19:G20"/>
    <mergeCell ref="B21:E21"/>
    <mergeCell ref="B24:J24"/>
    <mergeCell ref="AG16:AJ16"/>
    <mergeCell ref="AG19:AJ20"/>
    <mergeCell ref="AK19:AK20"/>
    <mergeCell ref="W16:Z16"/>
    <mergeCell ref="W19:Z20"/>
    <mergeCell ref="AA19:AA20"/>
    <mergeCell ref="AB19:AB20"/>
    <mergeCell ref="AC19:AE19"/>
    <mergeCell ref="AL19:AL20"/>
    <mergeCell ref="AM19:AO19"/>
    <mergeCell ref="AG21:AJ21"/>
    <mergeCell ref="AG22:AJ22"/>
    <mergeCell ref="W21:Z21"/>
    <mergeCell ref="W22:Z22"/>
  </mergeCells>
  <conditionalFormatting sqref="E7">
    <cfRule type="containsBlanks" dxfId="82" priority="5">
      <formula>LEN(TRIM(E7))=0</formula>
    </cfRule>
  </conditionalFormatting>
  <dataValidations xWindow="599" yWindow="668" count="1">
    <dataValidation allowBlank="1" sqref="B38:B40 C40:E40 C2 A4:B4 A5:D5 J4:K4 L4:S14 F38:J40 C38 L15:L23 M15:P16 G5:G6 E4:F6 E8:E16 C13:D16 F16:H17 H5:K15 T16:T17 J16:K17 P16:R17 Q15:T15 B11:B33 C25:J32 C4:C5 B7:C9 D4:D9 K24:S40 F8:G8 C18:K23 C11:D11 F11:G11 F13:G15 A6:A40 M18:T23 W15:W22 X15:AA16 AE16:AE17 AA16:AC17 AB15:AE15 X18:AE22 AG15:AG22 AH15:AK16 AO16:AO17 AK16:AM17 AL15:AO15 AH18:AO22" xr:uid="{00000000-0002-0000-0100-000000000000}"/>
  </dataValidations>
  <pageMargins left="0.7" right="0.7" top="0.75" bottom="0.75" header="0.3" footer="0.3"/>
  <pageSetup paperSize="9" scale="39" fitToHeight="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5362" r:id="rId4" name="Check Box 2">
              <controlPr defaultSize="0" autoFill="0" autoLine="0" autoPict="0">
                <anchor moveWithCells="1">
                  <from>
                    <xdr:col>7</xdr:col>
                    <xdr:colOff>584200</xdr:colOff>
                    <xdr:row>20</xdr:row>
                    <xdr:rowOff>76200</xdr:rowOff>
                  </from>
                  <to>
                    <xdr:col>7</xdr:col>
                    <xdr:colOff>965200</xdr:colOff>
                    <xdr:row>20</xdr:row>
                    <xdr:rowOff>317500</xdr:rowOff>
                  </to>
                </anchor>
              </controlPr>
            </control>
          </mc:Choice>
        </mc:AlternateContent>
        <mc:AlternateContent xmlns:mc="http://schemas.openxmlformats.org/markup-compatibility/2006">
          <mc:Choice Requires="x14">
            <control shapeId="15363" r:id="rId5" name="Check Box 3">
              <controlPr defaultSize="0" autoFill="0" autoLine="0" autoPict="0">
                <anchor moveWithCells="1">
                  <from>
                    <xdr:col>8</xdr:col>
                    <xdr:colOff>584200</xdr:colOff>
                    <xdr:row>20</xdr:row>
                    <xdr:rowOff>76200</xdr:rowOff>
                  </from>
                  <to>
                    <xdr:col>8</xdr:col>
                    <xdr:colOff>965200</xdr:colOff>
                    <xdr:row>20</xdr:row>
                    <xdr:rowOff>317500</xdr:rowOff>
                  </to>
                </anchor>
              </controlPr>
            </control>
          </mc:Choice>
        </mc:AlternateContent>
        <mc:AlternateContent xmlns:mc="http://schemas.openxmlformats.org/markup-compatibility/2006">
          <mc:Choice Requires="x14">
            <control shapeId="15364" r:id="rId6" name="Check Box 4">
              <controlPr defaultSize="0" autoFill="0" autoLine="0" autoPict="0">
                <anchor moveWithCells="1">
                  <from>
                    <xdr:col>9</xdr:col>
                    <xdr:colOff>584200</xdr:colOff>
                    <xdr:row>20</xdr:row>
                    <xdr:rowOff>76200</xdr:rowOff>
                  </from>
                  <to>
                    <xdr:col>9</xdr:col>
                    <xdr:colOff>965200</xdr:colOff>
                    <xdr:row>20</xdr:row>
                    <xdr:rowOff>317500</xdr:rowOff>
                  </to>
                </anchor>
              </controlPr>
            </control>
          </mc:Choice>
        </mc:AlternateContent>
        <mc:AlternateContent xmlns:mc="http://schemas.openxmlformats.org/markup-compatibility/2006">
          <mc:Choice Requires="x14">
            <control shapeId="15365" r:id="rId7" name="Check Box 5">
              <controlPr defaultSize="0" autoFill="0" autoLine="0" autoPict="0">
                <anchor moveWithCells="1">
                  <from>
                    <xdr:col>7</xdr:col>
                    <xdr:colOff>584200</xdr:colOff>
                    <xdr:row>21</xdr:row>
                    <xdr:rowOff>76200</xdr:rowOff>
                  </from>
                  <to>
                    <xdr:col>7</xdr:col>
                    <xdr:colOff>965200</xdr:colOff>
                    <xdr:row>21</xdr:row>
                    <xdr:rowOff>317500</xdr:rowOff>
                  </to>
                </anchor>
              </controlPr>
            </control>
          </mc:Choice>
        </mc:AlternateContent>
        <mc:AlternateContent xmlns:mc="http://schemas.openxmlformats.org/markup-compatibility/2006">
          <mc:Choice Requires="x14">
            <control shapeId="15366" r:id="rId8" name="Check Box 6">
              <controlPr defaultSize="0" autoFill="0" autoLine="0" autoPict="0">
                <anchor moveWithCells="1">
                  <from>
                    <xdr:col>8</xdr:col>
                    <xdr:colOff>584200</xdr:colOff>
                    <xdr:row>21</xdr:row>
                    <xdr:rowOff>76200</xdr:rowOff>
                  </from>
                  <to>
                    <xdr:col>8</xdr:col>
                    <xdr:colOff>965200</xdr:colOff>
                    <xdr:row>21</xdr:row>
                    <xdr:rowOff>317500</xdr:rowOff>
                  </to>
                </anchor>
              </controlPr>
            </control>
          </mc:Choice>
        </mc:AlternateContent>
        <mc:AlternateContent xmlns:mc="http://schemas.openxmlformats.org/markup-compatibility/2006">
          <mc:Choice Requires="x14">
            <control shapeId="15367" r:id="rId9" name="Check Box 7">
              <controlPr defaultSize="0" autoFill="0" autoLine="0" autoPict="0">
                <anchor moveWithCells="1">
                  <from>
                    <xdr:col>9</xdr:col>
                    <xdr:colOff>584200</xdr:colOff>
                    <xdr:row>21</xdr:row>
                    <xdr:rowOff>76200</xdr:rowOff>
                  </from>
                  <to>
                    <xdr:col>9</xdr:col>
                    <xdr:colOff>965200</xdr:colOff>
                    <xdr:row>21</xdr:row>
                    <xdr:rowOff>317500</xdr:rowOff>
                  </to>
                </anchor>
              </controlPr>
            </control>
          </mc:Choice>
        </mc:AlternateContent>
        <mc:AlternateContent xmlns:mc="http://schemas.openxmlformats.org/markup-compatibility/2006">
          <mc:Choice Requires="x14">
            <control shapeId="15368" r:id="rId10" name="Check Box 8">
              <controlPr defaultSize="0" autoFill="0" autoLine="0" autoPict="0">
                <anchor moveWithCells="1">
                  <from>
                    <xdr:col>17</xdr:col>
                    <xdr:colOff>584200</xdr:colOff>
                    <xdr:row>20</xdr:row>
                    <xdr:rowOff>76200</xdr:rowOff>
                  </from>
                  <to>
                    <xdr:col>17</xdr:col>
                    <xdr:colOff>965200</xdr:colOff>
                    <xdr:row>20</xdr:row>
                    <xdr:rowOff>317500</xdr:rowOff>
                  </to>
                </anchor>
              </controlPr>
            </control>
          </mc:Choice>
        </mc:AlternateContent>
        <mc:AlternateContent xmlns:mc="http://schemas.openxmlformats.org/markup-compatibility/2006">
          <mc:Choice Requires="x14">
            <control shapeId="15369" r:id="rId11" name="Check Box 9">
              <controlPr defaultSize="0" autoFill="0" autoLine="0" autoPict="0">
                <anchor moveWithCells="1">
                  <from>
                    <xdr:col>17</xdr:col>
                    <xdr:colOff>584200</xdr:colOff>
                    <xdr:row>21</xdr:row>
                    <xdr:rowOff>76200</xdr:rowOff>
                  </from>
                  <to>
                    <xdr:col>17</xdr:col>
                    <xdr:colOff>965200</xdr:colOff>
                    <xdr:row>21</xdr:row>
                    <xdr:rowOff>317500</xdr:rowOff>
                  </to>
                </anchor>
              </controlPr>
            </control>
          </mc:Choice>
        </mc:AlternateContent>
        <mc:AlternateContent xmlns:mc="http://schemas.openxmlformats.org/markup-compatibility/2006">
          <mc:Choice Requires="x14">
            <control shapeId="15370" r:id="rId12" name="Check Box 10">
              <controlPr defaultSize="0" autoFill="0" autoLine="0" autoPict="0">
                <anchor moveWithCells="1">
                  <from>
                    <xdr:col>18</xdr:col>
                    <xdr:colOff>584200</xdr:colOff>
                    <xdr:row>20</xdr:row>
                    <xdr:rowOff>76200</xdr:rowOff>
                  </from>
                  <to>
                    <xdr:col>18</xdr:col>
                    <xdr:colOff>965200</xdr:colOff>
                    <xdr:row>20</xdr:row>
                    <xdr:rowOff>317500</xdr:rowOff>
                  </to>
                </anchor>
              </controlPr>
            </control>
          </mc:Choice>
        </mc:AlternateContent>
        <mc:AlternateContent xmlns:mc="http://schemas.openxmlformats.org/markup-compatibility/2006">
          <mc:Choice Requires="x14">
            <control shapeId="15371" r:id="rId13" name="Check Box 11">
              <controlPr defaultSize="0" autoFill="0" autoLine="0" autoPict="0">
                <anchor moveWithCells="1">
                  <from>
                    <xdr:col>18</xdr:col>
                    <xdr:colOff>584200</xdr:colOff>
                    <xdr:row>21</xdr:row>
                    <xdr:rowOff>76200</xdr:rowOff>
                  </from>
                  <to>
                    <xdr:col>18</xdr:col>
                    <xdr:colOff>965200</xdr:colOff>
                    <xdr:row>21</xdr:row>
                    <xdr:rowOff>317500</xdr:rowOff>
                  </to>
                </anchor>
              </controlPr>
            </control>
          </mc:Choice>
        </mc:AlternateContent>
        <mc:AlternateContent xmlns:mc="http://schemas.openxmlformats.org/markup-compatibility/2006">
          <mc:Choice Requires="x14">
            <control shapeId="15372" r:id="rId14" name="Check Box 12">
              <controlPr defaultSize="0" autoFill="0" autoLine="0" autoPict="0">
                <anchor moveWithCells="1">
                  <from>
                    <xdr:col>19</xdr:col>
                    <xdr:colOff>584200</xdr:colOff>
                    <xdr:row>21</xdr:row>
                    <xdr:rowOff>76200</xdr:rowOff>
                  </from>
                  <to>
                    <xdr:col>19</xdr:col>
                    <xdr:colOff>965200</xdr:colOff>
                    <xdr:row>21</xdr:row>
                    <xdr:rowOff>317500</xdr:rowOff>
                  </to>
                </anchor>
              </controlPr>
            </control>
          </mc:Choice>
        </mc:AlternateContent>
        <mc:AlternateContent xmlns:mc="http://schemas.openxmlformats.org/markup-compatibility/2006">
          <mc:Choice Requires="x14">
            <control shapeId="15373" r:id="rId15" name="Check Box 13">
              <controlPr defaultSize="0" autoFill="0" autoLine="0" autoPict="0">
                <anchor moveWithCells="1">
                  <from>
                    <xdr:col>19</xdr:col>
                    <xdr:colOff>584200</xdr:colOff>
                    <xdr:row>20</xdr:row>
                    <xdr:rowOff>76200</xdr:rowOff>
                  </from>
                  <to>
                    <xdr:col>19</xdr:col>
                    <xdr:colOff>965200</xdr:colOff>
                    <xdr:row>20</xdr:row>
                    <xdr:rowOff>317500</xdr:rowOff>
                  </to>
                </anchor>
              </controlPr>
            </control>
          </mc:Choice>
        </mc:AlternateContent>
        <mc:AlternateContent xmlns:mc="http://schemas.openxmlformats.org/markup-compatibility/2006">
          <mc:Choice Requires="x14">
            <control shapeId="15377" r:id="rId16" name="Check Box 17">
              <controlPr defaultSize="0" autoFill="0" autoLine="0" autoPict="0">
                <anchor moveWithCells="1">
                  <from>
                    <xdr:col>1</xdr:col>
                    <xdr:colOff>1308100</xdr:colOff>
                    <xdr:row>24</xdr:row>
                    <xdr:rowOff>12700</xdr:rowOff>
                  </from>
                  <to>
                    <xdr:col>1</xdr:col>
                    <xdr:colOff>1524000</xdr:colOff>
                    <xdr:row>25</xdr:row>
                    <xdr:rowOff>12700</xdr:rowOff>
                  </to>
                </anchor>
              </controlPr>
            </control>
          </mc:Choice>
        </mc:AlternateContent>
        <mc:AlternateContent xmlns:mc="http://schemas.openxmlformats.org/markup-compatibility/2006">
          <mc:Choice Requires="x14">
            <control shapeId="15378" r:id="rId17" name="Check Box 18">
              <controlPr defaultSize="0" autoFill="0" autoLine="0" autoPict="0">
                <anchor moveWithCells="1">
                  <from>
                    <xdr:col>1</xdr:col>
                    <xdr:colOff>1308100</xdr:colOff>
                    <xdr:row>25</xdr:row>
                    <xdr:rowOff>63500</xdr:rowOff>
                  </from>
                  <to>
                    <xdr:col>1</xdr:col>
                    <xdr:colOff>1517650</xdr:colOff>
                    <xdr:row>26</xdr:row>
                    <xdr:rowOff>19050</xdr:rowOff>
                  </to>
                </anchor>
              </controlPr>
            </control>
          </mc:Choice>
        </mc:AlternateContent>
        <mc:AlternateContent xmlns:mc="http://schemas.openxmlformats.org/markup-compatibility/2006">
          <mc:Choice Requires="x14">
            <control shapeId="15379" r:id="rId18" name="Check Box 19">
              <controlPr defaultSize="0" autoFill="0" autoLine="0" autoPict="0">
                <anchor moveWithCells="1">
                  <from>
                    <xdr:col>1</xdr:col>
                    <xdr:colOff>1301750</xdr:colOff>
                    <xdr:row>26</xdr:row>
                    <xdr:rowOff>63500</xdr:rowOff>
                  </from>
                  <to>
                    <xdr:col>1</xdr:col>
                    <xdr:colOff>1524000</xdr:colOff>
                    <xdr:row>27</xdr:row>
                    <xdr:rowOff>57150</xdr:rowOff>
                  </to>
                </anchor>
              </controlPr>
            </control>
          </mc:Choice>
        </mc:AlternateContent>
        <mc:AlternateContent xmlns:mc="http://schemas.openxmlformats.org/markup-compatibility/2006">
          <mc:Choice Requires="x14">
            <control shapeId="15380" r:id="rId19" name="Check Box 20">
              <controlPr defaultSize="0" autoFill="0" autoLine="0" autoPict="0">
                <anchor moveWithCells="1">
                  <from>
                    <xdr:col>1</xdr:col>
                    <xdr:colOff>1301750</xdr:colOff>
                    <xdr:row>27</xdr:row>
                    <xdr:rowOff>44450</xdr:rowOff>
                  </from>
                  <to>
                    <xdr:col>1</xdr:col>
                    <xdr:colOff>1511300</xdr:colOff>
                    <xdr:row>28</xdr:row>
                    <xdr:rowOff>44450</xdr:rowOff>
                  </to>
                </anchor>
              </controlPr>
            </control>
          </mc:Choice>
        </mc:AlternateContent>
        <mc:AlternateContent xmlns:mc="http://schemas.openxmlformats.org/markup-compatibility/2006">
          <mc:Choice Requires="x14">
            <control shapeId="15405" r:id="rId20" name="Check Box 45">
              <controlPr defaultSize="0" autoFill="0" autoLine="0" autoPict="0">
                <anchor moveWithCells="1">
                  <from>
                    <xdr:col>28</xdr:col>
                    <xdr:colOff>584200</xdr:colOff>
                    <xdr:row>20</xdr:row>
                    <xdr:rowOff>76200</xdr:rowOff>
                  </from>
                  <to>
                    <xdr:col>28</xdr:col>
                    <xdr:colOff>958850</xdr:colOff>
                    <xdr:row>20</xdr:row>
                    <xdr:rowOff>317500</xdr:rowOff>
                  </to>
                </anchor>
              </controlPr>
            </control>
          </mc:Choice>
        </mc:AlternateContent>
        <mc:AlternateContent xmlns:mc="http://schemas.openxmlformats.org/markup-compatibility/2006">
          <mc:Choice Requires="x14">
            <control shapeId="15406" r:id="rId21" name="Check Box 46">
              <controlPr defaultSize="0" autoFill="0" autoLine="0" autoPict="0">
                <anchor moveWithCells="1">
                  <from>
                    <xdr:col>28</xdr:col>
                    <xdr:colOff>584200</xdr:colOff>
                    <xdr:row>21</xdr:row>
                    <xdr:rowOff>76200</xdr:rowOff>
                  </from>
                  <to>
                    <xdr:col>28</xdr:col>
                    <xdr:colOff>965200</xdr:colOff>
                    <xdr:row>21</xdr:row>
                    <xdr:rowOff>317500</xdr:rowOff>
                  </to>
                </anchor>
              </controlPr>
            </control>
          </mc:Choice>
        </mc:AlternateContent>
        <mc:AlternateContent xmlns:mc="http://schemas.openxmlformats.org/markup-compatibility/2006">
          <mc:Choice Requires="x14">
            <control shapeId="15407" r:id="rId22" name="Check Box 47">
              <controlPr defaultSize="0" autoFill="0" autoLine="0" autoPict="0">
                <anchor moveWithCells="1">
                  <from>
                    <xdr:col>29</xdr:col>
                    <xdr:colOff>584200</xdr:colOff>
                    <xdr:row>20</xdr:row>
                    <xdr:rowOff>76200</xdr:rowOff>
                  </from>
                  <to>
                    <xdr:col>29</xdr:col>
                    <xdr:colOff>958850</xdr:colOff>
                    <xdr:row>20</xdr:row>
                    <xdr:rowOff>317500</xdr:rowOff>
                  </to>
                </anchor>
              </controlPr>
            </control>
          </mc:Choice>
        </mc:AlternateContent>
        <mc:AlternateContent xmlns:mc="http://schemas.openxmlformats.org/markup-compatibility/2006">
          <mc:Choice Requires="x14">
            <control shapeId="15408" r:id="rId23" name="Check Box 48">
              <controlPr defaultSize="0" autoFill="0" autoLine="0" autoPict="0">
                <anchor moveWithCells="1">
                  <from>
                    <xdr:col>29</xdr:col>
                    <xdr:colOff>584200</xdr:colOff>
                    <xdr:row>21</xdr:row>
                    <xdr:rowOff>76200</xdr:rowOff>
                  </from>
                  <to>
                    <xdr:col>29</xdr:col>
                    <xdr:colOff>965200</xdr:colOff>
                    <xdr:row>21</xdr:row>
                    <xdr:rowOff>317500</xdr:rowOff>
                  </to>
                </anchor>
              </controlPr>
            </control>
          </mc:Choice>
        </mc:AlternateContent>
        <mc:AlternateContent xmlns:mc="http://schemas.openxmlformats.org/markup-compatibility/2006">
          <mc:Choice Requires="x14">
            <control shapeId="15409" r:id="rId24" name="Check Box 49">
              <controlPr defaultSize="0" autoFill="0" autoLine="0" autoPict="0">
                <anchor moveWithCells="1">
                  <from>
                    <xdr:col>30</xdr:col>
                    <xdr:colOff>584200</xdr:colOff>
                    <xdr:row>21</xdr:row>
                    <xdr:rowOff>76200</xdr:rowOff>
                  </from>
                  <to>
                    <xdr:col>30</xdr:col>
                    <xdr:colOff>965200</xdr:colOff>
                    <xdr:row>21</xdr:row>
                    <xdr:rowOff>317500</xdr:rowOff>
                  </to>
                </anchor>
              </controlPr>
            </control>
          </mc:Choice>
        </mc:AlternateContent>
        <mc:AlternateContent xmlns:mc="http://schemas.openxmlformats.org/markup-compatibility/2006">
          <mc:Choice Requires="x14">
            <control shapeId="15410" r:id="rId25" name="Check Box 50">
              <controlPr defaultSize="0" autoFill="0" autoLine="0" autoPict="0">
                <anchor moveWithCells="1">
                  <from>
                    <xdr:col>30</xdr:col>
                    <xdr:colOff>584200</xdr:colOff>
                    <xdr:row>20</xdr:row>
                    <xdr:rowOff>76200</xdr:rowOff>
                  </from>
                  <to>
                    <xdr:col>30</xdr:col>
                    <xdr:colOff>958850</xdr:colOff>
                    <xdr:row>20</xdr:row>
                    <xdr:rowOff>317500</xdr:rowOff>
                  </to>
                </anchor>
              </controlPr>
            </control>
          </mc:Choice>
        </mc:AlternateContent>
        <mc:AlternateContent xmlns:mc="http://schemas.openxmlformats.org/markup-compatibility/2006">
          <mc:Choice Requires="x14">
            <control shapeId="15416" r:id="rId26" name="Check Box 56">
              <controlPr defaultSize="0" autoFill="0" autoLine="0" autoPict="0">
                <anchor moveWithCells="1">
                  <from>
                    <xdr:col>38</xdr:col>
                    <xdr:colOff>584200</xdr:colOff>
                    <xdr:row>20</xdr:row>
                    <xdr:rowOff>76200</xdr:rowOff>
                  </from>
                  <to>
                    <xdr:col>38</xdr:col>
                    <xdr:colOff>958850</xdr:colOff>
                    <xdr:row>20</xdr:row>
                    <xdr:rowOff>317500</xdr:rowOff>
                  </to>
                </anchor>
              </controlPr>
            </control>
          </mc:Choice>
        </mc:AlternateContent>
        <mc:AlternateContent xmlns:mc="http://schemas.openxmlformats.org/markup-compatibility/2006">
          <mc:Choice Requires="x14">
            <control shapeId="15417" r:id="rId27" name="Check Box 57">
              <controlPr defaultSize="0" autoFill="0" autoLine="0" autoPict="0">
                <anchor moveWithCells="1">
                  <from>
                    <xdr:col>38</xdr:col>
                    <xdr:colOff>584200</xdr:colOff>
                    <xdr:row>21</xdr:row>
                    <xdr:rowOff>76200</xdr:rowOff>
                  </from>
                  <to>
                    <xdr:col>38</xdr:col>
                    <xdr:colOff>965200</xdr:colOff>
                    <xdr:row>21</xdr:row>
                    <xdr:rowOff>317500</xdr:rowOff>
                  </to>
                </anchor>
              </controlPr>
            </control>
          </mc:Choice>
        </mc:AlternateContent>
        <mc:AlternateContent xmlns:mc="http://schemas.openxmlformats.org/markup-compatibility/2006">
          <mc:Choice Requires="x14">
            <control shapeId="15418" r:id="rId28" name="Check Box 58">
              <controlPr defaultSize="0" autoFill="0" autoLine="0" autoPict="0">
                <anchor moveWithCells="1">
                  <from>
                    <xdr:col>39</xdr:col>
                    <xdr:colOff>584200</xdr:colOff>
                    <xdr:row>20</xdr:row>
                    <xdr:rowOff>76200</xdr:rowOff>
                  </from>
                  <to>
                    <xdr:col>39</xdr:col>
                    <xdr:colOff>958850</xdr:colOff>
                    <xdr:row>20</xdr:row>
                    <xdr:rowOff>317500</xdr:rowOff>
                  </to>
                </anchor>
              </controlPr>
            </control>
          </mc:Choice>
        </mc:AlternateContent>
        <mc:AlternateContent xmlns:mc="http://schemas.openxmlformats.org/markup-compatibility/2006">
          <mc:Choice Requires="x14">
            <control shapeId="15419" r:id="rId29" name="Check Box 59">
              <controlPr defaultSize="0" autoFill="0" autoLine="0" autoPict="0">
                <anchor moveWithCells="1">
                  <from>
                    <xdr:col>39</xdr:col>
                    <xdr:colOff>584200</xdr:colOff>
                    <xdr:row>21</xdr:row>
                    <xdr:rowOff>76200</xdr:rowOff>
                  </from>
                  <to>
                    <xdr:col>39</xdr:col>
                    <xdr:colOff>965200</xdr:colOff>
                    <xdr:row>21</xdr:row>
                    <xdr:rowOff>317500</xdr:rowOff>
                  </to>
                </anchor>
              </controlPr>
            </control>
          </mc:Choice>
        </mc:AlternateContent>
        <mc:AlternateContent xmlns:mc="http://schemas.openxmlformats.org/markup-compatibility/2006">
          <mc:Choice Requires="x14">
            <control shapeId="15420" r:id="rId30" name="Check Box 60">
              <controlPr defaultSize="0" autoFill="0" autoLine="0" autoPict="0">
                <anchor moveWithCells="1">
                  <from>
                    <xdr:col>40</xdr:col>
                    <xdr:colOff>584200</xdr:colOff>
                    <xdr:row>21</xdr:row>
                    <xdr:rowOff>76200</xdr:rowOff>
                  </from>
                  <to>
                    <xdr:col>40</xdr:col>
                    <xdr:colOff>965200</xdr:colOff>
                    <xdr:row>21</xdr:row>
                    <xdr:rowOff>317500</xdr:rowOff>
                  </to>
                </anchor>
              </controlPr>
            </control>
          </mc:Choice>
        </mc:AlternateContent>
        <mc:AlternateContent xmlns:mc="http://schemas.openxmlformats.org/markup-compatibility/2006">
          <mc:Choice Requires="x14">
            <control shapeId="15421" r:id="rId31" name="Check Box 61">
              <controlPr defaultSize="0" autoFill="0" autoLine="0" autoPict="0">
                <anchor moveWithCells="1">
                  <from>
                    <xdr:col>40</xdr:col>
                    <xdr:colOff>584200</xdr:colOff>
                    <xdr:row>20</xdr:row>
                    <xdr:rowOff>76200</xdr:rowOff>
                  </from>
                  <to>
                    <xdr:col>40</xdr:col>
                    <xdr:colOff>958850</xdr:colOff>
                    <xdr:row>20</xdr:row>
                    <xdr:rowOff>317500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599" yWindow="668" count="1">
        <x14:dataValidation type="list" allowBlank="1" showErrorMessage="1" error="Please enter Local Authority" xr:uid="{00000000-0002-0000-0100-000001000000}">
          <x14:formula1>
            <xm:f>'Drop downs'!$G$2:$G$152</xm:f>
          </x14:formula1>
          <xm:sqref>E7</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EAAA54"/>
  </sheetPr>
  <dimension ref="A1:CU510"/>
  <sheetViews>
    <sheetView zoomScale="60" zoomScaleNormal="60" zoomScalePageLayoutView="89" workbookViewId="0">
      <pane xSplit="8" ySplit="10" topLeftCell="I11" activePane="bottomRight" state="frozen"/>
      <selection pane="topRight" activeCell="I1" sqref="I1"/>
      <selection pane="bottomLeft" activeCell="A11" sqref="A11"/>
      <selection pane="bottomRight" activeCell="C3" sqref="C3:D4"/>
    </sheetView>
  </sheetViews>
  <sheetFormatPr defaultColWidth="9" defaultRowHeight="14.5" customHeight="1" x14ac:dyDescent="0.35"/>
  <cols>
    <col min="1" max="1" width="26.54296875" customWidth="1"/>
    <col min="2" max="2" width="11.54296875" customWidth="1"/>
    <col min="3" max="3" width="61.6328125" customWidth="1"/>
    <col min="4" max="4" width="12.6328125" customWidth="1"/>
    <col min="5" max="5" width="14.26953125" customWidth="1"/>
    <col min="6" max="6" width="12.6328125" customWidth="1"/>
    <col min="7" max="8" width="14.6328125" customWidth="1"/>
    <col min="9" max="9" width="10.54296875" customWidth="1"/>
    <col min="10" max="10" width="14.1796875" customWidth="1"/>
    <col min="11" max="11" width="10.453125" customWidth="1"/>
    <col min="12" max="12" width="13.54296875" customWidth="1"/>
    <col min="13" max="13" width="10.453125" customWidth="1"/>
    <col min="14" max="14" width="11.453125" customWidth="1"/>
    <col min="15" max="15" width="14" customWidth="1"/>
    <col min="16" max="16" width="14.453125" customWidth="1"/>
    <col min="17" max="17" width="17" customWidth="1"/>
    <col min="18" max="18" width="12.54296875" customWidth="1"/>
    <col min="19" max="19" width="15.54296875" customWidth="1"/>
    <col min="20" max="20" width="10" customWidth="1"/>
    <col min="21" max="21" width="15.54296875" customWidth="1"/>
    <col min="22" max="22" width="14.453125" customWidth="1"/>
    <col min="23" max="23" width="10" customWidth="1"/>
    <col min="24" max="24" width="13.453125" customWidth="1"/>
    <col min="25" max="25" width="14.1796875" customWidth="1"/>
    <col min="26" max="26" width="16.453125" customWidth="1"/>
    <col min="27" max="27" width="14.453125" customWidth="1"/>
    <col min="28" max="28" width="15.453125" customWidth="1"/>
    <col min="29" max="29" width="10" customWidth="1"/>
    <col min="30" max="30" width="15.453125" customWidth="1"/>
    <col min="31" max="31" width="12.453125" customWidth="1"/>
    <col min="32" max="32" width="55.08984375" customWidth="1"/>
    <col min="33" max="56" width="35" hidden="1" customWidth="1"/>
    <col min="57" max="58" width="19.26953125" hidden="1" customWidth="1"/>
    <col min="59" max="59" width="13.54296875" customWidth="1"/>
    <col min="60" max="60" width="13.26953125" customWidth="1"/>
    <col min="61" max="61" width="13.7265625" customWidth="1"/>
    <col min="62" max="62" width="12" customWidth="1"/>
  </cols>
  <sheetData>
    <row r="1" spans="1:99" ht="28.5" x14ac:dyDescent="0.35">
      <c r="A1" s="95" t="s">
        <v>5837</v>
      </c>
      <c r="B1" s="96"/>
      <c r="C1" s="96"/>
      <c r="D1" s="96"/>
      <c r="E1" s="96"/>
      <c r="F1" s="97"/>
      <c r="G1" s="97"/>
      <c r="H1" s="97"/>
      <c r="I1" s="97"/>
      <c r="J1" s="97"/>
      <c r="K1" s="97"/>
      <c r="L1" s="97"/>
      <c r="M1" s="97"/>
      <c r="N1" s="97"/>
      <c r="O1" s="97"/>
      <c r="P1" s="97"/>
      <c r="Q1" s="97"/>
      <c r="R1" s="97"/>
      <c r="S1" s="97"/>
      <c r="T1" s="97"/>
      <c r="U1" s="97"/>
      <c r="V1" s="97"/>
      <c r="W1" s="97"/>
      <c r="X1" s="97"/>
      <c r="Y1" s="97"/>
      <c r="Z1" s="97"/>
      <c r="AA1" s="97"/>
      <c r="AB1" s="97"/>
      <c r="AC1" s="97"/>
      <c r="AD1" s="97"/>
      <c r="AE1" s="97"/>
      <c r="AF1" s="98"/>
      <c r="AG1" s="128"/>
      <c r="AH1" s="128"/>
      <c r="AI1" s="129"/>
      <c r="AJ1" s="118"/>
      <c r="AK1" s="118"/>
      <c r="AL1" s="118"/>
      <c r="AM1" s="118"/>
      <c r="AN1" s="118"/>
      <c r="AO1" s="118"/>
      <c r="AP1" s="118"/>
      <c r="AQ1" s="118"/>
      <c r="AR1" s="118"/>
      <c r="AS1" s="118"/>
      <c r="AT1" s="118"/>
      <c r="AU1" s="118"/>
      <c r="AV1" s="118"/>
      <c r="AW1" s="118"/>
      <c r="AX1" s="118"/>
      <c r="AY1" s="118"/>
      <c r="AZ1" s="118"/>
      <c r="BA1" s="118"/>
      <c r="BB1" s="118"/>
      <c r="BC1" s="118"/>
      <c r="BD1" s="118"/>
      <c r="BE1" s="138"/>
      <c r="BF1" s="138"/>
      <c r="BG1" s="119"/>
      <c r="BH1" s="119"/>
      <c r="BI1" s="119"/>
      <c r="BJ1" s="119"/>
      <c r="BK1" s="119"/>
      <c r="BL1" s="119"/>
      <c r="BM1" s="119"/>
      <c r="BN1" s="119"/>
      <c r="BO1" s="119"/>
      <c r="BP1" s="119"/>
      <c r="BQ1" s="119"/>
      <c r="BR1" s="119"/>
      <c r="BS1" s="119"/>
      <c r="BT1" s="119"/>
      <c r="BU1" s="119"/>
      <c r="BV1" s="119"/>
      <c r="BW1" s="119"/>
      <c r="BX1" s="119"/>
      <c r="BY1" s="119"/>
      <c r="BZ1" s="121"/>
      <c r="CA1" s="121"/>
      <c r="CB1" s="121"/>
      <c r="CC1" s="121"/>
      <c r="CD1" s="118"/>
      <c r="CE1" s="118"/>
      <c r="CF1" s="26"/>
      <c r="CG1" s="26"/>
      <c r="CH1" s="26"/>
      <c r="CI1" s="26"/>
      <c r="CJ1" s="26"/>
      <c r="CK1" s="26"/>
      <c r="CL1" s="26"/>
      <c r="CM1" s="26"/>
      <c r="CN1" s="26"/>
      <c r="CO1" s="26"/>
      <c r="CP1" s="26"/>
      <c r="CQ1" s="26"/>
      <c r="CR1" s="26"/>
      <c r="CS1" s="26"/>
      <c r="CT1" s="26"/>
      <c r="CU1" s="26"/>
    </row>
    <row r="2" spans="1:99" ht="33.65" customHeight="1" thickBot="1" x14ac:dyDescent="0.7">
      <c r="A2" s="95" t="s">
        <v>6866</v>
      </c>
      <c r="B2" s="99"/>
      <c r="C2" s="99"/>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8"/>
      <c r="AG2" s="128"/>
      <c r="AH2" s="128"/>
      <c r="AI2" s="129"/>
      <c r="AJ2" s="130"/>
      <c r="AK2" s="130"/>
      <c r="AL2" s="130"/>
      <c r="AM2" s="130"/>
      <c r="AN2" s="130"/>
      <c r="AO2" s="130"/>
      <c r="AP2" s="118"/>
      <c r="AQ2" s="118"/>
      <c r="AR2" s="130"/>
      <c r="AS2" s="130"/>
      <c r="AT2" s="130"/>
      <c r="AU2" s="130"/>
      <c r="AV2" s="130"/>
      <c r="AW2" s="130"/>
      <c r="AX2" s="130"/>
      <c r="AY2" s="130"/>
      <c r="AZ2" s="130"/>
      <c r="BA2" s="130"/>
      <c r="BB2" s="118"/>
      <c r="BC2" s="118"/>
      <c r="BD2" s="118"/>
      <c r="BE2" s="138"/>
      <c r="BF2" s="138"/>
      <c r="BG2" s="119"/>
      <c r="BH2" s="119"/>
      <c r="BI2" s="119"/>
      <c r="BJ2" s="119"/>
      <c r="BK2" s="119"/>
      <c r="BL2" s="119"/>
      <c r="BM2" s="119"/>
      <c r="BN2" s="119"/>
      <c r="BO2" s="119"/>
      <c r="BP2" s="119"/>
      <c r="BQ2" s="119"/>
      <c r="BR2" s="119"/>
      <c r="BS2" s="119"/>
      <c r="BT2" s="119"/>
      <c r="BU2" s="119"/>
      <c r="BV2" s="119"/>
      <c r="BW2" s="119"/>
      <c r="BX2" s="119"/>
      <c r="BY2" s="119"/>
      <c r="BZ2" s="121"/>
      <c r="CA2" s="121"/>
      <c r="CB2" s="121"/>
      <c r="CC2" s="121"/>
      <c r="CD2" s="130"/>
      <c r="CE2" s="130"/>
      <c r="CF2" s="85"/>
      <c r="CG2" s="85"/>
      <c r="CH2" s="85"/>
      <c r="CI2" s="85"/>
      <c r="CJ2" s="85"/>
      <c r="CK2" s="85"/>
      <c r="CL2" s="85"/>
      <c r="CM2" s="85"/>
      <c r="CN2" s="85"/>
      <c r="CO2" s="85"/>
      <c r="CP2" s="85"/>
      <c r="CQ2" s="85"/>
      <c r="CR2" s="85"/>
      <c r="CS2" s="85"/>
      <c r="CT2" s="85"/>
      <c r="CU2" s="85"/>
    </row>
    <row r="3" spans="1:99" ht="28.5" x14ac:dyDescent="0.35">
      <c r="A3" s="260" t="s">
        <v>0</v>
      </c>
      <c r="B3" s="260"/>
      <c r="C3" s="322"/>
      <c r="D3" s="323"/>
      <c r="E3" s="100"/>
      <c r="F3" s="97"/>
      <c r="G3" s="97"/>
      <c r="H3" s="97"/>
      <c r="I3" s="97"/>
      <c r="J3" s="97"/>
      <c r="K3" s="97"/>
      <c r="L3" s="97"/>
      <c r="M3" s="97"/>
      <c r="N3" s="97"/>
      <c r="O3" s="97"/>
      <c r="P3" s="97"/>
      <c r="Q3" s="97"/>
      <c r="R3" s="97"/>
      <c r="S3" s="97"/>
      <c r="T3" s="97"/>
      <c r="U3" s="97"/>
      <c r="V3" s="97"/>
      <c r="W3" s="97"/>
      <c r="X3" s="97"/>
      <c r="Y3" s="97"/>
      <c r="Z3" s="97"/>
      <c r="AA3" s="97"/>
      <c r="AB3" s="97"/>
      <c r="AC3" s="97"/>
      <c r="AD3" s="97"/>
      <c r="AE3" s="97"/>
      <c r="AF3" s="98"/>
      <c r="AG3" s="128"/>
      <c r="AH3" s="128"/>
      <c r="AI3" s="129"/>
      <c r="AJ3" s="118"/>
      <c r="AK3" s="118"/>
      <c r="AL3" s="118"/>
      <c r="AM3" s="118"/>
      <c r="AN3" s="118"/>
      <c r="AO3" s="118"/>
      <c r="AP3" s="118"/>
      <c r="AQ3" s="118"/>
      <c r="AR3" s="118"/>
      <c r="AS3" s="118"/>
      <c r="AT3" s="118"/>
      <c r="AU3" s="118"/>
      <c r="AV3" s="118"/>
      <c r="AW3" s="118"/>
      <c r="AX3" s="118"/>
      <c r="AY3" s="118"/>
      <c r="AZ3" s="118"/>
      <c r="BA3" s="118"/>
      <c r="BB3" s="118"/>
      <c r="BC3" s="118"/>
      <c r="BD3" s="118"/>
      <c r="BE3" s="138"/>
      <c r="BF3" s="138"/>
      <c r="BG3" s="119"/>
      <c r="BH3" s="119"/>
      <c r="BI3" s="119"/>
      <c r="BJ3" s="119"/>
      <c r="BK3" s="119"/>
      <c r="BL3" s="119"/>
      <c r="BM3" s="119"/>
      <c r="BN3" s="119"/>
      <c r="BO3" s="119"/>
      <c r="BP3" s="119"/>
      <c r="BQ3" s="119"/>
      <c r="BR3" s="119"/>
      <c r="BS3" s="119"/>
      <c r="BT3" s="119"/>
      <c r="BU3" s="119"/>
      <c r="BV3" s="119"/>
      <c r="BW3" s="119"/>
      <c r="BX3" s="119"/>
      <c r="BY3" s="119"/>
      <c r="BZ3" s="121"/>
      <c r="CA3" s="121"/>
      <c r="CB3" s="121"/>
      <c r="CC3" s="121"/>
      <c r="CD3" s="118"/>
      <c r="CE3" s="118"/>
      <c r="CF3" s="26"/>
      <c r="CG3" s="26"/>
      <c r="CH3" s="26"/>
      <c r="CI3" s="26"/>
      <c r="CJ3" s="26"/>
      <c r="CK3" s="26"/>
      <c r="CL3" s="26"/>
      <c r="CM3" s="26"/>
      <c r="CN3" s="26"/>
      <c r="CO3" s="26"/>
      <c r="CP3" s="26"/>
      <c r="CQ3" s="26"/>
      <c r="CR3" s="26"/>
      <c r="CS3" s="26"/>
      <c r="CT3" s="26"/>
      <c r="CU3" s="26"/>
    </row>
    <row r="4" spans="1:99" ht="17.899999999999999" customHeight="1" thickBot="1" x14ac:dyDescent="0.4">
      <c r="A4" s="260"/>
      <c r="B4" s="260"/>
      <c r="C4" s="324"/>
      <c r="D4" s="325"/>
      <c r="E4" s="100"/>
      <c r="F4" s="97"/>
      <c r="G4" s="97"/>
      <c r="H4" s="97"/>
      <c r="I4" s="97"/>
      <c r="J4" s="97"/>
      <c r="K4" s="97"/>
      <c r="L4" s="97"/>
      <c r="M4" s="97"/>
      <c r="N4" s="97"/>
      <c r="O4" s="97"/>
      <c r="P4" s="97"/>
      <c r="Q4" s="97"/>
      <c r="R4" s="97"/>
      <c r="S4" s="97"/>
      <c r="T4" s="97"/>
      <c r="U4" s="97"/>
      <c r="V4" s="97"/>
      <c r="W4" s="97"/>
      <c r="X4" s="97"/>
      <c r="Y4" s="97"/>
      <c r="Z4" s="97"/>
      <c r="AA4" s="97"/>
      <c r="AB4" s="97"/>
      <c r="AC4" s="97"/>
      <c r="AD4" s="97"/>
      <c r="AE4" s="97"/>
      <c r="AF4" s="98"/>
      <c r="AG4" s="128"/>
      <c r="AH4" s="128"/>
      <c r="AI4" s="129"/>
      <c r="AJ4" s="118"/>
      <c r="AK4" s="118"/>
      <c r="AL4" s="118"/>
      <c r="AM4" s="118"/>
      <c r="AN4" s="118"/>
      <c r="AO4" s="118"/>
      <c r="AP4" s="118"/>
      <c r="AQ4" s="118"/>
      <c r="AR4" s="118"/>
      <c r="AS4" s="118"/>
      <c r="AT4" s="118"/>
      <c r="AU4" s="118"/>
      <c r="AV4" s="118"/>
      <c r="AW4" s="118"/>
      <c r="AX4" s="118"/>
      <c r="AY4" s="118"/>
      <c r="AZ4" s="118"/>
      <c r="BA4" s="118"/>
      <c r="BB4" s="118"/>
      <c r="BC4" s="118"/>
      <c r="BD4" s="118"/>
      <c r="BE4" s="138"/>
      <c r="BF4" s="138"/>
      <c r="BG4" s="119"/>
      <c r="BH4" s="119"/>
      <c r="BI4" s="119"/>
      <c r="BJ4" s="119"/>
      <c r="BK4" s="119"/>
      <c r="BL4" s="119"/>
      <c r="BM4" s="119"/>
      <c r="BN4" s="119"/>
      <c r="BO4" s="119"/>
      <c r="BP4" s="119"/>
      <c r="BQ4" s="119"/>
      <c r="BR4" s="119"/>
      <c r="BS4" s="119"/>
      <c r="BT4" s="119"/>
      <c r="BU4" s="119"/>
      <c r="BV4" s="119"/>
      <c r="BW4" s="119"/>
      <c r="BX4" s="119"/>
      <c r="BY4" s="119"/>
      <c r="BZ4" s="121"/>
      <c r="CA4" s="121"/>
      <c r="CB4" s="121"/>
      <c r="CC4" s="121"/>
      <c r="CD4" s="118"/>
      <c r="CE4" s="118"/>
      <c r="CF4" s="26"/>
      <c r="CG4" s="26"/>
      <c r="CH4" s="26"/>
      <c r="CI4" s="26"/>
      <c r="CJ4" s="26"/>
      <c r="CK4" s="26"/>
      <c r="CL4" s="26"/>
      <c r="CM4" s="26"/>
      <c r="CN4" s="26"/>
      <c r="CO4" s="26"/>
      <c r="CP4" s="26"/>
      <c r="CQ4" s="26"/>
      <c r="CR4" s="26"/>
      <c r="CS4" s="26"/>
      <c r="CT4" s="26"/>
      <c r="CU4" s="26"/>
    </row>
    <row r="5" spans="1:99" ht="13.15" customHeight="1" x14ac:dyDescent="0.35">
      <c r="A5" s="101"/>
      <c r="B5" s="101"/>
      <c r="C5" s="102"/>
      <c r="D5" s="102"/>
      <c r="E5" s="102"/>
      <c r="F5" s="97"/>
      <c r="G5" s="97"/>
      <c r="H5" s="97"/>
      <c r="I5" s="97"/>
      <c r="J5" s="97"/>
      <c r="K5" s="97"/>
      <c r="L5" s="97"/>
      <c r="M5" s="97"/>
      <c r="N5" s="97"/>
      <c r="O5" s="97"/>
      <c r="P5" s="97"/>
      <c r="Q5" s="97"/>
      <c r="R5" s="97"/>
      <c r="S5" s="97"/>
      <c r="T5" s="97"/>
      <c r="U5" s="97"/>
      <c r="V5" s="97"/>
      <c r="W5" s="97"/>
      <c r="X5" s="97"/>
      <c r="Y5" s="97"/>
      <c r="Z5" s="97"/>
      <c r="AA5" s="97"/>
      <c r="AB5" s="97"/>
      <c r="AC5" s="97"/>
      <c r="AD5" s="97"/>
      <c r="AE5" s="97"/>
      <c r="AF5" s="98"/>
      <c r="AG5" s="128"/>
      <c r="AH5" s="128"/>
      <c r="AI5" s="129"/>
      <c r="AJ5" s="118"/>
      <c r="AK5" s="118"/>
      <c r="AL5" s="118"/>
      <c r="AM5" s="118"/>
      <c r="AN5" s="118"/>
      <c r="AO5" s="118"/>
      <c r="AP5" s="118"/>
      <c r="AQ5" s="118"/>
      <c r="AR5" s="118"/>
      <c r="AS5" s="118"/>
      <c r="AT5" s="118"/>
      <c r="AU5" s="118"/>
      <c r="AV5" s="118"/>
      <c r="AW5" s="118"/>
      <c r="AX5" s="118"/>
      <c r="AY5" s="118"/>
      <c r="AZ5" s="118"/>
      <c r="BA5" s="118"/>
      <c r="BB5" s="118"/>
      <c r="BC5" s="118"/>
      <c r="BD5" s="118"/>
      <c r="BE5" s="138"/>
      <c r="BF5" s="138"/>
      <c r="BG5" s="119"/>
      <c r="BH5" s="119"/>
      <c r="BI5" s="119"/>
      <c r="BJ5" s="119"/>
      <c r="BK5" s="119"/>
      <c r="BL5" s="119"/>
      <c r="BM5" s="119"/>
      <c r="BN5" s="119"/>
      <c r="BO5" s="119"/>
      <c r="BP5" s="119"/>
      <c r="BQ5" s="119"/>
      <c r="BR5" s="119"/>
      <c r="BS5" s="119"/>
      <c r="BT5" s="119"/>
      <c r="BU5" s="119"/>
      <c r="BV5" s="119"/>
      <c r="BW5" s="119"/>
      <c r="BX5" s="119"/>
      <c r="BY5" s="119"/>
      <c r="BZ5" s="121"/>
      <c r="CA5" s="121"/>
      <c r="CB5" s="121"/>
      <c r="CC5" s="121"/>
      <c r="CD5" s="118"/>
      <c r="CE5" s="118"/>
      <c r="CF5" s="26"/>
      <c r="CG5" s="26"/>
      <c r="CH5" s="26"/>
      <c r="CI5" s="26"/>
      <c r="CJ5" s="26"/>
      <c r="CK5" s="26"/>
      <c r="CL5" s="26"/>
      <c r="CM5" s="26"/>
      <c r="CN5" s="26"/>
      <c r="CO5" s="26"/>
      <c r="CP5" s="26"/>
      <c r="CQ5" s="26"/>
      <c r="CR5" s="26"/>
      <c r="CS5" s="26"/>
      <c r="CT5" s="26"/>
      <c r="CU5" s="26"/>
    </row>
    <row r="6" spans="1:99" ht="42.25" customHeight="1" thickBot="1" x14ac:dyDescent="0.4">
      <c r="A6" s="326" t="s">
        <v>6867</v>
      </c>
      <c r="B6" s="326"/>
      <c r="C6" s="326"/>
      <c r="D6" s="326"/>
      <c r="E6" s="326"/>
      <c r="F6" s="326"/>
      <c r="G6" s="326"/>
      <c r="H6" s="326"/>
      <c r="I6" s="97"/>
      <c r="J6" s="97"/>
      <c r="K6" s="97"/>
      <c r="L6" s="97"/>
      <c r="M6" s="97"/>
      <c r="N6" s="97"/>
      <c r="O6" s="97"/>
      <c r="P6" s="321" t="s">
        <v>6870</v>
      </c>
      <c r="Q6" s="321"/>
      <c r="R6" s="321"/>
      <c r="S6" s="321"/>
      <c r="T6" s="321"/>
      <c r="U6" s="321"/>
      <c r="V6" s="321"/>
      <c r="W6" s="321"/>
      <c r="X6" s="321"/>
      <c r="Y6" s="321"/>
      <c r="Z6" s="321"/>
      <c r="AA6" s="321"/>
      <c r="AB6" s="321"/>
      <c r="AC6" s="321"/>
      <c r="AD6" s="321"/>
      <c r="AE6" s="321"/>
      <c r="AF6" s="98"/>
      <c r="AG6" s="145"/>
      <c r="AH6" s="145"/>
      <c r="AI6" s="145"/>
      <c r="AJ6" s="145"/>
      <c r="AK6" s="145"/>
      <c r="AL6" s="145"/>
      <c r="AM6" s="145"/>
      <c r="AN6" s="145"/>
      <c r="AO6" s="145"/>
      <c r="AP6" s="145"/>
      <c r="AQ6" s="145"/>
      <c r="AR6" s="145"/>
      <c r="AS6" s="145"/>
      <c r="AT6" s="145"/>
      <c r="AU6" s="145"/>
      <c r="AV6" s="145"/>
      <c r="AW6" s="145"/>
      <c r="AX6" s="145"/>
      <c r="AY6" s="145"/>
      <c r="AZ6" s="145"/>
      <c r="BA6" s="145"/>
      <c r="BB6" s="118"/>
      <c r="BC6" s="118"/>
      <c r="BD6" s="118"/>
      <c r="BE6" s="138"/>
      <c r="BF6" s="138"/>
      <c r="BG6" s="119"/>
      <c r="BH6" s="119"/>
      <c r="BI6" s="119"/>
      <c r="BJ6" s="119"/>
      <c r="BK6" s="119"/>
      <c r="BL6" s="119"/>
      <c r="BM6" s="119"/>
      <c r="BN6" s="119"/>
      <c r="BO6" s="119"/>
      <c r="BP6" s="119"/>
      <c r="BQ6" s="119"/>
      <c r="BR6" s="119"/>
      <c r="BS6" s="119"/>
      <c r="BT6" s="119"/>
      <c r="BU6" s="119"/>
      <c r="BV6" s="119"/>
      <c r="BW6" s="119"/>
      <c r="BX6" s="119"/>
      <c r="BY6" s="119"/>
      <c r="BZ6" s="121"/>
      <c r="CA6" s="121"/>
      <c r="CB6" s="121"/>
      <c r="CC6" s="121"/>
      <c r="CD6" s="118"/>
      <c r="CE6" s="118"/>
      <c r="CF6" s="26"/>
      <c r="CG6" s="26"/>
      <c r="CH6" s="26"/>
      <c r="CI6" s="26"/>
      <c r="CJ6" s="26"/>
      <c r="CK6" s="26"/>
      <c r="CL6" s="26"/>
      <c r="CM6" s="26"/>
      <c r="CN6" s="26"/>
      <c r="CO6" s="26"/>
      <c r="CP6" s="26"/>
      <c r="CQ6" s="26"/>
      <c r="CR6" s="26"/>
      <c r="CS6" s="26"/>
      <c r="CT6" s="26"/>
      <c r="CU6" s="26"/>
    </row>
    <row r="7" spans="1:99" ht="28" hidden="1" customHeight="1" x14ac:dyDescent="0.35">
      <c r="A7" s="326"/>
      <c r="B7" s="326"/>
      <c r="C7" s="326"/>
      <c r="D7" s="326"/>
      <c r="E7" s="326"/>
      <c r="F7" s="326"/>
      <c r="G7" s="326"/>
      <c r="H7" s="326"/>
      <c r="I7" s="97"/>
      <c r="J7" s="97"/>
      <c r="K7" s="97"/>
      <c r="L7" s="97"/>
      <c r="M7" s="97"/>
      <c r="N7" s="97"/>
      <c r="O7" s="97"/>
      <c r="P7" s="276" t="s">
        <v>2</v>
      </c>
      <c r="Q7" s="281"/>
      <c r="R7" s="281"/>
      <c r="S7" s="281"/>
      <c r="T7" s="281"/>
      <c r="U7" s="281"/>
      <c r="V7" s="281"/>
      <c r="W7" s="278" t="s">
        <v>3</v>
      </c>
      <c r="X7" s="279"/>
      <c r="Y7" s="279"/>
      <c r="Z7" s="279"/>
      <c r="AA7" s="279"/>
      <c r="AB7" s="279"/>
      <c r="AC7" s="279"/>
      <c r="AD7" s="279"/>
      <c r="AE7" s="280"/>
      <c r="AF7" s="98"/>
      <c r="AG7" s="239"/>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38"/>
      <c r="BF7" s="138"/>
      <c r="BG7" s="119"/>
      <c r="BH7" s="119"/>
      <c r="BI7" s="119"/>
      <c r="BJ7" s="119"/>
      <c r="BK7" s="119"/>
      <c r="BL7" s="119"/>
      <c r="BM7" s="119"/>
      <c r="BN7" s="119"/>
      <c r="BO7" s="119"/>
      <c r="BP7" s="119"/>
      <c r="BQ7" s="119"/>
      <c r="BR7" s="119"/>
      <c r="BS7" s="119"/>
      <c r="BT7" s="119"/>
      <c r="BU7" s="119"/>
      <c r="BV7" s="119"/>
      <c r="BW7" s="119"/>
      <c r="BX7" s="119"/>
      <c r="BY7" s="119"/>
      <c r="BZ7" s="121"/>
      <c r="CA7" s="121"/>
      <c r="CB7" s="121"/>
      <c r="CC7" s="121"/>
      <c r="CD7" s="118"/>
      <c r="CE7" s="118"/>
      <c r="CF7" s="26"/>
      <c r="CG7" s="26"/>
      <c r="CH7" s="26"/>
      <c r="CI7" s="26"/>
      <c r="CJ7" s="26"/>
      <c r="CK7" s="26"/>
      <c r="CL7" s="26"/>
      <c r="CM7" s="26"/>
      <c r="CN7" s="26"/>
      <c r="CO7" s="26"/>
      <c r="CP7" s="26"/>
      <c r="CQ7" s="26"/>
      <c r="CR7" s="26"/>
      <c r="CS7" s="26"/>
      <c r="CT7" s="26"/>
      <c r="CU7" s="26"/>
    </row>
    <row r="8" spans="1:99" ht="29.25" customHeight="1" thickBot="1" x14ac:dyDescent="0.4">
      <c r="A8" s="266" t="s">
        <v>5836</v>
      </c>
      <c r="B8" s="266"/>
      <c r="C8" s="103"/>
      <c r="D8" s="104"/>
      <c r="E8" s="104"/>
      <c r="F8" s="104"/>
      <c r="G8" s="104"/>
      <c r="H8" s="104"/>
      <c r="I8" s="97"/>
      <c r="J8" s="97"/>
      <c r="K8" s="97"/>
      <c r="L8" s="97"/>
      <c r="M8" s="97"/>
      <c r="N8" s="97"/>
      <c r="O8" s="97"/>
      <c r="P8" s="282" t="s">
        <v>2</v>
      </c>
      <c r="Q8" s="283"/>
      <c r="R8" s="283"/>
      <c r="S8" s="283"/>
      <c r="T8" s="283"/>
      <c r="U8" s="283"/>
      <c r="V8" s="284"/>
      <c r="W8" s="278" t="s">
        <v>3</v>
      </c>
      <c r="X8" s="279"/>
      <c r="Y8" s="279"/>
      <c r="Z8" s="279"/>
      <c r="AA8" s="279"/>
      <c r="AB8" s="279"/>
      <c r="AC8" s="279"/>
      <c r="AD8" s="279"/>
      <c r="AE8" s="280"/>
      <c r="AF8" s="98"/>
      <c r="AG8" s="318" t="s">
        <v>5860</v>
      </c>
      <c r="AH8" s="319"/>
      <c r="AI8" s="319"/>
      <c r="AJ8" s="319"/>
      <c r="AK8" s="319"/>
      <c r="AL8" s="319"/>
      <c r="AM8" s="319"/>
      <c r="AN8" s="319"/>
      <c r="AO8" s="319"/>
      <c r="AP8" s="319"/>
      <c r="AQ8" s="319"/>
      <c r="AR8" s="319"/>
      <c r="AS8" s="319"/>
      <c r="AT8" s="319"/>
      <c r="AU8" s="319"/>
      <c r="AV8" s="319"/>
      <c r="AW8" s="319"/>
      <c r="AX8" s="319"/>
      <c r="AY8" s="319"/>
      <c r="AZ8" s="319"/>
      <c r="BA8" s="319"/>
      <c r="BB8" s="319"/>
      <c r="BC8" s="319"/>
      <c r="BD8" s="319"/>
      <c r="BE8" s="319"/>
      <c r="BF8" s="320"/>
      <c r="BG8" s="119"/>
      <c r="BH8" s="119"/>
      <c r="BI8" s="119"/>
      <c r="BJ8" s="119"/>
      <c r="BK8" s="119"/>
      <c r="BL8" s="119"/>
      <c r="BM8" s="119"/>
      <c r="BN8" s="119"/>
      <c r="BO8" s="119"/>
      <c r="BP8" s="119"/>
      <c r="BQ8" s="119"/>
      <c r="BR8" s="119"/>
      <c r="BS8" s="119"/>
      <c r="BT8" s="119"/>
      <c r="BU8" s="119"/>
      <c r="BV8" s="119"/>
      <c r="BW8" s="119"/>
      <c r="BX8" s="119"/>
      <c r="BY8" s="119"/>
      <c r="BZ8" s="121"/>
      <c r="CA8" s="121"/>
      <c r="CB8" s="121"/>
      <c r="CC8" s="121"/>
      <c r="CD8" s="118"/>
      <c r="CE8" s="118"/>
      <c r="CF8" s="26"/>
      <c r="CG8" s="26"/>
      <c r="CH8" s="26"/>
      <c r="CI8" s="26"/>
      <c r="CJ8" s="26"/>
      <c r="CK8" s="26"/>
      <c r="CL8" s="26"/>
      <c r="CM8" s="26"/>
      <c r="CN8" s="26"/>
      <c r="CO8" s="26"/>
      <c r="CP8" s="26"/>
      <c r="CQ8" s="26"/>
      <c r="CR8" s="26"/>
      <c r="CS8" s="26"/>
      <c r="CT8" s="26"/>
      <c r="CU8" s="26"/>
    </row>
    <row r="9" spans="1:99" ht="32.9" customHeight="1" thickBot="1" x14ac:dyDescent="0.4">
      <c r="A9" s="26"/>
      <c r="B9" s="276" t="s">
        <v>5835</v>
      </c>
      <c r="C9" s="281"/>
      <c r="D9" s="281"/>
      <c r="E9" s="281"/>
      <c r="F9" s="281"/>
      <c r="G9" s="276" t="s">
        <v>5834</v>
      </c>
      <c r="H9" s="277"/>
      <c r="I9" s="276" t="s">
        <v>5828</v>
      </c>
      <c r="J9" s="281"/>
      <c r="K9" s="281"/>
      <c r="L9" s="281"/>
      <c r="M9" s="281"/>
      <c r="N9" s="281"/>
      <c r="O9" s="277"/>
      <c r="P9" s="282" t="s">
        <v>5831</v>
      </c>
      <c r="Q9" s="283"/>
      <c r="R9" s="283"/>
      <c r="S9" s="283"/>
      <c r="T9" s="286"/>
      <c r="U9" s="283"/>
      <c r="V9" s="284"/>
      <c r="W9" s="278" t="s">
        <v>5831</v>
      </c>
      <c r="X9" s="279"/>
      <c r="Y9" s="279"/>
      <c r="Z9" s="279"/>
      <c r="AA9" s="279"/>
      <c r="AB9" s="279"/>
      <c r="AC9" s="279"/>
      <c r="AD9" s="279"/>
      <c r="AE9" s="280"/>
      <c r="AF9" s="98"/>
      <c r="AG9" s="144"/>
      <c r="AH9" s="144"/>
      <c r="AI9" s="168"/>
      <c r="AJ9" s="144"/>
      <c r="AK9" s="144"/>
      <c r="AL9" s="144"/>
      <c r="AM9" s="144"/>
      <c r="AN9" s="144"/>
      <c r="AO9" s="144"/>
      <c r="AP9" s="144"/>
      <c r="AQ9" s="144"/>
      <c r="AR9" s="144"/>
      <c r="AS9" s="144"/>
      <c r="AT9" s="144"/>
      <c r="AU9" s="143"/>
      <c r="AV9" s="143"/>
      <c r="AW9" s="143"/>
      <c r="AX9" s="143"/>
      <c r="AY9" s="143"/>
      <c r="AZ9" s="143"/>
      <c r="BA9" s="144"/>
      <c r="BB9" s="144"/>
      <c r="BC9" s="144"/>
      <c r="BD9" s="144"/>
      <c r="BE9" s="241"/>
      <c r="BF9" s="241"/>
      <c r="BG9" s="119"/>
      <c r="BH9" s="119"/>
      <c r="BI9" s="119"/>
      <c r="BJ9" s="119"/>
      <c r="BK9" s="119"/>
      <c r="BL9" s="119"/>
      <c r="BM9" s="119"/>
      <c r="BN9" s="119"/>
      <c r="BO9" s="119"/>
      <c r="BP9" s="119"/>
      <c r="BQ9" s="119"/>
      <c r="BR9" s="119"/>
      <c r="BS9" s="119"/>
      <c r="BT9" s="119"/>
      <c r="BU9" s="119"/>
      <c r="BV9" s="119"/>
      <c r="BW9" s="119"/>
      <c r="BX9" s="119"/>
      <c r="BY9" s="119"/>
      <c r="BZ9" s="121"/>
      <c r="CA9" s="121"/>
      <c r="CB9" s="121"/>
      <c r="CC9" s="121"/>
      <c r="CD9" s="118"/>
      <c r="CE9" s="118"/>
      <c r="CF9" s="26"/>
      <c r="CG9" s="26"/>
      <c r="CH9" s="26"/>
      <c r="CI9" s="26"/>
      <c r="CJ9" s="26"/>
      <c r="CK9" s="26"/>
      <c r="CL9" s="26"/>
      <c r="CM9" s="26"/>
      <c r="CN9" s="26"/>
      <c r="CO9" s="26"/>
      <c r="CP9" s="26"/>
      <c r="CQ9" s="26"/>
      <c r="CR9" s="26"/>
      <c r="CS9" s="26"/>
      <c r="CT9" s="26"/>
      <c r="CU9" s="26"/>
    </row>
    <row r="10" spans="1:99" ht="143.5" customHeight="1" thickBot="1" x14ac:dyDescent="0.4">
      <c r="A10" s="105" t="s">
        <v>5829</v>
      </c>
      <c r="B10" s="8" t="s">
        <v>5830</v>
      </c>
      <c r="C10" s="8" t="s">
        <v>4</v>
      </c>
      <c r="D10" s="8" t="s">
        <v>7454</v>
      </c>
      <c r="E10" s="87" t="s">
        <v>6359</v>
      </c>
      <c r="F10" s="229" t="s">
        <v>6872</v>
      </c>
      <c r="G10" s="106" t="s">
        <v>5894</v>
      </c>
      <c r="H10" s="107" t="s">
        <v>5895</v>
      </c>
      <c r="I10" s="108" t="s">
        <v>6868</v>
      </c>
      <c r="J10" s="113" t="s">
        <v>6011</v>
      </c>
      <c r="K10" s="110" t="s">
        <v>6869</v>
      </c>
      <c r="L10" s="109" t="s">
        <v>6050</v>
      </c>
      <c r="M10" s="110" t="s">
        <v>5845</v>
      </c>
      <c r="N10" s="110" t="s">
        <v>6871</v>
      </c>
      <c r="O10" s="114" t="s">
        <v>6023</v>
      </c>
      <c r="P10" s="131" t="s">
        <v>6873</v>
      </c>
      <c r="Q10" s="109" t="s">
        <v>6874</v>
      </c>
      <c r="R10" s="110" t="s">
        <v>6875</v>
      </c>
      <c r="S10" s="111" t="s">
        <v>6063</v>
      </c>
      <c r="T10" s="252" t="s">
        <v>7446</v>
      </c>
      <c r="U10" s="251" t="s">
        <v>7449</v>
      </c>
      <c r="V10" s="112" t="s">
        <v>5840</v>
      </c>
      <c r="W10" s="115" t="s">
        <v>5850</v>
      </c>
      <c r="X10" s="116" t="s">
        <v>5893</v>
      </c>
      <c r="Y10" s="8" t="s">
        <v>6876</v>
      </c>
      <c r="Z10" s="107" t="s">
        <v>6877</v>
      </c>
      <c r="AA10" s="117" t="s">
        <v>6878</v>
      </c>
      <c r="AB10" s="93" t="s">
        <v>6064</v>
      </c>
      <c r="AC10" s="87" t="s">
        <v>7446</v>
      </c>
      <c r="AD10" s="107" t="s">
        <v>7450</v>
      </c>
      <c r="AE10" s="253" t="s">
        <v>5827</v>
      </c>
      <c r="AF10" s="94" t="s">
        <v>5891</v>
      </c>
      <c r="AG10" s="152" t="s">
        <v>5853</v>
      </c>
      <c r="AH10" s="152" t="s">
        <v>6058</v>
      </c>
      <c r="AI10" s="163" t="s">
        <v>5854</v>
      </c>
      <c r="AJ10" s="152" t="s">
        <v>5859</v>
      </c>
      <c r="AK10" s="152" t="s">
        <v>5861</v>
      </c>
      <c r="AL10" s="152" t="s">
        <v>5862</v>
      </c>
      <c r="AM10" s="152" t="s">
        <v>5863</v>
      </c>
      <c r="AN10" s="152" t="s">
        <v>5864</v>
      </c>
      <c r="AO10" s="152" t="s">
        <v>5865</v>
      </c>
      <c r="AP10" s="152" t="s">
        <v>5866</v>
      </c>
      <c r="AQ10" s="152" t="s">
        <v>5867</v>
      </c>
      <c r="AR10" s="152" t="s">
        <v>5885</v>
      </c>
      <c r="AS10" s="152" t="s">
        <v>5886</v>
      </c>
      <c r="AT10" s="152" t="s">
        <v>5892</v>
      </c>
      <c r="AU10" s="164" t="s">
        <v>5948</v>
      </c>
      <c r="AV10" s="164" t="s">
        <v>5942</v>
      </c>
      <c r="AW10" s="164" t="s">
        <v>5943</v>
      </c>
      <c r="AX10" s="164" t="s">
        <v>5944</v>
      </c>
      <c r="AY10" s="164" t="s">
        <v>5945</v>
      </c>
      <c r="AZ10" s="164" t="s">
        <v>5946</v>
      </c>
      <c r="BA10" s="152" t="s">
        <v>5934</v>
      </c>
      <c r="BB10" s="152" t="s">
        <v>5935</v>
      </c>
      <c r="BC10" s="152" t="s">
        <v>6356</v>
      </c>
      <c r="BD10" s="152" t="s">
        <v>7451</v>
      </c>
      <c r="BE10" s="240" t="s">
        <v>6363</v>
      </c>
      <c r="BF10" s="240" t="s">
        <v>6364</v>
      </c>
      <c r="BG10" s="121"/>
      <c r="BH10" s="121"/>
      <c r="BI10" s="121"/>
      <c r="BJ10" s="121"/>
      <c r="BK10" s="121"/>
      <c r="BL10" s="121"/>
      <c r="BM10" s="119"/>
      <c r="BN10" s="119"/>
      <c r="BO10" s="119"/>
      <c r="BP10" s="119"/>
      <c r="BQ10" s="119"/>
      <c r="BR10" s="119"/>
      <c r="BS10" s="119"/>
      <c r="BT10" s="119"/>
      <c r="BU10" s="119"/>
      <c r="BV10" s="119"/>
      <c r="BW10" s="119"/>
      <c r="BX10" s="119"/>
      <c r="BY10" s="119"/>
      <c r="BZ10" s="121"/>
      <c r="CA10" s="121"/>
      <c r="CB10" s="121"/>
      <c r="CC10" s="121"/>
      <c r="CD10" s="118"/>
      <c r="CE10" s="118"/>
      <c r="CF10" s="26"/>
      <c r="CG10" s="26"/>
      <c r="CH10" s="26"/>
      <c r="CI10" s="26"/>
      <c r="CJ10" s="26"/>
      <c r="CK10" s="26"/>
      <c r="CL10" s="26"/>
      <c r="CM10" s="26"/>
      <c r="CN10" s="26"/>
      <c r="CO10" s="26"/>
      <c r="CP10" s="26"/>
      <c r="CQ10" s="26"/>
      <c r="CR10" s="26"/>
      <c r="CS10" s="26"/>
      <c r="CT10" s="26"/>
      <c r="CU10" s="26"/>
    </row>
    <row r="11" spans="1:99" ht="21.75" customHeight="1" x14ac:dyDescent="0.35">
      <c r="A11" s="203" t="str">
        <f>IFERROR(IF($AI11=0,"",IF(OR($B11="",$D11="",$E11="",$F11="",$Q11="",$Z11=""),"Required data Incomplete","")), "")</f>
        <v/>
      </c>
      <c r="B11" s="159" t="str">
        <f>IF('Year 8 _2022'!$B10="","", 'Year 8 _2022'!$B10)</f>
        <v/>
      </c>
      <c r="C11" s="160" t="str">
        <f>IF('Year 8 _2022'!$C10="","", 'Year 8 _2022'!$C10)</f>
        <v>NA</v>
      </c>
      <c r="D11" s="149" t="str">
        <f>IF('Year 8 _2022'!$D10="","", 'Year 8 _2022'!$D10)</f>
        <v/>
      </c>
      <c r="E11" s="120"/>
      <c r="F11" s="230" t="str">
        <f>IF('Year 8 _2022'!$E10="","", 'Year 8 _2022'!$E10)</f>
        <v/>
      </c>
      <c r="G11" s="161" t="str">
        <f>IF('Year 8 _2022'!$AB10="","", 'Year 8 _2022'!$AB10)</f>
        <v/>
      </c>
      <c r="H11" s="120"/>
      <c r="I11" s="171" t="str">
        <f>IF('Year 8 _2022'!$I10="","", 'Year 8 _2022'!$I10)</f>
        <v/>
      </c>
      <c r="J11" s="172"/>
      <c r="K11" s="173" t="str">
        <f>IF('Year 8 _2022'!$J10="","", 'Year 8 _2022'!$J10)</f>
        <v/>
      </c>
      <c r="L11" s="172"/>
      <c r="M11" s="173">
        <f>IFERROR(($AK11+$AL11),0)</f>
        <v>0</v>
      </c>
      <c r="N11" s="173" t="str">
        <f>IF('Year 8 _2022'!$L10="","", 'Year 8 _2022'!$L10)</f>
        <v/>
      </c>
      <c r="O11" s="172"/>
      <c r="P11" s="171">
        <f>IF('Year 8 _2022'!$O10="",0, ('Year 8 _2022'!$O10+'Year 8 _2022'!$R10))</f>
        <v>0</v>
      </c>
      <c r="Q11" s="172"/>
      <c r="R11" s="173">
        <f>IF('Year 8 _2022'!$P10="",0, 'Year 8 _2022'!$P10)</f>
        <v>0</v>
      </c>
      <c r="S11" s="172"/>
      <c r="T11" s="348"/>
      <c r="U11" s="179"/>
      <c r="V11" s="174">
        <f>IFERROR(((($AN11+$AO11+$U11)/$AG11)*100),0)</f>
        <v>0</v>
      </c>
      <c r="W11" s="350"/>
      <c r="X11" s="175"/>
      <c r="Y11" s="173">
        <f>IF('Year 8 _2022'!$V10="",0, ('Year 8 _2022'!$V10+'Year 8 _2022'!$Y10))</f>
        <v>0</v>
      </c>
      <c r="Z11" s="172"/>
      <c r="AA11" s="176">
        <f>IF('Year 8 _2022'!$W10="",0, 'Year 8 _2022'!$W10)</f>
        <v>0</v>
      </c>
      <c r="AB11" s="250"/>
      <c r="AC11" s="348"/>
      <c r="AD11" s="177"/>
      <c r="AE11" s="174">
        <f t="shared" ref="AE11:AE13" si="0">IFERROR(((($AP11+$AQ11+$AD11)/$AG11)*100),0)</f>
        <v>0</v>
      </c>
      <c r="AF11" s="178"/>
      <c r="AG11" s="165" t="str">
        <f>IF($H11="",$G11,$H11)</f>
        <v/>
      </c>
      <c r="AH11" s="170" t="str">
        <f>IFERROR(IF($H11="", "", (($H11-$G11)/$G11)*100), "")</f>
        <v/>
      </c>
      <c r="AI11" s="153">
        <f>SUM($B11, $F11, $AN11, $AP11)</f>
        <v>0</v>
      </c>
      <c r="AJ11" s="166" t="str">
        <f>IF($H11="","NA", $H11-$G11)</f>
        <v>NA</v>
      </c>
      <c r="AK11" s="166" t="str">
        <f t="shared" ref="AK11:AK74" si="1">IF($J11="",$I11,$J11)</f>
        <v/>
      </c>
      <c r="AL11" s="166" t="str">
        <f t="shared" ref="AL11:AL74" si="2">IF($L11="",$K11,$L11)</f>
        <v/>
      </c>
      <c r="AM11" s="166" t="str">
        <f t="shared" ref="AM11:AM74" si="3">IF($O11="",$N11,$O11)</f>
        <v/>
      </c>
      <c r="AN11" s="166">
        <f>IF($Q11="",$P11,$Q11)</f>
        <v>0</v>
      </c>
      <c r="AO11" s="166">
        <f t="shared" ref="AO11:AO74" si="4">IF($S11="",$R11,$S11)</f>
        <v>0</v>
      </c>
      <c r="AP11" s="166">
        <f t="shared" ref="AP11:AP74" si="5">IF($Z11="",$Y11,$Z11)</f>
        <v>0</v>
      </c>
      <c r="AQ11" s="166">
        <f>IF($AB11="",$AA11,$AB11)</f>
        <v>0</v>
      </c>
      <c r="AR11" s="167" t="str">
        <f>IF('Year 8 _2022'!$S10="","", 'Year 8 _2022'!$S10)</f>
        <v/>
      </c>
      <c r="AS11" s="166" t="str">
        <f>IF('Year 8 _2022'!$Z10="","", 'Year 8 _2022'!$Z10)</f>
        <v/>
      </c>
      <c r="AT11" s="166" t="str">
        <f>IF($E11="", $D11, $E11)</f>
        <v/>
      </c>
      <c r="AU11" s="166" t="str">
        <f t="shared" ref="AU11:AU74" si="6">IFERROR(IF($AT11&lt;&gt;"", $B11, "NA"), "NA")</f>
        <v>NA</v>
      </c>
      <c r="AV11" s="166" t="str">
        <f>IF(AU11="NA","",IF(AU11=999999, "", IF(AU11=888888, "", IF(COUNTIF($AU$11:AU11,AU11)=1,AU11,""))))</f>
        <v/>
      </c>
      <c r="AW11" s="166" t="str">
        <f t="shared" ref="AW11:AW74" si="7">IFERROR(IF($AT11="refused", $B11, "NA"), "NA")</f>
        <v>NA</v>
      </c>
      <c r="AX11" s="166" t="str">
        <f>IF(AW11="NA","",IF(AW11=999999, "", IF(AW11=888888, "", IF(COUNTIF($AW$11:AW11,AW11)=1,AW11,""))))</f>
        <v/>
      </c>
      <c r="AY11" s="166" t="str">
        <f>IFERROR(IF($AT11="visited", $B11, "NA"), "NA")</f>
        <v>NA</v>
      </c>
      <c r="AZ11" s="166" t="str">
        <f>IF(AY11="NA","",IF(AY11=999999, "", IF(AY11=888888, "", IF(COUNTIF($AY$11:AY11,AY11)=1,AY11,""))))</f>
        <v/>
      </c>
      <c r="BA11" s="166">
        <f>AN11+AO11+U11</f>
        <v>0</v>
      </c>
      <c r="BB11" s="166">
        <f>AP11+AQ11+AD11</f>
        <v>0</v>
      </c>
      <c r="BC11" s="166" t="str">
        <f>IFERROR((($V11-AR11)/AR11)*100,"")</f>
        <v/>
      </c>
      <c r="BD11" s="166" t="str">
        <f>IFERROR((($AE11-$AS11)/$AE11)*100, "")</f>
        <v/>
      </c>
      <c r="BE11" s="120" t="str">
        <f>IFERROR(IF($AT11="booked", $B11, "NA"), "NA")</f>
        <v>NA</v>
      </c>
      <c r="BF11" s="120" t="str">
        <f>IF(BE11="NA","",IF(BE11=999999, "", IF(BE11=888888, "", IF(COUNTIF($BE$11:BE11,BE11)=1,BE11,""))))</f>
        <v/>
      </c>
      <c r="BG11" s="121"/>
      <c r="BH11" s="121"/>
      <c r="BI11" s="121"/>
      <c r="BJ11" s="121"/>
      <c r="BK11" s="121"/>
      <c r="BL11" s="121"/>
      <c r="BM11" s="119"/>
      <c r="BN11" s="119"/>
      <c r="BO11" s="119"/>
      <c r="BP11" s="119"/>
      <c r="BQ11" s="119"/>
      <c r="BR11" s="119"/>
      <c r="BS11" s="119"/>
      <c r="BT11" s="119"/>
      <c r="BU11" s="119"/>
      <c r="BV11" s="119"/>
      <c r="BW11" s="119"/>
      <c r="BX11" s="119"/>
      <c r="BY11" s="119"/>
      <c r="BZ11" s="121"/>
      <c r="CA11" s="121"/>
      <c r="CB11" s="121"/>
      <c r="CC11" s="121"/>
      <c r="CD11" s="118"/>
      <c r="CE11" s="118"/>
      <c r="CF11" s="26"/>
      <c r="CG11" s="26"/>
      <c r="CH11" s="26"/>
      <c r="CI11" s="26"/>
      <c r="CJ11" s="26"/>
      <c r="CK11" s="26"/>
      <c r="CL11" s="26"/>
      <c r="CM11" s="26"/>
      <c r="CN11" s="26"/>
      <c r="CO11" s="26"/>
      <c r="CP11" s="26"/>
      <c r="CQ11" s="26"/>
      <c r="CR11" s="26"/>
      <c r="CS11" s="26"/>
      <c r="CT11" s="26"/>
      <c r="CU11" s="26"/>
    </row>
    <row r="12" spans="1:99" ht="17.149999999999999" customHeight="1" x14ac:dyDescent="0.35">
      <c r="A12" s="203" t="str">
        <f t="shared" ref="A12:A75" si="8">IFERROR(IF($AI12=0,"",IF(OR($B12="",$D12="",$E12="",$F12="",$Q12="",$Z12=""),"Required data Incomplete","")), "")</f>
        <v/>
      </c>
      <c r="B12" s="161" t="str">
        <f>IF('Year 8 _2022'!$B11="","", 'Year 8 _2022'!$B11)</f>
        <v/>
      </c>
      <c r="C12" s="160" t="str">
        <f>IF('Year 8 _2022'!$C11="","", 'Year 8 _2022'!$C11)</f>
        <v>NA</v>
      </c>
      <c r="D12" s="149" t="str">
        <f>IF('Year 8 _2022'!$D11="","", 'Year 8 _2022'!$D11)</f>
        <v/>
      </c>
      <c r="E12" s="120"/>
      <c r="F12" s="230" t="str">
        <f>IF('Year 8 _2022'!$E11="","", 'Year 8 _2022'!$E11)</f>
        <v/>
      </c>
      <c r="G12" s="161" t="str">
        <f>IF('Year 8 _2022'!$AB11="","", 'Year 8 _2022'!$AB11)</f>
        <v/>
      </c>
      <c r="H12" s="120"/>
      <c r="I12" s="171" t="str">
        <f>IF('Year 8 _2022'!$I11="","", 'Year 8 _2022'!$I11)</f>
        <v/>
      </c>
      <c r="J12" s="179"/>
      <c r="K12" s="180" t="str">
        <f>IF('Year 8 _2022'!$J11="","", 'Year 8 _2022'!$J11)</f>
        <v/>
      </c>
      <c r="L12" s="179"/>
      <c r="M12" s="180">
        <f>IFERROR(($AK12+$AL12),0)</f>
        <v>0</v>
      </c>
      <c r="N12" s="180" t="str">
        <f>IF('Year 8 _2022'!$L11="","", 'Year 8 _2022'!$L11)</f>
        <v/>
      </c>
      <c r="O12" s="179"/>
      <c r="P12" s="171">
        <f>IF('Year 8 _2022'!$O11="",0, ('Year 8 _2022'!$O11+'Year 8 _2022'!$R11))</f>
        <v>0</v>
      </c>
      <c r="Q12" s="181"/>
      <c r="R12" s="180">
        <f>IF('Year 8 _2022'!$P11="",0, 'Year 8 _2022'!$P11)</f>
        <v>0</v>
      </c>
      <c r="S12" s="242"/>
      <c r="T12" s="349"/>
      <c r="U12" s="242"/>
      <c r="V12" s="174">
        <f>IFERROR(((($AN12+$AO12+$U12)/$AG12)*100),0)</f>
        <v>0</v>
      </c>
      <c r="W12" s="350"/>
      <c r="X12" s="175"/>
      <c r="Y12" s="180">
        <f>IF('Year 8 _2022'!$V11="",0, ('Year 8 _2022'!$V11+'Year 8 _2022'!$Y11))</f>
        <v>0</v>
      </c>
      <c r="Z12" s="181"/>
      <c r="AA12" s="162">
        <f>IF('Year 8 _2022'!$W11="",0, 'Year 8 _2022'!$W11)</f>
        <v>0</v>
      </c>
      <c r="AB12" s="182"/>
      <c r="AC12" s="352"/>
      <c r="AD12" s="249"/>
      <c r="AE12" s="174">
        <f t="shared" si="0"/>
        <v>0</v>
      </c>
      <c r="AF12" s="183"/>
      <c r="AG12" s="165" t="str">
        <f t="shared" ref="AG12:AG75" si="9">IF($H12="",$G12,$H12)</f>
        <v/>
      </c>
      <c r="AH12" s="170" t="str">
        <f t="shared" ref="AH12:AH75" si="10">IFERROR(IF($H12="", "", (($H12-$G12)/$G12)*100), "")</f>
        <v/>
      </c>
      <c r="AI12" s="153">
        <f t="shared" ref="AI12:AI74" si="11">SUM($B12, $F12, $AN12, $AP12)</f>
        <v>0</v>
      </c>
      <c r="AJ12" s="166" t="str">
        <f t="shared" ref="AJ12:AJ75" si="12">IF($H12="","NA", $H12-$G12)</f>
        <v>NA</v>
      </c>
      <c r="AK12" s="166" t="str">
        <f t="shared" si="1"/>
        <v/>
      </c>
      <c r="AL12" s="166" t="str">
        <f t="shared" si="2"/>
        <v/>
      </c>
      <c r="AM12" s="166" t="str">
        <f t="shared" si="3"/>
        <v/>
      </c>
      <c r="AN12" s="166">
        <f t="shared" ref="AN12:AN74" si="13">IF($Q12="",$P12,$Q12)</f>
        <v>0</v>
      </c>
      <c r="AO12" s="166">
        <f t="shared" si="4"/>
        <v>0</v>
      </c>
      <c r="AP12" s="166">
        <f t="shared" si="5"/>
        <v>0</v>
      </c>
      <c r="AQ12" s="166">
        <f>IF($AB12="",$AA12,$AB12)</f>
        <v>0</v>
      </c>
      <c r="AR12" s="167" t="str">
        <f>IF('Year 8 _2022'!$S11="","", 'Year 8 _2022'!$S11)</f>
        <v/>
      </c>
      <c r="AS12" s="166" t="str">
        <f>IF('Year 8 _2022'!$Z11="","", 'Year 8 _2022'!$Z11)</f>
        <v/>
      </c>
      <c r="AT12" s="166" t="str">
        <f>IF($E12="", $D12, $E12)</f>
        <v/>
      </c>
      <c r="AU12" s="166" t="str">
        <f t="shared" si="6"/>
        <v>NA</v>
      </c>
      <c r="AV12" s="166" t="str">
        <f>IF(AU12="NA","",IF(AU12=999999, "", IF(AU12=888888, "", IF(COUNTIF($AU$11:AU12,AU12)=1,AU12,""))))</f>
        <v/>
      </c>
      <c r="AW12" s="166" t="str">
        <f t="shared" si="7"/>
        <v>NA</v>
      </c>
      <c r="AX12" s="166" t="str">
        <f>IF(AW12="NA","",IF(AW12=999999, "", IF(AW12=888888, "", IF(COUNTIF($AW$11:AW12,AW12)=1,AW12,""))))</f>
        <v/>
      </c>
      <c r="AY12" s="166" t="str">
        <f t="shared" ref="AY12:AY74" si="14">IFERROR(IF($AT12="visited", $B12, "NA"), "NA")</f>
        <v>NA</v>
      </c>
      <c r="AZ12" s="166" t="str">
        <f>IF(AY12="NA","",IF(AY12=999999, "", IF(AY12=888888, "", IF(COUNTIF($AY$11:AY12,AY12)=1,AY12,""))))</f>
        <v/>
      </c>
      <c r="BA12" s="166">
        <f t="shared" ref="BA12:BA75" si="15">AN12+AO12+U12</f>
        <v>0</v>
      </c>
      <c r="BB12" s="166">
        <f t="shared" ref="BB12:BB75" si="16">AP12+AQ12+AD12</f>
        <v>0</v>
      </c>
      <c r="BC12" s="166" t="str">
        <f t="shared" ref="BC12:BC75" si="17">IFERROR((($V12-AR12)/AR12)*100,"")</f>
        <v/>
      </c>
      <c r="BD12" s="166" t="str">
        <f t="shared" ref="BD12:BD74" si="18">IFERROR((($AE12-$AS12)/$AE12)*100, "")</f>
        <v/>
      </c>
      <c r="BE12" s="120" t="str">
        <f t="shared" ref="BE12:BE75" si="19">IFERROR(IF($AT12="booked", $B12, "NA"), "NA")</f>
        <v>NA</v>
      </c>
      <c r="BF12" s="120" t="str">
        <f>IF(BE12="NA","",IF(BE12=999999, "", IF(BE12=888888, "", IF(COUNTIF($BE$11:BE12,BE12)=1,BE12,""))))</f>
        <v/>
      </c>
      <c r="BG12" s="121"/>
      <c r="BH12" s="121"/>
      <c r="BI12" s="121"/>
      <c r="BJ12" s="121"/>
      <c r="BK12" s="121"/>
      <c r="BL12" s="121"/>
      <c r="BM12" s="119"/>
      <c r="BN12" s="119"/>
      <c r="BO12" s="119"/>
      <c r="BP12" s="119"/>
      <c r="BQ12" s="119"/>
      <c r="BR12" s="119"/>
      <c r="BS12" s="119"/>
      <c r="BT12" s="119"/>
      <c r="BU12" s="119"/>
      <c r="BV12" s="119"/>
      <c r="BW12" s="119"/>
      <c r="BX12" s="119"/>
      <c r="BY12" s="119"/>
      <c r="BZ12" s="121"/>
      <c r="CA12" s="121"/>
      <c r="CB12" s="121"/>
      <c r="CC12" s="121"/>
      <c r="CD12" s="118"/>
      <c r="CE12" s="118"/>
      <c r="CF12" s="26"/>
      <c r="CG12" s="26"/>
      <c r="CH12" s="26"/>
      <c r="CI12" s="26"/>
      <c r="CJ12" s="26"/>
      <c r="CK12" s="26"/>
      <c r="CL12" s="26"/>
      <c r="CM12" s="26"/>
      <c r="CN12" s="26"/>
      <c r="CO12" s="26"/>
      <c r="CP12" s="26"/>
      <c r="CQ12" s="26"/>
      <c r="CR12" s="26"/>
      <c r="CS12" s="26"/>
      <c r="CT12" s="26"/>
      <c r="CU12" s="26"/>
    </row>
    <row r="13" spans="1:99" ht="15.5" x14ac:dyDescent="0.35">
      <c r="A13" s="203" t="str">
        <f t="shared" si="8"/>
        <v/>
      </c>
      <c r="B13" s="161" t="str">
        <f>IF('Year 8 _2022'!$B12="","", 'Year 8 _2022'!$B12)</f>
        <v/>
      </c>
      <c r="C13" s="160" t="str">
        <f>IF('Year 8 _2022'!$C12="","", 'Year 8 _2022'!$C12)</f>
        <v>NA</v>
      </c>
      <c r="D13" s="149" t="str">
        <f>IF('Year 8 _2022'!$D12="","", 'Year 8 _2022'!$D12)</f>
        <v/>
      </c>
      <c r="E13" s="120"/>
      <c r="F13" s="230" t="str">
        <f>IF('Year 8 _2022'!$E12="","", 'Year 8 _2022'!$E12)</f>
        <v/>
      </c>
      <c r="G13" s="161" t="str">
        <f>IF('Year 8 _2022'!$AB12="","", 'Year 8 _2022'!$AB12)</f>
        <v/>
      </c>
      <c r="H13" s="120"/>
      <c r="I13" s="171" t="str">
        <f>IF('Year 8 _2022'!$I12="","", 'Year 8 _2022'!$I12)</f>
        <v/>
      </c>
      <c r="J13" s="181"/>
      <c r="K13" s="180" t="str">
        <f>IF('Year 8 _2022'!$J12="","", 'Year 8 _2022'!$J12)</f>
        <v/>
      </c>
      <c r="L13" s="181"/>
      <c r="M13" s="180">
        <f t="shared" ref="M13:M76" si="20">IFERROR(($AK13+$AL13),0)</f>
        <v>0</v>
      </c>
      <c r="N13" s="180" t="str">
        <f>IF('Year 8 _2022'!$L12="","", 'Year 8 _2022'!$L12)</f>
        <v/>
      </c>
      <c r="O13" s="181"/>
      <c r="P13" s="171">
        <f>IF('Year 8 _2022'!$O12="",0, ('Year 8 _2022'!$O12+'Year 8 _2022'!$R12))</f>
        <v>0</v>
      </c>
      <c r="Q13" s="181"/>
      <c r="R13" s="180">
        <f>IF('Year 8 _2022'!$P12="",0, 'Year 8 _2022'!$P12)</f>
        <v>0</v>
      </c>
      <c r="S13" s="242"/>
      <c r="T13" s="349"/>
      <c r="U13" s="242"/>
      <c r="V13" s="174">
        <f t="shared" ref="V13:V75" si="21">IFERROR(((($AN13+$AO13+$U13)/$AG13)*100),0)</f>
        <v>0</v>
      </c>
      <c r="W13" s="350"/>
      <c r="X13" s="175"/>
      <c r="Y13" s="180">
        <f>IF('Year 8 _2022'!$V12="",0, ('Year 8 _2022'!$V12+'Year 8 _2022'!$Y12))</f>
        <v>0</v>
      </c>
      <c r="Z13" s="181"/>
      <c r="AA13" s="162">
        <f>IF('Year 8 _2022'!$W12="",0, 'Year 8 _2022'!$W12)</f>
        <v>0</v>
      </c>
      <c r="AB13" s="184"/>
      <c r="AC13" s="353"/>
      <c r="AD13" s="120"/>
      <c r="AE13" s="174">
        <f t="shared" si="0"/>
        <v>0</v>
      </c>
      <c r="AF13" s="183"/>
      <c r="AG13" s="165" t="str">
        <f t="shared" si="9"/>
        <v/>
      </c>
      <c r="AH13" s="170" t="str">
        <f t="shared" si="10"/>
        <v/>
      </c>
      <c r="AI13" s="153">
        <f t="shared" si="11"/>
        <v>0</v>
      </c>
      <c r="AJ13" s="166" t="str">
        <f t="shared" si="12"/>
        <v>NA</v>
      </c>
      <c r="AK13" s="166" t="str">
        <f t="shared" si="1"/>
        <v/>
      </c>
      <c r="AL13" s="166" t="str">
        <f t="shared" si="2"/>
        <v/>
      </c>
      <c r="AM13" s="166" t="str">
        <f t="shared" si="3"/>
        <v/>
      </c>
      <c r="AN13" s="166">
        <f t="shared" si="13"/>
        <v>0</v>
      </c>
      <c r="AO13" s="166">
        <f t="shared" si="4"/>
        <v>0</v>
      </c>
      <c r="AP13" s="166">
        <f>IF($Z13="",$Y13,$Z13)</f>
        <v>0</v>
      </c>
      <c r="AQ13" s="166">
        <f>IF($AB13="",$AA13,$AB13)</f>
        <v>0</v>
      </c>
      <c r="AR13" s="167" t="str">
        <f>IF('Year 8 _2022'!$S12="","", 'Year 8 _2022'!$S12)</f>
        <v/>
      </c>
      <c r="AS13" s="166" t="str">
        <f>IF('Year 8 _2022'!$Z12="","", 'Year 8 _2022'!$Z12)</f>
        <v/>
      </c>
      <c r="AT13" s="166" t="str">
        <f t="shared" ref="AT13:AT76" si="22">IF($E13="", $D13, $E13)</f>
        <v/>
      </c>
      <c r="AU13" s="166" t="str">
        <f t="shared" si="6"/>
        <v>NA</v>
      </c>
      <c r="AV13" s="166" t="str">
        <f>IF(AU13="NA","",IF(AU13=999999, "", IF(AU13=888888, "", IF(COUNTIF($AU$11:AU13,AU13)=1,AU13,""))))</f>
        <v/>
      </c>
      <c r="AW13" s="166" t="str">
        <f t="shared" si="7"/>
        <v>NA</v>
      </c>
      <c r="AX13" s="166" t="str">
        <f>IF(AW13="NA","",IF(AW13=999999, "", IF(AW13=888888, "", IF(COUNTIF($AW$11:AW13,AW13)=1,AW13,""))))</f>
        <v/>
      </c>
      <c r="AY13" s="166" t="str">
        <f t="shared" si="14"/>
        <v>NA</v>
      </c>
      <c r="AZ13" s="166" t="str">
        <f>IF(AY13="NA","",IF(AY13=999999, "", IF(AY13=888888, "", IF(COUNTIF($AY$11:AY13,AY13)=1,AY13,""))))</f>
        <v/>
      </c>
      <c r="BA13" s="166">
        <f t="shared" si="15"/>
        <v>0</v>
      </c>
      <c r="BB13" s="166">
        <f t="shared" si="16"/>
        <v>0</v>
      </c>
      <c r="BC13" s="166" t="str">
        <f t="shared" si="17"/>
        <v/>
      </c>
      <c r="BD13" s="166" t="str">
        <f t="shared" si="18"/>
        <v/>
      </c>
      <c r="BE13" s="120" t="str">
        <f t="shared" si="19"/>
        <v>NA</v>
      </c>
      <c r="BF13" s="120" t="str">
        <f>IF(BE13="NA","",IF(BE13=999999, "", IF(BE13=888888, "", IF(COUNTIF($BE$11:BE13,BE13)=1,BE13,""))))</f>
        <v/>
      </c>
      <c r="BG13" s="121"/>
      <c r="BH13" s="121"/>
      <c r="BI13" s="121"/>
      <c r="BJ13" s="121"/>
      <c r="BK13" s="121"/>
      <c r="BL13" s="121"/>
      <c r="BM13" s="119"/>
      <c r="BN13" s="119"/>
      <c r="BO13" s="119"/>
      <c r="BP13" s="119"/>
      <c r="BQ13" s="119"/>
      <c r="BR13" s="119"/>
      <c r="BS13" s="119"/>
      <c r="BT13" s="119"/>
      <c r="BU13" s="119"/>
      <c r="BV13" s="119"/>
      <c r="BW13" s="119"/>
      <c r="BX13" s="119"/>
      <c r="BY13" s="119"/>
      <c r="BZ13" s="121"/>
      <c r="CA13" s="121"/>
      <c r="CB13" s="121"/>
      <c r="CC13" s="121"/>
      <c r="CD13" s="118"/>
      <c r="CE13" s="118"/>
      <c r="CF13" s="26"/>
      <c r="CG13" s="26"/>
      <c r="CH13" s="26"/>
      <c r="CI13" s="26"/>
      <c r="CJ13" s="26"/>
      <c r="CK13" s="26"/>
      <c r="CL13" s="26"/>
      <c r="CM13" s="26"/>
      <c r="CN13" s="26"/>
      <c r="CO13" s="26"/>
      <c r="CP13" s="26"/>
      <c r="CQ13" s="26"/>
      <c r="CR13" s="26"/>
      <c r="CS13" s="26"/>
      <c r="CT13" s="26"/>
      <c r="CU13" s="26"/>
    </row>
    <row r="14" spans="1:99" ht="15.5" x14ac:dyDescent="0.35">
      <c r="A14" s="203" t="str">
        <f t="shared" si="8"/>
        <v/>
      </c>
      <c r="B14" s="161" t="str">
        <f>IF('Year 8 _2022'!$B13="","", 'Year 8 _2022'!$B13)</f>
        <v/>
      </c>
      <c r="C14" s="160" t="str">
        <f>IF('Year 8 _2022'!$C13="","", 'Year 8 _2022'!$C13)</f>
        <v>NA</v>
      </c>
      <c r="D14" s="149" t="str">
        <f>IF('Year 8 _2022'!$D13="","", 'Year 8 _2022'!$D13)</f>
        <v/>
      </c>
      <c r="E14" s="120"/>
      <c r="F14" s="230" t="str">
        <f>IF('Year 8 _2022'!$E13="","", 'Year 8 _2022'!$E13)</f>
        <v/>
      </c>
      <c r="G14" s="161" t="str">
        <f>IF('Year 8 _2022'!$AB13="","", 'Year 8 _2022'!$AB13)</f>
        <v/>
      </c>
      <c r="H14" s="120"/>
      <c r="I14" s="171" t="str">
        <f>IF('Year 8 _2022'!$I13="","", 'Year 8 _2022'!$I13)</f>
        <v/>
      </c>
      <c r="J14" s="181"/>
      <c r="K14" s="180" t="str">
        <f>IF('Year 8 _2022'!$J13="","", 'Year 8 _2022'!$J13)</f>
        <v/>
      </c>
      <c r="L14" s="181"/>
      <c r="M14" s="180">
        <f t="shared" si="20"/>
        <v>0</v>
      </c>
      <c r="N14" s="180" t="str">
        <f>IF('Year 8 _2022'!$L13="","", 'Year 8 _2022'!$L13)</f>
        <v/>
      </c>
      <c r="O14" s="181"/>
      <c r="P14" s="171">
        <f>IF('Year 8 _2022'!$O13="",0, ('Year 8 _2022'!$O13+'Year 8 _2022'!$R13))</f>
        <v>0</v>
      </c>
      <c r="Q14" s="181"/>
      <c r="R14" s="180">
        <f>IF('Year 8 _2022'!$P13="",0, 'Year 8 _2022'!$P13)</f>
        <v>0</v>
      </c>
      <c r="S14" s="242"/>
      <c r="T14" s="349"/>
      <c r="U14" s="242"/>
      <c r="V14" s="174">
        <f>IFERROR(((($AN14+$AO14+$U14)/$AG14)*100),0)</f>
        <v>0</v>
      </c>
      <c r="W14" s="350"/>
      <c r="X14" s="175"/>
      <c r="Y14" s="180">
        <f>IF('Year 8 _2022'!$V13="",0, ('Year 8 _2022'!$V13+'Year 8 _2022'!$Y13))</f>
        <v>0</v>
      </c>
      <c r="Z14" s="181"/>
      <c r="AA14" s="162">
        <f>IF('Year 8 _2022'!$W13="",0, 'Year 8 _2022'!$W13)</f>
        <v>0</v>
      </c>
      <c r="AB14" s="184"/>
      <c r="AC14" s="353"/>
      <c r="AD14" s="120"/>
      <c r="AE14" s="174">
        <f>IFERROR(((($AP14+$AQ14+$AD14)/$AG14)*100),0)</f>
        <v>0</v>
      </c>
      <c r="AF14" s="183"/>
      <c r="AG14" s="165" t="str">
        <f t="shared" si="9"/>
        <v/>
      </c>
      <c r="AH14" s="170" t="str">
        <f t="shared" si="10"/>
        <v/>
      </c>
      <c r="AI14" s="153">
        <f t="shared" si="11"/>
        <v>0</v>
      </c>
      <c r="AJ14" s="166" t="str">
        <f t="shared" si="12"/>
        <v>NA</v>
      </c>
      <c r="AK14" s="166" t="str">
        <f t="shared" si="1"/>
        <v/>
      </c>
      <c r="AL14" s="166" t="str">
        <f t="shared" si="2"/>
        <v/>
      </c>
      <c r="AM14" s="166" t="str">
        <f t="shared" si="3"/>
        <v/>
      </c>
      <c r="AN14" s="166">
        <f t="shared" si="13"/>
        <v>0</v>
      </c>
      <c r="AO14" s="166">
        <f t="shared" si="4"/>
        <v>0</v>
      </c>
      <c r="AP14" s="166">
        <f t="shared" si="5"/>
        <v>0</v>
      </c>
      <c r="AQ14" s="166">
        <f t="shared" ref="AQ14:AQ74" si="23">IF($AB14="",$AA14,$AB14)</f>
        <v>0</v>
      </c>
      <c r="AR14" s="167" t="str">
        <f>IF('Year 8 _2022'!$S13="","", 'Year 8 _2022'!$S13)</f>
        <v/>
      </c>
      <c r="AS14" s="166" t="str">
        <f>IF('Year 8 _2022'!$Z13="","", 'Year 8 _2022'!$Z13)</f>
        <v/>
      </c>
      <c r="AT14" s="166" t="str">
        <f t="shared" si="22"/>
        <v/>
      </c>
      <c r="AU14" s="166" t="str">
        <f t="shared" si="6"/>
        <v>NA</v>
      </c>
      <c r="AV14" s="166" t="str">
        <f>IF(AU14="NA","",IF(AU14=999999, "", IF(AU14=888888, "", IF(COUNTIF($AU$11:AU14,AU14)=1,AU14,""))))</f>
        <v/>
      </c>
      <c r="AW14" s="166" t="str">
        <f t="shared" si="7"/>
        <v>NA</v>
      </c>
      <c r="AX14" s="166" t="str">
        <f>IF(AW14="NA","",IF(AW14=999999, "", IF(AW14=888888, "", IF(COUNTIF($AW$11:AW14,AW14)=1,AW14,""))))</f>
        <v/>
      </c>
      <c r="AY14" s="166" t="str">
        <f t="shared" si="14"/>
        <v>NA</v>
      </c>
      <c r="AZ14" s="166" t="str">
        <f>IF(AY14="NA","",IF(AY14=999999, "", IF(AY14=888888, "", IF(COUNTIF($AY$11:AY14,AY14)=1,AY14,""))))</f>
        <v/>
      </c>
      <c r="BA14" s="166">
        <f t="shared" si="15"/>
        <v>0</v>
      </c>
      <c r="BB14" s="166">
        <f t="shared" si="16"/>
        <v>0</v>
      </c>
      <c r="BC14" s="166" t="str">
        <f t="shared" si="17"/>
        <v/>
      </c>
      <c r="BD14" s="166" t="str">
        <f t="shared" si="18"/>
        <v/>
      </c>
      <c r="BE14" s="120" t="str">
        <f t="shared" si="19"/>
        <v>NA</v>
      </c>
      <c r="BF14" s="120" t="str">
        <f>IF(BE14="NA","",IF(BE14=999999, "", IF(BE14=888888, "", IF(COUNTIF($BE$11:BE14,BE14)=1,BE14,""))))</f>
        <v/>
      </c>
      <c r="BG14" s="121"/>
      <c r="BH14" s="121"/>
      <c r="BI14" s="121"/>
      <c r="BJ14" s="121"/>
      <c r="BK14" s="121"/>
      <c r="BL14" s="121"/>
      <c r="BM14" s="119"/>
      <c r="BN14" s="119"/>
      <c r="BO14" s="119"/>
      <c r="BP14" s="119"/>
      <c r="BQ14" s="119"/>
      <c r="BR14" s="119"/>
      <c r="BS14" s="119"/>
      <c r="BT14" s="119"/>
      <c r="BU14" s="119"/>
      <c r="BV14" s="119"/>
      <c r="BW14" s="119"/>
      <c r="BX14" s="119"/>
      <c r="BY14" s="119"/>
      <c r="BZ14" s="121"/>
      <c r="CA14" s="121"/>
      <c r="CB14" s="121"/>
      <c r="CC14" s="121"/>
      <c r="CD14" s="118"/>
      <c r="CE14" s="118"/>
      <c r="CF14" s="26"/>
      <c r="CG14" s="26"/>
      <c r="CH14" s="26"/>
      <c r="CI14" s="26"/>
      <c r="CJ14" s="26"/>
      <c r="CK14" s="26"/>
      <c r="CL14" s="26"/>
      <c r="CM14" s="26"/>
      <c r="CN14" s="26"/>
      <c r="CO14" s="26"/>
      <c r="CP14" s="26"/>
      <c r="CQ14" s="26"/>
      <c r="CR14" s="26"/>
      <c r="CS14" s="26"/>
      <c r="CT14" s="26"/>
      <c r="CU14" s="26"/>
    </row>
    <row r="15" spans="1:99" ht="15.5" x14ac:dyDescent="0.35">
      <c r="A15" s="203" t="str">
        <f t="shared" si="8"/>
        <v/>
      </c>
      <c r="B15" s="161" t="str">
        <f>IF('Year 8 _2022'!$B14="","", 'Year 8 _2022'!$B14)</f>
        <v/>
      </c>
      <c r="C15" s="160" t="str">
        <f>IF('Year 8 _2022'!$C14="","", 'Year 8 _2022'!$C14)</f>
        <v>NA</v>
      </c>
      <c r="D15" s="149" t="str">
        <f>IF('Year 8 _2022'!$D14="","", 'Year 8 _2022'!$D14)</f>
        <v/>
      </c>
      <c r="E15" s="120"/>
      <c r="F15" s="230" t="str">
        <f>IF('Year 8 _2022'!$E14="","", 'Year 8 _2022'!$E14)</f>
        <v/>
      </c>
      <c r="G15" s="161" t="str">
        <f>IF('Year 8 _2022'!$AB14="","", 'Year 8 _2022'!$AB14)</f>
        <v/>
      </c>
      <c r="H15" s="120"/>
      <c r="I15" s="171" t="str">
        <f>IF('Year 8 _2022'!$I14="","", 'Year 8 _2022'!$I14)</f>
        <v/>
      </c>
      <c r="J15" s="181"/>
      <c r="K15" s="180" t="str">
        <f>IF('Year 8 _2022'!$J14="","", 'Year 8 _2022'!$J14)</f>
        <v/>
      </c>
      <c r="L15" s="181"/>
      <c r="M15" s="180">
        <f t="shared" si="20"/>
        <v>0</v>
      </c>
      <c r="N15" s="180" t="str">
        <f>IF('Year 8 _2022'!$L14="","", 'Year 8 _2022'!$L14)</f>
        <v/>
      </c>
      <c r="O15" s="181"/>
      <c r="P15" s="171">
        <f>IF('Year 8 _2022'!$O14="",0, ('Year 8 _2022'!$O14+'Year 8 _2022'!$R14))</f>
        <v>0</v>
      </c>
      <c r="Q15" s="181"/>
      <c r="R15" s="180">
        <f>IF('Year 8 _2022'!$P14="",0, 'Year 8 _2022'!$P14)</f>
        <v>0</v>
      </c>
      <c r="S15" s="242"/>
      <c r="T15" s="349"/>
      <c r="U15" s="242"/>
      <c r="V15" s="174">
        <f t="shared" si="21"/>
        <v>0</v>
      </c>
      <c r="W15" s="350"/>
      <c r="X15" s="175"/>
      <c r="Y15" s="180">
        <f>IF('Year 8 _2022'!$V14="",0, ('Year 8 _2022'!$V14+'Year 8 _2022'!$Y14))</f>
        <v>0</v>
      </c>
      <c r="Z15" s="181"/>
      <c r="AA15" s="162">
        <f>IF('Year 8 _2022'!$W14="",0, 'Year 8 _2022'!$W14)</f>
        <v>0</v>
      </c>
      <c r="AB15" s="184"/>
      <c r="AC15" s="353"/>
      <c r="AD15" s="120"/>
      <c r="AE15" s="174">
        <f t="shared" ref="AE15:AE78" si="24">IFERROR(((($AP15+$AQ15+$AD15)/$AG15)*100),0)</f>
        <v>0</v>
      </c>
      <c r="AF15" s="183"/>
      <c r="AG15" s="165" t="str">
        <f t="shared" si="9"/>
        <v/>
      </c>
      <c r="AH15" s="170" t="str">
        <f t="shared" si="10"/>
        <v/>
      </c>
      <c r="AI15" s="153">
        <f t="shared" si="11"/>
        <v>0</v>
      </c>
      <c r="AJ15" s="166" t="str">
        <f t="shared" si="12"/>
        <v>NA</v>
      </c>
      <c r="AK15" s="166" t="str">
        <f t="shared" si="1"/>
        <v/>
      </c>
      <c r="AL15" s="166" t="str">
        <f t="shared" si="2"/>
        <v/>
      </c>
      <c r="AM15" s="166" t="str">
        <f t="shared" si="3"/>
        <v/>
      </c>
      <c r="AN15" s="166">
        <f t="shared" si="13"/>
        <v>0</v>
      </c>
      <c r="AO15" s="166">
        <f t="shared" si="4"/>
        <v>0</v>
      </c>
      <c r="AP15" s="166">
        <f t="shared" si="5"/>
        <v>0</v>
      </c>
      <c r="AQ15" s="166">
        <f t="shared" si="23"/>
        <v>0</v>
      </c>
      <c r="AR15" s="167" t="str">
        <f>IF('Year 8 _2022'!$S14="","", 'Year 8 _2022'!$S14)</f>
        <v/>
      </c>
      <c r="AS15" s="166" t="str">
        <f>IF('Year 8 _2022'!$Z14="","", 'Year 8 _2022'!$Z14)</f>
        <v/>
      </c>
      <c r="AT15" s="166" t="str">
        <f t="shared" si="22"/>
        <v/>
      </c>
      <c r="AU15" s="166" t="str">
        <f t="shared" si="6"/>
        <v>NA</v>
      </c>
      <c r="AV15" s="166" t="str">
        <f>IF(AU15="NA","",IF(AU15=999999, "", IF(AU15=888888, "", IF(COUNTIF($AU$11:AU15,AU15)=1,AU15,""))))</f>
        <v/>
      </c>
      <c r="AW15" s="166" t="str">
        <f t="shared" si="7"/>
        <v>NA</v>
      </c>
      <c r="AX15" s="166" t="str">
        <f>IF(AW15="NA","",IF(AW15=999999, "", IF(AW15=888888, "", IF(COUNTIF($AW$11:AW15,AW15)=1,AW15,""))))</f>
        <v/>
      </c>
      <c r="AY15" s="166" t="str">
        <f t="shared" si="14"/>
        <v>NA</v>
      </c>
      <c r="AZ15" s="166" t="str">
        <f>IF(AY15="NA","",IF(AY15=999999, "", IF(AY15=888888, "", IF(COUNTIF($AY$11:AY15,AY15)=1,AY15,""))))</f>
        <v/>
      </c>
      <c r="BA15" s="166">
        <f t="shared" si="15"/>
        <v>0</v>
      </c>
      <c r="BB15" s="166">
        <f t="shared" si="16"/>
        <v>0</v>
      </c>
      <c r="BC15" s="166" t="str">
        <f t="shared" si="17"/>
        <v/>
      </c>
      <c r="BD15" s="166" t="str">
        <f t="shared" si="18"/>
        <v/>
      </c>
      <c r="BE15" s="120" t="str">
        <f t="shared" si="19"/>
        <v>NA</v>
      </c>
      <c r="BF15" s="120" t="str">
        <f>IF(BE15="NA","",IF(BE15=999999, "", IF(BE15=888888, "", IF(COUNTIF($BE$11:BE15,BE15)=1,BE15,""))))</f>
        <v/>
      </c>
      <c r="BG15" s="121"/>
      <c r="BH15" s="121"/>
      <c r="BI15" s="121"/>
      <c r="BJ15" s="121"/>
      <c r="BK15" s="121"/>
      <c r="BL15" s="121"/>
      <c r="BM15" s="119"/>
      <c r="BN15" s="119"/>
      <c r="BO15" s="119"/>
      <c r="BP15" s="119"/>
      <c r="BQ15" s="119"/>
      <c r="BR15" s="119"/>
      <c r="BS15" s="119"/>
      <c r="BT15" s="119"/>
      <c r="BU15" s="119"/>
      <c r="BV15" s="119"/>
      <c r="BW15" s="119"/>
      <c r="BX15" s="119"/>
      <c r="BY15" s="119"/>
      <c r="BZ15" s="121"/>
      <c r="CA15" s="121"/>
      <c r="CB15" s="121"/>
      <c r="CC15" s="121"/>
      <c r="CD15" s="118"/>
      <c r="CE15" s="118"/>
      <c r="CF15" s="26"/>
      <c r="CG15" s="26"/>
      <c r="CH15" s="26"/>
      <c r="CI15" s="26"/>
      <c r="CJ15" s="26"/>
      <c r="CK15" s="26"/>
      <c r="CL15" s="26"/>
      <c r="CM15" s="26"/>
      <c r="CN15" s="26"/>
      <c r="CO15" s="26"/>
      <c r="CP15" s="26"/>
      <c r="CQ15" s="26"/>
      <c r="CR15" s="26"/>
      <c r="CS15" s="26"/>
      <c r="CT15" s="26"/>
      <c r="CU15" s="26"/>
    </row>
    <row r="16" spans="1:99" ht="15.5" x14ac:dyDescent="0.35">
      <c r="A16" s="203" t="str">
        <f t="shared" si="8"/>
        <v/>
      </c>
      <c r="B16" s="161" t="str">
        <f>IF('Year 8 _2022'!$B15="","", 'Year 8 _2022'!$B15)</f>
        <v/>
      </c>
      <c r="C16" s="160" t="str">
        <f>IF('Year 8 _2022'!$C15="","", 'Year 8 _2022'!$C15)</f>
        <v>NA</v>
      </c>
      <c r="D16" s="149" t="str">
        <f>IF('Year 8 _2022'!$D15="","", 'Year 8 _2022'!$D15)</f>
        <v/>
      </c>
      <c r="E16" s="120"/>
      <c r="F16" s="230" t="str">
        <f>IF('Year 8 _2022'!$E15="","", 'Year 8 _2022'!$E15)</f>
        <v/>
      </c>
      <c r="G16" s="161" t="str">
        <f>IF('Year 8 _2022'!$AB15="","", 'Year 8 _2022'!$AB15)</f>
        <v/>
      </c>
      <c r="H16" s="120"/>
      <c r="I16" s="171" t="str">
        <f>IF('Year 8 _2022'!$I15="","", 'Year 8 _2022'!$I15)</f>
        <v/>
      </c>
      <c r="J16" s="181"/>
      <c r="K16" s="180" t="str">
        <f>IF('Year 8 _2022'!$J15="","", 'Year 8 _2022'!$J15)</f>
        <v/>
      </c>
      <c r="L16" s="181"/>
      <c r="M16" s="180">
        <f t="shared" si="20"/>
        <v>0</v>
      </c>
      <c r="N16" s="180" t="str">
        <f>IF('Year 8 _2022'!$L15="","", 'Year 8 _2022'!$L15)</f>
        <v/>
      </c>
      <c r="O16" s="181"/>
      <c r="P16" s="171">
        <f>IF('Year 8 _2022'!$O15="",0, ('Year 8 _2022'!$O15+'Year 8 _2022'!$R15))</f>
        <v>0</v>
      </c>
      <c r="Q16" s="181"/>
      <c r="R16" s="180">
        <f>IF('Year 8 _2022'!$P15="",0, 'Year 8 _2022'!$P15)</f>
        <v>0</v>
      </c>
      <c r="S16" s="242"/>
      <c r="T16" s="349"/>
      <c r="U16" s="242"/>
      <c r="V16" s="174">
        <f t="shared" si="21"/>
        <v>0</v>
      </c>
      <c r="W16" s="350"/>
      <c r="X16" s="175"/>
      <c r="Y16" s="180">
        <f>IF('Year 8 _2022'!$V15="",0, ('Year 8 _2022'!$V15+'Year 8 _2022'!$Y15))</f>
        <v>0</v>
      </c>
      <c r="Z16" s="181"/>
      <c r="AA16" s="162">
        <f>IF('Year 8 _2022'!$W15="",0, 'Year 8 _2022'!$W15)</f>
        <v>0</v>
      </c>
      <c r="AB16" s="184"/>
      <c r="AC16" s="353"/>
      <c r="AD16" s="120"/>
      <c r="AE16" s="174">
        <f t="shared" si="24"/>
        <v>0</v>
      </c>
      <c r="AF16" s="183"/>
      <c r="AG16" s="165" t="str">
        <f t="shared" si="9"/>
        <v/>
      </c>
      <c r="AH16" s="170" t="str">
        <f t="shared" si="10"/>
        <v/>
      </c>
      <c r="AI16" s="153">
        <f t="shared" si="11"/>
        <v>0</v>
      </c>
      <c r="AJ16" s="166" t="str">
        <f t="shared" si="12"/>
        <v>NA</v>
      </c>
      <c r="AK16" s="166" t="str">
        <f t="shared" si="1"/>
        <v/>
      </c>
      <c r="AL16" s="166" t="str">
        <f t="shared" si="2"/>
        <v/>
      </c>
      <c r="AM16" s="166" t="str">
        <f t="shared" si="3"/>
        <v/>
      </c>
      <c r="AN16" s="166">
        <f t="shared" si="13"/>
        <v>0</v>
      </c>
      <c r="AO16" s="166">
        <f t="shared" si="4"/>
        <v>0</v>
      </c>
      <c r="AP16" s="166">
        <f t="shared" si="5"/>
        <v>0</v>
      </c>
      <c r="AQ16" s="166">
        <f t="shared" si="23"/>
        <v>0</v>
      </c>
      <c r="AR16" s="167" t="str">
        <f>IF('Year 8 _2022'!$S15="","", 'Year 8 _2022'!$S15)</f>
        <v/>
      </c>
      <c r="AS16" s="166" t="str">
        <f>IF('Year 8 _2022'!$Z15="","", 'Year 8 _2022'!$Z15)</f>
        <v/>
      </c>
      <c r="AT16" s="166" t="str">
        <f t="shared" si="22"/>
        <v/>
      </c>
      <c r="AU16" s="166" t="str">
        <f t="shared" si="6"/>
        <v>NA</v>
      </c>
      <c r="AV16" s="166" t="str">
        <f>IF(AU16="NA","",IF(AU16=999999, "", IF(AU16=888888, "", IF(COUNTIF($AU$11:AU16,AU16)=1,AU16,""))))</f>
        <v/>
      </c>
      <c r="AW16" s="166" t="str">
        <f t="shared" si="7"/>
        <v>NA</v>
      </c>
      <c r="AX16" s="166" t="str">
        <f>IF(AW16="NA","",IF(AW16=999999, "", IF(AW16=888888, "", IF(COUNTIF($AW$11:AW16,AW16)=1,AW16,""))))</f>
        <v/>
      </c>
      <c r="AY16" s="166" t="str">
        <f t="shared" si="14"/>
        <v>NA</v>
      </c>
      <c r="AZ16" s="166" t="str">
        <f>IF(AY16="NA","",IF(AY16=999999, "", IF(AY16=888888, "", IF(COUNTIF($AY$11:AY16,AY16)=1,AY16,""))))</f>
        <v/>
      </c>
      <c r="BA16" s="166">
        <f t="shared" si="15"/>
        <v>0</v>
      </c>
      <c r="BB16" s="166">
        <f t="shared" si="16"/>
        <v>0</v>
      </c>
      <c r="BC16" s="166" t="str">
        <f t="shared" si="17"/>
        <v/>
      </c>
      <c r="BD16" s="166" t="str">
        <f t="shared" si="18"/>
        <v/>
      </c>
      <c r="BE16" s="120" t="str">
        <f t="shared" si="19"/>
        <v>NA</v>
      </c>
      <c r="BF16" s="120" t="str">
        <f>IF(BE16="NA","",IF(BE16=999999, "", IF(BE16=888888, "", IF(COUNTIF($BE$11:BE16,BE16)=1,BE16,""))))</f>
        <v/>
      </c>
      <c r="BG16" s="121"/>
      <c r="BH16" s="121"/>
      <c r="BI16" s="121"/>
      <c r="BJ16" s="121"/>
      <c r="BK16" s="121"/>
      <c r="BL16" s="121"/>
      <c r="BM16" s="119"/>
      <c r="BN16" s="119"/>
      <c r="BO16" s="119"/>
      <c r="BP16" s="119"/>
      <c r="BQ16" s="119"/>
      <c r="BR16" s="119"/>
      <c r="BS16" s="119"/>
      <c r="BT16" s="119"/>
      <c r="BU16" s="119"/>
      <c r="BV16" s="119"/>
      <c r="BW16" s="119"/>
      <c r="BX16" s="119"/>
      <c r="BY16" s="119"/>
      <c r="BZ16" s="121"/>
      <c r="CA16" s="121"/>
      <c r="CB16" s="121"/>
      <c r="CC16" s="121"/>
      <c r="CD16" s="118"/>
      <c r="CE16" s="118"/>
      <c r="CF16" s="26"/>
      <c r="CG16" s="26"/>
      <c r="CH16" s="26"/>
      <c r="CI16" s="26"/>
      <c r="CJ16" s="26"/>
      <c r="CK16" s="26"/>
      <c r="CL16" s="26"/>
      <c r="CM16" s="26"/>
      <c r="CN16" s="26"/>
      <c r="CO16" s="26"/>
      <c r="CP16" s="26"/>
      <c r="CQ16" s="26"/>
      <c r="CR16" s="26"/>
      <c r="CS16" s="26"/>
      <c r="CT16" s="26"/>
      <c r="CU16" s="26"/>
    </row>
    <row r="17" spans="1:99" ht="15.5" x14ac:dyDescent="0.35">
      <c r="A17" s="203" t="str">
        <f t="shared" si="8"/>
        <v/>
      </c>
      <c r="B17" s="161" t="str">
        <f>IF('Year 8 _2022'!$B16="","", 'Year 8 _2022'!$B16)</f>
        <v/>
      </c>
      <c r="C17" s="160" t="str">
        <f>IF('Year 8 _2022'!$C16="","", 'Year 8 _2022'!$C16)</f>
        <v>NA</v>
      </c>
      <c r="D17" s="149" t="str">
        <f>IF('Year 8 _2022'!$D16="","", 'Year 8 _2022'!$D16)</f>
        <v/>
      </c>
      <c r="E17" s="120"/>
      <c r="F17" s="230" t="str">
        <f>IF('Year 8 _2022'!$E16="","", 'Year 8 _2022'!$E16)</f>
        <v/>
      </c>
      <c r="G17" s="161" t="str">
        <f>IF('Year 8 _2022'!$AB16="","", 'Year 8 _2022'!$AB16)</f>
        <v/>
      </c>
      <c r="H17" s="120"/>
      <c r="I17" s="171" t="str">
        <f>IF('Year 8 _2022'!$I16="","", 'Year 8 _2022'!$I16)</f>
        <v/>
      </c>
      <c r="J17" s="181"/>
      <c r="K17" s="180" t="str">
        <f>IF('Year 8 _2022'!$J16="","", 'Year 8 _2022'!$J16)</f>
        <v/>
      </c>
      <c r="L17" s="181"/>
      <c r="M17" s="180">
        <f t="shared" si="20"/>
        <v>0</v>
      </c>
      <c r="N17" s="180" t="str">
        <f>IF('Year 8 _2022'!$L16="","", 'Year 8 _2022'!$L16)</f>
        <v/>
      </c>
      <c r="O17" s="181"/>
      <c r="P17" s="171">
        <f>IF('Year 8 _2022'!$O16="",0, ('Year 8 _2022'!$O16+'Year 8 _2022'!$R16))</f>
        <v>0</v>
      </c>
      <c r="Q17" s="181"/>
      <c r="R17" s="180">
        <f>IF('Year 8 _2022'!$P16="",0, 'Year 8 _2022'!$P16)</f>
        <v>0</v>
      </c>
      <c r="S17" s="242"/>
      <c r="T17" s="349"/>
      <c r="U17" s="242"/>
      <c r="V17" s="174">
        <f t="shared" si="21"/>
        <v>0</v>
      </c>
      <c r="W17" s="350"/>
      <c r="X17" s="175"/>
      <c r="Y17" s="180">
        <f>IF('Year 8 _2022'!$V16="",0, ('Year 8 _2022'!$V16+'Year 8 _2022'!$Y16))</f>
        <v>0</v>
      </c>
      <c r="Z17" s="181"/>
      <c r="AA17" s="162">
        <f>IF('Year 8 _2022'!$W16="",0, 'Year 8 _2022'!$W16)</f>
        <v>0</v>
      </c>
      <c r="AB17" s="184"/>
      <c r="AC17" s="353"/>
      <c r="AD17" s="120"/>
      <c r="AE17" s="174">
        <f t="shared" si="24"/>
        <v>0</v>
      </c>
      <c r="AF17" s="183"/>
      <c r="AG17" s="165" t="str">
        <f t="shared" si="9"/>
        <v/>
      </c>
      <c r="AH17" s="170" t="str">
        <f t="shared" si="10"/>
        <v/>
      </c>
      <c r="AI17" s="153">
        <f t="shared" si="11"/>
        <v>0</v>
      </c>
      <c r="AJ17" s="166" t="str">
        <f t="shared" si="12"/>
        <v>NA</v>
      </c>
      <c r="AK17" s="166" t="str">
        <f t="shared" si="1"/>
        <v/>
      </c>
      <c r="AL17" s="166" t="str">
        <f t="shared" si="2"/>
        <v/>
      </c>
      <c r="AM17" s="166" t="str">
        <f t="shared" si="3"/>
        <v/>
      </c>
      <c r="AN17" s="166">
        <f t="shared" si="13"/>
        <v>0</v>
      </c>
      <c r="AO17" s="166">
        <f t="shared" si="4"/>
        <v>0</v>
      </c>
      <c r="AP17" s="166">
        <f t="shared" si="5"/>
        <v>0</v>
      </c>
      <c r="AQ17" s="166">
        <f t="shared" si="23"/>
        <v>0</v>
      </c>
      <c r="AR17" s="167" t="str">
        <f>IF('Year 8 _2022'!$S16="","", 'Year 8 _2022'!$S16)</f>
        <v/>
      </c>
      <c r="AS17" s="166" t="str">
        <f>IF('Year 8 _2022'!$Z16="","", 'Year 8 _2022'!$Z16)</f>
        <v/>
      </c>
      <c r="AT17" s="166" t="str">
        <f t="shared" si="22"/>
        <v/>
      </c>
      <c r="AU17" s="166" t="str">
        <f t="shared" si="6"/>
        <v>NA</v>
      </c>
      <c r="AV17" s="166" t="str">
        <f>IF(AU17="NA","",IF(AU17=999999, "", IF(AU17=888888, "", IF(COUNTIF($AU$11:AU17,AU17)=1,AU17,""))))</f>
        <v/>
      </c>
      <c r="AW17" s="166" t="str">
        <f t="shared" si="7"/>
        <v>NA</v>
      </c>
      <c r="AX17" s="166" t="str">
        <f>IF(AW17="NA","",IF(AW17=999999, "", IF(AW17=888888, "", IF(COUNTIF($AW$11:AW17,AW17)=1,AW17,""))))</f>
        <v/>
      </c>
      <c r="AY17" s="166" t="str">
        <f t="shared" si="14"/>
        <v>NA</v>
      </c>
      <c r="AZ17" s="166" t="str">
        <f>IF(AY17="NA","",IF(AY17=999999, "", IF(AY17=888888, "", IF(COUNTIF($AY$11:AY17,AY17)=1,AY17,""))))</f>
        <v/>
      </c>
      <c r="BA17" s="166">
        <f t="shared" si="15"/>
        <v>0</v>
      </c>
      <c r="BB17" s="166">
        <f t="shared" si="16"/>
        <v>0</v>
      </c>
      <c r="BC17" s="166" t="str">
        <f t="shared" si="17"/>
        <v/>
      </c>
      <c r="BD17" s="166" t="str">
        <f t="shared" si="18"/>
        <v/>
      </c>
      <c r="BE17" s="120" t="str">
        <f t="shared" si="19"/>
        <v>NA</v>
      </c>
      <c r="BF17" s="120" t="str">
        <f>IF(BE17="NA","",IF(BE17=999999, "", IF(BE17=888888, "", IF(COUNTIF($BE$11:BE17,BE17)=1,BE17,""))))</f>
        <v/>
      </c>
      <c r="BG17" s="121"/>
      <c r="BH17" s="121"/>
      <c r="BI17" s="121"/>
      <c r="BJ17" s="121"/>
      <c r="BK17" s="121"/>
      <c r="BL17" s="121"/>
      <c r="BM17" s="119"/>
      <c r="BN17" s="119"/>
      <c r="BO17" s="119"/>
      <c r="BP17" s="119"/>
      <c r="BQ17" s="119"/>
      <c r="BR17" s="119"/>
      <c r="BS17" s="119"/>
      <c r="BT17" s="119"/>
      <c r="BU17" s="119"/>
      <c r="BV17" s="119"/>
      <c r="BW17" s="119"/>
      <c r="BX17" s="119"/>
      <c r="BY17" s="119"/>
      <c r="BZ17" s="121"/>
      <c r="CA17" s="121"/>
      <c r="CB17" s="121"/>
      <c r="CC17" s="121"/>
      <c r="CD17" s="118"/>
      <c r="CE17" s="118"/>
      <c r="CF17" s="26"/>
      <c r="CG17" s="26"/>
      <c r="CH17" s="26"/>
      <c r="CI17" s="26"/>
      <c r="CJ17" s="26"/>
      <c r="CK17" s="26"/>
      <c r="CL17" s="26"/>
      <c r="CM17" s="26"/>
      <c r="CN17" s="26"/>
      <c r="CO17" s="26"/>
      <c r="CP17" s="26"/>
      <c r="CQ17" s="26"/>
      <c r="CR17" s="26"/>
      <c r="CS17" s="26"/>
      <c r="CT17" s="26"/>
      <c r="CU17" s="26"/>
    </row>
    <row r="18" spans="1:99" ht="15.5" x14ac:dyDescent="0.35">
      <c r="A18" s="203" t="str">
        <f t="shared" si="8"/>
        <v/>
      </c>
      <c r="B18" s="161" t="str">
        <f>IF('Year 8 _2022'!$B17="","", 'Year 8 _2022'!$B17)</f>
        <v/>
      </c>
      <c r="C18" s="160" t="str">
        <f>IF('Year 8 _2022'!$C17="","", 'Year 8 _2022'!$C17)</f>
        <v>NA</v>
      </c>
      <c r="D18" s="149" t="str">
        <f>IF('Year 8 _2022'!$D17="","", 'Year 8 _2022'!$D17)</f>
        <v/>
      </c>
      <c r="E18" s="120"/>
      <c r="F18" s="230" t="str">
        <f>IF('Year 8 _2022'!$E17="","", 'Year 8 _2022'!$E17)</f>
        <v/>
      </c>
      <c r="G18" s="161" t="str">
        <f>IF('Year 8 _2022'!$AB17="","", 'Year 8 _2022'!$AB17)</f>
        <v/>
      </c>
      <c r="H18" s="120"/>
      <c r="I18" s="171" t="str">
        <f>IF('Year 8 _2022'!$I17="","", 'Year 8 _2022'!$I17)</f>
        <v/>
      </c>
      <c r="J18" s="181"/>
      <c r="K18" s="180" t="str">
        <f>IF('Year 8 _2022'!$J17="","", 'Year 8 _2022'!$J17)</f>
        <v/>
      </c>
      <c r="L18" s="181"/>
      <c r="M18" s="180">
        <f t="shared" si="20"/>
        <v>0</v>
      </c>
      <c r="N18" s="180" t="str">
        <f>IF('Year 8 _2022'!$L17="","", 'Year 8 _2022'!$L17)</f>
        <v/>
      </c>
      <c r="O18" s="181"/>
      <c r="P18" s="171">
        <f>IF('Year 8 _2022'!$O17="",0, ('Year 8 _2022'!$O17+'Year 8 _2022'!$R17))</f>
        <v>0</v>
      </c>
      <c r="Q18" s="181"/>
      <c r="R18" s="180">
        <f>IF('Year 8 _2022'!$P17="",0, 'Year 8 _2022'!$P17)</f>
        <v>0</v>
      </c>
      <c r="S18" s="242"/>
      <c r="T18" s="349"/>
      <c r="U18" s="242"/>
      <c r="V18" s="174">
        <f t="shared" si="21"/>
        <v>0</v>
      </c>
      <c r="W18" s="350"/>
      <c r="X18" s="175"/>
      <c r="Y18" s="180">
        <f>IF('Year 8 _2022'!$V17="",0, ('Year 8 _2022'!$V17+'Year 8 _2022'!$Y17))</f>
        <v>0</v>
      </c>
      <c r="Z18" s="181"/>
      <c r="AA18" s="162">
        <f>IF('Year 8 _2022'!$W17="",0, 'Year 8 _2022'!$W17)</f>
        <v>0</v>
      </c>
      <c r="AB18" s="184"/>
      <c r="AC18" s="353"/>
      <c r="AD18" s="120"/>
      <c r="AE18" s="174">
        <f t="shared" si="24"/>
        <v>0</v>
      </c>
      <c r="AF18" s="183"/>
      <c r="AG18" s="165" t="str">
        <f t="shared" si="9"/>
        <v/>
      </c>
      <c r="AH18" s="170" t="str">
        <f t="shared" si="10"/>
        <v/>
      </c>
      <c r="AI18" s="153">
        <f t="shared" si="11"/>
        <v>0</v>
      </c>
      <c r="AJ18" s="166" t="str">
        <f t="shared" si="12"/>
        <v>NA</v>
      </c>
      <c r="AK18" s="166" t="str">
        <f t="shared" si="1"/>
        <v/>
      </c>
      <c r="AL18" s="166" t="str">
        <f t="shared" si="2"/>
        <v/>
      </c>
      <c r="AM18" s="166" t="str">
        <f t="shared" si="3"/>
        <v/>
      </c>
      <c r="AN18" s="166">
        <f t="shared" si="13"/>
        <v>0</v>
      </c>
      <c r="AO18" s="166">
        <f t="shared" si="4"/>
        <v>0</v>
      </c>
      <c r="AP18" s="166">
        <f t="shared" si="5"/>
        <v>0</v>
      </c>
      <c r="AQ18" s="166">
        <f t="shared" si="23"/>
        <v>0</v>
      </c>
      <c r="AR18" s="167" t="str">
        <f>IF('Year 8 _2022'!$S17="","", 'Year 8 _2022'!$S17)</f>
        <v/>
      </c>
      <c r="AS18" s="166" t="str">
        <f>IF('Year 8 _2022'!$Z17="","", 'Year 8 _2022'!$Z17)</f>
        <v/>
      </c>
      <c r="AT18" s="166" t="str">
        <f t="shared" si="22"/>
        <v/>
      </c>
      <c r="AU18" s="166" t="str">
        <f t="shared" si="6"/>
        <v>NA</v>
      </c>
      <c r="AV18" s="166" t="str">
        <f>IF(AU18="NA","",IF(AU18=999999, "", IF(AU18=888888, "", IF(COUNTIF($AU$11:AU18,AU18)=1,AU18,""))))</f>
        <v/>
      </c>
      <c r="AW18" s="166" t="str">
        <f t="shared" si="7"/>
        <v>NA</v>
      </c>
      <c r="AX18" s="166" t="str">
        <f>IF(AW18="NA","",IF(AW18=999999, "", IF(AW18=888888, "", IF(COUNTIF($AW$11:AW18,AW18)=1,AW18,""))))</f>
        <v/>
      </c>
      <c r="AY18" s="166" t="str">
        <f t="shared" si="14"/>
        <v>NA</v>
      </c>
      <c r="AZ18" s="166" t="str">
        <f>IF(AY18="NA","",IF(AY18=999999, "", IF(AY18=888888, "", IF(COUNTIF($AY$11:AY18,AY18)=1,AY18,""))))</f>
        <v/>
      </c>
      <c r="BA18" s="166">
        <f t="shared" si="15"/>
        <v>0</v>
      </c>
      <c r="BB18" s="166">
        <f t="shared" si="16"/>
        <v>0</v>
      </c>
      <c r="BC18" s="166" t="str">
        <f t="shared" si="17"/>
        <v/>
      </c>
      <c r="BD18" s="166" t="str">
        <f t="shared" si="18"/>
        <v/>
      </c>
      <c r="BE18" s="120" t="str">
        <f t="shared" si="19"/>
        <v>NA</v>
      </c>
      <c r="BF18" s="120" t="str">
        <f>IF(BE18="NA","",IF(BE18=999999, "", IF(BE18=888888, "", IF(COUNTIF($BE$11:BE18,BE18)=1,BE18,""))))</f>
        <v/>
      </c>
      <c r="BG18" s="121"/>
      <c r="BH18" s="121"/>
      <c r="BI18" s="121"/>
      <c r="BJ18" s="121"/>
      <c r="BK18" s="121"/>
      <c r="BL18" s="121"/>
      <c r="BM18" s="119"/>
      <c r="BN18" s="119"/>
      <c r="BO18" s="119"/>
      <c r="BP18" s="119"/>
      <c r="BQ18" s="119"/>
      <c r="BR18" s="119"/>
      <c r="BS18" s="119"/>
      <c r="BT18" s="119"/>
      <c r="BU18" s="119"/>
      <c r="BV18" s="119"/>
      <c r="BW18" s="119"/>
      <c r="BX18" s="119"/>
      <c r="BY18" s="119"/>
      <c r="BZ18" s="121"/>
      <c r="CA18" s="121"/>
      <c r="CB18" s="121"/>
      <c r="CC18" s="121"/>
      <c r="CD18" s="118"/>
      <c r="CE18" s="118"/>
      <c r="CF18" s="26"/>
      <c r="CG18" s="26"/>
      <c r="CH18" s="26"/>
      <c r="CI18" s="26"/>
      <c r="CJ18" s="26"/>
      <c r="CK18" s="26"/>
      <c r="CL18" s="26"/>
      <c r="CM18" s="26"/>
      <c r="CN18" s="26"/>
      <c r="CO18" s="26"/>
      <c r="CP18" s="26"/>
      <c r="CQ18" s="26"/>
      <c r="CR18" s="26"/>
      <c r="CS18" s="26"/>
      <c r="CT18" s="26"/>
      <c r="CU18" s="26"/>
    </row>
    <row r="19" spans="1:99" ht="15.5" x14ac:dyDescent="0.35">
      <c r="A19" s="203" t="str">
        <f t="shared" si="8"/>
        <v/>
      </c>
      <c r="B19" s="161" t="str">
        <f>IF('Year 8 _2022'!$B18="","", 'Year 8 _2022'!$B18)</f>
        <v/>
      </c>
      <c r="C19" s="160" t="str">
        <f>IF('Year 8 _2022'!$C18="","", 'Year 8 _2022'!$C18)</f>
        <v>NA</v>
      </c>
      <c r="D19" s="149" t="str">
        <f>IF('Year 8 _2022'!$D18="","", 'Year 8 _2022'!$D18)</f>
        <v/>
      </c>
      <c r="E19" s="120"/>
      <c r="F19" s="230" t="str">
        <f>IF('Year 8 _2022'!$E18="","", 'Year 8 _2022'!$E18)</f>
        <v/>
      </c>
      <c r="G19" s="161" t="str">
        <f>IF('Year 8 _2022'!$AB18="","", 'Year 8 _2022'!$AB18)</f>
        <v/>
      </c>
      <c r="H19" s="120"/>
      <c r="I19" s="171" t="str">
        <f>IF('Year 8 _2022'!$I18="","", 'Year 8 _2022'!$I18)</f>
        <v/>
      </c>
      <c r="J19" s="181"/>
      <c r="K19" s="180" t="str">
        <f>IF('Year 8 _2022'!$J18="","", 'Year 8 _2022'!$J18)</f>
        <v/>
      </c>
      <c r="L19" s="181"/>
      <c r="M19" s="180">
        <f t="shared" si="20"/>
        <v>0</v>
      </c>
      <c r="N19" s="180" t="str">
        <f>IF('Year 8 _2022'!$L18="","", 'Year 8 _2022'!$L18)</f>
        <v/>
      </c>
      <c r="O19" s="181"/>
      <c r="P19" s="171">
        <f>IF('Year 8 _2022'!$O18="",0, ('Year 8 _2022'!$O18+'Year 8 _2022'!$R18))</f>
        <v>0</v>
      </c>
      <c r="Q19" s="181"/>
      <c r="R19" s="180">
        <f>IF('Year 8 _2022'!$P18="",0, 'Year 8 _2022'!$P18)</f>
        <v>0</v>
      </c>
      <c r="S19" s="242"/>
      <c r="T19" s="349"/>
      <c r="U19" s="242"/>
      <c r="V19" s="174">
        <f t="shared" si="21"/>
        <v>0</v>
      </c>
      <c r="W19" s="351"/>
      <c r="X19" s="175"/>
      <c r="Y19" s="180">
        <f>IF('Year 8 _2022'!$V18="",0, ('Year 8 _2022'!$V18+'Year 8 _2022'!$Y18))</f>
        <v>0</v>
      </c>
      <c r="Z19" s="181"/>
      <c r="AA19" s="162">
        <f>IF('Year 8 _2022'!$W18="",0, 'Year 8 _2022'!$W18)</f>
        <v>0</v>
      </c>
      <c r="AB19" s="184"/>
      <c r="AC19" s="353"/>
      <c r="AD19" s="120"/>
      <c r="AE19" s="174">
        <f t="shared" si="24"/>
        <v>0</v>
      </c>
      <c r="AF19" s="183"/>
      <c r="AG19" s="165" t="str">
        <f t="shared" si="9"/>
        <v/>
      </c>
      <c r="AH19" s="170" t="str">
        <f t="shared" si="10"/>
        <v/>
      </c>
      <c r="AI19" s="153">
        <f t="shared" si="11"/>
        <v>0</v>
      </c>
      <c r="AJ19" s="166" t="str">
        <f t="shared" si="12"/>
        <v>NA</v>
      </c>
      <c r="AK19" s="166" t="str">
        <f t="shared" si="1"/>
        <v/>
      </c>
      <c r="AL19" s="166" t="str">
        <f t="shared" si="2"/>
        <v/>
      </c>
      <c r="AM19" s="166" t="str">
        <f t="shared" si="3"/>
        <v/>
      </c>
      <c r="AN19" s="166">
        <f t="shared" si="13"/>
        <v>0</v>
      </c>
      <c r="AO19" s="166">
        <f t="shared" si="4"/>
        <v>0</v>
      </c>
      <c r="AP19" s="166">
        <f t="shared" si="5"/>
        <v>0</v>
      </c>
      <c r="AQ19" s="166">
        <f t="shared" si="23"/>
        <v>0</v>
      </c>
      <c r="AR19" s="167" t="str">
        <f>IF('Year 8 _2022'!$S18="","", 'Year 8 _2022'!$S18)</f>
        <v/>
      </c>
      <c r="AS19" s="166" t="str">
        <f>IF('Year 8 _2022'!$Z18="","", 'Year 8 _2022'!$Z18)</f>
        <v/>
      </c>
      <c r="AT19" s="166" t="str">
        <f t="shared" si="22"/>
        <v/>
      </c>
      <c r="AU19" s="166" t="str">
        <f t="shared" si="6"/>
        <v>NA</v>
      </c>
      <c r="AV19" s="166" t="str">
        <f>IF(AU19="NA","",IF(AU19=999999, "", IF(AU19=888888, "", IF(COUNTIF($AU$11:AU19,AU19)=1,AU19,""))))</f>
        <v/>
      </c>
      <c r="AW19" s="166" t="str">
        <f t="shared" si="7"/>
        <v>NA</v>
      </c>
      <c r="AX19" s="166" t="str">
        <f>IF(AW19="NA","",IF(AW19=999999, "", IF(AW19=888888, "", IF(COUNTIF($AW$11:AW19,AW19)=1,AW19,""))))</f>
        <v/>
      </c>
      <c r="AY19" s="166" t="str">
        <f t="shared" si="14"/>
        <v>NA</v>
      </c>
      <c r="AZ19" s="166" t="str">
        <f>IF(AY19="NA","",IF(AY19=999999, "", IF(AY19=888888, "", IF(COUNTIF($AY$11:AY19,AY19)=1,AY19,""))))</f>
        <v/>
      </c>
      <c r="BA19" s="166">
        <f t="shared" si="15"/>
        <v>0</v>
      </c>
      <c r="BB19" s="166">
        <f t="shared" si="16"/>
        <v>0</v>
      </c>
      <c r="BC19" s="166" t="str">
        <f t="shared" si="17"/>
        <v/>
      </c>
      <c r="BD19" s="166" t="str">
        <f t="shared" si="18"/>
        <v/>
      </c>
      <c r="BE19" s="120" t="str">
        <f t="shared" si="19"/>
        <v>NA</v>
      </c>
      <c r="BF19" s="120" t="str">
        <f>IF(BE19="NA","",IF(BE19=999999, "", IF(BE19=888888, "", IF(COUNTIF($BE$11:BE19,BE19)=1,BE19,""))))</f>
        <v/>
      </c>
      <c r="BG19" s="121"/>
      <c r="BH19" s="121"/>
      <c r="BI19" s="121"/>
      <c r="BJ19" s="121"/>
      <c r="BK19" s="121"/>
      <c r="BL19" s="121"/>
      <c r="BM19" s="119"/>
      <c r="BN19" s="119"/>
      <c r="BO19" s="119"/>
      <c r="BP19" s="119"/>
      <c r="BQ19" s="119"/>
      <c r="BR19" s="119"/>
      <c r="BS19" s="119"/>
      <c r="BT19" s="119"/>
      <c r="BU19" s="119"/>
      <c r="BV19" s="119"/>
      <c r="BW19" s="119"/>
      <c r="BX19" s="119"/>
      <c r="BY19" s="119"/>
      <c r="BZ19" s="121"/>
      <c r="CA19" s="121"/>
      <c r="CB19" s="121"/>
      <c r="CC19" s="121"/>
      <c r="CD19" s="118"/>
      <c r="CE19" s="118"/>
      <c r="CF19" s="26"/>
      <c r="CG19" s="26"/>
      <c r="CH19" s="26"/>
      <c r="CI19" s="26"/>
      <c r="CJ19" s="26"/>
      <c r="CK19" s="26"/>
      <c r="CL19" s="26"/>
      <c r="CM19" s="26"/>
      <c r="CN19" s="26"/>
      <c r="CO19" s="26"/>
      <c r="CP19" s="26"/>
      <c r="CQ19" s="26"/>
      <c r="CR19" s="26"/>
      <c r="CS19" s="26"/>
      <c r="CT19" s="26"/>
      <c r="CU19" s="26"/>
    </row>
    <row r="20" spans="1:99" ht="15.5" x14ac:dyDescent="0.35">
      <c r="A20" s="203" t="str">
        <f t="shared" si="8"/>
        <v/>
      </c>
      <c r="B20" s="161" t="str">
        <f>IF('Year 8 _2022'!$B19="","", 'Year 8 _2022'!$B19)</f>
        <v/>
      </c>
      <c r="C20" s="160" t="str">
        <f>IF('Year 8 _2022'!$C19="","", 'Year 8 _2022'!$C19)</f>
        <v>NA</v>
      </c>
      <c r="D20" s="149" t="str">
        <f>IF('Year 8 _2022'!$D19="","", 'Year 8 _2022'!$D19)</f>
        <v/>
      </c>
      <c r="E20" s="120"/>
      <c r="F20" s="230" t="str">
        <f>IF('Year 8 _2022'!$E19="","", 'Year 8 _2022'!$E19)</f>
        <v/>
      </c>
      <c r="G20" s="161" t="str">
        <f>IF('Year 8 _2022'!$AB19="","", 'Year 8 _2022'!$AB19)</f>
        <v/>
      </c>
      <c r="H20" s="120"/>
      <c r="I20" s="171" t="str">
        <f>IF('Year 8 _2022'!$I19="","", 'Year 8 _2022'!$I19)</f>
        <v/>
      </c>
      <c r="J20" s="181"/>
      <c r="K20" s="180" t="str">
        <f>IF('Year 8 _2022'!$J19="","", 'Year 8 _2022'!$J19)</f>
        <v/>
      </c>
      <c r="L20" s="181"/>
      <c r="M20" s="180">
        <f t="shared" si="20"/>
        <v>0</v>
      </c>
      <c r="N20" s="180" t="str">
        <f>IF('Year 8 _2022'!$L19="","", 'Year 8 _2022'!$L19)</f>
        <v/>
      </c>
      <c r="O20" s="181"/>
      <c r="P20" s="171">
        <f>IF('Year 8 _2022'!$O19="",0, ('Year 8 _2022'!$O19+'Year 8 _2022'!$R19))</f>
        <v>0</v>
      </c>
      <c r="Q20" s="181"/>
      <c r="R20" s="180">
        <f>IF('Year 8 _2022'!$P19="",0, 'Year 8 _2022'!$P19)</f>
        <v>0</v>
      </c>
      <c r="S20" s="242"/>
      <c r="T20" s="349"/>
      <c r="U20" s="242"/>
      <c r="V20" s="174">
        <f t="shared" si="21"/>
        <v>0</v>
      </c>
      <c r="W20" s="351"/>
      <c r="X20" s="175"/>
      <c r="Y20" s="180">
        <f>IF('Year 8 _2022'!$V19="",0, ('Year 8 _2022'!$V19+'Year 8 _2022'!$Y19))</f>
        <v>0</v>
      </c>
      <c r="Z20" s="181"/>
      <c r="AA20" s="162">
        <f>IF('Year 8 _2022'!$W19="",0, 'Year 8 _2022'!$W19)</f>
        <v>0</v>
      </c>
      <c r="AB20" s="184"/>
      <c r="AC20" s="353"/>
      <c r="AD20" s="120"/>
      <c r="AE20" s="174">
        <f t="shared" si="24"/>
        <v>0</v>
      </c>
      <c r="AF20" s="183"/>
      <c r="AG20" s="165" t="str">
        <f t="shared" si="9"/>
        <v/>
      </c>
      <c r="AH20" s="170" t="str">
        <f t="shared" si="10"/>
        <v/>
      </c>
      <c r="AI20" s="153">
        <f t="shared" si="11"/>
        <v>0</v>
      </c>
      <c r="AJ20" s="166" t="str">
        <f t="shared" si="12"/>
        <v>NA</v>
      </c>
      <c r="AK20" s="166" t="str">
        <f t="shared" si="1"/>
        <v/>
      </c>
      <c r="AL20" s="166" t="str">
        <f t="shared" si="2"/>
        <v/>
      </c>
      <c r="AM20" s="166" t="str">
        <f t="shared" si="3"/>
        <v/>
      </c>
      <c r="AN20" s="166">
        <f t="shared" si="13"/>
        <v>0</v>
      </c>
      <c r="AO20" s="166">
        <f t="shared" si="4"/>
        <v>0</v>
      </c>
      <c r="AP20" s="166">
        <f t="shared" si="5"/>
        <v>0</v>
      </c>
      <c r="AQ20" s="166">
        <f t="shared" si="23"/>
        <v>0</v>
      </c>
      <c r="AR20" s="167" t="str">
        <f>IF('Year 8 _2022'!$S19="","", 'Year 8 _2022'!$S19)</f>
        <v/>
      </c>
      <c r="AS20" s="166" t="str">
        <f>IF('Year 8 _2022'!$Z19="","", 'Year 8 _2022'!$Z19)</f>
        <v/>
      </c>
      <c r="AT20" s="166" t="str">
        <f t="shared" si="22"/>
        <v/>
      </c>
      <c r="AU20" s="166" t="str">
        <f t="shared" si="6"/>
        <v>NA</v>
      </c>
      <c r="AV20" s="166" t="str">
        <f>IF(AU20="NA","",IF(AU20=999999, "", IF(AU20=888888, "", IF(COUNTIF($AU$11:AU20,AU20)=1,AU20,""))))</f>
        <v/>
      </c>
      <c r="AW20" s="166" t="str">
        <f t="shared" si="7"/>
        <v>NA</v>
      </c>
      <c r="AX20" s="166" t="str">
        <f>IF(AW20="NA","",IF(AW20=999999, "", IF(AW20=888888, "", IF(COUNTIF($AW$11:AW20,AW20)=1,AW20,""))))</f>
        <v/>
      </c>
      <c r="AY20" s="166" t="str">
        <f t="shared" si="14"/>
        <v>NA</v>
      </c>
      <c r="AZ20" s="166" t="str">
        <f>IF(AY20="NA","",IF(AY20=999999, "", IF(AY20=888888, "", IF(COUNTIF($AY$11:AY20,AY20)=1,AY20,""))))</f>
        <v/>
      </c>
      <c r="BA20" s="166">
        <f t="shared" si="15"/>
        <v>0</v>
      </c>
      <c r="BB20" s="166">
        <f t="shared" si="16"/>
        <v>0</v>
      </c>
      <c r="BC20" s="166" t="str">
        <f t="shared" si="17"/>
        <v/>
      </c>
      <c r="BD20" s="166" t="str">
        <f t="shared" si="18"/>
        <v/>
      </c>
      <c r="BE20" s="120" t="str">
        <f t="shared" si="19"/>
        <v>NA</v>
      </c>
      <c r="BF20" s="120" t="str">
        <f>IF(BE20="NA","",IF(BE20=999999, "", IF(BE20=888888, "", IF(COUNTIF($BE$11:BE20,BE20)=1,BE20,""))))</f>
        <v/>
      </c>
      <c r="BG20" s="121"/>
      <c r="BH20" s="121"/>
      <c r="BI20" s="121"/>
      <c r="BJ20" s="121"/>
      <c r="BK20" s="121"/>
      <c r="BL20" s="121"/>
      <c r="BM20" s="119"/>
      <c r="BN20" s="119"/>
      <c r="BO20" s="119"/>
      <c r="BP20" s="119"/>
      <c r="BQ20" s="119"/>
      <c r="BR20" s="119"/>
      <c r="BS20" s="119"/>
      <c r="BT20" s="119"/>
      <c r="BU20" s="119"/>
      <c r="BV20" s="119"/>
      <c r="BW20" s="119"/>
      <c r="BX20" s="119"/>
      <c r="BY20" s="119"/>
      <c r="BZ20" s="121"/>
      <c r="CA20" s="121"/>
      <c r="CB20" s="121"/>
      <c r="CC20" s="121"/>
      <c r="CD20" s="118"/>
      <c r="CE20" s="118"/>
      <c r="CF20" s="26"/>
      <c r="CG20" s="26"/>
      <c r="CH20" s="26"/>
      <c r="CI20" s="26"/>
      <c r="CJ20" s="26"/>
      <c r="CK20" s="26"/>
      <c r="CL20" s="26"/>
      <c r="CM20" s="26"/>
      <c r="CN20" s="26"/>
      <c r="CO20" s="26"/>
      <c r="CP20" s="26"/>
      <c r="CQ20" s="26"/>
      <c r="CR20" s="26"/>
      <c r="CS20" s="26"/>
      <c r="CT20" s="26"/>
      <c r="CU20" s="26"/>
    </row>
    <row r="21" spans="1:99" ht="15.5" x14ac:dyDescent="0.35">
      <c r="A21" s="203" t="str">
        <f t="shared" si="8"/>
        <v/>
      </c>
      <c r="B21" s="161" t="str">
        <f>IF('Year 8 _2022'!$B20="","", 'Year 8 _2022'!$B20)</f>
        <v/>
      </c>
      <c r="C21" s="160" t="str">
        <f>IF('Year 8 _2022'!$C20="","", 'Year 8 _2022'!$C20)</f>
        <v>NA</v>
      </c>
      <c r="D21" s="149" t="str">
        <f>IF('Year 8 _2022'!$D20="","", 'Year 8 _2022'!$D20)</f>
        <v/>
      </c>
      <c r="E21" s="120"/>
      <c r="F21" s="230" t="str">
        <f>IF('Year 8 _2022'!$E20="","", 'Year 8 _2022'!$E20)</f>
        <v/>
      </c>
      <c r="G21" s="161" t="str">
        <f>IF('Year 8 _2022'!$AB20="","", 'Year 8 _2022'!$AB20)</f>
        <v/>
      </c>
      <c r="H21" s="120"/>
      <c r="I21" s="171" t="str">
        <f>IF('Year 8 _2022'!$I20="","", 'Year 8 _2022'!$I20)</f>
        <v/>
      </c>
      <c r="J21" s="181"/>
      <c r="K21" s="180" t="str">
        <f>IF('Year 8 _2022'!$J20="","", 'Year 8 _2022'!$J20)</f>
        <v/>
      </c>
      <c r="L21" s="181"/>
      <c r="M21" s="180">
        <f t="shared" si="20"/>
        <v>0</v>
      </c>
      <c r="N21" s="180" t="str">
        <f>IF('Year 8 _2022'!$L20="","", 'Year 8 _2022'!$L20)</f>
        <v/>
      </c>
      <c r="O21" s="181"/>
      <c r="P21" s="171">
        <f>IF('Year 8 _2022'!$O20="",0, ('Year 8 _2022'!$O20+'Year 8 _2022'!$R20))</f>
        <v>0</v>
      </c>
      <c r="Q21" s="181"/>
      <c r="R21" s="180">
        <f>IF('Year 8 _2022'!$P20="",0, 'Year 8 _2022'!$P20)</f>
        <v>0</v>
      </c>
      <c r="S21" s="242"/>
      <c r="T21" s="349"/>
      <c r="U21" s="242"/>
      <c r="V21" s="174">
        <f t="shared" si="21"/>
        <v>0</v>
      </c>
      <c r="W21" s="351"/>
      <c r="X21" s="175"/>
      <c r="Y21" s="180">
        <f>IF('Year 8 _2022'!$V20="",0, ('Year 8 _2022'!$V20+'Year 8 _2022'!$Y20))</f>
        <v>0</v>
      </c>
      <c r="Z21" s="181"/>
      <c r="AA21" s="162">
        <f>IF('Year 8 _2022'!$W20="",0, 'Year 8 _2022'!$W20)</f>
        <v>0</v>
      </c>
      <c r="AB21" s="184"/>
      <c r="AC21" s="353"/>
      <c r="AD21" s="120"/>
      <c r="AE21" s="174">
        <f t="shared" si="24"/>
        <v>0</v>
      </c>
      <c r="AF21" s="183"/>
      <c r="AG21" s="165" t="str">
        <f t="shared" si="9"/>
        <v/>
      </c>
      <c r="AH21" s="170" t="str">
        <f t="shared" si="10"/>
        <v/>
      </c>
      <c r="AI21" s="153">
        <f t="shared" si="11"/>
        <v>0</v>
      </c>
      <c r="AJ21" s="166" t="str">
        <f t="shared" si="12"/>
        <v>NA</v>
      </c>
      <c r="AK21" s="166" t="str">
        <f t="shared" si="1"/>
        <v/>
      </c>
      <c r="AL21" s="166" t="str">
        <f t="shared" si="2"/>
        <v/>
      </c>
      <c r="AM21" s="166" t="str">
        <f t="shared" si="3"/>
        <v/>
      </c>
      <c r="AN21" s="166">
        <f t="shared" si="13"/>
        <v>0</v>
      </c>
      <c r="AO21" s="166">
        <f t="shared" si="4"/>
        <v>0</v>
      </c>
      <c r="AP21" s="166">
        <f t="shared" si="5"/>
        <v>0</v>
      </c>
      <c r="AQ21" s="166">
        <f t="shared" si="23"/>
        <v>0</v>
      </c>
      <c r="AR21" s="167" t="str">
        <f>IF('Year 8 _2022'!$S20="","", 'Year 8 _2022'!$S20)</f>
        <v/>
      </c>
      <c r="AS21" s="166" t="str">
        <f>IF('Year 8 _2022'!$Z20="","", 'Year 8 _2022'!$Z20)</f>
        <v/>
      </c>
      <c r="AT21" s="166" t="str">
        <f t="shared" si="22"/>
        <v/>
      </c>
      <c r="AU21" s="166" t="str">
        <f t="shared" si="6"/>
        <v>NA</v>
      </c>
      <c r="AV21" s="166" t="str">
        <f>IF(AU21="NA","",IF(AU21=999999, "", IF(AU21=888888, "", IF(COUNTIF($AU$11:AU21,AU21)=1,AU21,""))))</f>
        <v/>
      </c>
      <c r="AW21" s="166" t="str">
        <f t="shared" si="7"/>
        <v>NA</v>
      </c>
      <c r="AX21" s="166" t="str">
        <f>IF(AW21="NA","",IF(AW21=999999, "", IF(AW21=888888, "", IF(COUNTIF($AW$11:AW21,AW21)=1,AW21,""))))</f>
        <v/>
      </c>
      <c r="AY21" s="166" t="str">
        <f t="shared" si="14"/>
        <v>NA</v>
      </c>
      <c r="AZ21" s="166" t="str">
        <f>IF(AY21="NA","",IF(AY21=999999, "", IF(AY21=888888, "", IF(COUNTIF($AY$11:AY21,AY21)=1,AY21,""))))</f>
        <v/>
      </c>
      <c r="BA21" s="166">
        <f t="shared" si="15"/>
        <v>0</v>
      </c>
      <c r="BB21" s="166">
        <f t="shared" si="16"/>
        <v>0</v>
      </c>
      <c r="BC21" s="166" t="str">
        <f t="shared" si="17"/>
        <v/>
      </c>
      <c r="BD21" s="166" t="str">
        <f t="shared" si="18"/>
        <v/>
      </c>
      <c r="BE21" s="120" t="str">
        <f t="shared" si="19"/>
        <v>NA</v>
      </c>
      <c r="BF21" s="120" t="str">
        <f>IF(BE21="NA","",IF(BE21=999999, "", IF(BE21=888888, "", IF(COUNTIF($BE$11:BE21,BE21)=1,BE21,""))))</f>
        <v/>
      </c>
      <c r="BG21" s="121"/>
      <c r="BH21" s="121"/>
      <c r="BI21" s="121"/>
      <c r="BJ21" s="121"/>
      <c r="BK21" s="121"/>
      <c r="BL21" s="121"/>
      <c r="BM21" s="119"/>
      <c r="BN21" s="119"/>
      <c r="BO21" s="119"/>
      <c r="BP21" s="119"/>
      <c r="BQ21" s="119"/>
      <c r="BR21" s="119"/>
      <c r="BS21" s="119"/>
      <c r="BT21" s="119"/>
      <c r="BU21" s="119"/>
      <c r="BV21" s="119"/>
      <c r="BW21" s="119"/>
      <c r="BX21" s="119"/>
      <c r="BY21" s="119"/>
      <c r="BZ21" s="121"/>
      <c r="CA21" s="121"/>
      <c r="CB21" s="121"/>
      <c r="CC21" s="121"/>
      <c r="CD21" s="118"/>
      <c r="CE21" s="118"/>
      <c r="CF21" s="26"/>
      <c r="CG21" s="26"/>
      <c r="CH21" s="26"/>
      <c r="CI21" s="26"/>
      <c r="CJ21" s="26"/>
      <c r="CK21" s="26"/>
      <c r="CL21" s="26"/>
      <c r="CM21" s="26"/>
      <c r="CN21" s="26"/>
      <c r="CO21" s="26"/>
      <c r="CP21" s="26"/>
      <c r="CQ21" s="26"/>
      <c r="CR21" s="26"/>
      <c r="CS21" s="26"/>
      <c r="CT21" s="26"/>
      <c r="CU21" s="26"/>
    </row>
    <row r="22" spans="1:99" ht="15.5" x14ac:dyDescent="0.35">
      <c r="A22" s="203" t="str">
        <f t="shared" si="8"/>
        <v/>
      </c>
      <c r="B22" s="161" t="str">
        <f>IF('Year 8 _2022'!$B21="","", 'Year 8 _2022'!$B21)</f>
        <v/>
      </c>
      <c r="C22" s="160" t="str">
        <f>IF('Year 8 _2022'!$C21="","", 'Year 8 _2022'!$C21)</f>
        <v>NA</v>
      </c>
      <c r="D22" s="149" t="str">
        <f>IF('Year 8 _2022'!$D21="","", 'Year 8 _2022'!$D21)</f>
        <v/>
      </c>
      <c r="E22" s="120"/>
      <c r="F22" s="230" t="str">
        <f>IF('Year 8 _2022'!$E21="","", 'Year 8 _2022'!$E21)</f>
        <v/>
      </c>
      <c r="G22" s="161" t="str">
        <f>IF('Year 8 _2022'!$AB21="","", 'Year 8 _2022'!$AB21)</f>
        <v/>
      </c>
      <c r="H22" s="120"/>
      <c r="I22" s="171" t="str">
        <f>IF('Year 8 _2022'!$I21="","", 'Year 8 _2022'!$I21)</f>
        <v/>
      </c>
      <c r="J22" s="181"/>
      <c r="K22" s="180" t="str">
        <f>IF('Year 8 _2022'!$J21="","", 'Year 8 _2022'!$J21)</f>
        <v/>
      </c>
      <c r="L22" s="181"/>
      <c r="M22" s="180">
        <f t="shared" si="20"/>
        <v>0</v>
      </c>
      <c r="N22" s="180" t="str">
        <f>IF('Year 8 _2022'!$L21="","", 'Year 8 _2022'!$L21)</f>
        <v/>
      </c>
      <c r="O22" s="181"/>
      <c r="P22" s="171">
        <f>IF('Year 8 _2022'!$O21="",0, ('Year 8 _2022'!$O21+'Year 8 _2022'!$R21))</f>
        <v>0</v>
      </c>
      <c r="Q22" s="181"/>
      <c r="R22" s="180">
        <f>IF('Year 8 _2022'!$P21="",0, 'Year 8 _2022'!$P21)</f>
        <v>0</v>
      </c>
      <c r="S22" s="242"/>
      <c r="T22" s="349"/>
      <c r="U22" s="242"/>
      <c r="V22" s="174">
        <f t="shared" si="21"/>
        <v>0</v>
      </c>
      <c r="W22" s="351"/>
      <c r="X22" s="175"/>
      <c r="Y22" s="180">
        <f>IF('Year 8 _2022'!$V21="",0, ('Year 8 _2022'!$V21+'Year 8 _2022'!$Y21))</f>
        <v>0</v>
      </c>
      <c r="Z22" s="181"/>
      <c r="AA22" s="162">
        <f>IF('Year 8 _2022'!$W21="",0, 'Year 8 _2022'!$W21)</f>
        <v>0</v>
      </c>
      <c r="AB22" s="184"/>
      <c r="AC22" s="353"/>
      <c r="AD22" s="120"/>
      <c r="AE22" s="174">
        <f t="shared" si="24"/>
        <v>0</v>
      </c>
      <c r="AF22" s="183"/>
      <c r="AG22" s="165" t="str">
        <f t="shared" si="9"/>
        <v/>
      </c>
      <c r="AH22" s="170" t="str">
        <f t="shared" si="10"/>
        <v/>
      </c>
      <c r="AI22" s="153">
        <f t="shared" si="11"/>
        <v>0</v>
      </c>
      <c r="AJ22" s="166" t="str">
        <f t="shared" si="12"/>
        <v>NA</v>
      </c>
      <c r="AK22" s="166" t="str">
        <f t="shared" si="1"/>
        <v/>
      </c>
      <c r="AL22" s="166" t="str">
        <f t="shared" si="2"/>
        <v/>
      </c>
      <c r="AM22" s="166" t="str">
        <f t="shared" si="3"/>
        <v/>
      </c>
      <c r="AN22" s="166">
        <f t="shared" si="13"/>
        <v>0</v>
      </c>
      <c r="AO22" s="166">
        <f t="shared" si="4"/>
        <v>0</v>
      </c>
      <c r="AP22" s="166">
        <f t="shared" si="5"/>
        <v>0</v>
      </c>
      <c r="AQ22" s="166">
        <f t="shared" si="23"/>
        <v>0</v>
      </c>
      <c r="AR22" s="167" t="str">
        <f>IF('Year 8 _2022'!$S21="","", 'Year 8 _2022'!$S21)</f>
        <v/>
      </c>
      <c r="AS22" s="166" t="str">
        <f>IF('Year 8 _2022'!$Z21="","", 'Year 8 _2022'!$Z21)</f>
        <v/>
      </c>
      <c r="AT22" s="166" t="str">
        <f t="shared" si="22"/>
        <v/>
      </c>
      <c r="AU22" s="166" t="str">
        <f t="shared" si="6"/>
        <v>NA</v>
      </c>
      <c r="AV22" s="166" t="str">
        <f>IF(AU22="NA","",IF(AU22=999999, "", IF(AU22=888888, "", IF(COUNTIF($AU$11:AU22,AU22)=1,AU22,""))))</f>
        <v/>
      </c>
      <c r="AW22" s="166" t="str">
        <f t="shared" si="7"/>
        <v>NA</v>
      </c>
      <c r="AX22" s="166" t="str">
        <f>IF(AW22="NA","",IF(AW22=999999, "", IF(AW22=888888, "", IF(COUNTIF($AW$11:AW22,AW22)=1,AW22,""))))</f>
        <v/>
      </c>
      <c r="AY22" s="166" t="str">
        <f t="shared" si="14"/>
        <v>NA</v>
      </c>
      <c r="AZ22" s="166" t="str">
        <f>IF(AY22="NA","",IF(AY22=999999, "", IF(AY22=888888, "", IF(COUNTIF($AY$11:AY22,AY22)=1,AY22,""))))</f>
        <v/>
      </c>
      <c r="BA22" s="166">
        <f t="shared" si="15"/>
        <v>0</v>
      </c>
      <c r="BB22" s="166">
        <f t="shared" si="16"/>
        <v>0</v>
      </c>
      <c r="BC22" s="166" t="str">
        <f t="shared" si="17"/>
        <v/>
      </c>
      <c r="BD22" s="166" t="str">
        <f t="shared" si="18"/>
        <v/>
      </c>
      <c r="BE22" s="120" t="str">
        <f t="shared" si="19"/>
        <v>NA</v>
      </c>
      <c r="BF22" s="120" t="str">
        <f>IF(BE22="NA","",IF(BE22=999999, "", IF(BE22=888888, "", IF(COUNTIF($BE$11:BE22,BE22)=1,BE22,""))))</f>
        <v/>
      </c>
      <c r="BG22" s="121"/>
      <c r="BH22" s="121"/>
      <c r="BI22" s="121"/>
      <c r="BJ22" s="121"/>
      <c r="BK22" s="121"/>
      <c r="BL22" s="121"/>
      <c r="BM22" s="119"/>
      <c r="BN22" s="119"/>
      <c r="BO22" s="119"/>
      <c r="BP22" s="119"/>
      <c r="BQ22" s="119"/>
      <c r="BR22" s="119"/>
      <c r="BS22" s="119"/>
      <c r="BT22" s="119"/>
      <c r="BU22" s="119"/>
      <c r="BV22" s="119"/>
      <c r="BW22" s="119"/>
      <c r="BX22" s="119"/>
      <c r="BY22" s="119"/>
      <c r="BZ22" s="121"/>
      <c r="CA22" s="121"/>
      <c r="CB22" s="121"/>
      <c r="CC22" s="121"/>
      <c r="CD22" s="118"/>
      <c r="CE22" s="118"/>
      <c r="CF22" s="26"/>
      <c r="CG22" s="26"/>
      <c r="CH22" s="26"/>
      <c r="CI22" s="26"/>
      <c r="CJ22" s="26"/>
      <c r="CK22" s="26"/>
      <c r="CL22" s="26"/>
      <c r="CM22" s="26"/>
      <c r="CN22" s="26"/>
      <c r="CO22" s="26"/>
      <c r="CP22" s="26"/>
      <c r="CQ22" s="26"/>
      <c r="CR22" s="26"/>
      <c r="CS22" s="26"/>
      <c r="CT22" s="26"/>
      <c r="CU22" s="26"/>
    </row>
    <row r="23" spans="1:99" ht="15.5" x14ac:dyDescent="0.35">
      <c r="A23" s="203" t="str">
        <f t="shared" si="8"/>
        <v/>
      </c>
      <c r="B23" s="161" t="str">
        <f>IF('Year 8 _2022'!$B22="","", 'Year 8 _2022'!$B22)</f>
        <v/>
      </c>
      <c r="C23" s="160" t="str">
        <f>IF('Year 8 _2022'!$C22="","", 'Year 8 _2022'!$C22)</f>
        <v>NA</v>
      </c>
      <c r="D23" s="149" t="str">
        <f>IF('Year 8 _2022'!$D22="","", 'Year 8 _2022'!$D22)</f>
        <v/>
      </c>
      <c r="E23" s="120"/>
      <c r="F23" s="230" t="str">
        <f>IF('Year 8 _2022'!$E22="","", 'Year 8 _2022'!$E22)</f>
        <v/>
      </c>
      <c r="G23" s="161" t="str">
        <f>IF('Year 8 _2022'!$AB22="","", 'Year 8 _2022'!$AB22)</f>
        <v/>
      </c>
      <c r="H23" s="120"/>
      <c r="I23" s="171" t="str">
        <f>IF('Year 8 _2022'!$I22="","", 'Year 8 _2022'!$I22)</f>
        <v/>
      </c>
      <c r="J23" s="181"/>
      <c r="K23" s="180" t="str">
        <f>IF('Year 8 _2022'!$J22="","", 'Year 8 _2022'!$J22)</f>
        <v/>
      </c>
      <c r="L23" s="181"/>
      <c r="M23" s="180">
        <f t="shared" si="20"/>
        <v>0</v>
      </c>
      <c r="N23" s="180" t="str">
        <f>IF('Year 8 _2022'!$L22="","", 'Year 8 _2022'!$L22)</f>
        <v/>
      </c>
      <c r="O23" s="181"/>
      <c r="P23" s="171">
        <f>IF('Year 8 _2022'!$O22="",0, ('Year 8 _2022'!$O22+'Year 8 _2022'!$R22))</f>
        <v>0</v>
      </c>
      <c r="Q23" s="181"/>
      <c r="R23" s="180">
        <f>IF('Year 8 _2022'!$P22="",0, 'Year 8 _2022'!$P22)</f>
        <v>0</v>
      </c>
      <c r="S23" s="242"/>
      <c r="T23" s="349"/>
      <c r="U23" s="242"/>
      <c r="V23" s="174">
        <f t="shared" si="21"/>
        <v>0</v>
      </c>
      <c r="W23" s="351"/>
      <c r="X23" s="175"/>
      <c r="Y23" s="180">
        <f>IF('Year 8 _2022'!$V22="",0, ('Year 8 _2022'!$V22+'Year 8 _2022'!$Y22))</f>
        <v>0</v>
      </c>
      <c r="Z23" s="181"/>
      <c r="AA23" s="162">
        <f>IF('Year 8 _2022'!$W22="",0, 'Year 8 _2022'!$W22)</f>
        <v>0</v>
      </c>
      <c r="AB23" s="184"/>
      <c r="AC23" s="353"/>
      <c r="AD23" s="120"/>
      <c r="AE23" s="174">
        <f t="shared" si="24"/>
        <v>0</v>
      </c>
      <c r="AF23" s="183"/>
      <c r="AG23" s="165" t="str">
        <f t="shared" si="9"/>
        <v/>
      </c>
      <c r="AH23" s="170" t="str">
        <f t="shared" si="10"/>
        <v/>
      </c>
      <c r="AI23" s="153">
        <f t="shared" si="11"/>
        <v>0</v>
      </c>
      <c r="AJ23" s="166" t="str">
        <f t="shared" si="12"/>
        <v>NA</v>
      </c>
      <c r="AK23" s="166" t="str">
        <f t="shared" si="1"/>
        <v/>
      </c>
      <c r="AL23" s="166" t="str">
        <f t="shared" si="2"/>
        <v/>
      </c>
      <c r="AM23" s="166" t="str">
        <f t="shared" si="3"/>
        <v/>
      </c>
      <c r="AN23" s="166">
        <f t="shared" si="13"/>
        <v>0</v>
      </c>
      <c r="AO23" s="166">
        <f t="shared" si="4"/>
        <v>0</v>
      </c>
      <c r="AP23" s="166">
        <f t="shared" si="5"/>
        <v>0</v>
      </c>
      <c r="AQ23" s="166">
        <f t="shared" si="23"/>
        <v>0</v>
      </c>
      <c r="AR23" s="167" t="str">
        <f>IF('Year 8 _2022'!$S22="","", 'Year 8 _2022'!$S22)</f>
        <v/>
      </c>
      <c r="AS23" s="166" t="str">
        <f>IF('Year 8 _2022'!$Z22="","", 'Year 8 _2022'!$Z22)</f>
        <v/>
      </c>
      <c r="AT23" s="166" t="str">
        <f t="shared" si="22"/>
        <v/>
      </c>
      <c r="AU23" s="166" t="str">
        <f t="shared" si="6"/>
        <v>NA</v>
      </c>
      <c r="AV23" s="166" t="str">
        <f>IF(AU23="NA","",IF(AU23=999999, "", IF(AU23=888888, "", IF(COUNTIF($AU$11:AU23,AU23)=1,AU23,""))))</f>
        <v/>
      </c>
      <c r="AW23" s="166" t="str">
        <f t="shared" si="7"/>
        <v>NA</v>
      </c>
      <c r="AX23" s="166" t="str">
        <f>IF(AW23="NA","",IF(AW23=999999, "", IF(AW23=888888, "", IF(COUNTIF($AW$11:AW23,AW23)=1,AW23,""))))</f>
        <v/>
      </c>
      <c r="AY23" s="166" t="str">
        <f t="shared" si="14"/>
        <v>NA</v>
      </c>
      <c r="AZ23" s="166" t="str">
        <f>IF(AY23="NA","",IF(AY23=999999, "", IF(AY23=888888, "", IF(COUNTIF($AY$11:AY23,AY23)=1,AY23,""))))</f>
        <v/>
      </c>
      <c r="BA23" s="166">
        <f t="shared" si="15"/>
        <v>0</v>
      </c>
      <c r="BB23" s="166">
        <f t="shared" si="16"/>
        <v>0</v>
      </c>
      <c r="BC23" s="166" t="str">
        <f t="shared" si="17"/>
        <v/>
      </c>
      <c r="BD23" s="166" t="str">
        <f t="shared" si="18"/>
        <v/>
      </c>
      <c r="BE23" s="120" t="str">
        <f t="shared" si="19"/>
        <v>NA</v>
      </c>
      <c r="BF23" s="120" t="str">
        <f>IF(BE23="NA","",IF(BE23=999999, "", IF(BE23=888888, "", IF(COUNTIF($BE$11:BE23,BE23)=1,BE23,""))))</f>
        <v/>
      </c>
      <c r="BG23" s="121"/>
      <c r="BH23" s="121"/>
      <c r="BI23" s="121"/>
      <c r="BJ23" s="121"/>
      <c r="BK23" s="121"/>
      <c r="BL23" s="121"/>
      <c r="BM23" s="119"/>
      <c r="BN23" s="119"/>
      <c r="BO23" s="119"/>
      <c r="BP23" s="119"/>
      <c r="BQ23" s="119"/>
      <c r="BR23" s="119"/>
      <c r="BS23" s="119"/>
      <c r="BT23" s="119"/>
      <c r="BU23" s="119"/>
      <c r="BV23" s="119"/>
      <c r="BW23" s="119"/>
      <c r="BX23" s="119"/>
      <c r="BY23" s="119"/>
      <c r="BZ23" s="121"/>
      <c r="CA23" s="121"/>
      <c r="CB23" s="121"/>
      <c r="CC23" s="121"/>
      <c r="CD23" s="118"/>
      <c r="CE23" s="118"/>
      <c r="CF23" s="26"/>
      <c r="CG23" s="26"/>
      <c r="CH23" s="26"/>
      <c r="CI23" s="26"/>
      <c r="CJ23" s="26"/>
      <c r="CK23" s="26"/>
      <c r="CL23" s="26"/>
      <c r="CM23" s="26"/>
      <c r="CN23" s="26"/>
      <c r="CO23" s="26"/>
      <c r="CP23" s="26"/>
      <c r="CQ23" s="26"/>
      <c r="CR23" s="26"/>
      <c r="CS23" s="26"/>
      <c r="CT23" s="26"/>
      <c r="CU23" s="26"/>
    </row>
    <row r="24" spans="1:99" ht="15.5" x14ac:dyDescent="0.35">
      <c r="A24" s="203" t="str">
        <f t="shared" si="8"/>
        <v/>
      </c>
      <c r="B24" s="161" t="str">
        <f>IF('Year 8 _2022'!$B23="","", 'Year 8 _2022'!$B23)</f>
        <v/>
      </c>
      <c r="C24" s="160" t="str">
        <f>IF('Year 8 _2022'!$C23="","", 'Year 8 _2022'!$C23)</f>
        <v>NA</v>
      </c>
      <c r="D24" s="149" t="str">
        <f>IF('Year 8 _2022'!$D23="","", 'Year 8 _2022'!$D23)</f>
        <v/>
      </c>
      <c r="E24" s="120"/>
      <c r="F24" s="230" t="str">
        <f>IF('Year 8 _2022'!$E23="","", 'Year 8 _2022'!$E23)</f>
        <v/>
      </c>
      <c r="G24" s="161" t="str">
        <f>IF('Year 8 _2022'!$AB23="","", 'Year 8 _2022'!$AB23)</f>
        <v/>
      </c>
      <c r="H24" s="120"/>
      <c r="I24" s="171" t="str">
        <f>IF('Year 8 _2022'!$I23="","", 'Year 8 _2022'!$I23)</f>
        <v/>
      </c>
      <c r="J24" s="181"/>
      <c r="K24" s="180" t="str">
        <f>IF('Year 8 _2022'!$J23="","", 'Year 8 _2022'!$J23)</f>
        <v/>
      </c>
      <c r="L24" s="181"/>
      <c r="M24" s="180">
        <f t="shared" si="20"/>
        <v>0</v>
      </c>
      <c r="N24" s="180" t="str">
        <f>IF('Year 8 _2022'!$L23="","", 'Year 8 _2022'!$L23)</f>
        <v/>
      </c>
      <c r="O24" s="181"/>
      <c r="P24" s="171">
        <f>IF('Year 8 _2022'!$O23="",0, ('Year 8 _2022'!$O23+'Year 8 _2022'!$R23))</f>
        <v>0</v>
      </c>
      <c r="Q24" s="181"/>
      <c r="R24" s="180">
        <f>IF('Year 8 _2022'!$P23="",0, 'Year 8 _2022'!$P23)</f>
        <v>0</v>
      </c>
      <c r="S24" s="242"/>
      <c r="T24" s="349"/>
      <c r="U24" s="242"/>
      <c r="V24" s="174">
        <f t="shared" si="21"/>
        <v>0</v>
      </c>
      <c r="W24" s="351"/>
      <c r="X24" s="175"/>
      <c r="Y24" s="180">
        <f>IF('Year 8 _2022'!$V23="",0, ('Year 8 _2022'!$V23+'Year 8 _2022'!$Y23))</f>
        <v>0</v>
      </c>
      <c r="Z24" s="181"/>
      <c r="AA24" s="162">
        <f>IF('Year 8 _2022'!$W23="",0, 'Year 8 _2022'!$W23)</f>
        <v>0</v>
      </c>
      <c r="AB24" s="184"/>
      <c r="AC24" s="353"/>
      <c r="AD24" s="120"/>
      <c r="AE24" s="174">
        <f t="shared" si="24"/>
        <v>0</v>
      </c>
      <c r="AF24" s="183"/>
      <c r="AG24" s="165" t="str">
        <f t="shared" si="9"/>
        <v/>
      </c>
      <c r="AH24" s="170" t="str">
        <f t="shared" si="10"/>
        <v/>
      </c>
      <c r="AI24" s="153">
        <f t="shared" si="11"/>
        <v>0</v>
      </c>
      <c r="AJ24" s="166" t="str">
        <f t="shared" si="12"/>
        <v>NA</v>
      </c>
      <c r="AK24" s="166" t="str">
        <f t="shared" si="1"/>
        <v/>
      </c>
      <c r="AL24" s="166" t="str">
        <f t="shared" si="2"/>
        <v/>
      </c>
      <c r="AM24" s="166" t="str">
        <f t="shared" si="3"/>
        <v/>
      </c>
      <c r="AN24" s="166">
        <f t="shared" si="13"/>
        <v>0</v>
      </c>
      <c r="AO24" s="166">
        <f t="shared" si="4"/>
        <v>0</v>
      </c>
      <c r="AP24" s="166">
        <f t="shared" si="5"/>
        <v>0</v>
      </c>
      <c r="AQ24" s="166">
        <f t="shared" si="23"/>
        <v>0</v>
      </c>
      <c r="AR24" s="167" t="str">
        <f>IF('Year 8 _2022'!$S23="","", 'Year 8 _2022'!$S23)</f>
        <v/>
      </c>
      <c r="AS24" s="166" t="str">
        <f>IF('Year 8 _2022'!$Z23="","", 'Year 8 _2022'!$Z23)</f>
        <v/>
      </c>
      <c r="AT24" s="166" t="str">
        <f t="shared" si="22"/>
        <v/>
      </c>
      <c r="AU24" s="166" t="str">
        <f t="shared" si="6"/>
        <v>NA</v>
      </c>
      <c r="AV24" s="166" t="str">
        <f>IF(AU24="NA","",IF(AU24=999999, "", IF(AU24=888888, "", IF(COUNTIF($AU$11:AU24,AU24)=1,AU24,""))))</f>
        <v/>
      </c>
      <c r="AW24" s="166" t="str">
        <f t="shared" si="7"/>
        <v>NA</v>
      </c>
      <c r="AX24" s="166" t="str">
        <f>IF(AW24="NA","",IF(AW24=999999, "", IF(AW24=888888, "", IF(COUNTIF($AW$11:AW24,AW24)=1,AW24,""))))</f>
        <v/>
      </c>
      <c r="AY24" s="166" t="str">
        <f t="shared" si="14"/>
        <v>NA</v>
      </c>
      <c r="AZ24" s="166" t="str">
        <f>IF(AY24="NA","",IF(AY24=999999, "", IF(AY24=888888, "", IF(COUNTIF($AY$11:AY24,AY24)=1,AY24,""))))</f>
        <v/>
      </c>
      <c r="BA24" s="166">
        <f t="shared" si="15"/>
        <v>0</v>
      </c>
      <c r="BB24" s="166">
        <f t="shared" si="16"/>
        <v>0</v>
      </c>
      <c r="BC24" s="166" t="str">
        <f t="shared" si="17"/>
        <v/>
      </c>
      <c r="BD24" s="166" t="str">
        <f t="shared" si="18"/>
        <v/>
      </c>
      <c r="BE24" s="120" t="str">
        <f t="shared" si="19"/>
        <v>NA</v>
      </c>
      <c r="BF24" s="120" t="str">
        <f>IF(BE24="NA","",IF(BE24=999999, "", IF(BE24=888888, "", IF(COUNTIF($BE$11:BE24,BE24)=1,BE24,""))))</f>
        <v/>
      </c>
      <c r="BG24" s="121"/>
      <c r="BH24" s="121"/>
      <c r="BI24" s="121"/>
      <c r="BJ24" s="121"/>
      <c r="BK24" s="121"/>
      <c r="BL24" s="121"/>
      <c r="BM24" s="119"/>
      <c r="BN24" s="119"/>
      <c r="BO24" s="119"/>
      <c r="BP24" s="119"/>
      <c r="BQ24" s="119"/>
      <c r="BR24" s="119"/>
      <c r="BS24" s="119"/>
      <c r="BT24" s="119"/>
      <c r="BU24" s="119"/>
      <c r="BV24" s="119"/>
      <c r="BW24" s="119"/>
      <c r="BX24" s="119"/>
      <c r="BY24" s="119"/>
      <c r="BZ24" s="121"/>
      <c r="CA24" s="121"/>
      <c r="CB24" s="121"/>
      <c r="CC24" s="121"/>
      <c r="CD24" s="118"/>
      <c r="CE24" s="118"/>
      <c r="CF24" s="26"/>
      <c r="CG24" s="26"/>
      <c r="CH24" s="26"/>
      <c r="CI24" s="26"/>
      <c r="CJ24" s="26"/>
      <c r="CK24" s="26"/>
      <c r="CL24" s="26"/>
      <c r="CM24" s="26"/>
      <c r="CN24" s="26"/>
      <c r="CO24" s="26"/>
      <c r="CP24" s="26"/>
      <c r="CQ24" s="26"/>
      <c r="CR24" s="26"/>
      <c r="CS24" s="26"/>
      <c r="CT24" s="26"/>
      <c r="CU24" s="26"/>
    </row>
    <row r="25" spans="1:99" ht="15.5" x14ac:dyDescent="0.35">
      <c r="A25" s="203" t="str">
        <f t="shared" si="8"/>
        <v/>
      </c>
      <c r="B25" s="161" t="str">
        <f>IF('Year 8 _2022'!$B24="","", 'Year 8 _2022'!$B24)</f>
        <v/>
      </c>
      <c r="C25" s="160" t="str">
        <f>IF('Year 8 _2022'!$C24="","", 'Year 8 _2022'!$C24)</f>
        <v>NA</v>
      </c>
      <c r="D25" s="149" t="str">
        <f>IF('Year 8 _2022'!$D24="","", 'Year 8 _2022'!$D24)</f>
        <v/>
      </c>
      <c r="E25" s="120"/>
      <c r="F25" s="230" t="str">
        <f>IF('Year 8 _2022'!$E24="","", 'Year 8 _2022'!$E24)</f>
        <v/>
      </c>
      <c r="G25" s="161" t="str">
        <f>IF('Year 8 _2022'!$AB24="","", 'Year 8 _2022'!$AB24)</f>
        <v/>
      </c>
      <c r="H25" s="120"/>
      <c r="I25" s="171" t="str">
        <f>IF('Year 8 _2022'!$I24="","", 'Year 8 _2022'!$I24)</f>
        <v/>
      </c>
      <c r="J25" s="181"/>
      <c r="K25" s="180" t="str">
        <f>IF('Year 8 _2022'!$J24="","", 'Year 8 _2022'!$J24)</f>
        <v/>
      </c>
      <c r="L25" s="181"/>
      <c r="M25" s="180">
        <f t="shared" si="20"/>
        <v>0</v>
      </c>
      <c r="N25" s="180" t="str">
        <f>IF('Year 8 _2022'!$L24="","", 'Year 8 _2022'!$L24)</f>
        <v/>
      </c>
      <c r="O25" s="181"/>
      <c r="P25" s="171">
        <f>IF('Year 8 _2022'!$O24="",0, ('Year 8 _2022'!$O24+'Year 8 _2022'!$R24))</f>
        <v>0</v>
      </c>
      <c r="Q25" s="181"/>
      <c r="R25" s="180">
        <f>IF('Year 8 _2022'!$P24="",0, 'Year 8 _2022'!$P24)</f>
        <v>0</v>
      </c>
      <c r="S25" s="242"/>
      <c r="T25" s="349"/>
      <c r="U25" s="242"/>
      <c r="V25" s="174">
        <f t="shared" si="21"/>
        <v>0</v>
      </c>
      <c r="W25" s="351"/>
      <c r="X25" s="175"/>
      <c r="Y25" s="180">
        <f>IF('Year 8 _2022'!$V24="",0, ('Year 8 _2022'!$V24+'Year 8 _2022'!$Y24))</f>
        <v>0</v>
      </c>
      <c r="Z25" s="181"/>
      <c r="AA25" s="162">
        <f>IF('Year 8 _2022'!$W24="",0, 'Year 8 _2022'!$W24)</f>
        <v>0</v>
      </c>
      <c r="AB25" s="184"/>
      <c r="AC25" s="353"/>
      <c r="AD25" s="120"/>
      <c r="AE25" s="174">
        <f t="shared" si="24"/>
        <v>0</v>
      </c>
      <c r="AF25" s="183"/>
      <c r="AG25" s="165" t="str">
        <f t="shared" si="9"/>
        <v/>
      </c>
      <c r="AH25" s="170" t="str">
        <f t="shared" si="10"/>
        <v/>
      </c>
      <c r="AI25" s="153">
        <f t="shared" si="11"/>
        <v>0</v>
      </c>
      <c r="AJ25" s="166" t="str">
        <f t="shared" si="12"/>
        <v>NA</v>
      </c>
      <c r="AK25" s="166" t="str">
        <f t="shared" si="1"/>
        <v/>
      </c>
      <c r="AL25" s="166" t="str">
        <f t="shared" si="2"/>
        <v/>
      </c>
      <c r="AM25" s="166" t="str">
        <f t="shared" si="3"/>
        <v/>
      </c>
      <c r="AN25" s="166">
        <f t="shared" si="13"/>
        <v>0</v>
      </c>
      <c r="AO25" s="166">
        <f t="shared" si="4"/>
        <v>0</v>
      </c>
      <c r="AP25" s="166">
        <f t="shared" si="5"/>
        <v>0</v>
      </c>
      <c r="AQ25" s="166">
        <f t="shared" si="23"/>
        <v>0</v>
      </c>
      <c r="AR25" s="167" t="str">
        <f>IF('Year 8 _2022'!$S24="","", 'Year 8 _2022'!$S24)</f>
        <v/>
      </c>
      <c r="AS25" s="166" t="str">
        <f>IF('Year 8 _2022'!$Z24="","", 'Year 8 _2022'!$Z24)</f>
        <v/>
      </c>
      <c r="AT25" s="166" t="str">
        <f t="shared" si="22"/>
        <v/>
      </c>
      <c r="AU25" s="166" t="str">
        <f t="shared" si="6"/>
        <v>NA</v>
      </c>
      <c r="AV25" s="166" t="str">
        <f>IF(AU25="NA","",IF(AU25=999999, "", IF(AU25=888888, "", IF(COUNTIF($AU$11:AU25,AU25)=1,AU25,""))))</f>
        <v/>
      </c>
      <c r="AW25" s="166" t="str">
        <f t="shared" si="7"/>
        <v>NA</v>
      </c>
      <c r="AX25" s="166" t="str">
        <f>IF(AW25="NA","",IF(AW25=999999, "", IF(AW25=888888, "", IF(COUNTIF($AW$11:AW25,AW25)=1,AW25,""))))</f>
        <v/>
      </c>
      <c r="AY25" s="166" t="str">
        <f t="shared" si="14"/>
        <v>NA</v>
      </c>
      <c r="AZ25" s="166" t="str">
        <f>IF(AY25="NA","",IF(AY25=999999, "", IF(AY25=888888, "", IF(COUNTIF($AY$11:AY25,AY25)=1,AY25,""))))</f>
        <v/>
      </c>
      <c r="BA25" s="166">
        <f t="shared" si="15"/>
        <v>0</v>
      </c>
      <c r="BB25" s="166">
        <f t="shared" si="16"/>
        <v>0</v>
      </c>
      <c r="BC25" s="166" t="str">
        <f t="shared" si="17"/>
        <v/>
      </c>
      <c r="BD25" s="166" t="str">
        <f t="shared" si="18"/>
        <v/>
      </c>
      <c r="BE25" s="120" t="str">
        <f t="shared" si="19"/>
        <v>NA</v>
      </c>
      <c r="BF25" s="120" t="str">
        <f>IF(BE25="NA","",IF(BE25=999999, "", IF(BE25=888888, "", IF(COUNTIF($BE$11:BE25,BE25)=1,BE25,""))))</f>
        <v/>
      </c>
      <c r="BG25" s="121"/>
      <c r="BH25" s="121"/>
      <c r="BI25" s="121"/>
      <c r="BJ25" s="121"/>
      <c r="BK25" s="121"/>
      <c r="BL25" s="121"/>
      <c r="BM25" s="119"/>
      <c r="BN25" s="119"/>
      <c r="BO25" s="119"/>
      <c r="BP25" s="119"/>
      <c r="BQ25" s="119"/>
      <c r="BR25" s="119"/>
      <c r="BS25" s="119"/>
      <c r="BT25" s="119"/>
      <c r="BU25" s="119"/>
      <c r="BV25" s="119"/>
      <c r="BW25" s="119"/>
      <c r="BX25" s="119"/>
      <c r="BY25" s="119"/>
      <c r="BZ25" s="121"/>
      <c r="CA25" s="121"/>
      <c r="CB25" s="121"/>
      <c r="CC25" s="121"/>
      <c r="CD25" s="118"/>
      <c r="CE25" s="118"/>
      <c r="CF25" s="26"/>
      <c r="CG25" s="26"/>
      <c r="CH25" s="26"/>
      <c r="CI25" s="26"/>
      <c r="CJ25" s="26"/>
      <c r="CK25" s="26"/>
      <c r="CL25" s="26"/>
      <c r="CM25" s="26"/>
      <c r="CN25" s="26"/>
      <c r="CO25" s="26"/>
      <c r="CP25" s="26"/>
      <c r="CQ25" s="26"/>
      <c r="CR25" s="26"/>
      <c r="CS25" s="26"/>
      <c r="CT25" s="26"/>
      <c r="CU25" s="26"/>
    </row>
    <row r="26" spans="1:99" ht="15.5" x14ac:dyDescent="0.35">
      <c r="A26" s="203" t="str">
        <f t="shared" si="8"/>
        <v/>
      </c>
      <c r="B26" s="161" t="str">
        <f>IF('Year 8 _2022'!$B25="","", 'Year 8 _2022'!$B25)</f>
        <v/>
      </c>
      <c r="C26" s="160" t="str">
        <f>IF('Year 8 _2022'!$C25="","", 'Year 8 _2022'!$C25)</f>
        <v>NA</v>
      </c>
      <c r="D26" s="149" t="str">
        <f>IF('Year 8 _2022'!$D25="","", 'Year 8 _2022'!$D25)</f>
        <v/>
      </c>
      <c r="E26" s="120"/>
      <c r="F26" s="230" t="str">
        <f>IF('Year 8 _2022'!$E25="","", 'Year 8 _2022'!$E25)</f>
        <v/>
      </c>
      <c r="G26" s="161" t="str">
        <f>IF('Year 8 _2022'!$AB25="","", 'Year 8 _2022'!$AB25)</f>
        <v/>
      </c>
      <c r="H26" s="120"/>
      <c r="I26" s="171" t="str">
        <f>IF('Year 8 _2022'!$I25="","", 'Year 8 _2022'!$I25)</f>
        <v/>
      </c>
      <c r="J26" s="181"/>
      <c r="K26" s="180" t="str">
        <f>IF('Year 8 _2022'!$J25="","", 'Year 8 _2022'!$J25)</f>
        <v/>
      </c>
      <c r="L26" s="181"/>
      <c r="M26" s="180">
        <f t="shared" si="20"/>
        <v>0</v>
      </c>
      <c r="N26" s="180" t="str">
        <f>IF('Year 8 _2022'!$L25="","", 'Year 8 _2022'!$L25)</f>
        <v/>
      </c>
      <c r="O26" s="181"/>
      <c r="P26" s="171">
        <f>IF('Year 8 _2022'!$O25="",0, ('Year 8 _2022'!$O25+'Year 8 _2022'!$R25))</f>
        <v>0</v>
      </c>
      <c r="Q26" s="181"/>
      <c r="R26" s="180">
        <f>IF('Year 8 _2022'!$P25="",0, 'Year 8 _2022'!$P25)</f>
        <v>0</v>
      </c>
      <c r="S26" s="242"/>
      <c r="T26" s="349"/>
      <c r="U26" s="242"/>
      <c r="V26" s="174">
        <f t="shared" si="21"/>
        <v>0</v>
      </c>
      <c r="W26" s="351"/>
      <c r="X26" s="175"/>
      <c r="Y26" s="180">
        <f>IF('Year 8 _2022'!$V25="",0, ('Year 8 _2022'!$V25+'Year 8 _2022'!$Y25))</f>
        <v>0</v>
      </c>
      <c r="Z26" s="181"/>
      <c r="AA26" s="162">
        <f>IF('Year 8 _2022'!$W25="",0, 'Year 8 _2022'!$W25)</f>
        <v>0</v>
      </c>
      <c r="AB26" s="184"/>
      <c r="AC26" s="353"/>
      <c r="AD26" s="120"/>
      <c r="AE26" s="174">
        <f t="shared" si="24"/>
        <v>0</v>
      </c>
      <c r="AF26" s="183"/>
      <c r="AG26" s="165" t="str">
        <f t="shared" si="9"/>
        <v/>
      </c>
      <c r="AH26" s="170" t="str">
        <f t="shared" si="10"/>
        <v/>
      </c>
      <c r="AI26" s="153">
        <f t="shared" si="11"/>
        <v>0</v>
      </c>
      <c r="AJ26" s="166" t="str">
        <f t="shared" si="12"/>
        <v>NA</v>
      </c>
      <c r="AK26" s="166" t="str">
        <f t="shared" si="1"/>
        <v/>
      </c>
      <c r="AL26" s="166" t="str">
        <f t="shared" si="2"/>
        <v/>
      </c>
      <c r="AM26" s="166" t="str">
        <f t="shared" si="3"/>
        <v/>
      </c>
      <c r="AN26" s="166">
        <f t="shared" si="13"/>
        <v>0</v>
      </c>
      <c r="AO26" s="166">
        <f t="shared" si="4"/>
        <v>0</v>
      </c>
      <c r="AP26" s="166">
        <f t="shared" si="5"/>
        <v>0</v>
      </c>
      <c r="AQ26" s="166">
        <f t="shared" si="23"/>
        <v>0</v>
      </c>
      <c r="AR26" s="167" t="str">
        <f>IF('Year 8 _2022'!$S25="","", 'Year 8 _2022'!$S25)</f>
        <v/>
      </c>
      <c r="AS26" s="166" t="str">
        <f>IF('Year 8 _2022'!$Z25="","", 'Year 8 _2022'!$Z25)</f>
        <v/>
      </c>
      <c r="AT26" s="166" t="str">
        <f t="shared" si="22"/>
        <v/>
      </c>
      <c r="AU26" s="166" t="str">
        <f t="shared" si="6"/>
        <v>NA</v>
      </c>
      <c r="AV26" s="166" t="str">
        <f>IF(AU26="NA","",IF(AU26=999999, "", IF(AU26=888888, "", IF(COUNTIF($AU$11:AU26,AU26)=1,AU26,""))))</f>
        <v/>
      </c>
      <c r="AW26" s="166" t="str">
        <f t="shared" si="7"/>
        <v>NA</v>
      </c>
      <c r="AX26" s="166" t="str">
        <f>IF(AW26="NA","",IF(AW26=999999, "", IF(AW26=888888, "", IF(COUNTIF($AW$11:AW26,AW26)=1,AW26,""))))</f>
        <v/>
      </c>
      <c r="AY26" s="166" t="str">
        <f t="shared" si="14"/>
        <v>NA</v>
      </c>
      <c r="AZ26" s="166" t="str">
        <f>IF(AY26="NA","",IF(AY26=999999, "", IF(AY26=888888, "", IF(COUNTIF($AY$11:AY26,AY26)=1,AY26,""))))</f>
        <v/>
      </c>
      <c r="BA26" s="166">
        <f t="shared" si="15"/>
        <v>0</v>
      </c>
      <c r="BB26" s="166">
        <f t="shared" si="16"/>
        <v>0</v>
      </c>
      <c r="BC26" s="166" t="str">
        <f t="shared" si="17"/>
        <v/>
      </c>
      <c r="BD26" s="166" t="str">
        <f t="shared" si="18"/>
        <v/>
      </c>
      <c r="BE26" s="120" t="str">
        <f t="shared" si="19"/>
        <v>NA</v>
      </c>
      <c r="BF26" s="120" t="str">
        <f>IF(BE26="NA","",IF(BE26=999999, "", IF(BE26=888888, "", IF(COUNTIF($BE$11:BE26,BE26)=1,BE26,""))))</f>
        <v/>
      </c>
      <c r="BG26" s="121"/>
      <c r="BH26" s="121"/>
      <c r="BI26" s="121"/>
      <c r="BJ26" s="121"/>
      <c r="BK26" s="121"/>
      <c r="BL26" s="121"/>
      <c r="BM26" s="119"/>
      <c r="BN26" s="119"/>
      <c r="BO26" s="119"/>
      <c r="BP26" s="119"/>
      <c r="BQ26" s="119"/>
      <c r="BR26" s="119"/>
      <c r="BS26" s="119"/>
      <c r="BT26" s="119"/>
      <c r="BU26" s="119"/>
      <c r="BV26" s="119"/>
      <c r="BW26" s="119"/>
      <c r="BX26" s="119"/>
      <c r="BY26" s="119"/>
      <c r="BZ26" s="121"/>
      <c r="CA26" s="121"/>
      <c r="CB26" s="121"/>
      <c r="CC26" s="121"/>
      <c r="CD26" s="118"/>
      <c r="CE26" s="118"/>
      <c r="CF26" s="26"/>
      <c r="CG26" s="26"/>
      <c r="CH26" s="26"/>
      <c r="CI26" s="26"/>
      <c r="CJ26" s="26"/>
      <c r="CK26" s="26"/>
      <c r="CL26" s="26"/>
      <c r="CM26" s="26"/>
      <c r="CN26" s="26"/>
      <c r="CO26" s="26"/>
      <c r="CP26" s="26"/>
      <c r="CQ26" s="26"/>
      <c r="CR26" s="26"/>
      <c r="CS26" s="26"/>
      <c r="CT26" s="26"/>
      <c r="CU26" s="26"/>
    </row>
    <row r="27" spans="1:99" ht="15.5" x14ac:dyDescent="0.35">
      <c r="A27" s="203" t="str">
        <f t="shared" si="8"/>
        <v/>
      </c>
      <c r="B27" s="161" t="str">
        <f>IF('Year 8 _2022'!$B26="","", 'Year 8 _2022'!$B26)</f>
        <v/>
      </c>
      <c r="C27" s="160" t="str">
        <f>IF('Year 8 _2022'!$C26="","", 'Year 8 _2022'!$C26)</f>
        <v>NA</v>
      </c>
      <c r="D27" s="149" t="str">
        <f>IF('Year 8 _2022'!$D26="","", 'Year 8 _2022'!$D26)</f>
        <v/>
      </c>
      <c r="E27" s="120"/>
      <c r="F27" s="230" t="str">
        <f>IF('Year 8 _2022'!$E26="","", 'Year 8 _2022'!$E26)</f>
        <v/>
      </c>
      <c r="G27" s="161" t="str">
        <f>IF('Year 8 _2022'!$AB26="","", 'Year 8 _2022'!$AB26)</f>
        <v/>
      </c>
      <c r="H27" s="120"/>
      <c r="I27" s="171" t="str">
        <f>IF('Year 8 _2022'!$I26="","", 'Year 8 _2022'!$I26)</f>
        <v/>
      </c>
      <c r="J27" s="181"/>
      <c r="K27" s="180" t="str">
        <f>IF('Year 8 _2022'!$J26="","", 'Year 8 _2022'!$J26)</f>
        <v/>
      </c>
      <c r="L27" s="181"/>
      <c r="M27" s="180">
        <f t="shared" si="20"/>
        <v>0</v>
      </c>
      <c r="N27" s="180" t="str">
        <f>IF('Year 8 _2022'!$L26="","", 'Year 8 _2022'!$L26)</f>
        <v/>
      </c>
      <c r="O27" s="181"/>
      <c r="P27" s="171">
        <f>IF('Year 8 _2022'!$O26="",0, ('Year 8 _2022'!$O26+'Year 8 _2022'!$R26))</f>
        <v>0</v>
      </c>
      <c r="Q27" s="181"/>
      <c r="R27" s="180">
        <f>IF('Year 8 _2022'!$P26="",0, 'Year 8 _2022'!$P26)</f>
        <v>0</v>
      </c>
      <c r="S27" s="242"/>
      <c r="T27" s="349"/>
      <c r="U27" s="242"/>
      <c r="V27" s="174">
        <f t="shared" si="21"/>
        <v>0</v>
      </c>
      <c r="W27" s="351"/>
      <c r="X27" s="175"/>
      <c r="Y27" s="180">
        <f>IF('Year 8 _2022'!$V26="",0, ('Year 8 _2022'!$V26+'Year 8 _2022'!$Y26))</f>
        <v>0</v>
      </c>
      <c r="Z27" s="181"/>
      <c r="AA27" s="162">
        <f>IF('Year 8 _2022'!$W26="",0, 'Year 8 _2022'!$W26)</f>
        <v>0</v>
      </c>
      <c r="AB27" s="184"/>
      <c r="AC27" s="353"/>
      <c r="AD27" s="120"/>
      <c r="AE27" s="174">
        <f t="shared" si="24"/>
        <v>0</v>
      </c>
      <c r="AF27" s="183"/>
      <c r="AG27" s="165" t="str">
        <f t="shared" si="9"/>
        <v/>
      </c>
      <c r="AH27" s="170" t="str">
        <f t="shared" si="10"/>
        <v/>
      </c>
      <c r="AI27" s="153">
        <f t="shared" si="11"/>
        <v>0</v>
      </c>
      <c r="AJ27" s="166" t="str">
        <f t="shared" si="12"/>
        <v>NA</v>
      </c>
      <c r="AK27" s="166" t="str">
        <f t="shared" si="1"/>
        <v/>
      </c>
      <c r="AL27" s="166" t="str">
        <f t="shared" si="2"/>
        <v/>
      </c>
      <c r="AM27" s="166" t="str">
        <f t="shared" si="3"/>
        <v/>
      </c>
      <c r="AN27" s="166">
        <f t="shared" si="13"/>
        <v>0</v>
      </c>
      <c r="AO27" s="166">
        <f t="shared" si="4"/>
        <v>0</v>
      </c>
      <c r="AP27" s="166">
        <f t="shared" si="5"/>
        <v>0</v>
      </c>
      <c r="AQ27" s="166">
        <f t="shared" si="23"/>
        <v>0</v>
      </c>
      <c r="AR27" s="167" t="str">
        <f>IF('Year 8 _2022'!$S26="","", 'Year 8 _2022'!$S26)</f>
        <v/>
      </c>
      <c r="AS27" s="166" t="str">
        <f>IF('Year 8 _2022'!$Z26="","", 'Year 8 _2022'!$Z26)</f>
        <v/>
      </c>
      <c r="AT27" s="166" t="str">
        <f t="shared" si="22"/>
        <v/>
      </c>
      <c r="AU27" s="166" t="str">
        <f t="shared" si="6"/>
        <v>NA</v>
      </c>
      <c r="AV27" s="166" t="str">
        <f>IF(AU27="NA","",IF(AU27=999999, "", IF(AU27=888888, "", IF(COUNTIF($AU$11:AU27,AU27)=1,AU27,""))))</f>
        <v/>
      </c>
      <c r="AW27" s="166" t="str">
        <f t="shared" si="7"/>
        <v>NA</v>
      </c>
      <c r="AX27" s="166" t="str">
        <f>IF(AW27="NA","",IF(AW27=999999, "", IF(AW27=888888, "", IF(COUNTIF($AW$11:AW27,AW27)=1,AW27,""))))</f>
        <v/>
      </c>
      <c r="AY27" s="166" t="str">
        <f t="shared" si="14"/>
        <v>NA</v>
      </c>
      <c r="AZ27" s="166" t="str">
        <f>IF(AY27="NA","",IF(AY27=999999, "", IF(AY27=888888, "", IF(COUNTIF($AY$11:AY27,AY27)=1,AY27,""))))</f>
        <v/>
      </c>
      <c r="BA27" s="166">
        <f t="shared" si="15"/>
        <v>0</v>
      </c>
      <c r="BB27" s="166">
        <f t="shared" si="16"/>
        <v>0</v>
      </c>
      <c r="BC27" s="166" t="str">
        <f t="shared" si="17"/>
        <v/>
      </c>
      <c r="BD27" s="166" t="str">
        <f t="shared" si="18"/>
        <v/>
      </c>
      <c r="BE27" s="120" t="str">
        <f t="shared" si="19"/>
        <v>NA</v>
      </c>
      <c r="BF27" s="120" t="str">
        <f>IF(BE27="NA","",IF(BE27=999999, "", IF(BE27=888888, "", IF(COUNTIF($BE$11:BE27,BE27)=1,BE27,""))))</f>
        <v/>
      </c>
      <c r="BG27" s="121"/>
      <c r="BH27" s="121"/>
      <c r="BI27" s="121"/>
      <c r="BJ27" s="121"/>
      <c r="BK27" s="121"/>
      <c r="BL27" s="121"/>
      <c r="BM27" s="119"/>
      <c r="BN27" s="119"/>
      <c r="BO27" s="119"/>
      <c r="BP27" s="119"/>
      <c r="BQ27" s="119"/>
      <c r="BR27" s="119"/>
      <c r="BS27" s="119"/>
      <c r="BT27" s="119"/>
      <c r="BU27" s="119"/>
      <c r="BV27" s="119"/>
      <c r="BW27" s="119"/>
      <c r="BX27" s="119"/>
      <c r="BY27" s="119"/>
      <c r="BZ27" s="121"/>
      <c r="CA27" s="121"/>
      <c r="CB27" s="121"/>
      <c r="CC27" s="121"/>
      <c r="CD27" s="118"/>
      <c r="CE27" s="118"/>
      <c r="CF27" s="26"/>
      <c r="CG27" s="26"/>
      <c r="CH27" s="26"/>
      <c r="CI27" s="26"/>
      <c r="CJ27" s="26"/>
      <c r="CK27" s="26"/>
      <c r="CL27" s="26"/>
      <c r="CM27" s="26"/>
      <c r="CN27" s="26"/>
      <c r="CO27" s="26"/>
      <c r="CP27" s="26"/>
      <c r="CQ27" s="26"/>
      <c r="CR27" s="26"/>
      <c r="CS27" s="26"/>
      <c r="CT27" s="26"/>
      <c r="CU27" s="26"/>
    </row>
    <row r="28" spans="1:99" ht="15.5" x14ac:dyDescent="0.35">
      <c r="A28" s="203" t="str">
        <f t="shared" si="8"/>
        <v/>
      </c>
      <c r="B28" s="161" t="str">
        <f>IF('Year 8 _2022'!$B27="","", 'Year 8 _2022'!$B27)</f>
        <v/>
      </c>
      <c r="C28" s="160" t="str">
        <f>IF('Year 8 _2022'!$C27="","", 'Year 8 _2022'!$C27)</f>
        <v>NA</v>
      </c>
      <c r="D28" s="149" t="str">
        <f>IF('Year 8 _2022'!$D27="","", 'Year 8 _2022'!$D27)</f>
        <v/>
      </c>
      <c r="E28" s="120"/>
      <c r="F28" s="230" t="str">
        <f>IF('Year 8 _2022'!$E27="","", 'Year 8 _2022'!$E27)</f>
        <v/>
      </c>
      <c r="G28" s="161" t="str">
        <f>IF('Year 8 _2022'!$AB27="","", 'Year 8 _2022'!$AB27)</f>
        <v/>
      </c>
      <c r="H28" s="120"/>
      <c r="I28" s="171" t="str">
        <f>IF('Year 8 _2022'!$I27="","", 'Year 8 _2022'!$I27)</f>
        <v/>
      </c>
      <c r="J28" s="181"/>
      <c r="K28" s="180" t="str">
        <f>IF('Year 8 _2022'!$J27="","", 'Year 8 _2022'!$J27)</f>
        <v/>
      </c>
      <c r="L28" s="181"/>
      <c r="M28" s="180">
        <f t="shared" si="20"/>
        <v>0</v>
      </c>
      <c r="N28" s="180" t="str">
        <f>IF('Year 8 _2022'!$L27="","", 'Year 8 _2022'!$L27)</f>
        <v/>
      </c>
      <c r="O28" s="181"/>
      <c r="P28" s="171">
        <f>IF('Year 8 _2022'!$O27="",0, ('Year 8 _2022'!$O27+'Year 8 _2022'!$R27))</f>
        <v>0</v>
      </c>
      <c r="Q28" s="181"/>
      <c r="R28" s="180">
        <f>IF('Year 8 _2022'!$P27="",0, 'Year 8 _2022'!$P27)</f>
        <v>0</v>
      </c>
      <c r="S28" s="242"/>
      <c r="T28" s="349"/>
      <c r="U28" s="242"/>
      <c r="V28" s="174">
        <f t="shared" si="21"/>
        <v>0</v>
      </c>
      <c r="W28" s="351"/>
      <c r="X28" s="175"/>
      <c r="Y28" s="180">
        <f>IF('Year 8 _2022'!$V27="",0, ('Year 8 _2022'!$V27+'Year 8 _2022'!$Y27))</f>
        <v>0</v>
      </c>
      <c r="Z28" s="181"/>
      <c r="AA28" s="162">
        <f>IF('Year 8 _2022'!$W27="",0, 'Year 8 _2022'!$W27)</f>
        <v>0</v>
      </c>
      <c r="AB28" s="184"/>
      <c r="AC28" s="353"/>
      <c r="AD28" s="120"/>
      <c r="AE28" s="174">
        <f t="shared" si="24"/>
        <v>0</v>
      </c>
      <c r="AF28" s="183"/>
      <c r="AG28" s="165" t="str">
        <f t="shared" si="9"/>
        <v/>
      </c>
      <c r="AH28" s="170" t="str">
        <f t="shared" si="10"/>
        <v/>
      </c>
      <c r="AI28" s="153">
        <f t="shared" si="11"/>
        <v>0</v>
      </c>
      <c r="AJ28" s="166" t="str">
        <f t="shared" si="12"/>
        <v>NA</v>
      </c>
      <c r="AK28" s="166" t="str">
        <f t="shared" si="1"/>
        <v/>
      </c>
      <c r="AL28" s="166" t="str">
        <f t="shared" si="2"/>
        <v/>
      </c>
      <c r="AM28" s="166" t="str">
        <f t="shared" si="3"/>
        <v/>
      </c>
      <c r="AN28" s="166">
        <f t="shared" si="13"/>
        <v>0</v>
      </c>
      <c r="AO28" s="166">
        <f t="shared" si="4"/>
        <v>0</v>
      </c>
      <c r="AP28" s="166">
        <f t="shared" si="5"/>
        <v>0</v>
      </c>
      <c r="AQ28" s="166">
        <f t="shared" si="23"/>
        <v>0</v>
      </c>
      <c r="AR28" s="167" t="str">
        <f>IF('Year 8 _2022'!$S27="","", 'Year 8 _2022'!$S27)</f>
        <v/>
      </c>
      <c r="AS28" s="166" t="str">
        <f>IF('Year 8 _2022'!$Z27="","", 'Year 8 _2022'!$Z27)</f>
        <v/>
      </c>
      <c r="AT28" s="166" t="str">
        <f t="shared" si="22"/>
        <v/>
      </c>
      <c r="AU28" s="166" t="str">
        <f t="shared" si="6"/>
        <v>NA</v>
      </c>
      <c r="AV28" s="166" t="str">
        <f>IF(AU28="NA","",IF(AU28=999999, "", IF(AU28=888888, "", IF(COUNTIF($AU$11:AU28,AU28)=1,AU28,""))))</f>
        <v/>
      </c>
      <c r="AW28" s="166" t="str">
        <f t="shared" si="7"/>
        <v>NA</v>
      </c>
      <c r="AX28" s="166" t="str">
        <f>IF(AW28="NA","",IF(AW28=999999, "", IF(AW28=888888, "", IF(COUNTIF($AW$11:AW28,AW28)=1,AW28,""))))</f>
        <v/>
      </c>
      <c r="AY28" s="166" t="str">
        <f t="shared" si="14"/>
        <v>NA</v>
      </c>
      <c r="AZ28" s="166" t="str">
        <f>IF(AY28="NA","",IF(AY28=999999, "", IF(AY28=888888, "", IF(COUNTIF($AY$11:AY28,AY28)=1,AY28,""))))</f>
        <v/>
      </c>
      <c r="BA28" s="166">
        <f t="shared" si="15"/>
        <v>0</v>
      </c>
      <c r="BB28" s="166">
        <f t="shared" si="16"/>
        <v>0</v>
      </c>
      <c r="BC28" s="166" t="str">
        <f t="shared" si="17"/>
        <v/>
      </c>
      <c r="BD28" s="166" t="str">
        <f t="shared" si="18"/>
        <v/>
      </c>
      <c r="BE28" s="120" t="str">
        <f t="shared" si="19"/>
        <v>NA</v>
      </c>
      <c r="BF28" s="120" t="str">
        <f>IF(BE28="NA","",IF(BE28=999999, "", IF(BE28=888888, "", IF(COUNTIF($BE$11:BE28,BE28)=1,BE28,""))))</f>
        <v/>
      </c>
      <c r="BG28" s="121"/>
      <c r="BH28" s="121"/>
      <c r="BI28" s="121"/>
      <c r="BJ28" s="121"/>
      <c r="BK28" s="121"/>
      <c r="BL28" s="121"/>
      <c r="BM28" s="119"/>
      <c r="BN28" s="119"/>
      <c r="BO28" s="119"/>
      <c r="BP28" s="119"/>
      <c r="BQ28" s="119"/>
      <c r="BR28" s="119"/>
      <c r="BS28" s="119"/>
      <c r="BT28" s="119"/>
      <c r="BU28" s="119"/>
      <c r="BV28" s="119"/>
      <c r="BW28" s="119"/>
      <c r="BX28" s="119"/>
      <c r="BY28" s="119"/>
      <c r="BZ28" s="121"/>
      <c r="CA28" s="121"/>
      <c r="CB28" s="121"/>
      <c r="CC28" s="121"/>
      <c r="CD28" s="118"/>
      <c r="CE28" s="118"/>
      <c r="CF28" s="26"/>
      <c r="CG28" s="26"/>
      <c r="CH28" s="26"/>
      <c r="CI28" s="26"/>
      <c r="CJ28" s="26"/>
      <c r="CK28" s="26"/>
      <c r="CL28" s="26"/>
      <c r="CM28" s="26"/>
      <c r="CN28" s="26"/>
      <c r="CO28" s="26"/>
      <c r="CP28" s="26"/>
      <c r="CQ28" s="26"/>
      <c r="CR28" s="26"/>
      <c r="CS28" s="26"/>
      <c r="CT28" s="26"/>
      <c r="CU28" s="26"/>
    </row>
    <row r="29" spans="1:99" ht="15.5" x14ac:dyDescent="0.35">
      <c r="A29" s="203" t="str">
        <f t="shared" si="8"/>
        <v/>
      </c>
      <c r="B29" s="161" t="str">
        <f>IF('Year 8 _2022'!$B28="","", 'Year 8 _2022'!$B28)</f>
        <v/>
      </c>
      <c r="C29" s="160" t="str">
        <f>IF('Year 8 _2022'!$C28="","", 'Year 8 _2022'!$C28)</f>
        <v>NA</v>
      </c>
      <c r="D29" s="149" t="str">
        <f>IF('Year 8 _2022'!$D28="","", 'Year 8 _2022'!$D28)</f>
        <v/>
      </c>
      <c r="E29" s="120"/>
      <c r="F29" s="230" t="str">
        <f>IF('Year 8 _2022'!$E28="","", 'Year 8 _2022'!$E28)</f>
        <v/>
      </c>
      <c r="G29" s="161" t="str">
        <f>IF('Year 8 _2022'!$AB28="","", 'Year 8 _2022'!$AB28)</f>
        <v/>
      </c>
      <c r="H29" s="120"/>
      <c r="I29" s="171" t="str">
        <f>IF('Year 8 _2022'!$I28="","", 'Year 8 _2022'!$I28)</f>
        <v/>
      </c>
      <c r="J29" s="181"/>
      <c r="K29" s="180" t="str">
        <f>IF('Year 8 _2022'!$J28="","", 'Year 8 _2022'!$J28)</f>
        <v/>
      </c>
      <c r="L29" s="181"/>
      <c r="M29" s="180">
        <f t="shared" si="20"/>
        <v>0</v>
      </c>
      <c r="N29" s="180" t="str">
        <f>IF('Year 8 _2022'!$L28="","", 'Year 8 _2022'!$L28)</f>
        <v/>
      </c>
      <c r="O29" s="181"/>
      <c r="P29" s="171">
        <f>IF('Year 8 _2022'!$O28="",0, ('Year 8 _2022'!$O28+'Year 8 _2022'!$R28))</f>
        <v>0</v>
      </c>
      <c r="Q29" s="181"/>
      <c r="R29" s="180">
        <f>IF('Year 8 _2022'!$P28="",0, 'Year 8 _2022'!$P28)</f>
        <v>0</v>
      </c>
      <c r="S29" s="242"/>
      <c r="T29" s="349"/>
      <c r="U29" s="242"/>
      <c r="V29" s="174">
        <f t="shared" si="21"/>
        <v>0</v>
      </c>
      <c r="W29" s="351"/>
      <c r="X29" s="175"/>
      <c r="Y29" s="180">
        <f>IF('Year 8 _2022'!$V28="",0, ('Year 8 _2022'!$V28+'Year 8 _2022'!$Y28))</f>
        <v>0</v>
      </c>
      <c r="Z29" s="181"/>
      <c r="AA29" s="162">
        <f>IF('Year 8 _2022'!$W28="",0, 'Year 8 _2022'!$W28)</f>
        <v>0</v>
      </c>
      <c r="AB29" s="184"/>
      <c r="AC29" s="353"/>
      <c r="AD29" s="120"/>
      <c r="AE29" s="174">
        <f t="shared" si="24"/>
        <v>0</v>
      </c>
      <c r="AF29" s="183"/>
      <c r="AG29" s="165" t="str">
        <f t="shared" si="9"/>
        <v/>
      </c>
      <c r="AH29" s="170" t="str">
        <f t="shared" si="10"/>
        <v/>
      </c>
      <c r="AI29" s="153">
        <f t="shared" si="11"/>
        <v>0</v>
      </c>
      <c r="AJ29" s="166" t="str">
        <f t="shared" si="12"/>
        <v>NA</v>
      </c>
      <c r="AK29" s="166" t="str">
        <f t="shared" si="1"/>
        <v/>
      </c>
      <c r="AL29" s="166" t="str">
        <f t="shared" si="2"/>
        <v/>
      </c>
      <c r="AM29" s="166" t="str">
        <f t="shared" si="3"/>
        <v/>
      </c>
      <c r="AN29" s="166">
        <f t="shared" si="13"/>
        <v>0</v>
      </c>
      <c r="AO29" s="166">
        <f t="shared" si="4"/>
        <v>0</v>
      </c>
      <c r="AP29" s="166">
        <f t="shared" si="5"/>
        <v>0</v>
      </c>
      <c r="AQ29" s="166">
        <f t="shared" si="23"/>
        <v>0</v>
      </c>
      <c r="AR29" s="167" t="str">
        <f>IF('Year 8 _2022'!$S28="","", 'Year 8 _2022'!$S28)</f>
        <v/>
      </c>
      <c r="AS29" s="166" t="str">
        <f>IF('Year 8 _2022'!$Z28="","", 'Year 8 _2022'!$Z28)</f>
        <v/>
      </c>
      <c r="AT29" s="166" t="str">
        <f t="shared" si="22"/>
        <v/>
      </c>
      <c r="AU29" s="166" t="str">
        <f t="shared" si="6"/>
        <v>NA</v>
      </c>
      <c r="AV29" s="166" t="str">
        <f>IF(AU29="NA","",IF(AU29=999999, "", IF(AU29=888888, "", IF(COUNTIF($AU$11:AU29,AU29)=1,AU29,""))))</f>
        <v/>
      </c>
      <c r="AW29" s="166" t="str">
        <f t="shared" si="7"/>
        <v>NA</v>
      </c>
      <c r="AX29" s="166" t="str">
        <f>IF(AW29="NA","",IF(AW29=999999, "", IF(AW29=888888, "", IF(COUNTIF($AW$11:AW29,AW29)=1,AW29,""))))</f>
        <v/>
      </c>
      <c r="AY29" s="166" t="str">
        <f t="shared" si="14"/>
        <v>NA</v>
      </c>
      <c r="AZ29" s="166" t="str">
        <f>IF(AY29="NA","",IF(AY29=999999, "", IF(AY29=888888, "", IF(COUNTIF($AY$11:AY29,AY29)=1,AY29,""))))</f>
        <v/>
      </c>
      <c r="BA29" s="166">
        <f t="shared" si="15"/>
        <v>0</v>
      </c>
      <c r="BB29" s="166">
        <f t="shared" si="16"/>
        <v>0</v>
      </c>
      <c r="BC29" s="166" t="str">
        <f t="shared" si="17"/>
        <v/>
      </c>
      <c r="BD29" s="166" t="str">
        <f t="shared" si="18"/>
        <v/>
      </c>
      <c r="BE29" s="120" t="str">
        <f t="shared" si="19"/>
        <v>NA</v>
      </c>
      <c r="BF29" s="120" t="str">
        <f>IF(BE29="NA","",IF(BE29=999999, "", IF(BE29=888888, "", IF(COUNTIF($BE$11:BE29,BE29)=1,BE29,""))))</f>
        <v/>
      </c>
      <c r="BG29" s="121"/>
      <c r="BH29" s="121"/>
      <c r="BI29" s="121"/>
      <c r="BJ29" s="121"/>
      <c r="BK29" s="121"/>
      <c r="BL29" s="121"/>
      <c r="BM29" s="119"/>
      <c r="BN29" s="119"/>
      <c r="BO29" s="119"/>
      <c r="BP29" s="119"/>
      <c r="BQ29" s="119"/>
      <c r="BR29" s="119"/>
      <c r="BS29" s="119"/>
      <c r="BT29" s="119"/>
      <c r="BU29" s="119"/>
      <c r="BV29" s="119"/>
      <c r="BW29" s="119"/>
      <c r="BX29" s="119"/>
      <c r="BY29" s="119"/>
      <c r="BZ29" s="121"/>
      <c r="CA29" s="121"/>
      <c r="CB29" s="121"/>
      <c r="CC29" s="121"/>
      <c r="CD29" s="118"/>
      <c r="CE29" s="118"/>
      <c r="CF29" s="26"/>
      <c r="CG29" s="26"/>
      <c r="CH29" s="26"/>
      <c r="CI29" s="26"/>
      <c r="CJ29" s="26"/>
      <c r="CK29" s="26"/>
      <c r="CL29" s="26"/>
      <c r="CM29" s="26"/>
      <c r="CN29" s="26"/>
      <c r="CO29" s="26"/>
      <c r="CP29" s="26"/>
      <c r="CQ29" s="26"/>
      <c r="CR29" s="26"/>
      <c r="CS29" s="26"/>
      <c r="CT29" s="26"/>
      <c r="CU29" s="26"/>
    </row>
    <row r="30" spans="1:99" ht="15.5" x14ac:dyDescent="0.35">
      <c r="A30" s="203" t="str">
        <f t="shared" si="8"/>
        <v/>
      </c>
      <c r="B30" s="161" t="str">
        <f>IF('Year 8 _2022'!$B29="","", 'Year 8 _2022'!$B29)</f>
        <v/>
      </c>
      <c r="C30" s="160" t="str">
        <f>IF('Year 8 _2022'!$C29="","", 'Year 8 _2022'!$C29)</f>
        <v>NA</v>
      </c>
      <c r="D30" s="149" t="str">
        <f>IF('Year 8 _2022'!$D29="","", 'Year 8 _2022'!$D29)</f>
        <v/>
      </c>
      <c r="E30" s="120"/>
      <c r="F30" s="230" t="str">
        <f>IF('Year 8 _2022'!$E29="","", 'Year 8 _2022'!$E29)</f>
        <v/>
      </c>
      <c r="G30" s="161" t="str">
        <f>IF('Year 8 _2022'!$AB29="","", 'Year 8 _2022'!$AB29)</f>
        <v/>
      </c>
      <c r="H30" s="120"/>
      <c r="I30" s="171" t="str">
        <f>IF('Year 8 _2022'!$I29="","", 'Year 8 _2022'!$I29)</f>
        <v/>
      </c>
      <c r="J30" s="181"/>
      <c r="K30" s="180" t="str">
        <f>IF('Year 8 _2022'!$J29="","", 'Year 8 _2022'!$J29)</f>
        <v/>
      </c>
      <c r="L30" s="181"/>
      <c r="M30" s="180">
        <f t="shared" si="20"/>
        <v>0</v>
      </c>
      <c r="N30" s="180" t="str">
        <f>IF('Year 8 _2022'!$L29="","", 'Year 8 _2022'!$L29)</f>
        <v/>
      </c>
      <c r="O30" s="181"/>
      <c r="P30" s="171">
        <f>IF('Year 8 _2022'!$O29="",0, ('Year 8 _2022'!$O29+'Year 8 _2022'!$R29))</f>
        <v>0</v>
      </c>
      <c r="Q30" s="181"/>
      <c r="R30" s="180">
        <f>IF('Year 8 _2022'!$P29="",0, 'Year 8 _2022'!$P29)</f>
        <v>0</v>
      </c>
      <c r="S30" s="242"/>
      <c r="T30" s="349"/>
      <c r="U30" s="242"/>
      <c r="V30" s="174">
        <f t="shared" si="21"/>
        <v>0</v>
      </c>
      <c r="W30" s="351"/>
      <c r="X30" s="175"/>
      <c r="Y30" s="180">
        <f>IF('Year 8 _2022'!$V29="",0, ('Year 8 _2022'!$V29+'Year 8 _2022'!$Y29))</f>
        <v>0</v>
      </c>
      <c r="Z30" s="181"/>
      <c r="AA30" s="162">
        <f>IF('Year 8 _2022'!$W29="",0, 'Year 8 _2022'!$W29)</f>
        <v>0</v>
      </c>
      <c r="AB30" s="184"/>
      <c r="AC30" s="353"/>
      <c r="AD30" s="120"/>
      <c r="AE30" s="174">
        <f t="shared" si="24"/>
        <v>0</v>
      </c>
      <c r="AF30" s="183"/>
      <c r="AG30" s="165" t="str">
        <f t="shared" si="9"/>
        <v/>
      </c>
      <c r="AH30" s="170" t="str">
        <f t="shared" si="10"/>
        <v/>
      </c>
      <c r="AI30" s="153">
        <f t="shared" si="11"/>
        <v>0</v>
      </c>
      <c r="AJ30" s="166" t="str">
        <f t="shared" si="12"/>
        <v>NA</v>
      </c>
      <c r="AK30" s="166" t="str">
        <f t="shared" si="1"/>
        <v/>
      </c>
      <c r="AL30" s="166" t="str">
        <f t="shared" si="2"/>
        <v/>
      </c>
      <c r="AM30" s="166" t="str">
        <f t="shared" si="3"/>
        <v/>
      </c>
      <c r="AN30" s="166">
        <f t="shared" si="13"/>
        <v>0</v>
      </c>
      <c r="AO30" s="166">
        <f t="shared" si="4"/>
        <v>0</v>
      </c>
      <c r="AP30" s="166">
        <f t="shared" si="5"/>
        <v>0</v>
      </c>
      <c r="AQ30" s="166">
        <f t="shared" si="23"/>
        <v>0</v>
      </c>
      <c r="AR30" s="167" t="str">
        <f>IF('Year 8 _2022'!$S29="","", 'Year 8 _2022'!$S29)</f>
        <v/>
      </c>
      <c r="AS30" s="166" t="str">
        <f>IF('Year 8 _2022'!$Z29="","", 'Year 8 _2022'!$Z29)</f>
        <v/>
      </c>
      <c r="AT30" s="166" t="str">
        <f t="shared" si="22"/>
        <v/>
      </c>
      <c r="AU30" s="166" t="str">
        <f t="shared" si="6"/>
        <v>NA</v>
      </c>
      <c r="AV30" s="166" t="str">
        <f>IF(AU30="NA","",IF(AU30=999999, "", IF(AU30=888888, "", IF(COUNTIF($AU$11:AU30,AU30)=1,AU30,""))))</f>
        <v/>
      </c>
      <c r="AW30" s="166" t="str">
        <f t="shared" si="7"/>
        <v>NA</v>
      </c>
      <c r="AX30" s="166" t="str">
        <f>IF(AW30="NA","",IF(AW30=999999, "", IF(AW30=888888, "", IF(COUNTIF($AW$11:AW30,AW30)=1,AW30,""))))</f>
        <v/>
      </c>
      <c r="AY30" s="166" t="str">
        <f t="shared" si="14"/>
        <v>NA</v>
      </c>
      <c r="AZ30" s="166" t="str">
        <f>IF(AY30="NA","",IF(AY30=999999, "", IF(AY30=888888, "", IF(COUNTIF($AY$11:AY30,AY30)=1,AY30,""))))</f>
        <v/>
      </c>
      <c r="BA30" s="166">
        <f t="shared" si="15"/>
        <v>0</v>
      </c>
      <c r="BB30" s="166">
        <f t="shared" si="16"/>
        <v>0</v>
      </c>
      <c r="BC30" s="166" t="str">
        <f t="shared" si="17"/>
        <v/>
      </c>
      <c r="BD30" s="166" t="str">
        <f t="shared" si="18"/>
        <v/>
      </c>
      <c r="BE30" s="120" t="str">
        <f t="shared" si="19"/>
        <v>NA</v>
      </c>
      <c r="BF30" s="120" t="str">
        <f>IF(BE30="NA","",IF(BE30=999999, "", IF(BE30=888888, "", IF(COUNTIF($BE$11:BE30,BE30)=1,BE30,""))))</f>
        <v/>
      </c>
      <c r="BG30" s="121"/>
      <c r="BH30" s="121"/>
      <c r="BI30" s="121"/>
      <c r="BJ30" s="121"/>
      <c r="BK30" s="121"/>
      <c r="BL30" s="121"/>
      <c r="BM30" s="119"/>
      <c r="BN30" s="119"/>
      <c r="BO30" s="119"/>
      <c r="BP30" s="119"/>
      <c r="BQ30" s="119"/>
      <c r="BR30" s="119"/>
      <c r="BS30" s="119"/>
      <c r="BT30" s="119"/>
      <c r="BU30" s="119"/>
      <c r="BV30" s="119"/>
      <c r="BW30" s="119"/>
      <c r="BX30" s="119"/>
      <c r="BY30" s="119"/>
      <c r="BZ30" s="121"/>
      <c r="CA30" s="121"/>
      <c r="CB30" s="121"/>
      <c r="CC30" s="121"/>
      <c r="CD30" s="118"/>
      <c r="CE30" s="118"/>
      <c r="CF30" s="26"/>
      <c r="CG30" s="26"/>
      <c r="CH30" s="26"/>
      <c r="CI30" s="26"/>
      <c r="CJ30" s="26"/>
      <c r="CK30" s="26"/>
      <c r="CL30" s="26"/>
      <c r="CM30" s="26"/>
      <c r="CN30" s="26"/>
      <c r="CO30" s="26"/>
      <c r="CP30" s="26"/>
      <c r="CQ30" s="26"/>
      <c r="CR30" s="26"/>
      <c r="CS30" s="26"/>
      <c r="CT30" s="26"/>
      <c r="CU30" s="26"/>
    </row>
    <row r="31" spans="1:99" ht="15.5" x14ac:dyDescent="0.35">
      <c r="A31" s="203" t="str">
        <f t="shared" si="8"/>
        <v/>
      </c>
      <c r="B31" s="161" t="str">
        <f>IF('Year 8 _2022'!$B30="","", 'Year 8 _2022'!$B30)</f>
        <v/>
      </c>
      <c r="C31" s="160" t="str">
        <f>IF('Year 8 _2022'!$C30="","", 'Year 8 _2022'!$C30)</f>
        <v>NA</v>
      </c>
      <c r="D31" s="149" t="str">
        <f>IF('Year 8 _2022'!$D30="","", 'Year 8 _2022'!$D30)</f>
        <v/>
      </c>
      <c r="E31" s="120"/>
      <c r="F31" s="230" t="str">
        <f>IF('Year 8 _2022'!$E30="","", 'Year 8 _2022'!$E30)</f>
        <v/>
      </c>
      <c r="G31" s="161" t="str">
        <f>IF('Year 8 _2022'!$AB30="","", 'Year 8 _2022'!$AB30)</f>
        <v/>
      </c>
      <c r="H31" s="120"/>
      <c r="I31" s="171" t="str">
        <f>IF('Year 8 _2022'!$I30="","", 'Year 8 _2022'!$I30)</f>
        <v/>
      </c>
      <c r="J31" s="181"/>
      <c r="K31" s="180" t="str">
        <f>IF('Year 8 _2022'!$J30="","", 'Year 8 _2022'!$J30)</f>
        <v/>
      </c>
      <c r="L31" s="181"/>
      <c r="M31" s="180">
        <f t="shared" si="20"/>
        <v>0</v>
      </c>
      <c r="N31" s="180" t="str">
        <f>IF('Year 8 _2022'!$L30="","", 'Year 8 _2022'!$L30)</f>
        <v/>
      </c>
      <c r="O31" s="181"/>
      <c r="P31" s="171">
        <f>IF('Year 8 _2022'!$O30="",0, ('Year 8 _2022'!$O30+'Year 8 _2022'!$R30))</f>
        <v>0</v>
      </c>
      <c r="Q31" s="181"/>
      <c r="R31" s="180">
        <f>IF('Year 8 _2022'!$P30="",0, 'Year 8 _2022'!$P30)</f>
        <v>0</v>
      </c>
      <c r="S31" s="242"/>
      <c r="T31" s="349"/>
      <c r="U31" s="242"/>
      <c r="V31" s="174">
        <f t="shared" si="21"/>
        <v>0</v>
      </c>
      <c r="W31" s="351"/>
      <c r="X31" s="175"/>
      <c r="Y31" s="180">
        <f>IF('Year 8 _2022'!$V30="",0, ('Year 8 _2022'!$V30+'Year 8 _2022'!$Y30))</f>
        <v>0</v>
      </c>
      <c r="Z31" s="181"/>
      <c r="AA31" s="162">
        <f>IF('Year 8 _2022'!$W30="",0, 'Year 8 _2022'!$W30)</f>
        <v>0</v>
      </c>
      <c r="AB31" s="184"/>
      <c r="AC31" s="353"/>
      <c r="AD31" s="120"/>
      <c r="AE31" s="174">
        <f t="shared" si="24"/>
        <v>0</v>
      </c>
      <c r="AF31" s="183"/>
      <c r="AG31" s="165" t="str">
        <f t="shared" si="9"/>
        <v/>
      </c>
      <c r="AH31" s="170" t="str">
        <f t="shared" si="10"/>
        <v/>
      </c>
      <c r="AI31" s="153">
        <f t="shared" si="11"/>
        <v>0</v>
      </c>
      <c r="AJ31" s="166" t="str">
        <f t="shared" si="12"/>
        <v>NA</v>
      </c>
      <c r="AK31" s="166" t="str">
        <f t="shared" si="1"/>
        <v/>
      </c>
      <c r="AL31" s="166" t="str">
        <f t="shared" si="2"/>
        <v/>
      </c>
      <c r="AM31" s="166" t="str">
        <f t="shared" si="3"/>
        <v/>
      </c>
      <c r="AN31" s="166">
        <f t="shared" si="13"/>
        <v>0</v>
      </c>
      <c r="AO31" s="166">
        <f t="shared" si="4"/>
        <v>0</v>
      </c>
      <c r="AP31" s="166">
        <f t="shared" si="5"/>
        <v>0</v>
      </c>
      <c r="AQ31" s="166">
        <f t="shared" si="23"/>
        <v>0</v>
      </c>
      <c r="AR31" s="167" t="str">
        <f>IF('Year 8 _2022'!$S30="","", 'Year 8 _2022'!$S30)</f>
        <v/>
      </c>
      <c r="AS31" s="166" t="str">
        <f>IF('Year 8 _2022'!$Z30="","", 'Year 8 _2022'!$Z30)</f>
        <v/>
      </c>
      <c r="AT31" s="166" t="str">
        <f t="shared" si="22"/>
        <v/>
      </c>
      <c r="AU31" s="166" t="str">
        <f t="shared" si="6"/>
        <v>NA</v>
      </c>
      <c r="AV31" s="166" t="str">
        <f>IF(AU31="NA","",IF(AU31=999999, "", IF(AU31=888888, "", IF(COUNTIF($AU$11:AU31,AU31)=1,AU31,""))))</f>
        <v/>
      </c>
      <c r="AW31" s="166" t="str">
        <f t="shared" si="7"/>
        <v>NA</v>
      </c>
      <c r="AX31" s="166" t="str">
        <f>IF(AW31="NA","",IF(AW31=999999, "", IF(AW31=888888, "", IF(COUNTIF($AW$11:AW31,AW31)=1,AW31,""))))</f>
        <v/>
      </c>
      <c r="AY31" s="166" t="str">
        <f t="shared" si="14"/>
        <v>NA</v>
      </c>
      <c r="AZ31" s="166" t="str">
        <f>IF(AY31="NA","",IF(AY31=999999, "", IF(AY31=888888, "", IF(COUNTIF($AY$11:AY31,AY31)=1,AY31,""))))</f>
        <v/>
      </c>
      <c r="BA31" s="166">
        <f t="shared" si="15"/>
        <v>0</v>
      </c>
      <c r="BB31" s="166">
        <f t="shared" si="16"/>
        <v>0</v>
      </c>
      <c r="BC31" s="166" t="str">
        <f t="shared" si="17"/>
        <v/>
      </c>
      <c r="BD31" s="166" t="str">
        <f t="shared" si="18"/>
        <v/>
      </c>
      <c r="BE31" s="120" t="str">
        <f t="shared" si="19"/>
        <v>NA</v>
      </c>
      <c r="BF31" s="120" t="str">
        <f>IF(BE31="NA","",IF(BE31=999999, "", IF(BE31=888888, "", IF(COUNTIF($BE$11:BE31,BE31)=1,BE31,""))))</f>
        <v/>
      </c>
      <c r="BG31" s="121"/>
      <c r="BH31" s="121"/>
      <c r="BI31" s="121"/>
      <c r="BJ31" s="121"/>
      <c r="BK31" s="121"/>
      <c r="BL31" s="121"/>
      <c r="BM31" s="119"/>
      <c r="BN31" s="119"/>
      <c r="BO31" s="119"/>
      <c r="BP31" s="119"/>
      <c r="BQ31" s="119"/>
      <c r="BR31" s="119"/>
      <c r="BS31" s="119"/>
      <c r="BT31" s="119"/>
      <c r="BU31" s="119"/>
      <c r="BV31" s="119"/>
      <c r="BW31" s="119"/>
      <c r="BX31" s="119"/>
      <c r="BY31" s="119"/>
      <c r="BZ31" s="121"/>
      <c r="CA31" s="121"/>
      <c r="CB31" s="121"/>
      <c r="CC31" s="121"/>
      <c r="CD31" s="118"/>
      <c r="CE31" s="118"/>
      <c r="CF31" s="26"/>
      <c r="CG31" s="26"/>
      <c r="CH31" s="26"/>
      <c r="CI31" s="26"/>
      <c r="CJ31" s="26"/>
      <c r="CK31" s="26"/>
      <c r="CL31" s="26"/>
      <c r="CM31" s="26"/>
      <c r="CN31" s="26"/>
      <c r="CO31" s="26"/>
      <c r="CP31" s="26"/>
      <c r="CQ31" s="26"/>
      <c r="CR31" s="26"/>
      <c r="CS31" s="26"/>
      <c r="CT31" s="26"/>
      <c r="CU31" s="26"/>
    </row>
    <row r="32" spans="1:99" ht="15.5" x14ac:dyDescent="0.35">
      <c r="A32" s="203" t="str">
        <f t="shared" si="8"/>
        <v/>
      </c>
      <c r="B32" s="161" t="str">
        <f>IF('Year 8 _2022'!$B31="","", 'Year 8 _2022'!$B31)</f>
        <v/>
      </c>
      <c r="C32" s="160" t="str">
        <f>IF('Year 8 _2022'!$C31="","", 'Year 8 _2022'!$C31)</f>
        <v>NA</v>
      </c>
      <c r="D32" s="149" t="str">
        <f>IF('Year 8 _2022'!$D31="","", 'Year 8 _2022'!$D31)</f>
        <v/>
      </c>
      <c r="E32" s="120"/>
      <c r="F32" s="230" t="str">
        <f>IF('Year 8 _2022'!$E31="","", 'Year 8 _2022'!$E31)</f>
        <v/>
      </c>
      <c r="G32" s="161" t="str">
        <f>IF('Year 8 _2022'!$AB31="","", 'Year 8 _2022'!$AB31)</f>
        <v/>
      </c>
      <c r="H32" s="120"/>
      <c r="I32" s="171" t="str">
        <f>IF('Year 8 _2022'!$I31="","", 'Year 8 _2022'!$I31)</f>
        <v/>
      </c>
      <c r="J32" s="181"/>
      <c r="K32" s="180" t="str">
        <f>IF('Year 8 _2022'!$J31="","", 'Year 8 _2022'!$J31)</f>
        <v/>
      </c>
      <c r="L32" s="181"/>
      <c r="M32" s="180">
        <f t="shared" si="20"/>
        <v>0</v>
      </c>
      <c r="N32" s="180" t="str">
        <f>IF('Year 8 _2022'!$L31="","", 'Year 8 _2022'!$L31)</f>
        <v/>
      </c>
      <c r="O32" s="181"/>
      <c r="P32" s="171">
        <f>IF('Year 8 _2022'!$O31="",0, ('Year 8 _2022'!$O31+'Year 8 _2022'!$R31))</f>
        <v>0</v>
      </c>
      <c r="Q32" s="181"/>
      <c r="R32" s="180">
        <f>IF('Year 8 _2022'!$P31="",0, 'Year 8 _2022'!$P31)</f>
        <v>0</v>
      </c>
      <c r="S32" s="242"/>
      <c r="T32" s="349"/>
      <c r="U32" s="242"/>
      <c r="V32" s="174">
        <f t="shared" si="21"/>
        <v>0</v>
      </c>
      <c r="W32" s="351"/>
      <c r="X32" s="175"/>
      <c r="Y32" s="180">
        <f>IF('Year 8 _2022'!$V31="",0, ('Year 8 _2022'!$V31+'Year 8 _2022'!$Y31))</f>
        <v>0</v>
      </c>
      <c r="Z32" s="181"/>
      <c r="AA32" s="162">
        <f>IF('Year 8 _2022'!$W31="",0, 'Year 8 _2022'!$W31)</f>
        <v>0</v>
      </c>
      <c r="AB32" s="184"/>
      <c r="AC32" s="353"/>
      <c r="AD32" s="120"/>
      <c r="AE32" s="174">
        <f t="shared" si="24"/>
        <v>0</v>
      </c>
      <c r="AF32" s="183"/>
      <c r="AG32" s="165" t="str">
        <f t="shared" si="9"/>
        <v/>
      </c>
      <c r="AH32" s="170" t="str">
        <f t="shared" si="10"/>
        <v/>
      </c>
      <c r="AI32" s="153">
        <f t="shared" si="11"/>
        <v>0</v>
      </c>
      <c r="AJ32" s="166" t="str">
        <f t="shared" si="12"/>
        <v>NA</v>
      </c>
      <c r="AK32" s="166" t="str">
        <f t="shared" si="1"/>
        <v/>
      </c>
      <c r="AL32" s="166" t="str">
        <f t="shared" si="2"/>
        <v/>
      </c>
      <c r="AM32" s="166" t="str">
        <f t="shared" si="3"/>
        <v/>
      </c>
      <c r="AN32" s="166">
        <f t="shared" si="13"/>
        <v>0</v>
      </c>
      <c r="AO32" s="166">
        <f t="shared" si="4"/>
        <v>0</v>
      </c>
      <c r="AP32" s="166">
        <f t="shared" si="5"/>
        <v>0</v>
      </c>
      <c r="AQ32" s="166">
        <f t="shared" si="23"/>
        <v>0</v>
      </c>
      <c r="AR32" s="167" t="str">
        <f>IF('Year 8 _2022'!$S31="","", 'Year 8 _2022'!$S31)</f>
        <v/>
      </c>
      <c r="AS32" s="166" t="str">
        <f>IF('Year 8 _2022'!$Z31="","", 'Year 8 _2022'!$Z31)</f>
        <v/>
      </c>
      <c r="AT32" s="166" t="str">
        <f t="shared" si="22"/>
        <v/>
      </c>
      <c r="AU32" s="166" t="str">
        <f t="shared" si="6"/>
        <v>NA</v>
      </c>
      <c r="AV32" s="166" t="str">
        <f>IF(AU32="NA","",IF(AU32=999999, "", IF(AU32=888888, "", IF(COUNTIF($AU$11:AU32,AU32)=1,AU32,""))))</f>
        <v/>
      </c>
      <c r="AW32" s="166" t="str">
        <f t="shared" si="7"/>
        <v>NA</v>
      </c>
      <c r="AX32" s="166" t="str">
        <f>IF(AW32="NA","",IF(AW32=999999, "", IF(AW32=888888, "", IF(COUNTIF($AW$11:AW32,AW32)=1,AW32,""))))</f>
        <v/>
      </c>
      <c r="AY32" s="166" t="str">
        <f t="shared" si="14"/>
        <v>NA</v>
      </c>
      <c r="AZ32" s="166" t="str">
        <f>IF(AY32="NA","",IF(AY32=999999, "", IF(AY32=888888, "", IF(COUNTIF($AY$11:AY32,AY32)=1,AY32,""))))</f>
        <v/>
      </c>
      <c r="BA32" s="166">
        <f t="shared" si="15"/>
        <v>0</v>
      </c>
      <c r="BB32" s="166">
        <f t="shared" si="16"/>
        <v>0</v>
      </c>
      <c r="BC32" s="166" t="str">
        <f t="shared" si="17"/>
        <v/>
      </c>
      <c r="BD32" s="166" t="str">
        <f t="shared" si="18"/>
        <v/>
      </c>
      <c r="BE32" s="120" t="str">
        <f t="shared" si="19"/>
        <v>NA</v>
      </c>
      <c r="BF32" s="120" t="str">
        <f>IF(BE32="NA","",IF(BE32=999999, "", IF(BE32=888888, "", IF(COUNTIF($BE$11:BE32,BE32)=1,BE32,""))))</f>
        <v/>
      </c>
      <c r="BG32" s="121"/>
      <c r="BH32" s="121"/>
      <c r="BI32" s="121"/>
      <c r="BJ32" s="121"/>
      <c r="BK32" s="121"/>
      <c r="BL32" s="121"/>
      <c r="BM32" s="119"/>
      <c r="BN32" s="119"/>
      <c r="BO32" s="119"/>
      <c r="BP32" s="119"/>
      <c r="BQ32" s="119"/>
      <c r="BR32" s="119"/>
      <c r="BS32" s="119"/>
      <c r="BT32" s="119"/>
      <c r="BU32" s="119"/>
      <c r="BV32" s="119"/>
      <c r="BW32" s="119"/>
      <c r="BX32" s="119"/>
      <c r="BY32" s="119"/>
      <c r="BZ32" s="121"/>
      <c r="CA32" s="121"/>
      <c r="CB32" s="121"/>
      <c r="CC32" s="121"/>
      <c r="CD32" s="118"/>
      <c r="CE32" s="118"/>
      <c r="CF32" s="26"/>
      <c r="CG32" s="26"/>
      <c r="CH32" s="26"/>
      <c r="CI32" s="26"/>
      <c r="CJ32" s="26"/>
      <c r="CK32" s="26"/>
      <c r="CL32" s="26"/>
      <c r="CM32" s="26"/>
      <c r="CN32" s="26"/>
      <c r="CO32" s="26"/>
      <c r="CP32" s="26"/>
      <c r="CQ32" s="26"/>
      <c r="CR32" s="26"/>
      <c r="CS32" s="26"/>
      <c r="CT32" s="26"/>
      <c r="CU32" s="26"/>
    </row>
    <row r="33" spans="1:99" ht="15.5" x14ac:dyDescent="0.35">
      <c r="A33" s="203" t="str">
        <f t="shared" si="8"/>
        <v/>
      </c>
      <c r="B33" s="161" t="str">
        <f>IF('Year 8 _2022'!$B32="","", 'Year 8 _2022'!$B32)</f>
        <v/>
      </c>
      <c r="C33" s="160" t="str">
        <f>IF('Year 8 _2022'!$C32="","", 'Year 8 _2022'!$C32)</f>
        <v>NA</v>
      </c>
      <c r="D33" s="149" t="str">
        <f>IF('Year 8 _2022'!$D32="","", 'Year 8 _2022'!$D32)</f>
        <v/>
      </c>
      <c r="E33" s="120"/>
      <c r="F33" s="230" t="str">
        <f>IF('Year 8 _2022'!$E32="","", 'Year 8 _2022'!$E32)</f>
        <v/>
      </c>
      <c r="G33" s="161" t="str">
        <f>IF('Year 8 _2022'!$AB32="","", 'Year 8 _2022'!$AB32)</f>
        <v/>
      </c>
      <c r="H33" s="120"/>
      <c r="I33" s="171" t="str">
        <f>IF('Year 8 _2022'!$I32="","", 'Year 8 _2022'!$I32)</f>
        <v/>
      </c>
      <c r="J33" s="181"/>
      <c r="K33" s="180" t="str">
        <f>IF('Year 8 _2022'!$J32="","", 'Year 8 _2022'!$J32)</f>
        <v/>
      </c>
      <c r="L33" s="181"/>
      <c r="M33" s="180">
        <f t="shared" si="20"/>
        <v>0</v>
      </c>
      <c r="N33" s="180" t="str">
        <f>IF('Year 8 _2022'!$L32="","", 'Year 8 _2022'!$L32)</f>
        <v/>
      </c>
      <c r="O33" s="181"/>
      <c r="P33" s="171">
        <f>IF('Year 8 _2022'!$O32="",0, ('Year 8 _2022'!$O32+'Year 8 _2022'!$R32))</f>
        <v>0</v>
      </c>
      <c r="Q33" s="181"/>
      <c r="R33" s="180">
        <f>IF('Year 8 _2022'!$P32="",0, 'Year 8 _2022'!$P32)</f>
        <v>0</v>
      </c>
      <c r="S33" s="242"/>
      <c r="T33" s="349"/>
      <c r="U33" s="242"/>
      <c r="V33" s="174">
        <f t="shared" si="21"/>
        <v>0</v>
      </c>
      <c r="W33" s="351"/>
      <c r="X33" s="175"/>
      <c r="Y33" s="180">
        <f>IF('Year 8 _2022'!$V32="",0, ('Year 8 _2022'!$V32+'Year 8 _2022'!$Y32))</f>
        <v>0</v>
      </c>
      <c r="Z33" s="181"/>
      <c r="AA33" s="162">
        <f>IF('Year 8 _2022'!$W32="",0, 'Year 8 _2022'!$W32)</f>
        <v>0</v>
      </c>
      <c r="AB33" s="184"/>
      <c r="AC33" s="353"/>
      <c r="AD33" s="120"/>
      <c r="AE33" s="174">
        <f t="shared" si="24"/>
        <v>0</v>
      </c>
      <c r="AF33" s="183"/>
      <c r="AG33" s="165" t="str">
        <f t="shared" si="9"/>
        <v/>
      </c>
      <c r="AH33" s="170" t="str">
        <f t="shared" si="10"/>
        <v/>
      </c>
      <c r="AI33" s="153">
        <f t="shared" si="11"/>
        <v>0</v>
      </c>
      <c r="AJ33" s="166" t="str">
        <f t="shared" si="12"/>
        <v>NA</v>
      </c>
      <c r="AK33" s="166" t="str">
        <f t="shared" si="1"/>
        <v/>
      </c>
      <c r="AL33" s="166" t="str">
        <f t="shared" si="2"/>
        <v/>
      </c>
      <c r="AM33" s="166" t="str">
        <f t="shared" si="3"/>
        <v/>
      </c>
      <c r="AN33" s="166">
        <f t="shared" si="13"/>
        <v>0</v>
      </c>
      <c r="AO33" s="166">
        <f t="shared" si="4"/>
        <v>0</v>
      </c>
      <c r="AP33" s="166">
        <f t="shared" si="5"/>
        <v>0</v>
      </c>
      <c r="AQ33" s="166">
        <f t="shared" si="23"/>
        <v>0</v>
      </c>
      <c r="AR33" s="167" t="str">
        <f>IF('Year 8 _2022'!$S32="","", 'Year 8 _2022'!$S32)</f>
        <v/>
      </c>
      <c r="AS33" s="166" t="str">
        <f>IF('Year 8 _2022'!$Z32="","", 'Year 8 _2022'!$Z32)</f>
        <v/>
      </c>
      <c r="AT33" s="166" t="str">
        <f t="shared" si="22"/>
        <v/>
      </c>
      <c r="AU33" s="166" t="str">
        <f t="shared" si="6"/>
        <v>NA</v>
      </c>
      <c r="AV33" s="166" t="str">
        <f>IF(AU33="NA","",IF(AU33=999999, "", IF(AU33=888888, "", IF(COUNTIF($AU$11:AU33,AU33)=1,AU33,""))))</f>
        <v/>
      </c>
      <c r="AW33" s="166" t="str">
        <f t="shared" si="7"/>
        <v>NA</v>
      </c>
      <c r="AX33" s="166" t="str">
        <f>IF(AW33="NA","",IF(AW33=999999, "", IF(AW33=888888, "", IF(COUNTIF($AW$11:AW33,AW33)=1,AW33,""))))</f>
        <v/>
      </c>
      <c r="AY33" s="166" t="str">
        <f t="shared" si="14"/>
        <v>NA</v>
      </c>
      <c r="AZ33" s="166" t="str">
        <f>IF(AY33="NA","",IF(AY33=999999, "", IF(AY33=888888, "", IF(COUNTIF($AY$11:AY33,AY33)=1,AY33,""))))</f>
        <v/>
      </c>
      <c r="BA33" s="166">
        <f t="shared" si="15"/>
        <v>0</v>
      </c>
      <c r="BB33" s="166">
        <f t="shared" si="16"/>
        <v>0</v>
      </c>
      <c r="BC33" s="166" t="str">
        <f t="shared" si="17"/>
        <v/>
      </c>
      <c r="BD33" s="166" t="str">
        <f t="shared" si="18"/>
        <v/>
      </c>
      <c r="BE33" s="120" t="str">
        <f t="shared" si="19"/>
        <v>NA</v>
      </c>
      <c r="BF33" s="120" t="str">
        <f>IF(BE33="NA","",IF(BE33=999999, "", IF(BE33=888888, "", IF(COUNTIF($BE$11:BE33,BE33)=1,BE33,""))))</f>
        <v/>
      </c>
      <c r="BG33" s="121"/>
      <c r="BH33" s="121"/>
      <c r="BI33" s="121"/>
      <c r="BJ33" s="121"/>
      <c r="BK33" s="121"/>
      <c r="BL33" s="121"/>
      <c r="BM33" s="119"/>
      <c r="BN33" s="119"/>
      <c r="BO33" s="119"/>
      <c r="BP33" s="119"/>
      <c r="BQ33" s="119"/>
      <c r="BR33" s="119"/>
      <c r="BS33" s="119"/>
      <c r="BT33" s="119"/>
      <c r="BU33" s="119"/>
      <c r="BV33" s="119"/>
      <c r="BW33" s="119"/>
      <c r="BX33" s="119"/>
      <c r="BY33" s="119"/>
      <c r="BZ33" s="121"/>
      <c r="CA33" s="121"/>
      <c r="CB33" s="121"/>
      <c r="CC33" s="121"/>
      <c r="CD33" s="118"/>
      <c r="CE33" s="118"/>
      <c r="CF33" s="26"/>
      <c r="CG33" s="26"/>
      <c r="CH33" s="26"/>
      <c r="CI33" s="26"/>
      <c r="CJ33" s="26"/>
      <c r="CK33" s="26"/>
      <c r="CL33" s="26"/>
      <c r="CM33" s="26"/>
      <c r="CN33" s="26"/>
      <c r="CO33" s="26"/>
      <c r="CP33" s="26"/>
      <c r="CQ33" s="26"/>
      <c r="CR33" s="26"/>
      <c r="CS33" s="26"/>
      <c r="CT33" s="26"/>
      <c r="CU33" s="26"/>
    </row>
    <row r="34" spans="1:99" ht="15.5" x14ac:dyDescent="0.35">
      <c r="A34" s="203" t="str">
        <f t="shared" si="8"/>
        <v/>
      </c>
      <c r="B34" s="161" t="str">
        <f>IF('Year 8 _2022'!$B33="","", 'Year 8 _2022'!$B33)</f>
        <v/>
      </c>
      <c r="C34" s="160" t="str">
        <f>IF('Year 8 _2022'!$C33="","", 'Year 8 _2022'!$C33)</f>
        <v>NA</v>
      </c>
      <c r="D34" s="149" t="str">
        <f>IF('Year 8 _2022'!$D33="","", 'Year 8 _2022'!$D33)</f>
        <v/>
      </c>
      <c r="E34" s="120"/>
      <c r="F34" s="230" t="str">
        <f>IF('Year 8 _2022'!$E33="","", 'Year 8 _2022'!$E33)</f>
        <v/>
      </c>
      <c r="G34" s="161" t="str">
        <f>IF('Year 8 _2022'!$AB33="","", 'Year 8 _2022'!$AB33)</f>
        <v/>
      </c>
      <c r="H34" s="120"/>
      <c r="I34" s="171" t="str">
        <f>IF('Year 8 _2022'!$I33="","", 'Year 8 _2022'!$I33)</f>
        <v/>
      </c>
      <c r="J34" s="181"/>
      <c r="K34" s="180" t="str">
        <f>IF('Year 8 _2022'!$J33="","", 'Year 8 _2022'!$J33)</f>
        <v/>
      </c>
      <c r="L34" s="181"/>
      <c r="M34" s="180">
        <f t="shared" si="20"/>
        <v>0</v>
      </c>
      <c r="N34" s="180" t="str">
        <f>IF('Year 8 _2022'!$L33="","", 'Year 8 _2022'!$L33)</f>
        <v/>
      </c>
      <c r="O34" s="181"/>
      <c r="P34" s="171">
        <f>IF('Year 8 _2022'!$O33="",0, ('Year 8 _2022'!$O33+'Year 8 _2022'!$R33))</f>
        <v>0</v>
      </c>
      <c r="Q34" s="181"/>
      <c r="R34" s="180">
        <f>IF('Year 8 _2022'!$P33="",0, 'Year 8 _2022'!$P33)</f>
        <v>0</v>
      </c>
      <c r="S34" s="242"/>
      <c r="T34" s="349"/>
      <c r="U34" s="242"/>
      <c r="V34" s="174">
        <f t="shared" si="21"/>
        <v>0</v>
      </c>
      <c r="W34" s="351"/>
      <c r="X34" s="175"/>
      <c r="Y34" s="180">
        <f>IF('Year 8 _2022'!$V33="",0, ('Year 8 _2022'!$V33+'Year 8 _2022'!$Y33))</f>
        <v>0</v>
      </c>
      <c r="Z34" s="181"/>
      <c r="AA34" s="162">
        <f>IF('Year 8 _2022'!$W33="",0, 'Year 8 _2022'!$W33)</f>
        <v>0</v>
      </c>
      <c r="AB34" s="184"/>
      <c r="AC34" s="353"/>
      <c r="AD34" s="120"/>
      <c r="AE34" s="174">
        <f t="shared" si="24"/>
        <v>0</v>
      </c>
      <c r="AF34" s="183"/>
      <c r="AG34" s="165" t="str">
        <f t="shared" si="9"/>
        <v/>
      </c>
      <c r="AH34" s="170" t="str">
        <f t="shared" si="10"/>
        <v/>
      </c>
      <c r="AI34" s="153">
        <f t="shared" si="11"/>
        <v>0</v>
      </c>
      <c r="AJ34" s="166" t="str">
        <f t="shared" si="12"/>
        <v>NA</v>
      </c>
      <c r="AK34" s="166" t="str">
        <f t="shared" si="1"/>
        <v/>
      </c>
      <c r="AL34" s="166" t="str">
        <f t="shared" si="2"/>
        <v/>
      </c>
      <c r="AM34" s="166" t="str">
        <f t="shared" si="3"/>
        <v/>
      </c>
      <c r="AN34" s="166">
        <f t="shared" si="13"/>
        <v>0</v>
      </c>
      <c r="AO34" s="166">
        <f t="shared" si="4"/>
        <v>0</v>
      </c>
      <c r="AP34" s="166">
        <f t="shared" si="5"/>
        <v>0</v>
      </c>
      <c r="AQ34" s="166">
        <f t="shared" si="23"/>
        <v>0</v>
      </c>
      <c r="AR34" s="167" t="str">
        <f>IF('Year 8 _2022'!$S33="","", 'Year 8 _2022'!$S33)</f>
        <v/>
      </c>
      <c r="AS34" s="166" t="str">
        <f>IF('Year 8 _2022'!$Z33="","", 'Year 8 _2022'!$Z33)</f>
        <v/>
      </c>
      <c r="AT34" s="166" t="str">
        <f t="shared" si="22"/>
        <v/>
      </c>
      <c r="AU34" s="166" t="str">
        <f t="shared" si="6"/>
        <v>NA</v>
      </c>
      <c r="AV34" s="166" t="str">
        <f>IF(AU34="NA","",IF(AU34=999999, "", IF(AU34=888888, "", IF(COUNTIF($AU$11:AU34,AU34)=1,AU34,""))))</f>
        <v/>
      </c>
      <c r="AW34" s="166" t="str">
        <f t="shared" si="7"/>
        <v>NA</v>
      </c>
      <c r="AX34" s="166" t="str">
        <f>IF(AW34="NA","",IF(AW34=999999, "", IF(AW34=888888, "", IF(COUNTIF($AW$11:AW34,AW34)=1,AW34,""))))</f>
        <v/>
      </c>
      <c r="AY34" s="166" t="str">
        <f t="shared" si="14"/>
        <v>NA</v>
      </c>
      <c r="AZ34" s="166" t="str">
        <f>IF(AY34="NA","",IF(AY34=999999, "", IF(AY34=888888, "", IF(COUNTIF($AY$11:AY34,AY34)=1,AY34,""))))</f>
        <v/>
      </c>
      <c r="BA34" s="166">
        <f t="shared" si="15"/>
        <v>0</v>
      </c>
      <c r="BB34" s="166">
        <f t="shared" si="16"/>
        <v>0</v>
      </c>
      <c r="BC34" s="166" t="str">
        <f t="shared" si="17"/>
        <v/>
      </c>
      <c r="BD34" s="166" t="str">
        <f t="shared" si="18"/>
        <v/>
      </c>
      <c r="BE34" s="120" t="str">
        <f t="shared" si="19"/>
        <v>NA</v>
      </c>
      <c r="BF34" s="120" t="str">
        <f>IF(BE34="NA","",IF(BE34=999999, "", IF(BE34=888888, "", IF(COUNTIF($BE$11:BE34,BE34)=1,BE34,""))))</f>
        <v/>
      </c>
      <c r="BG34" s="121"/>
      <c r="BH34" s="121"/>
      <c r="BI34" s="121"/>
      <c r="BJ34" s="121"/>
      <c r="BK34" s="121"/>
      <c r="BL34" s="121"/>
      <c r="BM34" s="119"/>
      <c r="BN34" s="119"/>
      <c r="BO34" s="119"/>
      <c r="BP34" s="119"/>
      <c r="BQ34" s="119"/>
      <c r="BR34" s="119"/>
      <c r="BS34" s="119"/>
      <c r="BT34" s="119"/>
      <c r="BU34" s="119"/>
      <c r="BV34" s="119"/>
      <c r="BW34" s="119"/>
      <c r="BX34" s="119"/>
      <c r="BY34" s="119"/>
      <c r="BZ34" s="121"/>
      <c r="CA34" s="121"/>
      <c r="CB34" s="121"/>
      <c r="CC34" s="121"/>
      <c r="CD34" s="118"/>
      <c r="CE34" s="118"/>
      <c r="CF34" s="26"/>
      <c r="CG34" s="26"/>
      <c r="CH34" s="26"/>
      <c r="CI34" s="26"/>
      <c r="CJ34" s="26"/>
      <c r="CK34" s="26"/>
      <c r="CL34" s="26"/>
      <c r="CM34" s="26"/>
      <c r="CN34" s="26"/>
      <c r="CO34" s="26"/>
      <c r="CP34" s="26"/>
      <c r="CQ34" s="26"/>
      <c r="CR34" s="26"/>
      <c r="CS34" s="26"/>
      <c r="CT34" s="26"/>
      <c r="CU34" s="26"/>
    </row>
    <row r="35" spans="1:99" ht="15.5" x14ac:dyDescent="0.35">
      <c r="A35" s="203" t="str">
        <f t="shared" si="8"/>
        <v/>
      </c>
      <c r="B35" s="161" t="str">
        <f>IF('Year 8 _2022'!$B34="","", 'Year 8 _2022'!$B34)</f>
        <v/>
      </c>
      <c r="C35" s="160" t="str">
        <f>IF('Year 8 _2022'!$C34="","", 'Year 8 _2022'!$C34)</f>
        <v>NA</v>
      </c>
      <c r="D35" s="149" t="str">
        <f>IF('Year 8 _2022'!$D34="","", 'Year 8 _2022'!$D34)</f>
        <v/>
      </c>
      <c r="E35" s="120"/>
      <c r="F35" s="230" t="str">
        <f>IF('Year 8 _2022'!$E34="","", 'Year 8 _2022'!$E34)</f>
        <v/>
      </c>
      <c r="G35" s="161" t="str">
        <f>IF('Year 8 _2022'!$AB34="","", 'Year 8 _2022'!$AB34)</f>
        <v/>
      </c>
      <c r="H35" s="120"/>
      <c r="I35" s="171" t="str">
        <f>IF('Year 8 _2022'!$I34="","", 'Year 8 _2022'!$I34)</f>
        <v/>
      </c>
      <c r="J35" s="181"/>
      <c r="K35" s="180" t="str">
        <f>IF('Year 8 _2022'!$J34="","", 'Year 8 _2022'!$J34)</f>
        <v/>
      </c>
      <c r="L35" s="181"/>
      <c r="M35" s="180">
        <f t="shared" si="20"/>
        <v>0</v>
      </c>
      <c r="N35" s="180" t="str">
        <f>IF('Year 8 _2022'!$L34="","", 'Year 8 _2022'!$L34)</f>
        <v/>
      </c>
      <c r="O35" s="181"/>
      <c r="P35" s="171">
        <f>IF('Year 8 _2022'!$O34="",0, ('Year 8 _2022'!$O34+'Year 8 _2022'!$R34))</f>
        <v>0</v>
      </c>
      <c r="Q35" s="181"/>
      <c r="R35" s="180">
        <f>IF('Year 8 _2022'!$P34="",0, 'Year 8 _2022'!$P34)</f>
        <v>0</v>
      </c>
      <c r="S35" s="242"/>
      <c r="T35" s="349"/>
      <c r="U35" s="242"/>
      <c r="V35" s="174">
        <f t="shared" si="21"/>
        <v>0</v>
      </c>
      <c r="W35" s="351"/>
      <c r="X35" s="175"/>
      <c r="Y35" s="180">
        <f>IF('Year 8 _2022'!$V34="",0, ('Year 8 _2022'!$V34+'Year 8 _2022'!$Y34))</f>
        <v>0</v>
      </c>
      <c r="Z35" s="181"/>
      <c r="AA35" s="162">
        <f>IF('Year 8 _2022'!$W34="",0, 'Year 8 _2022'!$W34)</f>
        <v>0</v>
      </c>
      <c r="AB35" s="184"/>
      <c r="AC35" s="353"/>
      <c r="AD35" s="120"/>
      <c r="AE35" s="174">
        <f t="shared" si="24"/>
        <v>0</v>
      </c>
      <c r="AF35" s="183"/>
      <c r="AG35" s="165" t="str">
        <f t="shared" si="9"/>
        <v/>
      </c>
      <c r="AH35" s="170" t="str">
        <f t="shared" si="10"/>
        <v/>
      </c>
      <c r="AI35" s="153">
        <f t="shared" si="11"/>
        <v>0</v>
      </c>
      <c r="AJ35" s="166" t="str">
        <f t="shared" si="12"/>
        <v>NA</v>
      </c>
      <c r="AK35" s="166" t="str">
        <f t="shared" si="1"/>
        <v/>
      </c>
      <c r="AL35" s="166" t="str">
        <f t="shared" si="2"/>
        <v/>
      </c>
      <c r="AM35" s="166" t="str">
        <f t="shared" si="3"/>
        <v/>
      </c>
      <c r="AN35" s="166">
        <f t="shared" si="13"/>
        <v>0</v>
      </c>
      <c r="AO35" s="166">
        <f t="shared" si="4"/>
        <v>0</v>
      </c>
      <c r="AP35" s="166">
        <f t="shared" si="5"/>
        <v>0</v>
      </c>
      <c r="AQ35" s="166">
        <f t="shared" si="23"/>
        <v>0</v>
      </c>
      <c r="AR35" s="167" t="str">
        <f>IF('Year 8 _2022'!$S34="","", 'Year 8 _2022'!$S34)</f>
        <v/>
      </c>
      <c r="AS35" s="166" t="str">
        <f>IF('Year 8 _2022'!$Z34="","", 'Year 8 _2022'!$Z34)</f>
        <v/>
      </c>
      <c r="AT35" s="166" t="str">
        <f t="shared" si="22"/>
        <v/>
      </c>
      <c r="AU35" s="166" t="str">
        <f t="shared" si="6"/>
        <v>NA</v>
      </c>
      <c r="AV35" s="166" t="str">
        <f>IF(AU35="NA","",IF(AU35=999999, "", IF(AU35=888888, "", IF(COUNTIF($AU$11:AU35,AU35)=1,AU35,""))))</f>
        <v/>
      </c>
      <c r="AW35" s="166" t="str">
        <f t="shared" si="7"/>
        <v>NA</v>
      </c>
      <c r="AX35" s="166" t="str">
        <f>IF(AW35="NA","",IF(AW35=999999, "", IF(AW35=888888, "", IF(COUNTIF($AW$11:AW35,AW35)=1,AW35,""))))</f>
        <v/>
      </c>
      <c r="AY35" s="166" t="str">
        <f t="shared" si="14"/>
        <v>NA</v>
      </c>
      <c r="AZ35" s="166" t="str">
        <f>IF(AY35="NA","",IF(AY35=999999, "", IF(AY35=888888, "", IF(COUNTIF($AY$11:AY35,AY35)=1,AY35,""))))</f>
        <v/>
      </c>
      <c r="BA35" s="166">
        <f t="shared" si="15"/>
        <v>0</v>
      </c>
      <c r="BB35" s="166">
        <f t="shared" si="16"/>
        <v>0</v>
      </c>
      <c r="BC35" s="166" t="str">
        <f t="shared" si="17"/>
        <v/>
      </c>
      <c r="BD35" s="166" t="str">
        <f t="shared" si="18"/>
        <v/>
      </c>
      <c r="BE35" s="120" t="str">
        <f t="shared" si="19"/>
        <v>NA</v>
      </c>
      <c r="BF35" s="120" t="str">
        <f>IF(BE35="NA","",IF(BE35=999999, "", IF(BE35=888888, "", IF(COUNTIF($BE$11:BE35,BE35)=1,BE35,""))))</f>
        <v/>
      </c>
      <c r="BG35" s="121"/>
      <c r="BH35" s="121"/>
      <c r="BI35" s="121"/>
      <c r="BJ35" s="121"/>
      <c r="BK35" s="121"/>
      <c r="BL35" s="121"/>
      <c r="BM35" s="119"/>
      <c r="BN35" s="119"/>
      <c r="BO35" s="119"/>
      <c r="BP35" s="119"/>
      <c r="BQ35" s="119"/>
      <c r="BR35" s="119"/>
      <c r="BS35" s="119"/>
      <c r="BT35" s="119"/>
      <c r="BU35" s="119"/>
      <c r="BV35" s="119"/>
      <c r="BW35" s="119"/>
      <c r="BX35" s="119"/>
      <c r="BY35" s="119"/>
      <c r="BZ35" s="121"/>
      <c r="CA35" s="121"/>
      <c r="CB35" s="121"/>
      <c r="CC35" s="121"/>
      <c r="CD35" s="118"/>
      <c r="CE35" s="118"/>
      <c r="CF35" s="26"/>
      <c r="CG35" s="26"/>
      <c r="CH35" s="26"/>
      <c r="CI35" s="26"/>
      <c r="CJ35" s="26"/>
      <c r="CK35" s="26"/>
      <c r="CL35" s="26"/>
      <c r="CM35" s="26"/>
      <c r="CN35" s="26"/>
      <c r="CO35" s="26"/>
      <c r="CP35" s="26"/>
      <c r="CQ35" s="26"/>
      <c r="CR35" s="26"/>
      <c r="CS35" s="26"/>
      <c r="CT35" s="26"/>
      <c r="CU35" s="26"/>
    </row>
    <row r="36" spans="1:99" ht="15.5" x14ac:dyDescent="0.35">
      <c r="A36" s="203" t="str">
        <f t="shared" si="8"/>
        <v/>
      </c>
      <c r="B36" s="161" t="str">
        <f>IF('Year 8 _2022'!$B35="","", 'Year 8 _2022'!$B35)</f>
        <v/>
      </c>
      <c r="C36" s="160" t="str">
        <f>IF('Year 8 _2022'!$C35="","", 'Year 8 _2022'!$C35)</f>
        <v>NA</v>
      </c>
      <c r="D36" s="149" t="str">
        <f>IF('Year 8 _2022'!$D35="","", 'Year 8 _2022'!$D35)</f>
        <v/>
      </c>
      <c r="E36" s="120"/>
      <c r="F36" s="230" t="str">
        <f>IF('Year 8 _2022'!$E35="","", 'Year 8 _2022'!$E35)</f>
        <v/>
      </c>
      <c r="G36" s="161" t="str">
        <f>IF('Year 8 _2022'!$AB35="","", 'Year 8 _2022'!$AB35)</f>
        <v/>
      </c>
      <c r="H36" s="120"/>
      <c r="I36" s="171" t="str">
        <f>IF('Year 8 _2022'!$I35="","", 'Year 8 _2022'!$I35)</f>
        <v/>
      </c>
      <c r="J36" s="181"/>
      <c r="K36" s="180" t="str">
        <f>IF('Year 8 _2022'!$J35="","", 'Year 8 _2022'!$J35)</f>
        <v/>
      </c>
      <c r="L36" s="181"/>
      <c r="M36" s="180">
        <f t="shared" si="20"/>
        <v>0</v>
      </c>
      <c r="N36" s="180" t="str">
        <f>IF('Year 8 _2022'!$L35="","", 'Year 8 _2022'!$L35)</f>
        <v/>
      </c>
      <c r="O36" s="181"/>
      <c r="P36" s="171">
        <f>IF('Year 8 _2022'!$O35="",0, ('Year 8 _2022'!$O35+'Year 8 _2022'!$R35))</f>
        <v>0</v>
      </c>
      <c r="Q36" s="181"/>
      <c r="R36" s="180">
        <f>IF('Year 8 _2022'!$P35="",0, 'Year 8 _2022'!$P35)</f>
        <v>0</v>
      </c>
      <c r="S36" s="242"/>
      <c r="T36" s="349"/>
      <c r="U36" s="242"/>
      <c r="V36" s="174">
        <f t="shared" si="21"/>
        <v>0</v>
      </c>
      <c r="W36" s="351"/>
      <c r="X36" s="175"/>
      <c r="Y36" s="180">
        <f>IF('Year 8 _2022'!$V35="",0, ('Year 8 _2022'!$V35+'Year 8 _2022'!$Y35))</f>
        <v>0</v>
      </c>
      <c r="Z36" s="181"/>
      <c r="AA36" s="162">
        <f>IF('Year 8 _2022'!$W35="",0, 'Year 8 _2022'!$W35)</f>
        <v>0</v>
      </c>
      <c r="AB36" s="184"/>
      <c r="AC36" s="353"/>
      <c r="AD36" s="120"/>
      <c r="AE36" s="174">
        <f t="shared" si="24"/>
        <v>0</v>
      </c>
      <c r="AF36" s="183"/>
      <c r="AG36" s="165" t="str">
        <f t="shared" si="9"/>
        <v/>
      </c>
      <c r="AH36" s="170" t="str">
        <f t="shared" si="10"/>
        <v/>
      </c>
      <c r="AI36" s="153">
        <f t="shared" si="11"/>
        <v>0</v>
      </c>
      <c r="AJ36" s="166" t="str">
        <f t="shared" si="12"/>
        <v>NA</v>
      </c>
      <c r="AK36" s="166" t="str">
        <f t="shared" si="1"/>
        <v/>
      </c>
      <c r="AL36" s="166" t="str">
        <f t="shared" si="2"/>
        <v/>
      </c>
      <c r="AM36" s="166" t="str">
        <f t="shared" si="3"/>
        <v/>
      </c>
      <c r="AN36" s="166">
        <f t="shared" si="13"/>
        <v>0</v>
      </c>
      <c r="AO36" s="166">
        <f t="shared" si="4"/>
        <v>0</v>
      </c>
      <c r="AP36" s="166">
        <f t="shared" si="5"/>
        <v>0</v>
      </c>
      <c r="AQ36" s="166">
        <f t="shared" si="23"/>
        <v>0</v>
      </c>
      <c r="AR36" s="167" t="str">
        <f>IF('Year 8 _2022'!$S35="","", 'Year 8 _2022'!$S35)</f>
        <v/>
      </c>
      <c r="AS36" s="166" t="str">
        <f>IF('Year 8 _2022'!$Z35="","", 'Year 8 _2022'!$Z35)</f>
        <v/>
      </c>
      <c r="AT36" s="166" t="str">
        <f t="shared" si="22"/>
        <v/>
      </c>
      <c r="AU36" s="166" t="str">
        <f t="shared" si="6"/>
        <v>NA</v>
      </c>
      <c r="AV36" s="166" t="str">
        <f>IF(AU36="NA","",IF(AU36=999999, "", IF(AU36=888888, "", IF(COUNTIF($AU$11:AU36,AU36)=1,AU36,""))))</f>
        <v/>
      </c>
      <c r="AW36" s="166" t="str">
        <f t="shared" si="7"/>
        <v>NA</v>
      </c>
      <c r="AX36" s="166" t="str">
        <f>IF(AW36="NA","",IF(AW36=999999, "", IF(AW36=888888, "", IF(COUNTIF($AW$11:AW36,AW36)=1,AW36,""))))</f>
        <v/>
      </c>
      <c r="AY36" s="166" t="str">
        <f t="shared" si="14"/>
        <v>NA</v>
      </c>
      <c r="AZ36" s="166" t="str">
        <f>IF(AY36="NA","",IF(AY36=999999, "", IF(AY36=888888, "", IF(COUNTIF($AY$11:AY36,AY36)=1,AY36,""))))</f>
        <v/>
      </c>
      <c r="BA36" s="166">
        <f t="shared" si="15"/>
        <v>0</v>
      </c>
      <c r="BB36" s="166">
        <f t="shared" si="16"/>
        <v>0</v>
      </c>
      <c r="BC36" s="166" t="str">
        <f t="shared" si="17"/>
        <v/>
      </c>
      <c r="BD36" s="166" t="str">
        <f t="shared" si="18"/>
        <v/>
      </c>
      <c r="BE36" s="120" t="str">
        <f t="shared" si="19"/>
        <v>NA</v>
      </c>
      <c r="BF36" s="120" t="str">
        <f>IF(BE36="NA","",IF(BE36=999999, "", IF(BE36=888888, "", IF(COUNTIF($BE$11:BE36,BE36)=1,BE36,""))))</f>
        <v/>
      </c>
      <c r="BG36" s="121"/>
      <c r="BH36" s="121"/>
      <c r="BI36" s="121"/>
      <c r="BJ36" s="121"/>
      <c r="BK36" s="121"/>
      <c r="BL36" s="121"/>
      <c r="BM36" s="119"/>
      <c r="BN36" s="119"/>
      <c r="BO36" s="119"/>
      <c r="BP36" s="119"/>
      <c r="BQ36" s="119"/>
      <c r="BR36" s="119"/>
      <c r="BS36" s="119"/>
      <c r="BT36" s="119"/>
      <c r="BU36" s="119"/>
      <c r="BV36" s="119"/>
      <c r="BW36" s="119"/>
      <c r="BX36" s="119"/>
      <c r="BY36" s="119"/>
      <c r="BZ36" s="121"/>
      <c r="CA36" s="121"/>
      <c r="CB36" s="121"/>
      <c r="CC36" s="121"/>
      <c r="CD36" s="118"/>
      <c r="CE36" s="118"/>
      <c r="CF36" s="26"/>
      <c r="CG36" s="26"/>
      <c r="CH36" s="26"/>
      <c r="CI36" s="26"/>
      <c r="CJ36" s="26"/>
      <c r="CK36" s="26"/>
      <c r="CL36" s="26"/>
      <c r="CM36" s="26"/>
      <c r="CN36" s="26"/>
      <c r="CO36" s="26"/>
      <c r="CP36" s="26"/>
      <c r="CQ36" s="26"/>
      <c r="CR36" s="26"/>
      <c r="CS36" s="26"/>
      <c r="CT36" s="26"/>
      <c r="CU36" s="26"/>
    </row>
    <row r="37" spans="1:99" ht="15.5" x14ac:dyDescent="0.35">
      <c r="A37" s="203" t="str">
        <f t="shared" si="8"/>
        <v/>
      </c>
      <c r="B37" s="161" t="str">
        <f>IF('Year 8 _2022'!$B36="","", 'Year 8 _2022'!$B36)</f>
        <v/>
      </c>
      <c r="C37" s="160" t="str">
        <f>IF('Year 8 _2022'!$C36="","", 'Year 8 _2022'!$C36)</f>
        <v>NA</v>
      </c>
      <c r="D37" s="149" t="str">
        <f>IF('Year 8 _2022'!$D36="","", 'Year 8 _2022'!$D36)</f>
        <v/>
      </c>
      <c r="E37" s="120"/>
      <c r="F37" s="230" t="str">
        <f>IF('Year 8 _2022'!$E36="","", 'Year 8 _2022'!$E36)</f>
        <v/>
      </c>
      <c r="G37" s="161" t="str">
        <f>IF('Year 8 _2022'!$AB36="","", 'Year 8 _2022'!$AB36)</f>
        <v/>
      </c>
      <c r="H37" s="120"/>
      <c r="I37" s="171" t="str">
        <f>IF('Year 8 _2022'!$I36="","", 'Year 8 _2022'!$I36)</f>
        <v/>
      </c>
      <c r="J37" s="181"/>
      <c r="K37" s="180" t="str">
        <f>IF('Year 8 _2022'!$J36="","", 'Year 8 _2022'!$J36)</f>
        <v/>
      </c>
      <c r="L37" s="181"/>
      <c r="M37" s="180">
        <f t="shared" si="20"/>
        <v>0</v>
      </c>
      <c r="N37" s="180" t="str">
        <f>IF('Year 8 _2022'!$L36="","", 'Year 8 _2022'!$L36)</f>
        <v/>
      </c>
      <c r="O37" s="181"/>
      <c r="P37" s="171">
        <f>IF('Year 8 _2022'!$O36="",0, ('Year 8 _2022'!$O36+'Year 8 _2022'!$R36))</f>
        <v>0</v>
      </c>
      <c r="Q37" s="181"/>
      <c r="R37" s="180">
        <f>IF('Year 8 _2022'!$P36="",0, 'Year 8 _2022'!$P36)</f>
        <v>0</v>
      </c>
      <c r="S37" s="242"/>
      <c r="T37" s="349"/>
      <c r="U37" s="242"/>
      <c r="V37" s="174">
        <f t="shared" si="21"/>
        <v>0</v>
      </c>
      <c r="W37" s="351"/>
      <c r="X37" s="175"/>
      <c r="Y37" s="180">
        <f>IF('Year 8 _2022'!$V36="",0, ('Year 8 _2022'!$V36+'Year 8 _2022'!$Y36))</f>
        <v>0</v>
      </c>
      <c r="Z37" s="181"/>
      <c r="AA37" s="162">
        <f>IF('Year 8 _2022'!$W36="",0, 'Year 8 _2022'!$W36)</f>
        <v>0</v>
      </c>
      <c r="AB37" s="184"/>
      <c r="AC37" s="353"/>
      <c r="AD37" s="120"/>
      <c r="AE37" s="174">
        <f t="shared" si="24"/>
        <v>0</v>
      </c>
      <c r="AF37" s="183"/>
      <c r="AG37" s="165" t="str">
        <f t="shared" si="9"/>
        <v/>
      </c>
      <c r="AH37" s="170" t="str">
        <f t="shared" si="10"/>
        <v/>
      </c>
      <c r="AI37" s="153">
        <f t="shared" si="11"/>
        <v>0</v>
      </c>
      <c r="AJ37" s="166" t="str">
        <f t="shared" si="12"/>
        <v>NA</v>
      </c>
      <c r="AK37" s="166" t="str">
        <f t="shared" si="1"/>
        <v/>
      </c>
      <c r="AL37" s="166" t="str">
        <f t="shared" si="2"/>
        <v/>
      </c>
      <c r="AM37" s="166" t="str">
        <f t="shared" si="3"/>
        <v/>
      </c>
      <c r="AN37" s="166">
        <f t="shared" si="13"/>
        <v>0</v>
      </c>
      <c r="AO37" s="166">
        <f t="shared" si="4"/>
        <v>0</v>
      </c>
      <c r="AP37" s="166">
        <f t="shared" si="5"/>
        <v>0</v>
      </c>
      <c r="AQ37" s="166">
        <f t="shared" si="23"/>
        <v>0</v>
      </c>
      <c r="AR37" s="167" t="str">
        <f>IF('Year 8 _2022'!$S36="","", 'Year 8 _2022'!$S36)</f>
        <v/>
      </c>
      <c r="AS37" s="166" t="str">
        <f>IF('Year 8 _2022'!$Z36="","", 'Year 8 _2022'!$Z36)</f>
        <v/>
      </c>
      <c r="AT37" s="166" t="str">
        <f t="shared" si="22"/>
        <v/>
      </c>
      <c r="AU37" s="166" t="str">
        <f t="shared" si="6"/>
        <v>NA</v>
      </c>
      <c r="AV37" s="166" t="str">
        <f>IF(AU37="NA","",IF(AU37=999999, "", IF(AU37=888888, "", IF(COUNTIF($AU$11:AU37,AU37)=1,AU37,""))))</f>
        <v/>
      </c>
      <c r="AW37" s="166" t="str">
        <f t="shared" si="7"/>
        <v>NA</v>
      </c>
      <c r="AX37" s="166" t="str">
        <f>IF(AW37="NA","",IF(AW37=999999, "", IF(AW37=888888, "", IF(COUNTIF($AW$11:AW37,AW37)=1,AW37,""))))</f>
        <v/>
      </c>
      <c r="AY37" s="166" t="str">
        <f t="shared" si="14"/>
        <v>NA</v>
      </c>
      <c r="AZ37" s="166" t="str">
        <f>IF(AY37="NA","",IF(AY37=999999, "", IF(AY37=888888, "", IF(COUNTIF($AY$11:AY37,AY37)=1,AY37,""))))</f>
        <v/>
      </c>
      <c r="BA37" s="166">
        <f t="shared" si="15"/>
        <v>0</v>
      </c>
      <c r="BB37" s="166">
        <f t="shared" si="16"/>
        <v>0</v>
      </c>
      <c r="BC37" s="166" t="str">
        <f t="shared" si="17"/>
        <v/>
      </c>
      <c r="BD37" s="166" t="str">
        <f t="shared" si="18"/>
        <v/>
      </c>
      <c r="BE37" s="120" t="str">
        <f t="shared" si="19"/>
        <v>NA</v>
      </c>
      <c r="BF37" s="120" t="str">
        <f>IF(BE37="NA","",IF(BE37=999999, "", IF(BE37=888888, "", IF(COUNTIF($BE$11:BE37,BE37)=1,BE37,""))))</f>
        <v/>
      </c>
      <c r="BG37" s="121"/>
      <c r="BH37" s="121"/>
      <c r="BI37" s="121"/>
      <c r="BJ37" s="121"/>
      <c r="BK37" s="121"/>
      <c r="BL37" s="121"/>
      <c r="BM37" s="119"/>
      <c r="BN37" s="119"/>
      <c r="BO37" s="119"/>
      <c r="BP37" s="119"/>
      <c r="BQ37" s="119"/>
      <c r="BR37" s="119"/>
      <c r="BS37" s="119"/>
      <c r="BT37" s="119"/>
      <c r="BU37" s="119"/>
      <c r="BV37" s="119"/>
      <c r="BW37" s="119"/>
      <c r="BX37" s="119"/>
      <c r="BY37" s="119"/>
      <c r="BZ37" s="121"/>
      <c r="CA37" s="121"/>
      <c r="CB37" s="121"/>
      <c r="CC37" s="121"/>
      <c r="CD37" s="118"/>
      <c r="CE37" s="118"/>
      <c r="CF37" s="26"/>
      <c r="CG37" s="26"/>
      <c r="CH37" s="26"/>
      <c r="CI37" s="26"/>
      <c r="CJ37" s="26"/>
      <c r="CK37" s="26"/>
      <c r="CL37" s="26"/>
      <c r="CM37" s="26"/>
      <c r="CN37" s="26"/>
      <c r="CO37" s="26"/>
      <c r="CP37" s="26"/>
      <c r="CQ37" s="26"/>
      <c r="CR37" s="26"/>
      <c r="CS37" s="26"/>
      <c r="CT37" s="26"/>
      <c r="CU37" s="26"/>
    </row>
    <row r="38" spans="1:99" ht="15.5" x14ac:dyDescent="0.35">
      <c r="A38" s="203" t="str">
        <f t="shared" si="8"/>
        <v/>
      </c>
      <c r="B38" s="161" t="str">
        <f>IF('Year 8 _2022'!$B37="","", 'Year 8 _2022'!$B37)</f>
        <v/>
      </c>
      <c r="C38" s="160" t="str">
        <f>IF('Year 8 _2022'!$C37="","", 'Year 8 _2022'!$C37)</f>
        <v>NA</v>
      </c>
      <c r="D38" s="149" t="str">
        <f>IF('Year 8 _2022'!$D37="","", 'Year 8 _2022'!$D37)</f>
        <v/>
      </c>
      <c r="E38" s="120"/>
      <c r="F38" s="230" t="str">
        <f>IF('Year 8 _2022'!$E37="","", 'Year 8 _2022'!$E37)</f>
        <v/>
      </c>
      <c r="G38" s="161" t="str">
        <f>IF('Year 8 _2022'!$AB37="","", 'Year 8 _2022'!$AB37)</f>
        <v/>
      </c>
      <c r="H38" s="120"/>
      <c r="I38" s="171" t="str">
        <f>IF('Year 8 _2022'!$I37="","", 'Year 8 _2022'!$I37)</f>
        <v/>
      </c>
      <c r="J38" s="181"/>
      <c r="K38" s="180" t="str">
        <f>IF('Year 8 _2022'!$J37="","", 'Year 8 _2022'!$J37)</f>
        <v/>
      </c>
      <c r="L38" s="181"/>
      <c r="M38" s="180">
        <f t="shared" si="20"/>
        <v>0</v>
      </c>
      <c r="N38" s="180" t="str">
        <f>IF('Year 8 _2022'!$L37="","", 'Year 8 _2022'!$L37)</f>
        <v/>
      </c>
      <c r="O38" s="181"/>
      <c r="P38" s="171">
        <f>IF('Year 8 _2022'!$O37="",0, ('Year 8 _2022'!$O37+'Year 8 _2022'!$R37))</f>
        <v>0</v>
      </c>
      <c r="Q38" s="181"/>
      <c r="R38" s="180">
        <f>IF('Year 8 _2022'!$P37="",0, 'Year 8 _2022'!$P37)</f>
        <v>0</v>
      </c>
      <c r="S38" s="242"/>
      <c r="T38" s="349"/>
      <c r="U38" s="242"/>
      <c r="V38" s="174">
        <f t="shared" si="21"/>
        <v>0</v>
      </c>
      <c r="W38" s="351"/>
      <c r="X38" s="175"/>
      <c r="Y38" s="180">
        <f>IF('Year 8 _2022'!$V37="",0, ('Year 8 _2022'!$V37+'Year 8 _2022'!$Y37))</f>
        <v>0</v>
      </c>
      <c r="Z38" s="181"/>
      <c r="AA38" s="162">
        <f>IF('Year 8 _2022'!$W37="",0, 'Year 8 _2022'!$W37)</f>
        <v>0</v>
      </c>
      <c r="AB38" s="184"/>
      <c r="AC38" s="353"/>
      <c r="AD38" s="120"/>
      <c r="AE38" s="174">
        <f t="shared" si="24"/>
        <v>0</v>
      </c>
      <c r="AF38" s="183"/>
      <c r="AG38" s="165" t="str">
        <f t="shared" si="9"/>
        <v/>
      </c>
      <c r="AH38" s="170" t="str">
        <f t="shared" si="10"/>
        <v/>
      </c>
      <c r="AI38" s="153">
        <f t="shared" si="11"/>
        <v>0</v>
      </c>
      <c r="AJ38" s="166" t="str">
        <f t="shared" si="12"/>
        <v>NA</v>
      </c>
      <c r="AK38" s="166" t="str">
        <f t="shared" si="1"/>
        <v/>
      </c>
      <c r="AL38" s="166" t="str">
        <f t="shared" si="2"/>
        <v/>
      </c>
      <c r="AM38" s="166" t="str">
        <f t="shared" si="3"/>
        <v/>
      </c>
      <c r="AN38" s="166">
        <f t="shared" si="13"/>
        <v>0</v>
      </c>
      <c r="AO38" s="166">
        <f t="shared" si="4"/>
        <v>0</v>
      </c>
      <c r="AP38" s="166">
        <f t="shared" si="5"/>
        <v>0</v>
      </c>
      <c r="AQ38" s="166">
        <f t="shared" si="23"/>
        <v>0</v>
      </c>
      <c r="AR38" s="167" t="str">
        <f>IF('Year 8 _2022'!$S37="","", 'Year 8 _2022'!$S37)</f>
        <v/>
      </c>
      <c r="AS38" s="166" t="str">
        <f>IF('Year 8 _2022'!$Z37="","", 'Year 8 _2022'!$Z37)</f>
        <v/>
      </c>
      <c r="AT38" s="166" t="str">
        <f t="shared" si="22"/>
        <v/>
      </c>
      <c r="AU38" s="166" t="str">
        <f t="shared" si="6"/>
        <v>NA</v>
      </c>
      <c r="AV38" s="166" t="str">
        <f>IF(AU38="NA","",IF(AU38=999999, "", IF(AU38=888888, "", IF(COUNTIF($AU$11:AU38,AU38)=1,AU38,""))))</f>
        <v/>
      </c>
      <c r="AW38" s="166" t="str">
        <f t="shared" si="7"/>
        <v>NA</v>
      </c>
      <c r="AX38" s="166" t="str">
        <f>IF(AW38="NA","",IF(AW38=999999, "", IF(AW38=888888, "", IF(COUNTIF($AW$11:AW38,AW38)=1,AW38,""))))</f>
        <v/>
      </c>
      <c r="AY38" s="166" t="str">
        <f t="shared" si="14"/>
        <v>NA</v>
      </c>
      <c r="AZ38" s="166" t="str">
        <f>IF(AY38="NA","",IF(AY38=999999, "", IF(AY38=888888, "", IF(COUNTIF($AY$11:AY38,AY38)=1,AY38,""))))</f>
        <v/>
      </c>
      <c r="BA38" s="166">
        <f t="shared" si="15"/>
        <v>0</v>
      </c>
      <c r="BB38" s="166">
        <f t="shared" si="16"/>
        <v>0</v>
      </c>
      <c r="BC38" s="166" t="str">
        <f t="shared" si="17"/>
        <v/>
      </c>
      <c r="BD38" s="166" t="str">
        <f t="shared" si="18"/>
        <v/>
      </c>
      <c r="BE38" s="120" t="str">
        <f t="shared" si="19"/>
        <v>NA</v>
      </c>
      <c r="BF38" s="120" t="str">
        <f>IF(BE38="NA","",IF(BE38=999999, "", IF(BE38=888888, "", IF(COUNTIF($BE$11:BE38,BE38)=1,BE38,""))))</f>
        <v/>
      </c>
      <c r="BG38" s="121"/>
      <c r="BH38" s="121"/>
      <c r="BI38" s="121"/>
      <c r="BJ38" s="121"/>
      <c r="BK38" s="121"/>
      <c r="BL38" s="121"/>
      <c r="BM38" s="119"/>
      <c r="BN38" s="119"/>
      <c r="BO38" s="119"/>
      <c r="BP38" s="119"/>
      <c r="BQ38" s="119"/>
      <c r="BR38" s="119"/>
      <c r="BS38" s="119"/>
      <c r="BT38" s="119"/>
      <c r="BU38" s="119"/>
      <c r="BV38" s="119"/>
      <c r="BW38" s="119"/>
      <c r="BX38" s="119"/>
      <c r="BY38" s="119"/>
      <c r="BZ38" s="121"/>
      <c r="CA38" s="121"/>
      <c r="CB38" s="121"/>
      <c r="CC38" s="121"/>
      <c r="CD38" s="118"/>
      <c r="CE38" s="118"/>
      <c r="CF38" s="26"/>
      <c r="CG38" s="26"/>
      <c r="CH38" s="26"/>
      <c r="CI38" s="26"/>
      <c r="CJ38" s="26"/>
      <c r="CK38" s="26"/>
      <c r="CL38" s="26"/>
      <c r="CM38" s="26"/>
      <c r="CN38" s="26"/>
      <c r="CO38" s="26"/>
      <c r="CP38" s="26"/>
      <c r="CQ38" s="26"/>
      <c r="CR38" s="26"/>
      <c r="CS38" s="26"/>
      <c r="CT38" s="26"/>
      <c r="CU38" s="26"/>
    </row>
    <row r="39" spans="1:99" ht="15.5" x14ac:dyDescent="0.35">
      <c r="A39" s="203" t="str">
        <f t="shared" si="8"/>
        <v/>
      </c>
      <c r="B39" s="161" t="str">
        <f>IF('Year 8 _2022'!$B38="","", 'Year 8 _2022'!$B38)</f>
        <v/>
      </c>
      <c r="C39" s="160" t="str">
        <f>IF('Year 8 _2022'!$C38="","", 'Year 8 _2022'!$C38)</f>
        <v>NA</v>
      </c>
      <c r="D39" s="149" t="str">
        <f>IF('Year 8 _2022'!$D38="","", 'Year 8 _2022'!$D38)</f>
        <v/>
      </c>
      <c r="E39" s="120"/>
      <c r="F39" s="230" t="str">
        <f>IF('Year 8 _2022'!$E38="","", 'Year 8 _2022'!$E38)</f>
        <v/>
      </c>
      <c r="G39" s="161" t="str">
        <f>IF('Year 8 _2022'!$AB38="","", 'Year 8 _2022'!$AB38)</f>
        <v/>
      </c>
      <c r="H39" s="120"/>
      <c r="I39" s="171" t="str">
        <f>IF('Year 8 _2022'!$I38="","", 'Year 8 _2022'!$I38)</f>
        <v/>
      </c>
      <c r="J39" s="181"/>
      <c r="K39" s="180" t="str">
        <f>IF('Year 8 _2022'!$J38="","", 'Year 8 _2022'!$J38)</f>
        <v/>
      </c>
      <c r="L39" s="181"/>
      <c r="M39" s="180">
        <f t="shared" si="20"/>
        <v>0</v>
      </c>
      <c r="N39" s="180" t="str">
        <f>IF('Year 8 _2022'!$L38="","", 'Year 8 _2022'!$L38)</f>
        <v/>
      </c>
      <c r="O39" s="181"/>
      <c r="P39" s="171">
        <f>IF('Year 8 _2022'!$O38="",0, ('Year 8 _2022'!$O38+'Year 8 _2022'!$R38))</f>
        <v>0</v>
      </c>
      <c r="Q39" s="181"/>
      <c r="R39" s="180">
        <f>IF('Year 8 _2022'!$P38="",0, 'Year 8 _2022'!$P38)</f>
        <v>0</v>
      </c>
      <c r="S39" s="242"/>
      <c r="T39" s="349"/>
      <c r="U39" s="242"/>
      <c r="V39" s="174">
        <f t="shared" si="21"/>
        <v>0</v>
      </c>
      <c r="W39" s="351"/>
      <c r="X39" s="175"/>
      <c r="Y39" s="180">
        <f>IF('Year 8 _2022'!$V38="",0, ('Year 8 _2022'!$V38+'Year 8 _2022'!$Y38))</f>
        <v>0</v>
      </c>
      <c r="Z39" s="181"/>
      <c r="AA39" s="162">
        <f>IF('Year 8 _2022'!$W38="",0, 'Year 8 _2022'!$W38)</f>
        <v>0</v>
      </c>
      <c r="AB39" s="184"/>
      <c r="AC39" s="353"/>
      <c r="AD39" s="120"/>
      <c r="AE39" s="174">
        <f t="shared" si="24"/>
        <v>0</v>
      </c>
      <c r="AF39" s="183"/>
      <c r="AG39" s="165" t="str">
        <f t="shared" si="9"/>
        <v/>
      </c>
      <c r="AH39" s="170" t="str">
        <f t="shared" si="10"/>
        <v/>
      </c>
      <c r="AI39" s="153">
        <f t="shared" si="11"/>
        <v>0</v>
      </c>
      <c r="AJ39" s="166" t="str">
        <f t="shared" si="12"/>
        <v>NA</v>
      </c>
      <c r="AK39" s="166" t="str">
        <f t="shared" si="1"/>
        <v/>
      </c>
      <c r="AL39" s="166" t="str">
        <f t="shared" si="2"/>
        <v/>
      </c>
      <c r="AM39" s="166" t="str">
        <f t="shared" si="3"/>
        <v/>
      </c>
      <c r="AN39" s="166">
        <f t="shared" si="13"/>
        <v>0</v>
      </c>
      <c r="AO39" s="166">
        <f t="shared" si="4"/>
        <v>0</v>
      </c>
      <c r="AP39" s="166">
        <f t="shared" si="5"/>
        <v>0</v>
      </c>
      <c r="AQ39" s="166">
        <f t="shared" si="23"/>
        <v>0</v>
      </c>
      <c r="AR39" s="167" t="str">
        <f>IF('Year 8 _2022'!$S38="","", 'Year 8 _2022'!$S38)</f>
        <v/>
      </c>
      <c r="AS39" s="166" t="str">
        <f>IF('Year 8 _2022'!$Z38="","", 'Year 8 _2022'!$Z38)</f>
        <v/>
      </c>
      <c r="AT39" s="166" t="str">
        <f t="shared" si="22"/>
        <v/>
      </c>
      <c r="AU39" s="166" t="str">
        <f t="shared" si="6"/>
        <v>NA</v>
      </c>
      <c r="AV39" s="166" t="str">
        <f>IF(AU39="NA","",IF(AU39=999999, "", IF(AU39=888888, "", IF(COUNTIF($AU$11:AU39,AU39)=1,AU39,""))))</f>
        <v/>
      </c>
      <c r="AW39" s="166" t="str">
        <f t="shared" si="7"/>
        <v>NA</v>
      </c>
      <c r="AX39" s="166" t="str">
        <f>IF(AW39="NA","",IF(AW39=999999, "", IF(AW39=888888, "", IF(COUNTIF($AW$11:AW39,AW39)=1,AW39,""))))</f>
        <v/>
      </c>
      <c r="AY39" s="166" t="str">
        <f t="shared" si="14"/>
        <v>NA</v>
      </c>
      <c r="AZ39" s="166" t="str">
        <f>IF(AY39="NA","",IF(AY39=999999, "", IF(AY39=888888, "", IF(COUNTIF($AY$11:AY39,AY39)=1,AY39,""))))</f>
        <v/>
      </c>
      <c r="BA39" s="166">
        <f t="shared" si="15"/>
        <v>0</v>
      </c>
      <c r="BB39" s="166">
        <f t="shared" si="16"/>
        <v>0</v>
      </c>
      <c r="BC39" s="166" t="str">
        <f t="shared" si="17"/>
        <v/>
      </c>
      <c r="BD39" s="166" t="str">
        <f t="shared" si="18"/>
        <v/>
      </c>
      <c r="BE39" s="120" t="str">
        <f t="shared" si="19"/>
        <v>NA</v>
      </c>
      <c r="BF39" s="120" t="str">
        <f>IF(BE39="NA","",IF(BE39=999999, "", IF(BE39=888888, "", IF(COUNTIF($BE$11:BE39,BE39)=1,BE39,""))))</f>
        <v/>
      </c>
      <c r="BG39" s="121"/>
      <c r="BH39" s="121"/>
      <c r="BI39" s="121"/>
      <c r="BJ39" s="121"/>
      <c r="BK39" s="121"/>
      <c r="BL39" s="121"/>
      <c r="BM39" s="119"/>
      <c r="BN39" s="119"/>
      <c r="BO39" s="119"/>
      <c r="BP39" s="119"/>
      <c r="BQ39" s="119"/>
      <c r="BR39" s="119"/>
      <c r="BS39" s="119"/>
      <c r="BT39" s="119"/>
      <c r="BU39" s="119"/>
      <c r="BV39" s="119"/>
      <c r="BW39" s="119"/>
      <c r="BX39" s="119"/>
      <c r="BY39" s="119"/>
      <c r="BZ39" s="121"/>
      <c r="CA39" s="121"/>
      <c r="CB39" s="121"/>
      <c r="CC39" s="121"/>
      <c r="CD39" s="118"/>
      <c r="CE39" s="118"/>
      <c r="CF39" s="26"/>
      <c r="CG39" s="26"/>
      <c r="CH39" s="26"/>
      <c r="CI39" s="26"/>
      <c r="CJ39" s="26"/>
      <c r="CK39" s="26"/>
      <c r="CL39" s="26"/>
      <c r="CM39" s="26"/>
      <c r="CN39" s="26"/>
      <c r="CO39" s="26"/>
      <c r="CP39" s="26"/>
      <c r="CQ39" s="26"/>
      <c r="CR39" s="26"/>
      <c r="CS39" s="26"/>
      <c r="CT39" s="26"/>
      <c r="CU39" s="26"/>
    </row>
    <row r="40" spans="1:99" ht="15.5" x14ac:dyDescent="0.35">
      <c r="A40" s="203" t="str">
        <f t="shared" si="8"/>
        <v/>
      </c>
      <c r="B40" s="161" t="str">
        <f>IF('Year 8 _2022'!$B39="","", 'Year 8 _2022'!$B39)</f>
        <v/>
      </c>
      <c r="C40" s="160" t="str">
        <f>IF('Year 8 _2022'!$C39="","", 'Year 8 _2022'!$C39)</f>
        <v>NA</v>
      </c>
      <c r="D40" s="149" t="str">
        <f>IF('Year 8 _2022'!$D39="","", 'Year 8 _2022'!$D39)</f>
        <v/>
      </c>
      <c r="E40" s="120"/>
      <c r="F40" s="230" t="str">
        <f>IF('Year 8 _2022'!$E39="","", 'Year 8 _2022'!$E39)</f>
        <v/>
      </c>
      <c r="G40" s="161" t="str">
        <f>IF('Year 8 _2022'!$AB39="","", 'Year 8 _2022'!$AB39)</f>
        <v/>
      </c>
      <c r="H40" s="120"/>
      <c r="I40" s="171" t="str">
        <f>IF('Year 8 _2022'!$I39="","", 'Year 8 _2022'!$I39)</f>
        <v/>
      </c>
      <c r="J40" s="181"/>
      <c r="K40" s="180" t="str">
        <f>IF('Year 8 _2022'!$J39="","", 'Year 8 _2022'!$J39)</f>
        <v/>
      </c>
      <c r="L40" s="181"/>
      <c r="M40" s="180">
        <f t="shared" si="20"/>
        <v>0</v>
      </c>
      <c r="N40" s="180" t="str">
        <f>IF('Year 8 _2022'!$L39="","", 'Year 8 _2022'!$L39)</f>
        <v/>
      </c>
      <c r="O40" s="181"/>
      <c r="P40" s="171">
        <f>IF('Year 8 _2022'!$O39="",0, ('Year 8 _2022'!$O39+'Year 8 _2022'!$R39))</f>
        <v>0</v>
      </c>
      <c r="Q40" s="181"/>
      <c r="R40" s="180">
        <f>IF('Year 8 _2022'!$P39="",0, 'Year 8 _2022'!$P39)</f>
        <v>0</v>
      </c>
      <c r="S40" s="242"/>
      <c r="T40" s="349"/>
      <c r="U40" s="242"/>
      <c r="V40" s="174">
        <f t="shared" si="21"/>
        <v>0</v>
      </c>
      <c r="W40" s="351"/>
      <c r="X40" s="175"/>
      <c r="Y40" s="180">
        <f>IF('Year 8 _2022'!$V39="",0, ('Year 8 _2022'!$V39+'Year 8 _2022'!$Y39))</f>
        <v>0</v>
      </c>
      <c r="Z40" s="181"/>
      <c r="AA40" s="162">
        <f>IF('Year 8 _2022'!$W39="",0, 'Year 8 _2022'!$W39)</f>
        <v>0</v>
      </c>
      <c r="AB40" s="184"/>
      <c r="AC40" s="353"/>
      <c r="AD40" s="120"/>
      <c r="AE40" s="174">
        <f t="shared" si="24"/>
        <v>0</v>
      </c>
      <c r="AF40" s="183"/>
      <c r="AG40" s="165" t="str">
        <f t="shared" si="9"/>
        <v/>
      </c>
      <c r="AH40" s="170" t="str">
        <f t="shared" si="10"/>
        <v/>
      </c>
      <c r="AI40" s="153">
        <f t="shared" si="11"/>
        <v>0</v>
      </c>
      <c r="AJ40" s="166" t="str">
        <f t="shared" si="12"/>
        <v>NA</v>
      </c>
      <c r="AK40" s="166" t="str">
        <f t="shared" si="1"/>
        <v/>
      </c>
      <c r="AL40" s="166" t="str">
        <f t="shared" si="2"/>
        <v/>
      </c>
      <c r="AM40" s="166" t="str">
        <f t="shared" si="3"/>
        <v/>
      </c>
      <c r="AN40" s="166">
        <f t="shared" si="13"/>
        <v>0</v>
      </c>
      <c r="AO40" s="166">
        <f t="shared" si="4"/>
        <v>0</v>
      </c>
      <c r="AP40" s="166">
        <f t="shared" si="5"/>
        <v>0</v>
      </c>
      <c r="AQ40" s="166">
        <f t="shared" si="23"/>
        <v>0</v>
      </c>
      <c r="AR40" s="167" t="str">
        <f>IF('Year 8 _2022'!$S39="","", 'Year 8 _2022'!$S39)</f>
        <v/>
      </c>
      <c r="AS40" s="166" t="str">
        <f>IF('Year 8 _2022'!$Z39="","", 'Year 8 _2022'!$Z39)</f>
        <v/>
      </c>
      <c r="AT40" s="166" t="str">
        <f t="shared" si="22"/>
        <v/>
      </c>
      <c r="AU40" s="166" t="str">
        <f t="shared" si="6"/>
        <v>NA</v>
      </c>
      <c r="AV40" s="166" t="str">
        <f>IF(AU40="NA","",IF(AU40=999999, "", IF(AU40=888888, "", IF(COUNTIF($AU$11:AU40,AU40)=1,AU40,""))))</f>
        <v/>
      </c>
      <c r="AW40" s="166" t="str">
        <f t="shared" si="7"/>
        <v>NA</v>
      </c>
      <c r="AX40" s="166" t="str">
        <f>IF(AW40="NA","",IF(AW40=999999, "", IF(AW40=888888, "", IF(COUNTIF($AW$11:AW40,AW40)=1,AW40,""))))</f>
        <v/>
      </c>
      <c r="AY40" s="166" t="str">
        <f t="shared" si="14"/>
        <v>NA</v>
      </c>
      <c r="AZ40" s="166" t="str">
        <f>IF(AY40="NA","",IF(AY40=999999, "", IF(AY40=888888, "", IF(COUNTIF($AY$11:AY40,AY40)=1,AY40,""))))</f>
        <v/>
      </c>
      <c r="BA40" s="166">
        <f t="shared" si="15"/>
        <v>0</v>
      </c>
      <c r="BB40" s="166">
        <f t="shared" si="16"/>
        <v>0</v>
      </c>
      <c r="BC40" s="166" t="str">
        <f t="shared" si="17"/>
        <v/>
      </c>
      <c r="BD40" s="166" t="str">
        <f t="shared" si="18"/>
        <v/>
      </c>
      <c r="BE40" s="120" t="str">
        <f t="shared" si="19"/>
        <v>NA</v>
      </c>
      <c r="BF40" s="120" t="str">
        <f>IF(BE40="NA","",IF(BE40=999999, "", IF(BE40=888888, "", IF(COUNTIF($BE$11:BE40,BE40)=1,BE40,""))))</f>
        <v/>
      </c>
      <c r="BG40" s="121"/>
      <c r="BH40" s="121"/>
      <c r="BI40" s="121"/>
      <c r="BJ40" s="121"/>
      <c r="BK40" s="121"/>
      <c r="BL40" s="121"/>
      <c r="BM40" s="119"/>
      <c r="BN40" s="119"/>
      <c r="BO40" s="119"/>
      <c r="BP40" s="119"/>
      <c r="BQ40" s="119"/>
      <c r="BR40" s="119"/>
      <c r="BS40" s="119"/>
      <c r="BT40" s="119"/>
      <c r="BU40" s="119"/>
      <c r="BV40" s="119"/>
      <c r="BW40" s="119"/>
      <c r="BX40" s="119"/>
      <c r="BY40" s="119"/>
      <c r="BZ40" s="121"/>
      <c r="CA40" s="121"/>
      <c r="CB40" s="121"/>
      <c r="CC40" s="121"/>
      <c r="CD40" s="118"/>
      <c r="CE40" s="118"/>
      <c r="CF40" s="26"/>
      <c r="CG40" s="26"/>
      <c r="CH40" s="26"/>
      <c r="CI40" s="26"/>
      <c r="CJ40" s="26"/>
      <c r="CK40" s="26"/>
      <c r="CL40" s="26"/>
      <c r="CM40" s="26"/>
      <c r="CN40" s="26"/>
      <c r="CO40" s="26"/>
      <c r="CP40" s="26"/>
      <c r="CQ40" s="26"/>
      <c r="CR40" s="26"/>
      <c r="CS40" s="26"/>
      <c r="CT40" s="26"/>
      <c r="CU40" s="26"/>
    </row>
    <row r="41" spans="1:99" ht="15.5" x14ac:dyDescent="0.35">
      <c r="A41" s="203" t="str">
        <f t="shared" si="8"/>
        <v/>
      </c>
      <c r="B41" s="161" t="str">
        <f>IF('Year 8 _2022'!$B40="","", 'Year 8 _2022'!$B40)</f>
        <v/>
      </c>
      <c r="C41" s="160" t="str">
        <f>IF('Year 8 _2022'!$C40="","", 'Year 8 _2022'!$C40)</f>
        <v>NA</v>
      </c>
      <c r="D41" s="149" t="str">
        <f>IF('Year 8 _2022'!$D40="","", 'Year 8 _2022'!$D40)</f>
        <v/>
      </c>
      <c r="E41" s="120"/>
      <c r="F41" s="230" t="str">
        <f>IF('Year 8 _2022'!$E40="","", 'Year 8 _2022'!$E40)</f>
        <v/>
      </c>
      <c r="G41" s="161" t="str">
        <f>IF('Year 8 _2022'!$AB40="","", 'Year 8 _2022'!$AB40)</f>
        <v/>
      </c>
      <c r="H41" s="120"/>
      <c r="I41" s="171" t="str">
        <f>IF('Year 8 _2022'!$I40="","", 'Year 8 _2022'!$I40)</f>
        <v/>
      </c>
      <c r="J41" s="181"/>
      <c r="K41" s="180" t="str">
        <f>IF('Year 8 _2022'!$J40="","", 'Year 8 _2022'!$J40)</f>
        <v/>
      </c>
      <c r="L41" s="181"/>
      <c r="M41" s="180">
        <f t="shared" si="20"/>
        <v>0</v>
      </c>
      <c r="N41" s="180" t="str">
        <f>IF('Year 8 _2022'!$L40="","", 'Year 8 _2022'!$L40)</f>
        <v/>
      </c>
      <c r="O41" s="181"/>
      <c r="P41" s="171">
        <f>IF('Year 8 _2022'!$O40="",0, ('Year 8 _2022'!$O40+'Year 8 _2022'!$R40))</f>
        <v>0</v>
      </c>
      <c r="Q41" s="181"/>
      <c r="R41" s="180">
        <f>IF('Year 8 _2022'!$P40="",0, 'Year 8 _2022'!$P40)</f>
        <v>0</v>
      </c>
      <c r="S41" s="242"/>
      <c r="T41" s="349"/>
      <c r="U41" s="242"/>
      <c r="V41" s="174">
        <f t="shared" si="21"/>
        <v>0</v>
      </c>
      <c r="W41" s="351"/>
      <c r="X41" s="175"/>
      <c r="Y41" s="180">
        <f>IF('Year 8 _2022'!$V40="",0, ('Year 8 _2022'!$V40+'Year 8 _2022'!$Y40))</f>
        <v>0</v>
      </c>
      <c r="Z41" s="181"/>
      <c r="AA41" s="162">
        <f>IF('Year 8 _2022'!$W40="",0, 'Year 8 _2022'!$W40)</f>
        <v>0</v>
      </c>
      <c r="AB41" s="184"/>
      <c r="AC41" s="353"/>
      <c r="AD41" s="120"/>
      <c r="AE41" s="174">
        <f t="shared" si="24"/>
        <v>0</v>
      </c>
      <c r="AF41" s="183"/>
      <c r="AG41" s="165" t="str">
        <f t="shared" si="9"/>
        <v/>
      </c>
      <c r="AH41" s="170" t="str">
        <f t="shared" si="10"/>
        <v/>
      </c>
      <c r="AI41" s="153">
        <f t="shared" si="11"/>
        <v>0</v>
      </c>
      <c r="AJ41" s="166" t="str">
        <f t="shared" si="12"/>
        <v>NA</v>
      </c>
      <c r="AK41" s="166" t="str">
        <f t="shared" si="1"/>
        <v/>
      </c>
      <c r="AL41" s="166" t="str">
        <f t="shared" si="2"/>
        <v/>
      </c>
      <c r="AM41" s="166" t="str">
        <f t="shared" si="3"/>
        <v/>
      </c>
      <c r="AN41" s="166">
        <f t="shared" si="13"/>
        <v>0</v>
      </c>
      <c r="AO41" s="166">
        <f t="shared" si="4"/>
        <v>0</v>
      </c>
      <c r="AP41" s="166">
        <f t="shared" si="5"/>
        <v>0</v>
      </c>
      <c r="AQ41" s="166">
        <f t="shared" si="23"/>
        <v>0</v>
      </c>
      <c r="AR41" s="167" t="str">
        <f>IF('Year 8 _2022'!$S40="","", 'Year 8 _2022'!$S40)</f>
        <v/>
      </c>
      <c r="AS41" s="166" t="str">
        <f>IF('Year 8 _2022'!$Z40="","", 'Year 8 _2022'!$Z40)</f>
        <v/>
      </c>
      <c r="AT41" s="166" t="str">
        <f t="shared" si="22"/>
        <v/>
      </c>
      <c r="AU41" s="166" t="str">
        <f t="shared" si="6"/>
        <v>NA</v>
      </c>
      <c r="AV41" s="166" t="str">
        <f>IF(AU41="NA","",IF(AU41=999999, "", IF(AU41=888888, "", IF(COUNTIF($AU$11:AU41,AU41)=1,AU41,""))))</f>
        <v/>
      </c>
      <c r="AW41" s="166" t="str">
        <f t="shared" si="7"/>
        <v>NA</v>
      </c>
      <c r="AX41" s="166" t="str">
        <f>IF(AW41="NA","",IF(AW41=999999, "", IF(AW41=888888, "", IF(COUNTIF($AW$11:AW41,AW41)=1,AW41,""))))</f>
        <v/>
      </c>
      <c r="AY41" s="166" t="str">
        <f t="shared" si="14"/>
        <v>NA</v>
      </c>
      <c r="AZ41" s="166" t="str">
        <f>IF(AY41="NA","",IF(AY41=999999, "", IF(AY41=888888, "", IF(COUNTIF($AY$11:AY41,AY41)=1,AY41,""))))</f>
        <v/>
      </c>
      <c r="BA41" s="166">
        <f t="shared" si="15"/>
        <v>0</v>
      </c>
      <c r="BB41" s="166">
        <f t="shared" si="16"/>
        <v>0</v>
      </c>
      <c r="BC41" s="166" t="str">
        <f t="shared" si="17"/>
        <v/>
      </c>
      <c r="BD41" s="166" t="str">
        <f t="shared" si="18"/>
        <v/>
      </c>
      <c r="BE41" s="120" t="str">
        <f t="shared" si="19"/>
        <v>NA</v>
      </c>
      <c r="BF41" s="120" t="str">
        <f>IF(BE41="NA","",IF(BE41=999999, "", IF(BE41=888888, "", IF(COUNTIF($BE$11:BE41,BE41)=1,BE41,""))))</f>
        <v/>
      </c>
      <c r="BG41" s="121"/>
      <c r="BH41" s="121"/>
      <c r="BI41" s="121"/>
      <c r="BJ41" s="121"/>
      <c r="BK41" s="121"/>
      <c r="BL41" s="121"/>
      <c r="BM41" s="119"/>
      <c r="BN41" s="119"/>
      <c r="BO41" s="119"/>
      <c r="BP41" s="119"/>
      <c r="BQ41" s="119"/>
      <c r="BR41" s="119"/>
      <c r="BS41" s="119"/>
      <c r="BT41" s="119"/>
      <c r="BU41" s="119"/>
      <c r="BV41" s="119"/>
      <c r="BW41" s="119"/>
      <c r="BX41" s="119"/>
      <c r="BY41" s="119"/>
      <c r="BZ41" s="121"/>
      <c r="CA41" s="121"/>
      <c r="CB41" s="121"/>
      <c r="CC41" s="121"/>
      <c r="CD41" s="118"/>
      <c r="CE41" s="118"/>
      <c r="CF41" s="26"/>
      <c r="CG41" s="26"/>
      <c r="CH41" s="26"/>
      <c r="CI41" s="26"/>
      <c r="CJ41" s="26"/>
      <c r="CK41" s="26"/>
      <c r="CL41" s="26"/>
      <c r="CM41" s="26"/>
      <c r="CN41" s="26"/>
      <c r="CO41" s="26"/>
      <c r="CP41" s="26"/>
      <c r="CQ41" s="26"/>
      <c r="CR41" s="26"/>
      <c r="CS41" s="26"/>
      <c r="CT41" s="26"/>
      <c r="CU41" s="26"/>
    </row>
    <row r="42" spans="1:99" ht="15.5" x14ac:dyDescent="0.35">
      <c r="A42" s="203" t="str">
        <f t="shared" si="8"/>
        <v/>
      </c>
      <c r="B42" s="161" t="str">
        <f>IF('Year 8 _2022'!$B41="","", 'Year 8 _2022'!$B41)</f>
        <v/>
      </c>
      <c r="C42" s="160" t="str">
        <f>IF('Year 8 _2022'!$C41="","", 'Year 8 _2022'!$C41)</f>
        <v>NA</v>
      </c>
      <c r="D42" s="149" t="str">
        <f>IF('Year 8 _2022'!$D41="","", 'Year 8 _2022'!$D41)</f>
        <v/>
      </c>
      <c r="E42" s="120"/>
      <c r="F42" s="230" t="str">
        <f>IF('Year 8 _2022'!$E41="","", 'Year 8 _2022'!$E41)</f>
        <v/>
      </c>
      <c r="G42" s="161" t="str">
        <f>IF('Year 8 _2022'!$AB41="","", 'Year 8 _2022'!$AB41)</f>
        <v/>
      </c>
      <c r="H42" s="120"/>
      <c r="I42" s="171" t="str">
        <f>IF('Year 8 _2022'!$I41="","", 'Year 8 _2022'!$I41)</f>
        <v/>
      </c>
      <c r="J42" s="181"/>
      <c r="K42" s="180" t="str">
        <f>IF('Year 8 _2022'!$J41="","", 'Year 8 _2022'!$J41)</f>
        <v/>
      </c>
      <c r="L42" s="181"/>
      <c r="M42" s="180">
        <f t="shared" si="20"/>
        <v>0</v>
      </c>
      <c r="N42" s="180" t="str">
        <f>IF('Year 8 _2022'!$L41="","", 'Year 8 _2022'!$L41)</f>
        <v/>
      </c>
      <c r="O42" s="181"/>
      <c r="P42" s="171">
        <f>IF('Year 8 _2022'!$O41="",0, ('Year 8 _2022'!$O41+'Year 8 _2022'!$R41))</f>
        <v>0</v>
      </c>
      <c r="Q42" s="181"/>
      <c r="R42" s="180">
        <f>IF('Year 8 _2022'!$P41="",0, 'Year 8 _2022'!$P41)</f>
        <v>0</v>
      </c>
      <c r="S42" s="242"/>
      <c r="T42" s="349"/>
      <c r="U42" s="242"/>
      <c r="V42" s="174">
        <f t="shared" si="21"/>
        <v>0</v>
      </c>
      <c r="W42" s="351"/>
      <c r="X42" s="175"/>
      <c r="Y42" s="180">
        <f>IF('Year 8 _2022'!$V41="",0, ('Year 8 _2022'!$V41+'Year 8 _2022'!$Y41))</f>
        <v>0</v>
      </c>
      <c r="Z42" s="181"/>
      <c r="AA42" s="162">
        <f>IF('Year 8 _2022'!$W41="",0, 'Year 8 _2022'!$W41)</f>
        <v>0</v>
      </c>
      <c r="AB42" s="184"/>
      <c r="AC42" s="353"/>
      <c r="AD42" s="120"/>
      <c r="AE42" s="174">
        <f t="shared" si="24"/>
        <v>0</v>
      </c>
      <c r="AF42" s="183"/>
      <c r="AG42" s="165" t="str">
        <f t="shared" si="9"/>
        <v/>
      </c>
      <c r="AH42" s="170" t="str">
        <f t="shared" si="10"/>
        <v/>
      </c>
      <c r="AI42" s="153">
        <f t="shared" si="11"/>
        <v>0</v>
      </c>
      <c r="AJ42" s="166" t="str">
        <f t="shared" si="12"/>
        <v>NA</v>
      </c>
      <c r="AK42" s="166" t="str">
        <f t="shared" si="1"/>
        <v/>
      </c>
      <c r="AL42" s="166" t="str">
        <f t="shared" si="2"/>
        <v/>
      </c>
      <c r="AM42" s="166" t="str">
        <f t="shared" si="3"/>
        <v/>
      </c>
      <c r="AN42" s="166">
        <f t="shared" si="13"/>
        <v>0</v>
      </c>
      <c r="AO42" s="166">
        <f t="shared" si="4"/>
        <v>0</v>
      </c>
      <c r="AP42" s="166">
        <f t="shared" si="5"/>
        <v>0</v>
      </c>
      <c r="AQ42" s="166">
        <f t="shared" si="23"/>
        <v>0</v>
      </c>
      <c r="AR42" s="167" t="str">
        <f>IF('Year 8 _2022'!$S41="","", 'Year 8 _2022'!$S41)</f>
        <v/>
      </c>
      <c r="AS42" s="166" t="str">
        <f>IF('Year 8 _2022'!$Z41="","", 'Year 8 _2022'!$Z41)</f>
        <v/>
      </c>
      <c r="AT42" s="166" t="str">
        <f t="shared" si="22"/>
        <v/>
      </c>
      <c r="AU42" s="166" t="str">
        <f t="shared" si="6"/>
        <v>NA</v>
      </c>
      <c r="AV42" s="166" t="str">
        <f>IF(AU42="NA","",IF(AU42=999999, "", IF(AU42=888888, "", IF(COUNTIF($AU$11:AU42,AU42)=1,AU42,""))))</f>
        <v/>
      </c>
      <c r="AW42" s="166" t="str">
        <f t="shared" si="7"/>
        <v>NA</v>
      </c>
      <c r="AX42" s="166" t="str">
        <f>IF(AW42="NA","",IF(AW42=999999, "", IF(AW42=888888, "", IF(COUNTIF($AW$11:AW42,AW42)=1,AW42,""))))</f>
        <v/>
      </c>
      <c r="AY42" s="166" t="str">
        <f t="shared" si="14"/>
        <v>NA</v>
      </c>
      <c r="AZ42" s="166" t="str">
        <f>IF(AY42="NA","",IF(AY42=999999, "", IF(AY42=888888, "", IF(COUNTIF($AY$11:AY42,AY42)=1,AY42,""))))</f>
        <v/>
      </c>
      <c r="BA42" s="166">
        <f t="shared" si="15"/>
        <v>0</v>
      </c>
      <c r="BB42" s="166">
        <f t="shared" si="16"/>
        <v>0</v>
      </c>
      <c r="BC42" s="166" t="str">
        <f t="shared" si="17"/>
        <v/>
      </c>
      <c r="BD42" s="166" t="str">
        <f t="shared" si="18"/>
        <v/>
      </c>
      <c r="BE42" s="120" t="str">
        <f t="shared" si="19"/>
        <v>NA</v>
      </c>
      <c r="BF42" s="120" t="str">
        <f>IF(BE42="NA","",IF(BE42=999999, "", IF(BE42=888888, "", IF(COUNTIF($BE$11:BE42,BE42)=1,BE42,""))))</f>
        <v/>
      </c>
      <c r="BG42" s="121"/>
      <c r="BH42" s="121"/>
      <c r="BI42" s="121"/>
      <c r="BJ42" s="121"/>
      <c r="BK42" s="121"/>
      <c r="BL42" s="121"/>
      <c r="BM42" s="119"/>
      <c r="BN42" s="119"/>
      <c r="BO42" s="119"/>
      <c r="BP42" s="119"/>
      <c r="BQ42" s="119"/>
      <c r="BR42" s="119"/>
      <c r="BS42" s="119"/>
      <c r="BT42" s="119"/>
      <c r="BU42" s="119"/>
      <c r="BV42" s="119"/>
      <c r="BW42" s="119"/>
      <c r="BX42" s="119"/>
      <c r="BY42" s="119"/>
      <c r="BZ42" s="121"/>
      <c r="CA42" s="121"/>
      <c r="CB42" s="121"/>
      <c r="CC42" s="121"/>
      <c r="CD42" s="118"/>
      <c r="CE42" s="118"/>
      <c r="CF42" s="26"/>
      <c r="CG42" s="26"/>
      <c r="CH42" s="26"/>
      <c r="CI42" s="26"/>
      <c r="CJ42" s="26"/>
      <c r="CK42" s="26"/>
      <c r="CL42" s="26"/>
      <c r="CM42" s="26"/>
      <c r="CN42" s="26"/>
      <c r="CO42" s="26"/>
      <c r="CP42" s="26"/>
      <c r="CQ42" s="26"/>
      <c r="CR42" s="26"/>
      <c r="CS42" s="26"/>
      <c r="CT42" s="26"/>
      <c r="CU42" s="26"/>
    </row>
    <row r="43" spans="1:99" ht="15.5" x14ac:dyDescent="0.35">
      <c r="A43" s="203" t="str">
        <f t="shared" si="8"/>
        <v/>
      </c>
      <c r="B43" s="161" t="str">
        <f>IF('Year 8 _2022'!$B42="","", 'Year 8 _2022'!$B42)</f>
        <v/>
      </c>
      <c r="C43" s="160" t="str">
        <f>IF('Year 8 _2022'!$C42="","", 'Year 8 _2022'!$C42)</f>
        <v>NA</v>
      </c>
      <c r="D43" s="149" t="str">
        <f>IF('Year 8 _2022'!$D42="","", 'Year 8 _2022'!$D42)</f>
        <v/>
      </c>
      <c r="E43" s="120"/>
      <c r="F43" s="230" t="str">
        <f>IF('Year 8 _2022'!$E42="","", 'Year 8 _2022'!$E42)</f>
        <v/>
      </c>
      <c r="G43" s="161" t="str">
        <f>IF('Year 8 _2022'!$AB42="","", 'Year 8 _2022'!$AB42)</f>
        <v/>
      </c>
      <c r="H43" s="120"/>
      <c r="I43" s="171" t="str">
        <f>IF('Year 8 _2022'!$I42="","", 'Year 8 _2022'!$I42)</f>
        <v/>
      </c>
      <c r="J43" s="181"/>
      <c r="K43" s="180" t="str">
        <f>IF('Year 8 _2022'!$J42="","", 'Year 8 _2022'!$J42)</f>
        <v/>
      </c>
      <c r="L43" s="181"/>
      <c r="M43" s="180">
        <f t="shared" si="20"/>
        <v>0</v>
      </c>
      <c r="N43" s="180" t="str">
        <f>IF('Year 8 _2022'!$L42="","", 'Year 8 _2022'!$L42)</f>
        <v/>
      </c>
      <c r="O43" s="181"/>
      <c r="P43" s="171">
        <f>IF('Year 8 _2022'!$O42="",0, ('Year 8 _2022'!$O42+'Year 8 _2022'!$R42))</f>
        <v>0</v>
      </c>
      <c r="Q43" s="181"/>
      <c r="R43" s="180">
        <f>IF('Year 8 _2022'!$P42="",0, 'Year 8 _2022'!$P42)</f>
        <v>0</v>
      </c>
      <c r="S43" s="242"/>
      <c r="T43" s="349"/>
      <c r="U43" s="242"/>
      <c r="V43" s="174">
        <f t="shared" si="21"/>
        <v>0</v>
      </c>
      <c r="W43" s="351"/>
      <c r="X43" s="175"/>
      <c r="Y43" s="180">
        <f>IF('Year 8 _2022'!$V42="",0, ('Year 8 _2022'!$V42+'Year 8 _2022'!$Y42))</f>
        <v>0</v>
      </c>
      <c r="Z43" s="181"/>
      <c r="AA43" s="162">
        <f>IF('Year 8 _2022'!$W42="",0, 'Year 8 _2022'!$W42)</f>
        <v>0</v>
      </c>
      <c r="AB43" s="184"/>
      <c r="AC43" s="353"/>
      <c r="AD43" s="120"/>
      <c r="AE43" s="174">
        <f t="shared" si="24"/>
        <v>0</v>
      </c>
      <c r="AF43" s="183"/>
      <c r="AG43" s="165" t="str">
        <f t="shared" si="9"/>
        <v/>
      </c>
      <c r="AH43" s="170" t="str">
        <f t="shared" si="10"/>
        <v/>
      </c>
      <c r="AI43" s="153">
        <f t="shared" si="11"/>
        <v>0</v>
      </c>
      <c r="AJ43" s="166" t="str">
        <f t="shared" si="12"/>
        <v>NA</v>
      </c>
      <c r="AK43" s="166" t="str">
        <f t="shared" si="1"/>
        <v/>
      </c>
      <c r="AL43" s="166" t="str">
        <f t="shared" si="2"/>
        <v/>
      </c>
      <c r="AM43" s="166" t="str">
        <f t="shared" si="3"/>
        <v/>
      </c>
      <c r="AN43" s="166">
        <f t="shared" si="13"/>
        <v>0</v>
      </c>
      <c r="AO43" s="166">
        <f t="shared" si="4"/>
        <v>0</v>
      </c>
      <c r="AP43" s="166">
        <f t="shared" si="5"/>
        <v>0</v>
      </c>
      <c r="AQ43" s="166">
        <f t="shared" si="23"/>
        <v>0</v>
      </c>
      <c r="AR43" s="167" t="str">
        <f>IF('Year 8 _2022'!$S42="","", 'Year 8 _2022'!$S42)</f>
        <v/>
      </c>
      <c r="AS43" s="166" t="str">
        <f>IF('Year 8 _2022'!$Z42="","", 'Year 8 _2022'!$Z42)</f>
        <v/>
      </c>
      <c r="AT43" s="166" t="str">
        <f t="shared" si="22"/>
        <v/>
      </c>
      <c r="AU43" s="166" t="str">
        <f t="shared" si="6"/>
        <v>NA</v>
      </c>
      <c r="AV43" s="166" t="str">
        <f>IF(AU43="NA","",IF(AU43=999999, "", IF(AU43=888888, "", IF(COUNTIF($AU$11:AU43,AU43)=1,AU43,""))))</f>
        <v/>
      </c>
      <c r="AW43" s="166" t="str">
        <f t="shared" si="7"/>
        <v>NA</v>
      </c>
      <c r="AX43" s="166" t="str">
        <f>IF(AW43="NA","",IF(AW43=999999, "", IF(AW43=888888, "", IF(COUNTIF($AW$11:AW43,AW43)=1,AW43,""))))</f>
        <v/>
      </c>
      <c r="AY43" s="166" t="str">
        <f t="shared" si="14"/>
        <v>NA</v>
      </c>
      <c r="AZ43" s="166" t="str">
        <f>IF(AY43="NA","",IF(AY43=999999, "", IF(AY43=888888, "", IF(COUNTIF($AY$11:AY43,AY43)=1,AY43,""))))</f>
        <v/>
      </c>
      <c r="BA43" s="166">
        <f t="shared" si="15"/>
        <v>0</v>
      </c>
      <c r="BB43" s="166">
        <f t="shared" si="16"/>
        <v>0</v>
      </c>
      <c r="BC43" s="166" t="str">
        <f t="shared" si="17"/>
        <v/>
      </c>
      <c r="BD43" s="166" t="str">
        <f t="shared" si="18"/>
        <v/>
      </c>
      <c r="BE43" s="120" t="str">
        <f t="shared" si="19"/>
        <v>NA</v>
      </c>
      <c r="BF43" s="120" t="str">
        <f>IF(BE43="NA","",IF(BE43=999999, "", IF(BE43=888888, "", IF(COUNTIF($BE$11:BE43,BE43)=1,BE43,""))))</f>
        <v/>
      </c>
      <c r="BG43" s="121"/>
      <c r="BH43" s="121"/>
      <c r="BI43" s="121"/>
      <c r="BJ43" s="121"/>
      <c r="BK43" s="121"/>
      <c r="BL43" s="121"/>
      <c r="BM43" s="119"/>
      <c r="BN43" s="119"/>
      <c r="BO43" s="119"/>
      <c r="BP43" s="119"/>
      <c r="BQ43" s="119"/>
      <c r="BR43" s="119"/>
      <c r="BS43" s="119"/>
      <c r="BT43" s="119"/>
      <c r="BU43" s="119"/>
      <c r="BV43" s="119"/>
      <c r="BW43" s="119"/>
      <c r="BX43" s="119"/>
      <c r="BY43" s="119"/>
      <c r="BZ43" s="121"/>
      <c r="CA43" s="121"/>
      <c r="CB43" s="121"/>
      <c r="CC43" s="121"/>
      <c r="CD43" s="118"/>
      <c r="CE43" s="118"/>
      <c r="CF43" s="26"/>
      <c r="CG43" s="26"/>
      <c r="CH43" s="26"/>
      <c r="CI43" s="26"/>
      <c r="CJ43" s="26"/>
      <c r="CK43" s="26"/>
      <c r="CL43" s="26"/>
      <c r="CM43" s="26"/>
      <c r="CN43" s="26"/>
      <c r="CO43" s="26"/>
      <c r="CP43" s="26"/>
      <c r="CQ43" s="26"/>
      <c r="CR43" s="26"/>
      <c r="CS43" s="26"/>
      <c r="CT43" s="26"/>
      <c r="CU43" s="26"/>
    </row>
    <row r="44" spans="1:99" ht="15.5" x14ac:dyDescent="0.35">
      <c r="A44" s="203" t="str">
        <f t="shared" si="8"/>
        <v/>
      </c>
      <c r="B44" s="161" t="str">
        <f>IF('Year 8 _2022'!$B43="","", 'Year 8 _2022'!$B43)</f>
        <v/>
      </c>
      <c r="C44" s="160" t="str">
        <f>IF('Year 8 _2022'!$C43="","", 'Year 8 _2022'!$C43)</f>
        <v>NA</v>
      </c>
      <c r="D44" s="149" t="str">
        <f>IF('Year 8 _2022'!$D43="","", 'Year 8 _2022'!$D43)</f>
        <v/>
      </c>
      <c r="E44" s="120"/>
      <c r="F44" s="230" t="str">
        <f>IF('Year 8 _2022'!$E43="","", 'Year 8 _2022'!$E43)</f>
        <v/>
      </c>
      <c r="G44" s="161" t="str">
        <f>IF('Year 8 _2022'!$AB43="","", 'Year 8 _2022'!$AB43)</f>
        <v/>
      </c>
      <c r="H44" s="120"/>
      <c r="I44" s="171" t="str">
        <f>IF('Year 8 _2022'!$I43="","", 'Year 8 _2022'!$I43)</f>
        <v/>
      </c>
      <c r="J44" s="181"/>
      <c r="K44" s="180" t="str">
        <f>IF('Year 8 _2022'!$J43="","", 'Year 8 _2022'!$J43)</f>
        <v/>
      </c>
      <c r="L44" s="181"/>
      <c r="M44" s="180">
        <f t="shared" si="20"/>
        <v>0</v>
      </c>
      <c r="N44" s="180" t="str">
        <f>IF('Year 8 _2022'!$L43="","", 'Year 8 _2022'!$L43)</f>
        <v/>
      </c>
      <c r="O44" s="181"/>
      <c r="P44" s="171">
        <f>IF('Year 8 _2022'!$O43="",0, ('Year 8 _2022'!$O43+'Year 8 _2022'!$R43))</f>
        <v>0</v>
      </c>
      <c r="Q44" s="181"/>
      <c r="R44" s="180">
        <f>IF('Year 8 _2022'!$P43="",0, 'Year 8 _2022'!$P43)</f>
        <v>0</v>
      </c>
      <c r="S44" s="242"/>
      <c r="T44" s="349"/>
      <c r="U44" s="242"/>
      <c r="V44" s="174">
        <f t="shared" si="21"/>
        <v>0</v>
      </c>
      <c r="W44" s="351"/>
      <c r="X44" s="175"/>
      <c r="Y44" s="180">
        <f>IF('Year 8 _2022'!$V43="",0, ('Year 8 _2022'!$V43+'Year 8 _2022'!$Y43))</f>
        <v>0</v>
      </c>
      <c r="Z44" s="181"/>
      <c r="AA44" s="162">
        <f>IF('Year 8 _2022'!$W43="",0, 'Year 8 _2022'!$W43)</f>
        <v>0</v>
      </c>
      <c r="AB44" s="184"/>
      <c r="AC44" s="353"/>
      <c r="AD44" s="120"/>
      <c r="AE44" s="174">
        <f t="shared" si="24"/>
        <v>0</v>
      </c>
      <c r="AF44" s="183"/>
      <c r="AG44" s="165" t="str">
        <f t="shared" si="9"/>
        <v/>
      </c>
      <c r="AH44" s="170" t="str">
        <f t="shared" si="10"/>
        <v/>
      </c>
      <c r="AI44" s="153">
        <f t="shared" si="11"/>
        <v>0</v>
      </c>
      <c r="AJ44" s="166" t="str">
        <f t="shared" si="12"/>
        <v>NA</v>
      </c>
      <c r="AK44" s="166" t="str">
        <f t="shared" si="1"/>
        <v/>
      </c>
      <c r="AL44" s="166" t="str">
        <f t="shared" si="2"/>
        <v/>
      </c>
      <c r="AM44" s="166" t="str">
        <f t="shared" si="3"/>
        <v/>
      </c>
      <c r="AN44" s="166">
        <f t="shared" si="13"/>
        <v>0</v>
      </c>
      <c r="AO44" s="166">
        <f t="shared" si="4"/>
        <v>0</v>
      </c>
      <c r="AP44" s="166">
        <f t="shared" si="5"/>
        <v>0</v>
      </c>
      <c r="AQ44" s="166">
        <f t="shared" si="23"/>
        <v>0</v>
      </c>
      <c r="AR44" s="167" t="str">
        <f>IF('Year 8 _2022'!$S43="","", 'Year 8 _2022'!$S43)</f>
        <v/>
      </c>
      <c r="AS44" s="166" t="str">
        <f>IF('Year 8 _2022'!$Z43="","", 'Year 8 _2022'!$Z43)</f>
        <v/>
      </c>
      <c r="AT44" s="166" t="str">
        <f t="shared" si="22"/>
        <v/>
      </c>
      <c r="AU44" s="166" t="str">
        <f t="shared" si="6"/>
        <v>NA</v>
      </c>
      <c r="AV44" s="166" t="str">
        <f>IF(AU44="NA","",IF(AU44=999999, "", IF(AU44=888888, "", IF(COUNTIF($AU$11:AU44,AU44)=1,AU44,""))))</f>
        <v/>
      </c>
      <c r="AW44" s="166" t="str">
        <f t="shared" si="7"/>
        <v>NA</v>
      </c>
      <c r="AX44" s="166" t="str">
        <f>IF(AW44="NA","",IF(AW44=999999, "", IF(AW44=888888, "", IF(COUNTIF($AW$11:AW44,AW44)=1,AW44,""))))</f>
        <v/>
      </c>
      <c r="AY44" s="166" t="str">
        <f t="shared" si="14"/>
        <v>NA</v>
      </c>
      <c r="AZ44" s="166" t="str">
        <f>IF(AY44="NA","",IF(AY44=999999, "", IF(AY44=888888, "", IF(COUNTIF($AY$11:AY44,AY44)=1,AY44,""))))</f>
        <v/>
      </c>
      <c r="BA44" s="166">
        <f t="shared" si="15"/>
        <v>0</v>
      </c>
      <c r="BB44" s="166">
        <f t="shared" si="16"/>
        <v>0</v>
      </c>
      <c r="BC44" s="166" t="str">
        <f t="shared" si="17"/>
        <v/>
      </c>
      <c r="BD44" s="166" t="str">
        <f t="shared" si="18"/>
        <v/>
      </c>
      <c r="BE44" s="120" t="str">
        <f t="shared" si="19"/>
        <v>NA</v>
      </c>
      <c r="BF44" s="120" t="str">
        <f>IF(BE44="NA","",IF(BE44=999999, "", IF(BE44=888888, "", IF(COUNTIF($BE$11:BE44,BE44)=1,BE44,""))))</f>
        <v/>
      </c>
      <c r="BG44" s="121"/>
      <c r="BH44" s="121"/>
      <c r="BI44" s="121"/>
      <c r="BJ44" s="121"/>
      <c r="BK44" s="121"/>
      <c r="BL44" s="121"/>
      <c r="BM44" s="119"/>
      <c r="BN44" s="119"/>
      <c r="BO44" s="119"/>
      <c r="BP44" s="119"/>
      <c r="BQ44" s="119"/>
      <c r="BR44" s="119"/>
      <c r="BS44" s="119"/>
      <c r="BT44" s="119"/>
      <c r="BU44" s="119"/>
      <c r="BV44" s="119"/>
      <c r="BW44" s="119"/>
      <c r="BX44" s="119"/>
      <c r="BY44" s="119"/>
      <c r="BZ44" s="121"/>
      <c r="CA44" s="121"/>
      <c r="CB44" s="121"/>
      <c r="CC44" s="121"/>
      <c r="CD44" s="118"/>
      <c r="CE44" s="118"/>
      <c r="CF44" s="26"/>
      <c r="CG44" s="26"/>
      <c r="CH44" s="26"/>
      <c r="CI44" s="26"/>
      <c r="CJ44" s="26"/>
      <c r="CK44" s="26"/>
      <c r="CL44" s="26"/>
      <c r="CM44" s="26"/>
      <c r="CN44" s="26"/>
      <c r="CO44" s="26"/>
      <c r="CP44" s="26"/>
      <c r="CQ44" s="26"/>
      <c r="CR44" s="26"/>
      <c r="CS44" s="26"/>
      <c r="CT44" s="26"/>
      <c r="CU44" s="26"/>
    </row>
    <row r="45" spans="1:99" ht="15.5" x14ac:dyDescent="0.35">
      <c r="A45" s="203" t="str">
        <f t="shared" si="8"/>
        <v/>
      </c>
      <c r="B45" s="161" t="str">
        <f>IF('Year 8 _2022'!$B44="","", 'Year 8 _2022'!$B44)</f>
        <v/>
      </c>
      <c r="C45" s="160" t="str">
        <f>IF('Year 8 _2022'!$C44="","", 'Year 8 _2022'!$C44)</f>
        <v>NA</v>
      </c>
      <c r="D45" s="149" t="str">
        <f>IF('Year 8 _2022'!$D44="","", 'Year 8 _2022'!$D44)</f>
        <v/>
      </c>
      <c r="E45" s="120"/>
      <c r="F45" s="230" t="str">
        <f>IF('Year 8 _2022'!$E44="","", 'Year 8 _2022'!$E44)</f>
        <v/>
      </c>
      <c r="G45" s="161" t="str">
        <f>IF('Year 8 _2022'!$AB44="","", 'Year 8 _2022'!$AB44)</f>
        <v/>
      </c>
      <c r="H45" s="120"/>
      <c r="I45" s="171" t="str">
        <f>IF('Year 8 _2022'!$I44="","", 'Year 8 _2022'!$I44)</f>
        <v/>
      </c>
      <c r="J45" s="181"/>
      <c r="K45" s="180" t="str">
        <f>IF('Year 8 _2022'!$J44="","", 'Year 8 _2022'!$J44)</f>
        <v/>
      </c>
      <c r="L45" s="181"/>
      <c r="M45" s="180">
        <f t="shared" si="20"/>
        <v>0</v>
      </c>
      <c r="N45" s="180" t="str">
        <f>IF('Year 8 _2022'!$L44="","", 'Year 8 _2022'!$L44)</f>
        <v/>
      </c>
      <c r="O45" s="181"/>
      <c r="P45" s="171">
        <f>IF('Year 8 _2022'!$O44="",0, ('Year 8 _2022'!$O44+'Year 8 _2022'!$R44))</f>
        <v>0</v>
      </c>
      <c r="Q45" s="181"/>
      <c r="R45" s="180">
        <f>IF('Year 8 _2022'!$P44="",0, 'Year 8 _2022'!$P44)</f>
        <v>0</v>
      </c>
      <c r="S45" s="242"/>
      <c r="T45" s="349"/>
      <c r="U45" s="242"/>
      <c r="V45" s="174">
        <f t="shared" si="21"/>
        <v>0</v>
      </c>
      <c r="W45" s="351"/>
      <c r="X45" s="175"/>
      <c r="Y45" s="180">
        <f>IF('Year 8 _2022'!$V44="",0, ('Year 8 _2022'!$V44+'Year 8 _2022'!$Y44))</f>
        <v>0</v>
      </c>
      <c r="Z45" s="181"/>
      <c r="AA45" s="162">
        <f>IF('Year 8 _2022'!$W44="",0, 'Year 8 _2022'!$W44)</f>
        <v>0</v>
      </c>
      <c r="AB45" s="184"/>
      <c r="AC45" s="353"/>
      <c r="AD45" s="120"/>
      <c r="AE45" s="174">
        <f t="shared" si="24"/>
        <v>0</v>
      </c>
      <c r="AF45" s="183"/>
      <c r="AG45" s="165" t="str">
        <f t="shared" si="9"/>
        <v/>
      </c>
      <c r="AH45" s="170" t="str">
        <f t="shared" si="10"/>
        <v/>
      </c>
      <c r="AI45" s="153">
        <f t="shared" si="11"/>
        <v>0</v>
      </c>
      <c r="AJ45" s="166" t="str">
        <f t="shared" si="12"/>
        <v>NA</v>
      </c>
      <c r="AK45" s="166" t="str">
        <f t="shared" si="1"/>
        <v/>
      </c>
      <c r="AL45" s="166" t="str">
        <f t="shared" si="2"/>
        <v/>
      </c>
      <c r="AM45" s="166" t="str">
        <f t="shared" si="3"/>
        <v/>
      </c>
      <c r="AN45" s="166">
        <f t="shared" si="13"/>
        <v>0</v>
      </c>
      <c r="AO45" s="166">
        <f t="shared" si="4"/>
        <v>0</v>
      </c>
      <c r="AP45" s="166">
        <f t="shared" si="5"/>
        <v>0</v>
      </c>
      <c r="AQ45" s="166">
        <f t="shared" si="23"/>
        <v>0</v>
      </c>
      <c r="AR45" s="167" t="str">
        <f>IF('Year 8 _2022'!$S44="","", 'Year 8 _2022'!$S44)</f>
        <v/>
      </c>
      <c r="AS45" s="166" t="str">
        <f>IF('Year 8 _2022'!$Z44="","", 'Year 8 _2022'!$Z44)</f>
        <v/>
      </c>
      <c r="AT45" s="166" t="str">
        <f t="shared" si="22"/>
        <v/>
      </c>
      <c r="AU45" s="166" t="str">
        <f t="shared" si="6"/>
        <v>NA</v>
      </c>
      <c r="AV45" s="166" t="str">
        <f>IF(AU45="NA","",IF(AU45=999999, "", IF(AU45=888888, "", IF(COUNTIF($AU$11:AU45,AU45)=1,AU45,""))))</f>
        <v/>
      </c>
      <c r="AW45" s="166" t="str">
        <f t="shared" si="7"/>
        <v>NA</v>
      </c>
      <c r="AX45" s="166" t="str">
        <f>IF(AW45="NA","",IF(AW45=999999, "", IF(AW45=888888, "", IF(COUNTIF($AW$11:AW45,AW45)=1,AW45,""))))</f>
        <v/>
      </c>
      <c r="AY45" s="166" t="str">
        <f t="shared" si="14"/>
        <v>NA</v>
      </c>
      <c r="AZ45" s="166" t="str">
        <f>IF(AY45="NA","",IF(AY45=999999, "", IF(AY45=888888, "", IF(COUNTIF($AY$11:AY45,AY45)=1,AY45,""))))</f>
        <v/>
      </c>
      <c r="BA45" s="166">
        <f t="shared" si="15"/>
        <v>0</v>
      </c>
      <c r="BB45" s="166">
        <f t="shared" si="16"/>
        <v>0</v>
      </c>
      <c r="BC45" s="166" t="str">
        <f t="shared" si="17"/>
        <v/>
      </c>
      <c r="BD45" s="166" t="str">
        <f t="shared" si="18"/>
        <v/>
      </c>
      <c r="BE45" s="120" t="str">
        <f t="shared" si="19"/>
        <v>NA</v>
      </c>
      <c r="BF45" s="120" t="str">
        <f>IF(BE45="NA","",IF(BE45=999999, "", IF(BE45=888888, "", IF(COUNTIF($BE$11:BE45,BE45)=1,BE45,""))))</f>
        <v/>
      </c>
      <c r="BG45" s="121"/>
      <c r="BH45" s="121"/>
      <c r="BI45" s="121"/>
      <c r="BJ45" s="121"/>
      <c r="BK45" s="121"/>
      <c r="BL45" s="121"/>
      <c r="BM45" s="119"/>
      <c r="BN45" s="119"/>
      <c r="BO45" s="119"/>
      <c r="BP45" s="119"/>
      <c r="BQ45" s="119"/>
      <c r="BR45" s="119"/>
      <c r="BS45" s="119"/>
      <c r="BT45" s="119"/>
      <c r="BU45" s="119"/>
      <c r="BV45" s="119"/>
      <c r="BW45" s="119"/>
      <c r="BX45" s="119"/>
      <c r="BY45" s="119"/>
      <c r="BZ45" s="121"/>
      <c r="CA45" s="121"/>
      <c r="CB45" s="121"/>
      <c r="CC45" s="121"/>
      <c r="CD45" s="118"/>
      <c r="CE45" s="118"/>
      <c r="CF45" s="26"/>
      <c r="CG45" s="26"/>
      <c r="CH45" s="26"/>
      <c r="CI45" s="26"/>
      <c r="CJ45" s="26"/>
      <c r="CK45" s="26"/>
      <c r="CL45" s="26"/>
      <c r="CM45" s="26"/>
      <c r="CN45" s="26"/>
      <c r="CO45" s="26"/>
      <c r="CP45" s="26"/>
      <c r="CQ45" s="26"/>
      <c r="CR45" s="26"/>
      <c r="CS45" s="26"/>
      <c r="CT45" s="26"/>
      <c r="CU45" s="26"/>
    </row>
    <row r="46" spans="1:99" ht="15.5" x14ac:dyDescent="0.35">
      <c r="A46" s="203" t="str">
        <f t="shared" si="8"/>
        <v/>
      </c>
      <c r="B46" s="161" t="str">
        <f>IF('Year 8 _2022'!$B45="","", 'Year 8 _2022'!$B45)</f>
        <v/>
      </c>
      <c r="C46" s="160" t="str">
        <f>IF('Year 8 _2022'!$C45="","", 'Year 8 _2022'!$C45)</f>
        <v>NA</v>
      </c>
      <c r="D46" s="149" t="str">
        <f>IF('Year 8 _2022'!$D45="","", 'Year 8 _2022'!$D45)</f>
        <v/>
      </c>
      <c r="E46" s="120"/>
      <c r="F46" s="230" t="str">
        <f>IF('Year 8 _2022'!$E45="","", 'Year 8 _2022'!$E45)</f>
        <v/>
      </c>
      <c r="G46" s="161" t="str">
        <f>IF('Year 8 _2022'!$AB45="","", 'Year 8 _2022'!$AB45)</f>
        <v/>
      </c>
      <c r="H46" s="120"/>
      <c r="I46" s="171" t="str">
        <f>IF('Year 8 _2022'!$I45="","", 'Year 8 _2022'!$I45)</f>
        <v/>
      </c>
      <c r="J46" s="181"/>
      <c r="K46" s="180" t="str">
        <f>IF('Year 8 _2022'!$J45="","", 'Year 8 _2022'!$J45)</f>
        <v/>
      </c>
      <c r="L46" s="181"/>
      <c r="M46" s="180">
        <f t="shared" si="20"/>
        <v>0</v>
      </c>
      <c r="N46" s="180" t="str">
        <f>IF('Year 8 _2022'!$L45="","", 'Year 8 _2022'!$L45)</f>
        <v/>
      </c>
      <c r="O46" s="181"/>
      <c r="P46" s="171">
        <f>IF('Year 8 _2022'!$O45="",0, ('Year 8 _2022'!$O45+'Year 8 _2022'!$R45))</f>
        <v>0</v>
      </c>
      <c r="Q46" s="181"/>
      <c r="R46" s="180">
        <f>IF('Year 8 _2022'!$P45="",0, 'Year 8 _2022'!$P45)</f>
        <v>0</v>
      </c>
      <c r="S46" s="242"/>
      <c r="T46" s="349"/>
      <c r="U46" s="242"/>
      <c r="V46" s="174">
        <f t="shared" si="21"/>
        <v>0</v>
      </c>
      <c r="W46" s="351"/>
      <c r="X46" s="175"/>
      <c r="Y46" s="180">
        <f>IF('Year 8 _2022'!$V45="",0, ('Year 8 _2022'!$V45+'Year 8 _2022'!$Y45))</f>
        <v>0</v>
      </c>
      <c r="Z46" s="181"/>
      <c r="AA46" s="162">
        <f>IF('Year 8 _2022'!$W45="",0, 'Year 8 _2022'!$W45)</f>
        <v>0</v>
      </c>
      <c r="AB46" s="184"/>
      <c r="AC46" s="353"/>
      <c r="AD46" s="120"/>
      <c r="AE46" s="174">
        <f t="shared" si="24"/>
        <v>0</v>
      </c>
      <c r="AF46" s="183"/>
      <c r="AG46" s="165" t="str">
        <f t="shared" si="9"/>
        <v/>
      </c>
      <c r="AH46" s="170" t="str">
        <f t="shared" si="10"/>
        <v/>
      </c>
      <c r="AI46" s="153">
        <f t="shared" si="11"/>
        <v>0</v>
      </c>
      <c r="AJ46" s="166" t="str">
        <f t="shared" si="12"/>
        <v>NA</v>
      </c>
      <c r="AK46" s="166" t="str">
        <f t="shared" si="1"/>
        <v/>
      </c>
      <c r="AL46" s="166" t="str">
        <f t="shared" si="2"/>
        <v/>
      </c>
      <c r="AM46" s="166" t="str">
        <f t="shared" si="3"/>
        <v/>
      </c>
      <c r="AN46" s="166">
        <f t="shared" si="13"/>
        <v>0</v>
      </c>
      <c r="AO46" s="166">
        <f t="shared" si="4"/>
        <v>0</v>
      </c>
      <c r="AP46" s="166">
        <f t="shared" si="5"/>
        <v>0</v>
      </c>
      <c r="AQ46" s="166">
        <f t="shared" si="23"/>
        <v>0</v>
      </c>
      <c r="AR46" s="167" t="str">
        <f>IF('Year 8 _2022'!$S45="","", 'Year 8 _2022'!$S45)</f>
        <v/>
      </c>
      <c r="AS46" s="166" t="str">
        <f>IF('Year 8 _2022'!$Z45="","", 'Year 8 _2022'!$Z45)</f>
        <v/>
      </c>
      <c r="AT46" s="166" t="str">
        <f t="shared" si="22"/>
        <v/>
      </c>
      <c r="AU46" s="166" t="str">
        <f t="shared" si="6"/>
        <v>NA</v>
      </c>
      <c r="AV46" s="166" t="str">
        <f>IF(AU46="NA","",IF(AU46=999999, "", IF(AU46=888888, "", IF(COUNTIF($AU$11:AU46,AU46)=1,AU46,""))))</f>
        <v/>
      </c>
      <c r="AW46" s="166" t="str">
        <f t="shared" si="7"/>
        <v>NA</v>
      </c>
      <c r="AX46" s="166" t="str">
        <f>IF(AW46="NA","",IF(AW46=999999, "", IF(AW46=888888, "", IF(COUNTIF($AW$11:AW46,AW46)=1,AW46,""))))</f>
        <v/>
      </c>
      <c r="AY46" s="166" t="str">
        <f t="shared" si="14"/>
        <v>NA</v>
      </c>
      <c r="AZ46" s="166" t="str">
        <f>IF(AY46="NA","",IF(AY46=999999, "", IF(AY46=888888, "", IF(COUNTIF($AY$11:AY46,AY46)=1,AY46,""))))</f>
        <v/>
      </c>
      <c r="BA46" s="166">
        <f t="shared" si="15"/>
        <v>0</v>
      </c>
      <c r="BB46" s="166">
        <f t="shared" si="16"/>
        <v>0</v>
      </c>
      <c r="BC46" s="166" t="str">
        <f t="shared" si="17"/>
        <v/>
      </c>
      <c r="BD46" s="166" t="str">
        <f t="shared" si="18"/>
        <v/>
      </c>
      <c r="BE46" s="120" t="str">
        <f t="shared" si="19"/>
        <v>NA</v>
      </c>
      <c r="BF46" s="120" t="str">
        <f>IF(BE46="NA","",IF(BE46=999999, "", IF(BE46=888888, "", IF(COUNTIF($BE$11:BE46,BE46)=1,BE46,""))))</f>
        <v/>
      </c>
      <c r="BG46" s="121"/>
      <c r="BH46" s="121"/>
      <c r="BI46" s="121"/>
      <c r="BJ46" s="121"/>
      <c r="BK46" s="121"/>
      <c r="BL46" s="121"/>
      <c r="BM46" s="119"/>
      <c r="BN46" s="119"/>
      <c r="BO46" s="119"/>
      <c r="BP46" s="119"/>
      <c r="BQ46" s="119"/>
      <c r="BR46" s="119"/>
      <c r="BS46" s="119"/>
      <c r="BT46" s="119"/>
      <c r="BU46" s="119"/>
      <c r="BV46" s="119"/>
      <c r="BW46" s="119"/>
      <c r="BX46" s="119"/>
      <c r="BY46" s="119"/>
      <c r="BZ46" s="121"/>
      <c r="CA46" s="121"/>
      <c r="CB46" s="121"/>
      <c r="CC46" s="121"/>
      <c r="CD46" s="118"/>
      <c r="CE46" s="118"/>
      <c r="CF46" s="26"/>
      <c r="CG46" s="26"/>
      <c r="CH46" s="26"/>
      <c r="CI46" s="26"/>
      <c r="CJ46" s="26"/>
      <c r="CK46" s="26"/>
      <c r="CL46" s="26"/>
      <c r="CM46" s="26"/>
      <c r="CN46" s="26"/>
      <c r="CO46" s="26"/>
      <c r="CP46" s="26"/>
      <c r="CQ46" s="26"/>
      <c r="CR46" s="26"/>
      <c r="CS46" s="26"/>
      <c r="CT46" s="26"/>
      <c r="CU46" s="26"/>
    </row>
    <row r="47" spans="1:99" ht="15.5" x14ac:dyDescent="0.35">
      <c r="A47" s="203" t="str">
        <f t="shared" si="8"/>
        <v/>
      </c>
      <c r="B47" s="161" t="str">
        <f>IF('Year 8 _2022'!$B46="","", 'Year 8 _2022'!$B46)</f>
        <v/>
      </c>
      <c r="C47" s="160" t="str">
        <f>IF('Year 8 _2022'!$C46="","", 'Year 8 _2022'!$C46)</f>
        <v>NA</v>
      </c>
      <c r="D47" s="149" t="str">
        <f>IF('Year 8 _2022'!$D46="","", 'Year 8 _2022'!$D46)</f>
        <v/>
      </c>
      <c r="E47" s="120"/>
      <c r="F47" s="230" t="str">
        <f>IF('Year 8 _2022'!$E46="","", 'Year 8 _2022'!$E46)</f>
        <v/>
      </c>
      <c r="G47" s="161" t="str">
        <f>IF('Year 8 _2022'!$AB46="","", 'Year 8 _2022'!$AB46)</f>
        <v/>
      </c>
      <c r="H47" s="120"/>
      <c r="I47" s="171" t="str">
        <f>IF('Year 8 _2022'!$I46="","", 'Year 8 _2022'!$I46)</f>
        <v/>
      </c>
      <c r="J47" s="181"/>
      <c r="K47" s="180" t="str">
        <f>IF('Year 8 _2022'!$J46="","", 'Year 8 _2022'!$J46)</f>
        <v/>
      </c>
      <c r="L47" s="181"/>
      <c r="M47" s="180">
        <f t="shared" si="20"/>
        <v>0</v>
      </c>
      <c r="N47" s="180" t="str">
        <f>IF('Year 8 _2022'!$L46="","", 'Year 8 _2022'!$L46)</f>
        <v/>
      </c>
      <c r="O47" s="181"/>
      <c r="P47" s="171">
        <f>IF('Year 8 _2022'!$O46="",0, ('Year 8 _2022'!$O46+'Year 8 _2022'!$R46))</f>
        <v>0</v>
      </c>
      <c r="Q47" s="181"/>
      <c r="R47" s="180">
        <f>IF('Year 8 _2022'!$P46="",0, 'Year 8 _2022'!$P46)</f>
        <v>0</v>
      </c>
      <c r="S47" s="242"/>
      <c r="T47" s="349"/>
      <c r="U47" s="242"/>
      <c r="V47" s="174">
        <f t="shared" si="21"/>
        <v>0</v>
      </c>
      <c r="W47" s="351"/>
      <c r="X47" s="175"/>
      <c r="Y47" s="180">
        <f>IF('Year 8 _2022'!$V46="",0, ('Year 8 _2022'!$V46+'Year 8 _2022'!$Y46))</f>
        <v>0</v>
      </c>
      <c r="Z47" s="181"/>
      <c r="AA47" s="162">
        <f>IF('Year 8 _2022'!$W46="",0, 'Year 8 _2022'!$W46)</f>
        <v>0</v>
      </c>
      <c r="AB47" s="184"/>
      <c r="AC47" s="353"/>
      <c r="AD47" s="120"/>
      <c r="AE47" s="174">
        <f t="shared" si="24"/>
        <v>0</v>
      </c>
      <c r="AF47" s="183"/>
      <c r="AG47" s="165" t="str">
        <f t="shared" si="9"/>
        <v/>
      </c>
      <c r="AH47" s="170" t="str">
        <f t="shared" si="10"/>
        <v/>
      </c>
      <c r="AI47" s="153">
        <f t="shared" si="11"/>
        <v>0</v>
      </c>
      <c r="AJ47" s="166" t="str">
        <f t="shared" si="12"/>
        <v>NA</v>
      </c>
      <c r="AK47" s="166" t="str">
        <f t="shared" si="1"/>
        <v/>
      </c>
      <c r="AL47" s="166" t="str">
        <f t="shared" si="2"/>
        <v/>
      </c>
      <c r="AM47" s="166" t="str">
        <f t="shared" si="3"/>
        <v/>
      </c>
      <c r="AN47" s="166">
        <f t="shared" si="13"/>
        <v>0</v>
      </c>
      <c r="AO47" s="166">
        <f t="shared" si="4"/>
        <v>0</v>
      </c>
      <c r="AP47" s="166">
        <f t="shared" si="5"/>
        <v>0</v>
      </c>
      <c r="AQ47" s="166">
        <f t="shared" si="23"/>
        <v>0</v>
      </c>
      <c r="AR47" s="167" t="str">
        <f>IF('Year 8 _2022'!$S46="","", 'Year 8 _2022'!$S46)</f>
        <v/>
      </c>
      <c r="AS47" s="166" t="str">
        <f>IF('Year 8 _2022'!$Z46="","", 'Year 8 _2022'!$Z46)</f>
        <v/>
      </c>
      <c r="AT47" s="166" t="str">
        <f t="shared" si="22"/>
        <v/>
      </c>
      <c r="AU47" s="166" t="str">
        <f t="shared" si="6"/>
        <v>NA</v>
      </c>
      <c r="AV47" s="166" t="str">
        <f>IF(AU47="NA","",IF(AU47=999999, "", IF(AU47=888888, "", IF(COUNTIF($AU$11:AU47,AU47)=1,AU47,""))))</f>
        <v/>
      </c>
      <c r="AW47" s="166" t="str">
        <f t="shared" si="7"/>
        <v>NA</v>
      </c>
      <c r="AX47" s="166" t="str">
        <f>IF(AW47="NA","",IF(AW47=999999, "", IF(AW47=888888, "", IF(COUNTIF($AW$11:AW47,AW47)=1,AW47,""))))</f>
        <v/>
      </c>
      <c r="AY47" s="166" t="str">
        <f t="shared" si="14"/>
        <v>NA</v>
      </c>
      <c r="AZ47" s="166" t="str">
        <f>IF(AY47="NA","",IF(AY47=999999, "", IF(AY47=888888, "", IF(COUNTIF($AY$11:AY47,AY47)=1,AY47,""))))</f>
        <v/>
      </c>
      <c r="BA47" s="166">
        <f t="shared" si="15"/>
        <v>0</v>
      </c>
      <c r="BB47" s="166">
        <f t="shared" si="16"/>
        <v>0</v>
      </c>
      <c r="BC47" s="166" t="str">
        <f t="shared" si="17"/>
        <v/>
      </c>
      <c r="BD47" s="166" t="str">
        <f t="shared" si="18"/>
        <v/>
      </c>
      <c r="BE47" s="120" t="str">
        <f t="shared" si="19"/>
        <v>NA</v>
      </c>
      <c r="BF47" s="120" t="str">
        <f>IF(BE47="NA","",IF(BE47=999999, "", IF(BE47=888888, "", IF(COUNTIF($BE$11:BE47,BE47)=1,BE47,""))))</f>
        <v/>
      </c>
      <c r="BG47" s="121"/>
      <c r="BH47" s="121"/>
      <c r="BI47" s="121"/>
      <c r="BJ47" s="121"/>
      <c r="BK47" s="121"/>
      <c r="BL47" s="121"/>
      <c r="BM47" s="119"/>
      <c r="BN47" s="119"/>
      <c r="BO47" s="119"/>
      <c r="BP47" s="119"/>
      <c r="BQ47" s="119"/>
      <c r="BR47" s="119"/>
      <c r="BS47" s="119"/>
      <c r="BT47" s="119"/>
      <c r="BU47" s="119"/>
      <c r="BV47" s="119"/>
      <c r="BW47" s="119"/>
      <c r="BX47" s="119"/>
      <c r="BY47" s="119"/>
      <c r="BZ47" s="121"/>
      <c r="CA47" s="121"/>
      <c r="CB47" s="121"/>
      <c r="CC47" s="121"/>
      <c r="CD47" s="118"/>
      <c r="CE47" s="118"/>
      <c r="CF47" s="26"/>
      <c r="CG47" s="26"/>
      <c r="CH47" s="26"/>
      <c r="CI47" s="26"/>
      <c r="CJ47" s="26"/>
      <c r="CK47" s="26"/>
      <c r="CL47" s="26"/>
      <c r="CM47" s="26"/>
      <c r="CN47" s="26"/>
      <c r="CO47" s="26"/>
      <c r="CP47" s="26"/>
      <c r="CQ47" s="26"/>
      <c r="CR47" s="26"/>
      <c r="CS47" s="26"/>
      <c r="CT47" s="26"/>
      <c r="CU47" s="26"/>
    </row>
    <row r="48" spans="1:99" ht="15.5" x14ac:dyDescent="0.35">
      <c r="A48" s="203" t="str">
        <f t="shared" si="8"/>
        <v/>
      </c>
      <c r="B48" s="161" t="str">
        <f>IF('Year 8 _2022'!$B47="","", 'Year 8 _2022'!$B47)</f>
        <v/>
      </c>
      <c r="C48" s="160" t="str">
        <f>IF('Year 8 _2022'!$C47="","", 'Year 8 _2022'!$C47)</f>
        <v>NA</v>
      </c>
      <c r="D48" s="149" t="str">
        <f>IF('Year 8 _2022'!$D47="","", 'Year 8 _2022'!$D47)</f>
        <v/>
      </c>
      <c r="E48" s="120"/>
      <c r="F48" s="230" t="str">
        <f>IF('Year 8 _2022'!$E47="","", 'Year 8 _2022'!$E47)</f>
        <v/>
      </c>
      <c r="G48" s="161" t="str">
        <f>IF('Year 8 _2022'!$AB47="","", 'Year 8 _2022'!$AB47)</f>
        <v/>
      </c>
      <c r="H48" s="120"/>
      <c r="I48" s="171" t="str">
        <f>IF('Year 8 _2022'!$I47="","", 'Year 8 _2022'!$I47)</f>
        <v/>
      </c>
      <c r="J48" s="181"/>
      <c r="K48" s="180" t="str">
        <f>IF('Year 8 _2022'!$J47="","", 'Year 8 _2022'!$J47)</f>
        <v/>
      </c>
      <c r="L48" s="181"/>
      <c r="M48" s="180">
        <f t="shared" si="20"/>
        <v>0</v>
      </c>
      <c r="N48" s="180" t="str">
        <f>IF('Year 8 _2022'!$L47="","", 'Year 8 _2022'!$L47)</f>
        <v/>
      </c>
      <c r="O48" s="181"/>
      <c r="P48" s="171">
        <f>IF('Year 8 _2022'!$O47="",0, ('Year 8 _2022'!$O47+'Year 8 _2022'!$R47))</f>
        <v>0</v>
      </c>
      <c r="Q48" s="181"/>
      <c r="R48" s="180">
        <f>IF('Year 8 _2022'!$P47="",0, 'Year 8 _2022'!$P47)</f>
        <v>0</v>
      </c>
      <c r="S48" s="242"/>
      <c r="T48" s="349"/>
      <c r="U48" s="242"/>
      <c r="V48" s="174">
        <f t="shared" si="21"/>
        <v>0</v>
      </c>
      <c r="W48" s="351"/>
      <c r="X48" s="175"/>
      <c r="Y48" s="180">
        <f>IF('Year 8 _2022'!$V47="",0, ('Year 8 _2022'!$V47+'Year 8 _2022'!$Y47))</f>
        <v>0</v>
      </c>
      <c r="Z48" s="181"/>
      <c r="AA48" s="162">
        <f>IF('Year 8 _2022'!$W47="",0, 'Year 8 _2022'!$W47)</f>
        <v>0</v>
      </c>
      <c r="AB48" s="184"/>
      <c r="AC48" s="353"/>
      <c r="AD48" s="120"/>
      <c r="AE48" s="174">
        <f t="shared" si="24"/>
        <v>0</v>
      </c>
      <c r="AF48" s="183"/>
      <c r="AG48" s="165" t="str">
        <f t="shared" si="9"/>
        <v/>
      </c>
      <c r="AH48" s="170" t="str">
        <f t="shared" si="10"/>
        <v/>
      </c>
      <c r="AI48" s="153">
        <f t="shared" si="11"/>
        <v>0</v>
      </c>
      <c r="AJ48" s="166" t="str">
        <f t="shared" si="12"/>
        <v>NA</v>
      </c>
      <c r="AK48" s="166" t="str">
        <f t="shared" si="1"/>
        <v/>
      </c>
      <c r="AL48" s="166" t="str">
        <f t="shared" si="2"/>
        <v/>
      </c>
      <c r="AM48" s="166" t="str">
        <f t="shared" si="3"/>
        <v/>
      </c>
      <c r="AN48" s="166">
        <f t="shared" si="13"/>
        <v>0</v>
      </c>
      <c r="AO48" s="166">
        <f t="shared" si="4"/>
        <v>0</v>
      </c>
      <c r="AP48" s="166">
        <f t="shared" si="5"/>
        <v>0</v>
      </c>
      <c r="AQ48" s="166">
        <f t="shared" si="23"/>
        <v>0</v>
      </c>
      <c r="AR48" s="167" t="str">
        <f>IF('Year 8 _2022'!$S47="","", 'Year 8 _2022'!$S47)</f>
        <v/>
      </c>
      <c r="AS48" s="166" t="str">
        <f>IF('Year 8 _2022'!$Z47="","", 'Year 8 _2022'!$Z47)</f>
        <v/>
      </c>
      <c r="AT48" s="166" t="str">
        <f t="shared" si="22"/>
        <v/>
      </c>
      <c r="AU48" s="166" t="str">
        <f t="shared" si="6"/>
        <v>NA</v>
      </c>
      <c r="AV48" s="166" t="str">
        <f>IF(AU48="NA","",IF(AU48=999999, "", IF(AU48=888888, "", IF(COUNTIF($AU$11:AU48,AU48)=1,AU48,""))))</f>
        <v/>
      </c>
      <c r="AW48" s="166" t="str">
        <f t="shared" si="7"/>
        <v>NA</v>
      </c>
      <c r="AX48" s="166" t="str">
        <f>IF(AW48="NA","",IF(AW48=999999, "", IF(AW48=888888, "", IF(COUNTIF($AW$11:AW48,AW48)=1,AW48,""))))</f>
        <v/>
      </c>
      <c r="AY48" s="166" t="str">
        <f t="shared" si="14"/>
        <v>NA</v>
      </c>
      <c r="AZ48" s="166" t="str">
        <f>IF(AY48="NA","",IF(AY48=999999, "", IF(AY48=888888, "", IF(COUNTIF($AY$11:AY48,AY48)=1,AY48,""))))</f>
        <v/>
      </c>
      <c r="BA48" s="166">
        <f t="shared" si="15"/>
        <v>0</v>
      </c>
      <c r="BB48" s="166">
        <f t="shared" si="16"/>
        <v>0</v>
      </c>
      <c r="BC48" s="166" t="str">
        <f t="shared" si="17"/>
        <v/>
      </c>
      <c r="BD48" s="166" t="str">
        <f t="shared" si="18"/>
        <v/>
      </c>
      <c r="BE48" s="120" t="str">
        <f t="shared" si="19"/>
        <v>NA</v>
      </c>
      <c r="BF48" s="120" t="str">
        <f>IF(BE48="NA","",IF(BE48=999999, "", IF(BE48=888888, "", IF(COUNTIF($BE$11:BE48,BE48)=1,BE48,""))))</f>
        <v/>
      </c>
      <c r="BG48" s="121"/>
      <c r="BH48" s="121"/>
      <c r="BI48" s="121"/>
      <c r="BJ48" s="121"/>
      <c r="BK48" s="121"/>
      <c r="BL48" s="121"/>
      <c r="BM48" s="119"/>
      <c r="BN48" s="119"/>
      <c r="BO48" s="119"/>
      <c r="BP48" s="119"/>
      <c r="BQ48" s="119"/>
      <c r="BR48" s="119"/>
      <c r="BS48" s="119"/>
      <c r="BT48" s="119"/>
      <c r="BU48" s="119"/>
      <c r="BV48" s="119"/>
      <c r="BW48" s="119"/>
      <c r="BX48" s="119"/>
      <c r="BY48" s="119"/>
      <c r="BZ48" s="121"/>
      <c r="CA48" s="121"/>
      <c r="CB48" s="121"/>
      <c r="CC48" s="121"/>
      <c r="CD48" s="118"/>
      <c r="CE48" s="118"/>
      <c r="CF48" s="26"/>
      <c r="CG48" s="26"/>
      <c r="CH48" s="26"/>
      <c r="CI48" s="26"/>
      <c r="CJ48" s="26"/>
      <c r="CK48" s="26"/>
      <c r="CL48" s="26"/>
      <c r="CM48" s="26"/>
      <c r="CN48" s="26"/>
      <c r="CO48" s="26"/>
      <c r="CP48" s="26"/>
      <c r="CQ48" s="26"/>
      <c r="CR48" s="26"/>
      <c r="CS48" s="26"/>
      <c r="CT48" s="26"/>
      <c r="CU48" s="26"/>
    </row>
    <row r="49" spans="1:99" ht="15.5" x14ac:dyDescent="0.35">
      <c r="A49" s="203" t="str">
        <f t="shared" si="8"/>
        <v/>
      </c>
      <c r="B49" s="161" t="str">
        <f>IF('Year 8 _2022'!$B48="","", 'Year 8 _2022'!$B48)</f>
        <v/>
      </c>
      <c r="C49" s="160" t="str">
        <f>IF('Year 8 _2022'!$C48="","", 'Year 8 _2022'!$C48)</f>
        <v>NA</v>
      </c>
      <c r="D49" s="149" t="str">
        <f>IF('Year 8 _2022'!$D48="","", 'Year 8 _2022'!$D48)</f>
        <v/>
      </c>
      <c r="E49" s="120"/>
      <c r="F49" s="230" t="str">
        <f>IF('Year 8 _2022'!$E48="","", 'Year 8 _2022'!$E48)</f>
        <v/>
      </c>
      <c r="G49" s="161" t="str">
        <f>IF('Year 8 _2022'!$AB48="","", 'Year 8 _2022'!$AB48)</f>
        <v/>
      </c>
      <c r="H49" s="120"/>
      <c r="I49" s="171" t="str">
        <f>IF('Year 8 _2022'!$I48="","", 'Year 8 _2022'!$I48)</f>
        <v/>
      </c>
      <c r="J49" s="181"/>
      <c r="K49" s="180" t="str">
        <f>IF('Year 8 _2022'!$J48="","", 'Year 8 _2022'!$J48)</f>
        <v/>
      </c>
      <c r="L49" s="181"/>
      <c r="M49" s="180">
        <f t="shared" si="20"/>
        <v>0</v>
      </c>
      <c r="N49" s="180" t="str">
        <f>IF('Year 8 _2022'!$L48="","", 'Year 8 _2022'!$L48)</f>
        <v/>
      </c>
      <c r="O49" s="181"/>
      <c r="P49" s="171">
        <f>IF('Year 8 _2022'!$O48="",0, ('Year 8 _2022'!$O48+'Year 8 _2022'!$R48))</f>
        <v>0</v>
      </c>
      <c r="Q49" s="181"/>
      <c r="R49" s="180">
        <f>IF('Year 8 _2022'!$P48="",0, 'Year 8 _2022'!$P48)</f>
        <v>0</v>
      </c>
      <c r="S49" s="242"/>
      <c r="T49" s="349"/>
      <c r="U49" s="242"/>
      <c r="V49" s="174">
        <f t="shared" si="21"/>
        <v>0</v>
      </c>
      <c r="W49" s="351"/>
      <c r="X49" s="175"/>
      <c r="Y49" s="180">
        <f>IF('Year 8 _2022'!$V48="",0, ('Year 8 _2022'!$V48+'Year 8 _2022'!$Y48))</f>
        <v>0</v>
      </c>
      <c r="Z49" s="181"/>
      <c r="AA49" s="162">
        <f>IF('Year 8 _2022'!$W48="",0, 'Year 8 _2022'!$W48)</f>
        <v>0</v>
      </c>
      <c r="AB49" s="184"/>
      <c r="AC49" s="353"/>
      <c r="AD49" s="120"/>
      <c r="AE49" s="174">
        <f t="shared" si="24"/>
        <v>0</v>
      </c>
      <c r="AF49" s="183"/>
      <c r="AG49" s="165" t="str">
        <f t="shared" si="9"/>
        <v/>
      </c>
      <c r="AH49" s="170" t="str">
        <f t="shared" si="10"/>
        <v/>
      </c>
      <c r="AI49" s="153">
        <f t="shared" si="11"/>
        <v>0</v>
      </c>
      <c r="AJ49" s="166" t="str">
        <f t="shared" si="12"/>
        <v>NA</v>
      </c>
      <c r="AK49" s="166" t="str">
        <f t="shared" si="1"/>
        <v/>
      </c>
      <c r="AL49" s="166" t="str">
        <f t="shared" si="2"/>
        <v/>
      </c>
      <c r="AM49" s="166" t="str">
        <f t="shared" si="3"/>
        <v/>
      </c>
      <c r="AN49" s="166">
        <f t="shared" si="13"/>
        <v>0</v>
      </c>
      <c r="AO49" s="166">
        <f t="shared" si="4"/>
        <v>0</v>
      </c>
      <c r="AP49" s="166">
        <f t="shared" si="5"/>
        <v>0</v>
      </c>
      <c r="AQ49" s="166">
        <f t="shared" si="23"/>
        <v>0</v>
      </c>
      <c r="AR49" s="167" t="str">
        <f>IF('Year 8 _2022'!$S48="","", 'Year 8 _2022'!$S48)</f>
        <v/>
      </c>
      <c r="AS49" s="166" t="str">
        <f>IF('Year 8 _2022'!$Z48="","", 'Year 8 _2022'!$Z48)</f>
        <v/>
      </c>
      <c r="AT49" s="166" t="str">
        <f t="shared" si="22"/>
        <v/>
      </c>
      <c r="AU49" s="166" t="str">
        <f t="shared" si="6"/>
        <v>NA</v>
      </c>
      <c r="AV49" s="166" t="str">
        <f>IF(AU49="NA","",IF(AU49=999999, "", IF(AU49=888888, "", IF(COUNTIF($AU$11:AU49,AU49)=1,AU49,""))))</f>
        <v/>
      </c>
      <c r="AW49" s="166" t="str">
        <f t="shared" si="7"/>
        <v>NA</v>
      </c>
      <c r="AX49" s="166" t="str">
        <f>IF(AW49="NA","",IF(AW49=999999, "", IF(AW49=888888, "", IF(COUNTIF($AW$11:AW49,AW49)=1,AW49,""))))</f>
        <v/>
      </c>
      <c r="AY49" s="166" t="str">
        <f t="shared" si="14"/>
        <v>NA</v>
      </c>
      <c r="AZ49" s="166" t="str">
        <f>IF(AY49="NA","",IF(AY49=999999, "", IF(AY49=888888, "", IF(COUNTIF($AY$11:AY49,AY49)=1,AY49,""))))</f>
        <v/>
      </c>
      <c r="BA49" s="166">
        <f t="shared" si="15"/>
        <v>0</v>
      </c>
      <c r="BB49" s="166">
        <f t="shared" si="16"/>
        <v>0</v>
      </c>
      <c r="BC49" s="166" t="str">
        <f t="shared" si="17"/>
        <v/>
      </c>
      <c r="BD49" s="166" t="str">
        <f t="shared" si="18"/>
        <v/>
      </c>
      <c r="BE49" s="120" t="str">
        <f t="shared" si="19"/>
        <v>NA</v>
      </c>
      <c r="BF49" s="120" t="str">
        <f>IF(BE49="NA","",IF(BE49=999999, "", IF(BE49=888888, "", IF(COUNTIF($BE$11:BE49,BE49)=1,BE49,""))))</f>
        <v/>
      </c>
      <c r="BG49" s="121"/>
      <c r="BH49" s="121"/>
      <c r="BI49" s="121"/>
      <c r="BJ49" s="121"/>
      <c r="BK49" s="121"/>
      <c r="BL49" s="121"/>
      <c r="BM49" s="119"/>
      <c r="BN49" s="119"/>
      <c r="BO49" s="119"/>
      <c r="BP49" s="119"/>
      <c r="BQ49" s="119"/>
      <c r="BR49" s="119"/>
      <c r="BS49" s="119"/>
      <c r="BT49" s="119"/>
      <c r="BU49" s="119"/>
      <c r="BV49" s="119"/>
      <c r="BW49" s="119"/>
      <c r="BX49" s="119"/>
      <c r="BY49" s="119"/>
      <c r="BZ49" s="121"/>
      <c r="CA49" s="121"/>
      <c r="CB49" s="121"/>
      <c r="CC49" s="121"/>
      <c r="CD49" s="118"/>
      <c r="CE49" s="118"/>
      <c r="CF49" s="26"/>
      <c r="CG49" s="26"/>
      <c r="CH49" s="26"/>
      <c r="CI49" s="26"/>
      <c r="CJ49" s="26"/>
      <c r="CK49" s="26"/>
      <c r="CL49" s="26"/>
      <c r="CM49" s="26"/>
      <c r="CN49" s="26"/>
      <c r="CO49" s="26"/>
      <c r="CP49" s="26"/>
      <c r="CQ49" s="26"/>
      <c r="CR49" s="26"/>
      <c r="CS49" s="26"/>
      <c r="CT49" s="26"/>
      <c r="CU49" s="26"/>
    </row>
    <row r="50" spans="1:99" ht="15.5" x14ac:dyDescent="0.35">
      <c r="A50" s="203" t="str">
        <f t="shared" si="8"/>
        <v/>
      </c>
      <c r="B50" s="161" t="str">
        <f>IF('Year 8 _2022'!$B49="","", 'Year 8 _2022'!$B49)</f>
        <v/>
      </c>
      <c r="C50" s="160" t="str">
        <f>IF('Year 8 _2022'!$C49="","", 'Year 8 _2022'!$C49)</f>
        <v>NA</v>
      </c>
      <c r="D50" s="149" t="str">
        <f>IF('Year 8 _2022'!$D49="","", 'Year 8 _2022'!$D49)</f>
        <v/>
      </c>
      <c r="E50" s="120"/>
      <c r="F50" s="230" t="str">
        <f>IF('Year 8 _2022'!$E49="","", 'Year 8 _2022'!$E49)</f>
        <v/>
      </c>
      <c r="G50" s="161" t="str">
        <f>IF('Year 8 _2022'!$AB49="","", 'Year 8 _2022'!$AB49)</f>
        <v/>
      </c>
      <c r="H50" s="120"/>
      <c r="I50" s="171" t="str">
        <f>IF('Year 8 _2022'!$I49="","", 'Year 8 _2022'!$I49)</f>
        <v/>
      </c>
      <c r="J50" s="181"/>
      <c r="K50" s="180" t="str">
        <f>IF('Year 8 _2022'!$J49="","", 'Year 8 _2022'!$J49)</f>
        <v/>
      </c>
      <c r="L50" s="181"/>
      <c r="M50" s="180">
        <f t="shared" si="20"/>
        <v>0</v>
      </c>
      <c r="N50" s="180" t="str">
        <f>IF('Year 8 _2022'!$L49="","", 'Year 8 _2022'!$L49)</f>
        <v/>
      </c>
      <c r="O50" s="181"/>
      <c r="P50" s="171">
        <f>IF('Year 8 _2022'!$O49="",0, ('Year 8 _2022'!$O49+'Year 8 _2022'!$R49))</f>
        <v>0</v>
      </c>
      <c r="Q50" s="181"/>
      <c r="R50" s="180">
        <f>IF('Year 8 _2022'!$P49="",0, 'Year 8 _2022'!$P49)</f>
        <v>0</v>
      </c>
      <c r="S50" s="242"/>
      <c r="T50" s="349"/>
      <c r="U50" s="242"/>
      <c r="V50" s="174">
        <f t="shared" si="21"/>
        <v>0</v>
      </c>
      <c r="W50" s="351"/>
      <c r="X50" s="175"/>
      <c r="Y50" s="180">
        <f>IF('Year 8 _2022'!$V49="",0, ('Year 8 _2022'!$V49+'Year 8 _2022'!$Y49))</f>
        <v>0</v>
      </c>
      <c r="Z50" s="181"/>
      <c r="AA50" s="162">
        <f>IF('Year 8 _2022'!$W49="",0, 'Year 8 _2022'!$W49)</f>
        <v>0</v>
      </c>
      <c r="AB50" s="184"/>
      <c r="AC50" s="353"/>
      <c r="AD50" s="120"/>
      <c r="AE50" s="174">
        <f t="shared" si="24"/>
        <v>0</v>
      </c>
      <c r="AF50" s="183"/>
      <c r="AG50" s="165" t="str">
        <f t="shared" si="9"/>
        <v/>
      </c>
      <c r="AH50" s="170" t="str">
        <f t="shared" si="10"/>
        <v/>
      </c>
      <c r="AI50" s="153">
        <f t="shared" si="11"/>
        <v>0</v>
      </c>
      <c r="AJ50" s="166" t="str">
        <f t="shared" si="12"/>
        <v>NA</v>
      </c>
      <c r="AK50" s="166" t="str">
        <f t="shared" si="1"/>
        <v/>
      </c>
      <c r="AL50" s="166" t="str">
        <f t="shared" si="2"/>
        <v/>
      </c>
      <c r="AM50" s="166" t="str">
        <f t="shared" si="3"/>
        <v/>
      </c>
      <c r="AN50" s="166">
        <f t="shared" si="13"/>
        <v>0</v>
      </c>
      <c r="AO50" s="166">
        <f t="shared" si="4"/>
        <v>0</v>
      </c>
      <c r="AP50" s="166">
        <f t="shared" si="5"/>
        <v>0</v>
      </c>
      <c r="AQ50" s="166">
        <f t="shared" si="23"/>
        <v>0</v>
      </c>
      <c r="AR50" s="167" t="str">
        <f>IF('Year 8 _2022'!$S49="","", 'Year 8 _2022'!$S49)</f>
        <v/>
      </c>
      <c r="AS50" s="166" t="str">
        <f>IF('Year 8 _2022'!$Z49="","", 'Year 8 _2022'!$Z49)</f>
        <v/>
      </c>
      <c r="AT50" s="166" t="str">
        <f t="shared" si="22"/>
        <v/>
      </c>
      <c r="AU50" s="166" t="str">
        <f t="shared" si="6"/>
        <v>NA</v>
      </c>
      <c r="AV50" s="166" t="str">
        <f>IF(AU50="NA","",IF(AU50=999999, "", IF(AU50=888888, "", IF(COUNTIF($AU$11:AU50,AU50)=1,AU50,""))))</f>
        <v/>
      </c>
      <c r="AW50" s="166" t="str">
        <f t="shared" si="7"/>
        <v>NA</v>
      </c>
      <c r="AX50" s="166" t="str">
        <f>IF(AW50="NA","",IF(AW50=999999, "", IF(AW50=888888, "", IF(COUNTIF($AW$11:AW50,AW50)=1,AW50,""))))</f>
        <v/>
      </c>
      <c r="AY50" s="166" t="str">
        <f t="shared" si="14"/>
        <v>NA</v>
      </c>
      <c r="AZ50" s="166" t="str">
        <f>IF(AY50="NA","",IF(AY50=999999, "", IF(AY50=888888, "", IF(COUNTIF($AY$11:AY50,AY50)=1,AY50,""))))</f>
        <v/>
      </c>
      <c r="BA50" s="166">
        <f t="shared" si="15"/>
        <v>0</v>
      </c>
      <c r="BB50" s="166">
        <f t="shared" si="16"/>
        <v>0</v>
      </c>
      <c r="BC50" s="166" t="str">
        <f t="shared" si="17"/>
        <v/>
      </c>
      <c r="BD50" s="166" t="str">
        <f t="shared" si="18"/>
        <v/>
      </c>
      <c r="BE50" s="120" t="str">
        <f t="shared" si="19"/>
        <v>NA</v>
      </c>
      <c r="BF50" s="120" t="str">
        <f>IF(BE50="NA","",IF(BE50=999999, "", IF(BE50=888888, "", IF(COUNTIF($BE$11:BE50,BE50)=1,BE50,""))))</f>
        <v/>
      </c>
      <c r="BG50" s="121"/>
      <c r="BH50" s="121"/>
      <c r="BI50" s="121"/>
      <c r="BJ50" s="121"/>
      <c r="BK50" s="121"/>
      <c r="BL50" s="121"/>
      <c r="BM50" s="119"/>
      <c r="BN50" s="119"/>
      <c r="BO50" s="119"/>
      <c r="BP50" s="119"/>
      <c r="BQ50" s="119"/>
      <c r="BR50" s="119"/>
      <c r="BS50" s="119"/>
      <c r="BT50" s="119"/>
      <c r="BU50" s="119"/>
      <c r="BV50" s="119"/>
      <c r="BW50" s="119"/>
      <c r="BX50" s="119"/>
      <c r="BY50" s="119"/>
      <c r="BZ50" s="121"/>
      <c r="CA50" s="121"/>
      <c r="CB50" s="121"/>
      <c r="CC50" s="121"/>
      <c r="CD50" s="118"/>
      <c r="CE50" s="118"/>
      <c r="CF50" s="26"/>
      <c r="CG50" s="26"/>
      <c r="CH50" s="26"/>
      <c r="CI50" s="26"/>
      <c r="CJ50" s="26"/>
      <c r="CK50" s="26"/>
      <c r="CL50" s="26"/>
      <c r="CM50" s="26"/>
      <c r="CN50" s="26"/>
      <c r="CO50" s="26"/>
      <c r="CP50" s="26"/>
      <c r="CQ50" s="26"/>
      <c r="CR50" s="26"/>
      <c r="CS50" s="26"/>
      <c r="CT50" s="26"/>
      <c r="CU50" s="26"/>
    </row>
    <row r="51" spans="1:99" ht="15.5" x14ac:dyDescent="0.35">
      <c r="A51" s="203" t="str">
        <f t="shared" si="8"/>
        <v/>
      </c>
      <c r="B51" s="161" t="str">
        <f>IF('Year 8 _2022'!$B50="","", 'Year 8 _2022'!$B50)</f>
        <v/>
      </c>
      <c r="C51" s="160" t="str">
        <f>IF('Year 8 _2022'!$C50="","", 'Year 8 _2022'!$C50)</f>
        <v>NA</v>
      </c>
      <c r="D51" s="149" t="str">
        <f>IF('Year 8 _2022'!$D50="","", 'Year 8 _2022'!$D50)</f>
        <v/>
      </c>
      <c r="E51" s="120"/>
      <c r="F51" s="230" t="str">
        <f>IF('Year 8 _2022'!$E50="","", 'Year 8 _2022'!$E50)</f>
        <v/>
      </c>
      <c r="G51" s="161" t="str">
        <f>IF('Year 8 _2022'!$AB50="","", 'Year 8 _2022'!$AB50)</f>
        <v/>
      </c>
      <c r="H51" s="120"/>
      <c r="I51" s="171" t="str">
        <f>IF('Year 8 _2022'!$I50="","", 'Year 8 _2022'!$I50)</f>
        <v/>
      </c>
      <c r="J51" s="181"/>
      <c r="K51" s="180" t="str">
        <f>IF('Year 8 _2022'!$J50="","", 'Year 8 _2022'!$J50)</f>
        <v/>
      </c>
      <c r="L51" s="181"/>
      <c r="M51" s="180">
        <f t="shared" si="20"/>
        <v>0</v>
      </c>
      <c r="N51" s="180" t="str">
        <f>IF('Year 8 _2022'!$L50="","", 'Year 8 _2022'!$L50)</f>
        <v/>
      </c>
      <c r="O51" s="181"/>
      <c r="P51" s="171">
        <f>IF('Year 8 _2022'!$O50="",0, ('Year 8 _2022'!$O50+'Year 8 _2022'!$R50))</f>
        <v>0</v>
      </c>
      <c r="Q51" s="181"/>
      <c r="R51" s="180">
        <f>IF('Year 8 _2022'!$P50="",0, 'Year 8 _2022'!$P50)</f>
        <v>0</v>
      </c>
      <c r="S51" s="242"/>
      <c r="T51" s="349"/>
      <c r="U51" s="242"/>
      <c r="V51" s="174">
        <f t="shared" si="21"/>
        <v>0</v>
      </c>
      <c r="W51" s="351"/>
      <c r="X51" s="175"/>
      <c r="Y51" s="180">
        <f>IF('Year 8 _2022'!$V50="",0, ('Year 8 _2022'!$V50+'Year 8 _2022'!$Y50))</f>
        <v>0</v>
      </c>
      <c r="Z51" s="181"/>
      <c r="AA51" s="162">
        <f>IF('Year 8 _2022'!$W50="",0, 'Year 8 _2022'!$W50)</f>
        <v>0</v>
      </c>
      <c r="AB51" s="184"/>
      <c r="AC51" s="353"/>
      <c r="AD51" s="120"/>
      <c r="AE51" s="174">
        <f t="shared" si="24"/>
        <v>0</v>
      </c>
      <c r="AF51" s="183"/>
      <c r="AG51" s="165" t="str">
        <f t="shared" si="9"/>
        <v/>
      </c>
      <c r="AH51" s="170" t="str">
        <f t="shared" si="10"/>
        <v/>
      </c>
      <c r="AI51" s="153">
        <f t="shared" si="11"/>
        <v>0</v>
      </c>
      <c r="AJ51" s="166" t="str">
        <f t="shared" si="12"/>
        <v>NA</v>
      </c>
      <c r="AK51" s="166" t="str">
        <f t="shared" si="1"/>
        <v/>
      </c>
      <c r="AL51" s="166" t="str">
        <f t="shared" si="2"/>
        <v/>
      </c>
      <c r="AM51" s="166" t="str">
        <f t="shared" si="3"/>
        <v/>
      </c>
      <c r="AN51" s="166">
        <f t="shared" si="13"/>
        <v>0</v>
      </c>
      <c r="AO51" s="166">
        <f t="shared" si="4"/>
        <v>0</v>
      </c>
      <c r="AP51" s="166">
        <f t="shared" si="5"/>
        <v>0</v>
      </c>
      <c r="AQ51" s="166">
        <f t="shared" si="23"/>
        <v>0</v>
      </c>
      <c r="AR51" s="167" t="str">
        <f>IF('Year 8 _2022'!$S50="","", 'Year 8 _2022'!$S50)</f>
        <v/>
      </c>
      <c r="AS51" s="166" t="str">
        <f>IF('Year 8 _2022'!$Z50="","", 'Year 8 _2022'!$Z50)</f>
        <v/>
      </c>
      <c r="AT51" s="166" t="str">
        <f t="shared" si="22"/>
        <v/>
      </c>
      <c r="AU51" s="166" t="str">
        <f t="shared" si="6"/>
        <v>NA</v>
      </c>
      <c r="AV51" s="166" t="str">
        <f>IF(AU51="NA","",IF(AU51=999999, "", IF(AU51=888888, "", IF(COUNTIF($AU$11:AU51,AU51)=1,AU51,""))))</f>
        <v/>
      </c>
      <c r="AW51" s="166" t="str">
        <f t="shared" si="7"/>
        <v>NA</v>
      </c>
      <c r="AX51" s="166" t="str">
        <f>IF(AW51="NA","",IF(AW51=999999, "", IF(AW51=888888, "", IF(COUNTIF($AW$11:AW51,AW51)=1,AW51,""))))</f>
        <v/>
      </c>
      <c r="AY51" s="166" t="str">
        <f t="shared" si="14"/>
        <v>NA</v>
      </c>
      <c r="AZ51" s="166" t="str">
        <f>IF(AY51="NA","",IF(AY51=999999, "", IF(AY51=888888, "", IF(COUNTIF($AY$11:AY51,AY51)=1,AY51,""))))</f>
        <v/>
      </c>
      <c r="BA51" s="166">
        <f t="shared" si="15"/>
        <v>0</v>
      </c>
      <c r="BB51" s="166">
        <f t="shared" si="16"/>
        <v>0</v>
      </c>
      <c r="BC51" s="166" t="str">
        <f t="shared" si="17"/>
        <v/>
      </c>
      <c r="BD51" s="166" t="str">
        <f t="shared" si="18"/>
        <v/>
      </c>
      <c r="BE51" s="120" t="str">
        <f t="shared" si="19"/>
        <v>NA</v>
      </c>
      <c r="BF51" s="120" t="str">
        <f>IF(BE51="NA","",IF(BE51=999999, "", IF(BE51=888888, "", IF(COUNTIF($BE$11:BE51,BE51)=1,BE51,""))))</f>
        <v/>
      </c>
      <c r="BG51" s="121"/>
      <c r="BH51" s="121"/>
      <c r="BI51" s="121"/>
      <c r="BJ51" s="121"/>
      <c r="BK51" s="121"/>
      <c r="BL51" s="121"/>
      <c r="BM51" s="119"/>
      <c r="BN51" s="119"/>
      <c r="BO51" s="119"/>
      <c r="BP51" s="119"/>
      <c r="BQ51" s="119"/>
      <c r="BR51" s="119"/>
      <c r="BS51" s="119"/>
      <c r="BT51" s="119"/>
      <c r="BU51" s="119"/>
      <c r="BV51" s="119"/>
      <c r="BW51" s="119"/>
      <c r="BX51" s="119"/>
      <c r="BY51" s="119"/>
      <c r="BZ51" s="121"/>
      <c r="CA51" s="121"/>
      <c r="CB51" s="121"/>
      <c r="CC51" s="121"/>
      <c r="CD51" s="118"/>
      <c r="CE51" s="118"/>
      <c r="CF51" s="26"/>
      <c r="CG51" s="26"/>
      <c r="CH51" s="26"/>
      <c r="CI51" s="26"/>
      <c r="CJ51" s="26"/>
      <c r="CK51" s="26"/>
      <c r="CL51" s="26"/>
      <c r="CM51" s="26"/>
      <c r="CN51" s="26"/>
      <c r="CO51" s="26"/>
      <c r="CP51" s="26"/>
      <c r="CQ51" s="26"/>
      <c r="CR51" s="26"/>
      <c r="CS51" s="26"/>
      <c r="CT51" s="26"/>
      <c r="CU51" s="26"/>
    </row>
    <row r="52" spans="1:99" ht="15.5" x14ac:dyDescent="0.35">
      <c r="A52" s="203" t="str">
        <f t="shared" si="8"/>
        <v/>
      </c>
      <c r="B52" s="161" t="str">
        <f>IF('Year 8 _2022'!$B51="","", 'Year 8 _2022'!$B51)</f>
        <v/>
      </c>
      <c r="C52" s="160" t="str">
        <f>IF('Year 8 _2022'!$C51="","", 'Year 8 _2022'!$C51)</f>
        <v>NA</v>
      </c>
      <c r="D52" s="149" t="str">
        <f>IF('Year 8 _2022'!$D51="","", 'Year 8 _2022'!$D51)</f>
        <v/>
      </c>
      <c r="E52" s="120"/>
      <c r="F52" s="230" t="str">
        <f>IF('Year 8 _2022'!$E51="","", 'Year 8 _2022'!$E51)</f>
        <v/>
      </c>
      <c r="G52" s="161" t="str">
        <f>IF('Year 8 _2022'!$AB51="","", 'Year 8 _2022'!$AB51)</f>
        <v/>
      </c>
      <c r="H52" s="120"/>
      <c r="I52" s="171" t="str">
        <f>IF('Year 8 _2022'!$I51="","", 'Year 8 _2022'!$I51)</f>
        <v/>
      </c>
      <c r="J52" s="181"/>
      <c r="K52" s="180" t="str">
        <f>IF('Year 8 _2022'!$J51="","", 'Year 8 _2022'!$J51)</f>
        <v/>
      </c>
      <c r="L52" s="181"/>
      <c r="M52" s="180">
        <f t="shared" si="20"/>
        <v>0</v>
      </c>
      <c r="N52" s="180" t="str">
        <f>IF('Year 8 _2022'!$L51="","", 'Year 8 _2022'!$L51)</f>
        <v/>
      </c>
      <c r="O52" s="181"/>
      <c r="P52" s="171">
        <f>IF('Year 8 _2022'!$O51="",0, ('Year 8 _2022'!$O51+'Year 8 _2022'!$R51))</f>
        <v>0</v>
      </c>
      <c r="Q52" s="181"/>
      <c r="R52" s="180">
        <f>IF('Year 8 _2022'!$P51="",0, 'Year 8 _2022'!$P51)</f>
        <v>0</v>
      </c>
      <c r="S52" s="242"/>
      <c r="T52" s="349"/>
      <c r="U52" s="242"/>
      <c r="V52" s="174">
        <f t="shared" si="21"/>
        <v>0</v>
      </c>
      <c r="W52" s="351"/>
      <c r="X52" s="175"/>
      <c r="Y52" s="180">
        <f>IF('Year 8 _2022'!$V51="",0, ('Year 8 _2022'!$V51+'Year 8 _2022'!$Y51))</f>
        <v>0</v>
      </c>
      <c r="Z52" s="181"/>
      <c r="AA52" s="162">
        <f>IF('Year 8 _2022'!$W51="",0, 'Year 8 _2022'!$W51)</f>
        <v>0</v>
      </c>
      <c r="AB52" s="184"/>
      <c r="AC52" s="353"/>
      <c r="AD52" s="120"/>
      <c r="AE52" s="174">
        <f t="shared" si="24"/>
        <v>0</v>
      </c>
      <c r="AF52" s="183"/>
      <c r="AG52" s="165" t="str">
        <f t="shared" si="9"/>
        <v/>
      </c>
      <c r="AH52" s="170" t="str">
        <f t="shared" si="10"/>
        <v/>
      </c>
      <c r="AI52" s="153">
        <f t="shared" si="11"/>
        <v>0</v>
      </c>
      <c r="AJ52" s="166" t="str">
        <f t="shared" si="12"/>
        <v>NA</v>
      </c>
      <c r="AK52" s="166" t="str">
        <f t="shared" si="1"/>
        <v/>
      </c>
      <c r="AL52" s="166" t="str">
        <f t="shared" si="2"/>
        <v/>
      </c>
      <c r="AM52" s="166" t="str">
        <f t="shared" si="3"/>
        <v/>
      </c>
      <c r="AN52" s="166">
        <f t="shared" si="13"/>
        <v>0</v>
      </c>
      <c r="AO52" s="166">
        <f t="shared" si="4"/>
        <v>0</v>
      </c>
      <c r="AP52" s="166">
        <f t="shared" si="5"/>
        <v>0</v>
      </c>
      <c r="AQ52" s="166">
        <f t="shared" si="23"/>
        <v>0</v>
      </c>
      <c r="AR52" s="167" t="str">
        <f>IF('Year 8 _2022'!$S51="","", 'Year 8 _2022'!$S51)</f>
        <v/>
      </c>
      <c r="AS52" s="166" t="str">
        <f>IF('Year 8 _2022'!$Z51="","", 'Year 8 _2022'!$Z51)</f>
        <v/>
      </c>
      <c r="AT52" s="166" t="str">
        <f t="shared" si="22"/>
        <v/>
      </c>
      <c r="AU52" s="166" t="str">
        <f t="shared" si="6"/>
        <v>NA</v>
      </c>
      <c r="AV52" s="166" t="str">
        <f>IF(AU52="NA","",IF(AU52=999999, "", IF(AU52=888888, "", IF(COUNTIF($AU$11:AU52,AU52)=1,AU52,""))))</f>
        <v/>
      </c>
      <c r="AW52" s="166" t="str">
        <f t="shared" si="7"/>
        <v>NA</v>
      </c>
      <c r="AX52" s="166" t="str">
        <f>IF(AW52="NA","",IF(AW52=999999, "", IF(AW52=888888, "", IF(COUNTIF($AW$11:AW52,AW52)=1,AW52,""))))</f>
        <v/>
      </c>
      <c r="AY52" s="166" t="str">
        <f t="shared" si="14"/>
        <v>NA</v>
      </c>
      <c r="AZ52" s="166" t="str">
        <f>IF(AY52="NA","",IF(AY52=999999, "", IF(AY52=888888, "", IF(COUNTIF($AY$11:AY52,AY52)=1,AY52,""))))</f>
        <v/>
      </c>
      <c r="BA52" s="166">
        <f t="shared" si="15"/>
        <v>0</v>
      </c>
      <c r="BB52" s="166">
        <f t="shared" si="16"/>
        <v>0</v>
      </c>
      <c r="BC52" s="166" t="str">
        <f t="shared" si="17"/>
        <v/>
      </c>
      <c r="BD52" s="166" t="str">
        <f t="shared" si="18"/>
        <v/>
      </c>
      <c r="BE52" s="120" t="str">
        <f t="shared" si="19"/>
        <v>NA</v>
      </c>
      <c r="BF52" s="120" t="str">
        <f>IF(BE52="NA","",IF(BE52=999999, "", IF(BE52=888888, "", IF(COUNTIF($BE$11:BE52,BE52)=1,BE52,""))))</f>
        <v/>
      </c>
      <c r="BG52" s="121"/>
      <c r="BH52" s="121"/>
      <c r="BI52" s="121"/>
      <c r="BJ52" s="121"/>
      <c r="BK52" s="121"/>
      <c r="BL52" s="121"/>
      <c r="BM52" s="119"/>
      <c r="BN52" s="119"/>
      <c r="BO52" s="119"/>
      <c r="BP52" s="119"/>
      <c r="BQ52" s="119"/>
      <c r="BR52" s="119"/>
      <c r="BS52" s="119"/>
      <c r="BT52" s="119"/>
      <c r="BU52" s="119"/>
      <c r="BV52" s="119"/>
      <c r="BW52" s="119"/>
      <c r="BX52" s="119"/>
      <c r="BY52" s="119"/>
      <c r="BZ52" s="121"/>
      <c r="CA52" s="121"/>
      <c r="CB52" s="121"/>
      <c r="CC52" s="121"/>
      <c r="CD52" s="118"/>
      <c r="CE52" s="118"/>
      <c r="CF52" s="26"/>
      <c r="CG52" s="26"/>
      <c r="CH52" s="26"/>
      <c r="CI52" s="26"/>
      <c r="CJ52" s="26"/>
      <c r="CK52" s="26"/>
      <c r="CL52" s="26"/>
      <c r="CM52" s="26"/>
      <c r="CN52" s="26"/>
      <c r="CO52" s="26"/>
      <c r="CP52" s="26"/>
      <c r="CQ52" s="26"/>
      <c r="CR52" s="26"/>
      <c r="CS52" s="26"/>
      <c r="CT52" s="26"/>
      <c r="CU52" s="26"/>
    </row>
    <row r="53" spans="1:99" ht="15.5" x14ac:dyDescent="0.35">
      <c r="A53" s="203" t="str">
        <f t="shared" si="8"/>
        <v/>
      </c>
      <c r="B53" s="161" t="str">
        <f>IF('Year 8 _2022'!$B52="","", 'Year 8 _2022'!$B52)</f>
        <v/>
      </c>
      <c r="C53" s="160" t="str">
        <f>IF('Year 8 _2022'!$C52="","", 'Year 8 _2022'!$C52)</f>
        <v>NA</v>
      </c>
      <c r="D53" s="149" t="str">
        <f>IF('Year 8 _2022'!$D52="","", 'Year 8 _2022'!$D52)</f>
        <v/>
      </c>
      <c r="E53" s="120"/>
      <c r="F53" s="230" t="str">
        <f>IF('Year 8 _2022'!$E52="","", 'Year 8 _2022'!$E52)</f>
        <v/>
      </c>
      <c r="G53" s="161" t="str">
        <f>IF('Year 8 _2022'!$AB52="","", 'Year 8 _2022'!$AB52)</f>
        <v/>
      </c>
      <c r="H53" s="120"/>
      <c r="I53" s="171" t="str">
        <f>IF('Year 8 _2022'!$I52="","", 'Year 8 _2022'!$I52)</f>
        <v/>
      </c>
      <c r="J53" s="181"/>
      <c r="K53" s="180" t="str">
        <f>IF('Year 8 _2022'!$J52="","", 'Year 8 _2022'!$J52)</f>
        <v/>
      </c>
      <c r="L53" s="181"/>
      <c r="M53" s="180">
        <f t="shared" si="20"/>
        <v>0</v>
      </c>
      <c r="N53" s="180" t="str">
        <f>IF('Year 8 _2022'!$L52="","", 'Year 8 _2022'!$L52)</f>
        <v/>
      </c>
      <c r="O53" s="181"/>
      <c r="P53" s="171">
        <f>IF('Year 8 _2022'!$O52="",0, ('Year 8 _2022'!$O52+'Year 8 _2022'!$R52))</f>
        <v>0</v>
      </c>
      <c r="Q53" s="181"/>
      <c r="R53" s="180">
        <f>IF('Year 8 _2022'!$P52="",0, 'Year 8 _2022'!$P52)</f>
        <v>0</v>
      </c>
      <c r="S53" s="242"/>
      <c r="T53" s="349"/>
      <c r="U53" s="242"/>
      <c r="V53" s="174">
        <f t="shared" si="21"/>
        <v>0</v>
      </c>
      <c r="W53" s="351"/>
      <c r="X53" s="175"/>
      <c r="Y53" s="180">
        <f>IF('Year 8 _2022'!$V52="",0, ('Year 8 _2022'!$V52+'Year 8 _2022'!$Y52))</f>
        <v>0</v>
      </c>
      <c r="Z53" s="181"/>
      <c r="AA53" s="162">
        <f>IF('Year 8 _2022'!$W52="",0, 'Year 8 _2022'!$W52)</f>
        <v>0</v>
      </c>
      <c r="AB53" s="184"/>
      <c r="AC53" s="353"/>
      <c r="AD53" s="120"/>
      <c r="AE53" s="174">
        <f t="shared" si="24"/>
        <v>0</v>
      </c>
      <c r="AF53" s="183"/>
      <c r="AG53" s="165" t="str">
        <f t="shared" si="9"/>
        <v/>
      </c>
      <c r="AH53" s="170" t="str">
        <f t="shared" si="10"/>
        <v/>
      </c>
      <c r="AI53" s="153">
        <f t="shared" si="11"/>
        <v>0</v>
      </c>
      <c r="AJ53" s="166" t="str">
        <f t="shared" si="12"/>
        <v>NA</v>
      </c>
      <c r="AK53" s="166" t="str">
        <f t="shared" si="1"/>
        <v/>
      </c>
      <c r="AL53" s="166" t="str">
        <f t="shared" si="2"/>
        <v/>
      </c>
      <c r="AM53" s="166" t="str">
        <f t="shared" si="3"/>
        <v/>
      </c>
      <c r="AN53" s="166">
        <f t="shared" si="13"/>
        <v>0</v>
      </c>
      <c r="AO53" s="166">
        <f t="shared" si="4"/>
        <v>0</v>
      </c>
      <c r="AP53" s="166">
        <f t="shared" si="5"/>
        <v>0</v>
      </c>
      <c r="AQ53" s="166">
        <f t="shared" si="23"/>
        <v>0</v>
      </c>
      <c r="AR53" s="167" t="str">
        <f>IF('Year 8 _2022'!$S52="","", 'Year 8 _2022'!$S52)</f>
        <v/>
      </c>
      <c r="AS53" s="166" t="str">
        <f>IF('Year 8 _2022'!$Z52="","", 'Year 8 _2022'!$Z52)</f>
        <v/>
      </c>
      <c r="AT53" s="166" t="str">
        <f t="shared" si="22"/>
        <v/>
      </c>
      <c r="AU53" s="166" t="str">
        <f t="shared" si="6"/>
        <v>NA</v>
      </c>
      <c r="AV53" s="166" t="str">
        <f>IF(AU53="NA","",IF(AU53=999999, "", IF(AU53=888888, "", IF(COUNTIF($AU$11:AU53,AU53)=1,AU53,""))))</f>
        <v/>
      </c>
      <c r="AW53" s="166" t="str">
        <f t="shared" si="7"/>
        <v>NA</v>
      </c>
      <c r="AX53" s="166" t="str">
        <f>IF(AW53="NA","",IF(AW53=999999, "", IF(AW53=888888, "", IF(COUNTIF($AW$11:AW53,AW53)=1,AW53,""))))</f>
        <v/>
      </c>
      <c r="AY53" s="166" t="str">
        <f t="shared" si="14"/>
        <v>NA</v>
      </c>
      <c r="AZ53" s="166" t="str">
        <f>IF(AY53="NA","",IF(AY53=999999, "", IF(AY53=888888, "", IF(COUNTIF($AY$11:AY53,AY53)=1,AY53,""))))</f>
        <v/>
      </c>
      <c r="BA53" s="166">
        <f t="shared" si="15"/>
        <v>0</v>
      </c>
      <c r="BB53" s="166">
        <f t="shared" si="16"/>
        <v>0</v>
      </c>
      <c r="BC53" s="166" t="str">
        <f t="shared" si="17"/>
        <v/>
      </c>
      <c r="BD53" s="166" t="str">
        <f t="shared" si="18"/>
        <v/>
      </c>
      <c r="BE53" s="120" t="str">
        <f t="shared" si="19"/>
        <v>NA</v>
      </c>
      <c r="BF53" s="120" t="str">
        <f>IF(BE53="NA","",IF(BE53=999999, "", IF(BE53=888888, "", IF(COUNTIF($BE$11:BE53,BE53)=1,BE53,""))))</f>
        <v/>
      </c>
      <c r="BG53" s="121"/>
      <c r="BH53" s="121"/>
      <c r="BI53" s="121"/>
      <c r="BJ53" s="121"/>
      <c r="BK53" s="121"/>
      <c r="BL53" s="121"/>
      <c r="BM53" s="119"/>
      <c r="BN53" s="119"/>
      <c r="BO53" s="119"/>
      <c r="BP53" s="119"/>
      <c r="BQ53" s="119"/>
      <c r="BR53" s="119"/>
      <c r="BS53" s="119"/>
      <c r="BT53" s="119"/>
      <c r="BU53" s="119"/>
      <c r="BV53" s="119"/>
      <c r="BW53" s="119"/>
      <c r="BX53" s="119"/>
      <c r="BY53" s="119"/>
      <c r="BZ53" s="121"/>
      <c r="CA53" s="121"/>
      <c r="CB53" s="121"/>
      <c r="CC53" s="121"/>
      <c r="CD53" s="118"/>
      <c r="CE53" s="118"/>
      <c r="CF53" s="26"/>
      <c r="CG53" s="26"/>
      <c r="CH53" s="26"/>
      <c r="CI53" s="26"/>
      <c r="CJ53" s="26"/>
      <c r="CK53" s="26"/>
      <c r="CL53" s="26"/>
      <c r="CM53" s="26"/>
      <c r="CN53" s="26"/>
      <c r="CO53" s="26"/>
      <c r="CP53" s="26"/>
      <c r="CQ53" s="26"/>
      <c r="CR53" s="26"/>
      <c r="CS53" s="26"/>
      <c r="CT53" s="26"/>
      <c r="CU53" s="26"/>
    </row>
    <row r="54" spans="1:99" ht="15.5" x14ac:dyDescent="0.35">
      <c r="A54" s="203" t="str">
        <f t="shared" si="8"/>
        <v/>
      </c>
      <c r="B54" s="161" t="str">
        <f>IF('Year 8 _2022'!$B53="","", 'Year 8 _2022'!$B53)</f>
        <v/>
      </c>
      <c r="C54" s="160" t="str">
        <f>IF('Year 8 _2022'!$C53="","", 'Year 8 _2022'!$C53)</f>
        <v>NA</v>
      </c>
      <c r="D54" s="149" t="str">
        <f>IF('Year 8 _2022'!$D53="","", 'Year 8 _2022'!$D53)</f>
        <v/>
      </c>
      <c r="E54" s="120"/>
      <c r="F54" s="230" t="str">
        <f>IF('Year 8 _2022'!$E53="","", 'Year 8 _2022'!$E53)</f>
        <v/>
      </c>
      <c r="G54" s="161" t="str">
        <f>IF('Year 8 _2022'!$AB53="","", 'Year 8 _2022'!$AB53)</f>
        <v/>
      </c>
      <c r="H54" s="120"/>
      <c r="I54" s="171" t="str">
        <f>IF('Year 8 _2022'!$I53="","", 'Year 8 _2022'!$I53)</f>
        <v/>
      </c>
      <c r="J54" s="181"/>
      <c r="K54" s="180" t="str">
        <f>IF('Year 8 _2022'!$J53="","", 'Year 8 _2022'!$J53)</f>
        <v/>
      </c>
      <c r="L54" s="181"/>
      <c r="M54" s="180">
        <f t="shared" si="20"/>
        <v>0</v>
      </c>
      <c r="N54" s="180" t="str">
        <f>IF('Year 8 _2022'!$L53="","", 'Year 8 _2022'!$L53)</f>
        <v/>
      </c>
      <c r="O54" s="181"/>
      <c r="P54" s="171">
        <f>IF('Year 8 _2022'!$O53="",0, ('Year 8 _2022'!$O53+'Year 8 _2022'!$R53))</f>
        <v>0</v>
      </c>
      <c r="Q54" s="181"/>
      <c r="R54" s="180">
        <f>IF('Year 8 _2022'!$P53="",0, 'Year 8 _2022'!$P53)</f>
        <v>0</v>
      </c>
      <c r="S54" s="242"/>
      <c r="T54" s="349"/>
      <c r="U54" s="242"/>
      <c r="V54" s="174">
        <f t="shared" si="21"/>
        <v>0</v>
      </c>
      <c r="W54" s="351"/>
      <c r="X54" s="175"/>
      <c r="Y54" s="180">
        <f>IF('Year 8 _2022'!$V53="",0, ('Year 8 _2022'!$V53+'Year 8 _2022'!$Y53))</f>
        <v>0</v>
      </c>
      <c r="Z54" s="181"/>
      <c r="AA54" s="162">
        <f>IF('Year 8 _2022'!$W53="",0, 'Year 8 _2022'!$W53)</f>
        <v>0</v>
      </c>
      <c r="AB54" s="184"/>
      <c r="AC54" s="353"/>
      <c r="AD54" s="120"/>
      <c r="AE54" s="174">
        <f t="shared" si="24"/>
        <v>0</v>
      </c>
      <c r="AF54" s="183"/>
      <c r="AG54" s="165" t="str">
        <f t="shared" si="9"/>
        <v/>
      </c>
      <c r="AH54" s="170" t="str">
        <f t="shared" si="10"/>
        <v/>
      </c>
      <c r="AI54" s="153">
        <f t="shared" si="11"/>
        <v>0</v>
      </c>
      <c r="AJ54" s="166" t="str">
        <f t="shared" si="12"/>
        <v>NA</v>
      </c>
      <c r="AK54" s="166" t="str">
        <f t="shared" si="1"/>
        <v/>
      </c>
      <c r="AL54" s="166" t="str">
        <f t="shared" si="2"/>
        <v/>
      </c>
      <c r="AM54" s="166" t="str">
        <f t="shared" si="3"/>
        <v/>
      </c>
      <c r="AN54" s="166">
        <f t="shared" si="13"/>
        <v>0</v>
      </c>
      <c r="AO54" s="166">
        <f t="shared" si="4"/>
        <v>0</v>
      </c>
      <c r="AP54" s="166">
        <f t="shared" si="5"/>
        <v>0</v>
      </c>
      <c r="AQ54" s="166">
        <f t="shared" si="23"/>
        <v>0</v>
      </c>
      <c r="AR54" s="167" t="str">
        <f>IF('Year 8 _2022'!$S53="","", 'Year 8 _2022'!$S53)</f>
        <v/>
      </c>
      <c r="AS54" s="166" t="str">
        <f>IF('Year 8 _2022'!$Z53="","", 'Year 8 _2022'!$Z53)</f>
        <v/>
      </c>
      <c r="AT54" s="166" t="str">
        <f t="shared" si="22"/>
        <v/>
      </c>
      <c r="AU54" s="166" t="str">
        <f t="shared" si="6"/>
        <v>NA</v>
      </c>
      <c r="AV54" s="166" t="str">
        <f>IF(AU54="NA","",IF(AU54=999999, "", IF(AU54=888888, "", IF(COUNTIF($AU$11:AU54,AU54)=1,AU54,""))))</f>
        <v/>
      </c>
      <c r="AW54" s="166" t="str">
        <f t="shared" si="7"/>
        <v>NA</v>
      </c>
      <c r="AX54" s="166" t="str">
        <f>IF(AW54="NA","",IF(AW54=999999, "", IF(AW54=888888, "", IF(COUNTIF($AW$11:AW54,AW54)=1,AW54,""))))</f>
        <v/>
      </c>
      <c r="AY54" s="166" t="str">
        <f t="shared" si="14"/>
        <v>NA</v>
      </c>
      <c r="AZ54" s="166" t="str">
        <f>IF(AY54="NA","",IF(AY54=999999, "", IF(AY54=888888, "", IF(COUNTIF($AY$11:AY54,AY54)=1,AY54,""))))</f>
        <v/>
      </c>
      <c r="BA54" s="166">
        <f t="shared" si="15"/>
        <v>0</v>
      </c>
      <c r="BB54" s="166">
        <f t="shared" si="16"/>
        <v>0</v>
      </c>
      <c r="BC54" s="166" t="str">
        <f t="shared" si="17"/>
        <v/>
      </c>
      <c r="BD54" s="166" t="str">
        <f t="shared" si="18"/>
        <v/>
      </c>
      <c r="BE54" s="120" t="str">
        <f t="shared" si="19"/>
        <v>NA</v>
      </c>
      <c r="BF54" s="120" t="str">
        <f>IF(BE54="NA","",IF(BE54=999999, "", IF(BE54=888888, "", IF(COUNTIF($BE$11:BE54,BE54)=1,BE54,""))))</f>
        <v/>
      </c>
      <c r="BG54" s="121"/>
      <c r="BH54" s="121"/>
      <c r="BI54" s="121"/>
      <c r="BJ54" s="121"/>
      <c r="BK54" s="121"/>
      <c r="BL54" s="121"/>
      <c r="BM54" s="119"/>
      <c r="BN54" s="119"/>
      <c r="BO54" s="119"/>
      <c r="BP54" s="119"/>
      <c r="BQ54" s="119"/>
      <c r="BR54" s="119"/>
      <c r="BS54" s="119"/>
      <c r="BT54" s="119"/>
      <c r="BU54" s="119"/>
      <c r="BV54" s="119"/>
      <c r="BW54" s="119"/>
      <c r="BX54" s="119"/>
      <c r="BY54" s="119"/>
      <c r="BZ54" s="121"/>
      <c r="CA54" s="121"/>
      <c r="CB54" s="121"/>
      <c r="CC54" s="121"/>
      <c r="CD54" s="118"/>
      <c r="CE54" s="118"/>
      <c r="CF54" s="26"/>
      <c r="CG54" s="26"/>
      <c r="CH54" s="26"/>
      <c r="CI54" s="26"/>
      <c r="CJ54" s="26"/>
      <c r="CK54" s="26"/>
      <c r="CL54" s="26"/>
      <c r="CM54" s="26"/>
      <c r="CN54" s="26"/>
      <c r="CO54" s="26"/>
      <c r="CP54" s="26"/>
      <c r="CQ54" s="26"/>
      <c r="CR54" s="26"/>
      <c r="CS54" s="26"/>
      <c r="CT54" s="26"/>
      <c r="CU54" s="26"/>
    </row>
    <row r="55" spans="1:99" ht="15.5" x14ac:dyDescent="0.35">
      <c r="A55" s="203" t="str">
        <f t="shared" si="8"/>
        <v/>
      </c>
      <c r="B55" s="161" t="str">
        <f>IF('Year 8 _2022'!$B54="","", 'Year 8 _2022'!$B54)</f>
        <v/>
      </c>
      <c r="C55" s="160" t="str">
        <f>IF('Year 8 _2022'!$C54="","", 'Year 8 _2022'!$C54)</f>
        <v>NA</v>
      </c>
      <c r="D55" s="149" t="str">
        <f>IF('Year 8 _2022'!$D54="","", 'Year 8 _2022'!$D54)</f>
        <v/>
      </c>
      <c r="E55" s="120"/>
      <c r="F55" s="230" t="str">
        <f>IF('Year 8 _2022'!$E54="","", 'Year 8 _2022'!$E54)</f>
        <v/>
      </c>
      <c r="G55" s="161" t="str">
        <f>IF('Year 8 _2022'!$AB54="","", 'Year 8 _2022'!$AB54)</f>
        <v/>
      </c>
      <c r="H55" s="120"/>
      <c r="I55" s="171" t="str">
        <f>IF('Year 8 _2022'!$I54="","", 'Year 8 _2022'!$I54)</f>
        <v/>
      </c>
      <c r="J55" s="181"/>
      <c r="K55" s="180" t="str">
        <f>IF('Year 8 _2022'!$J54="","", 'Year 8 _2022'!$J54)</f>
        <v/>
      </c>
      <c r="L55" s="181"/>
      <c r="M55" s="180">
        <f t="shared" si="20"/>
        <v>0</v>
      </c>
      <c r="N55" s="180" t="str">
        <f>IF('Year 8 _2022'!$L54="","", 'Year 8 _2022'!$L54)</f>
        <v/>
      </c>
      <c r="O55" s="181"/>
      <c r="P55" s="171">
        <f>IF('Year 8 _2022'!$O54="",0, ('Year 8 _2022'!$O54+'Year 8 _2022'!$R54))</f>
        <v>0</v>
      </c>
      <c r="Q55" s="181"/>
      <c r="R55" s="180">
        <f>IF('Year 8 _2022'!$P54="",0, 'Year 8 _2022'!$P54)</f>
        <v>0</v>
      </c>
      <c r="S55" s="242"/>
      <c r="T55" s="349"/>
      <c r="U55" s="242"/>
      <c r="V55" s="174">
        <f t="shared" si="21"/>
        <v>0</v>
      </c>
      <c r="W55" s="351"/>
      <c r="X55" s="175"/>
      <c r="Y55" s="180">
        <f>IF('Year 8 _2022'!$V54="",0, ('Year 8 _2022'!$V54+'Year 8 _2022'!$Y54))</f>
        <v>0</v>
      </c>
      <c r="Z55" s="181"/>
      <c r="AA55" s="162">
        <f>IF('Year 8 _2022'!$W54="",0, 'Year 8 _2022'!$W54)</f>
        <v>0</v>
      </c>
      <c r="AB55" s="184"/>
      <c r="AC55" s="353"/>
      <c r="AD55" s="120"/>
      <c r="AE55" s="174">
        <f t="shared" si="24"/>
        <v>0</v>
      </c>
      <c r="AF55" s="183"/>
      <c r="AG55" s="165" t="str">
        <f t="shared" si="9"/>
        <v/>
      </c>
      <c r="AH55" s="170" t="str">
        <f t="shared" si="10"/>
        <v/>
      </c>
      <c r="AI55" s="153">
        <f t="shared" si="11"/>
        <v>0</v>
      </c>
      <c r="AJ55" s="166" t="str">
        <f t="shared" si="12"/>
        <v>NA</v>
      </c>
      <c r="AK55" s="166" t="str">
        <f t="shared" si="1"/>
        <v/>
      </c>
      <c r="AL55" s="166" t="str">
        <f t="shared" si="2"/>
        <v/>
      </c>
      <c r="AM55" s="166" t="str">
        <f t="shared" si="3"/>
        <v/>
      </c>
      <c r="AN55" s="166">
        <f t="shared" si="13"/>
        <v>0</v>
      </c>
      <c r="AO55" s="166">
        <f t="shared" si="4"/>
        <v>0</v>
      </c>
      <c r="AP55" s="166">
        <f t="shared" si="5"/>
        <v>0</v>
      </c>
      <c r="AQ55" s="166">
        <f t="shared" si="23"/>
        <v>0</v>
      </c>
      <c r="AR55" s="167" t="str">
        <f>IF('Year 8 _2022'!$S54="","", 'Year 8 _2022'!$S54)</f>
        <v/>
      </c>
      <c r="AS55" s="166" t="str">
        <f>IF('Year 8 _2022'!$Z54="","", 'Year 8 _2022'!$Z54)</f>
        <v/>
      </c>
      <c r="AT55" s="166" t="str">
        <f t="shared" si="22"/>
        <v/>
      </c>
      <c r="AU55" s="166" t="str">
        <f t="shared" si="6"/>
        <v>NA</v>
      </c>
      <c r="AV55" s="166" t="str">
        <f>IF(AU55="NA","",IF(AU55=999999, "", IF(AU55=888888, "", IF(COUNTIF($AU$11:AU55,AU55)=1,AU55,""))))</f>
        <v/>
      </c>
      <c r="AW55" s="166" t="str">
        <f t="shared" si="7"/>
        <v>NA</v>
      </c>
      <c r="AX55" s="166" t="str">
        <f>IF(AW55="NA","",IF(AW55=999999, "", IF(AW55=888888, "", IF(COUNTIF($AW$11:AW55,AW55)=1,AW55,""))))</f>
        <v/>
      </c>
      <c r="AY55" s="166" t="str">
        <f t="shared" si="14"/>
        <v>NA</v>
      </c>
      <c r="AZ55" s="166" t="str">
        <f>IF(AY55="NA","",IF(AY55=999999, "", IF(AY55=888888, "", IF(COUNTIF($AY$11:AY55,AY55)=1,AY55,""))))</f>
        <v/>
      </c>
      <c r="BA55" s="166">
        <f t="shared" si="15"/>
        <v>0</v>
      </c>
      <c r="BB55" s="166">
        <f t="shared" si="16"/>
        <v>0</v>
      </c>
      <c r="BC55" s="166" t="str">
        <f t="shared" si="17"/>
        <v/>
      </c>
      <c r="BD55" s="166" t="str">
        <f t="shared" si="18"/>
        <v/>
      </c>
      <c r="BE55" s="120" t="str">
        <f t="shared" si="19"/>
        <v>NA</v>
      </c>
      <c r="BF55" s="120" t="str">
        <f>IF(BE55="NA","",IF(BE55=999999, "", IF(BE55=888888, "", IF(COUNTIF($BE$11:BE55,BE55)=1,BE55,""))))</f>
        <v/>
      </c>
      <c r="BG55" s="121"/>
      <c r="BH55" s="121"/>
      <c r="BI55" s="121"/>
      <c r="BJ55" s="121"/>
      <c r="BK55" s="121"/>
      <c r="BL55" s="121"/>
      <c r="BM55" s="119"/>
      <c r="BN55" s="119"/>
      <c r="BO55" s="119"/>
      <c r="BP55" s="119"/>
      <c r="BQ55" s="119"/>
      <c r="BR55" s="119"/>
      <c r="BS55" s="119"/>
      <c r="BT55" s="119"/>
      <c r="BU55" s="119"/>
      <c r="BV55" s="119"/>
      <c r="BW55" s="119"/>
      <c r="BX55" s="119"/>
      <c r="BY55" s="119"/>
      <c r="BZ55" s="121"/>
      <c r="CA55" s="121"/>
      <c r="CB55" s="121"/>
      <c r="CC55" s="121"/>
      <c r="CD55" s="118"/>
      <c r="CE55" s="118"/>
      <c r="CF55" s="26"/>
      <c r="CG55" s="26"/>
      <c r="CH55" s="26"/>
      <c r="CI55" s="26"/>
      <c r="CJ55" s="26"/>
      <c r="CK55" s="26"/>
      <c r="CL55" s="26"/>
      <c r="CM55" s="26"/>
      <c r="CN55" s="26"/>
      <c r="CO55" s="26"/>
      <c r="CP55" s="26"/>
      <c r="CQ55" s="26"/>
      <c r="CR55" s="26"/>
      <c r="CS55" s="26"/>
      <c r="CT55" s="26"/>
      <c r="CU55" s="26"/>
    </row>
    <row r="56" spans="1:99" ht="15.5" x14ac:dyDescent="0.35">
      <c r="A56" s="203" t="str">
        <f t="shared" si="8"/>
        <v/>
      </c>
      <c r="B56" s="161" t="str">
        <f>IF('Year 8 _2022'!$B55="","", 'Year 8 _2022'!$B55)</f>
        <v/>
      </c>
      <c r="C56" s="160" t="str">
        <f>IF('Year 8 _2022'!$C55="","", 'Year 8 _2022'!$C55)</f>
        <v>NA</v>
      </c>
      <c r="D56" s="149" t="str">
        <f>IF('Year 8 _2022'!$D55="","", 'Year 8 _2022'!$D55)</f>
        <v/>
      </c>
      <c r="E56" s="120"/>
      <c r="F56" s="230" t="str">
        <f>IF('Year 8 _2022'!$E55="","", 'Year 8 _2022'!$E55)</f>
        <v/>
      </c>
      <c r="G56" s="161" t="str">
        <f>IF('Year 8 _2022'!$AB55="","", 'Year 8 _2022'!$AB55)</f>
        <v/>
      </c>
      <c r="H56" s="120"/>
      <c r="I56" s="171" t="str">
        <f>IF('Year 8 _2022'!$I55="","", 'Year 8 _2022'!$I55)</f>
        <v/>
      </c>
      <c r="J56" s="181"/>
      <c r="K56" s="180" t="str">
        <f>IF('Year 8 _2022'!$J55="","", 'Year 8 _2022'!$J55)</f>
        <v/>
      </c>
      <c r="L56" s="181"/>
      <c r="M56" s="180">
        <f t="shared" si="20"/>
        <v>0</v>
      </c>
      <c r="N56" s="180" t="str">
        <f>IF('Year 8 _2022'!$L55="","", 'Year 8 _2022'!$L55)</f>
        <v/>
      </c>
      <c r="O56" s="181"/>
      <c r="P56" s="171">
        <f>IF('Year 8 _2022'!$O55="",0, ('Year 8 _2022'!$O55+'Year 8 _2022'!$R55))</f>
        <v>0</v>
      </c>
      <c r="Q56" s="181"/>
      <c r="R56" s="180">
        <f>IF('Year 8 _2022'!$P55="",0, 'Year 8 _2022'!$P55)</f>
        <v>0</v>
      </c>
      <c r="S56" s="242"/>
      <c r="T56" s="349"/>
      <c r="U56" s="242"/>
      <c r="V56" s="174">
        <f t="shared" si="21"/>
        <v>0</v>
      </c>
      <c r="W56" s="351"/>
      <c r="X56" s="175"/>
      <c r="Y56" s="180">
        <f>IF('Year 8 _2022'!$V55="",0, ('Year 8 _2022'!$V55+'Year 8 _2022'!$Y55))</f>
        <v>0</v>
      </c>
      <c r="Z56" s="181"/>
      <c r="AA56" s="162">
        <f>IF('Year 8 _2022'!$W55="",0, 'Year 8 _2022'!$W55)</f>
        <v>0</v>
      </c>
      <c r="AB56" s="184"/>
      <c r="AC56" s="353"/>
      <c r="AD56" s="120"/>
      <c r="AE56" s="174">
        <f t="shared" si="24"/>
        <v>0</v>
      </c>
      <c r="AF56" s="183"/>
      <c r="AG56" s="165" t="str">
        <f t="shared" si="9"/>
        <v/>
      </c>
      <c r="AH56" s="170" t="str">
        <f t="shared" si="10"/>
        <v/>
      </c>
      <c r="AI56" s="153">
        <f t="shared" si="11"/>
        <v>0</v>
      </c>
      <c r="AJ56" s="166" t="str">
        <f t="shared" si="12"/>
        <v>NA</v>
      </c>
      <c r="AK56" s="166" t="str">
        <f t="shared" si="1"/>
        <v/>
      </c>
      <c r="AL56" s="166" t="str">
        <f t="shared" si="2"/>
        <v/>
      </c>
      <c r="AM56" s="166" t="str">
        <f t="shared" si="3"/>
        <v/>
      </c>
      <c r="AN56" s="166">
        <f t="shared" si="13"/>
        <v>0</v>
      </c>
      <c r="AO56" s="166">
        <f t="shared" si="4"/>
        <v>0</v>
      </c>
      <c r="AP56" s="166">
        <f t="shared" si="5"/>
        <v>0</v>
      </c>
      <c r="AQ56" s="166">
        <f t="shared" si="23"/>
        <v>0</v>
      </c>
      <c r="AR56" s="167" t="str">
        <f>IF('Year 8 _2022'!$S55="","", 'Year 8 _2022'!$S55)</f>
        <v/>
      </c>
      <c r="AS56" s="166" t="str">
        <f>IF('Year 8 _2022'!$Z55="","", 'Year 8 _2022'!$Z55)</f>
        <v/>
      </c>
      <c r="AT56" s="166" t="str">
        <f t="shared" si="22"/>
        <v/>
      </c>
      <c r="AU56" s="166" t="str">
        <f t="shared" si="6"/>
        <v>NA</v>
      </c>
      <c r="AV56" s="166" t="str">
        <f>IF(AU56="NA","",IF(AU56=999999, "", IF(AU56=888888, "", IF(COUNTIF($AU$11:AU56,AU56)=1,AU56,""))))</f>
        <v/>
      </c>
      <c r="AW56" s="166" t="str">
        <f t="shared" si="7"/>
        <v>NA</v>
      </c>
      <c r="AX56" s="166" t="str">
        <f>IF(AW56="NA","",IF(AW56=999999, "", IF(AW56=888888, "", IF(COUNTIF($AW$11:AW56,AW56)=1,AW56,""))))</f>
        <v/>
      </c>
      <c r="AY56" s="166" t="str">
        <f t="shared" si="14"/>
        <v>NA</v>
      </c>
      <c r="AZ56" s="166" t="str">
        <f>IF(AY56="NA","",IF(AY56=999999, "", IF(AY56=888888, "", IF(COUNTIF($AY$11:AY56,AY56)=1,AY56,""))))</f>
        <v/>
      </c>
      <c r="BA56" s="166">
        <f t="shared" si="15"/>
        <v>0</v>
      </c>
      <c r="BB56" s="166">
        <f t="shared" si="16"/>
        <v>0</v>
      </c>
      <c r="BC56" s="166" t="str">
        <f t="shared" si="17"/>
        <v/>
      </c>
      <c r="BD56" s="166" t="str">
        <f t="shared" si="18"/>
        <v/>
      </c>
      <c r="BE56" s="120" t="str">
        <f t="shared" si="19"/>
        <v>NA</v>
      </c>
      <c r="BF56" s="120" t="str">
        <f>IF(BE56="NA","",IF(BE56=999999, "", IF(BE56=888888, "", IF(COUNTIF($BE$11:BE56,BE56)=1,BE56,""))))</f>
        <v/>
      </c>
      <c r="BG56" s="121"/>
      <c r="BH56" s="121"/>
      <c r="BI56" s="121"/>
      <c r="BJ56" s="121"/>
      <c r="BK56" s="121"/>
      <c r="BL56" s="121"/>
      <c r="BM56" s="119"/>
      <c r="BN56" s="119"/>
      <c r="BO56" s="119"/>
      <c r="BP56" s="119"/>
      <c r="BQ56" s="119"/>
      <c r="BR56" s="119"/>
      <c r="BS56" s="119"/>
      <c r="BT56" s="119"/>
      <c r="BU56" s="119"/>
      <c r="BV56" s="119"/>
      <c r="BW56" s="119"/>
      <c r="BX56" s="119"/>
      <c r="BY56" s="119"/>
      <c r="BZ56" s="121"/>
      <c r="CA56" s="121"/>
      <c r="CB56" s="121"/>
      <c r="CC56" s="121"/>
      <c r="CD56" s="118"/>
      <c r="CE56" s="118"/>
      <c r="CF56" s="26"/>
      <c r="CG56" s="26"/>
      <c r="CH56" s="26"/>
      <c r="CI56" s="26"/>
      <c r="CJ56" s="26"/>
      <c r="CK56" s="26"/>
      <c r="CL56" s="26"/>
      <c r="CM56" s="26"/>
      <c r="CN56" s="26"/>
      <c r="CO56" s="26"/>
      <c r="CP56" s="26"/>
      <c r="CQ56" s="26"/>
      <c r="CR56" s="26"/>
      <c r="CS56" s="26"/>
      <c r="CT56" s="26"/>
      <c r="CU56" s="26"/>
    </row>
    <row r="57" spans="1:99" ht="15.5" x14ac:dyDescent="0.35">
      <c r="A57" s="203" t="str">
        <f t="shared" si="8"/>
        <v/>
      </c>
      <c r="B57" s="161" t="str">
        <f>IF('Year 8 _2022'!$B56="","", 'Year 8 _2022'!$B56)</f>
        <v/>
      </c>
      <c r="C57" s="160" t="str">
        <f>IF('Year 8 _2022'!$C56="","", 'Year 8 _2022'!$C56)</f>
        <v>NA</v>
      </c>
      <c r="D57" s="149" t="str">
        <f>IF('Year 8 _2022'!$D56="","", 'Year 8 _2022'!$D56)</f>
        <v/>
      </c>
      <c r="E57" s="120"/>
      <c r="F57" s="230" t="str">
        <f>IF('Year 8 _2022'!$E56="","", 'Year 8 _2022'!$E56)</f>
        <v/>
      </c>
      <c r="G57" s="161" t="str">
        <f>IF('Year 8 _2022'!$AB56="","", 'Year 8 _2022'!$AB56)</f>
        <v/>
      </c>
      <c r="H57" s="120"/>
      <c r="I57" s="171" t="str">
        <f>IF('Year 8 _2022'!$I56="","", 'Year 8 _2022'!$I56)</f>
        <v/>
      </c>
      <c r="J57" s="181"/>
      <c r="K57" s="180" t="str">
        <f>IF('Year 8 _2022'!$J56="","", 'Year 8 _2022'!$J56)</f>
        <v/>
      </c>
      <c r="L57" s="181"/>
      <c r="M57" s="180">
        <f t="shared" si="20"/>
        <v>0</v>
      </c>
      <c r="N57" s="180" t="str">
        <f>IF('Year 8 _2022'!$L56="","", 'Year 8 _2022'!$L56)</f>
        <v/>
      </c>
      <c r="O57" s="181"/>
      <c r="P57" s="171">
        <f>IF('Year 8 _2022'!$O56="",0, ('Year 8 _2022'!$O56+'Year 8 _2022'!$R56))</f>
        <v>0</v>
      </c>
      <c r="Q57" s="181"/>
      <c r="R57" s="180">
        <f>IF('Year 8 _2022'!$P56="",0, 'Year 8 _2022'!$P56)</f>
        <v>0</v>
      </c>
      <c r="S57" s="242"/>
      <c r="T57" s="349"/>
      <c r="U57" s="242"/>
      <c r="V57" s="174">
        <f t="shared" si="21"/>
        <v>0</v>
      </c>
      <c r="W57" s="351"/>
      <c r="X57" s="175"/>
      <c r="Y57" s="180">
        <f>IF('Year 8 _2022'!$V56="",0, ('Year 8 _2022'!$V56+'Year 8 _2022'!$Y56))</f>
        <v>0</v>
      </c>
      <c r="Z57" s="181"/>
      <c r="AA57" s="162">
        <f>IF('Year 8 _2022'!$W56="",0, 'Year 8 _2022'!$W56)</f>
        <v>0</v>
      </c>
      <c r="AB57" s="184"/>
      <c r="AC57" s="353"/>
      <c r="AD57" s="120"/>
      <c r="AE57" s="174">
        <f t="shared" si="24"/>
        <v>0</v>
      </c>
      <c r="AF57" s="183"/>
      <c r="AG57" s="165" t="str">
        <f t="shared" si="9"/>
        <v/>
      </c>
      <c r="AH57" s="170" t="str">
        <f t="shared" si="10"/>
        <v/>
      </c>
      <c r="AI57" s="153">
        <f t="shared" si="11"/>
        <v>0</v>
      </c>
      <c r="AJ57" s="166" t="str">
        <f t="shared" si="12"/>
        <v>NA</v>
      </c>
      <c r="AK57" s="166" t="str">
        <f t="shared" si="1"/>
        <v/>
      </c>
      <c r="AL57" s="166" t="str">
        <f t="shared" si="2"/>
        <v/>
      </c>
      <c r="AM57" s="166" t="str">
        <f t="shared" si="3"/>
        <v/>
      </c>
      <c r="AN57" s="166">
        <f t="shared" si="13"/>
        <v>0</v>
      </c>
      <c r="AO57" s="166">
        <f t="shared" si="4"/>
        <v>0</v>
      </c>
      <c r="AP57" s="166">
        <f t="shared" si="5"/>
        <v>0</v>
      </c>
      <c r="AQ57" s="166">
        <f t="shared" si="23"/>
        <v>0</v>
      </c>
      <c r="AR57" s="167" t="str">
        <f>IF('Year 8 _2022'!$S56="","", 'Year 8 _2022'!$S56)</f>
        <v/>
      </c>
      <c r="AS57" s="166" t="str">
        <f>IF('Year 8 _2022'!$Z56="","", 'Year 8 _2022'!$Z56)</f>
        <v/>
      </c>
      <c r="AT57" s="166" t="str">
        <f t="shared" si="22"/>
        <v/>
      </c>
      <c r="AU57" s="166" t="str">
        <f t="shared" si="6"/>
        <v>NA</v>
      </c>
      <c r="AV57" s="166" t="str">
        <f>IF(AU57="NA","",IF(AU57=999999, "", IF(AU57=888888, "", IF(COUNTIF($AU$11:AU57,AU57)=1,AU57,""))))</f>
        <v/>
      </c>
      <c r="AW57" s="166" t="str">
        <f t="shared" si="7"/>
        <v>NA</v>
      </c>
      <c r="AX57" s="166" t="str">
        <f>IF(AW57="NA","",IF(AW57=999999, "", IF(AW57=888888, "", IF(COUNTIF($AW$11:AW57,AW57)=1,AW57,""))))</f>
        <v/>
      </c>
      <c r="AY57" s="166" t="str">
        <f t="shared" si="14"/>
        <v>NA</v>
      </c>
      <c r="AZ57" s="166" t="str">
        <f>IF(AY57="NA","",IF(AY57=999999, "", IF(AY57=888888, "", IF(COUNTIF($AY$11:AY57,AY57)=1,AY57,""))))</f>
        <v/>
      </c>
      <c r="BA57" s="166">
        <f t="shared" si="15"/>
        <v>0</v>
      </c>
      <c r="BB57" s="166">
        <f t="shared" si="16"/>
        <v>0</v>
      </c>
      <c r="BC57" s="166" t="str">
        <f t="shared" si="17"/>
        <v/>
      </c>
      <c r="BD57" s="166" t="str">
        <f t="shared" si="18"/>
        <v/>
      </c>
      <c r="BE57" s="120" t="str">
        <f t="shared" si="19"/>
        <v>NA</v>
      </c>
      <c r="BF57" s="120" t="str">
        <f>IF(BE57="NA","",IF(BE57=999999, "", IF(BE57=888888, "", IF(COUNTIF($BE$11:BE57,BE57)=1,BE57,""))))</f>
        <v/>
      </c>
      <c r="BG57" s="121"/>
      <c r="BH57" s="121"/>
      <c r="BI57" s="121"/>
      <c r="BJ57" s="121"/>
      <c r="BK57" s="121"/>
      <c r="BL57" s="121"/>
      <c r="BM57" s="119"/>
      <c r="BN57" s="119"/>
      <c r="BO57" s="119"/>
      <c r="BP57" s="119"/>
      <c r="BQ57" s="119"/>
      <c r="BR57" s="119"/>
      <c r="BS57" s="119"/>
      <c r="BT57" s="119"/>
      <c r="BU57" s="119"/>
      <c r="BV57" s="119"/>
      <c r="BW57" s="119"/>
      <c r="BX57" s="119"/>
      <c r="BY57" s="119"/>
      <c r="BZ57" s="121"/>
      <c r="CA57" s="121"/>
      <c r="CB57" s="121"/>
      <c r="CC57" s="121"/>
      <c r="CD57" s="118"/>
      <c r="CE57" s="118"/>
      <c r="CF57" s="26"/>
      <c r="CG57" s="26"/>
      <c r="CH57" s="26"/>
      <c r="CI57" s="26"/>
      <c r="CJ57" s="26"/>
      <c r="CK57" s="26"/>
      <c r="CL57" s="26"/>
      <c r="CM57" s="26"/>
      <c r="CN57" s="26"/>
      <c r="CO57" s="26"/>
      <c r="CP57" s="26"/>
      <c r="CQ57" s="26"/>
      <c r="CR57" s="26"/>
      <c r="CS57" s="26"/>
      <c r="CT57" s="26"/>
      <c r="CU57" s="26"/>
    </row>
    <row r="58" spans="1:99" ht="15.5" x14ac:dyDescent="0.35">
      <c r="A58" s="203" t="str">
        <f t="shared" si="8"/>
        <v/>
      </c>
      <c r="B58" s="161" t="str">
        <f>IF('Year 8 _2022'!$B57="","", 'Year 8 _2022'!$B57)</f>
        <v/>
      </c>
      <c r="C58" s="160" t="str">
        <f>IF('Year 8 _2022'!$C57="","", 'Year 8 _2022'!$C57)</f>
        <v>NA</v>
      </c>
      <c r="D58" s="149" t="str">
        <f>IF('Year 8 _2022'!$D57="","", 'Year 8 _2022'!$D57)</f>
        <v/>
      </c>
      <c r="E58" s="120"/>
      <c r="F58" s="230" t="str">
        <f>IF('Year 8 _2022'!$E57="","", 'Year 8 _2022'!$E57)</f>
        <v/>
      </c>
      <c r="G58" s="161" t="str">
        <f>IF('Year 8 _2022'!$AB57="","", 'Year 8 _2022'!$AB57)</f>
        <v/>
      </c>
      <c r="H58" s="120"/>
      <c r="I58" s="171" t="str">
        <f>IF('Year 8 _2022'!$I57="","", 'Year 8 _2022'!$I57)</f>
        <v/>
      </c>
      <c r="J58" s="181"/>
      <c r="K58" s="180" t="str">
        <f>IF('Year 8 _2022'!$J57="","", 'Year 8 _2022'!$J57)</f>
        <v/>
      </c>
      <c r="L58" s="181"/>
      <c r="M58" s="180">
        <f t="shared" si="20"/>
        <v>0</v>
      </c>
      <c r="N58" s="180" t="str">
        <f>IF('Year 8 _2022'!$L57="","", 'Year 8 _2022'!$L57)</f>
        <v/>
      </c>
      <c r="O58" s="181"/>
      <c r="P58" s="171">
        <f>IF('Year 8 _2022'!$O57="",0, ('Year 8 _2022'!$O57+'Year 8 _2022'!$R57))</f>
        <v>0</v>
      </c>
      <c r="Q58" s="181"/>
      <c r="R58" s="180">
        <f>IF('Year 8 _2022'!$P57="",0, 'Year 8 _2022'!$P57)</f>
        <v>0</v>
      </c>
      <c r="S58" s="242"/>
      <c r="T58" s="349"/>
      <c r="U58" s="242"/>
      <c r="V58" s="174">
        <f t="shared" si="21"/>
        <v>0</v>
      </c>
      <c r="W58" s="351"/>
      <c r="X58" s="175"/>
      <c r="Y58" s="180">
        <f>IF('Year 8 _2022'!$V57="",0, ('Year 8 _2022'!$V57+'Year 8 _2022'!$Y57))</f>
        <v>0</v>
      </c>
      <c r="Z58" s="181"/>
      <c r="AA58" s="162">
        <f>IF('Year 8 _2022'!$W57="",0, 'Year 8 _2022'!$W57)</f>
        <v>0</v>
      </c>
      <c r="AB58" s="184"/>
      <c r="AC58" s="353"/>
      <c r="AD58" s="120"/>
      <c r="AE58" s="174">
        <f t="shared" si="24"/>
        <v>0</v>
      </c>
      <c r="AF58" s="183"/>
      <c r="AG58" s="165" t="str">
        <f t="shared" si="9"/>
        <v/>
      </c>
      <c r="AH58" s="170" t="str">
        <f t="shared" si="10"/>
        <v/>
      </c>
      <c r="AI58" s="153">
        <f t="shared" si="11"/>
        <v>0</v>
      </c>
      <c r="AJ58" s="166" t="str">
        <f t="shared" si="12"/>
        <v>NA</v>
      </c>
      <c r="AK58" s="166" t="str">
        <f t="shared" si="1"/>
        <v/>
      </c>
      <c r="AL58" s="166" t="str">
        <f t="shared" si="2"/>
        <v/>
      </c>
      <c r="AM58" s="166" t="str">
        <f t="shared" si="3"/>
        <v/>
      </c>
      <c r="AN58" s="166">
        <f t="shared" si="13"/>
        <v>0</v>
      </c>
      <c r="AO58" s="166">
        <f t="shared" si="4"/>
        <v>0</v>
      </c>
      <c r="AP58" s="166">
        <f t="shared" si="5"/>
        <v>0</v>
      </c>
      <c r="AQ58" s="166">
        <f t="shared" si="23"/>
        <v>0</v>
      </c>
      <c r="AR58" s="167" t="str">
        <f>IF('Year 8 _2022'!$S57="","", 'Year 8 _2022'!$S57)</f>
        <v/>
      </c>
      <c r="AS58" s="166" t="str">
        <f>IF('Year 8 _2022'!$Z57="","", 'Year 8 _2022'!$Z57)</f>
        <v/>
      </c>
      <c r="AT58" s="166" t="str">
        <f t="shared" si="22"/>
        <v/>
      </c>
      <c r="AU58" s="166" t="str">
        <f t="shared" si="6"/>
        <v>NA</v>
      </c>
      <c r="AV58" s="166" t="str">
        <f>IF(AU58="NA","",IF(AU58=999999, "", IF(AU58=888888, "", IF(COUNTIF($AU$11:AU58,AU58)=1,AU58,""))))</f>
        <v/>
      </c>
      <c r="AW58" s="166" t="str">
        <f t="shared" si="7"/>
        <v>NA</v>
      </c>
      <c r="AX58" s="166" t="str">
        <f>IF(AW58="NA","",IF(AW58=999999, "", IF(AW58=888888, "", IF(COUNTIF($AW$11:AW58,AW58)=1,AW58,""))))</f>
        <v/>
      </c>
      <c r="AY58" s="166" t="str">
        <f t="shared" si="14"/>
        <v>NA</v>
      </c>
      <c r="AZ58" s="166" t="str">
        <f>IF(AY58="NA","",IF(AY58=999999, "", IF(AY58=888888, "", IF(COUNTIF($AY$11:AY58,AY58)=1,AY58,""))))</f>
        <v/>
      </c>
      <c r="BA58" s="166">
        <f t="shared" si="15"/>
        <v>0</v>
      </c>
      <c r="BB58" s="166">
        <f t="shared" si="16"/>
        <v>0</v>
      </c>
      <c r="BC58" s="166" t="str">
        <f t="shared" si="17"/>
        <v/>
      </c>
      <c r="BD58" s="166" t="str">
        <f t="shared" si="18"/>
        <v/>
      </c>
      <c r="BE58" s="120" t="str">
        <f t="shared" si="19"/>
        <v>NA</v>
      </c>
      <c r="BF58" s="120" t="str">
        <f>IF(BE58="NA","",IF(BE58=999999, "", IF(BE58=888888, "", IF(COUNTIF($BE$11:BE58,BE58)=1,BE58,""))))</f>
        <v/>
      </c>
      <c r="BG58" s="121"/>
      <c r="BH58" s="121"/>
      <c r="BI58" s="121"/>
      <c r="BJ58" s="121"/>
      <c r="BK58" s="121"/>
      <c r="BL58" s="121"/>
      <c r="BM58" s="119"/>
      <c r="BN58" s="119"/>
      <c r="BO58" s="119"/>
      <c r="BP58" s="119"/>
      <c r="BQ58" s="119"/>
      <c r="BR58" s="119"/>
      <c r="BS58" s="119"/>
      <c r="BT58" s="119"/>
      <c r="BU58" s="119"/>
      <c r="BV58" s="119"/>
      <c r="BW58" s="119"/>
      <c r="BX58" s="119"/>
      <c r="BY58" s="119"/>
      <c r="BZ58" s="121"/>
      <c r="CA58" s="121"/>
      <c r="CB58" s="121"/>
      <c r="CC58" s="121"/>
      <c r="CD58" s="118"/>
      <c r="CE58" s="118"/>
      <c r="CF58" s="26"/>
      <c r="CG58" s="26"/>
      <c r="CH58" s="26"/>
      <c r="CI58" s="26"/>
      <c r="CJ58" s="26"/>
      <c r="CK58" s="26"/>
      <c r="CL58" s="26"/>
      <c r="CM58" s="26"/>
      <c r="CN58" s="26"/>
      <c r="CO58" s="26"/>
      <c r="CP58" s="26"/>
      <c r="CQ58" s="26"/>
      <c r="CR58" s="26"/>
      <c r="CS58" s="26"/>
      <c r="CT58" s="26"/>
      <c r="CU58" s="26"/>
    </row>
    <row r="59" spans="1:99" ht="15.5" x14ac:dyDescent="0.35">
      <c r="A59" s="203" t="str">
        <f t="shared" si="8"/>
        <v/>
      </c>
      <c r="B59" s="161" t="str">
        <f>IF('Year 8 _2022'!$B58="","", 'Year 8 _2022'!$B58)</f>
        <v/>
      </c>
      <c r="C59" s="160" t="str">
        <f>IF('Year 8 _2022'!$C58="","", 'Year 8 _2022'!$C58)</f>
        <v>NA</v>
      </c>
      <c r="D59" s="149" t="str">
        <f>IF('Year 8 _2022'!$D58="","", 'Year 8 _2022'!$D58)</f>
        <v/>
      </c>
      <c r="E59" s="120"/>
      <c r="F59" s="230" t="str">
        <f>IF('Year 8 _2022'!$E58="","", 'Year 8 _2022'!$E58)</f>
        <v/>
      </c>
      <c r="G59" s="161" t="str">
        <f>IF('Year 8 _2022'!$AB58="","", 'Year 8 _2022'!$AB58)</f>
        <v/>
      </c>
      <c r="H59" s="120"/>
      <c r="I59" s="171" t="str">
        <f>IF('Year 8 _2022'!$I58="","", 'Year 8 _2022'!$I58)</f>
        <v/>
      </c>
      <c r="J59" s="181"/>
      <c r="K59" s="180" t="str">
        <f>IF('Year 8 _2022'!$J58="","", 'Year 8 _2022'!$J58)</f>
        <v/>
      </c>
      <c r="L59" s="181"/>
      <c r="M59" s="180">
        <f t="shared" si="20"/>
        <v>0</v>
      </c>
      <c r="N59" s="180" t="str">
        <f>IF('Year 8 _2022'!$L58="","", 'Year 8 _2022'!$L58)</f>
        <v/>
      </c>
      <c r="O59" s="181"/>
      <c r="P59" s="171">
        <f>IF('Year 8 _2022'!$O58="",0, ('Year 8 _2022'!$O58+'Year 8 _2022'!$R58))</f>
        <v>0</v>
      </c>
      <c r="Q59" s="181"/>
      <c r="R59" s="180">
        <f>IF('Year 8 _2022'!$P58="",0, 'Year 8 _2022'!$P58)</f>
        <v>0</v>
      </c>
      <c r="S59" s="242"/>
      <c r="T59" s="349"/>
      <c r="U59" s="242"/>
      <c r="V59" s="174">
        <f t="shared" si="21"/>
        <v>0</v>
      </c>
      <c r="W59" s="351"/>
      <c r="X59" s="175"/>
      <c r="Y59" s="180">
        <f>IF('Year 8 _2022'!$V58="",0, ('Year 8 _2022'!$V58+'Year 8 _2022'!$Y58))</f>
        <v>0</v>
      </c>
      <c r="Z59" s="181"/>
      <c r="AA59" s="162">
        <f>IF('Year 8 _2022'!$W58="",0, 'Year 8 _2022'!$W58)</f>
        <v>0</v>
      </c>
      <c r="AB59" s="184"/>
      <c r="AC59" s="353"/>
      <c r="AD59" s="120"/>
      <c r="AE59" s="174">
        <f t="shared" si="24"/>
        <v>0</v>
      </c>
      <c r="AF59" s="183"/>
      <c r="AG59" s="165" t="str">
        <f t="shared" si="9"/>
        <v/>
      </c>
      <c r="AH59" s="170" t="str">
        <f t="shared" si="10"/>
        <v/>
      </c>
      <c r="AI59" s="153">
        <f t="shared" si="11"/>
        <v>0</v>
      </c>
      <c r="AJ59" s="166" t="str">
        <f t="shared" si="12"/>
        <v>NA</v>
      </c>
      <c r="AK59" s="166" t="str">
        <f t="shared" si="1"/>
        <v/>
      </c>
      <c r="AL59" s="166" t="str">
        <f t="shared" si="2"/>
        <v/>
      </c>
      <c r="AM59" s="166" t="str">
        <f t="shared" si="3"/>
        <v/>
      </c>
      <c r="AN59" s="166">
        <f t="shared" si="13"/>
        <v>0</v>
      </c>
      <c r="AO59" s="166">
        <f t="shared" si="4"/>
        <v>0</v>
      </c>
      <c r="AP59" s="166">
        <f t="shared" si="5"/>
        <v>0</v>
      </c>
      <c r="AQ59" s="166">
        <f t="shared" si="23"/>
        <v>0</v>
      </c>
      <c r="AR59" s="167" t="str">
        <f>IF('Year 8 _2022'!$S58="","", 'Year 8 _2022'!$S58)</f>
        <v/>
      </c>
      <c r="AS59" s="166" t="str">
        <f>IF('Year 8 _2022'!$Z58="","", 'Year 8 _2022'!$Z58)</f>
        <v/>
      </c>
      <c r="AT59" s="166" t="str">
        <f t="shared" si="22"/>
        <v/>
      </c>
      <c r="AU59" s="166" t="str">
        <f t="shared" si="6"/>
        <v>NA</v>
      </c>
      <c r="AV59" s="166" t="str">
        <f>IF(AU59="NA","",IF(AU59=999999, "", IF(AU59=888888, "", IF(COUNTIF($AU$11:AU59,AU59)=1,AU59,""))))</f>
        <v/>
      </c>
      <c r="AW59" s="166" t="str">
        <f t="shared" si="7"/>
        <v>NA</v>
      </c>
      <c r="AX59" s="166" t="str">
        <f>IF(AW59="NA","",IF(AW59=999999, "", IF(AW59=888888, "", IF(COUNTIF($AW$11:AW59,AW59)=1,AW59,""))))</f>
        <v/>
      </c>
      <c r="AY59" s="166" t="str">
        <f t="shared" si="14"/>
        <v>NA</v>
      </c>
      <c r="AZ59" s="166" t="str">
        <f>IF(AY59="NA","",IF(AY59=999999, "", IF(AY59=888888, "", IF(COUNTIF($AY$11:AY59,AY59)=1,AY59,""))))</f>
        <v/>
      </c>
      <c r="BA59" s="166">
        <f t="shared" si="15"/>
        <v>0</v>
      </c>
      <c r="BB59" s="166">
        <f t="shared" si="16"/>
        <v>0</v>
      </c>
      <c r="BC59" s="166" t="str">
        <f t="shared" si="17"/>
        <v/>
      </c>
      <c r="BD59" s="166" t="str">
        <f t="shared" si="18"/>
        <v/>
      </c>
      <c r="BE59" s="120" t="str">
        <f t="shared" si="19"/>
        <v>NA</v>
      </c>
      <c r="BF59" s="120" t="str">
        <f>IF(BE59="NA","",IF(BE59=999999, "", IF(BE59=888888, "", IF(COUNTIF($BE$11:BE59,BE59)=1,BE59,""))))</f>
        <v/>
      </c>
      <c r="BG59" s="121"/>
      <c r="BH59" s="121"/>
      <c r="BI59" s="121"/>
      <c r="BJ59" s="121"/>
      <c r="BK59" s="121"/>
      <c r="BL59" s="121"/>
      <c r="BM59" s="119"/>
      <c r="BN59" s="119"/>
      <c r="BO59" s="119"/>
      <c r="BP59" s="119"/>
      <c r="BQ59" s="119"/>
      <c r="BR59" s="119"/>
      <c r="BS59" s="119"/>
      <c r="BT59" s="119"/>
      <c r="BU59" s="119"/>
      <c r="BV59" s="119"/>
      <c r="BW59" s="119"/>
      <c r="BX59" s="119"/>
      <c r="BY59" s="119"/>
      <c r="BZ59" s="121"/>
      <c r="CA59" s="121"/>
      <c r="CB59" s="121"/>
      <c r="CC59" s="121"/>
      <c r="CD59" s="118"/>
      <c r="CE59" s="118"/>
      <c r="CF59" s="26"/>
      <c r="CG59" s="26"/>
      <c r="CH59" s="26"/>
      <c r="CI59" s="26"/>
      <c r="CJ59" s="26"/>
      <c r="CK59" s="26"/>
      <c r="CL59" s="26"/>
      <c r="CM59" s="26"/>
      <c r="CN59" s="26"/>
      <c r="CO59" s="26"/>
      <c r="CP59" s="26"/>
      <c r="CQ59" s="26"/>
      <c r="CR59" s="26"/>
      <c r="CS59" s="26"/>
      <c r="CT59" s="26"/>
      <c r="CU59" s="26"/>
    </row>
    <row r="60" spans="1:99" ht="15.5" x14ac:dyDescent="0.35">
      <c r="A60" s="203" t="str">
        <f t="shared" si="8"/>
        <v/>
      </c>
      <c r="B60" s="161" t="str">
        <f>IF('Year 8 _2022'!$B59="","", 'Year 8 _2022'!$B59)</f>
        <v/>
      </c>
      <c r="C60" s="160" t="str">
        <f>IF('Year 8 _2022'!$C59="","", 'Year 8 _2022'!$C59)</f>
        <v>NA</v>
      </c>
      <c r="D60" s="149" t="str">
        <f>IF('Year 8 _2022'!$D59="","", 'Year 8 _2022'!$D59)</f>
        <v/>
      </c>
      <c r="E60" s="120"/>
      <c r="F60" s="230" t="str">
        <f>IF('Year 8 _2022'!$E59="","", 'Year 8 _2022'!$E59)</f>
        <v/>
      </c>
      <c r="G60" s="161" t="str">
        <f>IF('Year 8 _2022'!$AB59="","", 'Year 8 _2022'!$AB59)</f>
        <v/>
      </c>
      <c r="H60" s="120"/>
      <c r="I60" s="171" t="str">
        <f>IF('Year 8 _2022'!$I59="","", 'Year 8 _2022'!$I59)</f>
        <v/>
      </c>
      <c r="J60" s="181"/>
      <c r="K60" s="180" t="str">
        <f>IF('Year 8 _2022'!$J59="","", 'Year 8 _2022'!$J59)</f>
        <v/>
      </c>
      <c r="L60" s="181"/>
      <c r="M60" s="180">
        <f t="shared" si="20"/>
        <v>0</v>
      </c>
      <c r="N60" s="180" t="str">
        <f>IF('Year 8 _2022'!$L59="","", 'Year 8 _2022'!$L59)</f>
        <v/>
      </c>
      <c r="O60" s="181"/>
      <c r="P60" s="171">
        <f>IF('Year 8 _2022'!$O59="",0, ('Year 8 _2022'!$O59+'Year 8 _2022'!$R59))</f>
        <v>0</v>
      </c>
      <c r="Q60" s="181"/>
      <c r="R60" s="180">
        <f>IF('Year 8 _2022'!$P59="",0, 'Year 8 _2022'!$P59)</f>
        <v>0</v>
      </c>
      <c r="S60" s="242"/>
      <c r="T60" s="349"/>
      <c r="U60" s="242"/>
      <c r="V60" s="174">
        <f t="shared" si="21"/>
        <v>0</v>
      </c>
      <c r="W60" s="351"/>
      <c r="X60" s="175"/>
      <c r="Y60" s="180">
        <f>IF('Year 8 _2022'!$V59="",0, ('Year 8 _2022'!$V59+'Year 8 _2022'!$Y59))</f>
        <v>0</v>
      </c>
      <c r="Z60" s="181"/>
      <c r="AA60" s="162">
        <f>IF('Year 8 _2022'!$W59="",0, 'Year 8 _2022'!$W59)</f>
        <v>0</v>
      </c>
      <c r="AB60" s="184"/>
      <c r="AC60" s="353"/>
      <c r="AD60" s="120"/>
      <c r="AE60" s="174">
        <f t="shared" si="24"/>
        <v>0</v>
      </c>
      <c r="AF60" s="183"/>
      <c r="AG60" s="165" t="str">
        <f t="shared" si="9"/>
        <v/>
      </c>
      <c r="AH60" s="170" t="str">
        <f t="shared" si="10"/>
        <v/>
      </c>
      <c r="AI60" s="153">
        <f t="shared" si="11"/>
        <v>0</v>
      </c>
      <c r="AJ60" s="166" t="str">
        <f t="shared" si="12"/>
        <v>NA</v>
      </c>
      <c r="AK60" s="166" t="str">
        <f t="shared" si="1"/>
        <v/>
      </c>
      <c r="AL60" s="166" t="str">
        <f t="shared" si="2"/>
        <v/>
      </c>
      <c r="AM60" s="166" t="str">
        <f t="shared" si="3"/>
        <v/>
      </c>
      <c r="AN60" s="166">
        <f t="shared" si="13"/>
        <v>0</v>
      </c>
      <c r="AO60" s="166">
        <f t="shared" si="4"/>
        <v>0</v>
      </c>
      <c r="AP60" s="166">
        <f t="shared" si="5"/>
        <v>0</v>
      </c>
      <c r="AQ60" s="166">
        <f t="shared" si="23"/>
        <v>0</v>
      </c>
      <c r="AR60" s="167" t="str">
        <f>IF('Year 8 _2022'!$S59="","", 'Year 8 _2022'!$S59)</f>
        <v/>
      </c>
      <c r="AS60" s="166" t="str">
        <f>IF('Year 8 _2022'!$Z59="","", 'Year 8 _2022'!$Z59)</f>
        <v/>
      </c>
      <c r="AT60" s="166" t="str">
        <f t="shared" si="22"/>
        <v/>
      </c>
      <c r="AU60" s="166" t="str">
        <f t="shared" si="6"/>
        <v>NA</v>
      </c>
      <c r="AV60" s="166" t="str">
        <f>IF(AU60="NA","",IF(AU60=999999, "", IF(AU60=888888, "", IF(COUNTIF($AU$11:AU60,AU60)=1,AU60,""))))</f>
        <v/>
      </c>
      <c r="AW60" s="166" t="str">
        <f t="shared" si="7"/>
        <v>NA</v>
      </c>
      <c r="AX60" s="166" t="str">
        <f>IF(AW60="NA","",IF(AW60=999999, "", IF(AW60=888888, "", IF(COUNTIF($AW$11:AW60,AW60)=1,AW60,""))))</f>
        <v/>
      </c>
      <c r="AY60" s="166" t="str">
        <f t="shared" si="14"/>
        <v>NA</v>
      </c>
      <c r="AZ60" s="166" t="str">
        <f>IF(AY60="NA","",IF(AY60=999999, "", IF(AY60=888888, "", IF(COUNTIF($AY$11:AY60,AY60)=1,AY60,""))))</f>
        <v/>
      </c>
      <c r="BA60" s="166">
        <f t="shared" si="15"/>
        <v>0</v>
      </c>
      <c r="BB60" s="166">
        <f t="shared" si="16"/>
        <v>0</v>
      </c>
      <c r="BC60" s="166" t="str">
        <f t="shared" si="17"/>
        <v/>
      </c>
      <c r="BD60" s="166" t="str">
        <f t="shared" si="18"/>
        <v/>
      </c>
      <c r="BE60" s="120" t="str">
        <f t="shared" si="19"/>
        <v>NA</v>
      </c>
      <c r="BF60" s="120" t="str">
        <f>IF(BE60="NA","",IF(BE60=999999, "", IF(BE60=888888, "", IF(COUNTIF($BE$11:BE60,BE60)=1,BE60,""))))</f>
        <v/>
      </c>
      <c r="BG60" s="121"/>
      <c r="BH60" s="121"/>
      <c r="BI60" s="121"/>
      <c r="BJ60" s="121"/>
      <c r="BK60" s="121"/>
      <c r="BL60" s="121"/>
      <c r="BM60" s="119"/>
      <c r="BN60" s="119"/>
      <c r="BO60" s="119"/>
      <c r="BP60" s="119"/>
      <c r="BQ60" s="119"/>
      <c r="BR60" s="119"/>
      <c r="BS60" s="119"/>
      <c r="BT60" s="119"/>
      <c r="BU60" s="119"/>
      <c r="BV60" s="119"/>
      <c r="BW60" s="119"/>
      <c r="BX60" s="119"/>
      <c r="BY60" s="119"/>
      <c r="BZ60" s="121"/>
      <c r="CA60" s="121"/>
      <c r="CB60" s="121"/>
      <c r="CC60" s="121"/>
      <c r="CD60" s="118"/>
      <c r="CE60" s="118"/>
      <c r="CF60" s="26"/>
      <c r="CG60" s="26"/>
      <c r="CH60" s="26"/>
      <c r="CI60" s="26"/>
      <c r="CJ60" s="26"/>
      <c r="CK60" s="26"/>
      <c r="CL60" s="26"/>
      <c r="CM60" s="26"/>
      <c r="CN60" s="26"/>
      <c r="CO60" s="26"/>
      <c r="CP60" s="26"/>
      <c r="CQ60" s="26"/>
      <c r="CR60" s="26"/>
      <c r="CS60" s="26"/>
      <c r="CT60" s="26"/>
      <c r="CU60" s="26"/>
    </row>
    <row r="61" spans="1:99" ht="15.5" x14ac:dyDescent="0.35">
      <c r="A61" s="203" t="str">
        <f t="shared" si="8"/>
        <v/>
      </c>
      <c r="B61" s="161" t="str">
        <f>IF('Year 8 _2022'!$B60="","", 'Year 8 _2022'!$B60)</f>
        <v/>
      </c>
      <c r="C61" s="160" t="str">
        <f>IF('Year 8 _2022'!$C60="","", 'Year 8 _2022'!$C60)</f>
        <v>NA</v>
      </c>
      <c r="D61" s="149" t="str">
        <f>IF('Year 8 _2022'!$D60="","", 'Year 8 _2022'!$D60)</f>
        <v/>
      </c>
      <c r="E61" s="120"/>
      <c r="F61" s="230" t="str">
        <f>IF('Year 8 _2022'!$E60="","", 'Year 8 _2022'!$E60)</f>
        <v/>
      </c>
      <c r="G61" s="161" t="str">
        <f>IF('Year 8 _2022'!$AB60="","", 'Year 8 _2022'!$AB60)</f>
        <v/>
      </c>
      <c r="H61" s="120"/>
      <c r="I61" s="171" t="str">
        <f>IF('Year 8 _2022'!$I60="","", 'Year 8 _2022'!$I60)</f>
        <v/>
      </c>
      <c r="J61" s="181"/>
      <c r="K61" s="180" t="str">
        <f>IF('Year 8 _2022'!$J60="","", 'Year 8 _2022'!$J60)</f>
        <v/>
      </c>
      <c r="L61" s="181"/>
      <c r="M61" s="180">
        <f t="shared" si="20"/>
        <v>0</v>
      </c>
      <c r="N61" s="180" t="str">
        <f>IF('Year 8 _2022'!$L60="","", 'Year 8 _2022'!$L60)</f>
        <v/>
      </c>
      <c r="O61" s="181"/>
      <c r="P61" s="171">
        <f>IF('Year 8 _2022'!$O60="",0, ('Year 8 _2022'!$O60+'Year 8 _2022'!$R60))</f>
        <v>0</v>
      </c>
      <c r="Q61" s="181"/>
      <c r="R61" s="180">
        <f>IF('Year 8 _2022'!$P60="",0, 'Year 8 _2022'!$P60)</f>
        <v>0</v>
      </c>
      <c r="S61" s="242"/>
      <c r="T61" s="349"/>
      <c r="U61" s="242"/>
      <c r="V61" s="174">
        <f t="shared" si="21"/>
        <v>0</v>
      </c>
      <c r="W61" s="351"/>
      <c r="X61" s="175"/>
      <c r="Y61" s="180">
        <f>IF('Year 8 _2022'!$V60="",0, ('Year 8 _2022'!$V60+'Year 8 _2022'!$Y60))</f>
        <v>0</v>
      </c>
      <c r="Z61" s="181"/>
      <c r="AA61" s="162">
        <f>IF('Year 8 _2022'!$W60="",0, 'Year 8 _2022'!$W60)</f>
        <v>0</v>
      </c>
      <c r="AB61" s="184"/>
      <c r="AC61" s="353"/>
      <c r="AD61" s="120"/>
      <c r="AE61" s="174">
        <f t="shared" si="24"/>
        <v>0</v>
      </c>
      <c r="AF61" s="183"/>
      <c r="AG61" s="165" t="str">
        <f t="shared" si="9"/>
        <v/>
      </c>
      <c r="AH61" s="170" t="str">
        <f t="shared" si="10"/>
        <v/>
      </c>
      <c r="AI61" s="153">
        <f t="shared" si="11"/>
        <v>0</v>
      </c>
      <c r="AJ61" s="166" t="str">
        <f t="shared" si="12"/>
        <v>NA</v>
      </c>
      <c r="AK61" s="166" t="str">
        <f t="shared" si="1"/>
        <v/>
      </c>
      <c r="AL61" s="166" t="str">
        <f t="shared" si="2"/>
        <v/>
      </c>
      <c r="AM61" s="166" t="str">
        <f t="shared" si="3"/>
        <v/>
      </c>
      <c r="AN61" s="166">
        <f t="shared" si="13"/>
        <v>0</v>
      </c>
      <c r="AO61" s="166">
        <f t="shared" si="4"/>
        <v>0</v>
      </c>
      <c r="AP61" s="166">
        <f t="shared" si="5"/>
        <v>0</v>
      </c>
      <c r="AQ61" s="166">
        <f t="shared" si="23"/>
        <v>0</v>
      </c>
      <c r="AR61" s="167" t="str">
        <f>IF('Year 8 _2022'!$S60="","", 'Year 8 _2022'!$S60)</f>
        <v/>
      </c>
      <c r="AS61" s="166" t="str">
        <f>IF('Year 8 _2022'!$Z60="","", 'Year 8 _2022'!$Z60)</f>
        <v/>
      </c>
      <c r="AT61" s="166" t="str">
        <f t="shared" si="22"/>
        <v/>
      </c>
      <c r="AU61" s="166" t="str">
        <f t="shared" si="6"/>
        <v>NA</v>
      </c>
      <c r="AV61" s="166" t="str">
        <f>IF(AU61="NA","",IF(AU61=999999, "", IF(AU61=888888, "", IF(COUNTIF($AU$11:AU61,AU61)=1,AU61,""))))</f>
        <v/>
      </c>
      <c r="AW61" s="166" t="str">
        <f t="shared" si="7"/>
        <v>NA</v>
      </c>
      <c r="AX61" s="166" t="str">
        <f>IF(AW61="NA","",IF(AW61=999999, "", IF(AW61=888888, "", IF(COUNTIF($AW$11:AW61,AW61)=1,AW61,""))))</f>
        <v/>
      </c>
      <c r="AY61" s="166" t="str">
        <f t="shared" si="14"/>
        <v>NA</v>
      </c>
      <c r="AZ61" s="166" t="str">
        <f>IF(AY61="NA","",IF(AY61=999999, "", IF(AY61=888888, "", IF(COUNTIF($AY$11:AY61,AY61)=1,AY61,""))))</f>
        <v/>
      </c>
      <c r="BA61" s="166">
        <f t="shared" si="15"/>
        <v>0</v>
      </c>
      <c r="BB61" s="166">
        <f t="shared" si="16"/>
        <v>0</v>
      </c>
      <c r="BC61" s="166" t="str">
        <f t="shared" si="17"/>
        <v/>
      </c>
      <c r="BD61" s="166" t="str">
        <f t="shared" si="18"/>
        <v/>
      </c>
      <c r="BE61" s="120" t="str">
        <f t="shared" si="19"/>
        <v>NA</v>
      </c>
      <c r="BF61" s="120" t="str">
        <f>IF(BE61="NA","",IF(BE61=999999, "", IF(BE61=888888, "", IF(COUNTIF($BE$11:BE61,BE61)=1,BE61,""))))</f>
        <v/>
      </c>
      <c r="BG61" s="121"/>
      <c r="BH61" s="121"/>
      <c r="BI61" s="121"/>
      <c r="BJ61" s="121"/>
      <c r="BK61" s="121"/>
      <c r="BL61" s="121"/>
      <c r="BM61" s="119"/>
      <c r="BN61" s="119"/>
      <c r="BO61" s="119"/>
      <c r="BP61" s="119"/>
      <c r="BQ61" s="119"/>
      <c r="BR61" s="119"/>
      <c r="BS61" s="119"/>
      <c r="BT61" s="119"/>
      <c r="BU61" s="119"/>
      <c r="BV61" s="119"/>
      <c r="BW61" s="119"/>
      <c r="BX61" s="119"/>
      <c r="BY61" s="119"/>
      <c r="BZ61" s="121"/>
      <c r="CA61" s="121"/>
      <c r="CB61" s="121"/>
      <c r="CC61" s="121"/>
      <c r="CD61" s="118"/>
      <c r="CE61" s="118"/>
      <c r="CF61" s="26"/>
      <c r="CG61" s="26"/>
      <c r="CH61" s="26"/>
      <c r="CI61" s="26"/>
      <c r="CJ61" s="26"/>
      <c r="CK61" s="26"/>
      <c r="CL61" s="26"/>
      <c r="CM61" s="26"/>
      <c r="CN61" s="26"/>
      <c r="CO61" s="26"/>
      <c r="CP61" s="26"/>
      <c r="CQ61" s="26"/>
      <c r="CR61" s="26"/>
      <c r="CS61" s="26"/>
      <c r="CT61" s="26"/>
      <c r="CU61" s="26"/>
    </row>
    <row r="62" spans="1:99" ht="15.5" x14ac:dyDescent="0.35">
      <c r="A62" s="203" t="str">
        <f t="shared" si="8"/>
        <v/>
      </c>
      <c r="B62" s="161" t="str">
        <f>IF('Year 8 _2022'!$B61="","", 'Year 8 _2022'!$B61)</f>
        <v/>
      </c>
      <c r="C62" s="160" t="str">
        <f>IF('Year 8 _2022'!$C61="","", 'Year 8 _2022'!$C61)</f>
        <v>NA</v>
      </c>
      <c r="D62" s="149" t="str">
        <f>IF('Year 8 _2022'!$D61="","", 'Year 8 _2022'!$D61)</f>
        <v/>
      </c>
      <c r="E62" s="120"/>
      <c r="F62" s="230" t="str">
        <f>IF('Year 8 _2022'!$E61="","", 'Year 8 _2022'!$E61)</f>
        <v/>
      </c>
      <c r="G62" s="161" t="str">
        <f>IF('Year 8 _2022'!$AB61="","", 'Year 8 _2022'!$AB61)</f>
        <v/>
      </c>
      <c r="H62" s="120"/>
      <c r="I62" s="171" t="str">
        <f>IF('Year 8 _2022'!$I61="","", 'Year 8 _2022'!$I61)</f>
        <v/>
      </c>
      <c r="J62" s="181"/>
      <c r="K62" s="180" t="str">
        <f>IF('Year 8 _2022'!$J61="","", 'Year 8 _2022'!$J61)</f>
        <v/>
      </c>
      <c r="L62" s="181"/>
      <c r="M62" s="180">
        <f t="shared" si="20"/>
        <v>0</v>
      </c>
      <c r="N62" s="180" t="str">
        <f>IF('Year 8 _2022'!$L61="","", 'Year 8 _2022'!$L61)</f>
        <v/>
      </c>
      <c r="O62" s="181"/>
      <c r="P62" s="171">
        <f>IF('Year 8 _2022'!$O61="",0, ('Year 8 _2022'!$O61+'Year 8 _2022'!$R61))</f>
        <v>0</v>
      </c>
      <c r="Q62" s="181"/>
      <c r="R62" s="180">
        <f>IF('Year 8 _2022'!$P61="",0, 'Year 8 _2022'!$P61)</f>
        <v>0</v>
      </c>
      <c r="S62" s="242"/>
      <c r="T62" s="349"/>
      <c r="U62" s="242"/>
      <c r="V62" s="174">
        <f t="shared" si="21"/>
        <v>0</v>
      </c>
      <c r="W62" s="351"/>
      <c r="X62" s="175"/>
      <c r="Y62" s="180">
        <f>IF('Year 8 _2022'!$V61="",0, ('Year 8 _2022'!$V61+'Year 8 _2022'!$Y61))</f>
        <v>0</v>
      </c>
      <c r="Z62" s="181"/>
      <c r="AA62" s="162">
        <f>IF('Year 8 _2022'!$W61="",0, 'Year 8 _2022'!$W61)</f>
        <v>0</v>
      </c>
      <c r="AB62" s="184"/>
      <c r="AC62" s="353"/>
      <c r="AD62" s="120"/>
      <c r="AE62" s="174">
        <f t="shared" si="24"/>
        <v>0</v>
      </c>
      <c r="AF62" s="183"/>
      <c r="AG62" s="165" t="str">
        <f t="shared" si="9"/>
        <v/>
      </c>
      <c r="AH62" s="170" t="str">
        <f t="shared" si="10"/>
        <v/>
      </c>
      <c r="AI62" s="153">
        <f t="shared" si="11"/>
        <v>0</v>
      </c>
      <c r="AJ62" s="166" t="str">
        <f t="shared" si="12"/>
        <v>NA</v>
      </c>
      <c r="AK62" s="166" t="str">
        <f t="shared" si="1"/>
        <v/>
      </c>
      <c r="AL62" s="166" t="str">
        <f t="shared" si="2"/>
        <v/>
      </c>
      <c r="AM62" s="166" t="str">
        <f t="shared" si="3"/>
        <v/>
      </c>
      <c r="AN62" s="166">
        <f t="shared" si="13"/>
        <v>0</v>
      </c>
      <c r="AO62" s="166">
        <f t="shared" si="4"/>
        <v>0</v>
      </c>
      <c r="AP62" s="166">
        <f t="shared" si="5"/>
        <v>0</v>
      </c>
      <c r="AQ62" s="166">
        <f t="shared" si="23"/>
        <v>0</v>
      </c>
      <c r="AR62" s="167" t="str">
        <f>IF('Year 8 _2022'!$S61="","", 'Year 8 _2022'!$S61)</f>
        <v/>
      </c>
      <c r="AS62" s="166" t="str">
        <f>IF('Year 8 _2022'!$Z61="","", 'Year 8 _2022'!$Z61)</f>
        <v/>
      </c>
      <c r="AT62" s="166" t="str">
        <f t="shared" si="22"/>
        <v/>
      </c>
      <c r="AU62" s="166" t="str">
        <f t="shared" si="6"/>
        <v>NA</v>
      </c>
      <c r="AV62" s="166" t="str">
        <f>IF(AU62="NA","",IF(AU62=999999, "", IF(AU62=888888, "", IF(COUNTIF($AU$11:AU62,AU62)=1,AU62,""))))</f>
        <v/>
      </c>
      <c r="AW62" s="166" t="str">
        <f t="shared" si="7"/>
        <v>NA</v>
      </c>
      <c r="AX62" s="166" t="str">
        <f>IF(AW62="NA","",IF(AW62=999999, "", IF(AW62=888888, "", IF(COUNTIF($AW$11:AW62,AW62)=1,AW62,""))))</f>
        <v/>
      </c>
      <c r="AY62" s="166" t="str">
        <f t="shared" si="14"/>
        <v>NA</v>
      </c>
      <c r="AZ62" s="166" t="str">
        <f>IF(AY62="NA","",IF(AY62=999999, "", IF(AY62=888888, "", IF(COUNTIF($AY$11:AY62,AY62)=1,AY62,""))))</f>
        <v/>
      </c>
      <c r="BA62" s="166">
        <f t="shared" si="15"/>
        <v>0</v>
      </c>
      <c r="BB62" s="166">
        <f t="shared" si="16"/>
        <v>0</v>
      </c>
      <c r="BC62" s="166" t="str">
        <f t="shared" si="17"/>
        <v/>
      </c>
      <c r="BD62" s="166" t="str">
        <f t="shared" si="18"/>
        <v/>
      </c>
      <c r="BE62" s="120" t="str">
        <f t="shared" si="19"/>
        <v>NA</v>
      </c>
      <c r="BF62" s="120" t="str">
        <f>IF(BE62="NA","",IF(BE62=999999, "", IF(BE62=888888, "", IF(COUNTIF($BE$11:BE62,BE62)=1,BE62,""))))</f>
        <v/>
      </c>
      <c r="BG62" s="121"/>
      <c r="BH62" s="121"/>
      <c r="BI62" s="121"/>
      <c r="BJ62" s="121"/>
      <c r="BK62" s="121"/>
      <c r="BL62" s="121"/>
      <c r="BM62" s="119"/>
      <c r="BN62" s="119"/>
      <c r="BO62" s="119"/>
      <c r="BP62" s="119"/>
      <c r="BQ62" s="119"/>
      <c r="BR62" s="119"/>
      <c r="BS62" s="119"/>
      <c r="BT62" s="119"/>
      <c r="BU62" s="119"/>
      <c r="BV62" s="119"/>
      <c r="BW62" s="119"/>
      <c r="BX62" s="119"/>
      <c r="BY62" s="119"/>
      <c r="BZ62" s="121"/>
      <c r="CA62" s="121"/>
      <c r="CB62" s="121"/>
      <c r="CC62" s="121"/>
      <c r="CD62" s="118"/>
      <c r="CE62" s="118"/>
      <c r="CF62" s="26"/>
      <c r="CG62" s="26"/>
      <c r="CH62" s="26"/>
      <c r="CI62" s="26"/>
      <c r="CJ62" s="26"/>
      <c r="CK62" s="26"/>
      <c r="CL62" s="26"/>
      <c r="CM62" s="26"/>
      <c r="CN62" s="26"/>
      <c r="CO62" s="26"/>
      <c r="CP62" s="26"/>
      <c r="CQ62" s="26"/>
      <c r="CR62" s="26"/>
      <c r="CS62" s="26"/>
      <c r="CT62" s="26"/>
      <c r="CU62" s="26"/>
    </row>
    <row r="63" spans="1:99" ht="15.5" x14ac:dyDescent="0.35">
      <c r="A63" s="203" t="str">
        <f t="shared" si="8"/>
        <v/>
      </c>
      <c r="B63" s="161" t="str">
        <f>IF('Year 8 _2022'!$B62="","", 'Year 8 _2022'!$B62)</f>
        <v/>
      </c>
      <c r="C63" s="160" t="str">
        <f>IF('Year 8 _2022'!$C62="","", 'Year 8 _2022'!$C62)</f>
        <v>NA</v>
      </c>
      <c r="D63" s="149" t="str">
        <f>IF('Year 8 _2022'!$D62="","", 'Year 8 _2022'!$D62)</f>
        <v/>
      </c>
      <c r="E63" s="120"/>
      <c r="F63" s="230" t="str">
        <f>IF('Year 8 _2022'!$E62="","", 'Year 8 _2022'!$E62)</f>
        <v/>
      </c>
      <c r="G63" s="161" t="str">
        <f>IF('Year 8 _2022'!$AB62="","", 'Year 8 _2022'!$AB62)</f>
        <v/>
      </c>
      <c r="H63" s="120"/>
      <c r="I63" s="171" t="str">
        <f>IF('Year 8 _2022'!$I62="","", 'Year 8 _2022'!$I62)</f>
        <v/>
      </c>
      <c r="J63" s="181"/>
      <c r="K63" s="180" t="str">
        <f>IF('Year 8 _2022'!$J62="","", 'Year 8 _2022'!$J62)</f>
        <v/>
      </c>
      <c r="L63" s="181"/>
      <c r="M63" s="180">
        <f t="shared" si="20"/>
        <v>0</v>
      </c>
      <c r="N63" s="180" t="str">
        <f>IF('Year 8 _2022'!$L62="","", 'Year 8 _2022'!$L62)</f>
        <v/>
      </c>
      <c r="O63" s="181"/>
      <c r="P63" s="171">
        <f>IF('Year 8 _2022'!$O62="",0, ('Year 8 _2022'!$O62+'Year 8 _2022'!$R62))</f>
        <v>0</v>
      </c>
      <c r="Q63" s="181"/>
      <c r="R63" s="180">
        <f>IF('Year 8 _2022'!$P62="",0, 'Year 8 _2022'!$P62)</f>
        <v>0</v>
      </c>
      <c r="S63" s="242"/>
      <c r="T63" s="349"/>
      <c r="U63" s="242"/>
      <c r="V63" s="174">
        <f t="shared" si="21"/>
        <v>0</v>
      </c>
      <c r="W63" s="351"/>
      <c r="X63" s="175"/>
      <c r="Y63" s="180">
        <f>IF('Year 8 _2022'!$V62="",0, ('Year 8 _2022'!$V62+'Year 8 _2022'!$Y62))</f>
        <v>0</v>
      </c>
      <c r="Z63" s="181"/>
      <c r="AA63" s="162">
        <f>IF('Year 8 _2022'!$W62="",0, 'Year 8 _2022'!$W62)</f>
        <v>0</v>
      </c>
      <c r="AB63" s="184"/>
      <c r="AC63" s="353"/>
      <c r="AD63" s="120"/>
      <c r="AE63" s="174">
        <f t="shared" si="24"/>
        <v>0</v>
      </c>
      <c r="AF63" s="183"/>
      <c r="AG63" s="165" t="str">
        <f t="shared" si="9"/>
        <v/>
      </c>
      <c r="AH63" s="170" t="str">
        <f t="shared" si="10"/>
        <v/>
      </c>
      <c r="AI63" s="153">
        <f t="shared" si="11"/>
        <v>0</v>
      </c>
      <c r="AJ63" s="166" t="str">
        <f t="shared" si="12"/>
        <v>NA</v>
      </c>
      <c r="AK63" s="166" t="str">
        <f t="shared" si="1"/>
        <v/>
      </c>
      <c r="AL63" s="166" t="str">
        <f t="shared" si="2"/>
        <v/>
      </c>
      <c r="AM63" s="166" t="str">
        <f t="shared" si="3"/>
        <v/>
      </c>
      <c r="AN63" s="166">
        <f t="shared" si="13"/>
        <v>0</v>
      </c>
      <c r="AO63" s="166">
        <f t="shared" si="4"/>
        <v>0</v>
      </c>
      <c r="AP63" s="166">
        <f t="shared" si="5"/>
        <v>0</v>
      </c>
      <c r="AQ63" s="166">
        <f t="shared" si="23"/>
        <v>0</v>
      </c>
      <c r="AR63" s="167" t="str">
        <f>IF('Year 8 _2022'!$S62="","", 'Year 8 _2022'!$S62)</f>
        <v/>
      </c>
      <c r="AS63" s="166" t="str">
        <f>IF('Year 8 _2022'!$Z62="","", 'Year 8 _2022'!$Z62)</f>
        <v/>
      </c>
      <c r="AT63" s="166" t="str">
        <f t="shared" si="22"/>
        <v/>
      </c>
      <c r="AU63" s="166" t="str">
        <f t="shared" si="6"/>
        <v>NA</v>
      </c>
      <c r="AV63" s="166" t="str">
        <f>IF(AU63="NA","",IF(AU63=999999, "", IF(AU63=888888, "", IF(COUNTIF($AU$11:AU63,AU63)=1,AU63,""))))</f>
        <v/>
      </c>
      <c r="AW63" s="166" t="str">
        <f t="shared" si="7"/>
        <v>NA</v>
      </c>
      <c r="AX63" s="166" t="str">
        <f>IF(AW63="NA","",IF(AW63=999999, "", IF(AW63=888888, "", IF(COUNTIF($AW$11:AW63,AW63)=1,AW63,""))))</f>
        <v/>
      </c>
      <c r="AY63" s="166" t="str">
        <f t="shared" si="14"/>
        <v>NA</v>
      </c>
      <c r="AZ63" s="166" t="str">
        <f>IF(AY63="NA","",IF(AY63=999999, "", IF(AY63=888888, "", IF(COUNTIF($AY$11:AY63,AY63)=1,AY63,""))))</f>
        <v/>
      </c>
      <c r="BA63" s="166">
        <f t="shared" si="15"/>
        <v>0</v>
      </c>
      <c r="BB63" s="166">
        <f t="shared" si="16"/>
        <v>0</v>
      </c>
      <c r="BC63" s="166" t="str">
        <f t="shared" si="17"/>
        <v/>
      </c>
      <c r="BD63" s="166" t="str">
        <f t="shared" si="18"/>
        <v/>
      </c>
      <c r="BE63" s="120" t="str">
        <f t="shared" si="19"/>
        <v>NA</v>
      </c>
      <c r="BF63" s="120" t="str">
        <f>IF(BE63="NA","",IF(BE63=999999, "", IF(BE63=888888, "", IF(COUNTIF($BE$11:BE63,BE63)=1,BE63,""))))</f>
        <v/>
      </c>
      <c r="BG63" s="121"/>
      <c r="BH63" s="121"/>
      <c r="BI63" s="121"/>
      <c r="BJ63" s="121"/>
      <c r="BK63" s="121"/>
      <c r="BL63" s="121"/>
      <c r="BM63" s="119"/>
      <c r="BN63" s="119"/>
      <c r="BO63" s="119"/>
      <c r="BP63" s="119"/>
      <c r="BQ63" s="119"/>
      <c r="BR63" s="119"/>
      <c r="BS63" s="119"/>
      <c r="BT63" s="119"/>
      <c r="BU63" s="119"/>
      <c r="BV63" s="119"/>
      <c r="BW63" s="119"/>
      <c r="BX63" s="119"/>
      <c r="BY63" s="119"/>
      <c r="BZ63" s="121"/>
      <c r="CA63" s="121"/>
      <c r="CB63" s="121"/>
      <c r="CC63" s="121"/>
      <c r="CD63" s="118"/>
      <c r="CE63" s="118"/>
      <c r="CF63" s="26"/>
      <c r="CG63" s="26"/>
      <c r="CH63" s="26"/>
      <c r="CI63" s="26"/>
      <c r="CJ63" s="26"/>
      <c r="CK63" s="26"/>
      <c r="CL63" s="26"/>
      <c r="CM63" s="26"/>
      <c r="CN63" s="26"/>
      <c r="CO63" s="26"/>
      <c r="CP63" s="26"/>
      <c r="CQ63" s="26"/>
      <c r="CR63" s="26"/>
      <c r="CS63" s="26"/>
      <c r="CT63" s="26"/>
      <c r="CU63" s="26"/>
    </row>
    <row r="64" spans="1:99" ht="15.5" x14ac:dyDescent="0.35">
      <c r="A64" s="203" t="str">
        <f t="shared" si="8"/>
        <v/>
      </c>
      <c r="B64" s="161" t="str">
        <f>IF('Year 8 _2022'!$B63="","", 'Year 8 _2022'!$B63)</f>
        <v/>
      </c>
      <c r="C64" s="160" t="str">
        <f>IF('Year 8 _2022'!$C63="","", 'Year 8 _2022'!$C63)</f>
        <v>NA</v>
      </c>
      <c r="D64" s="149" t="str">
        <f>IF('Year 8 _2022'!$D63="","", 'Year 8 _2022'!$D63)</f>
        <v/>
      </c>
      <c r="E64" s="120"/>
      <c r="F64" s="230" t="str">
        <f>IF('Year 8 _2022'!$E63="","", 'Year 8 _2022'!$E63)</f>
        <v/>
      </c>
      <c r="G64" s="161" t="str">
        <f>IF('Year 8 _2022'!$AB63="","", 'Year 8 _2022'!$AB63)</f>
        <v/>
      </c>
      <c r="H64" s="120"/>
      <c r="I64" s="171" t="str">
        <f>IF('Year 8 _2022'!$I63="","", 'Year 8 _2022'!$I63)</f>
        <v/>
      </c>
      <c r="J64" s="181"/>
      <c r="K64" s="180" t="str">
        <f>IF('Year 8 _2022'!$J63="","", 'Year 8 _2022'!$J63)</f>
        <v/>
      </c>
      <c r="L64" s="181"/>
      <c r="M64" s="180">
        <f t="shared" si="20"/>
        <v>0</v>
      </c>
      <c r="N64" s="180" t="str">
        <f>IF('Year 8 _2022'!$L63="","", 'Year 8 _2022'!$L63)</f>
        <v/>
      </c>
      <c r="O64" s="181"/>
      <c r="P64" s="171">
        <f>IF('Year 8 _2022'!$O63="",0, ('Year 8 _2022'!$O63+'Year 8 _2022'!$R63))</f>
        <v>0</v>
      </c>
      <c r="Q64" s="181"/>
      <c r="R64" s="180">
        <f>IF('Year 8 _2022'!$P63="",0, 'Year 8 _2022'!$P63)</f>
        <v>0</v>
      </c>
      <c r="S64" s="242"/>
      <c r="T64" s="349"/>
      <c r="U64" s="242"/>
      <c r="V64" s="174">
        <f t="shared" si="21"/>
        <v>0</v>
      </c>
      <c r="W64" s="351"/>
      <c r="X64" s="175"/>
      <c r="Y64" s="180">
        <f>IF('Year 8 _2022'!$V63="",0, ('Year 8 _2022'!$V63+'Year 8 _2022'!$Y63))</f>
        <v>0</v>
      </c>
      <c r="Z64" s="181"/>
      <c r="AA64" s="162">
        <f>IF('Year 8 _2022'!$W63="",0, 'Year 8 _2022'!$W63)</f>
        <v>0</v>
      </c>
      <c r="AB64" s="184"/>
      <c r="AC64" s="353"/>
      <c r="AD64" s="120"/>
      <c r="AE64" s="174">
        <f t="shared" si="24"/>
        <v>0</v>
      </c>
      <c r="AF64" s="183"/>
      <c r="AG64" s="165" t="str">
        <f t="shared" si="9"/>
        <v/>
      </c>
      <c r="AH64" s="170" t="str">
        <f t="shared" si="10"/>
        <v/>
      </c>
      <c r="AI64" s="153">
        <f t="shared" si="11"/>
        <v>0</v>
      </c>
      <c r="AJ64" s="166" t="str">
        <f t="shared" si="12"/>
        <v>NA</v>
      </c>
      <c r="AK64" s="166" t="str">
        <f t="shared" si="1"/>
        <v/>
      </c>
      <c r="AL64" s="166" t="str">
        <f t="shared" si="2"/>
        <v/>
      </c>
      <c r="AM64" s="166" t="str">
        <f t="shared" si="3"/>
        <v/>
      </c>
      <c r="AN64" s="166">
        <f t="shared" si="13"/>
        <v>0</v>
      </c>
      <c r="AO64" s="166">
        <f t="shared" si="4"/>
        <v>0</v>
      </c>
      <c r="AP64" s="166">
        <f t="shared" si="5"/>
        <v>0</v>
      </c>
      <c r="AQ64" s="166">
        <f t="shared" si="23"/>
        <v>0</v>
      </c>
      <c r="AR64" s="167" t="str">
        <f>IF('Year 8 _2022'!$S63="","", 'Year 8 _2022'!$S63)</f>
        <v/>
      </c>
      <c r="AS64" s="166" t="str">
        <f>IF('Year 8 _2022'!$Z63="","", 'Year 8 _2022'!$Z63)</f>
        <v/>
      </c>
      <c r="AT64" s="166" t="str">
        <f t="shared" si="22"/>
        <v/>
      </c>
      <c r="AU64" s="166" t="str">
        <f t="shared" si="6"/>
        <v>NA</v>
      </c>
      <c r="AV64" s="166" t="str">
        <f>IF(AU64="NA","",IF(AU64=999999, "", IF(AU64=888888, "", IF(COUNTIF($AU$11:AU64,AU64)=1,AU64,""))))</f>
        <v/>
      </c>
      <c r="AW64" s="166" t="str">
        <f t="shared" si="7"/>
        <v>NA</v>
      </c>
      <c r="AX64" s="166" t="str">
        <f>IF(AW64="NA","",IF(AW64=999999, "", IF(AW64=888888, "", IF(COUNTIF($AW$11:AW64,AW64)=1,AW64,""))))</f>
        <v/>
      </c>
      <c r="AY64" s="166" t="str">
        <f t="shared" si="14"/>
        <v>NA</v>
      </c>
      <c r="AZ64" s="166" t="str">
        <f>IF(AY64="NA","",IF(AY64=999999, "", IF(AY64=888888, "", IF(COUNTIF($AY$11:AY64,AY64)=1,AY64,""))))</f>
        <v/>
      </c>
      <c r="BA64" s="166">
        <f t="shared" si="15"/>
        <v>0</v>
      </c>
      <c r="BB64" s="166">
        <f t="shared" si="16"/>
        <v>0</v>
      </c>
      <c r="BC64" s="166" t="str">
        <f t="shared" si="17"/>
        <v/>
      </c>
      <c r="BD64" s="166" t="str">
        <f t="shared" si="18"/>
        <v/>
      </c>
      <c r="BE64" s="120" t="str">
        <f t="shared" si="19"/>
        <v>NA</v>
      </c>
      <c r="BF64" s="120" t="str">
        <f>IF(BE64="NA","",IF(BE64=999999, "", IF(BE64=888888, "", IF(COUNTIF($BE$11:BE64,BE64)=1,BE64,""))))</f>
        <v/>
      </c>
      <c r="BG64" s="121"/>
      <c r="BH64" s="121"/>
      <c r="BI64" s="121"/>
      <c r="BJ64" s="121"/>
      <c r="BK64" s="121"/>
      <c r="BL64" s="121"/>
      <c r="BM64" s="119"/>
      <c r="BN64" s="119"/>
      <c r="BO64" s="119"/>
      <c r="BP64" s="119"/>
      <c r="BQ64" s="119"/>
      <c r="BR64" s="119"/>
      <c r="BS64" s="119"/>
      <c r="BT64" s="119"/>
      <c r="BU64" s="119"/>
      <c r="BV64" s="119"/>
      <c r="BW64" s="119"/>
      <c r="BX64" s="119"/>
      <c r="BY64" s="119"/>
      <c r="BZ64" s="121"/>
      <c r="CA64" s="121"/>
      <c r="CB64" s="121"/>
      <c r="CC64" s="121"/>
      <c r="CD64" s="118"/>
      <c r="CE64" s="118"/>
      <c r="CF64" s="26"/>
      <c r="CG64" s="26"/>
      <c r="CH64" s="26"/>
      <c r="CI64" s="26"/>
      <c r="CJ64" s="26"/>
      <c r="CK64" s="26"/>
      <c r="CL64" s="26"/>
      <c r="CM64" s="26"/>
      <c r="CN64" s="26"/>
      <c r="CO64" s="26"/>
      <c r="CP64" s="26"/>
      <c r="CQ64" s="26"/>
      <c r="CR64" s="26"/>
      <c r="CS64" s="26"/>
      <c r="CT64" s="26"/>
      <c r="CU64" s="26"/>
    </row>
    <row r="65" spans="1:99" ht="15.5" x14ac:dyDescent="0.35">
      <c r="A65" s="203" t="str">
        <f t="shared" si="8"/>
        <v/>
      </c>
      <c r="B65" s="161" t="str">
        <f>IF('Year 8 _2022'!$B64="","", 'Year 8 _2022'!$B64)</f>
        <v/>
      </c>
      <c r="C65" s="160" t="str">
        <f>IF('Year 8 _2022'!$C64="","", 'Year 8 _2022'!$C64)</f>
        <v>NA</v>
      </c>
      <c r="D65" s="149" t="str">
        <f>IF('Year 8 _2022'!$D64="","", 'Year 8 _2022'!$D64)</f>
        <v/>
      </c>
      <c r="E65" s="120"/>
      <c r="F65" s="230" t="str">
        <f>IF('Year 8 _2022'!$E64="","", 'Year 8 _2022'!$E64)</f>
        <v/>
      </c>
      <c r="G65" s="161" t="str">
        <f>IF('Year 8 _2022'!$AB64="","", 'Year 8 _2022'!$AB64)</f>
        <v/>
      </c>
      <c r="H65" s="120"/>
      <c r="I65" s="171" t="str">
        <f>IF('Year 8 _2022'!$I64="","", 'Year 8 _2022'!$I64)</f>
        <v/>
      </c>
      <c r="J65" s="181"/>
      <c r="K65" s="180" t="str">
        <f>IF('Year 8 _2022'!$J64="","", 'Year 8 _2022'!$J64)</f>
        <v/>
      </c>
      <c r="L65" s="181"/>
      <c r="M65" s="180">
        <f t="shared" si="20"/>
        <v>0</v>
      </c>
      <c r="N65" s="180" t="str">
        <f>IF('Year 8 _2022'!$L64="","", 'Year 8 _2022'!$L64)</f>
        <v/>
      </c>
      <c r="O65" s="181"/>
      <c r="P65" s="171">
        <f>IF('Year 8 _2022'!$O64="",0, ('Year 8 _2022'!$O64+'Year 8 _2022'!$R64))</f>
        <v>0</v>
      </c>
      <c r="Q65" s="181"/>
      <c r="R65" s="180">
        <f>IF('Year 8 _2022'!$P64="",0, 'Year 8 _2022'!$P64)</f>
        <v>0</v>
      </c>
      <c r="S65" s="242"/>
      <c r="T65" s="349"/>
      <c r="U65" s="242"/>
      <c r="V65" s="174">
        <f t="shared" si="21"/>
        <v>0</v>
      </c>
      <c r="W65" s="351"/>
      <c r="X65" s="175"/>
      <c r="Y65" s="180">
        <f>IF('Year 8 _2022'!$V64="",0, ('Year 8 _2022'!$V64+'Year 8 _2022'!$Y64))</f>
        <v>0</v>
      </c>
      <c r="Z65" s="181"/>
      <c r="AA65" s="162">
        <f>IF('Year 8 _2022'!$W64="",0, 'Year 8 _2022'!$W64)</f>
        <v>0</v>
      </c>
      <c r="AB65" s="184"/>
      <c r="AC65" s="353"/>
      <c r="AD65" s="120"/>
      <c r="AE65" s="174">
        <f t="shared" si="24"/>
        <v>0</v>
      </c>
      <c r="AF65" s="183"/>
      <c r="AG65" s="165" t="str">
        <f t="shared" si="9"/>
        <v/>
      </c>
      <c r="AH65" s="170" t="str">
        <f t="shared" si="10"/>
        <v/>
      </c>
      <c r="AI65" s="153">
        <f t="shared" si="11"/>
        <v>0</v>
      </c>
      <c r="AJ65" s="166" t="str">
        <f t="shared" si="12"/>
        <v>NA</v>
      </c>
      <c r="AK65" s="166" t="str">
        <f t="shared" si="1"/>
        <v/>
      </c>
      <c r="AL65" s="166" t="str">
        <f t="shared" si="2"/>
        <v/>
      </c>
      <c r="AM65" s="166" t="str">
        <f t="shared" si="3"/>
        <v/>
      </c>
      <c r="AN65" s="166">
        <f t="shared" si="13"/>
        <v>0</v>
      </c>
      <c r="AO65" s="166">
        <f t="shared" si="4"/>
        <v>0</v>
      </c>
      <c r="AP65" s="166">
        <f t="shared" si="5"/>
        <v>0</v>
      </c>
      <c r="AQ65" s="166">
        <f t="shared" si="23"/>
        <v>0</v>
      </c>
      <c r="AR65" s="167" t="str">
        <f>IF('Year 8 _2022'!$S64="","", 'Year 8 _2022'!$S64)</f>
        <v/>
      </c>
      <c r="AS65" s="166" t="str">
        <f>IF('Year 8 _2022'!$Z64="","", 'Year 8 _2022'!$Z64)</f>
        <v/>
      </c>
      <c r="AT65" s="166" t="str">
        <f t="shared" si="22"/>
        <v/>
      </c>
      <c r="AU65" s="166" t="str">
        <f t="shared" si="6"/>
        <v>NA</v>
      </c>
      <c r="AV65" s="166" t="str">
        <f>IF(AU65="NA","",IF(AU65=999999, "", IF(AU65=888888, "", IF(COUNTIF($AU$11:AU65,AU65)=1,AU65,""))))</f>
        <v/>
      </c>
      <c r="AW65" s="166" t="str">
        <f t="shared" si="7"/>
        <v>NA</v>
      </c>
      <c r="AX65" s="166" t="str">
        <f>IF(AW65="NA","",IF(AW65=999999, "", IF(AW65=888888, "", IF(COUNTIF($AW$11:AW65,AW65)=1,AW65,""))))</f>
        <v/>
      </c>
      <c r="AY65" s="166" t="str">
        <f t="shared" si="14"/>
        <v>NA</v>
      </c>
      <c r="AZ65" s="166" t="str">
        <f>IF(AY65="NA","",IF(AY65=999999, "", IF(AY65=888888, "", IF(COUNTIF($AY$11:AY65,AY65)=1,AY65,""))))</f>
        <v/>
      </c>
      <c r="BA65" s="166">
        <f t="shared" si="15"/>
        <v>0</v>
      </c>
      <c r="BB65" s="166">
        <f t="shared" si="16"/>
        <v>0</v>
      </c>
      <c r="BC65" s="166" t="str">
        <f t="shared" si="17"/>
        <v/>
      </c>
      <c r="BD65" s="166" t="str">
        <f t="shared" si="18"/>
        <v/>
      </c>
      <c r="BE65" s="120" t="str">
        <f t="shared" si="19"/>
        <v>NA</v>
      </c>
      <c r="BF65" s="120" t="str">
        <f>IF(BE65="NA","",IF(BE65=999999, "", IF(BE65=888888, "", IF(COUNTIF($BE$11:BE65,BE65)=1,BE65,""))))</f>
        <v/>
      </c>
      <c r="BG65" s="121"/>
      <c r="BH65" s="121"/>
      <c r="BI65" s="121"/>
      <c r="BJ65" s="121"/>
      <c r="BK65" s="121"/>
      <c r="BL65" s="121"/>
      <c r="BM65" s="119"/>
      <c r="BN65" s="119"/>
      <c r="BO65" s="119"/>
      <c r="BP65" s="119"/>
      <c r="BQ65" s="119"/>
      <c r="BR65" s="119"/>
      <c r="BS65" s="119"/>
      <c r="BT65" s="119"/>
      <c r="BU65" s="119"/>
      <c r="BV65" s="119"/>
      <c r="BW65" s="119"/>
      <c r="BX65" s="119"/>
      <c r="BY65" s="119"/>
      <c r="BZ65" s="121"/>
      <c r="CA65" s="121"/>
      <c r="CB65" s="121"/>
      <c r="CC65" s="121"/>
      <c r="CD65" s="118"/>
      <c r="CE65" s="118"/>
      <c r="CF65" s="26"/>
      <c r="CG65" s="26"/>
      <c r="CH65" s="26"/>
      <c r="CI65" s="26"/>
      <c r="CJ65" s="26"/>
      <c r="CK65" s="26"/>
      <c r="CL65" s="26"/>
      <c r="CM65" s="26"/>
      <c r="CN65" s="26"/>
      <c r="CO65" s="26"/>
      <c r="CP65" s="26"/>
      <c r="CQ65" s="26"/>
      <c r="CR65" s="26"/>
      <c r="CS65" s="26"/>
      <c r="CT65" s="26"/>
      <c r="CU65" s="26"/>
    </row>
    <row r="66" spans="1:99" ht="15.5" x14ac:dyDescent="0.35">
      <c r="A66" s="203" t="str">
        <f t="shared" si="8"/>
        <v/>
      </c>
      <c r="B66" s="161" t="str">
        <f>IF('Year 8 _2022'!$B65="","", 'Year 8 _2022'!$B65)</f>
        <v/>
      </c>
      <c r="C66" s="160" t="str">
        <f>IF('Year 8 _2022'!$C65="","", 'Year 8 _2022'!$C65)</f>
        <v>NA</v>
      </c>
      <c r="D66" s="149" t="str">
        <f>IF('Year 8 _2022'!$D65="","", 'Year 8 _2022'!$D65)</f>
        <v/>
      </c>
      <c r="E66" s="120"/>
      <c r="F66" s="230" t="str">
        <f>IF('Year 8 _2022'!$E65="","", 'Year 8 _2022'!$E65)</f>
        <v/>
      </c>
      <c r="G66" s="161" t="str">
        <f>IF('Year 8 _2022'!$AB65="","", 'Year 8 _2022'!$AB65)</f>
        <v/>
      </c>
      <c r="H66" s="120"/>
      <c r="I66" s="171" t="str">
        <f>IF('Year 8 _2022'!$I65="","", 'Year 8 _2022'!$I65)</f>
        <v/>
      </c>
      <c r="J66" s="181"/>
      <c r="K66" s="180" t="str">
        <f>IF('Year 8 _2022'!$J65="","", 'Year 8 _2022'!$J65)</f>
        <v/>
      </c>
      <c r="L66" s="181"/>
      <c r="M66" s="180">
        <f t="shared" si="20"/>
        <v>0</v>
      </c>
      <c r="N66" s="180" t="str">
        <f>IF('Year 8 _2022'!$L65="","", 'Year 8 _2022'!$L65)</f>
        <v/>
      </c>
      <c r="O66" s="181"/>
      <c r="P66" s="171">
        <f>IF('Year 8 _2022'!$O65="",0, ('Year 8 _2022'!$O65+'Year 8 _2022'!$R65))</f>
        <v>0</v>
      </c>
      <c r="Q66" s="181"/>
      <c r="R66" s="180">
        <f>IF('Year 8 _2022'!$P65="",0, 'Year 8 _2022'!$P65)</f>
        <v>0</v>
      </c>
      <c r="S66" s="242"/>
      <c r="T66" s="349"/>
      <c r="U66" s="242"/>
      <c r="V66" s="174">
        <f t="shared" si="21"/>
        <v>0</v>
      </c>
      <c r="W66" s="351"/>
      <c r="X66" s="175"/>
      <c r="Y66" s="180">
        <f>IF('Year 8 _2022'!$V65="",0, ('Year 8 _2022'!$V65+'Year 8 _2022'!$Y65))</f>
        <v>0</v>
      </c>
      <c r="Z66" s="181"/>
      <c r="AA66" s="162">
        <f>IF('Year 8 _2022'!$W65="",0, 'Year 8 _2022'!$W65)</f>
        <v>0</v>
      </c>
      <c r="AB66" s="184"/>
      <c r="AC66" s="353"/>
      <c r="AD66" s="120"/>
      <c r="AE66" s="174">
        <f t="shared" si="24"/>
        <v>0</v>
      </c>
      <c r="AF66" s="183"/>
      <c r="AG66" s="165" t="str">
        <f t="shared" si="9"/>
        <v/>
      </c>
      <c r="AH66" s="170" t="str">
        <f t="shared" si="10"/>
        <v/>
      </c>
      <c r="AI66" s="153">
        <f t="shared" si="11"/>
        <v>0</v>
      </c>
      <c r="AJ66" s="166" t="str">
        <f t="shared" si="12"/>
        <v>NA</v>
      </c>
      <c r="AK66" s="166" t="str">
        <f t="shared" si="1"/>
        <v/>
      </c>
      <c r="AL66" s="166" t="str">
        <f t="shared" si="2"/>
        <v/>
      </c>
      <c r="AM66" s="166" t="str">
        <f t="shared" si="3"/>
        <v/>
      </c>
      <c r="AN66" s="166">
        <f t="shared" si="13"/>
        <v>0</v>
      </c>
      <c r="AO66" s="166">
        <f t="shared" si="4"/>
        <v>0</v>
      </c>
      <c r="AP66" s="166">
        <f t="shared" si="5"/>
        <v>0</v>
      </c>
      <c r="AQ66" s="166">
        <f t="shared" si="23"/>
        <v>0</v>
      </c>
      <c r="AR66" s="167" t="str">
        <f>IF('Year 8 _2022'!$S65="","", 'Year 8 _2022'!$S65)</f>
        <v/>
      </c>
      <c r="AS66" s="166" t="str">
        <f>IF('Year 8 _2022'!$Z65="","", 'Year 8 _2022'!$Z65)</f>
        <v/>
      </c>
      <c r="AT66" s="166" t="str">
        <f t="shared" si="22"/>
        <v/>
      </c>
      <c r="AU66" s="166" t="str">
        <f t="shared" si="6"/>
        <v>NA</v>
      </c>
      <c r="AV66" s="166" t="str">
        <f>IF(AU66="NA","",IF(AU66=999999, "", IF(AU66=888888, "", IF(COUNTIF($AU$11:AU66,AU66)=1,AU66,""))))</f>
        <v/>
      </c>
      <c r="AW66" s="166" t="str">
        <f t="shared" si="7"/>
        <v>NA</v>
      </c>
      <c r="AX66" s="166" t="str">
        <f>IF(AW66="NA","",IF(AW66=999999, "", IF(AW66=888888, "", IF(COUNTIF($AW$11:AW66,AW66)=1,AW66,""))))</f>
        <v/>
      </c>
      <c r="AY66" s="166" t="str">
        <f t="shared" si="14"/>
        <v>NA</v>
      </c>
      <c r="AZ66" s="166" t="str">
        <f>IF(AY66="NA","",IF(AY66=999999, "", IF(AY66=888888, "", IF(COUNTIF($AY$11:AY66,AY66)=1,AY66,""))))</f>
        <v/>
      </c>
      <c r="BA66" s="166">
        <f t="shared" si="15"/>
        <v>0</v>
      </c>
      <c r="BB66" s="166">
        <f t="shared" si="16"/>
        <v>0</v>
      </c>
      <c r="BC66" s="166" t="str">
        <f t="shared" si="17"/>
        <v/>
      </c>
      <c r="BD66" s="166" t="str">
        <f t="shared" si="18"/>
        <v/>
      </c>
      <c r="BE66" s="120" t="str">
        <f t="shared" si="19"/>
        <v>NA</v>
      </c>
      <c r="BF66" s="120" t="str">
        <f>IF(BE66="NA","",IF(BE66=999999, "", IF(BE66=888888, "", IF(COUNTIF($BE$11:BE66,BE66)=1,BE66,""))))</f>
        <v/>
      </c>
      <c r="BG66" s="121"/>
      <c r="BH66" s="121"/>
      <c r="BI66" s="121"/>
      <c r="BJ66" s="121"/>
      <c r="BK66" s="121"/>
      <c r="BL66" s="121"/>
      <c r="BM66" s="119"/>
      <c r="BN66" s="119"/>
      <c r="BO66" s="119"/>
      <c r="BP66" s="119"/>
      <c r="BQ66" s="119"/>
      <c r="BR66" s="119"/>
      <c r="BS66" s="119"/>
      <c r="BT66" s="119"/>
      <c r="BU66" s="119"/>
      <c r="BV66" s="119"/>
      <c r="BW66" s="119"/>
      <c r="BX66" s="119"/>
      <c r="BY66" s="119"/>
      <c r="BZ66" s="121"/>
      <c r="CA66" s="121"/>
      <c r="CB66" s="121"/>
      <c r="CC66" s="121"/>
      <c r="CD66" s="118"/>
      <c r="CE66" s="118"/>
      <c r="CF66" s="26"/>
      <c r="CG66" s="26"/>
      <c r="CH66" s="26"/>
      <c r="CI66" s="26"/>
      <c r="CJ66" s="26"/>
      <c r="CK66" s="26"/>
      <c r="CL66" s="26"/>
      <c r="CM66" s="26"/>
      <c r="CN66" s="26"/>
      <c r="CO66" s="26"/>
      <c r="CP66" s="26"/>
      <c r="CQ66" s="26"/>
      <c r="CR66" s="26"/>
      <c r="CS66" s="26"/>
      <c r="CT66" s="26"/>
      <c r="CU66" s="26"/>
    </row>
    <row r="67" spans="1:99" ht="15.5" x14ac:dyDescent="0.35">
      <c r="A67" s="203" t="str">
        <f t="shared" si="8"/>
        <v/>
      </c>
      <c r="B67" s="161" t="str">
        <f>IF('Year 8 _2022'!$B66="","", 'Year 8 _2022'!$B66)</f>
        <v/>
      </c>
      <c r="C67" s="160" t="str">
        <f>IF('Year 8 _2022'!$C66="","", 'Year 8 _2022'!$C66)</f>
        <v>NA</v>
      </c>
      <c r="D67" s="149" t="str">
        <f>IF('Year 8 _2022'!$D66="","", 'Year 8 _2022'!$D66)</f>
        <v/>
      </c>
      <c r="E67" s="120"/>
      <c r="F67" s="230" t="str">
        <f>IF('Year 8 _2022'!$E66="","", 'Year 8 _2022'!$E66)</f>
        <v/>
      </c>
      <c r="G67" s="161" t="str">
        <f>IF('Year 8 _2022'!$AB66="","", 'Year 8 _2022'!$AB66)</f>
        <v/>
      </c>
      <c r="H67" s="120"/>
      <c r="I67" s="171" t="str">
        <f>IF('Year 8 _2022'!$I66="","", 'Year 8 _2022'!$I66)</f>
        <v/>
      </c>
      <c r="J67" s="181"/>
      <c r="K67" s="180" t="str">
        <f>IF('Year 8 _2022'!$J66="","", 'Year 8 _2022'!$J66)</f>
        <v/>
      </c>
      <c r="L67" s="181"/>
      <c r="M67" s="180">
        <f t="shared" si="20"/>
        <v>0</v>
      </c>
      <c r="N67" s="180" t="str">
        <f>IF('Year 8 _2022'!$L66="","", 'Year 8 _2022'!$L66)</f>
        <v/>
      </c>
      <c r="O67" s="181"/>
      <c r="P67" s="171">
        <f>IF('Year 8 _2022'!$O66="",0, ('Year 8 _2022'!$O66+'Year 8 _2022'!$R66))</f>
        <v>0</v>
      </c>
      <c r="Q67" s="181"/>
      <c r="R67" s="180">
        <f>IF('Year 8 _2022'!$P66="",0, 'Year 8 _2022'!$P66)</f>
        <v>0</v>
      </c>
      <c r="S67" s="242"/>
      <c r="T67" s="349"/>
      <c r="U67" s="242"/>
      <c r="V67" s="174">
        <f t="shared" si="21"/>
        <v>0</v>
      </c>
      <c r="W67" s="351"/>
      <c r="X67" s="175"/>
      <c r="Y67" s="180">
        <f>IF('Year 8 _2022'!$V66="",0, ('Year 8 _2022'!$V66+'Year 8 _2022'!$Y66))</f>
        <v>0</v>
      </c>
      <c r="Z67" s="181"/>
      <c r="AA67" s="162">
        <f>IF('Year 8 _2022'!$W66="",0, 'Year 8 _2022'!$W66)</f>
        <v>0</v>
      </c>
      <c r="AB67" s="184"/>
      <c r="AC67" s="353"/>
      <c r="AD67" s="120"/>
      <c r="AE67" s="174">
        <f t="shared" si="24"/>
        <v>0</v>
      </c>
      <c r="AF67" s="183"/>
      <c r="AG67" s="165" t="str">
        <f t="shared" si="9"/>
        <v/>
      </c>
      <c r="AH67" s="170" t="str">
        <f t="shared" si="10"/>
        <v/>
      </c>
      <c r="AI67" s="153">
        <f t="shared" si="11"/>
        <v>0</v>
      </c>
      <c r="AJ67" s="166" t="str">
        <f t="shared" si="12"/>
        <v>NA</v>
      </c>
      <c r="AK67" s="166" t="str">
        <f t="shared" si="1"/>
        <v/>
      </c>
      <c r="AL67" s="166" t="str">
        <f t="shared" si="2"/>
        <v/>
      </c>
      <c r="AM67" s="166" t="str">
        <f t="shared" si="3"/>
        <v/>
      </c>
      <c r="AN67" s="166">
        <f t="shared" si="13"/>
        <v>0</v>
      </c>
      <c r="AO67" s="166">
        <f t="shared" si="4"/>
        <v>0</v>
      </c>
      <c r="AP67" s="166">
        <f t="shared" si="5"/>
        <v>0</v>
      </c>
      <c r="AQ67" s="166">
        <f t="shared" si="23"/>
        <v>0</v>
      </c>
      <c r="AR67" s="167" t="str">
        <f>IF('Year 8 _2022'!$S66="","", 'Year 8 _2022'!$S66)</f>
        <v/>
      </c>
      <c r="AS67" s="166" t="str">
        <f>IF('Year 8 _2022'!$Z66="","", 'Year 8 _2022'!$Z66)</f>
        <v/>
      </c>
      <c r="AT67" s="166" t="str">
        <f t="shared" si="22"/>
        <v/>
      </c>
      <c r="AU67" s="166" t="str">
        <f t="shared" si="6"/>
        <v>NA</v>
      </c>
      <c r="AV67" s="166" t="str">
        <f>IF(AU67="NA","",IF(AU67=999999, "", IF(AU67=888888, "", IF(COUNTIF($AU$11:AU67,AU67)=1,AU67,""))))</f>
        <v/>
      </c>
      <c r="AW67" s="166" t="str">
        <f t="shared" si="7"/>
        <v>NA</v>
      </c>
      <c r="AX67" s="166" t="str">
        <f>IF(AW67="NA","",IF(AW67=999999, "", IF(AW67=888888, "", IF(COUNTIF($AW$11:AW67,AW67)=1,AW67,""))))</f>
        <v/>
      </c>
      <c r="AY67" s="166" t="str">
        <f t="shared" si="14"/>
        <v>NA</v>
      </c>
      <c r="AZ67" s="166" t="str">
        <f>IF(AY67="NA","",IF(AY67=999999, "", IF(AY67=888888, "", IF(COUNTIF($AY$11:AY67,AY67)=1,AY67,""))))</f>
        <v/>
      </c>
      <c r="BA67" s="166">
        <f t="shared" si="15"/>
        <v>0</v>
      </c>
      <c r="BB67" s="166">
        <f t="shared" si="16"/>
        <v>0</v>
      </c>
      <c r="BC67" s="166" t="str">
        <f t="shared" si="17"/>
        <v/>
      </c>
      <c r="BD67" s="166" t="str">
        <f t="shared" si="18"/>
        <v/>
      </c>
      <c r="BE67" s="120" t="str">
        <f t="shared" si="19"/>
        <v>NA</v>
      </c>
      <c r="BF67" s="120" t="str">
        <f>IF(BE67="NA","",IF(BE67=999999, "", IF(BE67=888888, "", IF(COUNTIF($BE$11:BE67,BE67)=1,BE67,""))))</f>
        <v/>
      </c>
      <c r="BG67" s="121"/>
      <c r="BH67" s="121"/>
      <c r="BI67" s="121"/>
      <c r="BJ67" s="121"/>
      <c r="BK67" s="121"/>
      <c r="BL67" s="121"/>
      <c r="BM67" s="119"/>
      <c r="BN67" s="119"/>
      <c r="BO67" s="119"/>
      <c r="BP67" s="119"/>
      <c r="BQ67" s="119"/>
      <c r="BR67" s="119"/>
      <c r="BS67" s="119"/>
      <c r="BT67" s="119"/>
      <c r="BU67" s="119"/>
      <c r="BV67" s="119"/>
      <c r="BW67" s="119"/>
      <c r="BX67" s="119"/>
      <c r="BY67" s="119"/>
      <c r="BZ67" s="121"/>
      <c r="CA67" s="121"/>
      <c r="CB67" s="121"/>
      <c r="CC67" s="121"/>
      <c r="CD67" s="118"/>
      <c r="CE67" s="118"/>
      <c r="CF67" s="26"/>
      <c r="CG67" s="26"/>
      <c r="CH67" s="26"/>
      <c r="CI67" s="26"/>
      <c r="CJ67" s="26"/>
      <c r="CK67" s="26"/>
      <c r="CL67" s="26"/>
      <c r="CM67" s="26"/>
      <c r="CN67" s="26"/>
      <c r="CO67" s="26"/>
      <c r="CP67" s="26"/>
      <c r="CQ67" s="26"/>
      <c r="CR67" s="26"/>
      <c r="CS67" s="26"/>
      <c r="CT67" s="26"/>
      <c r="CU67" s="26"/>
    </row>
    <row r="68" spans="1:99" ht="15.5" x14ac:dyDescent="0.35">
      <c r="A68" s="203" t="str">
        <f t="shared" si="8"/>
        <v/>
      </c>
      <c r="B68" s="161" t="str">
        <f>IF('Year 8 _2022'!$B67="","", 'Year 8 _2022'!$B67)</f>
        <v/>
      </c>
      <c r="C68" s="160" t="str">
        <f>IF('Year 8 _2022'!$C67="","", 'Year 8 _2022'!$C67)</f>
        <v>NA</v>
      </c>
      <c r="D68" s="149" t="str">
        <f>IF('Year 8 _2022'!$D67="","", 'Year 8 _2022'!$D67)</f>
        <v/>
      </c>
      <c r="E68" s="120"/>
      <c r="F68" s="230" t="str">
        <f>IF('Year 8 _2022'!$E67="","", 'Year 8 _2022'!$E67)</f>
        <v/>
      </c>
      <c r="G68" s="161" t="str">
        <f>IF('Year 8 _2022'!$AB67="","", 'Year 8 _2022'!$AB67)</f>
        <v/>
      </c>
      <c r="H68" s="120"/>
      <c r="I68" s="171" t="str">
        <f>IF('Year 8 _2022'!$I67="","", 'Year 8 _2022'!$I67)</f>
        <v/>
      </c>
      <c r="J68" s="181"/>
      <c r="K68" s="180" t="str">
        <f>IF('Year 8 _2022'!$J67="","", 'Year 8 _2022'!$J67)</f>
        <v/>
      </c>
      <c r="L68" s="181"/>
      <c r="M68" s="180">
        <f t="shared" si="20"/>
        <v>0</v>
      </c>
      <c r="N68" s="180" t="str">
        <f>IF('Year 8 _2022'!$L67="","", 'Year 8 _2022'!$L67)</f>
        <v/>
      </c>
      <c r="O68" s="181"/>
      <c r="P68" s="171">
        <f>IF('Year 8 _2022'!$O67="",0, ('Year 8 _2022'!$O67+'Year 8 _2022'!$R67))</f>
        <v>0</v>
      </c>
      <c r="Q68" s="181"/>
      <c r="R68" s="180">
        <f>IF('Year 8 _2022'!$P67="",0, 'Year 8 _2022'!$P67)</f>
        <v>0</v>
      </c>
      <c r="S68" s="242"/>
      <c r="T68" s="349"/>
      <c r="U68" s="242"/>
      <c r="V68" s="174">
        <f t="shared" si="21"/>
        <v>0</v>
      </c>
      <c r="W68" s="351"/>
      <c r="X68" s="175"/>
      <c r="Y68" s="180">
        <f>IF('Year 8 _2022'!$V67="",0, ('Year 8 _2022'!$V67+'Year 8 _2022'!$Y67))</f>
        <v>0</v>
      </c>
      <c r="Z68" s="181"/>
      <c r="AA68" s="162">
        <f>IF('Year 8 _2022'!$W67="",0, 'Year 8 _2022'!$W67)</f>
        <v>0</v>
      </c>
      <c r="AB68" s="184"/>
      <c r="AC68" s="353"/>
      <c r="AD68" s="120"/>
      <c r="AE68" s="174">
        <f t="shared" si="24"/>
        <v>0</v>
      </c>
      <c r="AF68" s="183"/>
      <c r="AG68" s="165" t="str">
        <f t="shared" si="9"/>
        <v/>
      </c>
      <c r="AH68" s="170" t="str">
        <f t="shared" si="10"/>
        <v/>
      </c>
      <c r="AI68" s="153">
        <f t="shared" si="11"/>
        <v>0</v>
      </c>
      <c r="AJ68" s="166" t="str">
        <f t="shared" si="12"/>
        <v>NA</v>
      </c>
      <c r="AK68" s="166" t="str">
        <f t="shared" si="1"/>
        <v/>
      </c>
      <c r="AL68" s="166" t="str">
        <f t="shared" si="2"/>
        <v/>
      </c>
      <c r="AM68" s="166" t="str">
        <f t="shared" si="3"/>
        <v/>
      </c>
      <c r="AN68" s="166">
        <f t="shared" si="13"/>
        <v>0</v>
      </c>
      <c r="AO68" s="166">
        <f t="shared" si="4"/>
        <v>0</v>
      </c>
      <c r="AP68" s="166">
        <f t="shared" si="5"/>
        <v>0</v>
      </c>
      <c r="AQ68" s="166">
        <f t="shared" si="23"/>
        <v>0</v>
      </c>
      <c r="AR68" s="167" t="str">
        <f>IF('Year 8 _2022'!$S67="","", 'Year 8 _2022'!$S67)</f>
        <v/>
      </c>
      <c r="AS68" s="166" t="str">
        <f>IF('Year 8 _2022'!$Z67="","", 'Year 8 _2022'!$Z67)</f>
        <v/>
      </c>
      <c r="AT68" s="166" t="str">
        <f t="shared" si="22"/>
        <v/>
      </c>
      <c r="AU68" s="166" t="str">
        <f t="shared" si="6"/>
        <v>NA</v>
      </c>
      <c r="AV68" s="166" t="str">
        <f>IF(AU68="NA","",IF(AU68=999999, "", IF(AU68=888888, "", IF(COUNTIF($AU$11:AU68,AU68)=1,AU68,""))))</f>
        <v/>
      </c>
      <c r="AW68" s="166" t="str">
        <f t="shared" si="7"/>
        <v>NA</v>
      </c>
      <c r="AX68" s="166" t="str">
        <f>IF(AW68="NA","",IF(AW68=999999, "", IF(AW68=888888, "", IF(COUNTIF($AW$11:AW68,AW68)=1,AW68,""))))</f>
        <v/>
      </c>
      <c r="AY68" s="166" t="str">
        <f t="shared" si="14"/>
        <v>NA</v>
      </c>
      <c r="AZ68" s="166" t="str">
        <f>IF(AY68="NA","",IF(AY68=999999, "", IF(AY68=888888, "", IF(COUNTIF($AY$11:AY68,AY68)=1,AY68,""))))</f>
        <v/>
      </c>
      <c r="BA68" s="166">
        <f t="shared" si="15"/>
        <v>0</v>
      </c>
      <c r="BB68" s="166">
        <f t="shared" si="16"/>
        <v>0</v>
      </c>
      <c r="BC68" s="166" t="str">
        <f t="shared" si="17"/>
        <v/>
      </c>
      <c r="BD68" s="166" t="str">
        <f t="shared" si="18"/>
        <v/>
      </c>
      <c r="BE68" s="120" t="str">
        <f t="shared" si="19"/>
        <v>NA</v>
      </c>
      <c r="BF68" s="120" t="str">
        <f>IF(BE68="NA","",IF(BE68=999999, "", IF(BE68=888888, "", IF(COUNTIF($BE$11:BE68,BE68)=1,BE68,""))))</f>
        <v/>
      </c>
      <c r="BG68" s="121"/>
      <c r="BH68" s="121"/>
      <c r="BI68" s="121"/>
      <c r="BJ68" s="121"/>
      <c r="BK68" s="121"/>
      <c r="BL68" s="121"/>
      <c r="BM68" s="119"/>
      <c r="BN68" s="119"/>
      <c r="BO68" s="119"/>
      <c r="BP68" s="119"/>
      <c r="BQ68" s="119"/>
      <c r="BR68" s="119"/>
      <c r="BS68" s="119"/>
      <c r="BT68" s="119"/>
      <c r="BU68" s="119"/>
      <c r="BV68" s="119"/>
      <c r="BW68" s="119"/>
      <c r="BX68" s="119"/>
      <c r="BY68" s="119"/>
      <c r="BZ68" s="121"/>
      <c r="CA68" s="121"/>
      <c r="CB68" s="121"/>
      <c r="CC68" s="121"/>
      <c r="CD68" s="118"/>
      <c r="CE68" s="118"/>
      <c r="CF68" s="26"/>
      <c r="CG68" s="26"/>
      <c r="CH68" s="26"/>
      <c r="CI68" s="26"/>
      <c r="CJ68" s="26"/>
      <c r="CK68" s="26"/>
      <c r="CL68" s="26"/>
      <c r="CM68" s="26"/>
      <c r="CN68" s="26"/>
      <c r="CO68" s="26"/>
      <c r="CP68" s="26"/>
      <c r="CQ68" s="26"/>
      <c r="CR68" s="26"/>
      <c r="CS68" s="26"/>
      <c r="CT68" s="26"/>
      <c r="CU68" s="26"/>
    </row>
    <row r="69" spans="1:99" ht="15.5" x14ac:dyDescent="0.35">
      <c r="A69" s="203" t="str">
        <f t="shared" si="8"/>
        <v/>
      </c>
      <c r="B69" s="161" t="str">
        <f>IF('Year 8 _2022'!$B68="","", 'Year 8 _2022'!$B68)</f>
        <v/>
      </c>
      <c r="C69" s="160" t="str">
        <f>IF('Year 8 _2022'!$C68="","", 'Year 8 _2022'!$C68)</f>
        <v>NA</v>
      </c>
      <c r="D69" s="149" t="str">
        <f>IF('Year 8 _2022'!$D68="","", 'Year 8 _2022'!$D68)</f>
        <v/>
      </c>
      <c r="E69" s="120"/>
      <c r="F69" s="230" t="str">
        <f>IF('Year 8 _2022'!$E68="","", 'Year 8 _2022'!$E68)</f>
        <v/>
      </c>
      <c r="G69" s="161" t="str">
        <f>IF('Year 8 _2022'!$AB68="","", 'Year 8 _2022'!$AB68)</f>
        <v/>
      </c>
      <c r="H69" s="120"/>
      <c r="I69" s="171" t="str">
        <f>IF('Year 8 _2022'!$I68="","", 'Year 8 _2022'!$I68)</f>
        <v/>
      </c>
      <c r="J69" s="181"/>
      <c r="K69" s="180" t="str">
        <f>IF('Year 8 _2022'!$J68="","", 'Year 8 _2022'!$J68)</f>
        <v/>
      </c>
      <c r="L69" s="181"/>
      <c r="M69" s="180">
        <f t="shared" si="20"/>
        <v>0</v>
      </c>
      <c r="N69" s="180" t="str">
        <f>IF('Year 8 _2022'!$L68="","", 'Year 8 _2022'!$L68)</f>
        <v/>
      </c>
      <c r="O69" s="181"/>
      <c r="P69" s="171">
        <f>IF('Year 8 _2022'!$O68="",0, ('Year 8 _2022'!$O68+'Year 8 _2022'!$R68))</f>
        <v>0</v>
      </c>
      <c r="Q69" s="181"/>
      <c r="R69" s="180">
        <f>IF('Year 8 _2022'!$P68="",0, 'Year 8 _2022'!$P68)</f>
        <v>0</v>
      </c>
      <c r="S69" s="242"/>
      <c r="T69" s="349"/>
      <c r="U69" s="242"/>
      <c r="V69" s="174">
        <f t="shared" si="21"/>
        <v>0</v>
      </c>
      <c r="W69" s="351"/>
      <c r="X69" s="175"/>
      <c r="Y69" s="180">
        <f>IF('Year 8 _2022'!$V68="",0, ('Year 8 _2022'!$V68+'Year 8 _2022'!$Y68))</f>
        <v>0</v>
      </c>
      <c r="Z69" s="181"/>
      <c r="AA69" s="162">
        <f>IF('Year 8 _2022'!$W68="",0, 'Year 8 _2022'!$W68)</f>
        <v>0</v>
      </c>
      <c r="AB69" s="184"/>
      <c r="AC69" s="353"/>
      <c r="AD69" s="120"/>
      <c r="AE69" s="174">
        <f t="shared" si="24"/>
        <v>0</v>
      </c>
      <c r="AF69" s="183"/>
      <c r="AG69" s="165" t="str">
        <f t="shared" si="9"/>
        <v/>
      </c>
      <c r="AH69" s="170" t="str">
        <f t="shared" si="10"/>
        <v/>
      </c>
      <c r="AI69" s="153">
        <f t="shared" si="11"/>
        <v>0</v>
      </c>
      <c r="AJ69" s="166" t="str">
        <f t="shared" si="12"/>
        <v>NA</v>
      </c>
      <c r="AK69" s="166" t="str">
        <f t="shared" si="1"/>
        <v/>
      </c>
      <c r="AL69" s="166" t="str">
        <f t="shared" si="2"/>
        <v/>
      </c>
      <c r="AM69" s="166" t="str">
        <f t="shared" si="3"/>
        <v/>
      </c>
      <c r="AN69" s="166">
        <f t="shared" si="13"/>
        <v>0</v>
      </c>
      <c r="AO69" s="166">
        <f t="shared" si="4"/>
        <v>0</v>
      </c>
      <c r="AP69" s="166">
        <f t="shared" si="5"/>
        <v>0</v>
      </c>
      <c r="AQ69" s="166">
        <f t="shared" si="23"/>
        <v>0</v>
      </c>
      <c r="AR69" s="167" t="str">
        <f>IF('Year 8 _2022'!$S68="","", 'Year 8 _2022'!$S68)</f>
        <v/>
      </c>
      <c r="AS69" s="166" t="str">
        <f>IF('Year 8 _2022'!$Z68="","", 'Year 8 _2022'!$Z68)</f>
        <v/>
      </c>
      <c r="AT69" s="166" t="str">
        <f t="shared" si="22"/>
        <v/>
      </c>
      <c r="AU69" s="166" t="str">
        <f t="shared" si="6"/>
        <v>NA</v>
      </c>
      <c r="AV69" s="166" t="str">
        <f>IF(AU69="NA","",IF(AU69=999999, "", IF(AU69=888888, "", IF(COUNTIF($AU$11:AU69,AU69)=1,AU69,""))))</f>
        <v/>
      </c>
      <c r="AW69" s="166" t="str">
        <f t="shared" si="7"/>
        <v>NA</v>
      </c>
      <c r="AX69" s="166" t="str">
        <f>IF(AW69="NA","",IF(AW69=999999, "", IF(AW69=888888, "", IF(COUNTIF($AW$11:AW69,AW69)=1,AW69,""))))</f>
        <v/>
      </c>
      <c r="AY69" s="166" t="str">
        <f t="shared" si="14"/>
        <v>NA</v>
      </c>
      <c r="AZ69" s="166" t="str">
        <f>IF(AY69="NA","",IF(AY69=999999, "", IF(AY69=888888, "", IF(COUNTIF($AY$11:AY69,AY69)=1,AY69,""))))</f>
        <v/>
      </c>
      <c r="BA69" s="166">
        <f t="shared" si="15"/>
        <v>0</v>
      </c>
      <c r="BB69" s="166">
        <f t="shared" si="16"/>
        <v>0</v>
      </c>
      <c r="BC69" s="166" t="str">
        <f t="shared" si="17"/>
        <v/>
      </c>
      <c r="BD69" s="166" t="str">
        <f t="shared" si="18"/>
        <v/>
      </c>
      <c r="BE69" s="120" t="str">
        <f t="shared" si="19"/>
        <v>NA</v>
      </c>
      <c r="BF69" s="120" t="str">
        <f>IF(BE69="NA","",IF(BE69=999999, "", IF(BE69=888888, "", IF(COUNTIF($BE$11:BE69,BE69)=1,BE69,""))))</f>
        <v/>
      </c>
      <c r="BG69" s="121"/>
      <c r="BH69" s="121"/>
      <c r="BI69" s="121"/>
      <c r="BJ69" s="121"/>
      <c r="BK69" s="121"/>
      <c r="BL69" s="121"/>
      <c r="BM69" s="119"/>
      <c r="BN69" s="119"/>
      <c r="BO69" s="119"/>
      <c r="BP69" s="119"/>
      <c r="BQ69" s="119"/>
      <c r="BR69" s="119"/>
      <c r="BS69" s="119"/>
      <c r="BT69" s="119"/>
      <c r="BU69" s="119"/>
      <c r="BV69" s="119"/>
      <c r="BW69" s="119"/>
      <c r="BX69" s="119"/>
      <c r="BY69" s="119"/>
      <c r="BZ69" s="121"/>
      <c r="CA69" s="121"/>
      <c r="CB69" s="121"/>
      <c r="CC69" s="121"/>
      <c r="CD69" s="118"/>
      <c r="CE69" s="118"/>
      <c r="CF69" s="26"/>
      <c r="CG69" s="26"/>
      <c r="CH69" s="26"/>
      <c r="CI69" s="26"/>
      <c r="CJ69" s="26"/>
      <c r="CK69" s="26"/>
      <c r="CL69" s="26"/>
      <c r="CM69" s="26"/>
      <c r="CN69" s="26"/>
      <c r="CO69" s="26"/>
      <c r="CP69" s="26"/>
      <c r="CQ69" s="26"/>
      <c r="CR69" s="26"/>
      <c r="CS69" s="26"/>
      <c r="CT69" s="26"/>
      <c r="CU69" s="26"/>
    </row>
    <row r="70" spans="1:99" ht="15.5" x14ac:dyDescent="0.35">
      <c r="A70" s="203" t="str">
        <f t="shared" si="8"/>
        <v/>
      </c>
      <c r="B70" s="161" t="str">
        <f>IF('Year 8 _2022'!$B69="","", 'Year 8 _2022'!$B69)</f>
        <v/>
      </c>
      <c r="C70" s="160" t="str">
        <f>IF('Year 8 _2022'!$C69="","", 'Year 8 _2022'!$C69)</f>
        <v>NA</v>
      </c>
      <c r="D70" s="149" t="str">
        <f>IF('Year 8 _2022'!$D69="","", 'Year 8 _2022'!$D69)</f>
        <v/>
      </c>
      <c r="E70" s="120"/>
      <c r="F70" s="230" t="str">
        <f>IF('Year 8 _2022'!$E69="","", 'Year 8 _2022'!$E69)</f>
        <v/>
      </c>
      <c r="G70" s="161" t="str">
        <f>IF('Year 8 _2022'!$AB69="","", 'Year 8 _2022'!$AB69)</f>
        <v/>
      </c>
      <c r="H70" s="120"/>
      <c r="I70" s="171" t="str">
        <f>IF('Year 8 _2022'!$I69="","", 'Year 8 _2022'!$I69)</f>
        <v/>
      </c>
      <c r="J70" s="181"/>
      <c r="K70" s="180" t="str">
        <f>IF('Year 8 _2022'!$J69="","", 'Year 8 _2022'!$J69)</f>
        <v/>
      </c>
      <c r="L70" s="181"/>
      <c r="M70" s="180">
        <f t="shared" si="20"/>
        <v>0</v>
      </c>
      <c r="N70" s="180" t="str">
        <f>IF('Year 8 _2022'!$L69="","", 'Year 8 _2022'!$L69)</f>
        <v/>
      </c>
      <c r="O70" s="181"/>
      <c r="P70" s="171">
        <f>IF('Year 8 _2022'!$O69="",0, ('Year 8 _2022'!$O69+'Year 8 _2022'!$R69))</f>
        <v>0</v>
      </c>
      <c r="Q70" s="181"/>
      <c r="R70" s="180">
        <f>IF('Year 8 _2022'!$P69="",0, 'Year 8 _2022'!$P69)</f>
        <v>0</v>
      </c>
      <c r="S70" s="242"/>
      <c r="T70" s="349"/>
      <c r="U70" s="242"/>
      <c r="V70" s="174">
        <f t="shared" si="21"/>
        <v>0</v>
      </c>
      <c r="W70" s="351"/>
      <c r="X70" s="175"/>
      <c r="Y70" s="180">
        <f>IF('Year 8 _2022'!$V69="",0, ('Year 8 _2022'!$V69+'Year 8 _2022'!$Y69))</f>
        <v>0</v>
      </c>
      <c r="Z70" s="181"/>
      <c r="AA70" s="162">
        <f>IF('Year 8 _2022'!$W69="",0, 'Year 8 _2022'!$W69)</f>
        <v>0</v>
      </c>
      <c r="AB70" s="184"/>
      <c r="AC70" s="353"/>
      <c r="AD70" s="120"/>
      <c r="AE70" s="174">
        <f t="shared" si="24"/>
        <v>0</v>
      </c>
      <c r="AF70" s="183"/>
      <c r="AG70" s="165" t="str">
        <f t="shared" si="9"/>
        <v/>
      </c>
      <c r="AH70" s="170" t="str">
        <f t="shared" si="10"/>
        <v/>
      </c>
      <c r="AI70" s="153">
        <f t="shared" si="11"/>
        <v>0</v>
      </c>
      <c r="AJ70" s="166" t="str">
        <f t="shared" si="12"/>
        <v>NA</v>
      </c>
      <c r="AK70" s="166" t="str">
        <f t="shared" si="1"/>
        <v/>
      </c>
      <c r="AL70" s="166" t="str">
        <f t="shared" si="2"/>
        <v/>
      </c>
      <c r="AM70" s="166" t="str">
        <f t="shared" si="3"/>
        <v/>
      </c>
      <c r="AN70" s="166">
        <f t="shared" si="13"/>
        <v>0</v>
      </c>
      <c r="AO70" s="166">
        <f t="shared" si="4"/>
        <v>0</v>
      </c>
      <c r="AP70" s="166">
        <f t="shared" si="5"/>
        <v>0</v>
      </c>
      <c r="AQ70" s="166">
        <f t="shared" si="23"/>
        <v>0</v>
      </c>
      <c r="AR70" s="167" t="str">
        <f>IF('Year 8 _2022'!$S69="","", 'Year 8 _2022'!$S69)</f>
        <v/>
      </c>
      <c r="AS70" s="166" t="str">
        <f>IF('Year 8 _2022'!$Z69="","", 'Year 8 _2022'!$Z69)</f>
        <v/>
      </c>
      <c r="AT70" s="166" t="str">
        <f t="shared" si="22"/>
        <v/>
      </c>
      <c r="AU70" s="166" t="str">
        <f t="shared" si="6"/>
        <v>NA</v>
      </c>
      <c r="AV70" s="166" t="str">
        <f>IF(AU70="NA","",IF(AU70=999999, "", IF(AU70=888888, "", IF(COUNTIF($AU$11:AU70,AU70)=1,AU70,""))))</f>
        <v/>
      </c>
      <c r="AW70" s="166" t="str">
        <f t="shared" si="7"/>
        <v>NA</v>
      </c>
      <c r="AX70" s="166" t="str">
        <f>IF(AW70="NA","",IF(AW70=999999, "", IF(AW70=888888, "", IF(COUNTIF($AW$11:AW70,AW70)=1,AW70,""))))</f>
        <v/>
      </c>
      <c r="AY70" s="166" t="str">
        <f t="shared" si="14"/>
        <v>NA</v>
      </c>
      <c r="AZ70" s="166" t="str">
        <f>IF(AY70="NA","",IF(AY70=999999, "", IF(AY70=888888, "", IF(COUNTIF($AY$11:AY70,AY70)=1,AY70,""))))</f>
        <v/>
      </c>
      <c r="BA70" s="166">
        <f t="shared" si="15"/>
        <v>0</v>
      </c>
      <c r="BB70" s="166">
        <f t="shared" si="16"/>
        <v>0</v>
      </c>
      <c r="BC70" s="166" t="str">
        <f t="shared" si="17"/>
        <v/>
      </c>
      <c r="BD70" s="166" t="str">
        <f t="shared" si="18"/>
        <v/>
      </c>
      <c r="BE70" s="120" t="str">
        <f t="shared" si="19"/>
        <v>NA</v>
      </c>
      <c r="BF70" s="120" t="str">
        <f>IF(BE70="NA","",IF(BE70=999999, "", IF(BE70=888888, "", IF(COUNTIF($BE$11:BE70,BE70)=1,BE70,""))))</f>
        <v/>
      </c>
      <c r="BG70" s="121"/>
      <c r="BH70" s="121"/>
      <c r="BI70" s="121"/>
      <c r="BJ70" s="121"/>
      <c r="BK70" s="121"/>
      <c r="BL70" s="121"/>
      <c r="BM70" s="119"/>
      <c r="BN70" s="119"/>
      <c r="BO70" s="119"/>
      <c r="BP70" s="119"/>
      <c r="BQ70" s="119"/>
      <c r="BR70" s="119"/>
      <c r="BS70" s="119"/>
      <c r="BT70" s="119"/>
      <c r="BU70" s="119"/>
      <c r="BV70" s="119"/>
      <c r="BW70" s="119"/>
      <c r="BX70" s="119"/>
      <c r="BY70" s="119"/>
      <c r="BZ70" s="121"/>
      <c r="CA70" s="121"/>
      <c r="CB70" s="121"/>
      <c r="CC70" s="121"/>
      <c r="CD70" s="118"/>
      <c r="CE70" s="118"/>
      <c r="CF70" s="26"/>
      <c r="CG70" s="26"/>
      <c r="CH70" s="26"/>
      <c r="CI70" s="26"/>
      <c r="CJ70" s="26"/>
      <c r="CK70" s="26"/>
      <c r="CL70" s="26"/>
      <c r="CM70" s="26"/>
      <c r="CN70" s="26"/>
      <c r="CO70" s="26"/>
      <c r="CP70" s="26"/>
      <c r="CQ70" s="26"/>
      <c r="CR70" s="26"/>
      <c r="CS70" s="26"/>
      <c r="CT70" s="26"/>
      <c r="CU70" s="26"/>
    </row>
    <row r="71" spans="1:99" ht="15.5" x14ac:dyDescent="0.35">
      <c r="A71" s="203" t="str">
        <f t="shared" si="8"/>
        <v/>
      </c>
      <c r="B71" s="161" t="str">
        <f>IF('Year 8 _2022'!$B70="","", 'Year 8 _2022'!$B70)</f>
        <v/>
      </c>
      <c r="C71" s="160" t="str">
        <f>IF('Year 8 _2022'!$C70="","", 'Year 8 _2022'!$C70)</f>
        <v>NA</v>
      </c>
      <c r="D71" s="149" t="str">
        <f>IF('Year 8 _2022'!$D70="","", 'Year 8 _2022'!$D70)</f>
        <v/>
      </c>
      <c r="E71" s="120"/>
      <c r="F71" s="230" t="str">
        <f>IF('Year 8 _2022'!$E70="","", 'Year 8 _2022'!$E70)</f>
        <v/>
      </c>
      <c r="G71" s="161" t="str">
        <f>IF('Year 8 _2022'!$AB70="","", 'Year 8 _2022'!$AB70)</f>
        <v/>
      </c>
      <c r="H71" s="120"/>
      <c r="I71" s="171" t="str">
        <f>IF('Year 8 _2022'!$I70="","", 'Year 8 _2022'!$I70)</f>
        <v/>
      </c>
      <c r="J71" s="181"/>
      <c r="K71" s="180" t="str">
        <f>IF('Year 8 _2022'!$J70="","", 'Year 8 _2022'!$J70)</f>
        <v/>
      </c>
      <c r="L71" s="181"/>
      <c r="M71" s="180">
        <f t="shared" si="20"/>
        <v>0</v>
      </c>
      <c r="N71" s="180" t="str">
        <f>IF('Year 8 _2022'!$L70="","", 'Year 8 _2022'!$L70)</f>
        <v/>
      </c>
      <c r="O71" s="181"/>
      <c r="P71" s="171">
        <f>IF('Year 8 _2022'!$O70="",0, ('Year 8 _2022'!$O70+'Year 8 _2022'!$R70))</f>
        <v>0</v>
      </c>
      <c r="Q71" s="181"/>
      <c r="R71" s="180">
        <f>IF('Year 8 _2022'!$P70="",0, 'Year 8 _2022'!$P70)</f>
        <v>0</v>
      </c>
      <c r="S71" s="242"/>
      <c r="T71" s="349"/>
      <c r="U71" s="242"/>
      <c r="V71" s="174">
        <f t="shared" si="21"/>
        <v>0</v>
      </c>
      <c r="W71" s="351"/>
      <c r="X71" s="175"/>
      <c r="Y71" s="180">
        <f>IF('Year 8 _2022'!$V70="",0, ('Year 8 _2022'!$V70+'Year 8 _2022'!$Y70))</f>
        <v>0</v>
      </c>
      <c r="Z71" s="181"/>
      <c r="AA71" s="162">
        <f>IF('Year 8 _2022'!$W70="",0, 'Year 8 _2022'!$W70)</f>
        <v>0</v>
      </c>
      <c r="AB71" s="184"/>
      <c r="AC71" s="353"/>
      <c r="AD71" s="120"/>
      <c r="AE71" s="174">
        <f t="shared" si="24"/>
        <v>0</v>
      </c>
      <c r="AF71" s="183"/>
      <c r="AG71" s="165" t="str">
        <f t="shared" si="9"/>
        <v/>
      </c>
      <c r="AH71" s="170" t="str">
        <f t="shared" si="10"/>
        <v/>
      </c>
      <c r="AI71" s="153">
        <f t="shared" si="11"/>
        <v>0</v>
      </c>
      <c r="AJ71" s="166" t="str">
        <f t="shared" si="12"/>
        <v>NA</v>
      </c>
      <c r="AK71" s="166" t="str">
        <f t="shared" si="1"/>
        <v/>
      </c>
      <c r="AL71" s="166" t="str">
        <f t="shared" si="2"/>
        <v/>
      </c>
      <c r="AM71" s="166" t="str">
        <f t="shared" si="3"/>
        <v/>
      </c>
      <c r="AN71" s="166">
        <f t="shared" si="13"/>
        <v>0</v>
      </c>
      <c r="AO71" s="166">
        <f t="shared" si="4"/>
        <v>0</v>
      </c>
      <c r="AP71" s="166">
        <f t="shared" si="5"/>
        <v>0</v>
      </c>
      <c r="AQ71" s="166">
        <f t="shared" si="23"/>
        <v>0</v>
      </c>
      <c r="AR71" s="167" t="str">
        <f>IF('Year 8 _2022'!$S70="","", 'Year 8 _2022'!$S70)</f>
        <v/>
      </c>
      <c r="AS71" s="166" t="str">
        <f>IF('Year 8 _2022'!$Z70="","", 'Year 8 _2022'!$Z70)</f>
        <v/>
      </c>
      <c r="AT71" s="166" t="str">
        <f t="shared" si="22"/>
        <v/>
      </c>
      <c r="AU71" s="166" t="str">
        <f t="shared" si="6"/>
        <v>NA</v>
      </c>
      <c r="AV71" s="166" t="str">
        <f>IF(AU71="NA","",IF(AU71=999999, "", IF(AU71=888888, "", IF(COUNTIF($AU$11:AU71,AU71)=1,AU71,""))))</f>
        <v/>
      </c>
      <c r="AW71" s="166" t="str">
        <f t="shared" si="7"/>
        <v>NA</v>
      </c>
      <c r="AX71" s="166" t="str">
        <f>IF(AW71="NA","",IF(AW71=999999, "", IF(AW71=888888, "", IF(COUNTIF($AW$11:AW71,AW71)=1,AW71,""))))</f>
        <v/>
      </c>
      <c r="AY71" s="166" t="str">
        <f t="shared" si="14"/>
        <v>NA</v>
      </c>
      <c r="AZ71" s="166" t="str">
        <f>IF(AY71="NA","",IF(AY71=999999, "", IF(AY71=888888, "", IF(COUNTIF($AY$11:AY71,AY71)=1,AY71,""))))</f>
        <v/>
      </c>
      <c r="BA71" s="166">
        <f t="shared" si="15"/>
        <v>0</v>
      </c>
      <c r="BB71" s="166">
        <f t="shared" si="16"/>
        <v>0</v>
      </c>
      <c r="BC71" s="166" t="str">
        <f t="shared" si="17"/>
        <v/>
      </c>
      <c r="BD71" s="166" t="str">
        <f t="shared" si="18"/>
        <v/>
      </c>
      <c r="BE71" s="120" t="str">
        <f t="shared" si="19"/>
        <v>NA</v>
      </c>
      <c r="BF71" s="120" t="str">
        <f>IF(BE71="NA","",IF(BE71=999999, "", IF(BE71=888888, "", IF(COUNTIF($BE$11:BE71,BE71)=1,BE71,""))))</f>
        <v/>
      </c>
      <c r="BG71" s="121"/>
      <c r="BH71" s="121"/>
      <c r="BI71" s="121"/>
      <c r="BJ71" s="121"/>
      <c r="BK71" s="121"/>
      <c r="BL71" s="121"/>
      <c r="BM71" s="119"/>
      <c r="BN71" s="119"/>
      <c r="BO71" s="119"/>
      <c r="BP71" s="119"/>
      <c r="BQ71" s="119"/>
      <c r="BR71" s="119"/>
      <c r="BS71" s="119"/>
      <c r="BT71" s="119"/>
      <c r="BU71" s="119"/>
      <c r="BV71" s="119"/>
      <c r="BW71" s="119"/>
      <c r="BX71" s="119"/>
      <c r="BY71" s="119"/>
      <c r="BZ71" s="121"/>
      <c r="CA71" s="121"/>
      <c r="CB71" s="121"/>
      <c r="CC71" s="121"/>
      <c r="CD71" s="118"/>
      <c r="CE71" s="118"/>
      <c r="CF71" s="26"/>
      <c r="CG71" s="26"/>
      <c r="CH71" s="26"/>
      <c r="CI71" s="26"/>
      <c r="CJ71" s="26"/>
      <c r="CK71" s="26"/>
      <c r="CL71" s="26"/>
      <c r="CM71" s="26"/>
      <c r="CN71" s="26"/>
      <c r="CO71" s="26"/>
      <c r="CP71" s="26"/>
      <c r="CQ71" s="26"/>
      <c r="CR71" s="26"/>
      <c r="CS71" s="26"/>
      <c r="CT71" s="26"/>
      <c r="CU71" s="26"/>
    </row>
    <row r="72" spans="1:99" ht="15.5" x14ac:dyDescent="0.35">
      <c r="A72" s="203" t="str">
        <f t="shared" si="8"/>
        <v/>
      </c>
      <c r="B72" s="161" t="str">
        <f>IF('Year 8 _2022'!$B71="","", 'Year 8 _2022'!$B71)</f>
        <v/>
      </c>
      <c r="C72" s="160" t="str">
        <f>IF('Year 8 _2022'!$C71="","", 'Year 8 _2022'!$C71)</f>
        <v>NA</v>
      </c>
      <c r="D72" s="149" t="str">
        <f>IF('Year 8 _2022'!$D71="","", 'Year 8 _2022'!$D71)</f>
        <v/>
      </c>
      <c r="E72" s="120"/>
      <c r="F72" s="230" t="str">
        <f>IF('Year 8 _2022'!$E71="","", 'Year 8 _2022'!$E71)</f>
        <v/>
      </c>
      <c r="G72" s="161" t="str">
        <f>IF('Year 8 _2022'!$AB71="","", 'Year 8 _2022'!$AB71)</f>
        <v/>
      </c>
      <c r="H72" s="120"/>
      <c r="I72" s="171" t="str">
        <f>IF('Year 8 _2022'!$I71="","", 'Year 8 _2022'!$I71)</f>
        <v/>
      </c>
      <c r="J72" s="181"/>
      <c r="K72" s="180" t="str">
        <f>IF('Year 8 _2022'!$J71="","", 'Year 8 _2022'!$J71)</f>
        <v/>
      </c>
      <c r="L72" s="181"/>
      <c r="M72" s="180">
        <f t="shared" si="20"/>
        <v>0</v>
      </c>
      <c r="N72" s="180" t="str">
        <f>IF('Year 8 _2022'!$L71="","", 'Year 8 _2022'!$L71)</f>
        <v/>
      </c>
      <c r="O72" s="181"/>
      <c r="P72" s="171">
        <f>IF('Year 8 _2022'!$O71="",0, ('Year 8 _2022'!$O71+'Year 8 _2022'!$R71))</f>
        <v>0</v>
      </c>
      <c r="Q72" s="181"/>
      <c r="R72" s="180">
        <f>IF('Year 8 _2022'!$P71="",0, 'Year 8 _2022'!$P71)</f>
        <v>0</v>
      </c>
      <c r="S72" s="242"/>
      <c r="T72" s="349"/>
      <c r="U72" s="242"/>
      <c r="V72" s="174">
        <f t="shared" si="21"/>
        <v>0</v>
      </c>
      <c r="W72" s="351"/>
      <c r="X72" s="175"/>
      <c r="Y72" s="180">
        <f>IF('Year 8 _2022'!$V71="",0, ('Year 8 _2022'!$V71+'Year 8 _2022'!$Y71))</f>
        <v>0</v>
      </c>
      <c r="Z72" s="181"/>
      <c r="AA72" s="162">
        <f>IF('Year 8 _2022'!$W71="",0, 'Year 8 _2022'!$W71)</f>
        <v>0</v>
      </c>
      <c r="AB72" s="184"/>
      <c r="AC72" s="353"/>
      <c r="AD72" s="120"/>
      <c r="AE72" s="174">
        <f t="shared" si="24"/>
        <v>0</v>
      </c>
      <c r="AF72" s="183"/>
      <c r="AG72" s="165" t="str">
        <f t="shared" si="9"/>
        <v/>
      </c>
      <c r="AH72" s="170" t="str">
        <f t="shared" si="10"/>
        <v/>
      </c>
      <c r="AI72" s="153">
        <f t="shared" si="11"/>
        <v>0</v>
      </c>
      <c r="AJ72" s="166" t="str">
        <f t="shared" si="12"/>
        <v>NA</v>
      </c>
      <c r="AK72" s="166" t="str">
        <f t="shared" si="1"/>
        <v/>
      </c>
      <c r="AL72" s="166" t="str">
        <f t="shared" si="2"/>
        <v/>
      </c>
      <c r="AM72" s="166" t="str">
        <f t="shared" si="3"/>
        <v/>
      </c>
      <c r="AN72" s="166">
        <f t="shared" si="13"/>
        <v>0</v>
      </c>
      <c r="AO72" s="166">
        <f t="shared" si="4"/>
        <v>0</v>
      </c>
      <c r="AP72" s="166">
        <f t="shared" si="5"/>
        <v>0</v>
      </c>
      <c r="AQ72" s="166">
        <f t="shared" si="23"/>
        <v>0</v>
      </c>
      <c r="AR72" s="167" t="str">
        <f>IF('Year 8 _2022'!$S71="","", 'Year 8 _2022'!$S71)</f>
        <v/>
      </c>
      <c r="AS72" s="166" t="str">
        <f>IF('Year 8 _2022'!$Z71="","", 'Year 8 _2022'!$Z71)</f>
        <v/>
      </c>
      <c r="AT72" s="166" t="str">
        <f t="shared" si="22"/>
        <v/>
      </c>
      <c r="AU72" s="166" t="str">
        <f t="shared" si="6"/>
        <v>NA</v>
      </c>
      <c r="AV72" s="166" t="str">
        <f>IF(AU72="NA","",IF(AU72=999999, "", IF(AU72=888888, "", IF(COUNTIF($AU$11:AU72,AU72)=1,AU72,""))))</f>
        <v/>
      </c>
      <c r="AW72" s="166" t="str">
        <f t="shared" si="7"/>
        <v>NA</v>
      </c>
      <c r="AX72" s="166" t="str">
        <f>IF(AW72="NA","",IF(AW72=999999, "", IF(AW72=888888, "", IF(COUNTIF($AW$11:AW72,AW72)=1,AW72,""))))</f>
        <v/>
      </c>
      <c r="AY72" s="166" t="str">
        <f t="shared" si="14"/>
        <v>NA</v>
      </c>
      <c r="AZ72" s="166" t="str">
        <f>IF(AY72="NA","",IF(AY72=999999, "", IF(AY72=888888, "", IF(COUNTIF($AY$11:AY72,AY72)=1,AY72,""))))</f>
        <v/>
      </c>
      <c r="BA72" s="166">
        <f t="shared" si="15"/>
        <v>0</v>
      </c>
      <c r="BB72" s="166">
        <f t="shared" si="16"/>
        <v>0</v>
      </c>
      <c r="BC72" s="166" t="str">
        <f t="shared" si="17"/>
        <v/>
      </c>
      <c r="BD72" s="166" t="str">
        <f t="shared" si="18"/>
        <v/>
      </c>
      <c r="BE72" s="120" t="str">
        <f t="shared" si="19"/>
        <v>NA</v>
      </c>
      <c r="BF72" s="120" t="str">
        <f>IF(BE72="NA","",IF(BE72=999999, "", IF(BE72=888888, "", IF(COUNTIF($BE$11:BE72,BE72)=1,BE72,""))))</f>
        <v/>
      </c>
      <c r="BG72" s="121"/>
      <c r="BH72" s="121"/>
      <c r="BI72" s="121"/>
      <c r="BJ72" s="121"/>
      <c r="BK72" s="121"/>
      <c r="BL72" s="121"/>
      <c r="BM72" s="119"/>
      <c r="BN72" s="119"/>
      <c r="BO72" s="119"/>
      <c r="BP72" s="119"/>
      <c r="BQ72" s="119"/>
      <c r="BR72" s="119"/>
      <c r="BS72" s="119"/>
      <c r="BT72" s="119"/>
      <c r="BU72" s="119"/>
      <c r="BV72" s="119"/>
      <c r="BW72" s="119"/>
      <c r="BX72" s="119"/>
      <c r="BY72" s="119"/>
      <c r="BZ72" s="121"/>
      <c r="CA72" s="121"/>
      <c r="CB72" s="121"/>
      <c r="CC72" s="121"/>
      <c r="CD72" s="118"/>
      <c r="CE72" s="118"/>
      <c r="CF72" s="26"/>
      <c r="CG72" s="26"/>
      <c r="CH72" s="26"/>
      <c r="CI72" s="26"/>
      <c r="CJ72" s="26"/>
      <c r="CK72" s="26"/>
      <c r="CL72" s="26"/>
      <c r="CM72" s="26"/>
      <c r="CN72" s="26"/>
      <c r="CO72" s="26"/>
      <c r="CP72" s="26"/>
      <c r="CQ72" s="26"/>
      <c r="CR72" s="26"/>
      <c r="CS72" s="26"/>
      <c r="CT72" s="26"/>
      <c r="CU72" s="26"/>
    </row>
    <row r="73" spans="1:99" ht="15.5" x14ac:dyDescent="0.35">
      <c r="A73" s="203" t="str">
        <f t="shared" si="8"/>
        <v/>
      </c>
      <c r="B73" s="161" t="str">
        <f>IF('Year 8 _2022'!$B72="","", 'Year 8 _2022'!$B72)</f>
        <v/>
      </c>
      <c r="C73" s="160" t="str">
        <f>IF('Year 8 _2022'!$C72="","", 'Year 8 _2022'!$C72)</f>
        <v>NA</v>
      </c>
      <c r="D73" s="149" t="str">
        <f>IF('Year 8 _2022'!$D72="","", 'Year 8 _2022'!$D72)</f>
        <v/>
      </c>
      <c r="E73" s="120"/>
      <c r="F73" s="230" t="str">
        <f>IF('Year 8 _2022'!$E72="","", 'Year 8 _2022'!$E72)</f>
        <v/>
      </c>
      <c r="G73" s="161" t="str">
        <f>IF('Year 8 _2022'!$AB72="","", 'Year 8 _2022'!$AB72)</f>
        <v/>
      </c>
      <c r="H73" s="120"/>
      <c r="I73" s="171" t="str">
        <f>IF('Year 8 _2022'!$I72="","", 'Year 8 _2022'!$I72)</f>
        <v/>
      </c>
      <c r="J73" s="181"/>
      <c r="K73" s="180" t="str">
        <f>IF('Year 8 _2022'!$J72="","", 'Year 8 _2022'!$J72)</f>
        <v/>
      </c>
      <c r="L73" s="181"/>
      <c r="M73" s="180">
        <f t="shared" si="20"/>
        <v>0</v>
      </c>
      <c r="N73" s="180" t="str">
        <f>IF('Year 8 _2022'!$L72="","", 'Year 8 _2022'!$L72)</f>
        <v/>
      </c>
      <c r="O73" s="181"/>
      <c r="P73" s="171">
        <f>IF('Year 8 _2022'!$O72="",0, ('Year 8 _2022'!$O72+'Year 8 _2022'!$R72))</f>
        <v>0</v>
      </c>
      <c r="Q73" s="181"/>
      <c r="R73" s="180">
        <f>IF('Year 8 _2022'!$P72="",0, 'Year 8 _2022'!$P72)</f>
        <v>0</v>
      </c>
      <c r="S73" s="242"/>
      <c r="T73" s="349"/>
      <c r="U73" s="242"/>
      <c r="V73" s="174">
        <f t="shared" si="21"/>
        <v>0</v>
      </c>
      <c r="W73" s="351"/>
      <c r="X73" s="175"/>
      <c r="Y73" s="180">
        <f>IF('Year 8 _2022'!$V72="",0, ('Year 8 _2022'!$V72+'Year 8 _2022'!$Y72))</f>
        <v>0</v>
      </c>
      <c r="Z73" s="181"/>
      <c r="AA73" s="162">
        <f>IF('Year 8 _2022'!$W72="",0, 'Year 8 _2022'!$W72)</f>
        <v>0</v>
      </c>
      <c r="AB73" s="184"/>
      <c r="AC73" s="353"/>
      <c r="AD73" s="120"/>
      <c r="AE73" s="174">
        <f t="shared" si="24"/>
        <v>0</v>
      </c>
      <c r="AF73" s="183"/>
      <c r="AG73" s="165" t="str">
        <f t="shared" si="9"/>
        <v/>
      </c>
      <c r="AH73" s="170" t="str">
        <f t="shared" si="10"/>
        <v/>
      </c>
      <c r="AI73" s="153">
        <f t="shared" si="11"/>
        <v>0</v>
      </c>
      <c r="AJ73" s="166" t="str">
        <f t="shared" si="12"/>
        <v>NA</v>
      </c>
      <c r="AK73" s="166" t="str">
        <f t="shared" si="1"/>
        <v/>
      </c>
      <c r="AL73" s="166" t="str">
        <f t="shared" si="2"/>
        <v/>
      </c>
      <c r="AM73" s="166" t="str">
        <f t="shared" si="3"/>
        <v/>
      </c>
      <c r="AN73" s="166">
        <f t="shared" si="13"/>
        <v>0</v>
      </c>
      <c r="AO73" s="166">
        <f t="shared" si="4"/>
        <v>0</v>
      </c>
      <c r="AP73" s="166">
        <f t="shared" si="5"/>
        <v>0</v>
      </c>
      <c r="AQ73" s="166">
        <f t="shared" si="23"/>
        <v>0</v>
      </c>
      <c r="AR73" s="167" t="str">
        <f>IF('Year 8 _2022'!$S72="","", 'Year 8 _2022'!$S72)</f>
        <v/>
      </c>
      <c r="AS73" s="166" t="str">
        <f>IF('Year 8 _2022'!$Z72="","", 'Year 8 _2022'!$Z72)</f>
        <v/>
      </c>
      <c r="AT73" s="166" t="str">
        <f t="shared" si="22"/>
        <v/>
      </c>
      <c r="AU73" s="166" t="str">
        <f t="shared" si="6"/>
        <v>NA</v>
      </c>
      <c r="AV73" s="166" t="str">
        <f>IF(AU73="NA","",IF(AU73=999999, "", IF(AU73=888888, "", IF(COUNTIF($AU$11:AU73,AU73)=1,AU73,""))))</f>
        <v/>
      </c>
      <c r="AW73" s="166" t="str">
        <f t="shared" si="7"/>
        <v>NA</v>
      </c>
      <c r="AX73" s="166" t="str">
        <f>IF(AW73="NA","",IF(AW73=999999, "", IF(AW73=888888, "", IF(COUNTIF($AW$11:AW73,AW73)=1,AW73,""))))</f>
        <v/>
      </c>
      <c r="AY73" s="166" t="str">
        <f t="shared" si="14"/>
        <v>NA</v>
      </c>
      <c r="AZ73" s="166" t="str">
        <f>IF(AY73="NA","",IF(AY73=999999, "", IF(AY73=888888, "", IF(COUNTIF($AY$11:AY73,AY73)=1,AY73,""))))</f>
        <v/>
      </c>
      <c r="BA73" s="166">
        <f t="shared" si="15"/>
        <v>0</v>
      </c>
      <c r="BB73" s="166">
        <f t="shared" si="16"/>
        <v>0</v>
      </c>
      <c r="BC73" s="166" t="str">
        <f t="shared" si="17"/>
        <v/>
      </c>
      <c r="BD73" s="166" t="str">
        <f t="shared" si="18"/>
        <v/>
      </c>
      <c r="BE73" s="120" t="str">
        <f t="shared" si="19"/>
        <v>NA</v>
      </c>
      <c r="BF73" s="120" t="str">
        <f>IF(BE73="NA","",IF(BE73=999999, "", IF(BE73=888888, "", IF(COUNTIF($BE$11:BE73,BE73)=1,BE73,""))))</f>
        <v/>
      </c>
      <c r="BG73" s="121"/>
      <c r="BH73" s="121"/>
      <c r="BI73" s="121"/>
      <c r="BJ73" s="121"/>
      <c r="BK73" s="121"/>
      <c r="BL73" s="121"/>
      <c r="BM73" s="119"/>
      <c r="BN73" s="119"/>
      <c r="BO73" s="119"/>
      <c r="BP73" s="119"/>
      <c r="BQ73" s="119"/>
      <c r="BR73" s="119"/>
      <c r="BS73" s="119"/>
      <c r="BT73" s="119"/>
      <c r="BU73" s="119"/>
      <c r="BV73" s="119"/>
      <c r="BW73" s="119"/>
      <c r="BX73" s="119"/>
      <c r="BY73" s="119"/>
      <c r="BZ73" s="121"/>
      <c r="CA73" s="121"/>
      <c r="CB73" s="121"/>
      <c r="CC73" s="121"/>
      <c r="CD73" s="118"/>
      <c r="CE73" s="118"/>
      <c r="CF73" s="26"/>
      <c r="CG73" s="26"/>
      <c r="CH73" s="26"/>
      <c r="CI73" s="26"/>
      <c r="CJ73" s="26"/>
      <c r="CK73" s="26"/>
      <c r="CL73" s="26"/>
      <c r="CM73" s="26"/>
      <c r="CN73" s="26"/>
      <c r="CO73" s="26"/>
      <c r="CP73" s="26"/>
      <c r="CQ73" s="26"/>
      <c r="CR73" s="26"/>
      <c r="CS73" s="26"/>
      <c r="CT73" s="26"/>
      <c r="CU73" s="26"/>
    </row>
    <row r="74" spans="1:99" ht="15.5" x14ac:dyDescent="0.35">
      <c r="A74" s="203" t="str">
        <f t="shared" si="8"/>
        <v/>
      </c>
      <c r="B74" s="161" t="str">
        <f>IF('Year 8 _2022'!$B73="","", 'Year 8 _2022'!$B73)</f>
        <v/>
      </c>
      <c r="C74" s="160" t="str">
        <f>IF('Year 8 _2022'!$C73="","", 'Year 8 _2022'!$C73)</f>
        <v>NA</v>
      </c>
      <c r="D74" s="149" t="str">
        <f>IF('Year 8 _2022'!$D73="","", 'Year 8 _2022'!$D73)</f>
        <v/>
      </c>
      <c r="E74" s="120"/>
      <c r="F74" s="230" t="str">
        <f>IF('Year 8 _2022'!$E73="","", 'Year 8 _2022'!$E73)</f>
        <v/>
      </c>
      <c r="G74" s="161" t="str">
        <f>IF('Year 8 _2022'!$AB73="","", 'Year 8 _2022'!$AB73)</f>
        <v/>
      </c>
      <c r="H74" s="120"/>
      <c r="I74" s="171" t="str">
        <f>IF('Year 8 _2022'!$I73="","", 'Year 8 _2022'!$I73)</f>
        <v/>
      </c>
      <c r="J74" s="181"/>
      <c r="K74" s="180" t="str">
        <f>IF('Year 8 _2022'!$J73="","", 'Year 8 _2022'!$J73)</f>
        <v/>
      </c>
      <c r="L74" s="181"/>
      <c r="M74" s="180">
        <f t="shared" si="20"/>
        <v>0</v>
      </c>
      <c r="N74" s="180" t="str">
        <f>IF('Year 8 _2022'!$L73="","", 'Year 8 _2022'!$L73)</f>
        <v/>
      </c>
      <c r="O74" s="181"/>
      <c r="P74" s="171">
        <f>IF('Year 8 _2022'!$O73="",0, ('Year 8 _2022'!$O73+'Year 8 _2022'!$R73))</f>
        <v>0</v>
      </c>
      <c r="Q74" s="181"/>
      <c r="R74" s="180">
        <f>IF('Year 8 _2022'!$P73="",0, 'Year 8 _2022'!$P73)</f>
        <v>0</v>
      </c>
      <c r="S74" s="242"/>
      <c r="T74" s="349"/>
      <c r="U74" s="242"/>
      <c r="V74" s="174">
        <f t="shared" si="21"/>
        <v>0</v>
      </c>
      <c r="W74" s="351"/>
      <c r="X74" s="175"/>
      <c r="Y74" s="180">
        <f>IF('Year 8 _2022'!$V73="",0, ('Year 8 _2022'!$V73+'Year 8 _2022'!$Y73))</f>
        <v>0</v>
      </c>
      <c r="Z74" s="181"/>
      <c r="AA74" s="162">
        <f>IF('Year 8 _2022'!$W73="",0, 'Year 8 _2022'!$W73)</f>
        <v>0</v>
      </c>
      <c r="AB74" s="184"/>
      <c r="AC74" s="353"/>
      <c r="AD74" s="120"/>
      <c r="AE74" s="174">
        <f t="shared" si="24"/>
        <v>0</v>
      </c>
      <c r="AF74" s="183"/>
      <c r="AG74" s="165" t="str">
        <f t="shared" si="9"/>
        <v/>
      </c>
      <c r="AH74" s="170" t="str">
        <f t="shared" si="10"/>
        <v/>
      </c>
      <c r="AI74" s="153">
        <f t="shared" si="11"/>
        <v>0</v>
      </c>
      <c r="AJ74" s="166" t="str">
        <f t="shared" si="12"/>
        <v>NA</v>
      </c>
      <c r="AK74" s="166" t="str">
        <f t="shared" si="1"/>
        <v/>
      </c>
      <c r="AL74" s="166" t="str">
        <f t="shared" si="2"/>
        <v/>
      </c>
      <c r="AM74" s="166" t="str">
        <f t="shared" si="3"/>
        <v/>
      </c>
      <c r="AN74" s="166">
        <f t="shared" si="13"/>
        <v>0</v>
      </c>
      <c r="AO74" s="166">
        <f t="shared" si="4"/>
        <v>0</v>
      </c>
      <c r="AP74" s="166">
        <f t="shared" si="5"/>
        <v>0</v>
      </c>
      <c r="AQ74" s="166">
        <f t="shared" si="23"/>
        <v>0</v>
      </c>
      <c r="AR74" s="167" t="str">
        <f>IF('Year 8 _2022'!$S73="","", 'Year 8 _2022'!$S73)</f>
        <v/>
      </c>
      <c r="AS74" s="166" t="str">
        <f>IF('Year 8 _2022'!$Z73="","", 'Year 8 _2022'!$Z73)</f>
        <v/>
      </c>
      <c r="AT74" s="166" t="str">
        <f t="shared" si="22"/>
        <v/>
      </c>
      <c r="AU74" s="166" t="str">
        <f t="shared" si="6"/>
        <v>NA</v>
      </c>
      <c r="AV74" s="166" t="str">
        <f>IF(AU74="NA","",IF(AU74=999999, "", IF(AU74=888888, "", IF(COUNTIF($AU$11:AU74,AU74)=1,AU74,""))))</f>
        <v/>
      </c>
      <c r="AW74" s="166" t="str">
        <f t="shared" si="7"/>
        <v>NA</v>
      </c>
      <c r="AX74" s="166" t="str">
        <f>IF(AW74="NA","",IF(AW74=999999, "", IF(AW74=888888, "", IF(COUNTIF($AW$11:AW74,AW74)=1,AW74,""))))</f>
        <v/>
      </c>
      <c r="AY74" s="166" t="str">
        <f t="shared" si="14"/>
        <v>NA</v>
      </c>
      <c r="AZ74" s="166" t="str">
        <f>IF(AY74="NA","",IF(AY74=999999, "", IF(AY74=888888, "", IF(COUNTIF($AY$11:AY74,AY74)=1,AY74,""))))</f>
        <v/>
      </c>
      <c r="BA74" s="166">
        <f t="shared" si="15"/>
        <v>0</v>
      </c>
      <c r="BB74" s="166">
        <f t="shared" si="16"/>
        <v>0</v>
      </c>
      <c r="BC74" s="166" t="str">
        <f t="shared" si="17"/>
        <v/>
      </c>
      <c r="BD74" s="166" t="str">
        <f t="shared" si="18"/>
        <v/>
      </c>
      <c r="BE74" s="120" t="str">
        <f t="shared" si="19"/>
        <v>NA</v>
      </c>
      <c r="BF74" s="120" t="str">
        <f>IF(BE74="NA","",IF(BE74=999999, "", IF(BE74=888888, "", IF(COUNTIF($BE$11:BE74,BE74)=1,BE74,""))))</f>
        <v/>
      </c>
      <c r="BG74" s="121"/>
      <c r="BH74" s="121"/>
      <c r="BI74" s="121"/>
      <c r="BJ74" s="121"/>
      <c r="BK74" s="121"/>
      <c r="BL74" s="121"/>
      <c r="BM74" s="119"/>
      <c r="BN74" s="119"/>
      <c r="BO74" s="119"/>
      <c r="BP74" s="119"/>
      <c r="BQ74" s="119"/>
      <c r="BR74" s="119"/>
      <c r="BS74" s="119"/>
      <c r="BT74" s="119"/>
      <c r="BU74" s="119"/>
      <c r="BV74" s="119"/>
      <c r="BW74" s="119"/>
      <c r="BX74" s="119"/>
      <c r="BY74" s="119"/>
      <c r="BZ74" s="121"/>
      <c r="CA74" s="121"/>
      <c r="CB74" s="121"/>
      <c r="CC74" s="121"/>
      <c r="CD74" s="118"/>
      <c r="CE74" s="118"/>
      <c r="CF74" s="26"/>
      <c r="CG74" s="26"/>
      <c r="CH74" s="26"/>
      <c r="CI74" s="26"/>
      <c r="CJ74" s="26"/>
      <c r="CK74" s="26"/>
      <c r="CL74" s="26"/>
      <c r="CM74" s="26"/>
      <c r="CN74" s="26"/>
      <c r="CO74" s="26"/>
      <c r="CP74" s="26"/>
      <c r="CQ74" s="26"/>
      <c r="CR74" s="26"/>
      <c r="CS74" s="26"/>
      <c r="CT74" s="26"/>
      <c r="CU74" s="26"/>
    </row>
    <row r="75" spans="1:99" ht="15.5" x14ac:dyDescent="0.35">
      <c r="A75" s="203" t="str">
        <f t="shared" si="8"/>
        <v/>
      </c>
      <c r="B75" s="161" t="str">
        <f>IF('Year 8 _2022'!$B74="","", 'Year 8 _2022'!$B74)</f>
        <v/>
      </c>
      <c r="C75" s="160" t="str">
        <f>IF('Year 8 _2022'!$C74="","", 'Year 8 _2022'!$C74)</f>
        <v>NA</v>
      </c>
      <c r="D75" s="149" t="str">
        <f>IF('Year 8 _2022'!$D74="","", 'Year 8 _2022'!$D74)</f>
        <v/>
      </c>
      <c r="E75" s="120"/>
      <c r="F75" s="230" t="str">
        <f>IF('Year 8 _2022'!$E74="","", 'Year 8 _2022'!$E74)</f>
        <v/>
      </c>
      <c r="G75" s="161" t="str">
        <f>IF('Year 8 _2022'!$AB74="","", 'Year 8 _2022'!$AB74)</f>
        <v/>
      </c>
      <c r="H75" s="120"/>
      <c r="I75" s="171" t="str">
        <f>IF('Year 8 _2022'!$I74="","", 'Year 8 _2022'!$I74)</f>
        <v/>
      </c>
      <c r="J75" s="181"/>
      <c r="K75" s="180" t="str">
        <f>IF('Year 8 _2022'!$J74="","", 'Year 8 _2022'!$J74)</f>
        <v/>
      </c>
      <c r="L75" s="181"/>
      <c r="M75" s="180">
        <f t="shared" si="20"/>
        <v>0</v>
      </c>
      <c r="N75" s="180" t="str">
        <f>IF('Year 8 _2022'!$L74="","", 'Year 8 _2022'!$L74)</f>
        <v/>
      </c>
      <c r="O75" s="181"/>
      <c r="P75" s="171">
        <f>IF('Year 8 _2022'!$O74="",0, ('Year 8 _2022'!$O74+'Year 8 _2022'!$R74))</f>
        <v>0</v>
      </c>
      <c r="Q75" s="181"/>
      <c r="R75" s="180">
        <f>IF('Year 8 _2022'!$P74="",0, 'Year 8 _2022'!$P74)</f>
        <v>0</v>
      </c>
      <c r="S75" s="242"/>
      <c r="T75" s="349"/>
      <c r="U75" s="242"/>
      <c r="V75" s="174">
        <f t="shared" si="21"/>
        <v>0</v>
      </c>
      <c r="W75" s="351"/>
      <c r="X75" s="175"/>
      <c r="Y75" s="180">
        <f>IF('Year 8 _2022'!$V74="",0, ('Year 8 _2022'!$V74+'Year 8 _2022'!$Y74))</f>
        <v>0</v>
      </c>
      <c r="Z75" s="181"/>
      <c r="AA75" s="162">
        <f>IF('Year 8 _2022'!$W74="",0, 'Year 8 _2022'!$W74)</f>
        <v>0</v>
      </c>
      <c r="AB75" s="184"/>
      <c r="AC75" s="353"/>
      <c r="AD75" s="120"/>
      <c r="AE75" s="174">
        <f t="shared" si="24"/>
        <v>0</v>
      </c>
      <c r="AF75" s="183"/>
      <c r="AG75" s="165" t="str">
        <f t="shared" si="9"/>
        <v/>
      </c>
      <c r="AH75" s="170" t="str">
        <f t="shared" si="10"/>
        <v/>
      </c>
      <c r="AI75" s="153">
        <f t="shared" ref="AI75:AI138" si="25">SUM($B75, $F75, $AN75, $AP75)</f>
        <v>0</v>
      </c>
      <c r="AJ75" s="166" t="str">
        <f t="shared" si="12"/>
        <v>NA</v>
      </c>
      <c r="AK75" s="166" t="str">
        <f t="shared" ref="AK75:AK138" si="26">IF($J75="",$I75,$J75)</f>
        <v/>
      </c>
      <c r="AL75" s="166" t="str">
        <f t="shared" ref="AL75:AL138" si="27">IF($L75="",$K75,$L75)</f>
        <v/>
      </c>
      <c r="AM75" s="166" t="str">
        <f t="shared" ref="AM75:AM138" si="28">IF($O75="",$N75,$O75)</f>
        <v/>
      </c>
      <c r="AN75" s="166">
        <f t="shared" ref="AN75:AN138" si="29">IF($Q75="",$P75,$Q75)</f>
        <v>0</v>
      </c>
      <c r="AO75" s="166">
        <f t="shared" ref="AO75:AO138" si="30">IF($S75="",$R75,$S75)</f>
        <v>0</v>
      </c>
      <c r="AP75" s="166">
        <f t="shared" ref="AP75:AP138" si="31">IF($Z75="",$Y75,$Z75)</f>
        <v>0</v>
      </c>
      <c r="AQ75" s="166">
        <f t="shared" ref="AQ75:AQ138" si="32">IF($AB75="",$AA75,$AB75)</f>
        <v>0</v>
      </c>
      <c r="AR75" s="167" t="str">
        <f>IF('Year 8 _2022'!$S74="","", 'Year 8 _2022'!$S74)</f>
        <v/>
      </c>
      <c r="AS75" s="166" t="str">
        <f>IF('Year 8 _2022'!$Z74="","", 'Year 8 _2022'!$Z74)</f>
        <v/>
      </c>
      <c r="AT75" s="166" t="str">
        <f t="shared" si="22"/>
        <v/>
      </c>
      <c r="AU75" s="166" t="str">
        <f t="shared" ref="AU75:AU138" si="33">IFERROR(IF($AT75&lt;&gt;"", $B75, "NA"), "NA")</f>
        <v>NA</v>
      </c>
      <c r="AV75" s="166" t="str">
        <f>IF(AU75="NA","",IF(AU75=999999, "", IF(AU75=888888, "", IF(COUNTIF($AU$11:AU75,AU75)=1,AU75,""))))</f>
        <v/>
      </c>
      <c r="AW75" s="166" t="str">
        <f t="shared" ref="AW75:AW138" si="34">IFERROR(IF($AT75="refused", $B75, "NA"), "NA")</f>
        <v>NA</v>
      </c>
      <c r="AX75" s="166" t="str">
        <f>IF(AW75="NA","",IF(AW75=999999, "", IF(AW75=888888, "", IF(COUNTIF($AW$11:AW75,AW75)=1,AW75,""))))</f>
        <v/>
      </c>
      <c r="AY75" s="166" t="str">
        <f t="shared" ref="AY75:AY138" si="35">IFERROR(IF($AT75="visited", $B75, "NA"), "NA")</f>
        <v>NA</v>
      </c>
      <c r="AZ75" s="166" t="str">
        <f>IF(AY75="NA","",IF(AY75=999999, "", IF(AY75=888888, "", IF(COUNTIF($AY$11:AY75,AY75)=1,AY75,""))))</f>
        <v/>
      </c>
      <c r="BA75" s="166">
        <f t="shared" si="15"/>
        <v>0</v>
      </c>
      <c r="BB75" s="166">
        <f t="shared" si="16"/>
        <v>0</v>
      </c>
      <c r="BC75" s="166" t="str">
        <f t="shared" si="17"/>
        <v/>
      </c>
      <c r="BD75" s="166" t="str">
        <f t="shared" ref="BD75:BD138" si="36">IFERROR((($AE75-$AS75)/$AE75)*100, "")</f>
        <v/>
      </c>
      <c r="BE75" s="120" t="str">
        <f t="shared" si="19"/>
        <v>NA</v>
      </c>
      <c r="BF75" s="120" t="str">
        <f>IF(BE75="NA","",IF(BE75=999999, "", IF(BE75=888888, "", IF(COUNTIF($BE$11:BE75,BE75)=1,BE75,""))))</f>
        <v/>
      </c>
      <c r="BG75" s="121"/>
      <c r="BH75" s="121"/>
      <c r="BI75" s="121"/>
      <c r="BJ75" s="121"/>
      <c r="BK75" s="121"/>
      <c r="BL75" s="121"/>
      <c r="BM75" s="119"/>
      <c r="BN75" s="119"/>
      <c r="BO75" s="119"/>
      <c r="BP75" s="119"/>
      <c r="BQ75" s="119"/>
      <c r="BR75" s="119"/>
      <c r="BS75" s="119"/>
      <c r="BT75" s="119"/>
      <c r="BU75" s="119"/>
      <c r="BV75" s="119"/>
      <c r="BW75" s="119"/>
      <c r="BX75" s="119"/>
      <c r="BY75" s="119"/>
      <c r="BZ75" s="121"/>
      <c r="CA75" s="121"/>
      <c r="CB75" s="121"/>
      <c r="CC75" s="121"/>
      <c r="CD75" s="118"/>
      <c r="CE75" s="118"/>
      <c r="CF75" s="26"/>
      <c r="CG75" s="26"/>
      <c r="CH75" s="26"/>
      <c r="CI75" s="26"/>
      <c r="CJ75" s="26"/>
      <c r="CK75" s="26"/>
      <c r="CL75" s="26"/>
      <c r="CM75" s="26"/>
      <c r="CN75" s="26"/>
      <c r="CO75" s="26"/>
      <c r="CP75" s="26"/>
      <c r="CQ75" s="26"/>
      <c r="CR75" s="26"/>
      <c r="CS75" s="26"/>
      <c r="CT75" s="26"/>
      <c r="CU75" s="26"/>
    </row>
    <row r="76" spans="1:99" ht="15.5" x14ac:dyDescent="0.35">
      <c r="A76" s="203" t="str">
        <f t="shared" ref="A76:A139" si="37">IFERROR(IF($AI76=0,"",IF(OR($B76="",$D76="",$E76="",$F76="",$Q76="",$Z76=""),"Required data Incomplete","")), "")</f>
        <v/>
      </c>
      <c r="B76" s="161" t="str">
        <f>IF('Year 8 _2022'!$B75="","", 'Year 8 _2022'!$B75)</f>
        <v/>
      </c>
      <c r="C76" s="160" t="str">
        <f>IF('Year 8 _2022'!$C75="","", 'Year 8 _2022'!$C75)</f>
        <v>NA</v>
      </c>
      <c r="D76" s="149" t="str">
        <f>IF('Year 8 _2022'!$D75="","", 'Year 8 _2022'!$D75)</f>
        <v/>
      </c>
      <c r="E76" s="120"/>
      <c r="F76" s="230" t="str">
        <f>IF('Year 8 _2022'!$E75="","", 'Year 8 _2022'!$E75)</f>
        <v/>
      </c>
      <c r="G76" s="161" t="str">
        <f>IF('Year 8 _2022'!$AB75="","", 'Year 8 _2022'!$AB75)</f>
        <v/>
      </c>
      <c r="H76" s="120"/>
      <c r="I76" s="171" t="str">
        <f>IF('Year 8 _2022'!$I75="","", 'Year 8 _2022'!$I75)</f>
        <v/>
      </c>
      <c r="J76" s="181"/>
      <c r="K76" s="180" t="str">
        <f>IF('Year 8 _2022'!$J75="","", 'Year 8 _2022'!$J75)</f>
        <v/>
      </c>
      <c r="L76" s="181"/>
      <c r="M76" s="180">
        <f t="shared" si="20"/>
        <v>0</v>
      </c>
      <c r="N76" s="180" t="str">
        <f>IF('Year 8 _2022'!$L75="","", 'Year 8 _2022'!$L75)</f>
        <v/>
      </c>
      <c r="O76" s="181"/>
      <c r="P76" s="171">
        <f>IF('Year 8 _2022'!$O75="",0, ('Year 8 _2022'!$O75+'Year 8 _2022'!$R75))</f>
        <v>0</v>
      </c>
      <c r="Q76" s="181"/>
      <c r="R76" s="180">
        <f>IF('Year 8 _2022'!$P75="",0, 'Year 8 _2022'!$P75)</f>
        <v>0</v>
      </c>
      <c r="S76" s="242"/>
      <c r="T76" s="349"/>
      <c r="U76" s="242"/>
      <c r="V76" s="174">
        <f t="shared" ref="V76:V139" si="38">IFERROR(((($AN76+$AO76+$U76)/$AG76)*100),0)</f>
        <v>0</v>
      </c>
      <c r="W76" s="351"/>
      <c r="X76" s="175"/>
      <c r="Y76" s="180">
        <f>IF('Year 8 _2022'!$V75="",0, ('Year 8 _2022'!$V75+'Year 8 _2022'!$Y75))</f>
        <v>0</v>
      </c>
      <c r="Z76" s="181"/>
      <c r="AA76" s="162">
        <f>IF('Year 8 _2022'!$W75="",0, 'Year 8 _2022'!$W75)</f>
        <v>0</v>
      </c>
      <c r="AB76" s="184"/>
      <c r="AC76" s="353"/>
      <c r="AD76" s="120"/>
      <c r="AE76" s="174">
        <f t="shared" si="24"/>
        <v>0</v>
      </c>
      <c r="AF76" s="183"/>
      <c r="AG76" s="165" t="str">
        <f t="shared" ref="AG76:AG139" si="39">IF($H76="",$G76,$H76)</f>
        <v/>
      </c>
      <c r="AH76" s="170" t="str">
        <f t="shared" ref="AH76:AH139" si="40">IFERROR(IF($H76="", "", (($H76-$G76)/$G76)*100), "")</f>
        <v/>
      </c>
      <c r="AI76" s="153">
        <f t="shared" si="25"/>
        <v>0</v>
      </c>
      <c r="AJ76" s="166" t="str">
        <f t="shared" ref="AJ76:AJ139" si="41">IF($H76="","NA", $H76-$G76)</f>
        <v>NA</v>
      </c>
      <c r="AK76" s="166" t="str">
        <f t="shared" si="26"/>
        <v/>
      </c>
      <c r="AL76" s="166" t="str">
        <f t="shared" si="27"/>
        <v/>
      </c>
      <c r="AM76" s="166" t="str">
        <f t="shared" si="28"/>
        <v/>
      </c>
      <c r="AN76" s="166">
        <f t="shared" si="29"/>
        <v>0</v>
      </c>
      <c r="AO76" s="166">
        <f t="shared" si="30"/>
        <v>0</v>
      </c>
      <c r="AP76" s="166">
        <f t="shared" si="31"/>
        <v>0</v>
      </c>
      <c r="AQ76" s="166">
        <f t="shared" si="32"/>
        <v>0</v>
      </c>
      <c r="AR76" s="167" t="str">
        <f>IF('Year 8 _2022'!$S75="","", 'Year 8 _2022'!$S75)</f>
        <v/>
      </c>
      <c r="AS76" s="166" t="str">
        <f>IF('Year 8 _2022'!$Z75="","", 'Year 8 _2022'!$Z75)</f>
        <v/>
      </c>
      <c r="AT76" s="166" t="str">
        <f t="shared" si="22"/>
        <v/>
      </c>
      <c r="AU76" s="166" t="str">
        <f t="shared" si="33"/>
        <v>NA</v>
      </c>
      <c r="AV76" s="166" t="str">
        <f>IF(AU76="NA","",IF(AU76=999999, "", IF(AU76=888888, "", IF(COUNTIF($AU$11:AU76,AU76)=1,AU76,""))))</f>
        <v/>
      </c>
      <c r="AW76" s="166" t="str">
        <f t="shared" si="34"/>
        <v>NA</v>
      </c>
      <c r="AX76" s="166" t="str">
        <f>IF(AW76="NA","",IF(AW76=999999, "", IF(AW76=888888, "", IF(COUNTIF($AW$11:AW76,AW76)=1,AW76,""))))</f>
        <v/>
      </c>
      <c r="AY76" s="166" t="str">
        <f t="shared" si="35"/>
        <v>NA</v>
      </c>
      <c r="AZ76" s="166" t="str">
        <f>IF(AY76="NA","",IF(AY76=999999, "", IF(AY76=888888, "", IF(COUNTIF($AY$11:AY76,AY76)=1,AY76,""))))</f>
        <v/>
      </c>
      <c r="BA76" s="166">
        <f t="shared" ref="BA76:BA139" si="42">AN76+AO76+U76</f>
        <v>0</v>
      </c>
      <c r="BB76" s="166">
        <f t="shared" ref="BB76:BB139" si="43">AP76+AQ76+AD76</f>
        <v>0</v>
      </c>
      <c r="BC76" s="166" t="str">
        <f t="shared" ref="BC76:BC139" si="44">IFERROR((($V76-AR76)/AR76)*100,"")</f>
        <v/>
      </c>
      <c r="BD76" s="166" t="str">
        <f t="shared" si="36"/>
        <v/>
      </c>
      <c r="BE76" s="120" t="str">
        <f t="shared" ref="BE76:BE139" si="45">IFERROR(IF($AT76="booked", $B76, "NA"), "NA")</f>
        <v>NA</v>
      </c>
      <c r="BF76" s="120" t="str">
        <f>IF(BE76="NA","",IF(BE76=999999, "", IF(BE76=888888, "", IF(COUNTIF($BE$11:BE76,BE76)=1,BE76,""))))</f>
        <v/>
      </c>
      <c r="BG76" s="121"/>
      <c r="BH76" s="121"/>
      <c r="BI76" s="121"/>
      <c r="BJ76" s="121"/>
      <c r="BK76" s="121"/>
      <c r="BL76" s="121"/>
      <c r="BM76" s="119"/>
      <c r="BN76" s="119"/>
      <c r="BO76" s="119"/>
      <c r="BP76" s="119"/>
      <c r="BQ76" s="119"/>
      <c r="BR76" s="119"/>
      <c r="BS76" s="119"/>
      <c r="BT76" s="119"/>
      <c r="BU76" s="119"/>
      <c r="BV76" s="119"/>
      <c r="BW76" s="119"/>
      <c r="BX76" s="119"/>
      <c r="BY76" s="119"/>
      <c r="BZ76" s="121"/>
      <c r="CA76" s="121"/>
      <c r="CB76" s="121"/>
      <c r="CC76" s="121"/>
      <c r="CD76" s="118"/>
      <c r="CE76" s="118"/>
      <c r="CF76" s="26"/>
      <c r="CG76" s="26"/>
      <c r="CH76" s="26"/>
      <c r="CI76" s="26"/>
      <c r="CJ76" s="26"/>
      <c r="CK76" s="26"/>
      <c r="CL76" s="26"/>
      <c r="CM76" s="26"/>
      <c r="CN76" s="26"/>
      <c r="CO76" s="26"/>
      <c r="CP76" s="26"/>
      <c r="CQ76" s="26"/>
      <c r="CR76" s="26"/>
      <c r="CS76" s="26"/>
      <c r="CT76" s="26"/>
      <c r="CU76" s="26"/>
    </row>
    <row r="77" spans="1:99" ht="15.5" x14ac:dyDescent="0.35">
      <c r="A77" s="203" t="str">
        <f t="shared" si="37"/>
        <v/>
      </c>
      <c r="B77" s="161" t="str">
        <f>IF('Year 8 _2022'!$B76="","", 'Year 8 _2022'!$B76)</f>
        <v/>
      </c>
      <c r="C77" s="160" t="str">
        <f>IF('Year 8 _2022'!$C76="","", 'Year 8 _2022'!$C76)</f>
        <v>NA</v>
      </c>
      <c r="D77" s="149" t="str">
        <f>IF('Year 8 _2022'!$D76="","", 'Year 8 _2022'!$D76)</f>
        <v/>
      </c>
      <c r="E77" s="120"/>
      <c r="F77" s="230" t="str">
        <f>IF('Year 8 _2022'!$E76="","", 'Year 8 _2022'!$E76)</f>
        <v/>
      </c>
      <c r="G77" s="161" t="str">
        <f>IF('Year 8 _2022'!$AB76="","", 'Year 8 _2022'!$AB76)</f>
        <v/>
      </c>
      <c r="H77" s="120"/>
      <c r="I77" s="171" t="str">
        <f>IF('Year 8 _2022'!$I76="","", 'Year 8 _2022'!$I76)</f>
        <v/>
      </c>
      <c r="J77" s="181"/>
      <c r="K77" s="180" t="str">
        <f>IF('Year 8 _2022'!$J76="","", 'Year 8 _2022'!$J76)</f>
        <v/>
      </c>
      <c r="L77" s="181"/>
      <c r="M77" s="180">
        <f t="shared" ref="M77:M140" si="46">IFERROR(($AK77+$AL77),0)</f>
        <v>0</v>
      </c>
      <c r="N77" s="180" t="str">
        <f>IF('Year 8 _2022'!$L76="","", 'Year 8 _2022'!$L76)</f>
        <v/>
      </c>
      <c r="O77" s="181"/>
      <c r="P77" s="171">
        <f>IF('Year 8 _2022'!$O76="",0, ('Year 8 _2022'!$O76+'Year 8 _2022'!$R76))</f>
        <v>0</v>
      </c>
      <c r="Q77" s="181"/>
      <c r="R77" s="180">
        <f>IF('Year 8 _2022'!$P76="",0, 'Year 8 _2022'!$P76)</f>
        <v>0</v>
      </c>
      <c r="S77" s="242"/>
      <c r="T77" s="349"/>
      <c r="U77" s="242"/>
      <c r="V77" s="174">
        <f t="shared" si="38"/>
        <v>0</v>
      </c>
      <c r="W77" s="351"/>
      <c r="X77" s="175"/>
      <c r="Y77" s="180">
        <f>IF('Year 8 _2022'!$V76="",0, ('Year 8 _2022'!$V76+'Year 8 _2022'!$Y76))</f>
        <v>0</v>
      </c>
      <c r="Z77" s="181"/>
      <c r="AA77" s="162">
        <f>IF('Year 8 _2022'!$W76="",0, 'Year 8 _2022'!$W76)</f>
        <v>0</v>
      </c>
      <c r="AB77" s="184"/>
      <c r="AC77" s="353"/>
      <c r="AD77" s="120"/>
      <c r="AE77" s="174">
        <f t="shared" si="24"/>
        <v>0</v>
      </c>
      <c r="AF77" s="183"/>
      <c r="AG77" s="165" t="str">
        <f t="shared" si="39"/>
        <v/>
      </c>
      <c r="AH77" s="170" t="str">
        <f t="shared" si="40"/>
        <v/>
      </c>
      <c r="AI77" s="153">
        <f t="shared" si="25"/>
        <v>0</v>
      </c>
      <c r="AJ77" s="166" t="str">
        <f t="shared" si="41"/>
        <v>NA</v>
      </c>
      <c r="AK77" s="166" t="str">
        <f t="shared" si="26"/>
        <v/>
      </c>
      <c r="AL77" s="166" t="str">
        <f t="shared" si="27"/>
        <v/>
      </c>
      <c r="AM77" s="166" t="str">
        <f t="shared" si="28"/>
        <v/>
      </c>
      <c r="AN77" s="166">
        <f t="shared" si="29"/>
        <v>0</v>
      </c>
      <c r="AO77" s="166">
        <f t="shared" si="30"/>
        <v>0</v>
      </c>
      <c r="AP77" s="166">
        <f t="shared" si="31"/>
        <v>0</v>
      </c>
      <c r="AQ77" s="166">
        <f t="shared" si="32"/>
        <v>0</v>
      </c>
      <c r="AR77" s="167" t="str">
        <f>IF('Year 8 _2022'!$S76="","", 'Year 8 _2022'!$S76)</f>
        <v/>
      </c>
      <c r="AS77" s="166" t="str">
        <f>IF('Year 8 _2022'!$Z76="","", 'Year 8 _2022'!$Z76)</f>
        <v/>
      </c>
      <c r="AT77" s="166" t="str">
        <f t="shared" ref="AT77:AT140" si="47">IF($E77="", $D77, $E77)</f>
        <v/>
      </c>
      <c r="AU77" s="166" t="str">
        <f t="shared" si="33"/>
        <v>NA</v>
      </c>
      <c r="AV77" s="166" t="str">
        <f>IF(AU77="NA","",IF(AU77=999999, "", IF(AU77=888888, "", IF(COUNTIF($AU$11:AU77,AU77)=1,AU77,""))))</f>
        <v/>
      </c>
      <c r="AW77" s="166" t="str">
        <f t="shared" si="34"/>
        <v>NA</v>
      </c>
      <c r="AX77" s="166" t="str">
        <f>IF(AW77="NA","",IF(AW77=999999, "", IF(AW77=888888, "", IF(COUNTIF($AW$11:AW77,AW77)=1,AW77,""))))</f>
        <v/>
      </c>
      <c r="AY77" s="166" t="str">
        <f t="shared" si="35"/>
        <v>NA</v>
      </c>
      <c r="AZ77" s="166" t="str">
        <f>IF(AY77="NA","",IF(AY77=999999, "", IF(AY77=888888, "", IF(COUNTIF($AY$11:AY77,AY77)=1,AY77,""))))</f>
        <v/>
      </c>
      <c r="BA77" s="166">
        <f t="shared" si="42"/>
        <v>0</v>
      </c>
      <c r="BB77" s="166">
        <f t="shared" si="43"/>
        <v>0</v>
      </c>
      <c r="BC77" s="166" t="str">
        <f t="shared" si="44"/>
        <v/>
      </c>
      <c r="BD77" s="166" t="str">
        <f t="shared" si="36"/>
        <v/>
      </c>
      <c r="BE77" s="120" t="str">
        <f t="shared" si="45"/>
        <v>NA</v>
      </c>
      <c r="BF77" s="120" t="str">
        <f>IF(BE77="NA","",IF(BE77=999999, "", IF(BE77=888888, "", IF(COUNTIF($BE$11:BE77,BE77)=1,BE77,""))))</f>
        <v/>
      </c>
      <c r="BG77" s="121"/>
      <c r="BH77" s="121"/>
      <c r="BI77" s="121"/>
      <c r="BJ77" s="121"/>
      <c r="BK77" s="121"/>
      <c r="BL77" s="121"/>
      <c r="BM77" s="119"/>
      <c r="BN77" s="119"/>
      <c r="BO77" s="119"/>
      <c r="BP77" s="119"/>
      <c r="BQ77" s="119"/>
      <c r="BR77" s="119"/>
      <c r="BS77" s="119"/>
      <c r="BT77" s="119"/>
      <c r="BU77" s="119"/>
      <c r="BV77" s="119"/>
      <c r="BW77" s="119"/>
      <c r="BX77" s="119"/>
      <c r="BY77" s="119"/>
      <c r="BZ77" s="121"/>
      <c r="CA77" s="121"/>
      <c r="CB77" s="121"/>
      <c r="CC77" s="121"/>
      <c r="CD77" s="118"/>
      <c r="CE77" s="118"/>
      <c r="CF77" s="26"/>
      <c r="CG77" s="26"/>
      <c r="CH77" s="26"/>
      <c r="CI77" s="26"/>
      <c r="CJ77" s="26"/>
      <c r="CK77" s="26"/>
      <c r="CL77" s="26"/>
      <c r="CM77" s="26"/>
      <c r="CN77" s="26"/>
      <c r="CO77" s="26"/>
      <c r="CP77" s="26"/>
      <c r="CQ77" s="26"/>
      <c r="CR77" s="26"/>
      <c r="CS77" s="26"/>
      <c r="CT77" s="26"/>
      <c r="CU77" s="26"/>
    </row>
    <row r="78" spans="1:99" ht="15.5" x14ac:dyDescent="0.35">
      <c r="A78" s="203" t="str">
        <f t="shared" si="37"/>
        <v/>
      </c>
      <c r="B78" s="161" t="str">
        <f>IF('Year 8 _2022'!$B77="","", 'Year 8 _2022'!$B77)</f>
        <v/>
      </c>
      <c r="C78" s="160" t="str">
        <f>IF('Year 8 _2022'!$C77="","", 'Year 8 _2022'!$C77)</f>
        <v>NA</v>
      </c>
      <c r="D78" s="149" t="str">
        <f>IF('Year 8 _2022'!$D77="","", 'Year 8 _2022'!$D77)</f>
        <v/>
      </c>
      <c r="E78" s="120"/>
      <c r="F78" s="230" t="str">
        <f>IF('Year 8 _2022'!$E77="","", 'Year 8 _2022'!$E77)</f>
        <v/>
      </c>
      <c r="G78" s="161" t="str">
        <f>IF('Year 8 _2022'!$AB77="","", 'Year 8 _2022'!$AB77)</f>
        <v/>
      </c>
      <c r="H78" s="120"/>
      <c r="I78" s="171" t="str">
        <f>IF('Year 8 _2022'!$I77="","", 'Year 8 _2022'!$I77)</f>
        <v/>
      </c>
      <c r="J78" s="181"/>
      <c r="K78" s="180" t="str">
        <f>IF('Year 8 _2022'!$J77="","", 'Year 8 _2022'!$J77)</f>
        <v/>
      </c>
      <c r="L78" s="181"/>
      <c r="M78" s="180">
        <f t="shared" si="46"/>
        <v>0</v>
      </c>
      <c r="N78" s="180" t="str">
        <f>IF('Year 8 _2022'!$L77="","", 'Year 8 _2022'!$L77)</f>
        <v/>
      </c>
      <c r="O78" s="181"/>
      <c r="P78" s="171">
        <f>IF('Year 8 _2022'!$O77="",0, ('Year 8 _2022'!$O77+'Year 8 _2022'!$R77))</f>
        <v>0</v>
      </c>
      <c r="Q78" s="181"/>
      <c r="R78" s="180">
        <f>IF('Year 8 _2022'!$P77="",0, 'Year 8 _2022'!$P77)</f>
        <v>0</v>
      </c>
      <c r="S78" s="242"/>
      <c r="T78" s="349"/>
      <c r="U78" s="242"/>
      <c r="V78" s="174">
        <f t="shared" si="38"/>
        <v>0</v>
      </c>
      <c r="W78" s="351"/>
      <c r="X78" s="175"/>
      <c r="Y78" s="180">
        <f>IF('Year 8 _2022'!$V77="",0, ('Year 8 _2022'!$V77+'Year 8 _2022'!$Y77))</f>
        <v>0</v>
      </c>
      <c r="Z78" s="181"/>
      <c r="AA78" s="162">
        <f>IF('Year 8 _2022'!$W77="",0, 'Year 8 _2022'!$W77)</f>
        <v>0</v>
      </c>
      <c r="AB78" s="184"/>
      <c r="AC78" s="353"/>
      <c r="AD78" s="120"/>
      <c r="AE78" s="174">
        <f t="shared" si="24"/>
        <v>0</v>
      </c>
      <c r="AF78" s="183"/>
      <c r="AG78" s="165" t="str">
        <f t="shared" si="39"/>
        <v/>
      </c>
      <c r="AH78" s="170" t="str">
        <f t="shared" si="40"/>
        <v/>
      </c>
      <c r="AI78" s="153">
        <f t="shared" si="25"/>
        <v>0</v>
      </c>
      <c r="AJ78" s="166" t="str">
        <f t="shared" si="41"/>
        <v>NA</v>
      </c>
      <c r="AK78" s="166" t="str">
        <f t="shared" si="26"/>
        <v/>
      </c>
      <c r="AL78" s="166" t="str">
        <f t="shared" si="27"/>
        <v/>
      </c>
      <c r="AM78" s="166" t="str">
        <f t="shared" si="28"/>
        <v/>
      </c>
      <c r="AN78" s="166">
        <f t="shared" si="29"/>
        <v>0</v>
      </c>
      <c r="AO78" s="166">
        <f t="shared" si="30"/>
        <v>0</v>
      </c>
      <c r="AP78" s="166">
        <f t="shared" si="31"/>
        <v>0</v>
      </c>
      <c r="AQ78" s="166">
        <f t="shared" si="32"/>
        <v>0</v>
      </c>
      <c r="AR78" s="167" t="str">
        <f>IF('Year 8 _2022'!$S77="","", 'Year 8 _2022'!$S77)</f>
        <v/>
      </c>
      <c r="AS78" s="166" t="str">
        <f>IF('Year 8 _2022'!$Z77="","", 'Year 8 _2022'!$Z77)</f>
        <v/>
      </c>
      <c r="AT78" s="166" t="str">
        <f t="shared" si="47"/>
        <v/>
      </c>
      <c r="AU78" s="166" t="str">
        <f t="shared" si="33"/>
        <v>NA</v>
      </c>
      <c r="AV78" s="166" t="str">
        <f>IF(AU78="NA","",IF(AU78=999999, "", IF(AU78=888888, "", IF(COUNTIF($AU$11:AU78,AU78)=1,AU78,""))))</f>
        <v/>
      </c>
      <c r="AW78" s="166" t="str">
        <f t="shared" si="34"/>
        <v>NA</v>
      </c>
      <c r="AX78" s="166" t="str">
        <f>IF(AW78="NA","",IF(AW78=999999, "", IF(AW78=888888, "", IF(COUNTIF($AW$11:AW78,AW78)=1,AW78,""))))</f>
        <v/>
      </c>
      <c r="AY78" s="166" t="str">
        <f t="shared" si="35"/>
        <v>NA</v>
      </c>
      <c r="AZ78" s="166" t="str">
        <f>IF(AY78="NA","",IF(AY78=999999, "", IF(AY78=888888, "", IF(COUNTIF($AY$11:AY78,AY78)=1,AY78,""))))</f>
        <v/>
      </c>
      <c r="BA78" s="166">
        <f t="shared" si="42"/>
        <v>0</v>
      </c>
      <c r="BB78" s="166">
        <f t="shared" si="43"/>
        <v>0</v>
      </c>
      <c r="BC78" s="166" t="str">
        <f t="shared" si="44"/>
        <v/>
      </c>
      <c r="BD78" s="166" t="str">
        <f t="shared" si="36"/>
        <v/>
      </c>
      <c r="BE78" s="120" t="str">
        <f t="shared" si="45"/>
        <v>NA</v>
      </c>
      <c r="BF78" s="120" t="str">
        <f>IF(BE78="NA","",IF(BE78=999999, "", IF(BE78=888888, "", IF(COUNTIF($BE$11:BE78,BE78)=1,BE78,""))))</f>
        <v/>
      </c>
      <c r="BG78" s="121"/>
      <c r="BH78" s="121"/>
      <c r="BI78" s="121"/>
      <c r="BJ78" s="121"/>
      <c r="BK78" s="121"/>
      <c r="BL78" s="121"/>
      <c r="BM78" s="119"/>
      <c r="BN78" s="119"/>
      <c r="BO78" s="119"/>
      <c r="BP78" s="119"/>
      <c r="BQ78" s="119"/>
      <c r="BR78" s="119"/>
      <c r="BS78" s="119"/>
      <c r="BT78" s="119"/>
      <c r="BU78" s="119"/>
      <c r="BV78" s="119"/>
      <c r="BW78" s="119"/>
      <c r="BX78" s="119"/>
      <c r="BY78" s="119"/>
      <c r="BZ78" s="121"/>
      <c r="CA78" s="121"/>
      <c r="CB78" s="121"/>
      <c r="CC78" s="121"/>
      <c r="CD78" s="118"/>
      <c r="CE78" s="118"/>
      <c r="CF78" s="26"/>
      <c r="CG78" s="26"/>
      <c r="CH78" s="26"/>
      <c r="CI78" s="26"/>
      <c r="CJ78" s="26"/>
      <c r="CK78" s="26"/>
      <c r="CL78" s="26"/>
      <c r="CM78" s="26"/>
      <c r="CN78" s="26"/>
      <c r="CO78" s="26"/>
      <c r="CP78" s="26"/>
      <c r="CQ78" s="26"/>
      <c r="CR78" s="26"/>
      <c r="CS78" s="26"/>
      <c r="CT78" s="26"/>
      <c r="CU78" s="26"/>
    </row>
    <row r="79" spans="1:99" ht="15.5" x14ac:dyDescent="0.35">
      <c r="A79" s="203" t="str">
        <f t="shared" si="37"/>
        <v/>
      </c>
      <c r="B79" s="161" t="str">
        <f>IF('Year 8 _2022'!$B78="","", 'Year 8 _2022'!$B78)</f>
        <v/>
      </c>
      <c r="C79" s="160" t="str">
        <f>IF('Year 8 _2022'!$C78="","", 'Year 8 _2022'!$C78)</f>
        <v>NA</v>
      </c>
      <c r="D79" s="149" t="str">
        <f>IF('Year 8 _2022'!$D78="","", 'Year 8 _2022'!$D78)</f>
        <v/>
      </c>
      <c r="E79" s="120"/>
      <c r="F79" s="230" t="str">
        <f>IF('Year 8 _2022'!$E78="","", 'Year 8 _2022'!$E78)</f>
        <v/>
      </c>
      <c r="G79" s="161" t="str">
        <f>IF('Year 8 _2022'!$AB78="","", 'Year 8 _2022'!$AB78)</f>
        <v/>
      </c>
      <c r="H79" s="120"/>
      <c r="I79" s="171" t="str">
        <f>IF('Year 8 _2022'!$I78="","", 'Year 8 _2022'!$I78)</f>
        <v/>
      </c>
      <c r="J79" s="181"/>
      <c r="K79" s="180" t="str">
        <f>IF('Year 8 _2022'!$J78="","", 'Year 8 _2022'!$J78)</f>
        <v/>
      </c>
      <c r="L79" s="181"/>
      <c r="M79" s="180">
        <f t="shared" si="46"/>
        <v>0</v>
      </c>
      <c r="N79" s="180" t="str">
        <f>IF('Year 8 _2022'!$L78="","", 'Year 8 _2022'!$L78)</f>
        <v/>
      </c>
      <c r="O79" s="181"/>
      <c r="P79" s="171">
        <f>IF('Year 8 _2022'!$O78="",0, ('Year 8 _2022'!$O78+'Year 8 _2022'!$R78))</f>
        <v>0</v>
      </c>
      <c r="Q79" s="181"/>
      <c r="R79" s="180">
        <f>IF('Year 8 _2022'!$P78="",0, 'Year 8 _2022'!$P78)</f>
        <v>0</v>
      </c>
      <c r="S79" s="242"/>
      <c r="T79" s="349"/>
      <c r="U79" s="242"/>
      <c r="V79" s="174">
        <f t="shared" si="38"/>
        <v>0</v>
      </c>
      <c r="W79" s="351"/>
      <c r="X79" s="175"/>
      <c r="Y79" s="180">
        <f>IF('Year 8 _2022'!$V78="",0, ('Year 8 _2022'!$V78+'Year 8 _2022'!$Y78))</f>
        <v>0</v>
      </c>
      <c r="Z79" s="181"/>
      <c r="AA79" s="162">
        <f>IF('Year 8 _2022'!$W78="",0, 'Year 8 _2022'!$W78)</f>
        <v>0</v>
      </c>
      <c r="AB79" s="184"/>
      <c r="AC79" s="353"/>
      <c r="AD79" s="120"/>
      <c r="AE79" s="174">
        <f t="shared" ref="AE79:AE142" si="48">IFERROR(((($AP79+$AQ79+$AD79)/$AG79)*100),0)</f>
        <v>0</v>
      </c>
      <c r="AF79" s="183"/>
      <c r="AG79" s="165" t="str">
        <f t="shared" si="39"/>
        <v/>
      </c>
      <c r="AH79" s="170" t="str">
        <f t="shared" si="40"/>
        <v/>
      </c>
      <c r="AI79" s="153">
        <f t="shared" si="25"/>
        <v>0</v>
      </c>
      <c r="AJ79" s="166" t="str">
        <f t="shared" si="41"/>
        <v>NA</v>
      </c>
      <c r="AK79" s="166" t="str">
        <f t="shared" si="26"/>
        <v/>
      </c>
      <c r="AL79" s="166" t="str">
        <f t="shared" si="27"/>
        <v/>
      </c>
      <c r="AM79" s="166" t="str">
        <f t="shared" si="28"/>
        <v/>
      </c>
      <c r="AN79" s="166">
        <f t="shared" si="29"/>
        <v>0</v>
      </c>
      <c r="AO79" s="166">
        <f t="shared" si="30"/>
        <v>0</v>
      </c>
      <c r="AP79" s="166">
        <f t="shared" si="31"/>
        <v>0</v>
      </c>
      <c r="AQ79" s="166">
        <f t="shared" si="32"/>
        <v>0</v>
      </c>
      <c r="AR79" s="167" t="str">
        <f>IF('Year 8 _2022'!$S78="","", 'Year 8 _2022'!$S78)</f>
        <v/>
      </c>
      <c r="AS79" s="166" t="str">
        <f>IF('Year 8 _2022'!$Z78="","", 'Year 8 _2022'!$Z78)</f>
        <v/>
      </c>
      <c r="AT79" s="166" t="str">
        <f t="shared" si="47"/>
        <v/>
      </c>
      <c r="AU79" s="166" t="str">
        <f t="shared" si="33"/>
        <v>NA</v>
      </c>
      <c r="AV79" s="166" t="str">
        <f>IF(AU79="NA","",IF(AU79=999999, "", IF(AU79=888888, "", IF(COUNTIF($AU$11:AU79,AU79)=1,AU79,""))))</f>
        <v/>
      </c>
      <c r="AW79" s="166" t="str">
        <f t="shared" si="34"/>
        <v>NA</v>
      </c>
      <c r="AX79" s="166" t="str">
        <f>IF(AW79="NA","",IF(AW79=999999, "", IF(AW79=888888, "", IF(COUNTIF($AW$11:AW79,AW79)=1,AW79,""))))</f>
        <v/>
      </c>
      <c r="AY79" s="166" t="str">
        <f t="shared" si="35"/>
        <v>NA</v>
      </c>
      <c r="AZ79" s="166" t="str">
        <f>IF(AY79="NA","",IF(AY79=999999, "", IF(AY79=888888, "", IF(COUNTIF($AY$11:AY79,AY79)=1,AY79,""))))</f>
        <v/>
      </c>
      <c r="BA79" s="166">
        <f t="shared" si="42"/>
        <v>0</v>
      </c>
      <c r="BB79" s="166">
        <f t="shared" si="43"/>
        <v>0</v>
      </c>
      <c r="BC79" s="166" t="str">
        <f t="shared" si="44"/>
        <v/>
      </c>
      <c r="BD79" s="166" t="str">
        <f t="shared" si="36"/>
        <v/>
      </c>
      <c r="BE79" s="120" t="str">
        <f t="shared" si="45"/>
        <v>NA</v>
      </c>
      <c r="BF79" s="120" t="str">
        <f>IF(BE79="NA","",IF(BE79=999999, "", IF(BE79=888888, "", IF(COUNTIF($BE$11:BE79,BE79)=1,BE79,""))))</f>
        <v/>
      </c>
      <c r="BG79" s="121"/>
      <c r="BH79" s="121"/>
      <c r="BI79" s="121"/>
      <c r="BJ79" s="121"/>
      <c r="BK79" s="121"/>
      <c r="BL79" s="121"/>
      <c r="BM79" s="119"/>
      <c r="BN79" s="119"/>
      <c r="BO79" s="119"/>
      <c r="BP79" s="119"/>
      <c r="BQ79" s="119"/>
      <c r="BR79" s="119"/>
      <c r="BS79" s="119"/>
      <c r="BT79" s="119"/>
      <c r="BU79" s="119"/>
      <c r="BV79" s="119"/>
      <c r="BW79" s="119"/>
      <c r="BX79" s="119"/>
      <c r="BY79" s="119"/>
      <c r="BZ79" s="121"/>
      <c r="CA79" s="121"/>
      <c r="CB79" s="121"/>
      <c r="CC79" s="121"/>
      <c r="CD79" s="118"/>
      <c r="CE79" s="118"/>
      <c r="CF79" s="26"/>
      <c r="CG79" s="26"/>
      <c r="CH79" s="26"/>
      <c r="CI79" s="26"/>
      <c r="CJ79" s="26"/>
      <c r="CK79" s="26"/>
      <c r="CL79" s="26"/>
      <c r="CM79" s="26"/>
      <c r="CN79" s="26"/>
      <c r="CO79" s="26"/>
      <c r="CP79" s="26"/>
      <c r="CQ79" s="26"/>
      <c r="CR79" s="26"/>
      <c r="CS79" s="26"/>
      <c r="CT79" s="26"/>
      <c r="CU79" s="26"/>
    </row>
    <row r="80" spans="1:99" ht="15.5" x14ac:dyDescent="0.35">
      <c r="A80" s="203" t="str">
        <f t="shared" si="37"/>
        <v/>
      </c>
      <c r="B80" s="161" t="str">
        <f>IF('Year 8 _2022'!$B79="","", 'Year 8 _2022'!$B79)</f>
        <v/>
      </c>
      <c r="C80" s="160" t="str">
        <f>IF('Year 8 _2022'!$C79="","", 'Year 8 _2022'!$C79)</f>
        <v>NA</v>
      </c>
      <c r="D80" s="149" t="str">
        <f>IF('Year 8 _2022'!$D79="","", 'Year 8 _2022'!$D79)</f>
        <v/>
      </c>
      <c r="E80" s="120"/>
      <c r="F80" s="230" t="str">
        <f>IF('Year 8 _2022'!$E79="","", 'Year 8 _2022'!$E79)</f>
        <v/>
      </c>
      <c r="G80" s="161" t="str">
        <f>IF('Year 8 _2022'!$AB79="","", 'Year 8 _2022'!$AB79)</f>
        <v/>
      </c>
      <c r="H80" s="120"/>
      <c r="I80" s="171" t="str">
        <f>IF('Year 8 _2022'!$I79="","", 'Year 8 _2022'!$I79)</f>
        <v/>
      </c>
      <c r="J80" s="181"/>
      <c r="K80" s="180" t="str">
        <f>IF('Year 8 _2022'!$J79="","", 'Year 8 _2022'!$J79)</f>
        <v/>
      </c>
      <c r="L80" s="181"/>
      <c r="M80" s="180">
        <f t="shared" si="46"/>
        <v>0</v>
      </c>
      <c r="N80" s="180" t="str">
        <f>IF('Year 8 _2022'!$L79="","", 'Year 8 _2022'!$L79)</f>
        <v/>
      </c>
      <c r="O80" s="181"/>
      <c r="P80" s="171">
        <f>IF('Year 8 _2022'!$O79="",0, ('Year 8 _2022'!$O79+'Year 8 _2022'!$R79))</f>
        <v>0</v>
      </c>
      <c r="Q80" s="181"/>
      <c r="R80" s="180">
        <f>IF('Year 8 _2022'!$P79="",0, 'Year 8 _2022'!$P79)</f>
        <v>0</v>
      </c>
      <c r="S80" s="242"/>
      <c r="T80" s="349"/>
      <c r="U80" s="242"/>
      <c r="V80" s="174">
        <f t="shared" si="38"/>
        <v>0</v>
      </c>
      <c r="W80" s="351"/>
      <c r="X80" s="175"/>
      <c r="Y80" s="180">
        <f>IF('Year 8 _2022'!$V79="",0, ('Year 8 _2022'!$V79+'Year 8 _2022'!$Y79))</f>
        <v>0</v>
      </c>
      <c r="Z80" s="181"/>
      <c r="AA80" s="162">
        <f>IF('Year 8 _2022'!$W79="",0, 'Year 8 _2022'!$W79)</f>
        <v>0</v>
      </c>
      <c r="AB80" s="184"/>
      <c r="AC80" s="353"/>
      <c r="AD80" s="120"/>
      <c r="AE80" s="174">
        <f t="shared" si="48"/>
        <v>0</v>
      </c>
      <c r="AF80" s="183"/>
      <c r="AG80" s="165" t="str">
        <f t="shared" si="39"/>
        <v/>
      </c>
      <c r="AH80" s="170" t="str">
        <f t="shared" si="40"/>
        <v/>
      </c>
      <c r="AI80" s="153">
        <f t="shared" si="25"/>
        <v>0</v>
      </c>
      <c r="AJ80" s="166" t="str">
        <f t="shared" si="41"/>
        <v>NA</v>
      </c>
      <c r="AK80" s="166" t="str">
        <f t="shared" si="26"/>
        <v/>
      </c>
      <c r="AL80" s="166" t="str">
        <f t="shared" si="27"/>
        <v/>
      </c>
      <c r="AM80" s="166" t="str">
        <f t="shared" si="28"/>
        <v/>
      </c>
      <c r="AN80" s="166">
        <f t="shared" si="29"/>
        <v>0</v>
      </c>
      <c r="AO80" s="166">
        <f t="shared" si="30"/>
        <v>0</v>
      </c>
      <c r="AP80" s="166">
        <f t="shared" si="31"/>
        <v>0</v>
      </c>
      <c r="AQ80" s="166">
        <f t="shared" si="32"/>
        <v>0</v>
      </c>
      <c r="AR80" s="167" t="str">
        <f>IF('Year 8 _2022'!$S79="","", 'Year 8 _2022'!$S79)</f>
        <v/>
      </c>
      <c r="AS80" s="166" t="str">
        <f>IF('Year 8 _2022'!$Z79="","", 'Year 8 _2022'!$Z79)</f>
        <v/>
      </c>
      <c r="AT80" s="166" t="str">
        <f t="shared" si="47"/>
        <v/>
      </c>
      <c r="AU80" s="166" t="str">
        <f t="shared" si="33"/>
        <v>NA</v>
      </c>
      <c r="AV80" s="166" t="str">
        <f>IF(AU80="NA","",IF(AU80=999999, "", IF(AU80=888888, "", IF(COUNTIF($AU$11:AU80,AU80)=1,AU80,""))))</f>
        <v/>
      </c>
      <c r="AW80" s="166" t="str">
        <f t="shared" si="34"/>
        <v>NA</v>
      </c>
      <c r="AX80" s="166" t="str">
        <f>IF(AW80="NA","",IF(AW80=999999, "", IF(AW80=888888, "", IF(COUNTIF($AW$11:AW80,AW80)=1,AW80,""))))</f>
        <v/>
      </c>
      <c r="AY80" s="166" t="str">
        <f t="shared" si="35"/>
        <v>NA</v>
      </c>
      <c r="AZ80" s="166" t="str">
        <f>IF(AY80="NA","",IF(AY80=999999, "", IF(AY80=888888, "", IF(COUNTIF($AY$11:AY80,AY80)=1,AY80,""))))</f>
        <v/>
      </c>
      <c r="BA80" s="166">
        <f t="shared" si="42"/>
        <v>0</v>
      </c>
      <c r="BB80" s="166">
        <f t="shared" si="43"/>
        <v>0</v>
      </c>
      <c r="BC80" s="166" t="str">
        <f t="shared" si="44"/>
        <v/>
      </c>
      <c r="BD80" s="166" t="str">
        <f t="shared" si="36"/>
        <v/>
      </c>
      <c r="BE80" s="120" t="str">
        <f t="shared" si="45"/>
        <v>NA</v>
      </c>
      <c r="BF80" s="120" t="str">
        <f>IF(BE80="NA","",IF(BE80=999999, "", IF(BE80=888888, "", IF(COUNTIF($BE$11:BE80,BE80)=1,BE80,""))))</f>
        <v/>
      </c>
      <c r="BG80" s="121"/>
      <c r="BH80" s="121"/>
      <c r="BI80" s="121"/>
      <c r="BJ80" s="121"/>
      <c r="BK80" s="121"/>
      <c r="BL80" s="121"/>
      <c r="BM80" s="119"/>
      <c r="BN80" s="119"/>
      <c r="BO80" s="119"/>
      <c r="BP80" s="119"/>
      <c r="BQ80" s="119"/>
      <c r="BR80" s="119"/>
      <c r="BS80" s="119"/>
      <c r="BT80" s="119"/>
      <c r="BU80" s="119"/>
      <c r="BV80" s="119"/>
      <c r="BW80" s="119"/>
      <c r="BX80" s="119"/>
      <c r="BY80" s="119"/>
      <c r="BZ80" s="121"/>
      <c r="CA80" s="121"/>
      <c r="CB80" s="121"/>
      <c r="CC80" s="121"/>
      <c r="CD80" s="118"/>
      <c r="CE80" s="118"/>
      <c r="CF80" s="26"/>
      <c r="CG80" s="26"/>
      <c r="CH80" s="26"/>
      <c r="CI80" s="26"/>
      <c r="CJ80" s="26"/>
      <c r="CK80" s="26"/>
      <c r="CL80" s="26"/>
      <c r="CM80" s="26"/>
      <c r="CN80" s="26"/>
      <c r="CO80" s="26"/>
      <c r="CP80" s="26"/>
      <c r="CQ80" s="26"/>
      <c r="CR80" s="26"/>
      <c r="CS80" s="26"/>
      <c r="CT80" s="26"/>
      <c r="CU80" s="26"/>
    </row>
    <row r="81" spans="1:99" ht="15.5" x14ac:dyDescent="0.35">
      <c r="A81" s="203" t="str">
        <f t="shared" si="37"/>
        <v/>
      </c>
      <c r="B81" s="161" t="str">
        <f>IF('Year 8 _2022'!$B80="","", 'Year 8 _2022'!$B80)</f>
        <v/>
      </c>
      <c r="C81" s="160" t="str">
        <f>IF('Year 8 _2022'!$C80="","", 'Year 8 _2022'!$C80)</f>
        <v>NA</v>
      </c>
      <c r="D81" s="149" t="str">
        <f>IF('Year 8 _2022'!$D80="","", 'Year 8 _2022'!$D80)</f>
        <v/>
      </c>
      <c r="E81" s="120"/>
      <c r="F81" s="230" t="str">
        <f>IF('Year 8 _2022'!$E80="","", 'Year 8 _2022'!$E80)</f>
        <v/>
      </c>
      <c r="G81" s="161" t="str">
        <f>IF('Year 8 _2022'!$AB80="","", 'Year 8 _2022'!$AB80)</f>
        <v/>
      </c>
      <c r="H81" s="120"/>
      <c r="I81" s="171" t="str">
        <f>IF('Year 8 _2022'!$I80="","", 'Year 8 _2022'!$I80)</f>
        <v/>
      </c>
      <c r="J81" s="181"/>
      <c r="K81" s="180" t="str">
        <f>IF('Year 8 _2022'!$J80="","", 'Year 8 _2022'!$J80)</f>
        <v/>
      </c>
      <c r="L81" s="181"/>
      <c r="M81" s="180">
        <f t="shared" si="46"/>
        <v>0</v>
      </c>
      <c r="N81" s="180" t="str">
        <f>IF('Year 8 _2022'!$L80="","", 'Year 8 _2022'!$L80)</f>
        <v/>
      </c>
      <c r="O81" s="181"/>
      <c r="P81" s="171">
        <f>IF('Year 8 _2022'!$O80="",0, ('Year 8 _2022'!$O80+'Year 8 _2022'!$R80))</f>
        <v>0</v>
      </c>
      <c r="Q81" s="181"/>
      <c r="R81" s="180">
        <f>IF('Year 8 _2022'!$P80="",0, 'Year 8 _2022'!$P80)</f>
        <v>0</v>
      </c>
      <c r="S81" s="242"/>
      <c r="T81" s="349"/>
      <c r="U81" s="242"/>
      <c r="V81" s="174">
        <f t="shared" si="38"/>
        <v>0</v>
      </c>
      <c r="W81" s="351"/>
      <c r="X81" s="175"/>
      <c r="Y81" s="180">
        <f>IF('Year 8 _2022'!$V80="",0, ('Year 8 _2022'!$V80+'Year 8 _2022'!$Y80))</f>
        <v>0</v>
      </c>
      <c r="Z81" s="181"/>
      <c r="AA81" s="162">
        <f>IF('Year 8 _2022'!$W80="",0, 'Year 8 _2022'!$W80)</f>
        <v>0</v>
      </c>
      <c r="AB81" s="184"/>
      <c r="AC81" s="353"/>
      <c r="AD81" s="120"/>
      <c r="AE81" s="174">
        <f t="shared" si="48"/>
        <v>0</v>
      </c>
      <c r="AF81" s="183"/>
      <c r="AG81" s="165" t="str">
        <f t="shared" si="39"/>
        <v/>
      </c>
      <c r="AH81" s="170" t="str">
        <f t="shared" si="40"/>
        <v/>
      </c>
      <c r="AI81" s="153">
        <f t="shared" si="25"/>
        <v>0</v>
      </c>
      <c r="AJ81" s="166" t="str">
        <f t="shared" si="41"/>
        <v>NA</v>
      </c>
      <c r="AK81" s="166" t="str">
        <f t="shared" si="26"/>
        <v/>
      </c>
      <c r="AL81" s="166" t="str">
        <f t="shared" si="27"/>
        <v/>
      </c>
      <c r="AM81" s="166" t="str">
        <f t="shared" si="28"/>
        <v/>
      </c>
      <c r="AN81" s="166">
        <f t="shared" si="29"/>
        <v>0</v>
      </c>
      <c r="AO81" s="166">
        <f t="shared" si="30"/>
        <v>0</v>
      </c>
      <c r="AP81" s="166">
        <f t="shared" si="31"/>
        <v>0</v>
      </c>
      <c r="AQ81" s="166">
        <f t="shared" si="32"/>
        <v>0</v>
      </c>
      <c r="AR81" s="167" t="str">
        <f>IF('Year 8 _2022'!$S80="","", 'Year 8 _2022'!$S80)</f>
        <v/>
      </c>
      <c r="AS81" s="166" t="str">
        <f>IF('Year 8 _2022'!$Z80="","", 'Year 8 _2022'!$Z80)</f>
        <v/>
      </c>
      <c r="AT81" s="166" t="str">
        <f t="shared" si="47"/>
        <v/>
      </c>
      <c r="AU81" s="166" t="str">
        <f t="shared" si="33"/>
        <v>NA</v>
      </c>
      <c r="AV81" s="166" t="str">
        <f>IF(AU81="NA","",IF(AU81=999999, "", IF(AU81=888888, "", IF(COUNTIF($AU$11:AU81,AU81)=1,AU81,""))))</f>
        <v/>
      </c>
      <c r="AW81" s="166" t="str">
        <f t="shared" si="34"/>
        <v>NA</v>
      </c>
      <c r="AX81" s="166" t="str">
        <f>IF(AW81="NA","",IF(AW81=999999, "", IF(AW81=888888, "", IF(COUNTIF($AW$11:AW81,AW81)=1,AW81,""))))</f>
        <v/>
      </c>
      <c r="AY81" s="166" t="str">
        <f t="shared" si="35"/>
        <v>NA</v>
      </c>
      <c r="AZ81" s="166" t="str">
        <f>IF(AY81="NA","",IF(AY81=999999, "", IF(AY81=888888, "", IF(COUNTIF($AY$11:AY81,AY81)=1,AY81,""))))</f>
        <v/>
      </c>
      <c r="BA81" s="166">
        <f t="shared" si="42"/>
        <v>0</v>
      </c>
      <c r="BB81" s="166">
        <f t="shared" si="43"/>
        <v>0</v>
      </c>
      <c r="BC81" s="166" t="str">
        <f t="shared" si="44"/>
        <v/>
      </c>
      <c r="BD81" s="166" t="str">
        <f t="shared" si="36"/>
        <v/>
      </c>
      <c r="BE81" s="120" t="str">
        <f t="shared" si="45"/>
        <v>NA</v>
      </c>
      <c r="BF81" s="120" t="str">
        <f>IF(BE81="NA","",IF(BE81=999999, "", IF(BE81=888888, "", IF(COUNTIF($BE$11:BE81,BE81)=1,BE81,""))))</f>
        <v/>
      </c>
      <c r="BG81" s="121"/>
      <c r="BH81" s="121"/>
      <c r="BI81" s="121"/>
      <c r="BJ81" s="121"/>
      <c r="BK81" s="121"/>
      <c r="BL81" s="121"/>
      <c r="BM81" s="119"/>
      <c r="BN81" s="119"/>
      <c r="BO81" s="119"/>
      <c r="BP81" s="119"/>
      <c r="BQ81" s="119"/>
      <c r="BR81" s="119"/>
      <c r="BS81" s="119"/>
      <c r="BT81" s="119"/>
      <c r="BU81" s="119"/>
      <c r="BV81" s="119"/>
      <c r="BW81" s="119"/>
      <c r="BX81" s="119"/>
      <c r="BY81" s="119"/>
      <c r="BZ81" s="121"/>
      <c r="CA81" s="121"/>
      <c r="CB81" s="121"/>
      <c r="CC81" s="121"/>
      <c r="CD81" s="118"/>
      <c r="CE81" s="118"/>
      <c r="CF81" s="26"/>
      <c r="CG81" s="26"/>
      <c r="CH81" s="26"/>
      <c r="CI81" s="26"/>
      <c r="CJ81" s="26"/>
      <c r="CK81" s="26"/>
      <c r="CL81" s="26"/>
      <c r="CM81" s="26"/>
      <c r="CN81" s="26"/>
      <c r="CO81" s="26"/>
      <c r="CP81" s="26"/>
      <c r="CQ81" s="26"/>
      <c r="CR81" s="26"/>
      <c r="CS81" s="26"/>
      <c r="CT81" s="26"/>
      <c r="CU81" s="26"/>
    </row>
    <row r="82" spans="1:99" ht="15.5" x14ac:dyDescent="0.35">
      <c r="A82" s="203" t="str">
        <f t="shared" si="37"/>
        <v/>
      </c>
      <c r="B82" s="161" t="str">
        <f>IF('Year 8 _2022'!$B81="","", 'Year 8 _2022'!$B81)</f>
        <v/>
      </c>
      <c r="C82" s="160" t="str">
        <f>IF('Year 8 _2022'!$C81="","", 'Year 8 _2022'!$C81)</f>
        <v>NA</v>
      </c>
      <c r="D82" s="149" t="str">
        <f>IF('Year 8 _2022'!$D81="","", 'Year 8 _2022'!$D81)</f>
        <v/>
      </c>
      <c r="E82" s="120"/>
      <c r="F82" s="230" t="str">
        <f>IF('Year 8 _2022'!$E81="","", 'Year 8 _2022'!$E81)</f>
        <v/>
      </c>
      <c r="G82" s="161" t="str">
        <f>IF('Year 8 _2022'!$AB81="","", 'Year 8 _2022'!$AB81)</f>
        <v/>
      </c>
      <c r="H82" s="120"/>
      <c r="I82" s="171" t="str">
        <f>IF('Year 8 _2022'!$I81="","", 'Year 8 _2022'!$I81)</f>
        <v/>
      </c>
      <c r="J82" s="181"/>
      <c r="K82" s="180" t="str">
        <f>IF('Year 8 _2022'!$J81="","", 'Year 8 _2022'!$J81)</f>
        <v/>
      </c>
      <c r="L82" s="181"/>
      <c r="M82" s="180">
        <f t="shared" si="46"/>
        <v>0</v>
      </c>
      <c r="N82" s="180" t="str">
        <f>IF('Year 8 _2022'!$L81="","", 'Year 8 _2022'!$L81)</f>
        <v/>
      </c>
      <c r="O82" s="181"/>
      <c r="P82" s="171">
        <f>IF('Year 8 _2022'!$O81="",0, ('Year 8 _2022'!$O81+'Year 8 _2022'!$R81))</f>
        <v>0</v>
      </c>
      <c r="Q82" s="181"/>
      <c r="R82" s="180">
        <f>IF('Year 8 _2022'!$P81="",0, 'Year 8 _2022'!$P81)</f>
        <v>0</v>
      </c>
      <c r="S82" s="242"/>
      <c r="T82" s="349"/>
      <c r="U82" s="242"/>
      <c r="V82" s="174">
        <f t="shared" si="38"/>
        <v>0</v>
      </c>
      <c r="W82" s="351"/>
      <c r="X82" s="175"/>
      <c r="Y82" s="180">
        <f>IF('Year 8 _2022'!$V81="",0, ('Year 8 _2022'!$V81+'Year 8 _2022'!$Y81))</f>
        <v>0</v>
      </c>
      <c r="Z82" s="181"/>
      <c r="AA82" s="162">
        <f>IF('Year 8 _2022'!$W81="",0, 'Year 8 _2022'!$W81)</f>
        <v>0</v>
      </c>
      <c r="AB82" s="184"/>
      <c r="AC82" s="353"/>
      <c r="AD82" s="120"/>
      <c r="AE82" s="174">
        <f t="shared" si="48"/>
        <v>0</v>
      </c>
      <c r="AF82" s="183"/>
      <c r="AG82" s="165" t="str">
        <f t="shared" si="39"/>
        <v/>
      </c>
      <c r="AH82" s="170" t="str">
        <f t="shared" si="40"/>
        <v/>
      </c>
      <c r="AI82" s="153">
        <f t="shared" si="25"/>
        <v>0</v>
      </c>
      <c r="AJ82" s="166" t="str">
        <f t="shared" si="41"/>
        <v>NA</v>
      </c>
      <c r="AK82" s="166" t="str">
        <f t="shared" si="26"/>
        <v/>
      </c>
      <c r="AL82" s="166" t="str">
        <f t="shared" si="27"/>
        <v/>
      </c>
      <c r="AM82" s="166" t="str">
        <f t="shared" si="28"/>
        <v/>
      </c>
      <c r="AN82" s="166">
        <f t="shared" si="29"/>
        <v>0</v>
      </c>
      <c r="AO82" s="166">
        <f t="shared" si="30"/>
        <v>0</v>
      </c>
      <c r="AP82" s="166">
        <f t="shared" si="31"/>
        <v>0</v>
      </c>
      <c r="AQ82" s="166">
        <f t="shared" si="32"/>
        <v>0</v>
      </c>
      <c r="AR82" s="167" t="str">
        <f>IF('Year 8 _2022'!$S81="","", 'Year 8 _2022'!$S81)</f>
        <v/>
      </c>
      <c r="AS82" s="166" t="str">
        <f>IF('Year 8 _2022'!$Z81="","", 'Year 8 _2022'!$Z81)</f>
        <v/>
      </c>
      <c r="AT82" s="166" t="str">
        <f t="shared" si="47"/>
        <v/>
      </c>
      <c r="AU82" s="166" t="str">
        <f t="shared" si="33"/>
        <v>NA</v>
      </c>
      <c r="AV82" s="166" t="str">
        <f>IF(AU82="NA","",IF(AU82=999999, "", IF(AU82=888888, "", IF(COUNTIF($AU$11:AU82,AU82)=1,AU82,""))))</f>
        <v/>
      </c>
      <c r="AW82" s="166" t="str">
        <f t="shared" si="34"/>
        <v>NA</v>
      </c>
      <c r="AX82" s="166" t="str">
        <f>IF(AW82="NA","",IF(AW82=999999, "", IF(AW82=888888, "", IF(COUNTIF($AW$11:AW82,AW82)=1,AW82,""))))</f>
        <v/>
      </c>
      <c r="AY82" s="166" t="str">
        <f t="shared" si="35"/>
        <v>NA</v>
      </c>
      <c r="AZ82" s="166" t="str">
        <f>IF(AY82="NA","",IF(AY82=999999, "", IF(AY82=888888, "", IF(COUNTIF($AY$11:AY82,AY82)=1,AY82,""))))</f>
        <v/>
      </c>
      <c r="BA82" s="166">
        <f t="shared" si="42"/>
        <v>0</v>
      </c>
      <c r="BB82" s="166">
        <f t="shared" si="43"/>
        <v>0</v>
      </c>
      <c r="BC82" s="166" t="str">
        <f t="shared" si="44"/>
        <v/>
      </c>
      <c r="BD82" s="166" t="str">
        <f t="shared" si="36"/>
        <v/>
      </c>
      <c r="BE82" s="120" t="str">
        <f t="shared" si="45"/>
        <v>NA</v>
      </c>
      <c r="BF82" s="120" t="str">
        <f>IF(BE82="NA","",IF(BE82=999999, "", IF(BE82=888888, "", IF(COUNTIF($BE$11:BE82,BE82)=1,BE82,""))))</f>
        <v/>
      </c>
      <c r="BG82" s="121"/>
      <c r="BH82" s="121"/>
      <c r="BI82" s="121"/>
      <c r="BJ82" s="121"/>
      <c r="BK82" s="121"/>
      <c r="BL82" s="121"/>
      <c r="BM82" s="119"/>
      <c r="BN82" s="119"/>
      <c r="BO82" s="119"/>
      <c r="BP82" s="119"/>
      <c r="BQ82" s="119"/>
      <c r="BR82" s="119"/>
      <c r="BS82" s="119"/>
      <c r="BT82" s="119"/>
      <c r="BU82" s="119"/>
      <c r="BV82" s="119"/>
      <c r="BW82" s="119"/>
      <c r="BX82" s="119"/>
      <c r="BY82" s="119"/>
      <c r="BZ82" s="121"/>
      <c r="CA82" s="121"/>
      <c r="CB82" s="121"/>
      <c r="CC82" s="121"/>
      <c r="CD82" s="118"/>
      <c r="CE82" s="118"/>
      <c r="CF82" s="26"/>
      <c r="CG82" s="26"/>
      <c r="CH82" s="26"/>
      <c r="CI82" s="26"/>
      <c r="CJ82" s="26"/>
      <c r="CK82" s="26"/>
      <c r="CL82" s="26"/>
      <c r="CM82" s="26"/>
      <c r="CN82" s="26"/>
      <c r="CO82" s="26"/>
      <c r="CP82" s="26"/>
      <c r="CQ82" s="26"/>
      <c r="CR82" s="26"/>
      <c r="CS82" s="26"/>
      <c r="CT82" s="26"/>
      <c r="CU82" s="26"/>
    </row>
    <row r="83" spans="1:99" ht="15.5" x14ac:dyDescent="0.35">
      <c r="A83" s="203" t="str">
        <f t="shared" si="37"/>
        <v/>
      </c>
      <c r="B83" s="161" t="str">
        <f>IF('Year 8 _2022'!$B82="","", 'Year 8 _2022'!$B82)</f>
        <v/>
      </c>
      <c r="C83" s="160" t="str">
        <f>IF('Year 8 _2022'!$C82="","", 'Year 8 _2022'!$C82)</f>
        <v>NA</v>
      </c>
      <c r="D83" s="149" t="str">
        <f>IF('Year 8 _2022'!$D82="","", 'Year 8 _2022'!$D82)</f>
        <v/>
      </c>
      <c r="E83" s="120"/>
      <c r="F83" s="230" t="str">
        <f>IF('Year 8 _2022'!$E82="","", 'Year 8 _2022'!$E82)</f>
        <v/>
      </c>
      <c r="G83" s="161" t="str">
        <f>IF('Year 8 _2022'!$AB82="","", 'Year 8 _2022'!$AB82)</f>
        <v/>
      </c>
      <c r="H83" s="120"/>
      <c r="I83" s="171" t="str">
        <f>IF('Year 8 _2022'!$I82="","", 'Year 8 _2022'!$I82)</f>
        <v/>
      </c>
      <c r="J83" s="181"/>
      <c r="K83" s="180" t="str">
        <f>IF('Year 8 _2022'!$J82="","", 'Year 8 _2022'!$J82)</f>
        <v/>
      </c>
      <c r="L83" s="181"/>
      <c r="M83" s="180">
        <f t="shared" si="46"/>
        <v>0</v>
      </c>
      <c r="N83" s="180" t="str">
        <f>IF('Year 8 _2022'!$L82="","", 'Year 8 _2022'!$L82)</f>
        <v/>
      </c>
      <c r="O83" s="181"/>
      <c r="P83" s="171">
        <f>IF('Year 8 _2022'!$O82="",0, ('Year 8 _2022'!$O82+'Year 8 _2022'!$R82))</f>
        <v>0</v>
      </c>
      <c r="Q83" s="181"/>
      <c r="R83" s="180">
        <f>IF('Year 8 _2022'!$P82="",0, 'Year 8 _2022'!$P82)</f>
        <v>0</v>
      </c>
      <c r="S83" s="242"/>
      <c r="T83" s="349"/>
      <c r="U83" s="242"/>
      <c r="V83" s="174">
        <f t="shared" si="38"/>
        <v>0</v>
      </c>
      <c r="W83" s="351"/>
      <c r="X83" s="175"/>
      <c r="Y83" s="180">
        <f>IF('Year 8 _2022'!$V82="",0, ('Year 8 _2022'!$V82+'Year 8 _2022'!$Y82))</f>
        <v>0</v>
      </c>
      <c r="Z83" s="181"/>
      <c r="AA83" s="162">
        <f>IF('Year 8 _2022'!$W82="",0, 'Year 8 _2022'!$W82)</f>
        <v>0</v>
      </c>
      <c r="AB83" s="184"/>
      <c r="AC83" s="353"/>
      <c r="AD83" s="120"/>
      <c r="AE83" s="174">
        <f t="shared" si="48"/>
        <v>0</v>
      </c>
      <c r="AF83" s="183"/>
      <c r="AG83" s="165" t="str">
        <f t="shared" si="39"/>
        <v/>
      </c>
      <c r="AH83" s="170" t="str">
        <f t="shared" si="40"/>
        <v/>
      </c>
      <c r="AI83" s="153">
        <f t="shared" si="25"/>
        <v>0</v>
      </c>
      <c r="AJ83" s="166" t="str">
        <f t="shared" si="41"/>
        <v>NA</v>
      </c>
      <c r="AK83" s="166" t="str">
        <f t="shared" si="26"/>
        <v/>
      </c>
      <c r="AL83" s="166" t="str">
        <f t="shared" si="27"/>
        <v/>
      </c>
      <c r="AM83" s="166" t="str">
        <f t="shared" si="28"/>
        <v/>
      </c>
      <c r="AN83" s="166">
        <f t="shared" si="29"/>
        <v>0</v>
      </c>
      <c r="AO83" s="166">
        <f t="shared" si="30"/>
        <v>0</v>
      </c>
      <c r="AP83" s="166">
        <f t="shared" si="31"/>
        <v>0</v>
      </c>
      <c r="AQ83" s="166">
        <f t="shared" si="32"/>
        <v>0</v>
      </c>
      <c r="AR83" s="167" t="str">
        <f>IF('Year 8 _2022'!$S82="","", 'Year 8 _2022'!$S82)</f>
        <v/>
      </c>
      <c r="AS83" s="166" t="str">
        <f>IF('Year 8 _2022'!$Z82="","", 'Year 8 _2022'!$Z82)</f>
        <v/>
      </c>
      <c r="AT83" s="166" t="str">
        <f t="shared" si="47"/>
        <v/>
      </c>
      <c r="AU83" s="166" t="str">
        <f t="shared" si="33"/>
        <v>NA</v>
      </c>
      <c r="AV83" s="166" t="str">
        <f>IF(AU83="NA","",IF(AU83=999999, "", IF(AU83=888888, "", IF(COUNTIF($AU$11:AU83,AU83)=1,AU83,""))))</f>
        <v/>
      </c>
      <c r="AW83" s="166" t="str">
        <f t="shared" si="34"/>
        <v>NA</v>
      </c>
      <c r="AX83" s="166" t="str">
        <f>IF(AW83="NA","",IF(AW83=999999, "", IF(AW83=888888, "", IF(COUNTIF($AW$11:AW83,AW83)=1,AW83,""))))</f>
        <v/>
      </c>
      <c r="AY83" s="166" t="str">
        <f t="shared" si="35"/>
        <v>NA</v>
      </c>
      <c r="AZ83" s="166" t="str">
        <f>IF(AY83="NA","",IF(AY83=999999, "", IF(AY83=888888, "", IF(COUNTIF($AY$11:AY83,AY83)=1,AY83,""))))</f>
        <v/>
      </c>
      <c r="BA83" s="166">
        <f t="shared" si="42"/>
        <v>0</v>
      </c>
      <c r="BB83" s="166">
        <f t="shared" si="43"/>
        <v>0</v>
      </c>
      <c r="BC83" s="166" t="str">
        <f t="shared" si="44"/>
        <v/>
      </c>
      <c r="BD83" s="166" t="str">
        <f t="shared" si="36"/>
        <v/>
      </c>
      <c r="BE83" s="120" t="str">
        <f t="shared" si="45"/>
        <v>NA</v>
      </c>
      <c r="BF83" s="120" t="str">
        <f>IF(BE83="NA","",IF(BE83=999999, "", IF(BE83=888888, "", IF(COUNTIF($BE$11:BE83,BE83)=1,BE83,""))))</f>
        <v/>
      </c>
      <c r="BG83" s="121"/>
      <c r="BH83" s="121"/>
      <c r="BI83" s="121"/>
      <c r="BJ83" s="121"/>
      <c r="BK83" s="121"/>
      <c r="BL83" s="121"/>
      <c r="BM83" s="119"/>
      <c r="BN83" s="119"/>
      <c r="BO83" s="119"/>
      <c r="BP83" s="119"/>
      <c r="BQ83" s="119"/>
      <c r="BR83" s="119"/>
      <c r="BS83" s="119"/>
      <c r="BT83" s="119"/>
      <c r="BU83" s="119"/>
      <c r="BV83" s="119"/>
      <c r="BW83" s="119"/>
      <c r="BX83" s="119"/>
      <c r="BY83" s="119"/>
      <c r="BZ83" s="121"/>
      <c r="CA83" s="121"/>
      <c r="CB83" s="121"/>
      <c r="CC83" s="121"/>
      <c r="CD83" s="118"/>
      <c r="CE83" s="118"/>
      <c r="CF83" s="26"/>
      <c r="CG83" s="26"/>
      <c r="CH83" s="26"/>
      <c r="CI83" s="26"/>
      <c r="CJ83" s="26"/>
      <c r="CK83" s="26"/>
      <c r="CL83" s="26"/>
      <c r="CM83" s="26"/>
      <c r="CN83" s="26"/>
      <c r="CO83" s="26"/>
      <c r="CP83" s="26"/>
      <c r="CQ83" s="26"/>
      <c r="CR83" s="26"/>
      <c r="CS83" s="26"/>
      <c r="CT83" s="26"/>
      <c r="CU83" s="26"/>
    </row>
    <row r="84" spans="1:99" ht="15.5" x14ac:dyDescent="0.35">
      <c r="A84" s="203" t="str">
        <f t="shared" si="37"/>
        <v/>
      </c>
      <c r="B84" s="161" t="str">
        <f>IF('Year 8 _2022'!$B83="","", 'Year 8 _2022'!$B83)</f>
        <v/>
      </c>
      <c r="C84" s="160" t="str">
        <f>IF('Year 8 _2022'!$C83="","", 'Year 8 _2022'!$C83)</f>
        <v>NA</v>
      </c>
      <c r="D84" s="149" t="str">
        <f>IF('Year 8 _2022'!$D83="","", 'Year 8 _2022'!$D83)</f>
        <v/>
      </c>
      <c r="E84" s="120"/>
      <c r="F84" s="230" t="str">
        <f>IF('Year 8 _2022'!$E83="","", 'Year 8 _2022'!$E83)</f>
        <v/>
      </c>
      <c r="G84" s="161" t="str">
        <f>IF('Year 8 _2022'!$AB83="","", 'Year 8 _2022'!$AB83)</f>
        <v/>
      </c>
      <c r="H84" s="120"/>
      <c r="I84" s="171" t="str">
        <f>IF('Year 8 _2022'!$I83="","", 'Year 8 _2022'!$I83)</f>
        <v/>
      </c>
      <c r="J84" s="181"/>
      <c r="K84" s="180" t="str">
        <f>IF('Year 8 _2022'!$J83="","", 'Year 8 _2022'!$J83)</f>
        <v/>
      </c>
      <c r="L84" s="181"/>
      <c r="M84" s="180">
        <f t="shared" si="46"/>
        <v>0</v>
      </c>
      <c r="N84" s="180" t="str">
        <f>IF('Year 8 _2022'!$L83="","", 'Year 8 _2022'!$L83)</f>
        <v/>
      </c>
      <c r="O84" s="181"/>
      <c r="P84" s="171">
        <f>IF('Year 8 _2022'!$O83="",0, ('Year 8 _2022'!$O83+'Year 8 _2022'!$R83))</f>
        <v>0</v>
      </c>
      <c r="Q84" s="181"/>
      <c r="R84" s="180">
        <f>IF('Year 8 _2022'!$P83="",0, 'Year 8 _2022'!$P83)</f>
        <v>0</v>
      </c>
      <c r="S84" s="242"/>
      <c r="T84" s="349"/>
      <c r="U84" s="242"/>
      <c r="V84" s="174">
        <f t="shared" si="38"/>
        <v>0</v>
      </c>
      <c r="W84" s="351"/>
      <c r="X84" s="175"/>
      <c r="Y84" s="180">
        <f>IF('Year 8 _2022'!$V83="",0, ('Year 8 _2022'!$V83+'Year 8 _2022'!$Y83))</f>
        <v>0</v>
      </c>
      <c r="Z84" s="181"/>
      <c r="AA84" s="162">
        <f>IF('Year 8 _2022'!$W83="",0, 'Year 8 _2022'!$W83)</f>
        <v>0</v>
      </c>
      <c r="AB84" s="184"/>
      <c r="AC84" s="353"/>
      <c r="AD84" s="120"/>
      <c r="AE84" s="174">
        <f t="shared" si="48"/>
        <v>0</v>
      </c>
      <c r="AF84" s="183"/>
      <c r="AG84" s="165" t="str">
        <f t="shared" si="39"/>
        <v/>
      </c>
      <c r="AH84" s="170" t="str">
        <f t="shared" si="40"/>
        <v/>
      </c>
      <c r="AI84" s="153">
        <f t="shared" si="25"/>
        <v>0</v>
      </c>
      <c r="AJ84" s="166" t="str">
        <f t="shared" si="41"/>
        <v>NA</v>
      </c>
      <c r="AK84" s="166" t="str">
        <f t="shared" si="26"/>
        <v/>
      </c>
      <c r="AL84" s="166" t="str">
        <f t="shared" si="27"/>
        <v/>
      </c>
      <c r="AM84" s="166" t="str">
        <f t="shared" si="28"/>
        <v/>
      </c>
      <c r="AN84" s="166">
        <f t="shared" si="29"/>
        <v>0</v>
      </c>
      <c r="AO84" s="166">
        <f t="shared" si="30"/>
        <v>0</v>
      </c>
      <c r="AP84" s="166">
        <f t="shared" si="31"/>
        <v>0</v>
      </c>
      <c r="AQ84" s="166">
        <f t="shared" si="32"/>
        <v>0</v>
      </c>
      <c r="AR84" s="167" t="str">
        <f>IF('Year 8 _2022'!$S83="","", 'Year 8 _2022'!$S83)</f>
        <v/>
      </c>
      <c r="AS84" s="166" t="str">
        <f>IF('Year 8 _2022'!$Z83="","", 'Year 8 _2022'!$Z83)</f>
        <v/>
      </c>
      <c r="AT84" s="166" t="str">
        <f t="shared" si="47"/>
        <v/>
      </c>
      <c r="AU84" s="166" t="str">
        <f t="shared" si="33"/>
        <v>NA</v>
      </c>
      <c r="AV84" s="166" t="str">
        <f>IF(AU84="NA","",IF(AU84=999999, "", IF(AU84=888888, "", IF(COUNTIF($AU$11:AU84,AU84)=1,AU84,""))))</f>
        <v/>
      </c>
      <c r="AW84" s="166" t="str">
        <f t="shared" si="34"/>
        <v>NA</v>
      </c>
      <c r="AX84" s="166" t="str">
        <f>IF(AW84="NA","",IF(AW84=999999, "", IF(AW84=888888, "", IF(COUNTIF($AW$11:AW84,AW84)=1,AW84,""))))</f>
        <v/>
      </c>
      <c r="AY84" s="166" t="str">
        <f t="shared" si="35"/>
        <v>NA</v>
      </c>
      <c r="AZ84" s="166" t="str">
        <f>IF(AY84="NA","",IF(AY84=999999, "", IF(AY84=888888, "", IF(COUNTIF($AY$11:AY84,AY84)=1,AY84,""))))</f>
        <v/>
      </c>
      <c r="BA84" s="166">
        <f t="shared" si="42"/>
        <v>0</v>
      </c>
      <c r="BB84" s="166">
        <f t="shared" si="43"/>
        <v>0</v>
      </c>
      <c r="BC84" s="166" t="str">
        <f t="shared" si="44"/>
        <v/>
      </c>
      <c r="BD84" s="166" t="str">
        <f t="shared" si="36"/>
        <v/>
      </c>
      <c r="BE84" s="120" t="str">
        <f t="shared" si="45"/>
        <v>NA</v>
      </c>
      <c r="BF84" s="120" t="str">
        <f>IF(BE84="NA","",IF(BE84=999999, "", IF(BE84=888888, "", IF(COUNTIF($BE$11:BE84,BE84)=1,BE84,""))))</f>
        <v/>
      </c>
      <c r="BG84" s="121"/>
      <c r="BH84" s="121"/>
      <c r="BI84" s="121"/>
      <c r="BJ84" s="121"/>
      <c r="BK84" s="121"/>
      <c r="BL84" s="121"/>
      <c r="BM84" s="119"/>
      <c r="BN84" s="119"/>
      <c r="BO84" s="119"/>
      <c r="BP84" s="119"/>
      <c r="BQ84" s="119"/>
      <c r="BR84" s="119"/>
      <c r="BS84" s="119"/>
      <c r="BT84" s="119"/>
      <c r="BU84" s="119"/>
      <c r="BV84" s="119"/>
      <c r="BW84" s="119"/>
      <c r="BX84" s="119"/>
      <c r="BY84" s="119"/>
      <c r="BZ84" s="121"/>
      <c r="CA84" s="121"/>
      <c r="CB84" s="121"/>
      <c r="CC84" s="121"/>
      <c r="CD84" s="118"/>
      <c r="CE84" s="118"/>
      <c r="CF84" s="26"/>
      <c r="CG84" s="26"/>
      <c r="CH84" s="26"/>
      <c r="CI84" s="26"/>
      <c r="CJ84" s="26"/>
      <c r="CK84" s="26"/>
      <c r="CL84" s="26"/>
      <c r="CM84" s="26"/>
      <c r="CN84" s="26"/>
      <c r="CO84" s="26"/>
      <c r="CP84" s="26"/>
      <c r="CQ84" s="26"/>
      <c r="CR84" s="26"/>
      <c r="CS84" s="26"/>
      <c r="CT84" s="26"/>
      <c r="CU84" s="26"/>
    </row>
    <row r="85" spans="1:99" ht="15.5" x14ac:dyDescent="0.35">
      <c r="A85" s="203" t="str">
        <f t="shared" si="37"/>
        <v/>
      </c>
      <c r="B85" s="161" t="str">
        <f>IF('Year 8 _2022'!$B84="","", 'Year 8 _2022'!$B84)</f>
        <v/>
      </c>
      <c r="C85" s="160" t="str">
        <f>IF('Year 8 _2022'!$C84="","", 'Year 8 _2022'!$C84)</f>
        <v>NA</v>
      </c>
      <c r="D85" s="149" t="str">
        <f>IF('Year 8 _2022'!$D84="","", 'Year 8 _2022'!$D84)</f>
        <v/>
      </c>
      <c r="E85" s="120"/>
      <c r="F85" s="230" t="str">
        <f>IF('Year 8 _2022'!$E84="","", 'Year 8 _2022'!$E84)</f>
        <v/>
      </c>
      <c r="G85" s="161" t="str">
        <f>IF('Year 8 _2022'!$AB84="","", 'Year 8 _2022'!$AB84)</f>
        <v/>
      </c>
      <c r="H85" s="120"/>
      <c r="I85" s="171" t="str">
        <f>IF('Year 8 _2022'!$I84="","", 'Year 8 _2022'!$I84)</f>
        <v/>
      </c>
      <c r="J85" s="181"/>
      <c r="K85" s="180" t="str">
        <f>IF('Year 8 _2022'!$J84="","", 'Year 8 _2022'!$J84)</f>
        <v/>
      </c>
      <c r="L85" s="181"/>
      <c r="M85" s="180">
        <f t="shared" si="46"/>
        <v>0</v>
      </c>
      <c r="N85" s="180" t="str">
        <f>IF('Year 8 _2022'!$L84="","", 'Year 8 _2022'!$L84)</f>
        <v/>
      </c>
      <c r="O85" s="181"/>
      <c r="P85" s="171">
        <f>IF('Year 8 _2022'!$O84="",0, ('Year 8 _2022'!$O84+'Year 8 _2022'!$R84))</f>
        <v>0</v>
      </c>
      <c r="Q85" s="181"/>
      <c r="R85" s="180">
        <f>IF('Year 8 _2022'!$P84="",0, 'Year 8 _2022'!$P84)</f>
        <v>0</v>
      </c>
      <c r="S85" s="242"/>
      <c r="T85" s="349"/>
      <c r="U85" s="242"/>
      <c r="V85" s="174">
        <f t="shared" si="38"/>
        <v>0</v>
      </c>
      <c r="W85" s="351"/>
      <c r="X85" s="175"/>
      <c r="Y85" s="180">
        <f>IF('Year 8 _2022'!$V84="",0, ('Year 8 _2022'!$V84+'Year 8 _2022'!$Y84))</f>
        <v>0</v>
      </c>
      <c r="Z85" s="181"/>
      <c r="AA85" s="162">
        <f>IF('Year 8 _2022'!$W84="",0, 'Year 8 _2022'!$W84)</f>
        <v>0</v>
      </c>
      <c r="AB85" s="184"/>
      <c r="AC85" s="353"/>
      <c r="AD85" s="120"/>
      <c r="AE85" s="174">
        <f t="shared" si="48"/>
        <v>0</v>
      </c>
      <c r="AF85" s="183"/>
      <c r="AG85" s="165" t="str">
        <f t="shared" si="39"/>
        <v/>
      </c>
      <c r="AH85" s="170" t="str">
        <f t="shared" si="40"/>
        <v/>
      </c>
      <c r="AI85" s="153">
        <f t="shared" si="25"/>
        <v>0</v>
      </c>
      <c r="AJ85" s="166" t="str">
        <f t="shared" si="41"/>
        <v>NA</v>
      </c>
      <c r="AK85" s="166" t="str">
        <f t="shared" si="26"/>
        <v/>
      </c>
      <c r="AL85" s="166" t="str">
        <f t="shared" si="27"/>
        <v/>
      </c>
      <c r="AM85" s="166" t="str">
        <f t="shared" si="28"/>
        <v/>
      </c>
      <c r="AN85" s="166">
        <f t="shared" si="29"/>
        <v>0</v>
      </c>
      <c r="AO85" s="166">
        <f t="shared" si="30"/>
        <v>0</v>
      </c>
      <c r="AP85" s="166">
        <f t="shared" si="31"/>
        <v>0</v>
      </c>
      <c r="AQ85" s="166">
        <f t="shared" si="32"/>
        <v>0</v>
      </c>
      <c r="AR85" s="167" t="str">
        <f>IF('Year 8 _2022'!$S84="","", 'Year 8 _2022'!$S84)</f>
        <v/>
      </c>
      <c r="AS85" s="166" t="str">
        <f>IF('Year 8 _2022'!$Z84="","", 'Year 8 _2022'!$Z84)</f>
        <v/>
      </c>
      <c r="AT85" s="166" t="str">
        <f t="shared" si="47"/>
        <v/>
      </c>
      <c r="AU85" s="166" t="str">
        <f t="shared" si="33"/>
        <v>NA</v>
      </c>
      <c r="AV85" s="166" t="str">
        <f>IF(AU85="NA","",IF(AU85=999999, "", IF(AU85=888888, "", IF(COUNTIF($AU$11:AU85,AU85)=1,AU85,""))))</f>
        <v/>
      </c>
      <c r="AW85" s="166" t="str">
        <f t="shared" si="34"/>
        <v>NA</v>
      </c>
      <c r="AX85" s="166" t="str">
        <f>IF(AW85="NA","",IF(AW85=999999, "", IF(AW85=888888, "", IF(COUNTIF($AW$11:AW85,AW85)=1,AW85,""))))</f>
        <v/>
      </c>
      <c r="AY85" s="166" t="str">
        <f t="shared" si="35"/>
        <v>NA</v>
      </c>
      <c r="AZ85" s="166" t="str">
        <f>IF(AY85="NA","",IF(AY85=999999, "", IF(AY85=888888, "", IF(COUNTIF($AY$11:AY85,AY85)=1,AY85,""))))</f>
        <v/>
      </c>
      <c r="BA85" s="166">
        <f t="shared" si="42"/>
        <v>0</v>
      </c>
      <c r="BB85" s="166">
        <f t="shared" si="43"/>
        <v>0</v>
      </c>
      <c r="BC85" s="166" t="str">
        <f t="shared" si="44"/>
        <v/>
      </c>
      <c r="BD85" s="166" t="str">
        <f t="shared" si="36"/>
        <v/>
      </c>
      <c r="BE85" s="120" t="str">
        <f t="shared" si="45"/>
        <v>NA</v>
      </c>
      <c r="BF85" s="120" t="str">
        <f>IF(BE85="NA","",IF(BE85=999999, "", IF(BE85=888888, "", IF(COUNTIF($BE$11:BE85,BE85)=1,BE85,""))))</f>
        <v/>
      </c>
      <c r="BG85" s="121"/>
      <c r="BH85" s="121"/>
      <c r="BI85" s="121"/>
      <c r="BJ85" s="121"/>
      <c r="BK85" s="121"/>
      <c r="BL85" s="121"/>
      <c r="BM85" s="119"/>
      <c r="BN85" s="119"/>
      <c r="BO85" s="119"/>
      <c r="BP85" s="119"/>
      <c r="BQ85" s="119"/>
      <c r="BR85" s="119"/>
      <c r="BS85" s="119"/>
      <c r="BT85" s="119"/>
      <c r="BU85" s="119"/>
      <c r="BV85" s="119"/>
      <c r="BW85" s="119"/>
      <c r="BX85" s="119"/>
      <c r="BY85" s="119"/>
      <c r="BZ85" s="121"/>
      <c r="CA85" s="121"/>
      <c r="CB85" s="121"/>
      <c r="CC85" s="121"/>
      <c r="CD85" s="118"/>
      <c r="CE85" s="118"/>
      <c r="CF85" s="26"/>
      <c r="CG85" s="26"/>
      <c r="CH85" s="26"/>
      <c r="CI85" s="26"/>
      <c r="CJ85" s="26"/>
      <c r="CK85" s="26"/>
      <c r="CL85" s="26"/>
      <c r="CM85" s="26"/>
      <c r="CN85" s="26"/>
      <c r="CO85" s="26"/>
      <c r="CP85" s="26"/>
      <c r="CQ85" s="26"/>
      <c r="CR85" s="26"/>
      <c r="CS85" s="26"/>
      <c r="CT85" s="26"/>
      <c r="CU85" s="26"/>
    </row>
    <row r="86" spans="1:99" ht="15.5" x14ac:dyDescent="0.35">
      <c r="A86" s="203" t="str">
        <f t="shared" si="37"/>
        <v/>
      </c>
      <c r="B86" s="161" t="str">
        <f>IF('Year 8 _2022'!$B85="","", 'Year 8 _2022'!$B85)</f>
        <v/>
      </c>
      <c r="C86" s="160" t="str">
        <f>IF('Year 8 _2022'!$C85="","", 'Year 8 _2022'!$C85)</f>
        <v>NA</v>
      </c>
      <c r="D86" s="149" t="str">
        <f>IF('Year 8 _2022'!$D85="","", 'Year 8 _2022'!$D85)</f>
        <v/>
      </c>
      <c r="E86" s="120"/>
      <c r="F86" s="230" t="str">
        <f>IF('Year 8 _2022'!$E85="","", 'Year 8 _2022'!$E85)</f>
        <v/>
      </c>
      <c r="G86" s="161" t="str">
        <f>IF('Year 8 _2022'!$AB85="","", 'Year 8 _2022'!$AB85)</f>
        <v/>
      </c>
      <c r="H86" s="120"/>
      <c r="I86" s="171" t="str">
        <f>IF('Year 8 _2022'!$I85="","", 'Year 8 _2022'!$I85)</f>
        <v/>
      </c>
      <c r="J86" s="181"/>
      <c r="K86" s="180" t="str">
        <f>IF('Year 8 _2022'!$J85="","", 'Year 8 _2022'!$J85)</f>
        <v/>
      </c>
      <c r="L86" s="181"/>
      <c r="M86" s="180">
        <f t="shared" si="46"/>
        <v>0</v>
      </c>
      <c r="N86" s="180" t="str">
        <f>IF('Year 8 _2022'!$L85="","", 'Year 8 _2022'!$L85)</f>
        <v/>
      </c>
      <c r="O86" s="181"/>
      <c r="P86" s="171">
        <f>IF('Year 8 _2022'!$O85="",0, ('Year 8 _2022'!$O85+'Year 8 _2022'!$R85))</f>
        <v>0</v>
      </c>
      <c r="Q86" s="181"/>
      <c r="R86" s="180">
        <f>IF('Year 8 _2022'!$P85="",0, 'Year 8 _2022'!$P85)</f>
        <v>0</v>
      </c>
      <c r="S86" s="242"/>
      <c r="T86" s="349"/>
      <c r="U86" s="242"/>
      <c r="V86" s="174">
        <f t="shared" si="38"/>
        <v>0</v>
      </c>
      <c r="W86" s="351"/>
      <c r="X86" s="175"/>
      <c r="Y86" s="180">
        <f>IF('Year 8 _2022'!$V85="",0, ('Year 8 _2022'!$V85+'Year 8 _2022'!$Y85))</f>
        <v>0</v>
      </c>
      <c r="Z86" s="181"/>
      <c r="AA86" s="162">
        <f>IF('Year 8 _2022'!$W85="",0, 'Year 8 _2022'!$W85)</f>
        <v>0</v>
      </c>
      <c r="AB86" s="184"/>
      <c r="AC86" s="353"/>
      <c r="AD86" s="120"/>
      <c r="AE86" s="174">
        <f t="shared" si="48"/>
        <v>0</v>
      </c>
      <c r="AF86" s="183"/>
      <c r="AG86" s="165" t="str">
        <f t="shared" si="39"/>
        <v/>
      </c>
      <c r="AH86" s="170" t="str">
        <f t="shared" si="40"/>
        <v/>
      </c>
      <c r="AI86" s="153">
        <f t="shared" si="25"/>
        <v>0</v>
      </c>
      <c r="AJ86" s="166" t="str">
        <f t="shared" si="41"/>
        <v>NA</v>
      </c>
      <c r="AK86" s="166" t="str">
        <f t="shared" si="26"/>
        <v/>
      </c>
      <c r="AL86" s="166" t="str">
        <f t="shared" si="27"/>
        <v/>
      </c>
      <c r="AM86" s="166" t="str">
        <f t="shared" si="28"/>
        <v/>
      </c>
      <c r="AN86" s="166">
        <f t="shared" si="29"/>
        <v>0</v>
      </c>
      <c r="AO86" s="166">
        <f t="shared" si="30"/>
        <v>0</v>
      </c>
      <c r="AP86" s="166">
        <f t="shared" si="31"/>
        <v>0</v>
      </c>
      <c r="AQ86" s="166">
        <f t="shared" si="32"/>
        <v>0</v>
      </c>
      <c r="AR86" s="167" t="str">
        <f>IF('Year 8 _2022'!$S85="","", 'Year 8 _2022'!$S85)</f>
        <v/>
      </c>
      <c r="AS86" s="166" t="str">
        <f>IF('Year 8 _2022'!$Z85="","", 'Year 8 _2022'!$Z85)</f>
        <v/>
      </c>
      <c r="AT86" s="166" t="str">
        <f t="shared" si="47"/>
        <v/>
      </c>
      <c r="AU86" s="166" t="str">
        <f t="shared" si="33"/>
        <v>NA</v>
      </c>
      <c r="AV86" s="166" t="str">
        <f>IF(AU86="NA","",IF(AU86=999999, "", IF(AU86=888888, "", IF(COUNTIF($AU$11:AU86,AU86)=1,AU86,""))))</f>
        <v/>
      </c>
      <c r="AW86" s="166" t="str">
        <f t="shared" si="34"/>
        <v>NA</v>
      </c>
      <c r="AX86" s="166" t="str">
        <f>IF(AW86="NA","",IF(AW86=999999, "", IF(AW86=888888, "", IF(COUNTIF($AW$11:AW86,AW86)=1,AW86,""))))</f>
        <v/>
      </c>
      <c r="AY86" s="166" t="str">
        <f t="shared" si="35"/>
        <v>NA</v>
      </c>
      <c r="AZ86" s="166" t="str">
        <f>IF(AY86="NA","",IF(AY86=999999, "", IF(AY86=888888, "", IF(COUNTIF($AY$11:AY86,AY86)=1,AY86,""))))</f>
        <v/>
      </c>
      <c r="BA86" s="166">
        <f t="shared" si="42"/>
        <v>0</v>
      </c>
      <c r="BB86" s="166">
        <f t="shared" si="43"/>
        <v>0</v>
      </c>
      <c r="BC86" s="166" t="str">
        <f t="shared" si="44"/>
        <v/>
      </c>
      <c r="BD86" s="166" t="str">
        <f t="shared" si="36"/>
        <v/>
      </c>
      <c r="BE86" s="120" t="str">
        <f t="shared" si="45"/>
        <v>NA</v>
      </c>
      <c r="BF86" s="120" t="str">
        <f>IF(BE86="NA","",IF(BE86=999999, "", IF(BE86=888888, "", IF(COUNTIF($BE$11:BE86,BE86)=1,BE86,""))))</f>
        <v/>
      </c>
      <c r="BG86" s="121"/>
      <c r="BH86" s="121"/>
      <c r="BI86" s="121"/>
      <c r="BJ86" s="121"/>
      <c r="BK86" s="121"/>
      <c r="BL86" s="121"/>
      <c r="BM86" s="119"/>
      <c r="BN86" s="119"/>
      <c r="BO86" s="119"/>
      <c r="BP86" s="119"/>
      <c r="BQ86" s="119"/>
      <c r="BR86" s="119"/>
      <c r="BS86" s="119"/>
      <c r="BT86" s="119"/>
      <c r="BU86" s="119"/>
      <c r="BV86" s="119"/>
      <c r="BW86" s="119"/>
      <c r="BX86" s="119"/>
      <c r="BY86" s="119"/>
      <c r="BZ86" s="121"/>
      <c r="CA86" s="121"/>
      <c r="CB86" s="121"/>
      <c r="CC86" s="121"/>
      <c r="CD86" s="118"/>
      <c r="CE86" s="118"/>
      <c r="CF86" s="26"/>
      <c r="CG86" s="26"/>
      <c r="CH86" s="26"/>
      <c r="CI86" s="26"/>
      <c r="CJ86" s="26"/>
      <c r="CK86" s="26"/>
      <c r="CL86" s="26"/>
      <c r="CM86" s="26"/>
      <c r="CN86" s="26"/>
      <c r="CO86" s="26"/>
      <c r="CP86" s="26"/>
      <c r="CQ86" s="26"/>
      <c r="CR86" s="26"/>
      <c r="CS86" s="26"/>
      <c r="CT86" s="26"/>
      <c r="CU86" s="26"/>
    </row>
    <row r="87" spans="1:99" ht="15.5" x14ac:dyDescent="0.35">
      <c r="A87" s="203" t="str">
        <f t="shared" si="37"/>
        <v/>
      </c>
      <c r="B87" s="161" t="str">
        <f>IF('Year 8 _2022'!$B86="","", 'Year 8 _2022'!$B86)</f>
        <v/>
      </c>
      <c r="C87" s="160" t="str">
        <f>IF('Year 8 _2022'!$C86="","", 'Year 8 _2022'!$C86)</f>
        <v>NA</v>
      </c>
      <c r="D87" s="149" t="str">
        <f>IF('Year 8 _2022'!$D86="","", 'Year 8 _2022'!$D86)</f>
        <v/>
      </c>
      <c r="E87" s="120"/>
      <c r="F87" s="230" t="str">
        <f>IF('Year 8 _2022'!$E86="","", 'Year 8 _2022'!$E86)</f>
        <v/>
      </c>
      <c r="G87" s="161" t="str">
        <f>IF('Year 8 _2022'!$AB86="","", 'Year 8 _2022'!$AB86)</f>
        <v/>
      </c>
      <c r="H87" s="120"/>
      <c r="I87" s="171" t="str">
        <f>IF('Year 8 _2022'!$I86="","", 'Year 8 _2022'!$I86)</f>
        <v/>
      </c>
      <c r="J87" s="181"/>
      <c r="K87" s="180" t="str">
        <f>IF('Year 8 _2022'!$J86="","", 'Year 8 _2022'!$J86)</f>
        <v/>
      </c>
      <c r="L87" s="181"/>
      <c r="M87" s="180">
        <f t="shared" si="46"/>
        <v>0</v>
      </c>
      <c r="N87" s="180" t="str">
        <f>IF('Year 8 _2022'!$L86="","", 'Year 8 _2022'!$L86)</f>
        <v/>
      </c>
      <c r="O87" s="181"/>
      <c r="P87" s="171">
        <f>IF('Year 8 _2022'!$O86="",0, ('Year 8 _2022'!$O86+'Year 8 _2022'!$R86))</f>
        <v>0</v>
      </c>
      <c r="Q87" s="181"/>
      <c r="R87" s="180">
        <f>IF('Year 8 _2022'!$P86="",0, 'Year 8 _2022'!$P86)</f>
        <v>0</v>
      </c>
      <c r="S87" s="242"/>
      <c r="T87" s="349"/>
      <c r="U87" s="242"/>
      <c r="V87" s="174">
        <f t="shared" si="38"/>
        <v>0</v>
      </c>
      <c r="W87" s="351"/>
      <c r="X87" s="175"/>
      <c r="Y87" s="180">
        <f>IF('Year 8 _2022'!$V86="",0, ('Year 8 _2022'!$V86+'Year 8 _2022'!$Y86))</f>
        <v>0</v>
      </c>
      <c r="Z87" s="181"/>
      <c r="AA87" s="162">
        <f>IF('Year 8 _2022'!$W86="",0, 'Year 8 _2022'!$W86)</f>
        <v>0</v>
      </c>
      <c r="AB87" s="184"/>
      <c r="AC87" s="353"/>
      <c r="AD87" s="120"/>
      <c r="AE87" s="174">
        <f t="shared" si="48"/>
        <v>0</v>
      </c>
      <c r="AF87" s="183"/>
      <c r="AG87" s="165" t="str">
        <f t="shared" si="39"/>
        <v/>
      </c>
      <c r="AH87" s="170" t="str">
        <f t="shared" si="40"/>
        <v/>
      </c>
      <c r="AI87" s="153">
        <f t="shared" si="25"/>
        <v>0</v>
      </c>
      <c r="AJ87" s="166" t="str">
        <f t="shared" si="41"/>
        <v>NA</v>
      </c>
      <c r="AK87" s="166" t="str">
        <f t="shared" si="26"/>
        <v/>
      </c>
      <c r="AL87" s="166" t="str">
        <f t="shared" si="27"/>
        <v/>
      </c>
      <c r="AM87" s="166" t="str">
        <f t="shared" si="28"/>
        <v/>
      </c>
      <c r="AN87" s="166">
        <f t="shared" si="29"/>
        <v>0</v>
      </c>
      <c r="AO87" s="166">
        <f t="shared" si="30"/>
        <v>0</v>
      </c>
      <c r="AP87" s="166">
        <f t="shared" si="31"/>
        <v>0</v>
      </c>
      <c r="AQ87" s="166">
        <f t="shared" si="32"/>
        <v>0</v>
      </c>
      <c r="AR87" s="167" t="str">
        <f>IF('Year 8 _2022'!$S86="","", 'Year 8 _2022'!$S86)</f>
        <v/>
      </c>
      <c r="AS87" s="166" t="str">
        <f>IF('Year 8 _2022'!$Z86="","", 'Year 8 _2022'!$Z86)</f>
        <v/>
      </c>
      <c r="AT87" s="166" t="str">
        <f t="shared" si="47"/>
        <v/>
      </c>
      <c r="AU87" s="166" t="str">
        <f t="shared" si="33"/>
        <v>NA</v>
      </c>
      <c r="AV87" s="166" t="str">
        <f>IF(AU87="NA","",IF(AU87=999999, "", IF(AU87=888888, "", IF(COUNTIF($AU$11:AU87,AU87)=1,AU87,""))))</f>
        <v/>
      </c>
      <c r="AW87" s="166" t="str">
        <f t="shared" si="34"/>
        <v>NA</v>
      </c>
      <c r="AX87" s="166" t="str">
        <f>IF(AW87="NA","",IF(AW87=999999, "", IF(AW87=888888, "", IF(COUNTIF($AW$11:AW87,AW87)=1,AW87,""))))</f>
        <v/>
      </c>
      <c r="AY87" s="166" t="str">
        <f t="shared" si="35"/>
        <v>NA</v>
      </c>
      <c r="AZ87" s="166" t="str">
        <f>IF(AY87="NA","",IF(AY87=999999, "", IF(AY87=888888, "", IF(COUNTIF($AY$11:AY87,AY87)=1,AY87,""))))</f>
        <v/>
      </c>
      <c r="BA87" s="166">
        <f t="shared" si="42"/>
        <v>0</v>
      </c>
      <c r="BB87" s="166">
        <f t="shared" si="43"/>
        <v>0</v>
      </c>
      <c r="BC87" s="166" t="str">
        <f t="shared" si="44"/>
        <v/>
      </c>
      <c r="BD87" s="166" t="str">
        <f t="shared" si="36"/>
        <v/>
      </c>
      <c r="BE87" s="120" t="str">
        <f t="shared" si="45"/>
        <v>NA</v>
      </c>
      <c r="BF87" s="120" t="str">
        <f>IF(BE87="NA","",IF(BE87=999999, "", IF(BE87=888888, "", IF(COUNTIF($BE$11:BE87,BE87)=1,BE87,""))))</f>
        <v/>
      </c>
      <c r="BG87" s="121"/>
      <c r="BH87" s="121"/>
      <c r="BI87" s="121"/>
      <c r="BJ87" s="121"/>
      <c r="BK87" s="121"/>
      <c r="BL87" s="121"/>
      <c r="BM87" s="119"/>
      <c r="BN87" s="119"/>
      <c r="BO87" s="119"/>
      <c r="BP87" s="119"/>
      <c r="BQ87" s="119"/>
      <c r="BR87" s="119"/>
      <c r="BS87" s="119"/>
      <c r="BT87" s="119"/>
      <c r="BU87" s="119"/>
      <c r="BV87" s="119"/>
      <c r="BW87" s="119"/>
      <c r="BX87" s="119"/>
      <c r="BY87" s="119"/>
      <c r="BZ87" s="121"/>
      <c r="CA87" s="121"/>
      <c r="CB87" s="121"/>
      <c r="CC87" s="121"/>
      <c r="CD87" s="118"/>
      <c r="CE87" s="118"/>
      <c r="CF87" s="26"/>
      <c r="CG87" s="26"/>
      <c r="CH87" s="26"/>
      <c r="CI87" s="26"/>
      <c r="CJ87" s="26"/>
      <c r="CK87" s="26"/>
      <c r="CL87" s="26"/>
      <c r="CM87" s="26"/>
      <c r="CN87" s="26"/>
      <c r="CO87" s="26"/>
      <c r="CP87" s="26"/>
      <c r="CQ87" s="26"/>
      <c r="CR87" s="26"/>
      <c r="CS87" s="26"/>
      <c r="CT87" s="26"/>
      <c r="CU87" s="26"/>
    </row>
    <row r="88" spans="1:99" ht="15.5" x14ac:dyDescent="0.35">
      <c r="A88" s="203" t="str">
        <f t="shared" si="37"/>
        <v/>
      </c>
      <c r="B88" s="161" t="str">
        <f>IF('Year 8 _2022'!$B87="","", 'Year 8 _2022'!$B87)</f>
        <v/>
      </c>
      <c r="C88" s="160" t="str">
        <f>IF('Year 8 _2022'!$C87="","", 'Year 8 _2022'!$C87)</f>
        <v>NA</v>
      </c>
      <c r="D88" s="149" t="str">
        <f>IF('Year 8 _2022'!$D87="","", 'Year 8 _2022'!$D87)</f>
        <v/>
      </c>
      <c r="E88" s="120"/>
      <c r="F88" s="230" t="str">
        <f>IF('Year 8 _2022'!$E87="","", 'Year 8 _2022'!$E87)</f>
        <v/>
      </c>
      <c r="G88" s="161" t="str">
        <f>IF('Year 8 _2022'!$AB87="","", 'Year 8 _2022'!$AB87)</f>
        <v/>
      </c>
      <c r="H88" s="120"/>
      <c r="I88" s="171" t="str">
        <f>IF('Year 8 _2022'!$I87="","", 'Year 8 _2022'!$I87)</f>
        <v/>
      </c>
      <c r="J88" s="181"/>
      <c r="K88" s="180" t="str">
        <f>IF('Year 8 _2022'!$J87="","", 'Year 8 _2022'!$J87)</f>
        <v/>
      </c>
      <c r="L88" s="181"/>
      <c r="M88" s="180">
        <f t="shared" si="46"/>
        <v>0</v>
      </c>
      <c r="N88" s="180" t="str">
        <f>IF('Year 8 _2022'!$L87="","", 'Year 8 _2022'!$L87)</f>
        <v/>
      </c>
      <c r="O88" s="181"/>
      <c r="P88" s="171">
        <f>IF('Year 8 _2022'!$O87="",0, ('Year 8 _2022'!$O87+'Year 8 _2022'!$R87))</f>
        <v>0</v>
      </c>
      <c r="Q88" s="181"/>
      <c r="R88" s="180">
        <f>IF('Year 8 _2022'!$P87="",0, 'Year 8 _2022'!$P87)</f>
        <v>0</v>
      </c>
      <c r="S88" s="242"/>
      <c r="T88" s="349"/>
      <c r="U88" s="242"/>
      <c r="V88" s="174">
        <f t="shared" si="38"/>
        <v>0</v>
      </c>
      <c r="W88" s="351"/>
      <c r="X88" s="175"/>
      <c r="Y88" s="180">
        <f>IF('Year 8 _2022'!$V87="",0, ('Year 8 _2022'!$V87+'Year 8 _2022'!$Y87))</f>
        <v>0</v>
      </c>
      <c r="Z88" s="181"/>
      <c r="AA88" s="162">
        <f>IF('Year 8 _2022'!$W87="",0, 'Year 8 _2022'!$W87)</f>
        <v>0</v>
      </c>
      <c r="AB88" s="184"/>
      <c r="AC88" s="353"/>
      <c r="AD88" s="120"/>
      <c r="AE88" s="174">
        <f t="shared" si="48"/>
        <v>0</v>
      </c>
      <c r="AF88" s="183"/>
      <c r="AG88" s="165" t="str">
        <f t="shared" si="39"/>
        <v/>
      </c>
      <c r="AH88" s="170" t="str">
        <f t="shared" si="40"/>
        <v/>
      </c>
      <c r="AI88" s="153">
        <f t="shared" si="25"/>
        <v>0</v>
      </c>
      <c r="AJ88" s="166" t="str">
        <f t="shared" si="41"/>
        <v>NA</v>
      </c>
      <c r="AK88" s="166" t="str">
        <f t="shared" si="26"/>
        <v/>
      </c>
      <c r="AL88" s="166" t="str">
        <f t="shared" si="27"/>
        <v/>
      </c>
      <c r="AM88" s="166" t="str">
        <f t="shared" si="28"/>
        <v/>
      </c>
      <c r="AN88" s="166">
        <f t="shared" si="29"/>
        <v>0</v>
      </c>
      <c r="AO88" s="166">
        <f t="shared" si="30"/>
        <v>0</v>
      </c>
      <c r="AP88" s="166">
        <f t="shared" si="31"/>
        <v>0</v>
      </c>
      <c r="AQ88" s="166">
        <f t="shared" si="32"/>
        <v>0</v>
      </c>
      <c r="AR88" s="167" t="str">
        <f>IF('Year 8 _2022'!$S87="","", 'Year 8 _2022'!$S87)</f>
        <v/>
      </c>
      <c r="AS88" s="166" t="str">
        <f>IF('Year 8 _2022'!$Z87="","", 'Year 8 _2022'!$Z87)</f>
        <v/>
      </c>
      <c r="AT88" s="166" t="str">
        <f t="shared" si="47"/>
        <v/>
      </c>
      <c r="AU88" s="166" t="str">
        <f t="shared" si="33"/>
        <v>NA</v>
      </c>
      <c r="AV88" s="166" t="str">
        <f>IF(AU88="NA","",IF(AU88=999999, "", IF(AU88=888888, "", IF(COUNTIF($AU$11:AU88,AU88)=1,AU88,""))))</f>
        <v/>
      </c>
      <c r="AW88" s="166" t="str">
        <f t="shared" si="34"/>
        <v>NA</v>
      </c>
      <c r="AX88" s="166" t="str">
        <f>IF(AW88="NA","",IF(AW88=999999, "", IF(AW88=888888, "", IF(COUNTIF($AW$11:AW88,AW88)=1,AW88,""))))</f>
        <v/>
      </c>
      <c r="AY88" s="166" t="str">
        <f t="shared" si="35"/>
        <v>NA</v>
      </c>
      <c r="AZ88" s="166" t="str">
        <f>IF(AY88="NA","",IF(AY88=999999, "", IF(AY88=888888, "", IF(COUNTIF($AY$11:AY88,AY88)=1,AY88,""))))</f>
        <v/>
      </c>
      <c r="BA88" s="166">
        <f t="shared" si="42"/>
        <v>0</v>
      </c>
      <c r="BB88" s="166">
        <f t="shared" si="43"/>
        <v>0</v>
      </c>
      <c r="BC88" s="166" t="str">
        <f t="shared" si="44"/>
        <v/>
      </c>
      <c r="BD88" s="166" t="str">
        <f t="shared" si="36"/>
        <v/>
      </c>
      <c r="BE88" s="120" t="str">
        <f t="shared" si="45"/>
        <v>NA</v>
      </c>
      <c r="BF88" s="120" t="str">
        <f>IF(BE88="NA","",IF(BE88=999999, "", IF(BE88=888888, "", IF(COUNTIF($BE$11:BE88,BE88)=1,BE88,""))))</f>
        <v/>
      </c>
      <c r="BG88" s="121"/>
      <c r="BH88" s="121"/>
      <c r="BI88" s="121"/>
      <c r="BJ88" s="121"/>
      <c r="BK88" s="121"/>
      <c r="BL88" s="121"/>
      <c r="BM88" s="119"/>
      <c r="BN88" s="119"/>
      <c r="BO88" s="119"/>
      <c r="BP88" s="119"/>
      <c r="BQ88" s="119"/>
      <c r="BR88" s="119"/>
      <c r="BS88" s="119"/>
      <c r="BT88" s="119"/>
      <c r="BU88" s="119"/>
      <c r="BV88" s="119"/>
      <c r="BW88" s="119"/>
      <c r="BX88" s="119"/>
      <c r="BY88" s="119"/>
      <c r="BZ88" s="121"/>
      <c r="CA88" s="121"/>
      <c r="CB88" s="121"/>
      <c r="CC88" s="121"/>
      <c r="CD88" s="118"/>
      <c r="CE88" s="118"/>
      <c r="CF88" s="26"/>
      <c r="CG88" s="26"/>
      <c r="CH88" s="26"/>
      <c r="CI88" s="26"/>
      <c r="CJ88" s="26"/>
      <c r="CK88" s="26"/>
      <c r="CL88" s="26"/>
      <c r="CM88" s="26"/>
      <c r="CN88" s="26"/>
      <c r="CO88" s="26"/>
      <c r="CP88" s="26"/>
      <c r="CQ88" s="26"/>
      <c r="CR88" s="26"/>
      <c r="CS88" s="26"/>
      <c r="CT88" s="26"/>
      <c r="CU88" s="26"/>
    </row>
    <row r="89" spans="1:99" ht="15.5" x14ac:dyDescent="0.35">
      <c r="A89" s="203" t="str">
        <f t="shared" si="37"/>
        <v/>
      </c>
      <c r="B89" s="161" t="str">
        <f>IF('Year 8 _2022'!$B88="","", 'Year 8 _2022'!$B88)</f>
        <v/>
      </c>
      <c r="C89" s="160" t="str">
        <f>IF('Year 8 _2022'!$C88="","", 'Year 8 _2022'!$C88)</f>
        <v>NA</v>
      </c>
      <c r="D89" s="149" t="str">
        <f>IF('Year 8 _2022'!$D88="","", 'Year 8 _2022'!$D88)</f>
        <v/>
      </c>
      <c r="E89" s="120"/>
      <c r="F89" s="230" t="str">
        <f>IF('Year 8 _2022'!$E88="","", 'Year 8 _2022'!$E88)</f>
        <v/>
      </c>
      <c r="G89" s="161" t="str">
        <f>IF('Year 8 _2022'!$AB88="","", 'Year 8 _2022'!$AB88)</f>
        <v/>
      </c>
      <c r="H89" s="120"/>
      <c r="I89" s="171" t="str">
        <f>IF('Year 8 _2022'!$I88="","", 'Year 8 _2022'!$I88)</f>
        <v/>
      </c>
      <c r="J89" s="181"/>
      <c r="K89" s="180" t="str">
        <f>IF('Year 8 _2022'!$J88="","", 'Year 8 _2022'!$J88)</f>
        <v/>
      </c>
      <c r="L89" s="181"/>
      <c r="M89" s="180">
        <f t="shared" si="46"/>
        <v>0</v>
      </c>
      <c r="N89" s="180" t="str">
        <f>IF('Year 8 _2022'!$L88="","", 'Year 8 _2022'!$L88)</f>
        <v/>
      </c>
      <c r="O89" s="181"/>
      <c r="P89" s="171">
        <f>IF('Year 8 _2022'!$O88="",0, ('Year 8 _2022'!$O88+'Year 8 _2022'!$R88))</f>
        <v>0</v>
      </c>
      <c r="Q89" s="181"/>
      <c r="R89" s="180">
        <f>IF('Year 8 _2022'!$P88="",0, 'Year 8 _2022'!$P88)</f>
        <v>0</v>
      </c>
      <c r="S89" s="242"/>
      <c r="T89" s="349"/>
      <c r="U89" s="242"/>
      <c r="V89" s="174">
        <f t="shared" si="38"/>
        <v>0</v>
      </c>
      <c r="W89" s="351"/>
      <c r="X89" s="175"/>
      <c r="Y89" s="180">
        <f>IF('Year 8 _2022'!$V88="",0, ('Year 8 _2022'!$V88+'Year 8 _2022'!$Y88))</f>
        <v>0</v>
      </c>
      <c r="Z89" s="181"/>
      <c r="AA89" s="162">
        <f>IF('Year 8 _2022'!$W88="",0, 'Year 8 _2022'!$W88)</f>
        <v>0</v>
      </c>
      <c r="AB89" s="184"/>
      <c r="AC89" s="353"/>
      <c r="AD89" s="120"/>
      <c r="AE89" s="174">
        <f t="shared" si="48"/>
        <v>0</v>
      </c>
      <c r="AF89" s="183"/>
      <c r="AG89" s="165" t="str">
        <f t="shared" si="39"/>
        <v/>
      </c>
      <c r="AH89" s="170" t="str">
        <f t="shared" si="40"/>
        <v/>
      </c>
      <c r="AI89" s="153">
        <f t="shared" si="25"/>
        <v>0</v>
      </c>
      <c r="AJ89" s="166" t="str">
        <f t="shared" si="41"/>
        <v>NA</v>
      </c>
      <c r="AK89" s="166" t="str">
        <f t="shared" si="26"/>
        <v/>
      </c>
      <c r="AL89" s="166" t="str">
        <f t="shared" si="27"/>
        <v/>
      </c>
      <c r="AM89" s="166" t="str">
        <f t="shared" si="28"/>
        <v/>
      </c>
      <c r="AN89" s="166">
        <f t="shared" si="29"/>
        <v>0</v>
      </c>
      <c r="AO89" s="166">
        <f t="shared" si="30"/>
        <v>0</v>
      </c>
      <c r="AP89" s="166">
        <f t="shared" si="31"/>
        <v>0</v>
      </c>
      <c r="AQ89" s="166">
        <f t="shared" si="32"/>
        <v>0</v>
      </c>
      <c r="AR89" s="167" t="str">
        <f>IF('Year 8 _2022'!$S88="","", 'Year 8 _2022'!$S88)</f>
        <v/>
      </c>
      <c r="AS89" s="166" t="str">
        <f>IF('Year 8 _2022'!$Z88="","", 'Year 8 _2022'!$Z88)</f>
        <v/>
      </c>
      <c r="AT89" s="166" t="str">
        <f t="shared" si="47"/>
        <v/>
      </c>
      <c r="AU89" s="166" t="str">
        <f t="shared" si="33"/>
        <v>NA</v>
      </c>
      <c r="AV89" s="166" t="str">
        <f>IF(AU89="NA","",IF(AU89=999999, "", IF(AU89=888888, "", IF(COUNTIF($AU$11:AU89,AU89)=1,AU89,""))))</f>
        <v/>
      </c>
      <c r="AW89" s="166" t="str">
        <f t="shared" si="34"/>
        <v>NA</v>
      </c>
      <c r="AX89" s="166" t="str">
        <f>IF(AW89="NA","",IF(AW89=999999, "", IF(AW89=888888, "", IF(COUNTIF($AW$11:AW89,AW89)=1,AW89,""))))</f>
        <v/>
      </c>
      <c r="AY89" s="166" t="str">
        <f t="shared" si="35"/>
        <v>NA</v>
      </c>
      <c r="AZ89" s="166" t="str">
        <f>IF(AY89="NA","",IF(AY89=999999, "", IF(AY89=888888, "", IF(COUNTIF($AY$11:AY89,AY89)=1,AY89,""))))</f>
        <v/>
      </c>
      <c r="BA89" s="166">
        <f t="shared" si="42"/>
        <v>0</v>
      </c>
      <c r="BB89" s="166">
        <f t="shared" si="43"/>
        <v>0</v>
      </c>
      <c r="BC89" s="166" t="str">
        <f t="shared" si="44"/>
        <v/>
      </c>
      <c r="BD89" s="166" t="str">
        <f t="shared" si="36"/>
        <v/>
      </c>
      <c r="BE89" s="120" t="str">
        <f t="shared" si="45"/>
        <v>NA</v>
      </c>
      <c r="BF89" s="120" t="str">
        <f>IF(BE89="NA","",IF(BE89=999999, "", IF(BE89=888888, "", IF(COUNTIF($BE$11:BE89,BE89)=1,BE89,""))))</f>
        <v/>
      </c>
      <c r="BG89" s="121"/>
      <c r="BH89" s="121"/>
      <c r="BI89" s="121"/>
      <c r="BJ89" s="121"/>
      <c r="BK89" s="121"/>
      <c r="BL89" s="121"/>
      <c r="BM89" s="119"/>
      <c r="BN89" s="119"/>
      <c r="BO89" s="119"/>
      <c r="BP89" s="119"/>
      <c r="BQ89" s="119"/>
      <c r="BR89" s="119"/>
      <c r="BS89" s="119"/>
      <c r="BT89" s="119"/>
      <c r="BU89" s="119"/>
      <c r="BV89" s="119"/>
      <c r="BW89" s="119"/>
      <c r="BX89" s="119"/>
      <c r="BY89" s="119"/>
      <c r="BZ89" s="121"/>
      <c r="CA89" s="121"/>
      <c r="CB89" s="121"/>
      <c r="CC89" s="121"/>
      <c r="CD89" s="118"/>
      <c r="CE89" s="118"/>
      <c r="CF89" s="26"/>
      <c r="CG89" s="26"/>
      <c r="CH89" s="26"/>
      <c r="CI89" s="26"/>
      <c r="CJ89" s="26"/>
      <c r="CK89" s="26"/>
      <c r="CL89" s="26"/>
      <c r="CM89" s="26"/>
      <c r="CN89" s="26"/>
      <c r="CO89" s="26"/>
      <c r="CP89" s="26"/>
      <c r="CQ89" s="26"/>
      <c r="CR89" s="26"/>
      <c r="CS89" s="26"/>
      <c r="CT89" s="26"/>
      <c r="CU89" s="26"/>
    </row>
    <row r="90" spans="1:99" ht="15.5" x14ac:dyDescent="0.35">
      <c r="A90" s="203" t="str">
        <f t="shared" si="37"/>
        <v/>
      </c>
      <c r="B90" s="161" t="str">
        <f>IF('Year 8 _2022'!$B89="","", 'Year 8 _2022'!$B89)</f>
        <v/>
      </c>
      <c r="C90" s="160" t="str">
        <f>IF('Year 8 _2022'!$C89="","", 'Year 8 _2022'!$C89)</f>
        <v>NA</v>
      </c>
      <c r="D90" s="149" t="str">
        <f>IF('Year 8 _2022'!$D89="","", 'Year 8 _2022'!$D89)</f>
        <v/>
      </c>
      <c r="E90" s="120"/>
      <c r="F90" s="230" t="str">
        <f>IF('Year 8 _2022'!$E89="","", 'Year 8 _2022'!$E89)</f>
        <v/>
      </c>
      <c r="G90" s="161" t="str">
        <f>IF('Year 8 _2022'!$AB89="","", 'Year 8 _2022'!$AB89)</f>
        <v/>
      </c>
      <c r="H90" s="120"/>
      <c r="I90" s="171" t="str">
        <f>IF('Year 8 _2022'!$I89="","", 'Year 8 _2022'!$I89)</f>
        <v/>
      </c>
      <c r="J90" s="181"/>
      <c r="K90" s="180" t="str">
        <f>IF('Year 8 _2022'!$J89="","", 'Year 8 _2022'!$J89)</f>
        <v/>
      </c>
      <c r="L90" s="181"/>
      <c r="M90" s="180">
        <f t="shared" si="46"/>
        <v>0</v>
      </c>
      <c r="N90" s="180" t="str">
        <f>IF('Year 8 _2022'!$L89="","", 'Year 8 _2022'!$L89)</f>
        <v/>
      </c>
      <c r="O90" s="181"/>
      <c r="P90" s="171">
        <f>IF('Year 8 _2022'!$O89="",0, ('Year 8 _2022'!$O89+'Year 8 _2022'!$R89))</f>
        <v>0</v>
      </c>
      <c r="Q90" s="181"/>
      <c r="R90" s="180">
        <f>IF('Year 8 _2022'!$P89="",0, 'Year 8 _2022'!$P89)</f>
        <v>0</v>
      </c>
      <c r="S90" s="242"/>
      <c r="T90" s="349"/>
      <c r="U90" s="242"/>
      <c r="V90" s="174">
        <f t="shared" si="38"/>
        <v>0</v>
      </c>
      <c r="W90" s="351"/>
      <c r="X90" s="175"/>
      <c r="Y90" s="180">
        <f>IF('Year 8 _2022'!$V89="",0, ('Year 8 _2022'!$V89+'Year 8 _2022'!$Y89))</f>
        <v>0</v>
      </c>
      <c r="Z90" s="181"/>
      <c r="AA90" s="162">
        <f>IF('Year 8 _2022'!$W89="",0, 'Year 8 _2022'!$W89)</f>
        <v>0</v>
      </c>
      <c r="AB90" s="184"/>
      <c r="AC90" s="353"/>
      <c r="AD90" s="120"/>
      <c r="AE90" s="174">
        <f t="shared" si="48"/>
        <v>0</v>
      </c>
      <c r="AF90" s="183"/>
      <c r="AG90" s="165" t="str">
        <f t="shared" si="39"/>
        <v/>
      </c>
      <c r="AH90" s="170" t="str">
        <f t="shared" si="40"/>
        <v/>
      </c>
      <c r="AI90" s="153">
        <f t="shared" si="25"/>
        <v>0</v>
      </c>
      <c r="AJ90" s="166" t="str">
        <f t="shared" si="41"/>
        <v>NA</v>
      </c>
      <c r="AK90" s="166" t="str">
        <f t="shared" si="26"/>
        <v/>
      </c>
      <c r="AL90" s="166" t="str">
        <f t="shared" si="27"/>
        <v/>
      </c>
      <c r="AM90" s="166" t="str">
        <f t="shared" si="28"/>
        <v/>
      </c>
      <c r="AN90" s="166">
        <f t="shared" si="29"/>
        <v>0</v>
      </c>
      <c r="AO90" s="166">
        <f t="shared" si="30"/>
        <v>0</v>
      </c>
      <c r="AP90" s="166">
        <f t="shared" si="31"/>
        <v>0</v>
      </c>
      <c r="AQ90" s="166">
        <f t="shared" si="32"/>
        <v>0</v>
      </c>
      <c r="AR90" s="167" t="str">
        <f>IF('Year 8 _2022'!$S89="","", 'Year 8 _2022'!$S89)</f>
        <v/>
      </c>
      <c r="AS90" s="166" t="str">
        <f>IF('Year 8 _2022'!$Z89="","", 'Year 8 _2022'!$Z89)</f>
        <v/>
      </c>
      <c r="AT90" s="166" t="str">
        <f t="shared" si="47"/>
        <v/>
      </c>
      <c r="AU90" s="166" t="str">
        <f t="shared" si="33"/>
        <v>NA</v>
      </c>
      <c r="AV90" s="166" t="str">
        <f>IF(AU90="NA","",IF(AU90=999999, "", IF(AU90=888888, "", IF(COUNTIF($AU$11:AU90,AU90)=1,AU90,""))))</f>
        <v/>
      </c>
      <c r="AW90" s="166" t="str">
        <f t="shared" si="34"/>
        <v>NA</v>
      </c>
      <c r="AX90" s="166" t="str">
        <f>IF(AW90="NA","",IF(AW90=999999, "", IF(AW90=888888, "", IF(COUNTIF($AW$11:AW90,AW90)=1,AW90,""))))</f>
        <v/>
      </c>
      <c r="AY90" s="166" t="str">
        <f t="shared" si="35"/>
        <v>NA</v>
      </c>
      <c r="AZ90" s="166" t="str">
        <f>IF(AY90="NA","",IF(AY90=999999, "", IF(AY90=888888, "", IF(COUNTIF($AY$11:AY90,AY90)=1,AY90,""))))</f>
        <v/>
      </c>
      <c r="BA90" s="166">
        <f t="shared" si="42"/>
        <v>0</v>
      </c>
      <c r="BB90" s="166">
        <f t="shared" si="43"/>
        <v>0</v>
      </c>
      <c r="BC90" s="166" t="str">
        <f t="shared" si="44"/>
        <v/>
      </c>
      <c r="BD90" s="166" t="str">
        <f t="shared" si="36"/>
        <v/>
      </c>
      <c r="BE90" s="120" t="str">
        <f t="shared" si="45"/>
        <v>NA</v>
      </c>
      <c r="BF90" s="120" t="str">
        <f>IF(BE90="NA","",IF(BE90=999999, "", IF(BE90=888888, "", IF(COUNTIF($BE$11:BE90,BE90)=1,BE90,""))))</f>
        <v/>
      </c>
      <c r="BG90" s="121"/>
      <c r="BH90" s="121"/>
      <c r="BI90" s="121"/>
      <c r="BJ90" s="121"/>
      <c r="BK90" s="121"/>
      <c r="BL90" s="121"/>
      <c r="BM90" s="119"/>
      <c r="BN90" s="119"/>
      <c r="BO90" s="119"/>
      <c r="BP90" s="119"/>
      <c r="BQ90" s="119"/>
      <c r="BR90" s="119"/>
      <c r="BS90" s="119"/>
      <c r="BT90" s="119"/>
      <c r="BU90" s="119"/>
      <c r="BV90" s="119"/>
      <c r="BW90" s="119"/>
      <c r="BX90" s="119"/>
      <c r="BY90" s="119"/>
      <c r="BZ90" s="121"/>
      <c r="CA90" s="121"/>
      <c r="CB90" s="121"/>
      <c r="CC90" s="121"/>
      <c r="CD90" s="118"/>
      <c r="CE90" s="118"/>
      <c r="CF90" s="26"/>
      <c r="CG90" s="26"/>
      <c r="CH90" s="26"/>
      <c r="CI90" s="26"/>
      <c r="CJ90" s="26"/>
      <c r="CK90" s="26"/>
      <c r="CL90" s="26"/>
      <c r="CM90" s="26"/>
      <c r="CN90" s="26"/>
      <c r="CO90" s="26"/>
      <c r="CP90" s="26"/>
      <c r="CQ90" s="26"/>
      <c r="CR90" s="26"/>
      <c r="CS90" s="26"/>
      <c r="CT90" s="26"/>
      <c r="CU90" s="26"/>
    </row>
    <row r="91" spans="1:99" ht="15.5" x14ac:dyDescent="0.35">
      <c r="A91" s="203" t="str">
        <f t="shared" si="37"/>
        <v/>
      </c>
      <c r="B91" s="161" t="str">
        <f>IF('Year 8 _2022'!$B90="","", 'Year 8 _2022'!$B90)</f>
        <v/>
      </c>
      <c r="C91" s="160" t="str">
        <f>IF('Year 8 _2022'!$C90="","", 'Year 8 _2022'!$C90)</f>
        <v>NA</v>
      </c>
      <c r="D91" s="149" t="str">
        <f>IF('Year 8 _2022'!$D90="","", 'Year 8 _2022'!$D90)</f>
        <v/>
      </c>
      <c r="E91" s="120"/>
      <c r="F91" s="230" t="str">
        <f>IF('Year 8 _2022'!$E90="","", 'Year 8 _2022'!$E90)</f>
        <v/>
      </c>
      <c r="G91" s="161" t="str">
        <f>IF('Year 8 _2022'!$AB90="","", 'Year 8 _2022'!$AB90)</f>
        <v/>
      </c>
      <c r="H91" s="120"/>
      <c r="I91" s="171" t="str">
        <f>IF('Year 8 _2022'!$I90="","", 'Year 8 _2022'!$I90)</f>
        <v/>
      </c>
      <c r="J91" s="181"/>
      <c r="K91" s="180" t="str">
        <f>IF('Year 8 _2022'!$J90="","", 'Year 8 _2022'!$J90)</f>
        <v/>
      </c>
      <c r="L91" s="181"/>
      <c r="M91" s="180">
        <f t="shared" si="46"/>
        <v>0</v>
      </c>
      <c r="N91" s="180" t="str">
        <f>IF('Year 8 _2022'!$L90="","", 'Year 8 _2022'!$L90)</f>
        <v/>
      </c>
      <c r="O91" s="181"/>
      <c r="P91" s="171">
        <f>IF('Year 8 _2022'!$O90="",0, ('Year 8 _2022'!$O90+'Year 8 _2022'!$R90))</f>
        <v>0</v>
      </c>
      <c r="Q91" s="181"/>
      <c r="R91" s="180">
        <f>IF('Year 8 _2022'!$P90="",0, 'Year 8 _2022'!$P90)</f>
        <v>0</v>
      </c>
      <c r="S91" s="242"/>
      <c r="T91" s="349"/>
      <c r="U91" s="242"/>
      <c r="V91" s="174">
        <f t="shared" si="38"/>
        <v>0</v>
      </c>
      <c r="W91" s="351"/>
      <c r="X91" s="175"/>
      <c r="Y91" s="180">
        <f>IF('Year 8 _2022'!$V90="",0, ('Year 8 _2022'!$V90+'Year 8 _2022'!$Y90))</f>
        <v>0</v>
      </c>
      <c r="Z91" s="181"/>
      <c r="AA91" s="162">
        <f>IF('Year 8 _2022'!$W90="",0, 'Year 8 _2022'!$W90)</f>
        <v>0</v>
      </c>
      <c r="AB91" s="184"/>
      <c r="AC91" s="353"/>
      <c r="AD91" s="120"/>
      <c r="AE91" s="174">
        <f t="shared" si="48"/>
        <v>0</v>
      </c>
      <c r="AF91" s="183"/>
      <c r="AG91" s="165" t="str">
        <f t="shared" si="39"/>
        <v/>
      </c>
      <c r="AH91" s="170" t="str">
        <f t="shared" si="40"/>
        <v/>
      </c>
      <c r="AI91" s="153">
        <f t="shared" si="25"/>
        <v>0</v>
      </c>
      <c r="AJ91" s="166" t="str">
        <f t="shared" si="41"/>
        <v>NA</v>
      </c>
      <c r="AK91" s="166" t="str">
        <f t="shared" si="26"/>
        <v/>
      </c>
      <c r="AL91" s="166" t="str">
        <f t="shared" si="27"/>
        <v/>
      </c>
      <c r="AM91" s="166" t="str">
        <f t="shared" si="28"/>
        <v/>
      </c>
      <c r="AN91" s="166">
        <f t="shared" si="29"/>
        <v>0</v>
      </c>
      <c r="AO91" s="166">
        <f t="shared" si="30"/>
        <v>0</v>
      </c>
      <c r="AP91" s="166">
        <f t="shared" si="31"/>
        <v>0</v>
      </c>
      <c r="AQ91" s="166">
        <f t="shared" si="32"/>
        <v>0</v>
      </c>
      <c r="AR91" s="167" t="str">
        <f>IF('Year 8 _2022'!$S90="","", 'Year 8 _2022'!$S90)</f>
        <v/>
      </c>
      <c r="AS91" s="166" t="str">
        <f>IF('Year 8 _2022'!$Z90="","", 'Year 8 _2022'!$Z90)</f>
        <v/>
      </c>
      <c r="AT91" s="166" t="str">
        <f t="shared" si="47"/>
        <v/>
      </c>
      <c r="AU91" s="166" t="str">
        <f t="shared" si="33"/>
        <v>NA</v>
      </c>
      <c r="AV91" s="166" t="str">
        <f>IF(AU91="NA","",IF(AU91=999999, "", IF(AU91=888888, "", IF(COUNTIF($AU$11:AU91,AU91)=1,AU91,""))))</f>
        <v/>
      </c>
      <c r="AW91" s="166" t="str">
        <f t="shared" si="34"/>
        <v>NA</v>
      </c>
      <c r="AX91" s="166" t="str">
        <f>IF(AW91="NA","",IF(AW91=999999, "", IF(AW91=888888, "", IF(COUNTIF($AW$11:AW91,AW91)=1,AW91,""))))</f>
        <v/>
      </c>
      <c r="AY91" s="166" t="str">
        <f t="shared" si="35"/>
        <v>NA</v>
      </c>
      <c r="AZ91" s="166" t="str">
        <f>IF(AY91="NA","",IF(AY91=999999, "", IF(AY91=888888, "", IF(COUNTIF($AY$11:AY91,AY91)=1,AY91,""))))</f>
        <v/>
      </c>
      <c r="BA91" s="166">
        <f t="shared" si="42"/>
        <v>0</v>
      </c>
      <c r="BB91" s="166">
        <f t="shared" si="43"/>
        <v>0</v>
      </c>
      <c r="BC91" s="166" t="str">
        <f t="shared" si="44"/>
        <v/>
      </c>
      <c r="BD91" s="166" t="str">
        <f t="shared" si="36"/>
        <v/>
      </c>
      <c r="BE91" s="120" t="str">
        <f t="shared" si="45"/>
        <v>NA</v>
      </c>
      <c r="BF91" s="120" t="str">
        <f>IF(BE91="NA","",IF(BE91=999999, "", IF(BE91=888888, "", IF(COUNTIF($BE$11:BE91,BE91)=1,BE91,""))))</f>
        <v/>
      </c>
      <c r="BG91" s="121"/>
      <c r="BH91" s="121"/>
      <c r="BI91" s="121"/>
      <c r="BJ91" s="121"/>
      <c r="BK91" s="121"/>
      <c r="BL91" s="121"/>
      <c r="BM91" s="119"/>
      <c r="BN91" s="119"/>
      <c r="BO91" s="119"/>
      <c r="BP91" s="119"/>
      <c r="BQ91" s="119"/>
      <c r="BR91" s="119"/>
      <c r="BS91" s="119"/>
      <c r="BT91" s="119"/>
      <c r="BU91" s="119"/>
      <c r="BV91" s="119"/>
      <c r="BW91" s="119"/>
      <c r="BX91" s="119"/>
      <c r="BY91" s="119"/>
      <c r="BZ91" s="121"/>
      <c r="CA91" s="121"/>
      <c r="CB91" s="121"/>
      <c r="CC91" s="121"/>
      <c r="CD91" s="118"/>
      <c r="CE91" s="118"/>
      <c r="CF91" s="26"/>
      <c r="CG91" s="26"/>
      <c r="CH91" s="26"/>
      <c r="CI91" s="26"/>
      <c r="CJ91" s="26"/>
      <c r="CK91" s="26"/>
      <c r="CL91" s="26"/>
      <c r="CM91" s="26"/>
      <c r="CN91" s="26"/>
      <c r="CO91" s="26"/>
      <c r="CP91" s="26"/>
      <c r="CQ91" s="26"/>
      <c r="CR91" s="26"/>
      <c r="CS91" s="26"/>
      <c r="CT91" s="26"/>
      <c r="CU91" s="26"/>
    </row>
    <row r="92" spans="1:99" ht="15.5" x14ac:dyDescent="0.35">
      <c r="A92" s="203" t="str">
        <f t="shared" si="37"/>
        <v/>
      </c>
      <c r="B92" s="161" t="str">
        <f>IF('Year 8 _2022'!$B91="","", 'Year 8 _2022'!$B91)</f>
        <v/>
      </c>
      <c r="C92" s="160" t="str">
        <f>IF('Year 8 _2022'!$C91="","", 'Year 8 _2022'!$C91)</f>
        <v>NA</v>
      </c>
      <c r="D92" s="149" t="str">
        <f>IF('Year 8 _2022'!$D91="","", 'Year 8 _2022'!$D91)</f>
        <v/>
      </c>
      <c r="E92" s="120"/>
      <c r="F92" s="230" t="str">
        <f>IF('Year 8 _2022'!$E91="","", 'Year 8 _2022'!$E91)</f>
        <v/>
      </c>
      <c r="G92" s="161" t="str">
        <f>IF('Year 8 _2022'!$AB91="","", 'Year 8 _2022'!$AB91)</f>
        <v/>
      </c>
      <c r="H92" s="120"/>
      <c r="I92" s="171" t="str">
        <f>IF('Year 8 _2022'!$I91="","", 'Year 8 _2022'!$I91)</f>
        <v/>
      </c>
      <c r="J92" s="181"/>
      <c r="K92" s="180" t="str">
        <f>IF('Year 8 _2022'!$J91="","", 'Year 8 _2022'!$J91)</f>
        <v/>
      </c>
      <c r="L92" s="181"/>
      <c r="M92" s="180">
        <f t="shared" si="46"/>
        <v>0</v>
      </c>
      <c r="N92" s="180" t="str">
        <f>IF('Year 8 _2022'!$L91="","", 'Year 8 _2022'!$L91)</f>
        <v/>
      </c>
      <c r="O92" s="181"/>
      <c r="P92" s="171">
        <f>IF('Year 8 _2022'!$O91="",0, ('Year 8 _2022'!$O91+'Year 8 _2022'!$R91))</f>
        <v>0</v>
      </c>
      <c r="Q92" s="181"/>
      <c r="R92" s="180">
        <f>IF('Year 8 _2022'!$P91="",0, 'Year 8 _2022'!$P91)</f>
        <v>0</v>
      </c>
      <c r="S92" s="242"/>
      <c r="T92" s="349"/>
      <c r="U92" s="242"/>
      <c r="V92" s="174">
        <f t="shared" si="38"/>
        <v>0</v>
      </c>
      <c r="W92" s="351"/>
      <c r="X92" s="175"/>
      <c r="Y92" s="180">
        <f>IF('Year 8 _2022'!$V91="",0, ('Year 8 _2022'!$V91+'Year 8 _2022'!$Y91))</f>
        <v>0</v>
      </c>
      <c r="Z92" s="181"/>
      <c r="AA92" s="162">
        <f>IF('Year 8 _2022'!$W91="",0, 'Year 8 _2022'!$W91)</f>
        <v>0</v>
      </c>
      <c r="AB92" s="184"/>
      <c r="AC92" s="353"/>
      <c r="AD92" s="120"/>
      <c r="AE92" s="174">
        <f t="shared" si="48"/>
        <v>0</v>
      </c>
      <c r="AF92" s="183"/>
      <c r="AG92" s="165" t="str">
        <f t="shared" si="39"/>
        <v/>
      </c>
      <c r="AH92" s="170" t="str">
        <f t="shared" si="40"/>
        <v/>
      </c>
      <c r="AI92" s="153">
        <f t="shared" si="25"/>
        <v>0</v>
      </c>
      <c r="AJ92" s="166" t="str">
        <f t="shared" si="41"/>
        <v>NA</v>
      </c>
      <c r="AK92" s="166" t="str">
        <f t="shared" si="26"/>
        <v/>
      </c>
      <c r="AL92" s="166" t="str">
        <f t="shared" si="27"/>
        <v/>
      </c>
      <c r="AM92" s="166" t="str">
        <f t="shared" si="28"/>
        <v/>
      </c>
      <c r="AN92" s="166">
        <f t="shared" si="29"/>
        <v>0</v>
      </c>
      <c r="AO92" s="166">
        <f t="shared" si="30"/>
        <v>0</v>
      </c>
      <c r="AP92" s="166">
        <f t="shared" si="31"/>
        <v>0</v>
      </c>
      <c r="AQ92" s="166">
        <f t="shared" si="32"/>
        <v>0</v>
      </c>
      <c r="AR92" s="167" t="str">
        <f>IF('Year 8 _2022'!$S91="","", 'Year 8 _2022'!$S91)</f>
        <v/>
      </c>
      <c r="AS92" s="166" t="str">
        <f>IF('Year 8 _2022'!$Z91="","", 'Year 8 _2022'!$Z91)</f>
        <v/>
      </c>
      <c r="AT92" s="166" t="str">
        <f t="shared" si="47"/>
        <v/>
      </c>
      <c r="AU92" s="166" t="str">
        <f t="shared" si="33"/>
        <v>NA</v>
      </c>
      <c r="AV92" s="166" t="str">
        <f>IF(AU92="NA","",IF(AU92=999999, "", IF(AU92=888888, "", IF(COUNTIF($AU$11:AU92,AU92)=1,AU92,""))))</f>
        <v/>
      </c>
      <c r="AW92" s="166" t="str">
        <f t="shared" si="34"/>
        <v>NA</v>
      </c>
      <c r="AX92" s="166" t="str">
        <f>IF(AW92="NA","",IF(AW92=999999, "", IF(AW92=888888, "", IF(COUNTIF($AW$11:AW92,AW92)=1,AW92,""))))</f>
        <v/>
      </c>
      <c r="AY92" s="166" t="str">
        <f t="shared" si="35"/>
        <v>NA</v>
      </c>
      <c r="AZ92" s="166" t="str">
        <f>IF(AY92="NA","",IF(AY92=999999, "", IF(AY92=888888, "", IF(COUNTIF($AY$11:AY92,AY92)=1,AY92,""))))</f>
        <v/>
      </c>
      <c r="BA92" s="166">
        <f t="shared" si="42"/>
        <v>0</v>
      </c>
      <c r="BB92" s="166">
        <f t="shared" si="43"/>
        <v>0</v>
      </c>
      <c r="BC92" s="166" t="str">
        <f t="shared" si="44"/>
        <v/>
      </c>
      <c r="BD92" s="166" t="str">
        <f t="shared" si="36"/>
        <v/>
      </c>
      <c r="BE92" s="120" t="str">
        <f t="shared" si="45"/>
        <v>NA</v>
      </c>
      <c r="BF92" s="120" t="str">
        <f>IF(BE92="NA","",IF(BE92=999999, "", IF(BE92=888888, "", IF(COUNTIF($BE$11:BE92,BE92)=1,BE92,""))))</f>
        <v/>
      </c>
      <c r="BG92" s="121"/>
      <c r="BH92" s="121"/>
      <c r="BI92" s="121"/>
      <c r="BJ92" s="121"/>
      <c r="BK92" s="121"/>
      <c r="BL92" s="121"/>
      <c r="BM92" s="119"/>
      <c r="BN92" s="119"/>
      <c r="BO92" s="119"/>
      <c r="BP92" s="119"/>
      <c r="BQ92" s="119"/>
      <c r="BR92" s="119"/>
      <c r="BS92" s="119"/>
      <c r="BT92" s="119"/>
      <c r="BU92" s="119"/>
      <c r="BV92" s="119"/>
      <c r="BW92" s="119"/>
      <c r="BX92" s="119"/>
      <c r="BY92" s="119"/>
      <c r="BZ92" s="121"/>
      <c r="CA92" s="121"/>
      <c r="CB92" s="121"/>
      <c r="CC92" s="121"/>
      <c r="CD92" s="118"/>
      <c r="CE92" s="118"/>
      <c r="CF92" s="26"/>
      <c r="CG92" s="26"/>
      <c r="CH92" s="26"/>
      <c r="CI92" s="26"/>
      <c r="CJ92" s="26"/>
      <c r="CK92" s="26"/>
      <c r="CL92" s="26"/>
      <c r="CM92" s="26"/>
      <c r="CN92" s="26"/>
      <c r="CO92" s="26"/>
      <c r="CP92" s="26"/>
      <c r="CQ92" s="26"/>
      <c r="CR92" s="26"/>
      <c r="CS92" s="26"/>
      <c r="CT92" s="26"/>
      <c r="CU92" s="26"/>
    </row>
    <row r="93" spans="1:99" ht="15.5" x14ac:dyDescent="0.35">
      <c r="A93" s="203" t="str">
        <f t="shared" si="37"/>
        <v/>
      </c>
      <c r="B93" s="161" t="str">
        <f>IF('Year 8 _2022'!$B92="","", 'Year 8 _2022'!$B92)</f>
        <v/>
      </c>
      <c r="C93" s="160" t="str">
        <f>IF('Year 8 _2022'!$C92="","", 'Year 8 _2022'!$C92)</f>
        <v>NA</v>
      </c>
      <c r="D93" s="149" t="str">
        <f>IF('Year 8 _2022'!$D92="","", 'Year 8 _2022'!$D92)</f>
        <v/>
      </c>
      <c r="E93" s="120"/>
      <c r="F93" s="230" t="str">
        <f>IF('Year 8 _2022'!$E92="","", 'Year 8 _2022'!$E92)</f>
        <v/>
      </c>
      <c r="G93" s="161" t="str">
        <f>IF('Year 8 _2022'!$AB92="","", 'Year 8 _2022'!$AB92)</f>
        <v/>
      </c>
      <c r="H93" s="120"/>
      <c r="I93" s="171" t="str">
        <f>IF('Year 8 _2022'!$I92="","", 'Year 8 _2022'!$I92)</f>
        <v/>
      </c>
      <c r="J93" s="181"/>
      <c r="K93" s="180" t="str">
        <f>IF('Year 8 _2022'!$J92="","", 'Year 8 _2022'!$J92)</f>
        <v/>
      </c>
      <c r="L93" s="181"/>
      <c r="M93" s="180">
        <f t="shared" si="46"/>
        <v>0</v>
      </c>
      <c r="N93" s="180" t="str">
        <f>IF('Year 8 _2022'!$L92="","", 'Year 8 _2022'!$L92)</f>
        <v/>
      </c>
      <c r="O93" s="181"/>
      <c r="P93" s="171">
        <f>IF('Year 8 _2022'!$O92="",0, ('Year 8 _2022'!$O92+'Year 8 _2022'!$R92))</f>
        <v>0</v>
      </c>
      <c r="Q93" s="181"/>
      <c r="R93" s="180">
        <f>IF('Year 8 _2022'!$P92="",0, 'Year 8 _2022'!$P92)</f>
        <v>0</v>
      </c>
      <c r="S93" s="242"/>
      <c r="T93" s="349"/>
      <c r="U93" s="242"/>
      <c r="V93" s="174">
        <f t="shared" si="38"/>
        <v>0</v>
      </c>
      <c r="W93" s="351"/>
      <c r="X93" s="175"/>
      <c r="Y93" s="180">
        <f>IF('Year 8 _2022'!$V92="",0, ('Year 8 _2022'!$V92+'Year 8 _2022'!$Y92))</f>
        <v>0</v>
      </c>
      <c r="Z93" s="181"/>
      <c r="AA93" s="162">
        <f>IF('Year 8 _2022'!$W92="",0, 'Year 8 _2022'!$W92)</f>
        <v>0</v>
      </c>
      <c r="AB93" s="184"/>
      <c r="AC93" s="353"/>
      <c r="AD93" s="120"/>
      <c r="AE93" s="174">
        <f t="shared" si="48"/>
        <v>0</v>
      </c>
      <c r="AF93" s="183"/>
      <c r="AG93" s="165" t="str">
        <f t="shared" si="39"/>
        <v/>
      </c>
      <c r="AH93" s="170" t="str">
        <f t="shared" si="40"/>
        <v/>
      </c>
      <c r="AI93" s="153">
        <f t="shared" si="25"/>
        <v>0</v>
      </c>
      <c r="AJ93" s="166" t="str">
        <f t="shared" si="41"/>
        <v>NA</v>
      </c>
      <c r="AK93" s="166" t="str">
        <f t="shared" si="26"/>
        <v/>
      </c>
      <c r="AL93" s="166" t="str">
        <f t="shared" si="27"/>
        <v/>
      </c>
      <c r="AM93" s="166" t="str">
        <f t="shared" si="28"/>
        <v/>
      </c>
      <c r="AN93" s="166">
        <f t="shared" si="29"/>
        <v>0</v>
      </c>
      <c r="AO93" s="166">
        <f t="shared" si="30"/>
        <v>0</v>
      </c>
      <c r="AP93" s="166">
        <f t="shared" si="31"/>
        <v>0</v>
      </c>
      <c r="AQ93" s="166">
        <f t="shared" si="32"/>
        <v>0</v>
      </c>
      <c r="AR93" s="167" t="str">
        <f>IF('Year 8 _2022'!$S92="","", 'Year 8 _2022'!$S92)</f>
        <v/>
      </c>
      <c r="AS93" s="166" t="str">
        <f>IF('Year 8 _2022'!$Z92="","", 'Year 8 _2022'!$Z92)</f>
        <v/>
      </c>
      <c r="AT93" s="166" t="str">
        <f t="shared" si="47"/>
        <v/>
      </c>
      <c r="AU93" s="166" t="str">
        <f t="shared" si="33"/>
        <v>NA</v>
      </c>
      <c r="AV93" s="166" t="str">
        <f>IF(AU93="NA","",IF(AU93=999999, "", IF(AU93=888888, "", IF(COUNTIF($AU$11:AU93,AU93)=1,AU93,""))))</f>
        <v/>
      </c>
      <c r="AW93" s="166" t="str">
        <f t="shared" si="34"/>
        <v>NA</v>
      </c>
      <c r="AX93" s="166" t="str">
        <f>IF(AW93="NA","",IF(AW93=999999, "", IF(AW93=888888, "", IF(COUNTIF($AW$11:AW93,AW93)=1,AW93,""))))</f>
        <v/>
      </c>
      <c r="AY93" s="166" t="str">
        <f t="shared" si="35"/>
        <v>NA</v>
      </c>
      <c r="AZ93" s="166" t="str">
        <f>IF(AY93="NA","",IF(AY93=999999, "", IF(AY93=888888, "", IF(COUNTIF($AY$11:AY93,AY93)=1,AY93,""))))</f>
        <v/>
      </c>
      <c r="BA93" s="166">
        <f t="shared" si="42"/>
        <v>0</v>
      </c>
      <c r="BB93" s="166">
        <f t="shared" si="43"/>
        <v>0</v>
      </c>
      <c r="BC93" s="166" t="str">
        <f t="shared" si="44"/>
        <v/>
      </c>
      <c r="BD93" s="166" t="str">
        <f t="shared" si="36"/>
        <v/>
      </c>
      <c r="BE93" s="120" t="str">
        <f t="shared" si="45"/>
        <v>NA</v>
      </c>
      <c r="BF93" s="120" t="str">
        <f>IF(BE93="NA","",IF(BE93=999999, "", IF(BE93=888888, "", IF(COUNTIF($BE$11:BE93,BE93)=1,BE93,""))))</f>
        <v/>
      </c>
      <c r="BG93" s="121"/>
      <c r="BH93" s="121"/>
      <c r="BI93" s="121"/>
      <c r="BJ93" s="121"/>
      <c r="BK93" s="121"/>
      <c r="BL93" s="121"/>
      <c r="BM93" s="119"/>
      <c r="BN93" s="119"/>
      <c r="BO93" s="119"/>
      <c r="BP93" s="119"/>
      <c r="BQ93" s="119"/>
      <c r="BR93" s="119"/>
      <c r="BS93" s="119"/>
      <c r="BT93" s="119"/>
      <c r="BU93" s="119"/>
      <c r="BV93" s="119"/>
      <c r="BW93" s="119"/>
      <c r="BX93" s="119"/>
      <c r="BY93" s="119"/>
      <c r="BZ93" s="121"/>
      <c r="CA93" s="121"/>
      <c r="CB93" s="121"/>
      <c r="CC93" s="121"/>
      <c r="CD93" s="118"/>
      <c r="CE93" s="118"/>
      <c r="CF93" s="26"/>
      <c r="CG93" s="26"/>
      <c r="CH93" s="26"/>
      <c r="CI93" s="26"/>
      <c r="CJ93" s="26"/>
      <c r="CK93" s="26"/>
      <c r="CL93" s="26"/>
      <c r="CM93" s="26"/>
      <c r="CN93" s="26"/>
      <c r="CO93" s="26"/>
      <c r="CP93" s="26"/>
      <c r="CQ93" s="26"/>
      <c r="CR93" s="26"/>
      <c r="CS93" s="26"/>
      <c r="CT93" s="26"/>
      <c r="CU93" s="26"/>
    </row>
    <row r="94" spans="1:99" ht="15.5" x14ac:dyDescent="0.35">
      <c r="A94" s="203" t="str">
        <f t="shared" si="37"/>
        <v/>
      </c>
      <c r="B94" s="161" t="str">
        <f>IF('Year 8 _2022'!$B93="","", 'Year 8 _2022'!$B93)</f>
        <v/>
      </c>
      <c r="C94" s="160" t="str">
        <f>IF('Year 8 _2022'!$C93="","", 'Year 8 _2022'!$C93)</f>
        <v>NA</v>
      </c>
      <c r="D94" s="149" t="str">
        <f>IF('Year 8 _2022'!$D93="","", 'Year 8 _2022'!$D93)</f>
        <v/>
      </c>
      <c r="E94" s="120"/>
      <c r="F94" s="230" t="str">
        <f>IF('Year 8 _2022'!$E93="","", 'Year 8 _2022'!$E93)</f>
        <v/>
      </c>
      <c r="G94" s="161" t="str">
        <f>IF('Year 8 _2022'!$AB93="","", 'Year 8 _2022'!$AB93)</f>
        <v/>
      </c>
      <c r="H94" s="120"/>
      <c r="I94" s="171" t="str">
        <f>IF('Year 8 _2022'!$I93="","", 'Year 8 _2022'!$I93)</f>
        <v/>
      </c>
      <c r="J94" s="181"/>
      <c r="K94" s="180" t="str">
        <f>IF('Year 8 _2022'!$J93="","", 'Year 8 _2022'!$J93)</f>
        <v/>
      </c>
      <c r="L94" s="181"/>
      <c r="M94" s="180">
        <f t="shared" si="46"/>
        <v>0</v>
      </c>
      <c r="N94" s="180" t="str">
        <f>IF('Year 8 _2022'!$L93="","", 'Year 8 _2022'!$L93)</f>
        <v/>
      </c>
      <c r="O94" s="181"/>
      <c r="P94" s="171">
        <f>IF('Year 8 _2022'!$O93="",0, ('Year 8 _2022'!$O93+'Year 8 _2022'!$R93))</f>
        <v>0</v>
      </c>
      <c r="Q94" s="181"/>
      <c r="R94" s="180">
        <f>IF('Year 8 _2022'!$P93="",0, 'Year 8 _2022'!$P93)</f>
        <v>0</v>
      </c>
      <c r="S94" s="242"/>
      <c r="T94" s="349"/>
      <c r="U94" s="242"/>
      <c r="V94" s="174">
        <f t="shared" si="38"/>
        <v>0</v>
      </c>
      <c r="W94" s="351"/>
      <c r="X94" s="175"/>
      <c r="Y94" s="180">
        <f>IF('Year 8 _2022'!$V93="",0, ('Year 8 _2022'!$V93+'Year 8 _2022'!$Y93))</f>
        <v>0</v>
      </c>
      <c r="Z94" s="181"/>
      <c r="AA94" s="162">
        <f>IF('Year 8 _2022'!$W93="",0, 'Year 8 _2022'!$W93)</f>
        <v>0</v>
      </c>
      <c r="AB94" s="184"/>
      <c r="AC94" s="353"/>
      <c r="AD94" s="120"/>
      <c r="AE94" s="174">
        <f t="shared" si="48"/>
        <v>0</v>
      </c>
      <c r="AF94" s="183"/>
      <c r="AG94" s="165" t="str">
        <f t="shared" si="39"/>
        <v/>
      </c>
      <c r="AH94" s="170" t="str">
        <f t="shared" si="40"/>
        <v/>
      </c>
      <c r="AI94" s="153">
        <f t="shared" si="25"/>
        <v>0</v>
      </c>
      <c r="AJ94" s="166" t="str">
        <f t="shared" si="41"/>
        <v>NA</v>
      </c>
      <c r="AK94" s="166" t="str">
        <f t="shared" si="26"/>
        <v/>
      </c>
      <c r="AL94" s="166" t="str">
        <f t="shared" si="27"/>
        <v/>
      </c>
      <c r="AM94" s="166" t="str">
        <f t="shared" si="28"/>
        <v/>
      </c>
      <c r="AN94" s="166">
        <f t="shared" si="29"/>
        <v>0</v>
      </c>
      <c r="AO94" s="166">
        <f t="shared" si="30"/>
        <v>0</v>
      </c>
      <c r="AP94" s="166">
        <f t="shared" si="31"/>
        <v>0</v>
      </c>
      <c r="AQ94" s="166">
        <f t="shared" si="32"/>
        <v>0</v>
      </c>
      <c r="AR94" s="167" t="str">
        <f>IF('Year 8 _2022'!$S93="","", 'Year 8 _2022'!$S93)</f>
        <v/>
      </c>
      <c r="AS94" s="166" t="str">
        <f>IF('Year 8 _2022'!$Z93="","", 'Year 8 _2022'!$Z93)</f>
        <v/>
      </c>
      <c r="AT94" s="166" t="str">
        <f t="shared" si="47"/>
        <v/>
      </c>
      <c r="AU94" s="166" t="str">
        <f t="shared" si="33"/>
        <v>NA</v>
      </c>
      <c r="AV94" s="166" t="str">
        <f>IF(AU94="NA","",IF(AU94=999999, "", IF(AU94=888888, "", IF(COUNTIF($AU$11:AU94,AU94)=1,AU94,""))))</f>
        <v/>
      </c>
      <c r="AW94" s="166" t="str">
        <f t="shared" si="34"/>
        <v>NA</v>
      </c>
      <c r="AX94" s="166" t="str">
        <f>IF(AW94="NA","",IF(AW94=999999, "", IF(AW94=888888, "", IF(COUNTIF($AW$11:AW94,AW94)=1,AW94,""))))</f>
        <v/>
      </c>
      <c r="AY94" s="166" t="str">
        <f t="shared" si="35"/>
        <v>NA</v>
      </c>
      <c r="AZ94" s="166" t="str">
        <f>IF(AY94="NA","",IF(AY94=999999, "", IF(AY94=888888, "", IF(COUNTIF($AY$11:AY94,AY94)=1,AY94,""))))</f>
        <v/>
      </c>
      <c r="BA94" s="166">
        <f t="shared" si="42"/>
        <v>0</v>
      </c>
      <c r="BB94" s="166">
        <f t="shared" si="43"/>
        <v>0</v>
      </c>
      <c r="BC94" s="166" t="str">
        <f t="shared" si="44"/>
        <v/>
      </c>
      <c r="BD94" s="166" t="str">
        <f t="shared" si="36"/>
        <v/>
      </c>
      <c r="BE94" s="120" t="str">
        <f t="shared" si="45"/>
        <v>NA</v>
      </c>
      <c r="BF94" s="120" t="str">
        <f>IF(BE94="NA","",IF(BE94=999999, "", IF(BE94=888888, "", IF(COUNTIF($BE$11:BE94,BE94)=1,BE94,""))))</f>
        <v/>
      </c>
      <c r="BG94" s="121"/>
      <c r="BH94" s="121"/>
      <c r="BI94" s="121"/>
      <c r="BJ94" s="121"/>
      <c r="BK94" s="121"/>
      <c r="BL94" s="121"/>
      <c r="BM94" s="119"/>
      <c r="BN94" s="119"/>
      <c r="BO94" s="119"/>
      <c r="BP94" s="119"/>
      <c r="BQ94" s="119"/>
      <c r="BR94" s="119"/>
      <c r="BS94" s="119"/>
      <c r="BT94" s="119"/>
      <c r="BU94" s="119"/>
      <c r="BV94" s="119"/>
      <c r="BW94" s="119"/>
      <c r="BX94" s="119"/>
      <c r="BY94" s="119"/>
      <c r="BZ94" s="121"/>
      <c r="CA94" s="121"/>
      <c r="CB94" s="121"/>
      <c r="CC94" s="121"/>
      <c r="CD94" s="118"/>
      <c r="CE94" s="118"/>
      <c r="CF94" s="26"/>
      <c r="CG94" s="26"/>
      <c r="CH94" s="26"/>
      <c r="CI94" s="26"/>
      <c r="CJ94" s="26"/>
      <c r="CK94" s="26"/>
      <c r="CL94" s="26"/>
      <c r="CM94" s="26"/>
      <c r="CN94" s="26"/>
      <c r="CO94" s="26"/>
      <c r="CP94" s="26"/>
      <c r="CQ94" s="26"/>
      <c r="CR94" s="26"/>
      <c r="CS94" s="26"/>
      <c r="CT94" s="26"/>
      <c r="CU94" s="26"/>
    </row>
    <row r="95" spans="1:99" ht="15.5" x14ac:dyDescent="0.35">
      <c r="A95" s="203" t="str">
        <f t="shared" si="37"/>
        <v/>
      </c>
      <c r="B95" s="161" t="str">
        <f>IF('Year 8 _2022'!$B94="","", 'Year 8 _2022'!$B94)</f>
        <v/>
      </c>
      <c r="C95" s="160" t="str">
        <f>IF('Year 8 _2022'!$C94="","", 'Year 8 _2022'!$C94)</f>
        <v>NA</v>
      </c>
      <c r="D95" s="149" t="str">
        <f>IF('Year 8 _2022'!$D94="","", 'Year 8 _2022'!$D94)</f>
        <v/>
      </c>
      <c r="E95" s="120"/>
      <c r="F95" s="230" t="str">
        <f>IF('Year 8 _2022'!$E94="","", 'Year 8 _2022'!$E94)</f>
        <v/>
      </c>
      <c r="G95" s="161" t="str">
        <f>IF('Year 8 _2022'!$AB94="","", 'Year 8 _2022'!$AB94)</f>
        <v/>
      </c>
      <c r="H95" s="120"/>
      <c r="I95" s="171" t="str">
        <f>IF('Year 8 _2022'!$I94="","", 'Year 8 _2022'!$I94)</f>
        <v/>
      </c>
      <c r="J95" s="181"/>
      <c r="K95" s="180" t="str">
        <f>IF('Year 8 _2022'!$J94="","", 'Year 8 _2022'!$J94)</f>
        <v/>
      </c>
      <c r="L95" s="181"/>
      <c r="M95" s="180">
        <f t="shared" si="46"/>
        <v>0</v>
      </c>
      <c r="N95" s="180" t="str">
        <f>IF('Year 8 _2022'!$L94="","", 'Year 8 _2022'!$L94)</f>
        <v/>
      </c>
      <c r="O95" s="181"/>
      <c r="P95" s="171">
        <f>IF('Year 8 _2022'!$O94="",0, ('Year 8 _2022'!$O94+'Year 8 _2022'!$R94))</f>
        <v>0</v>
      </c>
      <c r="Q95" s="181"/>
      <c r="R95" s="180">
        <f>IF('Year 8 _2022'!$P94="",0, 'Year 8 _2022'!$P94)</f>
        <v>0</v>
      </c>
      <c r="S95" s="242"/>
      <c r="T95" s="349"/>
      <c r="U95" s="242"/>
      <c r="V95" s="174">
        <f t="shared" si="38"/>
        <v>0</v>
      </c>
      <c r="W95" s="351"/>
      <c r="X95" s="175"/>
      <c r="Y95" s="180">
        <f>IF('Year 8 _2022'!$V94="",0, ('Year 8 _2022'!$V94+'Year 8 _2022'!$Y94))</f>
        <v>0</v>
      </c>
      <c r="Z95" s="181"/>
      <c r="AA95" s="162">
        <f>IF('Year 8 _2022'!$W94="",0, 'Year 8 _2022'!$W94)</f>
        <v>0</v>
      </c>
      <c r="AB95" s="184"/>
      <c r="AC95" s="353"/>
      <c r="AD95" s="120"/>
      <c r="AE95" s="174">
        <f t="shared" si="48"/>
        <v>0</v>
      </c>
      <c r="AF95" s="183"/>
      <c r="AG95" s="165" t="str">
        <f t="shared" si="39"/>
        <v/>
      </c>
      <c r="AH95" s="170" t="str">
        <f t="shared" si="40"/>
        <v/>
      </c>
      <c r="AI95" s="153">
        <f t="shared" si="25"/>
        <v>0</v>
      </c>
      <c r="AJ95" s="166" t="str">
        <f t="shared" si="41"/>
        <v>NA</v>
      </c>
      <c r="AK95" s="166" t="str">
        <f t="shared" si="26"/>
        <v/>
      </c>
      <c r="AL95" s="166" t="str">
        <f t="shared" si="27"/>
        <v/>
      </c>
      <c r="AM95" s="166" t="str">
        <f t="shared" si="28"/>
        <v/>
      </c>
      <c r="AN95" s="166">
        <f t="shared" si="29"/>
        <v>0</v>
      </c>
      <c r="AO95" s="166">
        <f t="shared" si="30"/>
        <v>0</v>
      </c>
      <c r="AP95" s="166">
        <f t="shared" si="31"/>
        <v>0</v>
      </c>
      <c r="AQ95" s="166">
        <f t="shared" si="32"/>
        <v>0</v>
      </c>
      <c r="AR95" s="167" t="str">
        <f>IF('Year 8 _2022'!$S94="","", 'Year 8 _2022'!$S94)</f>
        <v/>
      </c>
      <c r="AS95" s="166" t="str">
        <f>IF('Year 8 _2022'!$Z94="","", 'Year 8 _2022'!$Z94)</f>
        <v/>
      </c>
      <c r="AT95" s="166" t="str">
        <f t="shared" si="47"/>
        <v/>
      </c>
      <c r="AU95" s="166" t="str">
        <f t="shared" si="33"/>
        <v>NA</v>
      </c>
      <c r="AV95" s="166" t="str">
        <f>IF(AU95="NA","",IF(AU95=999999, "", IF(AU95=888888, "", IF(COUNTIF($AU$11:AU95,AU95)=1,AU95,""))))</f>
        <v/>
      </c>
      <c r="AW95" s="166" t="str">
        <f t="shared" si="34"/>
        <v>NA</v>
      </c>
      <c r="AX95" s="166" t="str">
        <f>IF(AW95="NA","",IF(AW95=999999, "", IF(AW95=888888, "", IF(COUNTIF($AW$11:AW95,AW95)=1,AW95,""))))</f>
        <v/>
      </c>
      <c r="AY95" s="166" t="str">
        <f t="shared" si="35"/>
        <v>NA</v>
      </c>
      <c r="AZ95" s="166" t="str">
        <f>IF(AY95="NA","",IF(AY95=999999, "", IF(AY95=888888, "", IF(COUNTIF($AY$11:AY95,AY95)=1,AY95,""))))</f>
        <v/>
      </c>
      <c r="BA95" s="166">
        <f t="shared" si="42"/>
        <v>0</v>
      </c>
      <c r="BB95" s="166">
        <f t="shared" si="43"/>
        <v>0</v>
      </c>
      <c r="BC95" s="166" t="str">
        <f t="shared" si="44"/>
        <v/>
      </c>
      <c r="BD95" s="166" t="str">
        <f t="shared" si="36"/>
        <v/>
      </c>
      <c r="BE95" s="120" t="str">
        <f t="shared" si="45"/>
        <v>NA</v>
      </c>
      <c r="BF95" s="120" t="str">
        <f>IF(BE95="NA","",IF(BE95=999999, "", IF(BE95=888888, "", IF(COUNTIF($BE$11:BE95,BE95)=1,BE95,""))))</f>
        <v/>
      </c>
      <c r="BG95" s="121"/>
      <c r="BH95" s="121"/>
      <c r="BI95" s="121"/>
      <c r="BJ95" s="121"/>
      <c r="BK95" s="121"/>
      <c r="BL95" s="121"/>
      <c r="BM95" s="119"/>
      <c r="BN95" s="119"/>
      <c r="BO95" s="119"/>
      <c r="BP95" s="119"/>
      <c r="BQ95" s="119"/>
      <c r="BR95" s="119"/>
      <c r="BS95" s="119"/>
      <c r="BT95" s="119"/>
      <c r="BU95" s="119"/>
      <c r="BV95" s="119"/>
      <c r="BW95" s="119"/>
      <c r="BX95" s="119"/>
      <c r="BY95" s="119"/>
      <c r="BZ95" s="121"/>
      <c r="CA95" s="121"/>
      <c r="CB95" s="121"/>
      <c r="CC95" s="121"/>
      <c r="CD95" s="118"/>
      <c r="CE95" s="118"/>
      <c r="CF95" s="26"/>
      <c r="CG95" s="26"/>
      <c r="CH95" s="26"/>
      <c r="CI95" s="26"/>
      <c r="CJ95" s="26"/>
      <c r="CK95" s="26"/>
      <c r="CL95" s="26"/>
      <c r="CM95" s="26"/>
      <c r="CN95" s="26"/>
      <c r="CO95" s="26"/>
      <c r="CP95" s="26"/>
      <c r="CQ95" s="26"/>
      <c r="CR95" s="26"/>
      <c r="CS95" s="26"/>
      <c r="CT95" s="26"/>
      <c r="CU95" s="26"/>
    </row>
    <row r="96" spans="1:99" ht="15.5" x14ac:dyDescent="0.35">
      <c r="A96" s="203" t="str">
        <f t="shared" si="37"/>
        <v/>
      </c>
      <c r="B96" s="161" t="str">
        <f>IF('Year 8 _2022'!$B95="","", 'Year 8 _2022'!$B95)</f>
        <v/>
      </c>
      <c r="C96" s="160" t="str">
        <f>IF('Year 8 _2022'!$C95="","", 'Year 8 _2022'!$C95)</f>
        <v>NA</v>
      </c>
      <c r="D96" s="149" t="str">
        <f>IF('Year 8 _2022'!$D95="","", 'Year 8 _2022'!$D95)</f>
        <v/>
      </c>
      <c r="E96" s="120"/>
      <c r="F96" s="230" t="str">
        <f>IF('Year 8 _2022'!$E95="","", 'Year 8 _2022'!$E95)</f>
        <v/>
      </c>
      <c r="G96" s="161" t="str">
        <f>IF('Year 8 _2022'!$AB95="","", 'Year 8 _2022'!$AB95)</f>
        <v/>
      </c>
      <c r="H96" s="120"/>
      <c r="I96" s="171" t="str">
        <f>IF('Year 8 _2022'!$I95="","", 'Year 8 _2022'!$I95)</f>
        <v/>
      </c>
      <c r="J96" s="181"/>
      <c r="K96" s="180" t="str">
        <f>IF('Year 8 _2022'!$J95="","", 'Year 8 _2022'!$J95)</f>
        <v/>
      </c>
      <c r="L96" s="181"/>
      <c r="M96" s="180">
        <f t="shared" si="46"/>
        <v>0</v>
      </c>
      <c r="N96" s="180" t="str">
        <f>IF('Year 8 _2022'!$L95="","", 'Year 8 _2022'!$L95)</f>
        <v/>
      </c>
      <c r="O96" s="181"/>
      <c r="P96" s="171">
        <f>IF('Year 8 _2022'!$O95="",0, ('Year 8 _2022'!$O95+'Year 8 _2022'!$R95))</f>
        <v>0</v>
      </c>
      <c r="Q96" s="181"/>
      <c r="R96" s="180">
        <f>IF('Year 8 _2022'!$P95="",0, 'Year 8 _2022'!$P95)</f>
        <v>0</v>
      </c>
      <c r="S96" s="242"/>
      <c r="T96" s="349"/>
      <c r="U96" s="242"/>
      <c r="V96" s="174">
        <f t="shared" si="38"/>
        <v>0</v>
      </c>
      <c r="W96" s="351"/>
      <c r="X96" s="175"/>
      <c r="Y96" s="180">
        <f>IF('Year 8 _2022'!$V95="",0, ('Year 8 _2022'!$V95+'Year 8 _2022'!$Y95))</f>
        <v>0</v>
      </c>
      <c r="Z96" s="181"/>
      <c r="AA96" s="162">
        <f>IF('Year 8 _2022'!$W95="",0, 'Year 8 _2022'!$W95)</f>
        <v>0</v>
      </c>
      <c r="AB96" s="184"/>
      <c r="AC96" s="353"/>
      <c r="AD96" s="120"/>
      <c r="AE96" s="174">
        <f t="shared" si="48"/>
        <v>0</v>
      </c>
      <c r="AF96" s="183"/>
      <c r="AG96" s="165" t="str">
        <f t="shared" si="39"/>
        <v/>
      </c>
      <c r="AH96" s="170" t="str">
        <f t="shared" si="40"/>
        <v/>
      </c>
      <c r="AI96" s="153">
        <f t="shared" si="25"/>
        <v>0</v>
      </c>
      <c r="AJ96" s="166" t="str">
        <f t="shared" si="41"/>
        <v>NA</v>
      </c>
      <c r="AK96" s="166" t="str">
        <f t="shared" si="26"/>
        <v/>
      </c>
      <c r="AL96" s="166" t="str">
        <f t="shared" si="27"/>
        <v/>
      </c>
      <c r="AM96" s="166" t="str">
        <f t="shared" si="28"/>
        <v/>
      </c>
      <c r="AN96" s="166">
        <f t="shared" si="29"/>
        <v>0</v>
      </c>
      <c r="AO96" s="166">
        <f t="shared" si="30"/>
        <v>0</v>
      </c>
      <c r="AP96" s="166">
        <f t="shared" si="31"/>
        <v>0</v>
      </c>
      <c r="AQ96" s="166">
        <f t="shared" si="32"/>
        <v>0</v>
      </c>
      <c r="AR96" s="167" t="str">
        <f>IF('Year 8 _2022'!$S95="","", 'Year 8 _2022'!$S95)</f>
        <v/>
      </c>
      <c r="AS96" s="166" t="str">
        <f>IF('Year 8 _2022'!$Z95="","", 'Year 8 _2022'!$Z95)</f>
        <v/>
      </c>
      <c r="AT96" s="166" t="str">
        <f t="shared" si="47"/>
        <v/>
      </c>
      <c r="AU96" s="166" t="str">
        <f t="shared" si="33"/>
        <v>NA</v>
      </c>
      <c r="AV96" s="166" t="str">
        <f>IF(AU96="NA","",IF(AU96=999999, "", IF(AU96=888888, "", IF(COUNTIF($AU$11:AU96,AU96)=1,AU96,""))))</f>
        <v/>
      </c>
      <c r="AW96" s="166" t="str">
        <f t="shared" si="34"/>
        <v>NA</v>
      </c>
      <c r="AX96" s="166" t="str">
        <f>IF(AW96="NA","",IF(AW96=999999, "", IF(AW96=888888, "", IF(COUNTIF($AW$11:AW96,AW96)=1,AW96,""))))</f>
        <v/>
      </c>
      <c r="AY96" s="166" t="str">
        <f t="shared" si="35"/>
        <v>NA</v>
      </c>
      <c r="AZ96" s="166" t="str">
        <f>IF(AY96="NA","",IF(AY96=999999, "", IF(AY96=888888, "", IF(COUNTIF($AY$11:AY96,AY96)=1,AY96,""))))</f>
        <v/>
      </c>
      <c r="BA96" s="166">
        <f t="shared" si="42"/>
        <v>0</v>
      </c>
      <c r="BB96" s="166">
        <f t="shared" si="43"/>
        <v>0</v>
      </c>
      <c r="BC96" s="166" t="str">
        <f t="shared" si="44"/>
        <v/>
      </c>
      <c r="BD96" s="166" t="str">
        <f t="shared" si="36"/>
        <v/>
      </c>
      <c r="BE96" s="120" t="str">
        <f t="shared" si="45"/>
        <v>NA</v>
      </c>
      <c r="BF96" s="120" t="str">
        <f>IF(BE96="NA","",IF(BE96=999999, "", IF(BE96=888888, "", IF(COUNTIF($BE$11:BE96,BE96)=1,BE96,""))))</f>
        <v/>
      </c>
      <c r="BG96" s="121"/>
      <c r="BH96" s="121"/>
      <c r="BI96" s="121"/>
      <c r="BJ96" s="121"/>
      <c r="BK96" s="121"/>
      <c r="BL96" s="121"/>
      <c r="BM96" s="119"/>
      <c r="BN96" s="119"/>
      <c r="BO96" s="119"/>
      <c r="BP96" s="119"/>
      <c r="BQ96" s="119"/>
      <c r="BR96" s="119"/>
      <c r="BS96" s="119"/>
      <c r="BT96" s="119"/>
      <c r="BU96" s="119"/>
      <c r="BV96" s="119"/>
      <c r="BW96" s="119"/>
      <c r="BX96" s="119"/>
      <c r="BY96" s="119"/>
      <c r="BZ96" s="121"/>
      <c r="CA96" s="121"/>
      <c r="CB96" s="121"/>
      <c r="CC96" s="121"/>
      <c r="CD96" s="118"/>
      <c r="CE96" s="118"/>
      <c r="CF96" s="26"/>
      <c r="CG96" s="26"/>
      <c r="CH96" s="26"/>
      <c r="CI96" s="26"/>
      <c r="CJ96" s="26"/>
      <c r="CK96" s="26"/>
      <c r="CL96" s="26"/>
      <c r="CM96" s="26"/>
      <c r="CN96" s="26"/>
      <c r="CO96" s="26"/>
      <c r="CP96" s="26"/>
      <c r="CQ96" s="26"/>
      <c r="CR96" s="26"/>
      <c r="CS96" s="26"/>
      <c r="CT96" s="26"/>
      <c r="CU96" s="26"/>
    </row>
    <row r="97" spans="1:99" ht="15.5" x14ac:dyDescent="0.35">
      <c r="A97" s="203" t="str">
        <f t="shared" si="37"/>
        <v/>
      </c>
      <c r="B97" s="161" t="str">
        <f>IF('Year 8 _2022'!$B96="","", 'Year 8 _2022'!$B96)</f>
        <v/>
      </c>
      <c r="C97" s="160" t="str">
        <f>IF('Year 8 _2022'!$C96="","", 'Year 8 _2022'!$C96)</f>
        <v>NA</v>
      </c>
      <c r="D97" s="149" t="str">
        <f>IF('Year 8 _2022'!$D96="","", 'Year 8 _2022'!$D96)</f>
        <v/>
      </c>
      <c r="E97" s="120"/>
      <c r="F97" s="230" t="str">
        <f>IF('Year 8 _2022'!$E96="","", 'Year 8 _2022'!$E96)</f>
        <v/>
      </c>
      <c r="G97" s="161" t="str">
        <f>IF('Year 8 _2022'!$AB96="","", 'Year 8 _2022'!$AB96)</f>
        <v/>
      </c>
      <c r="H97" s="120"/>
      <c r="I97" s="171" t="str">
        <f>IF('Year 8 _2022'!$I96="","", 'Year 8 _2022'!$I96)</f>
        <v/>
      </c>
      <c r="J97" s="181"/>
      <c r="K97" s="180" t="str">
        <f>IF('Year 8 _2022'!$J96="","", 'Year 8 _2022'!$J96)</f>
        <v/>
      </c>
      <c r="L97" s="181"/>
      <c r="M97" s="180">
        <f t="shared" si="46"/>
        <v>0</v>
      </c>
      <c r="N97" s="180" t="str">
        <f>IF('Year 8 _2022'!$L96="","", 'Year 8 _2022'!$L96)</f>
        <v/>
      </c>
      <c r="O97" s="181"/>
      <c r="P97" s="171">
        <f>IF('Year 8 _2022'!$O96="",0, ('Year 8 _2022'!$O96+'Year 8 _2022'!$R96))</f>
        <v>0</v>
      </c>
      <c r="Q97" s="181"/>
      <c r="R97" s="180">
        <f>IF('Year 8 _2022'!$P96="",0, 'Year 8 _2022'!$P96)</f>
        <v>0</v>
      </c>
      <c r="S97" s="242"/>
      <c r="T97" s="349"/>
      <c r="U97" s="242"/>
      <c r="V97" s="174">
        <f t="shared" si="38"/>
        <v>0</v>
      </c>
      <c r="W97" s="351"/>
      <c r="X97" s="175"/>
      <c r="Y97" s="180">
        <f>IF('Year 8 _2022'!$V96="",0, ('Year 8 _2022'!$V96+'Year 8 _2022'!$Y96))</f>
        <v>0</v>
      </c>
      <c r="Z97" s="181"/>
      <c r="AA97" s="162">
        <f>IF('Year 8 _2022'!$W96="",0, 'Year 8 _2022'!$W96)</f>
        <v>0</v>
      </c>
      <c r="AB97" s="184"/>
      <c r="AC97" s="353"/>
      <c r="AD97" s="120"/>
      <c r="AE97" s="174">
        <f t="shared" si="48"/>
        <v>0</v>
      </c>
      <c r="AF97" s="183"/>
      <c r="AG97" s="165" t="str">
        <f t="shared" si="39"/>
        <v/>
      </c>
      <c r="AH97" s="170" t="str">
        <f t="shared" si="40"/>
        <v/>
      </c>
      <c r="AI97" s="153">
        <f t="shared" si="25"/>
        <v>0</v>
      </c>
      <c r="AJ97" s="166" t="str">
        <f t="shared" si="41"/>
        <v>NA</v>
      </c>
      <c r="AK97" s="166" t="str">
        <f t="shared" si="26"/>
        <v/>
      </c>
      <c r="AL97" s="166" t="str">
        <f t="shared" si="27"/>
        <v/>
      </c>
      <c r="AM97" s="166" t="str">
        <f t="shared" si="28"/>
        <v/>
      </c>
      <c r="AN97" s="166">
        <f t="shared" si="29"/>
        <v>0</v>
      </c>
      <c r="AO97" s="166">
        <f t="shared" si="30"/>
        <v>0</v>
      </c>
      <c r="AP97" s="166">
        <f t="shared" si="31"/>
        <v>0</v>
      </c>
      <c r="AQ97" s="166">
        <f t="shared" si="32"/>
        <v>0</v>
      </c>
      <c r="AR97" s="167" t="str">
        <f>IF('Year 8 _2022'!$S96="","", 'Year 8 _2022'!$S96)</f>
        <v/>
      </c>
      <c r="AS97" s="166" t="str">
        <f>IF('Year 8 _2022'!$Z96="","", 'Year 8 _2022'!$Z96)</f>
        <v/>
      </c>
      <c r="AT97" s="166" t="str">
        <f t="shared" si="47"/>
        <v/>
      </c>
      <c r="AU97" s="166" t="str">
        <f t="shared" si="33"/>
        <v>NA</v>
      </c>
      <c r="AV97" s="166" t="str">
        <f>IF(AU97="NA","",IF(AU97=999999, "", IF(AU97=888888, "", IF(COUNTIF($AU$11:AU97,AU97)=1,AU97,""))))</f>
        <v/>
      </c>
      <c r="AW97" s="166" t="str">
        <f t="shared" si="34"/>
        <v>NA</v>
      </c>
      <c r="AX97" s="166" t="str">
        <f>IF(AW97="NA","",IF(AW97=999999, "", IF(AW97=888888, "", IF(COUNTIF($AW$11:AW97,AW97)=1,AW97,""))))</f>
        <v/>
      </c>
      <c r="AY97" s="166" t="str">
        <f t="shared" si="35"/>
        <v>NA</v>
      </c>
      <c r="AZ97" s="166" t="str">
        <f>IF(AY97="NA","",IF(AY97=999999, "", IF(AY97=888888, "", IF(COUNTIF($AY$11:AY97,AY97)=1,AY97,""))))</f>
        <v/>
      </c>
      <c r="BA97" s="166">
        <f t="shared" si="42"/>
        <v>0</v>
      </c>
      <c r="BB97" s="166">
        <f t="shared" si="43"/>
        <v>0</v>
      </c>
      <c r="BC97" s="166" t="str">
        <f t="shared" si="44"/>
        <v/>
      </c>
      <c r="BD97" s="166" t="str">
        <f t="shared" si="36"/>
        <v/>
      </c>
      <c r="BE97" s="120" t="str">
        <f t="shared" si="45"/>
        <v>NA</v>
      </c>
      <c r="BF97" s="120" t="str">
        <f>IF(BE97="NA","",IF(BE97=999999, "", IF(BE97=888888, "", IF(COUNTIF($BE$11:BE97,BE97)=1,BE97,""))))</f>
        <v/>
      </c>
      <c r="BG97" s="121"/>
      <c r="BH97" s="121"/>
      <c r="BI97" s="121"/>
      <c r="BJ97" s="121"/>
      <c r="BK97" s="121"/>
      <c r="BL97" s="121"/>
      <c r="BM97" s="119"/>
      <c r="BN97" s="119"/>
      <c r="BO97" s="119"/>
      <c r="BP97" s="119"/>
      <c r="BQ97" s="119"/>
      <c r="BR97" s="119"/>
      <c r="BS97" s="119"/>
      <c r="BT97" s="119"/>
      <c r="BU97" s="119"/>
      <c r="BV97" s="119"/>
      <c r="BW97" s="119"/>
      <c r="BX97" s="119"/>
      <c r="BY97" s="119"/>
      <c r="BZ97" s="121"/>
      <c r="CA97" s="121"/>
      <c r="CB97" s="121"/>
      <c r="CC97" s="121"/>
      <c r="CD97" s="118"/>
      <c r="CE97" s="118"/>
      <c r="CF97" s="26"/>
      <c r="CG97" s="26"/>
      <c r="CH97" s="26"/>
      <c r="CI97" s="26"/>
      <c r="CJ97" s="26"/>
      <c r="CK97" s="26"/>
      <c r="CL97" s="26"/>
      <c r="CM97" s="26"/>
      <c r="CN97" s="26"/>
      <c r="CO97" s="26"/>
      <c r="CP97" s="26"/>
      <c r="CQ97" s="26"/>
      <c r="CR97" s="26"/>
      <c r="CS97" s="26"/>
      <c r="CT97" s="26"/>
      <c r="CU97" s="26"/>
    </row>
    <row r="98" spans="1:99" ht="15.5" x14ac:dyDescent="0.35">
      <c r="A98" s="203" t="str">
        <f t="shared" si="37"/>
        <v/>
      </c>
      <c r="B98" s="161" t="str">
        <f>IF('Year 8 _2022'!$B97="","", 'Year 8 _2022'!$B97)</f>
        <v/>
      </c>
      <c r="C98" s="160" t="str">
        <f>IF('Year 8 _2022'!$C97="","", 'Year 8 _2022'!$C97)</f>
        <v>NA</v>
      </c>
      <c r="D98" s="149" t="str">
        <f>IF('Year 8 _2022'!$D97="","", 'Year 8 _2022'!$D97)</f>
        <v/>
      </c>
      <c r="E98" s="120"/>
      <c r="F98" s="230" t="str">
        <f>IF('Year 8 _2022'!$E97="","", 'Year 8 _2022'!$E97)</f>
        <v/>
      </c>
      <c r="G98" s="161" t="str">
        <f>IF('Year 8 _2022'!$AB97="","", 'Year 8 _2022'!$AB97)</f>
        <v/>
      </c>
      <c r="H98" s="120"/>
      <c r="I98" s="171" t="str">
        <f>IF('Year 8 _2022'!$I97="","", 'Year 8 _2022'!$I97)</f>
        <v/>
      </c>
      <c r="J98" s="181"/>
      <c r="K98" s="180" t="str">
        <f>IF('Year 8 _2022'!$J97="","", 'Year 8 _2022'!$J97)</f>
        <v/>
      </c>
      <c r="L98" s="181"/>
      <c r="M98" s="180">
        <f t="shared" si="46"/>
        <v>0</v>
      </c>
      <c r="N98" s="180" t="str">
        <f>IF('Year 8 _2022'!$L97="","", 'Year 8 _2022'!$L97)</f>
        <v/>
      </c>
      <c r="O98" s="181"/>
      <c r="P98" s="171">
        <f>IF('Year 8 _2022'!$O97="",0, ('Year 8 _2022'!$O97+'Year 8 _2022'!$R97))</f>
        <v>0</v>
      </c>
      <c r="Q98" s="181"/>
      <c r="R98" s="180">
        <f>IF('Year 8 _2022'!$P97="",0, 'Year 8 _2022'!$P97)</f>
        <v>0</v>
      </c>
      <c r="S98" s="242"/>
      <c r="T98" s="349"/>
      <c r="U98" s="242"/>
      <c r="V98" s="174">
        <f t="shared" si="38"/>
        <v>0</v>
      </c>
      <c r="W98" s="351"/>
      <c r="X98" s="175"/>
      <c r="Y98" s="180">
        <f>IF('Year 8 _2022'!$V97="",0, ('Year 8 _2022'!$V97+'Year 8 _2022'!$Y97))</f>
        <v>0</v>
      </c>
      <c r="Z98" s="181"/>
      <c r="AA98" s="162">
        <f>IF('Year 8 _2022'!$W97="",0, 'Year 8 _2022'!$W97)</f>
        <v>0</v>
      </c>
      <c r="AB98" s="184"/>
      <c r="AC98" s="353"/>
      <c r="AD98" s="120"/>
      <c r="AE98" s="174">
        <f t="shared" si="48"/>
        <v>0</v>
      </c>
      <c r="AF98" s="183"/>
      <c r="AG98" s="165" t="str">
        <f t="shared" si="39"/>
        <v/>
      </c>
      <c r="AH98" s="170" t="str">
        <f t="shared" si="40"/>
        <v/>
      </c>
      <c r="AI98" s="153">
        <f t="shared" si="25"/>
        <v>0</v>
      </c>
      <c r="AJ98" s="166" t="str">
        <f t="shared" si="41"/>
        <v>NA</v>
      </c>
      <c r="AK98" s="166" t="str">
        <f t="shared" si="26"/>
        <v/>
      </c>
      <c r="AL98" s="166" t="str">
        <f t="shared" si="27"/>
        <v/>
      </c>
      <c r="AM98" s="166" t="str">
        <f t="shared" si="28"/>
        <v/>
      </c>
      <c r="AN98" s="166">
        <f t="shared" si="29"/>
        <v>0</v>
      </c>
      <c r="AO98" s="166">
        <f t="shared" si="30"/>
        <v>0</v>
      </c>
      <c r="AP98" s="166">
        <f t="shared" si="31"/>
        <v>0</v>
      </c>
      <c r="AQ98" s="166">
        <f t="shared" si="32"/>
        <v>0</v>
      </c>
      <c r="AR98" s="167" t="str">
        <f>IF('Year 8 _2022'!$S97="","", 'Year 8 _2022'!$S97)</f>
        <v/>
      </c>
      <c r="AS98" s="166" t="str">
        <f>IF('Year 8 _2022'!$Z97="","", 'Year 8 _2022'!$Z97)</f>
        <v/>
      </c>
      <c r="AT98" s="166" t="str">
        <f t="shared" si="47"/>
        <v/>
      </c>
      <c r="AU98" s="166" t="str">
        <f t="shared" si="33"/>
        <v>NA</v>
      </c>
      <c r="AV98" s="166" t="str">
        <f>IF(AU98="NA","",IF(AU98=999999, "", IF(AU98=888888, "", IF(COUNTIF($AU$11:AU98,AU98)=1,AU98,""))))</f>
        <v/>
      </c>
      <c r="AW98" s="166" t="str">
        <f t="shared" si="34"/>
        <v>NA</v>
      </c>
      <c r="AX98" s="166" t="str">
        <f>IF(AW98="NA","",IF(AW98=999999, "", IF(AW98=888888, "", IF(COUNTIF($AW$11:AW98,AW98)=1,AW98,""))))</f>
        <v/>
      </c>
      <c r="AY98" s="166" t="str">
        <f t="shared" si="35"/>
        <v>NA</v>
      </c>
      <c r="AZ98" s="166" t="str">
        <f>IF(AY98="NA","",IF(AY98=999999, "", IF(AY98=888888, "", IF(COUNTIF($AY$11:AY98,AY98)=1,AY98,""))))</f>
        <v/>
      </c>
      <c r="BA98" s="166">
        <f t="shared" si="42"/>
        <v>0</v>
      </c>
      <c r="BB98" s="166">
        <f t="shared" si="43"/>
        <v>0</v>
      </c>
      <c r="BC98" s="166" t="str">
        <f t="shared" si="44"/>
        <v/>
      </c>
      <c r="BD98" s="166" t="str">
        <f t="shared" si="36"/>
        <v/>
      </c>
      <c r="BE98" s="120" t="str">
        <f t="shared" si="45"/>
        <v>NA</v>
      </c>
      <c r="BF98" s="120" t="str">
        <f>IF(BE98="NA","",IF(BE98=999999, "", IF(BE98=888888, "", IF(COUNTIF($BE$11:BE98,BE98)=1,BE98,""))))</f>
        <v/>
      </c>
      <c r="BG98" s="121"/>
      <c r="BH98" s="121"/>
      <c r="BI98" s="121"/>
      <c r="BJ98" s="121"/>
      <c r="BK98" s="121"/>
      <c r="BL98" s="121"/>
      <c r="BM98" s="119"/>
      <c r="BN98" s="119"/>
      <c r="BO98" s="119"/>
      <c r="BP98" s="119"/>
      <c r="BQ98" s="119"/>
      <c r="BR98" s="119"/>
      <c r="BS98" s="119"/>
      <c r="BT98" s="119"/>
      <c r="BU98" s="119"/>
      <c r="BV98" s="119"/>
      <c r="BW98" s="119"/>
      <c r="BX98" s="119"/>
      <c r="BY98" s="119"/>
      <c r="BZ98" s="121"/>
      <c r="CA98" s="121"/>
      <c r="CB98" s="121"/>
      <c r="CC98" s="121"/>
      <c r="CD98" s="118"/>
      <c r="CE98" s="118"/>
      <c r="CF98" s="26"/>
      <c r="CG98" s="26"/>
      <c r="CH98" s="26"/>
      <c r="CI98" s="26"/>
      <c r="CJ98" s="26"/>
      <c r="CK98" s="26"/>
      <c r="CL98" s="26"/>
      <c r="CM98" s="26"/>
      <c r="CN98" s="26"/>
      <c r="CO98" s="26"/>
      <c r="CP98" s="26"/>
      <c r="CQ98" s="26"/>
      <c r="CR98" s="26"/>
      <c r="CS98" s="26"/>
      <c r="CT98" s="26"/>
      <c r="CU98" s="26"/>
    </row>
    <row r="99" spans="1:99" ht="15.5" x14ac:dyDescent="0.35">
      <c r="A99" s="203" t="str">
        <f t="shared" si="37"/>
        <v/>
      </c>
      <c r="B99" s="161" t="str">
        <f>IF('Year 8 _2022'!$B98="","", 'Year 8 _2022'!$B98)</f>
        <v/>
      </c>
      <c r="C99" s="160" t="str">
        <f>IF('Year 8 _2022'!$C98="","", 'Year 8 _2022'!$C98)</f>
        <v>NA</v>
      </c>
      <c r="D99" s="149" t="str">
        <f>IF('Year 8 _2022'!$D98="","", 'Year 8 _2022'!$D98)</f>
        <v/>
      </c>
      <c r="E99" s="120"/>
      <c r="F99" s="230" t="str">
        <f>IF('Year 8 _2022'!$E98="","", 'Year 8 _2022'!$E98)</f>
        <v/>
      </c>
      <c r="G99" s="161" t="str">
        <f>IF('Year 8 _2022'!$AB98="","", 'Year 8 _2022'!$AB98)</f>
        <v/>
      </c>
      <c r="H99" s="120"/>
      <c r="I99" s="171" t="str">
        <f>IF('Year 8 _2022'!$I98="","", 'Year 8 _2022'!$I98)</f>
        <v/>
      </c>
      <c r="J99" s="181"/>
      <c r="K99" s="180" t="str">
        <f>IF('Year 8 _2022'!$J98="","", 'Year 8 _2022'!$J98)</f>
        <v/>
      </c>
      <c r="L99" s="181"/>
      <c r="M99" s="180">
        <f t="shared" si="46"/>
        <v>0</v>
      </c>
      <c r="N99" s="180" t="str">
        <f>IF('Year 8 _2022'!$L98="","", 'Year 8 _2022'!$L98)</f>
        <v/>
      </c>
      <c r="O99" s="181"/>
      <c r="P99" s="171">
        <f>IF('Year 8 _2022'!$O98="",0, ('Year 8 _2022'!$O98+'Year 8 _2022'!$R98))</f>
        <v>0</v>
      </c>
      <c r="Q99" s="181"/>
      <c r="R99" s="180">
        <f>IF('Year 8 _2022'!$P98="",0, 'Year 8 _2022'!$P98)</f>
        <v>0</v>
      </c>
      <c r="S99" s="242"/>
      <c r="T99" s="349"/>
      <c r="U99" s="242"/>
      <c r="V99" s="174">
        <f t="shared" si="38"/>
        <v>0</v>
      </c>
      <c r="W99" s="351"/>
      <c r="X99" s="175"/>
      <c r="Y99" s="180">
        <f>IF('Year 8 _2022'!$V98="",0, ('Year 8 _2022'!$V98+'Year 8 _2022'!$Y98))</f>
        <v>0</v>
      </c>
      <c r="Z99" s="181"/>
      <c r="AA99" s="162">
        <f>IF('Year 8 _2022'!$W98="",0, 'Year 8 _2022'!$W98)</f>
        <v>0</v>
      </c>
      <c r="AB99" s="184"/>
      <c r="AC99" s="353"/>
      <c r="AD99" s="120"/>
      <c r="AE99" s="174">
        <f t="shared" si="48"/>
        <v>0</v>
      </c>
      <c r="AF99" s="183"/>
      <c r="AG99" s="165" t="str">
        <f t="shared" si="39"/>
        <v/>
      </c>
      <c r="AH99" s="170" t="str">
        <f t="shared" si="40"/>
        <v/>
      </c>
      <c r="AI99" s="153">
        <f t="shared" si="25"/>
        <v>0</v>
      </c>
      <c r="AJ99" s="166" t="str">
        <f t="shared" si="41"/>
        <v>NA</v>
      </c>
      <c r="AK99" s="166" t="str">
        <f t="shared" si="26"/>
        <v/>
      </c>
      <c r="AL99" s="166" t="str">
        <f t="shared" si="27"/>
        <v/>
      </c>
      <c r="AM99" s="166" t="str">
        <f t="shared" si="28"/>
        <v/>
      </c>
      <c r="AN99" s="166">
        <f t="shared" si="29"/>
        <v>0</v>
      </c>
      <c r="AO99" s="166">
        <f t="shared" si="30"/>
        <v>0</v>
      </c>
      <c r="AP99" s="166">
        <f t="shared" si="31"/>
        <v>0</v>
      </c>
      <c r="AQ99" s="166">
        <f t="shared" si="32"/>
        <v>0</v>
      </c>
      <c r="AR99" s="167" t="str">
        <f>IF('Year 8 _2022'!$S98="","", 'Year 8 _2022'!$S98)</f>
        <v/>
      </c>
      <c r="AS99" s="166" t="str">
        <f>IF('Year 8 _2022'!$Z98="","", 'Year 8 _2022'!$Z98)</f>
        <v/>
      </c>
      <c r="AT99" s="166" t="str">
        <f t="shared" si="47"/>
        <v/>
      </c>
      <c r="AU99" s="166" t="str">
        <f t="shared" si="33"/>
        <v>NA</v>
      </c>
      <c r="AV99" s="166" t="str">
        <f>IF(AU99="NA","",IF(AU99=999999, "", IF(AU99=888888, "", IF(COUNTIF($AU$11:AU99,AU99)=1,AU99,""))))</f>
        <v/>
      </c>
      <c r="AW99" s="166" t="str">
        <f t="shared" si="34"/>
        <v>NA</v>
      </c>
      <c r="AX99" s="166" t="str">
        <f>IF(AW99="NA","",IF(AW99=999999, "", IF(AW99=888888, "", IF(COUNTIF($AW$11:AW99,AW99)=1,AW99,""))))</f>
        <v/>
      </c>
      <c r="AY99" s="166" t="str">
        <f t="shared" si="35"/>
        <v>NA</v>
      </c>
      <c r="AZ99" s="166" t="str">
        <f>IF(AY99="NA","",IF(AY99=999999, "", IF(AY99=888888, "", IF(COUNTIF($AY$11:AY99,AY99)=1,AY99,""))))</f>
        <v/>
      </c>
      <c r="BA99" s="166">
        <f t="shared" si="42"/>
        <v>0</v>
      </c>
      <c r="BB99" s="166">
        <f t="shared" si="43"/>
        <v>0</v>
      </c>
      <c r="BC99" s="166" t="str">
        <f t="shared" si="44"/>
        <v/>
      </c>
      <c r="BD99" s="166" t="str">
        <f t="shared" si="36"/>
        <v/>
      </c>
      <c r="BE99" s="120" t="str">
        <f t="shared" si="45"/>
        <v>NA</v>
      </c>
      <c r="BF99" s="120" t="str">
        <f>IF(BE99="NA","",IF(BE99=999999, "", IF(BE99=888888, "", IF(COUNTIF($BE$11:BE99,BE99)=1,BE99,""))))</f>
        <v/>
      </c>
      <c r="BG99" s="121"/>
      <c r="BH99" s="121"/>
      <c r="BI99" s="121"/>
      <c r="BJ99" s="121"/>
      <c r="BK99" s="121"/>
      <c r="BL99" s="121"/>
      <c r="BM99" s="119"/>
      <c r="BN99" s="119"/>
      <c r="BO99" s="119"/>
      <c r="BP99" s="119"/>
      <c r="BQ99" s="119"/>
      <c r="BR99" s="119"/>
      <c r="BS99" s="119"/>
      <c r="BT99" s="119"/>
      <c r="BU99" s="119"/>
      <c r="BV99" s="119"/>
      <c r="BW99" s="119"/>
      <c r="BX99" s="119"/>
      <c r="BY99" s="119"/>
      <c r="BZ99" s="121"/>
      <c r="CA99" s="121"/>
      <c r="CB99" s="121"/>
      <c r="CC99" s="121"/>
      <c r="CD99" s="118"/>
      <c r="CE99" s="118"/>
      <c r="CF99" s="26"/>
      <c r="CG99" s="26"/>
      <c r="CH99" s="26"/>
      <c r="CI99" s="26"/>
      <c r="CJ99" s="26"/>
      <c r="CK99" s="26"/>
      <c r="CL99" s="26"/>
      <c r="CM99" s="26"/>
      <c r="CN99" s="26"/>
      <c r="CO99" s="26"/>
      <c r="CP99" s="26"/>
      <c r="CQ99" s="26"/>
      <c r="CR99" s="26"/>
      <c r="CS99" s="26"/>
      <c r="CT99" s="26"/>
      <c r="CU99" s="26"/>
    </row>
    <row r="100" spans="1:99" ht="15.5" x14ac:dyDescent="0.35">
      <c r="A100" s="203" t="str">
        <f t="shared" si="37"/>
        <v/>
      </c>
      <c r="B100" s="161" t="str">
        <f>IF('Year 8 _2022'!$B99="","", 'Year 8 _2022'!$B99)</f>
        <v/>
      </c>
      <c r="C100" s="160" t="str">
        <f>IF('Year 8 _2022'!$C99="","", 'Year 8 _2022'!$C99)</f>
        <v>NA</v>
      </c>
      <c r="D100" s="149" t="str">
        <f>IF('Year 8 _2022'!$D99="","", 'Year 8 _2022'!$D99)</f>
        <v/>
      </c>
      <c r="E100" s="120"/>
      <c r="F100" s="230" t="str">
        <f>IF('Year 8 _2022'!$E99="","", 'Year 8 _2022'!$E99)</f>
        <v/>
      </c>
      <c r="G100" s="161" t="str">
        <f>IF('Year 8 _2022'!$AB99="","", 'Year 8 _2022'!$AB99)</f>
        <v/>
      </c>
      <c r="H100" s="120"/>
      <c r="I100" s="171" t="str">
        <f>IF('Year 8 _2022'!$I99="","", 'Year 8 _2022'!$I99)</f>
        <v/>
      </c>
      <c r="J100" s="181"/>
      <c r="K100" s="180" t="str">
        <f>IF('Year 8 _2022'!$J99="","", 'Year 8 _2022'!$J99)</f>
        <v/>
      </c>
      <c r="L100" s="181"/>
      <c r="M100" s="180">
        <f t="shared" si="46"/>
        <v>0</v>
      </c>
      <c r="N100" s="180" t="str">
        <f>IF('Year 8 _2022'!$L99="","", 'Year 8 _2022'!$L99)</f>
        <v/>
      </c>
      <c r="O100" s="181"/>
      <c r="P100" s="171">
        <f>IF('Year 8 _2022'!$O99="",0, ('Year 8 _2022'!$O99+'Year 8 _2022'!$R99))</f>
        <v>0</v>
      </c>
      <c r="Q100" s="181"/>
      <c r="R100" s="180">
        <f>IF('Year 8 _2022'!$P99="",0, 'Year 8 _2022'!$P99)</f>
        <v>0</v>
      </c>
      <c r="S100" s="242"/>
      <c r="T100" s="349"/>
      <c r="U100" s="242"/>
      <c r="V100" s="174">
        <f t="shared" si="38"/>
        <v>0</v>
      </c>
      <c r="W100" s="351"/>
      <c r="X100" s="175"/>
      <c r="Y100" s="180">
        <f>IF('Year 8 _2022'!$V99="",0, ('Year 8 _2022'!$V99+'Year 8 _2022'!$Y99))</f>
        <v>0</v>
      </c>
      <c r="Z100" s="181"/>
      <c r="AA100" s="162">
        <f>IF('Year 8 _2022'!$W99="",0, 'Year 8 _2022'!$W99)</f>
        <v>0</v>
      </c>
      <c r="AB100" s="184"/>
      <c r="AC100" s="353"/>
      <c r="AD100" s="120"/>
      <c r="AE100" s="174">
        <f t="shared" si="48"/>
        <v>0</v>
      </c>
      <c r="AF100" s="183"/>
      <c r="AG100" s="165" t="str">
        <f t="shared" si="39"/>
        <v/>
      </c>
      <c r="AH100" s="170" t="str">
        <f t="shared" si="40"/>
        <v/>
      </c>
      <c r="AI100" s="153">
        <f t="shared" si="25"/>
        <v>0</v>
      </c>
      <c r="AJ100" s="166" t="str">
        <f t="shared" si="41"/>
        <v>NA</v>
      </c>
      <c r="AK100" s="166" t="str">
        <f t="shared" si="26"/>
        <v/>
      </c>
      <c r="AL100" s="166" t="str">
        <f t="shared" si="27"/>
        <v/>
      </c>
      <c r="AM100" s="166" t="str">
        <f t="shared" si="28"/>
        <v/>
      </c>
      <c r="AN100" s="166">
        <f t="shared" si="29"/>
        <v>0</v>
      </c>
      <c r="AO100" s="166">
        <f t="shared" si="30"/>
        <v>0</v>
      </c>
      <c r="AP100" s="166">
        <f t="shared" si="31"/>
        <v>0</v>
      </c>
      <c r="AQ100" s="166">
        <f t="shared" si="32"/>
        <v>0</v>
      </c>
      <c r="AR100" s="167" t="str">
        <f>IF('Year 8 _2022'!$S99="","", 'Year 8 _2022'!$S99)</f>
        <v/>
      </c>
      <c r="AS100" s="166" t="str">
        <f>IF('Year 8 _2022'!$Z99="","", 'Year 8 _2022'!$Z99)</f>
        <v/>
      </c>
      <c r="AT100" s="166" t="str">
        <f t="shared" si="47"/>
        <v/>
      </c>
      <c r="AU100" s="166" t="str">
        <f t="shared" si="33"/>
        <v>NA</v>
      </c>
      <c r="AV100" s="166" t="str">
        <f>IF(AU100="NA","",IF(AU100=999999, "", IF(AU100=888888, "", IF(COUNTIF($AU$11:AU100,AU100)=1,AU100,""))))</f>
        <v/>
      </c>
      <c r="AW100" s="166" t="str">
        <f t="shared" si="34"/>
        <v>NA</v>
      </c>
      <c r="AX100" s="166" t="str">
        <f>IF(AW100="NA","",IF(AW100=999999, "", IF(AW100=888888, "", IF(COUNTIF($AW$11:AW100,AW100)=1,AW100,""))))</f>
        <v/>
      </c>
      <c r="AY100" s="166" t="str">
        <f t="shared" si="35"/>
        <v>NA</v>
      </c>
      <c r="AZ100" s="166" t="str">
        <f>IF(AY100="NA","",IF(AY100=999999, "", IF(AY100=888888, "", IF(COUNTIF($AY$11:AY100,AY100)=1,AY100,""))))</f>
        <v/>
      </c>
      <c r="BA100" s="166">
        <f t="shared" si="42"/>
        <v>0</v>
      </c>
      <c r="BB100" s="166">
        <f t="shared" si="43"/>
        <v>0</v>
      </c>
      <c r="BC100" s="166" t="str">
        <f t="shared" si="44"/>
        <v/>
      </c>
      <c r="BD100" s="166" t="str">
        <f t="shared" si="36"/>
        <v/>
      </c>
      <c r="BE100" s="120" t="str">
        <f t="shared" si="45"/>
        <v>NA</v>
      </c>
      <c r="BF100" s="120" t="str">
        <f>IF(BE100="NA","",IF(BE100=999999, "", IF(BE100=888888, "", IF(COUNTIF($BE$11:BE100,BE100)=1,BE100,""))))</f>
        <v/>
      </c>
      <c r="BG100" s="121"/>
      <c r="BH100" s="121"/>
      <c r="BI100" s="121"/>
      <c r="BJ100" s="121"/>
      <c r="BK100" s="121"/>
      <c r="BL100" s="121"/>
      <c r="BM100" s="119"/>
      <c r="BN100" s="119"/>
      <c r="BO100" s="119"/>
      <c r="BP100" s="119"/>
      <c r="BQ100" s="119"/>
      <c r="BR100" s="119"/>
      <c r="BS100" s="119"/>
      <c r="BT100" s="119"/>
      <c r="BU100" s="119"/>
      <c r="BV100" s="119"/>
      <c r="BW100" s="119"/>
      <c r="BX100" s="119"/>
      <c r="BY100" s="119"/>
      <c r="BZ100" s="121"/>
      <c r="CA100" s="121"/>
      <c r="CB100" s="121"/>
      <c r="CC100" s="121"/>
      <c r="CD100" s="118"/>
      <c r="CE100" s="118"/>
      <c r="CF100" s="26"/>
      <c r="CG100" s="26"/>
      <c r="CH100" s="26"/>
      <c r="CI100" s="26"/>
      <c r="CJ100" s="26"/>
      <c r="CK100" s="26"/>
      <c r="CL100" s="26"/>
      <c r="CM100" s="26"/>
      <c r="CN100" s="26"/>
      <c r="CO100" s="26"/>
      <c r="CP100" s="26"/>
      <c r="CQ100" s="26"/>
      <c r="CR100" s="26"/>
      <c r="CS100" s="26"/>
      <c r="CT100" s="26"/>
      <c r="CU100" s="26"/>
    </row>
    <row r="101" spans="1:99" ht="15.5" x14ac:dyDescent="0.35">
      <c r="A101" s="203" t="str">
        <f t="shared" si="37"/>
        <v/>
      </c>
      <c r="B101" s="161" t="str">
        <f>IF('Year 8 _2022'!$B100="","", 'Year 8 _2022'!$B100)</f>
        <v/>
      </c>
      <c r="C101" s="160" t="str">
        <f>IF('Year 8 _2022'!$C100="","", 'Year 8 _2022'!$C100)</f>
        <v>NA</v>
      </c>
      <c r="D101" s="149" t="str">
        <f>IF('Year 8 _2022'!$D100="","", 'Year 8 _2022'!$D100)</f>
        <v/>
      </c>
      <c r="E101" s="120"/>
      <c r="F101" s="230" t="str">
        <f>IF('Year 8 _2022'!$E100="","", 'Year 8 _2022'!$E100)</f>
        <v/>
      </c>
      <c r="G101" s="161" t="str">
        <f>IF('Year 8 _2022'!$AB100="","", 'Year 8 _2022'!$AB100)</f>
        <v/>
      </c>
      <c r="H101" s="120"/>
      <c r="I101" s="171" t="str">
        <f>IF('Year 8 _2022'!$I100="","", 'Year 8 _2022'!$I100)</f>
        <v/>
      </c>
      <c r="J101" s="181"/>
      <c r="K101" s="180" t="str">
        <f>IF('Year 8 _2022'!$J100="","", 'Year 8 _2022'!$J100)</f>
        <v/>
      </c>
      <c r="L101" s="181"/>
      <c r="M101" s="180">
        <f t="shared" si="46"/>
        <v>0</v>
      </c>
      <c r="N101" s="180" t="str">
        <f>IF('Year 8 _2022'!$L100="","", 'Year 8 _2022'!$L100)</f>
        <v/>
      </c>
      <c r="O101" s="181"/>
      <c r="P101" s="171">
        <f>IF('Year 8 _2022'!$O100="",0, ('Year 8 _2022'!$O100+'Year 8 _2022'!$R100))</f>
        <v>0</v>
      </c>
      <c r="Q101" s="181"/>
      <c r="R101" s="180">
        <f>IF('Year 8 _2022'!$P100="",0, 'Year 8 _2022'!$P100)</f>
        <v>0</v>
      </c>
      <c r="S101" s="242"/>
      <c r="T101" s="349"/>
      <c r="U101" s="242"/>
      <c r="V101" s="174">
        <f t="shared" si="38"/>
        <v>0</v>
      </c>
      <c r="W101" s="351"/>
      <c r="X101" s="175"/>
      <c r="Y101" s="180">
        <f>IF('Year 8 _2022'!$V100="",0, ('Year 8 _2022'!$V100+'Year 8 _2022'!$Y100))</f>
        <v>0</v>
      </c>
      <c r="Z101" s="181"/>
      <c r="AA101" s="162">
        <f>IF('Year 8 _2022'!$W100="",0, 'Year 8 _2022'!$W100)</f>
        <v>0</v>
      </c>
      <c r="AB101" s="184"/>
      <c r="AC101" s="353"/>
      <c r="AD101" s="120"/>
      <c r="AE101" s="174">
        <f t="shared" si="48"/>
        <v>0</v>
      </c>
      <c r="AF101" s="183"/>
      <c r="AG101" s="165" t="str">
        <f t="shared" si="39"/>
        <v/>
      </c>
      <c r="AH101" s="170" t="str">
        <f t="shared" si="40"/>
        <v/>
      </c>
      <c r="AI101" s="153">
        <f t="shared" si="25"/>
        <v>0</v>
      </c>
      <c r="AJ101" s="166" t="str">
        <f t="shared" si="41"/>
        <v>NA</v>
      </c>
      <c r="AK101" s="166" t="str">
        <f t="shared" si="26"/>
        <v/>
      </c>
      <c r="AL101" s="166" t="str">
        <f t="shared" si="27"/>
        <v/>
      </c>
      <c r="AM101" s="166" t="str">
        <f t="shared" si="28"/>
        <v/>
      </c>
      <c r="AN101" s="166">
        <f t="shared" si="29"/>
        <v>0</v>
      </c>
      <c r="AO101" s="166">
        <f t="shared" si="30"/>
        <v>0</v>
      </c>
      <c r="AP101" s="166">
        <f t="shared" si="31"/>
        <v>0</v>
      </c>
      <c r="AQ101" s="166">
        <f t="shared" si="32"/>
        <v>0</v>
      </c>
      <c r="AR101" s="167" t="str">
        <f>IF('Year 8 _2022'!$S100="","", 'Year 8 _2022'!$S100)</f>
        <v/>
      </c>
      <c r="AS101" s="166" t="str">
        <f>IF('Year 8 _2022'!$Z100="","", 'Year 8 _2022'!$Z100)</f>
        <v/>
      </c>
      <c r="AT101" s="166" t="str">
        <f t="shared" si="47"/>
        <v/>
      </c>
      <c r="AU101" s="166" t="str">
        <f t="shared" si="33"/>
        <v>NA</v>
      </c>
      <c r="AV101" s="166" t="str">
        <f>IF(AU101="NA","",IF(AU101=999999, "", IF(AU101=888888, "", IF(COUNTIF($AU$11:AU101,AU101)=1,AU101,""))))</f>
        <v/>
      </c>
      <c r="AW101" s="166" t="str">
        <f t="shared" si="34"/>
        <v>NA</v>
      </c>
      <c r="AX101" s="166" t="str">
        <f>IF(AW101="NA","",IF(AW101=999999, "", IF(AW101=888888, "", IF(COUNTIF($AW$11:AW101,AW101)=1,AW101,""))))</f>
        <v/>
      </c>
      <c r="AY101" s="166" t="str">
        <f t="shared" si="35"/>
        <v>NA</v>
      </c>
      <c r="AZ101" s="166" t="str">
        <f>IF(AY101="NA","",IF(AY101=999999, "", IF(AY101=888888, "", IF(COUNTIF($AY$11:AY101,AY101)=1,AY101,""))))</f>
        <v/>
      </c>
      <c r="BA101" s="166">
        <f t="shared" si="42"/>
        <v>0</v>
      </c>
      <c r="BB101" s="166">
        <f t="shared" si="43"/>
        <v>0</v>
      </c>
      <c r="BC101" s="166" t="str">
        <f t="shared" si="44"/>
        <v/>
      </c>
      <c r="BD101" s="166" t="str">
        <f t="shared" si="36"/>
        <v/>
      </c>
      <c r="BE101" s="120" t="str">
        <f t="shared" si="45"/>
        <v>NA</v>
      </c>
      <c r="BF101" s="120" t="str">
        <f>IF(BE101="NA","",IF(BE101=999999, "", IF(BE101=888888, "", IF(COUNTIF($BE$11:BE101,BE101)=1,BE101,""))))</f>
        <v/>
      </c>
      <c r="BG101" s="121"/>
      <c r="BH101" s="121"/>
      <c r="BI101" s="121"/>
      <c r="BJ101" s="121"/>
      <c r="BK101" s="121"/>
      <c r="BL101" s="121"/>
      <c r="BM101" s="119"/>
      <c r="BN101" s="119"/>
      <c r="BO101" s="119"/>
      <c r="BP101" s="119"/>
      <c r="BQ101" s="119"/>
      <c r="BR101" s="119"/>
      <c r="BS101" s="119"/>
      <c r="BT101" s="119"/>
      <c r="BU101" s="119"/>
      <c r="BV101" s="119"/>
      <c r="BW101" s="119"/>
      <c r="BX101" s="119"/>
      <c r="BY101" s="119"/>
      <c r="BZ101" s="121"/>
      <c r="CA101" s="121"/>
      <c r="CB101" s="121"/>
      <c r="CC101" s="121"/>
      <c r="CD101" s="118"/>
      <c r="CE101" s="118"/>
      <c r="CF101" s="26"/>
      <c r="CG101" s="26"/>
      <c r="CH101" s="26"/>
      <c r="CI101" s="26"/>
      <c r="CJ101" s="26"/>
      <c r="CK101" s="26"/>
      <c r="CL101" s="26"/>
      <c r="CM101" s="26"/>
      <c r="CN101" s="26"/>
      <c r="CO101" s="26"/>
      <c r="CP101" s="26"/>
      <c r="CQ101" s="26"/>
      <c r="CR101" s="26"/>
      <c r="CS101" s="26"/>
      <c r="CT101" s="26"/>
      <c r="CU101" s="26"/>
    </row>
    <row r="102" spans="1:99" ht="15.5" x14ac:dyDescent="0.35">
      <c r="A102" s="203" t="str">
        <f t="shared" si="37"/>
        <v/>
      </c>
      <c r="B102" s="161" t="str">
        <f>IF('Year 8 _2022'!$B101="","", 'Year 8 _2022'!$B101)</f>
        <v/>
      </c>
      <c r="C102" s="160" t="str">
        <f>IF('Year 8 _2022'!$C101="","", 'Year 8 _2022'!$C101)</f>
        <v>NA</v>
      </c>
      <c r="D102" s="149" t="str">
        <f>IF('Year 8 _2022'!$D101="","", 'Year 8 _2022'!$D101)</f>
        <v/>
      </c>
      <c r="E102" s="120"/>
      <c r="F102" s="230" t="str">
        <f>IF('Year 8 _2022'!$E101="","", 'Year 8 _2022'!$E101)</f>
        <v/>
      </c>
      <c r="G102" s="161" t="str">
        <f>IF('Year 8 _2022'!$AB101="","", 'Year 8 _2022'!$AB101)</f>
        <v/>
      </c>
      <c r="H102" s="120"/>
      <c r="I102" s="171" t="str">
        <f>IF('Year 8 _2022'!$I101="","", 'Year 8 _2022'!$I101)</f>
        <v/>
      </c>
      <c r="J102" s="181"/>
      <c r="K102" s="180" t="str">
        <f>IF('Year 8 _2022'!$J101="","", 'Year 8 _2022'!$J101)</f>
        <v/>
      </c>
      <c r="L102" s="181"/>
      <c r="M102" s="180">
        <f t="shared" si="46"/>
        <v>0</v>
      </c>
      <c r="N102" s="180" t="str">
        <f>IF('Year 8 _2022'!$L101="","", 'Year 8 _2022'!$L101)</f>
        <v/>
      </c>
      <c r="O102" s="181"/>
      <c r="P102" s="171">
        <f>IF('Year 8 _2022'!$O101="",0, ('Year 8 _2022'!$O101+'Year 8 _2022'!$R101))</f>
        <v>0</v>
      </c>
      <c r="Q102" s="181"/>
      <c r="R102" s="180">
        <f>IF('Year 8 _2022'!$P101="",0, 'Year 8 _2022'!$P101)</f>
        <v>0</v>
      </c>
      <c r="S102" s="242"/>
      <c r="T102" s="349"/>
      <c r="U102" s="242"/>
      <c r="V102" s="174">
        <f t="shared" si="38"/>
        <v>0</v>
      </c>
      <c r="W102" s="351"/>
      <c r="X102" s="175"/>
      <c r="Y102" s="180">
        <f>IF('Year 8 _2022'!$V101="",0, ('Year 8 _2022'!$V101+'Year 8 _2022'!$Y101))</f>
        <v>0</v>
      </c>
      <c r="Z102" s="181"/>
      <c r="AA102" s="162">
        <f>IF('Year 8 _2022'!$W101="",0, 'Year 8 _2022'!$W101)</f>
        <v>0</v>
      </c>
      <c r="AB102" s="184"/>
      <c r="AC102" s="353"/>
      <c r="AD102" s="120"/>
      <c r="AE102" s="174">
        <f t="shared" si="48"/>
        <v>0</v>
      </c>
      <c r="AF102" s="183"/>
      <c r="AG102" s="165" t="str">
        <f t="shared" si="39"/>
        <v/>
      </c>
      <c r="AH102" s="170" t="str">
        <f t="shared" si="40"/>
        <v/>
      </c>
      <c r="AI102" s="153">
        <f t="shared" si="25"/>
        <v>0</v>
      </c>
      <c r="AJ102" s="166" t="str">
        <f t="shared" si="41"/>
        <v>NA</v>
      </c>
      <c r="AK102" s="166" t="str">
        <f t="shared" si="26"/>
        <v/>
      </c>
      <c r="AL102" s="166" t="str">
        <f t="shared" si="27"/>
        <v/>
      </c>
      <c r="AM102" s="166" t="str">
        <f t="shared" si="28"/>
        <v/>
      </c>
      <c r="AN102" s="166">
        <f t="shared" si="29"/>
        <v>0</v>
      </c>
      <c r="AO102" s="166">
        <f t="shared" si="30"/>
        <v>0</v>
      </c>
      <c r="AP102" s="166">
        <f t="shared" si="31"/>
        <v>0</v>
      </c>
      <c r="AQ102" s="166">
        <f t="shared" si="32"/>
        <v>0</v>
      </c>
      <c r="AR102" s="167" t="str">
        <f>IF('Year 8 _2022'!$S101="","", 'Year 8 _2022'!$S101)</f>
        <v/>
      </c>
      <c r="AS102" s="166" t="str">
        <f>IF('Year 8 _2022'!$Z101="","", 'Year 8 _2022'!$Z101)</f>
        <v/>
      </c>
      <c r="AT102" s="166" t="str">
        <f t="shared" si="47"/>
        <v/>
      </c>
      <c r="AU102" s="166" t="str">
        <f t="shared" si="33"/>
        <v>NA</v>
      </c>
      <c r="AV102" s="166" t="str">
        <f>IF(AU102="NA","",IF(AU102=999999, "", IF(AU102=888888, "", IF(COUNTIF($AU$11:AU102,AU102)=1,AU102,""))))</f>
        <v/>
      </c>
      <c r="AW102" s="166" t="str">
        <f t="shared" si="34"/>
        <v>NA</v>
      </c>
      <c r="AX102" s="166" t="str">
        <f>IF(AW102="NA","",IF(AW102=999999, "", IF(AW102=888888, "", IF(COUNTIF($AW$11:AW102,AW102)=1,AW102,""))))</f>
        <v/>
      </c>
      <c r="AY102" s="166" t="str">
        <f t="shared" si="35"/>
        <v>NA</v>
      </c>
      <c r="AZ102" s="166" t="str">
        <f>IF(AY102="NA","",IF(AY102=999999, "", IF(AY102=888888, "", IF(COUNTIF($AY$11:AY102,AY102)=1,AY102,""))))</f>
        <v/>
      </c>
      <c r="BA102" s="166">
        <f t="shared" si="42"/>
        <v>0</v>
      </c>
      <c r="BB102" s="166">
        <f t="shared" si="43"/>
        <v>0</v>
      </c>
      <c r="BC102" s="166" t="str">
        <f t="shared" si="44"/>
        <v/>
      </c>
      <c r="BD102" s="166" t="str">
        <f t="shared" si="36"/>
        <v/>
      </c>
      <c r="BE102" s="120" t="str">
        <f t="shared" si="45"/>
        <v>NA</v>
      </c>
      <c r="BF102" s="120" t="str">
        <f>IF(BE102="NA","",IF(BE102=999999, "", IF(BE102=888888, "", IF(COUNTIF($BE$11:BE102,BE102)=1,BE102,""))))</f>
        <v/>
      </c>
      <c r="BG102" s="121"/>
      <c r="BH102" s="121"/>
      <c r="BI102" s="121"/>
      <c r="BJ102" s="121"/>
      <c r="BK102" s="121"/>
      <c r="BL102" s="121"/>
      <c r="BM102" s="119"/>
      <c r="BN102" s="119"/>
      <c r="BO102" s="119"/>
      <c r="BP102" s="119"/>
      <c r="BQ102" s="119"/>
      <c r="BR102" s="119"/>
      <c r="BS102" s="119"/>
      <c r="BT102" s="119"/>
      <c r="BU102" s="119"/>
      <c r="BV102" s="119"/>
      <c r="BW102" s="119"/>
      <c r="BX102" s="119"/>
      <c r="BY102" s="119"/>
      <c r="BZ102" s="121"/>
      <c r="CA102" s="121"/>
      <c r="CB102" s="121"/>
      <c r="CC102" s="121"/>
      <c r="CD102" s="118"/>
      <c r="CE102" s="118"/>
      <c r="CF102" s="26"/>
      <c r="CG102" s="26"/>
      <c r="CH102" s="26"/>
      <c r="CI102" s="26"/>
      <c r="CJ102" s="26"/>
      <c r="CK102" s="26"/>
      <c r="CL102" s="26"/>
      <c r="CM102" s="26"/>
      <c r="CN102" s="26"/>
      <c r="CO102" s="26"/>
      <c r="CP102" s="26"/>
      <c r="CQ102" s="26"/>
      <c r="CR102" s="26"/>
      <c r="CS102" s="26"/>
      <c r="CT102" s="26"/>
      <c r="CU102" s="26"/>
    </row>
    <row r="103" spans="1:99" ht="15.5" x14ac:dyDescent="0.35">
      <c r="A103" s="203" t="str">
        <f t="shared" si="37"/>
        <v/>
      </c>
      <c r="B103" s="161" t="str">
        <f>IF('Year 8 _2022'!$B102="","", 'Year 8 _2022'!$B102)</f>
        <v/>
      </c>
      <c r="C103" s="160" t="str">
        <f>IF('Year 8 _2022'!$C102="","", 'Year 8 _2022'!$C102)</f>
        <v>NA</v>
      </c>
      <c r="D103" s="149" t="str">
        <f>IF('Year 8 _2022'!$D102="","", 'Year 8 _2022'!$D102)</f>
        <v/>
      </c>
      <c r="E103" s="120"/>
      <c r="F103" s="230" t="str">
        <f>IF('Year 8 _2022'!$E102="","", 'Year 8 _2022'!$E102)</f>
        <v/>
      </c>
      <c r="G103" s="161" t="str">
        <f>IF('Year 8 _2022'!$AB102="","", 'Year 8 _2022'!$AB102)</f>
        <v/>
      </c>
      <c r="H103" s="120"/>
      <c r="I103" s="171" t="str">
        <f>IF('Year 8 _2022'!$I102="","", 'Year 8 _2022'!$I102)</f>
        <v/>
      </c>
      <c r="J103" s="181"/>
      <c r="K103" s="180" t="str">
        <f>IF('Year 8 _2022'!$J102="","", 'Year 8 _2022'!$J102)</f>
        <v/>
      </c>
      <c r="L103" s="181"/>
      <c r="M103" s="180">
        <f t="shared" si="46"/>
        <v>0</v>
      </c>
      <c r="N103" s="180" t="str">
        <f>IF('Year 8 _2022'!$L102="","", 'Year 8 _2022'!$L102)</f>
        <v/>
      </c>
      <c r="O103" s="181"/>
      <c r="P103" s="171">
        <f>IF('Year 8 _2022'!$O102="",0, ('Year 8 _2022'!$O102+'Year 8 _2022'!$R102))</f>
        <v>0</v>
      </c>
      <c r="Q103" s="181"/>
      <c r="R103" s="180">
        <f>IF('Year 8 _2022'!$P102="",0, 'Year 8 _2022'!$P102)</f>
        <v>0</v>
      </c>
      <c r="S103" s="242"/>
      <c r="T103" s="349"/>
      <c r="U103" s="242"/>
      <c r="V103" s="174">
        <f t="shared" si="38"/>
        <v>0</v>
      </c>
      <c r="W103" s="351"/>
      <c r="X103" s="175"/>
      <c r="Y103" s="180">
        <f>IF('Year 8 _2022'!$V102="",0, ('Year 8 _2022'!$V102+'Year 8 _2022'!$Y102))</f>
        <v>0</v>
      </c>
      <c r="Z103" s="181"/>
      <c r="AA103" s="162">
        <f>IF('Year 8 _2022'!$W102="",0, 'Year 8 _2022'!$W102)</f>
        <v>0</v>
      </c>
      <c r="AB103" s="184"/>
      <c r="AC103" s="353"/>
      <c r="AD103" s="120"/>
      <c r="AE103" s="174">
        <f t="shared" si="48"/>
        <v>0</v>
      </c>
      <c r="AF103" s="183"/>
      <c r="AG103" s="165" t="str">
        <f t="shared" si="39"/>
        <v/>
      </c>
      <c r="AH103" s="170" t="str">
        <f t="shared" si="40"/>
        <v/>
      </c>
      <c r="AI103" s="153">
        <f t="shared" si="25"/>
        <v>0</v>
      </c>
      <c r="AJ103" s="166" t="str">
        <f t="shared" si="41"/>
        <v>NA</v>
      </c>
      <c r="AK103" s="166" t="str">
        <f t="shared" si="26"/>
        <v/>
      </c>
      <c r="AL103" s="166" t="str">
        <f t="shared" si="27"/>
        <v/>
      </c>
      <c r="AM103" s="166" t="str">
        <f t="shared" si="28"/>
        <v/>
      </c>
      <c r="AN103" s="166">
        <f t="shared" si="29"/>
        <v>0</v>
      </c>
      <c r="AO103" s="166">
        <f t="shared" si="30"/>
        <v>0</v>
      </c>
      <c r="AP103" s="166">
        <f t="shared" si="31"/>
        <v>0</v>
      </c>
      <c r="AQ103" s="166">
        <f t="shared" si="32"/>
        <v>0</v>
      </c>
      <c r="AR103" s="167" t="str">
        <f>IF('Year 8 _2022'!$S102="","", 'Year 8 _2022'!$S102)</f>
        <v/>
      </c>
      <c r="AS103" s="166" t="str">
        <f>IF('Year 8 _2022'!$Z102="","", 'Year 8 _2022'!$Z102)</f>
        <v/>
      </c>
      <c r="AT103" s="166" t="str">
        <f t="shared" si="47"/>
        <v/>
      </c>
      <c r="AU103" s="166" t="str">
        <f t="shared" si="33"/>
        <v>NA</v>
      </c>
      <c r="AV103" s="166" t="str">
        <f>IF(AU103="NA","",IF(AU103=999999, "", IF(AU103=888888, "", IF(COUNTIF($AU$11:AU103,AU103)=1,AU103,""))))</f>
        <v/>
      </c>
      <c r="AW103" s="166" t="str">
        <f t="shared" si="34"/>
        <v>NA</v>
      </c>
      <c r="AX103" s="166" t="str">
        <f>IF(AW103="NA","",IF(AW103=999999, "", IF(AW103=888888, "", IF(COUNTIF($AW$11:AW103,AW103)=1,AW103,""))))</f>
        <v/>
      </c>
      <c r="AY103" s="166" t="str">
        <f t="shared" si="35"/>
        <v>NA</v>
      </c>
      <c r="AZ103" s="166" t="str">
        <f>IF(AY103="NA","",IF(AY103=999999, "", IF(AY103=888888, "", IF(COUNTIF($AY$11:AY103,AY103)=1,AY103,""))))</f>
        <v/>
      </c>
      <c r="BA103" s="166">
        <f t="shared" si="42"/>
        <v>0</v>
      </c>
      <c r="BB103" s="166">
        <f t="shared" si="43"/>
        <v>0</v>
      </c>
      <c r="BC103" s="166" t="str">
        <f t="shared" si="44"/>
        <v/>
      </c>
      <c r="BD103" s="166" t="str">
        <f t="shared" si="36"/>
        <v/>
      </c>
      <c r="BE103" s="120" t="str">
        <f t="shared" si="45"/>
        <v>NA</v>
      </c>
      <c r="BF103" s="120" t="str">
        <f>IF(BE103="NA","",IF(BE103=999999, "", IF(BE103=888888, "", IF(COUNTIF($BE$11:BE103,BE103)=1,BE103,""))))</f>
        <v/>
      </c>
      <c r="BG103" s="121"/>
      <c r="BH103" s="121"/>
      <c r="BI103" s="121"/>
      <c r="BJ103" s="121"/>
      <c r="BK103" s="121"/>
      <c r="BL103" s="121"/>
      <c r="BM103" s="119"/>
      <c r="BN103" s="119"/>
      <c r="BO103" s="119"/>
      <c r="BP103" s="119"/>
      <c r="BQ103" s="119"/>
      <c r="BR103" s="119"/>
      <c r="BS103" s="119"/>
      <c r="BT103" s="119"/>
      <c r="BU103" s="119"/>
      <c r="BV103" s="119"/>
      <c r="BW103" s="119"/>
      <c r="BX103" s="119"/>
      <c r="BY103" s="119"/>
      <c r="BZ103" s="121"/>
      <c r="CA103" s="121"/>
      <c r="CB103" s="121"/>
      <c r="CC103" s="121"/>
      <c r="CD103" s="118"/>
      <c r="CE103" s="118"/>
      <c r="CF103" s="26"/>
      <c r="CG103" s="26"/>
      <c r="CH103" s="26"/>
      <c r="CI103" s="26"/>
      <c r="CJ103" s="26"/>
      <c r="CK103" s="26"/>
      <c r="CL103" s="26"/>
      <c r="CM103" s="26"/>
      <c r="CN103" s="26"/>
      <c r="CO103" s="26"/>
      <c r="CP103" s="26"/>
      <c r="CQ103" s="26"/>
      <c r="CR103" s="26"/>
      <c r="CS103" s="26"/>
      <c r="CT103" s="26"/>
      <c r="CU103" s="26"/>
    </row>
    <row r="104" spans="1:99" ht="15.5" x14ac:dyDescent="0.35">
      <c r="A104" s="203" t="str">
        <f t="shared" si="37"/>
        <v/>
      </c>
      <c r="B104" s="161" t="str">
        <f>IF('Year 8 _2022'!$B103="","", 'Year 8 _2022'!$B103)</f>
        <v/>
      </c>
      <c r="C104" s="160" t="str">
        <f>IF('Year 8 _2022'!$C103="","", 'Year 8 _2022'!$C103)</f>
        <v>NA</v>
      </c>
      <c r="D104" s="149" t="str">
        <f>IF('Year 8 _2022'!$D103="","", 'Year 8 _2022'!$D103)</f>
        <v/>
      </c>
      <c r="E104" s="120"/>
      <c r="F104" s="230" t="str">
        <f>IF('Year 8 _2022'!$E103="","", 'Year 8 _2022'!$E103)</f>
        <v/>
      </c>
      <c r="G104" s="161" t="str">
        <f>IF('Year 8 _2022'!$AB103="","", 'Year 8 _2022'!$AB103)</f>
        <v/>
      </c>
      <c r="H104" s="120"/>
      <c r="I104" s="171" t="str">
        <f>IF('Year 8 _2022'!$I103="","", 'Year 8 _2022'!$I103)</f>
        <v/>
      </c>
      <c r="J104" s="181"/>
      <c r="K104" s="180" t="str">
        <f>IF('Year 8 _2022'!$J103="","", 'Year 8 _2022'!$J103)</f>
        <v/>
      </c>
      <c r="L104" s="181"/>
      <c r="M104" s="180">
        <f t="shared" si="46"/>
        <v>0</v>
      </c>
      <c r="N104" s="180" t="str">
        <f>IF('Year 8 _2022'!$L103="","", 'Year 8 _2022'!$L103)</f>
        <v/>
      </c>
      <c r="O104" s="181"/>
      <c r="P104" s="171">
        <f>IF('Year 8 _2022'!$O103="",0, ('Year 8 _2022'!$O103+'Year 8 _2022'!$R103))</f>
        <v>0</v>
      </c>
      <c r="Q104" s="181"/>
      <c r="R104" s="180">
        <f>IF('Year 8 _2022'!$P103="",0, 'Year 8 _2022'!$P103)</f>
        <v>0</v>
      </c>
      <c r="S104" s="242"/>
      <c r="T104" s="349"/>
      <c r="U104" s="242"/>
      <c r="V104" s="174">
        <f t="shared" si="38"/>
        <v>0</v>
      </c>
      <c r="W104" s="351"/>
      <c r="X104" s="175"/>
      <c r="Y104" s="180">
        <f>IF('Year 8 _2022'!$V103="",0, ('Year 8 _2022'!$V103+'Year 8 _2022'!$Y103))</f>
        <v>0</v>
      </c>
      <c r="Z104" s="181"/>
      <c r="AA104" s="162">
        <f>IF('Year 8 _2022'!$W103="",0, 'Year 8 _2022'!$W103)</f>
        <v>0</v>
      </c>
      <c r="AB104" s="184"/>
      <c r="AC104" s="353"/>
      <c r="AD104" s="120"/>
      <c r="AE104" s="174">
        <f t="shared" si="48"/>
        <v>0</v>
      </c>
      <c r="AF104" s="183"/>
      <c r="AG104" s="165" t="str">
        <f t="shared" si="39"/>
        <v/>
      </c>
      <c r="AH104" s="170" t="str">
        <f t="shared" si="40"/>
        <v/>
      </c>
      <c r="AI104" s="153">
        <f t="shared" si="25"/>
        <v>0</v>
      </c>
      <c r="AJ104" s="166" t="str">
        <f t="shared" si="41"/>
        <v>NA</v>
      </c>
      <c r="AK104" s="166" t="str">
        <f t="shared" si="26"/>
        <v/>
      </c>
      <c r="AL104" s="166" t="str">
        <f t="shared" si="27"/>
        <v/>
      </c>
      <c r="AM104" s="166" t="str">
        <f t="shared" si="28"/>
        <v/>
      </c>
      <c r="AN104" s="166">
        <f t="shared" si="29"/>
        <v>0</v>
      </c>
      <c r="AO104" s="166">
        <f t="shared" si="30"/>
        <v>0</v>
      </c>
      <c r="AP104" s="166">
        <f t="shared" si="31"/>
        <v>0</v>
      </c>
      <c r="AQ104" s="166">
        <f t="shared" si="32"/>
        <v>0</v>
      </c>
      <c r="AR104" s="167" t="str">
        <f>IF('Year 8 _2022'!$S103="","", 'Year 8 _2022'!$S103)</f>
        <v/>
      </c>
      <c r="AS104" s="166" t="str">
        <f>IF('Year 8 _2022'!$Z103="","", 'Year 8 _2022'!$Z103)</f>
        <v/>
      </c>
      <c r="AT104" s="166" t="str">
        <f t="shared" si="47"/>
        <v/>
      </c>
      <c r="AU104" s="166" t="str">
        <f t="shared" si="33"/>
        <v>NA</v>
      </c>
      <c r="AV104" s="166" t="str">
        <f>IF(AU104="NA","",IF(AU104=999999, "", IF(AU104=888888, "", IF(COUNTIF($AU$11:AU104,AU104)=1,AU104,""))))</f>
        <v/>
      </c>
      <c r="AW104" s="166" t="str">
        <f t="shared" si="34"/>
        <v>NA</v>
      </c>
      <c r="AX104" s="166" t="str">
        <f>IF(AW104="NA","",IF(AW104=999999, "", IF(AW104=888888, "", IF(COUNTIF($AW$11:AW104,AW104)=1,AW104,""))))</f>
        <v/>
      </c>
      <c r="AY104" s="166" t="str">
        <f t="shared" si="35"/>
        <v>NA</v>
      </c>
      <c r="AZ104" s="166" t="str">
        <f>IF(AY104="NA","",IF(AY104=999999, "", IF(AY104=888888, "", IF(COUNTIF($AY$11:AY104,AY104)=1,AY104,""))))</f>
        <v/>
      </c>
      <c r="BA104" s="166">
        <f t="shared" si="42"/>
        <v>0</v>
      </c>
      <c r="BB104" s="166">
        <f t="shared" si="43"/>
        <v>0</v>
      </c>
      <c r="BC104" s="166" t="str">
        <f t="shared" si="44"/>
        <v/>
      </c>
      <c r="BD104" s="166" t="str">
        <f t="shared" si="36"/>
        <v/>
      </c>
      <c r="BE104" s="120" t="str">
        <f t="shared" si="45"/>
        <v>NA</v>
      </c>
      <c r="BF104" s="120" t="str">
        <f>IF(BE104="NA","",IF(BE104=999999, "", IF(BE104=888888, "", IF(COUNTIF($BE$11:BE104,BE104)=1,BE104,""))))</f>
        <v/>
      </c>
      <c r="BG104" s="121"/>
      <c r="BH104" s="121"/>
      <c r="BI104" s="121"/>
      <c r="BJ104" s="121"/>
      <c r="BK104" s="121"/>
      <c r="BL104" s="121"/>
      <c r="BM104" s="119"/>
      <c r="BN104" s="119"/>
      <c r="BO104" s="119"/>
      <c r="BP104" s="119"/>
      <c r="BQ104" s="119"/>
      <c r="BR104" s="119"/>
      <c r="BS104" s="119"/>
      <c r="BT104" s="119"/>
      <c r="BU104" s="119"/>
      <c r="BV104" s="119"/>
      <c r="BW104" s="119"/>
      <c r="BX104" s="119"/>
      <c r="BY104" s="119"/>
      <c r="BZ104" s="121"/>
      <c r="CA104" s="121"/>
      <c r="CB104" s="121"/>
      <c r="CC104" s="121"/>
      <c r="CD104" s="118"/>
      <c r="CE104" s="118"/>
      <c r="CF104" s="26"/>
      <c r="CG104" s="26"/>
      <c r="CH104" s="26"/>
      <c r="CI104" s="26"/>
      <c r="CJ104" s="26"/>
      <c r="CK104" s="26"/>
      <c r="CL104" s="26"/>
      <c r="CM104" s="26"/>
      <c r="CN104" s="26"/>
      <c r="CO104" s="26"/>
      <c r="CP104" s="26"/>
      <c r="CQ104" s="26"/>
      <c r="CR104" s="26"/>
      <c r="CS104" s="26"/>
      <c r="CT104" s="26"/>
      <c r="CU104" s="26"/>
    </row>
    <row r="105" spans="1:99" ht="15.5" x14ac:dyDescent="0.35">
      <c r="A105" s="203" t="str">
        <f t="shared" si="37"/>
        <v/>
      </c>
      <c r="B105" s="161" t="str">
        <f>IF('Year 8 _2022'!$B104="","", 'Year 8 _2022'!$B104)</f>
        <v/>
      </c>
      <c r="C105" s="160" t="str">
        <f>IF('Year 8 _2022'!$C104="","", 'Year 8 _2022'!$C104)</f>
        <v>NA</v>
      </c>
      <c r="D105" s="149" t="str">
        <f>IF('Year 8 _2022'!$D104="","", 'Year 8 _2022'!$D104)</f>
        <v/>
      </c>
      <c r="E105" s="120"/>
      <c r="F105" s="230" t="str">
        <f>IF('Year 8 _2022'!$E104="","", 'Year 8 _2022'!$E104)</f>
        <v/>
      </c>
      <c r="G105" s="161" t="str">
        <f>IF('Year 8 _2022'!$AB104="","", 'Year 8 _2022'!$AB104)</f>
        <v/>
      </c>
      <c r="H105" s="120"/>
      <c r="I105" s="171" t="str">
        <f>IF('Year 8 _2022'!$I104="","", 'Year 8 _2022'!$I104)</f>
        <v/>
      </c>
      <c r="J105" s="181"/>
      <c r="K105" s="180" t="str">
        <f>IF('Year 8 _2022'!$J104="","", 'Year 8 _2022'!$J104)</f>
        <v/>
      </c>
      <c r="L105" s="181"/>
      <c r="M105" s="180">
        <f t="shared" si="46"/>
        <v>0</v>
      </c>
      <c r="N105" s="180" t="str">
        <f>IF('Year 8 _2022'!$L104="","", 'Year 8 _2022'!$L104)</f>
        <v/>
      </c>
      <c r="O105" s="181"/>
      <c r="P105" s="171">
        <f>IF('Year 8 _2022'!$O104="",0, ('Year 8 _2022'!$O104+'Year 8 _2022'!$R104))</f>
        <v>0</v>
      </c>
      <c r="Q105" s="181"/>
      <c r="R105" s="180">
        <f>IF('Year 8 _2022'!$P104="",0, 'Year 8 _2022'!$P104)</f>
        <v>0</v>
      </c>
      <c r="S105" s="242"/>
      <c r="T105" s="349"/>
      <c r="U105" s="242"/>
      <c r="V105" s="174">
        <f t="shared" si="38"/>
        <v>0</v>
      </c>
      <c r="W105" s="351"/>
      <c r="X105" s="175"/>
      <c r="Y105" s="180">
        <f>IF('Year 8 _2022'!$V104="",0, ('Year 8 _2022'!$V104+'Year 8 _2022'!$Y104))</f>
        <v>0</v>
      </c>
      <c r="Z105" s="181"/>
      <c r="AA105" s="162">
        <f>IF('Year 8 _2022'!$W104="",0, 'Year 8 _2022'!$W104)</f>
        <v>0</v>
      </c>
      <c r="AB105" s="184"/>
      <c r="AC105" s="353"/>
      <c r="AD105" s="120"/>
      <c r="AE105" s="174">
        <f t="shared" si="48"/>
        <v>0</v>
      </c>
      <c r="AF105" s="183"/>
      <c r="AG105" s="165" t="str">
        <f t="shared" si="39"/>
        <v/>
      </c>
      <c r="AH105" s="170" t="str">
        <f t="shared" si="40"/>
        <v/>
      </c>
      <c r="AI105" s="153">
        <f t="shared" si="25"/>
        <v>0</v>
      </c>
      <c r="AJ105" s="166" t="str">
        <f t="shared" si="41"/>
        <v>NA</v>
      </c>
      <c r="AK105" s="166" t="str">
        <f t="shared" si="26"/>
        <v/>
      </c>
      <c r="AL105" s="166" t="str">
        <f t="shared" si="27"/>
        <v/>
      </c>
      <c r="AM105" s="166" t="str">
        <f t="shared" si="28"/>
        <v/>
      </c>
      <c r="AN105" s="166">
        <f t="shared" si="29"/>
        <v>0</v>
      </c>
      <c r="AO105" s="166">
        <f t="shared" si="30"/>
        <v>0</v>
      </c>
      <c r="AP105" s="166">
        <f t="shared" si="31"/>
        <v>0</v>
      </c>
      <c r="AQ105" s="166">
        <f t="shared" si="32"/>
        <v>0</v>
      </c>
      <c r="AR105" s="167" t="str">
        <f>IF('Year 8 _2022'!$S104="","", 'Year 8 _2022'!$S104)</f>
        <v/>
      </c>
      <c r="AS105" s="166" t="str">
        <f>IF('Year 8 _2022'!$Z104="","", 'Year 8 _2022'!$Z104)</f>
        <v/>
      </c>
      <c r="AT105" s="166" t="str">
        <f t="shared" si="47"/>
        <v/>
      </c>
      <c r="AU105" s="166" t="str">
        <f t="shared" si="33"/>
        <v>NA</v>
      </c>
      <c r="AV105" s="166" t="str">
        <f>IF(AU105="NA","",IF(AU105=999999, "", IF(AU105=888888, "", IF(COUNTIF($AU$11:AU105,AU105)=1,AU105,""))))</f>
        <v/>
      </c>
      <c r="AW105" s="166" t="str">
        <f t="shared" si="34"/>
        <v>NA</v>
      </c>
      <c r="AX105" s="166" t="str">
        <f>IF(AW105="NA","",IF(AW105=999999, "", IF(AW105=888888, "", IF(COUNTIF($AW$11:AW105,AW105)=1,AW105,""))))</f>
        <v/>
      </c>
      <c r="AY105" s="166" t="str">
        <f t="shared" si="35"/>
        <v>NA</v>
      </c>
      <c r="AZ105" s="166" t="str">
        <f>IF(AY105="NA","",IF(AY105=999999, "", IF(AY105=888888, "", IF(COUNTIF($AY$11:AY105,AY105)=1,AY105,""))))</f>
        <v/>
      </c>
      <c r="BA105" s="166">
        <f t="shared" si="42"/>
        <v>0</v>
      </c>
      <c r="BB105" s="166">
        <f t="shared" si="43"/>
        <v>0</v>
      </c>
      <c r="BC105" s="166" t="str">
        <f t="shared" si="44"/>
        <v/>
      </c>
      <c r="BD105" s="166" t="str">
        <f t="shared" si="36"/>
        <v/>
      </c>
      <c r="BE105" s="120" t="str">
        <f t="shared" si="45"/>
        <v>NA</v>
      </c>
      <c r="BF105" s="120" t="str">
        <f>IF(BE105="NA","",IF(BE105=999999, "", IF(BE105=888888, "", IF(COUNTIF($BE$11:BE105,BE105)=1,BE105,""))))</f>
        <v/>
      </c>
      <c r="BG105" s="121"/>
      <c r="BH105" s="121"/>
      <c r="BI105" s="121"/>
      <c r="BJ105" s="121"/>
      <c r="BK105" s="121"/>
      <c r="BL105" s="121"/>
      <c r="BM105" s="119"/>
      <c r="BN105" s="119"/>
      <c r="BO105" s="119"/>
      <c r="BP105" s="119"/>
      <c r="BQ105" s="119"/>
      <c r="BR105" s="119"/>
      <c r="BS105" s="119"/>
      <c r="BT105" s="119"/>
      <c r="BU105" s="119"/>
      <c r="BV105" s="119"/>
      <c r="BW105" s="119"/>
      <c r="BX105" s="119"/>
      <c r="BY105" s="119"/>
      <c r="BZ105" s="121"/>
      <c r="CA105" s="121"/>
      <c r="CB105" s="121"/>
      <c r="CC105" s="121"/>
      <c r="CD105" s="118"/>
      <c r="CE105" s="118"/>
      <c r="CF105" s="26"/>
      <c r="CG105" s="26"/>
      <c r="CH105" s="26"/>
      <c r="CI105" s="26"/>
      <c r="CJ105" s="26"/>
      <c r="CK105" s="26"/>
      <c r="CL105" s="26"/>
      <c r="CM105" s="26"/>
      <c r="CN105" s="26"/>
      <c r="CO105" s="26"/>
      <c r="CP105" s="26"/>
      <c r="CQ105" s="26"/>
      <c r="CR105" s="26"/>
      <c r="CS105" s="26"/>
      <c r="CT105" s="26"/>
      <c r="CU105" s="26"/>
    </row>
    <row r="106" spans="1:99" ht="15.5" x14ac:dyDescent="0.35">
      <c r="A106" s="203" t="str">
        <f t="shared" si="37"/>
        <v/>
      </c>
      <c r="B106" s="161" t="str">
        <f>IF('Year 8 _2022'!$B105="","", 'Year 8 _2022'!$B105)</f>
        <v/>
      </c>
      <c r="C106" s="160" t="str">
        <f>IF('Year 8 _2022'!$C105="","", 'Year 8 _2022'!$C105)</f>
        <v>NA</v>
      </c>
      <c r="D106" s="149" t="str">
        <f>IF('Year 8 _2022'!$D105="","", 'Year 8 _2022'!$D105)</f>
        <v/>
      </c>
      <c r="E106" s="120"/>
      <c r="F106" s="230" t="str">
        <f>IF('Year 8 _2022'!$E105="","", 'Year 8 _2022'!$E105)</f>
        <v/>
      </c>
      <c r="G106" s="161" t="str">
        <f>IF('Year 8 _2022'!$AB105="","", 'Year 8 _2022'!$AB105)</f>
        <v/>
      </c>
      <c r="H106" s="120"/>
      <c r="I106" s="171" t="str">
        <f>IF('Year 8 _2022'!$I105="","", 'Year 8 _2022'!$I105)</f>
        <v/>
      </c>
      <c r="J106" s="181"/>
      <c r="K106" s="180" t="str">
        <f>IF('Year 8 _2022'!$J105="","", 'Year 8 _2022'!$J105)</f>
        <v/>
      </c>
      <c r="L106" s="181"/>
      <c r="M106" s="180">
        <f t="shared" si="46"/>
        <v>0</v>
      </c>
      <c r="N106" s="180" t="str">
        <f>IF('Year 8 _2022'!$L105="","", 'Year 8 _2022'!$L105)</f>
        <v/>
      </c>
      <c r="O106" s="181"/>
      <c r="P106" s="171">
        <f>IF('Year 8 _2022'!$O105="",0, ('Year 8 _2022'!$O105+'Year 8 _2022'!$R105))</f>
        <v>0</v>
      </c>
      <c r="Q106" s="181"/>
      <c r="R106" s="180">
        <f>IF('Year 8 _2022'!$P105="",0, 'Year 8 _2022'!$P105)</f>
        <v>0</v>
      </c>
      <c r="S106" s="242"/>
      <c r="T106" s="349"/>
      <c r="U106" s="242"/>
      <c r="V106" s="174">
        <f t="shared" si="38"/>
        <v>0</v>
      </c>
      <c r="W106" s="351"/>
      <c r="X106" s="175"/>
      <c r="Y106" s="180">
        <f>IF('Year 8 _2022'!$V105="",0, ('Year 8 _2022'!$V105+'Year 8 _2022'!$Y105))</f>
        <v>0</v>
      </c>
      <c r="Z106" s="181"/>
      <c r="AA106" s="162">
        <f>IF('Year 8 _2022'!$W105="",0, 'Year 8 _2022'!$W105)</f>
        <v>0</v>
      </c>
      <c r="AB106" s="184"/>
      <c r="AC106" s="353"/>
      <c r="AD106" s="120"/>
      <c r="AE106" s="174">
        <f t="shared" si="48"/>
        <v>0</v>
      </c>
      <c r="AF106" s="183"/>
      <c r="AG106" s="165" t="str">
        <f t="shared" si="39"/>
        <v/>
      </c>
      <c r="AH106" s="170" t="str">
        <f t="shared" si="40"/>
        <v/>
      </c>
      <c r="AI106" s="153">
        <f t="shared" si="25"/>
        <v>0</v>
      </c>
      <c r="AJ106" s="166" t="str">
        <f t="shared" si="41"/>
        <v>NA</v>
      </c>
      <c r="AK106" s="166" t="str">
        <f t="shared" si="26"/>
        <v/>
      </c>
      <c r="AL106" s="166" t="str">
        <f t="shared" si="27"/>
        <v/>
      </c>
      <c r="AM106" s="166" t="str">
        <f t="shared" si="28"/>
        <v/>
      </c>
      <c r="AN106" s="166">
        <f t="shared" si="29"/>
        <v>0</v>
      </c>
      <c r="AO106" s="166">
        <f t="shared" si="30"/>
        <v>0</v>
      </c>
      <c r="AP106" s="166">
        <f t="shared" si="31"/>
        <v>0</v>
      </c>
      <c r="AQ106" s="166">
        <f t="shared" si="32"/>
        <v>0</v>
      </c>
      <c r="AR106" s="167" t="str">
        <f>IF('Year 8 _2022'!$S105="","", 'Year 8 _2022'!$S105)</f>
        <v/>
      </c>
      <c r="AS106" s="166" t="str">
        <f>IF('Year 8 _2022'!$Z105="","", 'Year 8 _2022'!$Z105)</f>
        <v/>
      </c>
      <c r="AT106" s="166" t="str">
        <f t="shared" si="47"/>
        <v/>
      </c>
      <c r="AU106" s="166" t="str">
        <f t="shared" si="33"/>
        <v>NA</v>
      </c>
      <c r="AV106" s="166" t="str">
        <f>IF(AU106="NA","",IF(AU106=999999, "", IF(AU106=888888, "", IF(COUNTIF($AU$11:AU106,AU106)=1,AU106,""))))</f>
        <v/>
      </c>
      <c r="AW106" s="166" t="str">
        <f t="shared" si="34"/>
        <v>NA</v>
      </c>
      <c r="AX106" s="166" t="str">
        <f>IF(AW106="NA","",IF(AW106=999999, "", IF(AW106=888888, "", IF(COUNTIF($AW$11:AW106,AW106)=1,AW106,""))))</f>
        <v/>
      </c>
      <c r="AY106" s="166" t="str">
        <f t="shared" si="35"/>
        <v>NA</v>
      </c>
      <c r="AZ106" s="166" t="str">
        <f>IF(AY106="NA","",IF(AY106=999999, "", IF(AY106=888888, "", IF(COUNTIF($AY$11:AY106,AY106)=1,AY106,""))))</f>
        <v/>
      </c>
      <c r="BA106" s="166">
        <f t="shared" si="42"/>
        <v>0</v>
      </c>
      <c r="BB106" s="166">
        <f t="shared" si="43"/>
        <v>0</v>
      </c>
      <c r="BC106" s="166" t="str">
        <f t="shared" si="44"/>
        <v/>
      </c>
      <c r="BD106" s="166" t="str">
        <f t="shared" si="36"/>
        <v/>
      </c>
      <c r="BE106" s="120" t="str">
        <f t="shared" si="45"/>
        <v>NA</v>
      </c>
      <c r="BF106" s="120" t="str">
        <f>IF(BE106="NA","",IF(BE106=999999, "", IF(BE106=888888, "", IF(COUNTIF($BE$11:BE106,BE106)=1,BE106,""))))</f>
        <v/>
      </c>
      <c r="BG106" s="121"/>
      <c r="BH106" s="121"/>
      <c r="BI106" s="121"/>
      <c r="BJ106" s="121"/>
      <c r="BK106" s="121"/>
      <c r="BL106" s="121"/>
      <c r="BM106" s="119"/>
      <c r="BN106" s="119"/>
      <c r="BO106" s="119"/>
      <c r="BP106" s="119"/>
      <c r="BQ106" s="119"/>
      <c r="BR106" s="119"/>
      <c r="BS106" s="119"/>
      <c r="BT106" s="119"/>
      <c r="BU106" s="119"/>
      <c r="BV106" s="119"/>
      <c r="BW106" s="119"/>
      <c r="BX106" s="119"/>
      <c r="BY106" s="119"/>
      <c r="BZ106" s="121"/>
      <c r="CA106" s="121"/>
      <c r="CB106" s="121"/>
      <c r="CC106" s="121"/>
      <c r="CD106" s="118"/>
      <c r="CE106" s="118"/>
      <c r="CF106" s="26"/>
      <c r="CG106" s="26"/>
      <c r="CH106" s="26"/>
      <c r="CI106" s="26"/>
      <c r="CJ106" s="26"/>
      <c r="CK106" s="26"/>
      <c r="CL106" s="26"/>
      <c r="CM106" s="26"/>
      <c r="CN106" s="26"/>
      <c r="CO106" s="26"/>
      <c r="CP106" s="26"/>
      <c r="CQ106" s="26"/>
      <c r="CR106" s="26"/>
      <c r="CS106" s="26"/>
      <c r="CT106" s="26"/>
      <c r="CU106" s="26"/>
    </row>
    <row r="107" spans="1:99" ht="15.5" x14ac:dyDescent="0.35">
      <c r="A107" s="203" t="str">
        <f t="shared" si="37"/>
        <v/>
      </c>
      <c r="B107" s="161" t="str">
        <f>IF('Year 8 _2022'!$B106="","", 'Year 8 _2022'!$B106)</f>
        <v/>
      </c>
      <c r="C107" s="160" t="str">
        <f>IF('Year 8 _2022'!$C106="","", 'Year 8 _2022'!$C106)</f>
        <v>NA</v>
      </c>
      <c r="D107" s="149" t="str">
        <f>IF('Year 8 _2022'!$D106="","", 'Year 8 _2022'!$D106)</f>
        <v/>
      </c>
      <c r="E107" s="120"/>
      <c r="F107" s="230" t="str">
        <f>IF('Year 8 _2022'!$E106="","", 'Year 8 _2022'!$E106)</f>
        <v/>
      </c>
      <c r="G107" s="161" t="str">
        <f>IF('Year 8 _2022'!$AB106="","", 'Year 8 _2022'!$AB106)</f>
        <v/>
      </c>
      <c r="H107" s="120"/>
      <c r="I107" s="171" t="str">
        <f>IF('Year 8 _2022'!$I106="","", 'Year 8 _2022'!$I106)</f>
        <v/>
      </c>
      <c r="J107" s="181"/>
      <c r="K107" s="180" t="str">
        <f>IF('Year 8 _2022'!$J106="","", 'Year 8 _2022'!$J106)</f>
        <v/>
      </c>
      <c r="L107" s="181"/>
      <c r="M107" s="180">
        <f t="shared" si="46"/>
        <v>0</v>
      </c>
      <c r="N107" s="180" t="str">
        <f>IF('Year 8 _2022'!$L106="","", 'Year 8 _2022'!$L106)</f>
        <v/>
      </c>
      <c r="O107" s="181"/>
      <c r="P107" s="171">
        <f>IF('Year 8 _2022'!$O106="",0, ('Year 8 _2022'!$O106+'Year 8 _2022'!$R106))</f>
        <v>0</v>
      </c>
      <c r="Q107" s="181"/>
      <c r="R107" s="180">
        <f>IF('Year 8 _2022'!$P106="",0, 'Year 8 _2022'!$P106)</f>
        <v>0</v>
      </c>
      <c r="S107" s="242"/>
      <c r="T107" s="349"/>
      <c r="U107" s="242"/>
      <c r="V107" s="174">
        <f t="shared" si="38"/>
        <v>0</v>
      </c>
      <c r="W107" s="351"/>
      <c r="X107" s="175"/>
      <c r="Y107" s="180">
        <f>IF('Year 8 _2022'!$V106="",0, ('Year 8 _2022'!$V106+'Year 8 _2022'!$Y106))</f>
        <v>0</v>
      </c>
      <c r="Z107" s="181"/>
      <c r="AA107" s="162">
        <f>IF('Year 8 _2022'!$W106="",0, 'Year 8 _2022'!$W106)</f>
        <v>0</v>
      </c>
      <c r="AB107" s="184"/>
      <c r="AC107" s="353"/>
      <c r="AD107" s="120"/>
      <c r="AE107" s="174">
        <f t="shared" si="48"/>
        <v>0</v>
      </c>
      <c r="AF107" s="183"/>
      <c r="AG107" s="165" t="str">
        <f t="shared" si="39"/>
        <v/>
      </c>
      <c r="AH107" s="170" t="str">
        <f t="shared" si="40"/>
        <v/>
      </c>
      <c r="AI107" s="153">
        <f t="shared" si="25"/>
        <v>0</v>
      </c>
      <c r="AJ107" s="166" t="str">
        <f t="shared" si="41"/>
        <v>NA</v>
      </c>
      <c r="AK107" s="166" t="str">
        <f t="shared" si="26"/>
        <v/>
      </c>
      <c r="AL107" s="166" t="str">
        <f t="shared" si="27"/>
        <v/>
      </c>
      <c r="AM107" s="166" t="str">
        <f t="shared" si="28"/>
        <v/>
      </c>
      <c r="AN107" s="166">
        <f t="shared" si="29"/>
        <v>0</v>
      </c>
      <c r="AO107" s="166">
        <f t="shared" si="30"/>
        <v>0</v>
      </c>
      <c r="AP107" s="166">
        <f t="shared" si="31"/>
        <v>0</v>
      </c>
      <c r="AQ107" s="166">
        <f t="shared" si="32"/>
        <v>0</v>
      </c>
      <c r="AR107" s="167" t="str">
        <f>IF('Year 8 _2022'!$S106="","", 'Year 8 _2022'!$S106)</f>
        <v/>
      </c>
      <c r="AS107" s="166" t="str">
        <f>IF('Year 8 _2022'!$Z106="","", 'Year 8 _2022'!$Z106)</f>
        <v/>
      </c>
      <c r="AT107" s="166" t="str">
        <f t="shared" si="47"/>
        <v/>
      </c>
      <c r="AU107" s="166" t="str">
        <f t="shared" si="33"/>
        <v>NA</v>
      </c>
      <c r="AV107" s="166" t="str">
        <f>IF(AU107="NA","",IF(AU107=999999, "", IF(AU107=888888, "", IF(COUNTIF($AU$11:AU107,AU107)=1,AU107,""))))</f>
        <v/>
      </c>
      <c r="AW107" s="166" t="str">
        <f t="shared" si="34"/>
        <v>NA</v>
      </c>
      <c r="AX107" s="166" t="str">
        <f>IF(AW107="NA","",IF(AW107=999999, "", IF(AW107=888888, "", IF(COUNTIF($AW$11:AW107,AW107)=1,AW107,""))))</f>
        <v/>
      </c>
      <c r="AY107" s="166" t="str">
        <f t="shared" si="35"/>
        <v>NA</v>
      </c>
      <c r="AZ107" s="166" t="str">
        <f>IF(AY107="NA","",IF(AY107=999999, "", IF(AY107=888888, "", IF(COUNTIF($AY$11:AY107,AY107)=1,AY107,""))))</f>
        <v/>
      </c>
      <c r="BA107" s="166">
        <f t="shared" si="42"/>
        <v>0</v>
      </c>
      <c r="BB107" s="166">
        <f t="shared" si="43"/>
        <v>0</v>
      </c>
      <c r="BC107" s="166" t="str">
        <f t="shared" si="44"/>
        <v/>
      </c>
      <c r="BD107" s="166" t="str">
        <f t="shared" si="36"/>
        <v/>
      </c>
      <c r="BE107" s="120" t="str">
        <f t="shared" si="45"/>
        <v>NA</v>
      </c>
      <c r="BF107" s="120" t="str">
        <f>IF(BE107="NA","",IF(BE107=999999, "", IF(BE107=888888, "", IF(COUNTIF($BE$11:BE107,BE107)=1,BE107,""))))</f>
        <v/>
      </c>
      <c r="BG107" s="121"/>
      <c r="BH107" s="121"/>
      <c r="BI107" s="121"/>
      <c r="BJ107" s="121"/>
      <c r="BK107" s="121"/>
      <c r="BL107" s="121"/>
      <c r="BM107" s="119"/>
      <c r="BN107" s="119"/>
      <c r="BO107" s="119"/>
      <c r="BP107" s="119"/>
      <c r="BQ107" s="119"/>
      <c r="BR107" s="119"/>
      <c r="BS107" s="119"/>
      <c r="BT107" s="119"/>
      <c r="BU107" s="119"/>
      <c r="BV107" s="119"/>
      <c r="BW107" s="119"/>
      <c r="BX107" s="119"/>
      <c r="BY107" s="119"/>
      <c r="BZ107" s="121"/>
      <c r="CA107" s="121"/>
      <c r="CB107" s="121"/>
      <c r="CC107" s="121"/>
      <c r="CD107" s="118"/>
      <c r="CE107" s="118"/>
      <c r="CF107" s="26"/>
      <c r="CG107" s="26"/>
      <c r="CH107" s="26"/>
      <c r="CI107" s="26"/>
      <c r="CJ107" s="26"/>
      <c r="CK107" s="26"/>
      <c r="CL107" s="26"/>
      <c r="CM107" s="26"/>
      <c r="CN107" s="26"/>
      <c r="CO107" s="26"/>
      <c r="CP107" s="26"/>
      <c r="CQ107" s="26"/>
      <c r="CR107" s="26"/>
      <c r="CS107" s="26"/>
      <c r="CT107" s="26"/>
      <c r="CU107" s="26"/>
    </row>
    <row r="108" spans="1:99" ht="15.5" x14ac:dyDescent="0.35">
      <c r="A108" s="203" t="str">
        <f t="shared" si="37"/>
        <v/>
      </c>
      <c r="B108" s="161" t="str">
        <f>IF('Year 8 _2022'!$B107="","", 'Year 8 _2022'!$B107)</f>
        <v/>
      </c>
      <c r="C108" s="160" t="str">
        <f>IF('Year 8 _2022'!$C107="","", 'Year 8 _2022'!$C107)</f>
        <v>NA</v>
      </c>
      <c r="D108" s="149" t="str">
        <f>IF('Year 8 _2022'!$D107="","", 'Year 8 _2022'!$D107)</f>
        <v/>
      </c>
      <c r="E108" s="120"/>
      <c r="F108" s="230" t="str">
        <f>IF('Year 8 _2022'!$E107="","", 'Year 8 _2022'!$E107)</f>
        <v/>
      </c>
      <c r="G108" s="161" t="str">
        <f>IF('Year 8 _2022'!$AB107="","", 'Year 8 _2022'!$AB107)</f>
        <v/>
      </c>
      <c r="H108" s="120"/>
      <c r="I108" s="171" t="str">
        <f>IF('Year 8 _2022'!$I107="","", 'Year 8 _2022'!$I107)</f>
        <v/>
      </c>
      <c r="J108" s="181"/>
      <c r="K108" s="180" t="str">
        <f>IF('Year 8 _2022'!$J107="","", 'Year 8 _2022'!$J107)</f>
        <v/>
      </c>
      <c r="L108" s="181"/>
      <c r="M108" s="180">
        <f t="shared" si="46"/>
        <v>0</v>
      </c>
      <c r="N108" s="180" t="str">
        <f>IF('Year 8 _2022'!$L107="","", 'Year 8 _2022'!$L107)</f>
        <v/>
      </c>
      <c r="O108" s="181"/>
      <c r="P108" s="171">
        <f>IF('Year 8 _2022'!$O107="",0, ('Year 8 _2022'!$O107+'Year 8 _2022'!$R107))</f>
        <v>0</v>
      </c>
      <c r="Q108" s="181"/>
      <c r="R108" s="180">
        <f>IF('Year 8 _2022'!$P107="",0, 'Year 8 _2022'!$P107)</f>
        <v>0</v>
      </c>
      <c r="S108" s="242"/>
      <c r="T108" s="349"/>
      <c r="U108" s="242"/>
      <c r="V108" s="174">
        <f t="shared" si="38"/>
        <v>0</v>
      </c>
      <c r="W108" s="351"/>
      <c r="X108" s="175"/>
      <c r="Y108" s="180">
        <f>IF('Year 8 _2022'!$V107="",0, ('Year 8 _2022'!$V107+'Year 8 _2022'!$Y107))</f>
        <v>0</v>
      </c>
      <c r="Z108" s="181"/>
      <c r="AA108" s="162">
        <f>IF('Year 8 _2022'!$W107="",0, 'Year 8 _2022'!$W107)</f>
        <v>0</v>
      </c>
      <c r="AB108" s="184"/>
      <c r="AC108" s="353"/>
      <c r="AD108" s="120"/>
      <c r="AE108" s="174">
        <f t="shared" si="48"/>
        <v>0</v>
      </c>
      <c r="AF108" s="183"/>
      <c r="AG108" s="165" t="str">
        <f t="shared" si="39"/>
        <v/>
      </c>
      <c r="AH108" s="170" t="str">
        <f t="shared" si="40"/>
        <v/>
      </c>
      <c r="AI108" s="153">
        <f t="shared" si="25"/>
        <v>0</v>
      </c>
      <c r="AJ108" s="166" t="str">
        <f t="shared" si="41"/>
        <v>NA</v>
      </c>
      <c r="AK108" s="166" t="str">
        <f t="shared" si="26"/>
        <v/>
      </c>
      <c r="AL108" s="166" t="str">
        <f t="shared" si="27"/>
        <v/>
      </c>
      <c r="AM108" s="166" t="str">
        <f t="shared" si="28"/>
        <v/>
      </c>
      <c r="AN108" s="166">
        <f t="shared" si="29"/>
        <v>0</v>
      </c>
      <c r="AO108" s="166">
        <f t="shared" si="30"/>
        <v>0</v>
      </c>
      <c r="AP108" s="166">
        <f t="shared" si="31"/>
        <v>0</v>
      </c>
      <c r="AQ108" s="166">
        <f t="shared" si="32"/>
        <v>0</v>
      </c>
      <c r="AR108" s="167" t="str">
        <f>IF('Year 8 _2022'!$S107="","", 'Year 8 _2022'!$S107)</f>
        <v/>
      </c>
      <c r="AS108" s="166" t="str">
        <f>IF('Year 8 _2022'!$Z107="","", 'Year 8 _2022'!$Z107)</f>
        <v/>
      </c>
      <c r="AT108" s="166" t="str">
        <f t="shared" si="47"/>
        <v/>
      </c>
      <c r="AU108" s="166" t="str">
        <f t="shared" si="33"/>
        <v>NA</v>
      </c>
      <c r="AV108" s="166" t="str">
        <f>IF(AU108="NA","",IF(AU108=999999, "", IF(AU108=888888, "", IF(COUNTIF($AU$11:AU108,AU108)=1,AU108,""))))</f>
        <v/>
      </c>
      <c r="AW108" s="166" t="str">
        <f t="shared" si="34"/>
        <v>NA</v>
      </c>
      <c r="AX108" s="166" t="str">
        <f>IF(AW108="NA","",IF(AW108=999999, "", IF(AW108=888888, "", IF(COUNTIF($AW$11:AW108,AW108)=1,AW108,""))))</f>
        <v/>
      </c>
      <c r="AY108" s="166" t="str">
        <f t="shared" si="35"/>
        <v>NA</v>
      </c>
      <c r="AZ108" s="166" t="str">
        <f>IF(AY108="NA","",IF(AY108=999999, "", IF(AY108=888888, "", IF(COUNTIF($AY$11:AY108,AY108)=1,AY108,""))))</f>
        <v/>
      </c>
      <c r="BA108" s="166">
        <f t="shared" si="42"/>
        <v>0</v>
      </c>
      <c r="BB108" s="166">
        <f t="shared" si="43"/>
        <v>0</v>
      </c>
      <c r="BC108" s="166" t="str">
        <f t="shared" si="44"/>
        <v/>
      </c>
      <c r="BD108" s="166" t="str">
        <f t="shared" si="36"/>
        <v/>
      </c>
      <c r="BE108" s="120" t="str">
        <f t="shared" si="45"/>
        <v>NA</v>
      </c>
      <c r="BF108" s="120" t="str">
        <f>IF(BE108="NA","",IF(BE108=999999, "", IF(BE108=888888, "", IF(COUNTIF($BE$11:BE108,BE108)=1,BE108,""))))</f>
        <v/>
      </c>
      <c r="BG108" s="121"/>
      <c r="BH108" s="121"/>
      <c r="BI108" s="121"/>
      <c r="BJ108" s="121"/>
      <c r="BK108" s="121"/>
      <c r="BL108" s="121"/>
      <c r="BM108" s="119"/>
      <c r="BN108" s="119"/>
      <c r="BO108" s="119"/>
      <c r="BP108" s="119"/>
      <c r="BQ108" s="119"/>
      <c r="BR108" s="119"/>
      <c r="BS108" s="119"/>
      <c r="BT108" s="119"/>
      <c r="BU108" s="119"/>
      <c r="BV108" s="119"/>
      <c r="BW108" s="119"/>
      <c r="BX108" s="119"/>
      <c r="BY108" s="119"/>
      <c r="BZ108" s="121"/>
      <c r="CA108" s="121"/>
      <c r="CB108" s="121"/>
      <c r="CC108" s="121"/>
      <c r="CD108" s="118"/>
      <c r="CE108" s="118"/>
      <c r="CF108" s="26"/>
      <c r="CG108" s="26"/>
      <c r="CH108" s="26"/>
      <c r="CI108" s="26"/>
      <c r="CJ108" s="26"/>
      <c r="CK108" s="26"/>
      <c r="CL108" s="26"/>
      <c r="CM108" s="26"/>
      <c r="CN108" s="26"/>
      <c r="CO108" s="26"/>
      <c r="CP108" s="26"/>
      <c r="CQ108" s="26"/>
      <c r="CR108" s="26"/>
      <c r="CS108" s="26"/>
      <c r="CT108" s="26"/>
      <c r="CU108" s="26"/>
    </row>
    <row r="109" spans="1:99" ht="15.5" x14ac:dyDescent="0.35">
      <c r="A109" s="203" t="str">
        <f t="shared" si="37"/>
        <v/>
      </c>
      <c r="B109" s="161" t="str">
        <f>IF('Year 8 _2022'!$B108="","", 'Year 8 _2022'!$B108)</f>
        <v/>
      </c>
      <c r="C109" s="160" t="str">
        <f>IF('Year 8 _2022'!$C108="","", 'Year 8 _2022'!$C108)</f>
        <v>NA</v>
      </c>
      <c r="D109" s="149" t="str">
        <f>IF('Year 8 _2022'!$D108="","", 'Year 8 _2022'!$D108)</f>
        <v/>
      </c>
      <c r="E109" s="120"/>
      <c r="F109" s="230" t="str">
        <f>IF('Year 8 _2022'!$E108="","", 'Year 8 _2022'!$E108)</f>
        <v/>
      </c>
      <c r="G109" s="161" t="str">
        <f>IF('Year 8 _2022'!$AB108="","", 'Year 8 _2022'!$AB108)</f>
        <v/>
      </c>
      <c r="H109" s="120"/>
      <c r="I109" s="171" t="str">
        <f>IF('Year 8 _2022'!$I108="","", 'Year 8 _2022'!$I108)</f>
        <v/>
      </c>
      <c r="J109" s="181"/>
      <c r="K109" s="180" t="str">
        <f>IF('Year 8 _2022'!$J108="","", 'Year 8 _2022'!$J108)</f>
        <v/>
      </c>
      <c r="L109" s="181"/>
      <c r="M109" s="180">
        <f t="shared" si="46"/>
        <v>0</v>
      </c>
      <c r="N109" s="180" t="str">
        <f>IF('Year 8 _2022'!$L108="","", 'Year 8 _2022'!$L108)</f>
        <v/>
      </c>
      <c r="O109" s="181"/>
      <c r="P109" s="171">
        <f>IF('Year 8 _2022'!$O108="",0, ('Year 8 _2022'!$O108+'Year 8 _2022'!$R108))</f>
        <v>0</v>
      </c>
      <c r="Q109" s="181"/>
      <c r="R109" s="180">
        <f>IF('Year 8 _2022'!$P108="",0, 'Year 8 _2022'!$P108)</f>
        <v>0</v>
      </c>
      <c r="S109" s="242"/>
      <c r="T109" s="349"/>
      <c r="U109" s="242"/>
      <c r="V109" s="174">
        <f t="shared" si="38"/>
        <v>0</v>
      </c>
      <c r="W109" s="351"/>
      <c r="X109" s="175"/>
      <c r="Y109" s="180">
        <f>IF('Year 8 _2022'!$V108="",0, ('Year 8 _2022'!$V108+'Year 8 _2022'!$Y108))</f>
        <v>0</v>
      </c>
      <c r="Z109" s="181"/>
      <c r="AA109" s="162">
        <f>IF('Year 8 _2022'!$W108="",0, 'Year 8 _2022'!$W108)</f>
        <v>0</v>
      </c>
      <c r="AB109" s="184"/>
      <c r="AC109" s="353"/>
      <c r="AD109" s="120"/>
      <c r="AE109" s="174">
        <f t="shared" si="48"/>
        <v>0</v>
      </c>
      <c r="AF109" s="183"/>
      <c r="AG109" s="165" t="str">
        <f t="shared" si="39"/>
        <v/>
      </c>
      <c r="AH109" s="170" t="str">
        <f t="shared" si="40"/>
        <v/>
      </c>
      <c r="AI109" s="153">
        <f t="shared" si="25"/>
        <v>0</v>
      </c>
      <c r="AJ109" s="166" t="str">
        <f t="shared" si="41"/>
        <v>NA</v>
      </c>
      <c r="AK109" s="166" t="str">
        <f t="shared" si="26"/>
        <v/>
      </c>
      <c r="AL109" s="166" t="str">
        <f t="shared" si="27"/>
        <v/>
      </c>
      <c r="AM109" s="166" t="str">
        <f t="shared" si="28"/>
        <v/>
      </c>
      <c r="AN109" s="166">
        <f t="shared" si="29"/>
        <v>0</v>
      </c>
      <c r="AO109" s="166">
        <f t="shared" si="30"/>
        <v>0</v>
      </c>
      <c r="AP109" s="166">
        <f t="shared" si="31"/>
        <v>0</v>
      </c>
      <c r="AQ109" s="166">
        <f t="shared" si="32"/>
        <v>0</v>
      </c>
      <c r="AR109" s="167" t="str">
        <f>IF('Year 8 _2022'!$S108="","", 'Year 8 _2022'!$S108)</f>
        <v/>
      </c>
      <c r="AS109" s="166" t="str">
        <f>IF('Year 8 _2022'!$Z108="","", 'Year 8 _2022'!$Z108)</f>
        <v/>
      </c>
      <c r="AT109" s="166" t="str">
        <f t="shared" si="47"/>
        <v/>
      </c>
      <c r="AU109" s="166" t="str">
        <f t="shared" si="33"/>
        <v>NA</v>
      </c>
      <c r="AV109" s="166" t="str">
        <f>IF(AU109="NA","",IF(AU109=999999, "", IF(AU109=888888, "", IF(COUNTIF($AU$11:AU109,AU109)=1,AU109,""))))</f>
        <v/>
      </c>
      <c r="AW109" s="166" t="str">
        <f t="shared" si="34"/>
        <v>NA</v>
      </c>
      <c r="AX109" s="166" t="str">
        <f>IF(AW109="NA","",IF(AW109=999999, "", IF(AW109=888888, "", IF(COUNTIF($AW$11:AW109,AW109)=1,AW109,""))))</f>
        <v/>
      </c>
      <c r="AY109" s="166" t="str">
        <f t="shared" si="35"/>
        <v>NA</v>
      </c>
      <c r="AZ109" s="166" t="str">
        <f>IF(AY109="NA","",IF(AY109=999999, "", IF(AY109=888888, "", IF(COUNTIF($AY$11:AY109,AY109)=1,AY109,""))))</f>
        <v/>
      </c>
      <c r="BA109" s="166">
        <f t="shared" si="42"/>
        <v>0</v>
      </c>
      <c r="BB109" s="166">
        <f t="shared" si="43"/>
        <v>0</v>
      </c>
      <c r="BC109" s="166" t="str">
        <f t="shared" si="44"/>
        <v/>
      </c>
      <c r="BD109" s="166" t="str">
        <f t="shared" si="36"/>
        <v/>
      </c>
      <c r="BE109" s="120" t="str">
        <f t="shared" si="45"/>
        <v>NA</v>
      </c>
      <c r="BF109" s="120" t="str">
        <f>IF(BE109="NA","",IF(BE109=999999, "", IF(BE109=888888, "", IF(COUNTIF($BE$11:BE109,BE109)=1,BE109,""))))</f>
        <v/>
      </c>
      <c r="BG109" s="121"/>
      <c r="BH109" s="121"/>
      <c r="BI109" s="121"/>
      <c r="BJ109" s="121"/>
      <c r="BK109" s="121"/>
      <c r="BL109" s="121"/>
      <c r="BM109" s="119"/>
      <c r="BN109" s="119"/>
      <c r="BO109" s="119"/>
      <c r="BP109" s="119"/>
      <c r="BQ109" s="119"/>
      <c r="BR109" s="119"/>
      <c r="BS109" s="119"/>
      <c r="BT109" s="119"/>
      <c r="BU109" s="119"/>
      <c r="BV109" s="119"/>
      <c r="BW109" s="119"/>
      <c r="BX109" s="119"/>
      <c r="BY109" s="119"/>
      <c r="BZ109" s="121"/>
      <c r="CA109" s="121"/>
      <c r="CB109" s="121"/>
      <c r="CC109" s="121"/>
      <c r="CD109" s="118"/>
      <c r="CE109" s="118"/>
      <c r="CF109" s="26"/>
      <c r="CG109" s="26"/>
      <c r="CH109" s="26"/>
      <c r="CI109" s="26"/>
      <c r="CJ109" s="26"/>
      <c r="CK109" s="26"/>
      <c r="CL109" s="26"/>
      <c r="CM109" s="26"/>
      <c r="CN109" s="26"/>
      <c r="CO109" s="26"/>
      <c r="CP109" s="26"/>
      <c r="CQ109" s="26"/>
      <c r="CR109" s="26"/>
      <c r="CS109" s="26"/>
      <c r="CT109" s="26"/>
      <c r="CU109" s="26"/>
    </row>
    <row r="110" spans="1:99" ht="15.5" x14ac:dyDescent="0.35">
      <c r="A110" s="203" t="str">
        <f t="shared" si="37"/>
        <v/>
      </c>
      <c r="B110" s="161" t="str">
        <f>IF('Year 8 _2022'!$B109="","", 'Year 8 _2022'!$B109)</f>
        <v/>
      </c>
      <c r="C110" s="160" t="str">
        <f>IF('Year 8 _2022'!$C109="","", 'Year 8 _2022'!$C109)</f>
        <v>NA</v>
      </c>
      <c r="D110" s="149" t="str">
        <f>IF('Year 8 _2022'!$D109="","", 'Year 8 _2022'!$D109)</f>
        <v/>
      </c>
      <c r="E110" s="120"/>
      <c r="F110" s="230" t="str">
        <f>IF('Year 8 _2022'!$E109="","", 'Year 8 _2022'!$E109)</f>
        <v/>
      </c>
      <c r="G110" s="161" t="str">
        <f>IF('Year 8 _2022'!$AB109="","", 'Year 8 _2022'!$AB109)</f>
        <v/>
      </c>
      <c r="H110" s="120"/>
      <c r="I110" s="171" t="str">
        <f>IF('Year 8 _2022'!$I109="","", 'Year 8 _2022'!$I109)</f>
        <v/>
      </c>
      <c r="J110" s="181"/>
      <c r="K110" s="180" t="str">
        <f>IF('Year 8 _2022'!$J109="","", 'Year 8 _2022'!$J109)</f>
        <v/>
      </c>
      <c r="L110" s="181"/>
      <c r="M110" s="180">
        <f t="shared" si="46"/>
        <v>0</v>
      </c>
      <c r="N110" s="180" t="str">
        <f>IF('Year 8 _2022'!$L109="","", 'Year 8 _2022'!$L109)</f>
        <v/>
      </c>
      <c r="O110" s="181"/>
      <c r="P110" s="171">
        <f>IF('Year 8 _2022'!$O109="",0, ('Year 8 _2022'!$O109+'Year 8 _2022'!$R109))</f>
        <v>0</v>
      </c>
      <c r="Q110" s="181"/>
      <c r="R110" s="180">
        <f>IF('Year 8 _2022'!$P109="",0, 'Year 8 _2022'!$P109)</f>
        <v>0</v>
      </c>
      <c r="S110" s="242"/>
      <c r="T110" s="349"/>
      <c r="U110" s="242"/>
      <c r="V110" s="174">
        <f t="shared" si="38"/>
        <v>0</v>
      </c>
      <c r="W110" s="351"/>
      <c r="X110" s="175"/>
      <c r="Y110" s="180">
        <f>IF('Year 8 _2022'!$V109="",0, ('Year 8 _2022'!$V109+'Year 8 _2022'!$Y109))</f>
        <v>0</v>
      </c>
      <c r="Z110" s="181"/>
      <c r="AA110" s="162">
        <f>IF('Year 8 _2022'!$W109="",0, 'Year 8 _2022'!$W109)</f>
        <v>0</v>
      </c>
      <c r="AB110" s="184"/>
      <c r="AC110" s="353"/>
      <c r="AD110" s="120"/>
      <c r="AE110" s="174">
        <f t="shared" si="48"/>
        <v>0</v>
      </c>
      <c r="AF110" s="183"/>
      <c r="AG110" s="165" t="str">
        <f t="shared" si="39"/>
        <v/>
      </c>
      <c r="AH110" s="170" t="str">
        <f t="shared" si="40"/>
        <v/>
      </c>
      <c r="AI110" s="153">
        <f t="shared" si="25"/>
        <v>0</v>
      </c>
      <c r="AJ110" s="166" t="str">
        <f t="shared" si="41"/>
        <v>NA</v>
      </c>
      <c r="AK110" s="166" t="str">
        <f t="shared" si="26"/>
        <v/>
      </c>
      <c r="AL110" s="166" t="str">
        <f t="shared" si="27"/>
        <v/>
      </c>
      <c r="AM110" s="166" t="str">
        <f t="shared" si="28"/>
        <v/>
      </c>
      <c r="AN110" s="166">
        <f t="shared" si="29"/>
        <v>0</v>
      </c>
      <c r="AO110" s="166">
        <f t="shared" si="30"/>
        <v>0</v>
      </c>
      <c r="AP110" s="166">
        <f t="shared" si="31"/>
        <v>0</v>
      </c>
      <c r="AQ110" s="166">
        <f t="shared" si="32"/>
        <v>0</v>
      </c>
      <c r="AR110" s="167" t="str">
        <f>IF('Year 8 _2022'!$S109="","", 'Year 8 _2022'!$S109)</f>
        <v/>
      </c>
      <c r="AS110" s="166" t="str">
        <f>IF('Year 8 _2022'!$Z109="","", 'Year 8 _2022'!$Z109)</f>
        <v/>
      </c>
      <c r="AT110" s="166" t="str">
        <f t="shared" si="47"/>
        <v/>
      </c>
      <c r="AU110" s="166" t="str">
        <f t="shared" si="33"/>
        <v>NA</v>
      </c>
      <c r="AV110" s="166" t="str">
        <f>IF(AU110="NA","",IF(AU110=999999, "", IF(AU110=888888, "", IF(COUNTIF($AU$11:AU110,AU110)=1,AU110,""))))</f>
        <v/>
      </c>
      <c r="AW110" s="166" t="str">
        <f t="shared" si="34"/>
        <v>NA</v>
      </c>
      <c r="AX110" s="166" t="str">
        <f>IF(AW110="NA","",IF(AW110=999999, "", IF(AW110=888888, "", IF(COUNTIF($AW$11:AW110,AW110)=1,AW110,""))))</f>
        <v/>
      </c>
      <c r="AY110" s="166" t="str">
        <f t="shared" si="35"/>
        <v>NA</v>
      </c>
      <c r="AZ110" s="166" t="str">
        <f>IF(AY110="NA","",IF(AY110=999999, "", IF(AY110=888888, "", IF(COUNTIF($AY$11:AY110,AY110)=1,AY110,""))))</f>
        <v/>
      </c>
      <c r="BA110" s="166">
        <f t="shared" si="42"/>
        <v>0</v>
      </c>
      <c r="BB110" s="166">
        <f t="shared" si="43"/>
        <v>0</v>
      </c>
      <c r="BC110" s="166" t="str">
        <f t="shared" si="44"/>
        <v/>
      </c>
      <c r="BD110" s="166" t="str">
        <f t="shared" si="36"/>
        <v/>
      </c>
      <c r="BE110" s="120" t="str">
        <f t="shared" si="45"/>
        <v>NA</v>
      </c>
      <c r="BF110" s="120" t="str">
        <f>IF(BE110="NA","",IF(BE110=999999, "", IF(BE110=888888, "", IF(COUNTIF($BE$11:BE110,BE110)=1,BE110,""))))</f>
        <v/>
      </c>
      <c r="BG110" s="121"/>
      <c r="BH110" s="121"/>
      <c r="BI110" s="121"/>
      <c r="BJ110" s="121"/>
      <c r="BK110" s="121"/>
      <c r="BL110" s="121"/>
      <c r="BM110" s="119"/>
      <c r="BN110" s="119"/>
      <c r="BO110" s="119"/>
      <c r="BP110" s="119"/>
      <c r="BQ110" s="119"/>
      <c r="BR110" s="119"/>
      <c r="BS110" s="119"/>
      <c r="BT110" s="119"/>
      <c r="BU110" s="119"/>
      <c r="BV110" s="119"/>
      <c r="BW110" s="119"/>
      <c r="BX110" s="119"/>
      <c r="BY110" s="119"/>
      <c r="BZ110" s="121"/>
      <c r="CA110" s="121"/>
      <c r="CB110" s="121"/>
      <c r="CC110" s="121"/>
      <c r="CD110" s="118"/>
      <c r="CE110" s="118"/>
      <c r="CF110" s="26"/>
      <c r="CG110" s="26"/>
      <c r="CH110" s="26"/>
      <c r="CI110" s="26"/>
      <c r="CJ110" s="26"/>
      <c r="CK110" s="26"/>
      <c r="CL110" s="26"/>
      <c r="CM110" s="26"/>
      <c r="CN110" s="26"/>
      <c r="CO110" s="26"/>
      <c r="CP110" s="26"/>
      <c r="CQ110" s="26"/>
      <c r="CR110" s="26"/>
      <c r="CS110" s="26"/>
      <c r="CT110" s="26"/>
      <c r="CU110" s="26"/>
    </row>
    <row r="111" spans="1:99" ht="15.5" x14ac:dyDescent="0.35">
      <c r="A111" s="203" t="str">
        <f t="shared" si="37"/>
        <v/>
      </c>
      <c r="B111" s="161" t="str">
        <f>IF('Year 8 _2022'!$B110="","", 'Year 8 _2022'!$B110)</f>
        <v/>
      </c>
      <c r="C111" s="160" t="str">
        <f>IF('Year 8 _2022'!$C110="","", 'Year 8 _2022'!$C110)</f>
        <v>NA</v>
      </c>
      <c r="D111" s="149" t="str">
        <f>IF('Year 8 _2022'!$D110="","", 'Year 8 _2022'!$D110)</f>
        <v/>
      </c>
      <c r="E111" s="120"/>
      <c r="F111" s="230" t="str">
        <f>IF('Year 8 _2022'!$E110="","", 'Year 8 _2022'!$E110)</f>
        <v/>
      </c>
      <c r="G111" s="161" t="str">
        <f>IF('Year 8 _2022'!$AB110="","", 'Year 8 _2022'!$AB110)</f>
        <v/>
      </c>
      <c r="H111" s="120"/>
      <c r="I111" s="171" t="str">
        <f>IF('Year 8 _2022'!$I110="","", 'Year 8 _2022'!$I110)</f>
        <v/>
      </c>
      <c r="J111" s="181"/>
      <c r="K111" s="180" t="str">
        <f>IF('Year 8 _2022'!$J110="","", 'Year 8 _2022'!$J110)</f>
        <v/>
      </c>
      <c r="L111" s="181"/>
      <c r="M111" s="180">
        <f t="shared" si="46"/>
        <v>0</v>
      </c>
      <c r="N111" s="180" t="str">
        <f>IF('Year 8 _2022'!$L110="","", 'Year 8 _2022'!$L110)</f>
        <v/>
      </c>
      <c r="O111" s="181"/>
      <c r="P111" s="171">
        <f>IF('Year 8 _2022'!$O110="",0, ('Year 8 _2022'!$O110+'Year 8 _2022'!$R110))</f>
        <v>0</v>
      </c>
      <c r="Q111" s="181"/>
      <c r="R111" s="180">
        <f>IF('Year 8 _2022'!$P110="",0, 'Year 8 _2022'!$P110)</f>
        <v>0</v>
      </c>
      <c r="S111" s="242"/>
      <c r="T111" s="349"/>
      <c r="U111" s="242"/>
      <c r="V111" s="174">
        <f t="shared" si="38"/>
        <v>0</v>
      </c>
      <c r="W111" s="351"/>
      <c r="X111" s="175"/>
      <c r="Y111" s="180">
        <f>IF('Year 8 _2022'!$V110="",0, ('Year 8 _2022'!$V110+'Year 8 _2022'!$Y110))</f>
        <v>0</v>
      </c>
      <c r="Z111" s="181"/>
      <c r="AA111" s="162">
        <f>IF('Year 8 _2022'!$W110="",0, 'Year 8 _2022'!$W110)</f>
        <v>0</v>
      </c>
      <c r="AB111" s="184"/>
      <c r="AC111" s="353"/>
      <c r="AD111" s="120"/>
      <c r="AE111" s="174">
        <f t="shared" si="48"/>
        <v>0</v>
      </c>
      <c r="AF111" s="183"/>
      <c r="AG111" s="165" t="str">
        <f t="shared" si="39"/>
        <v/>
      </c>
      <c r="AH111" s="170" t="str">
        <f t="shared" si="40"/>
        <v/>
      </c>
      <c r="AI111" s="153">
        <f t="shared" si="25"/>
        <v>0</v>
      </c>
      <c r="AJ111" s="166" t="str">
        <f t="shared" si="41"/>
        <v>NA</v>
      </c>
      <c r="AK111" s="166" t="str">
        <f t="shared" si="26"/>
        <v/>
      </c>
      <c r="AL111" s="166" t="str">
        <f t="shared" si="27"/>
        <v/>
      </c>
      <c r="AM111" s="166" t="str">
        <f t="shared" si="28"/>
        <v/>
      </c>
      <c r="AN111" s="166">
        <f t="shared" si="29"/>
        <v>0</v>
      </c>
      <c r="AO111" s="166">
        <f t="shared" si="30"/>
        <v>0</v>
      </c>
      <c r="AP111" s="166">
        <f t="shared" si="31"/>
        <v>0</v>
      </c>
      <c r="AQ111" s="166">
        <f t="shared" si="32"/>
        <v>0</v>
      </c>
      <c r="AR111" s="167" t="str">
        <f>IF('Year 8 _2022'!$S110="","", 'Year 8 _2022'!$S110)</f>
        <v/>
      </c>
      <c r="AS111" s="166" t="str">
        <f>IF('Year 8 _2022'!$Z110="","", 'Year 8 _2022'!$Z110)</f>
        <v/>
      </c>
      <c r="AT111" s="166" t="str">
        <f t="shared" si="47"/>
        <v/>
      </c>
      <c r="AU111" s="166" t="str">
        <f t="shared" si="33"/>
        <v>NA</v>
      </c>
      <c r="AV111" s="166" t="str">
        <f>IF(AU111="NA","",IF(AU111=999999, "", IF(AU111=888888, "", IF(COUNTIF($AU$11:AU111,AU111)=1,AU111,""))))</f>
        <v/>
      </c>
      <c r="AW111" s="166" t="str">
        <f t="shared" si="34"/>
        <v>NA</v>
      </c>
      <c r="AX111" s="166" t="str">
        <f>IF(AW111="NA","",IF(AW111=999999, "", IF(AW111=888888, "", IF(COUNTIF($AW$11:AW111,AW111)=1,AW111,""))))</f>
        <v/>
      </c>
      <c r="AY111" s="166" t="str">
        <f t="shared" si="35"/>
        <v>NA</v>
      </c>
      <c r="AZ111" s="166" t="str">
        <f>IF(AY111="NA","",IF(AY111=999999, "", IF(AY111=888888, "", IF(COUNTIF($AY$11:AY111,AY111)=1,AY111,""))))</f>
        <v/>
      </c>
      <c r="BA111" s="166">
        <f t="shared" si="42"/>
        <v>0</v>
      </c>
      <c r="BB111" s="166">
        <f t="shared" si="43"/>
        <v>0</v>
      </c>
      <c r="BC111" s="166" t="str">
        <f t="shared" si="44"/>
        <v/>
      </c>
      <c r="BD111" s="166" t="str">
        <f t="shared" si="36"/>
        <v/>
      </c>
      <c r="BE111" s="120" t="str">
        <f t="shared" si="45"/>
        <v>NA</v>
      </c>
      <c r="BF111" s="120" t="str">
        <f>IF(BE111="NA","",IF(BE111=999999, "", IF(BE111=888888, "", IF(COUNTIF($BE$11:BE111,BE111)=1,BE111,""))))</f>
        <v/>
      </c>
      <c r="BG111" s="121"/>
      <c r="BH111" s="121"/>
      <c r="BI111" s="121"/>
      <c r="BJ111" s="121"/>
      <c r="BK111" s="121"/>
      <c r="BL111" s="121"/>
      <c r="BM111" s="119"/>
      <c r="BN111" s="119"/>
      <c r="BO111" s="119"/>
      <c r="BP111" s="119"/>
      <c r="BQ111" s="119"/>
      <c r="BR111" s="119"/>
      <c r="BS111" s="119"/>
      <c r="BT111" s="119"/>
      <c r="BU111" s="119"/>
      <c r="BV111" s="119"/>
      <c r="BW111" s="119"/>
      <c r="BX111" s="119"/>
      <c r="BY111" s="119"/>
      <c r="BZ111" s="121"/>
      <c r="CA111" s="121"/>
      <c r="CB111" s="121"/>
      <c r="CC111" s="121"/>
      <c r="CD111" s="118"/>
      <c r="CE111" s="118"/>
      <c r="CF111" s="26"/>
      <c r="CG111" s="26"/>
      <c r="CH111" s="26"/>
      <c r="CI111" s="26"/>
      <c r="CJ111" s="26"/>
      <c r="CK111" s="26"/>
      <c r="CL111" s="26"/>
      <c r="CM111" s="26"/>
      <c r="CN111" s="26"/>
      <c r="CO111" s="26"/>
      <c r="CP111" s="26"/>
      <c r="CQ111" s="26"/>
      <c r="CR111" s="26"/>
      <c r="CS111" s="26"/>
      <c r="CT111" s="26"/>
      <c r="CU111" s="26"/>
    </row>
    <row r="112" spans="1:99" ht="15.5" x14ac:dyDescent="0.35">
      <c r="A112" s="203" t="str">
        <f t="shared" si="37"/>
        <v/>
      </c>
      <c r="B112" s="161" t="str">
        <f>IF('Year 8 _2022'!$B111="","", 'Year 8 _2022'!$B111)</f>
        <v/>
      </c>
      <c r="C112" s="160" t="str">
        <f>IF('Year 8 _2022'!$C111="","", 'Year 8 _2022'!$C111)</f>
        <v>NA</v>
      </c>
      <c r="D112" s="149" t="str">
        <f>IF('Year 8 _2022'!$D111="","", 'Year 8 _2022'!$D111)</f>
        <v/>
      </c>
      <c r="E112" s="120"/>
      <c r="F112" s="230" t="str">
        <f>IF('Year 8 _2022'!$E111="","", 'Year 8 _2022'!$E111)</f>
        <v/>
      </c>
      <c r="G112" s="161" t="str">
        <f>IF('Year 8 _2022'!$AB111="","", 'Year 8 _2022'!$AB111)</f>
        <v/>
      </c>
      <c r="H112" s="120"/>
      <c r="I112" s="171" t="str">
        <f>IF('Year 8 _2022'!$I111="","", 'Year 8 _2022'!$I111)</f>
        <v/>
      </c>
      <c r="J112" s="181"/>
      <c r="K112" s="180" t="str">
        <f>IF('Year 8 _2022'!$J111="","", 'Year 8 _2022'!$J111)</f>
        <v/>
      </c>
      <c r="L112" s="181"/>
      <c r="M112" s="180">
        <f t="shared" si="46"/>
        <v>0</v>
      </c>
      <c r="N112" s="180" t="str">
        <f>IF('Year 8 _2022'!$L111="","", 'Year 8 _2022'!$L111)</f>
        <v/>
      </c>
      <c r="O112" s="181"/>
      <c r="P112" s="171">
        <f>IF('Year 8 _2022'!$O111="",0, ('Year 8 _2022'!$O111+'Year 8 _2022'!$R111))</f>
        <v>0</v>
      </c>
      <c r="Q112" s="181"/>
      <c r="R112" s="180">
        <f>IF('Year 8 _2022'!$P111="",0, 'Year 8 _2022'!$P111)</f>
        <v>0</v>
      </c>
      <c r="S112" s="242"/>
      <c r="T112" s="349"/>
      <c r="U112" s="242"/>
      <c r="V112" s="174">
        <f t="shared" si="38"/>
        <v>0</v>
      </c>
      <c r="W112" s="351"/>
      <c r="X112" s="175"/>
      <c r="Y112" s="180">
        <f>IF('Year 8 _2022'!$V111="",0, ('Year 8 _2022'!$V111+'Year 8 _2022'!$Y111))</f>
        <v>0</v>
      </c>
      <c r="Z112" s="181"/>
      <c r="AA112" s="162">
        <f>IF('Year 8 _2022'!$W111="",0, 'Year 8 _2022'!$W111)</f>
        <v>0</v>
      </c>
      <c r="AB112" s="184"/>
      <c r="AC112" s="353"/>
      <c r="AD112" s="120"/>
      <c r="AE112" s="174">
        <f t="shared" si="48"/>
        <v>0</v>
      </c>
      <c r="AF112" s="183"/>
      <c r="AG112" s="165" t="str">
        <f t="shared" si="39"/>
        <v/>
      </c>
      <c r="AH112" s="170" t="str">
        <f t="shared" si="40"/>
        <v/>
      </c>
      <c r="AI112" s="153">
        <f t="shared" si="25"/>
        <v>0</v>
      </c>
      <c r="AJ112" s="166" t="str">
        <f t="shared" si="41"/>
        <v>NA</v>
      </c>
      <c r="AK112" s="166" t="str">
        <f t="shared" si="26"/>
        <v/>
      </c>
      <c r="AL112" s="166" t="str">
        <f t="shared" si="27"/>
        <v/>
      </c>
      <c r="AM112" s="166" t="str">
        <f t="shared" si="28"/>
        <v/>
      </c>
      <c r="AN112" s="166">
        <f t="shared" si="29"/>
        <v>0</v>
      </c>
      <c r="AO112" s="166">
        <f t="shared" si="30"/>
        <v>0</v>
      </c>
      <c r="AP112" s="166">
        <f t="shared" si="31"/>
        <v>0</v>
      </c>
      <c r="AQ112" s="166">
        <f t="shared" si="32"/>
        <v>0</v>
      </c>
      <c r="AR112" s="167" t="str">
        <f>IF('Year 8 _2022'!$S111="","", 'Year 8 _2022'!$S111)</f>
        <v/>
      </c>
      <c r="AS112" s="166" t="str">
        <f>IF('Year 8 _2022'!$Z111="","", 'Year 8 _2022'!$Z111)</f>
        <v/>
      </c>
      <c r="AT112" s="166" t="str">
        <f t="shared" si="47"/>
        <v/>
      </c>
      <c r="AU112" s="166" t="str">
        <f t="shared" si="33"/>
        <v>NA</v>
      </c>
      <c r="AV112" s="166" t="str">
        <f>IF(AU112="NA","",IF(AU112=999999, "", IF(AU112=888888, "", IF(COUNTIF($AU$11:AU112,AU112)=1,AU112,""))))</f>
        <v/>
      </c>
      <c r="AW112" s="166" t="str">
        <f t="shared" si="34"/>
        <v>NA</v>
      </c>
      <c r="AX112" s="166" t="str">
        <f>IF(AW112="NA","",IF(AW112=999999, "", IF(AW112=888888, "", IF(COUNTIF($AW$11:AW112,AW112)=1,AW112,""))))</f>
        <v/>
      </c>
      <c r="AY112" s="166" t="str">
        <f t="shared" si="35"/>
        <v>NA</v>
      </c>
      <c r="AZ112" s="166" t="str">
        <f>IF(AY112="NA","",IF(AY112=999999, "", IF(AY112=888888, "", IF(COUNTIF($AY$11:AY112,AY112)=1,AY112,""))))</f>
        <v/>
      </c>
      <c r="BA112" s="166">
        <f t="shared" si="42"/>
        <v>0</v>
      </c>
      <c r="BB112" s="166">
        <f t="shared" si="43"/>
        <v>0</v>
      </c>
      <c r="BC112" s="166" t="str">
        <f t="shared" si="44"/>
        <v/>
      </c>
      <c r="BD112" s="166" t="str">
        <f t="shared" si="36"/>
        <v/>
      </c>
      <c r="BE112" s="120" t="str">
        <f t="shared" si="45"/>
        <v>NA</v>
      </c>
      <c r="BF112" s="120" t="str">
        <f>IF(BE112="NA","",IF(BE112=999999, "", IF(BE112=888888, "", IF(COUNTIF($BE$11:BE112,BE112)=1,BE112,""))))</f>
        <v/>
      </c>
      <c r="BG112" s="121"/>
      <c r="BH112" s="121"/>
      <c r="BI112" s="121"/>
      <c r="BJ112" s="121"/>
      <c r="BK112" s="121"/>
      <c r="BL112" s="121"/>
      <c r="BM112" s="119"/>
      <c r="BN112" s="119"/>
      <c r="BO112" s="119"/>
      <c r="BP112" s="119"/>
      <c r="BQ112" s="119"/>
      <c r="BR112" s="119"/>
      <c r="BS112" s="119"/>
      <c r="BT112" s="119"/>
      <c r="BU112" s="119"/>
      <c r="BV112" s="119"/>
      <c r="BW112" s="119"/>
      <c r="BX112" s="119"/>
      <c r="BY112" s="119"/>
      <c r="BZ112" s="121"/>
      <c r="CA112" s="121"/>
      <c r="CB112" s="121"/>
      <c r="CC112" s="121"/>
      <c r="CD112" s="118"/>
      <c r="CE112" s="118"/>
      <c r="CF112" s="26"/>
      <c r="CG112" s="26"/>
      <c r="CH112" s="26"/>
      <c r="CI112" s="26"/>
      <c r="CJ112" s="26"/>
      <c r="CK112" s="26"/>
      <c r="CL112" s="26"/>
      <c r="CM112" s="26"/>
      <c r="CN112" s="26"/>
      <c r="CO112" s="26"/>
      <c r="CP112" s="26"/>
      <c r="CQ112" s="26"/>
      <c r="CR112" s="26"/>
      <c r="CS112" s="26"/>
      <c r="CT112" s="26"/>
      <c r="CU112" s="26"/>
    </row>
    <row r="113" spans="1:99" ht="15.5" x14ac:dyDescent="0.35">
      <c r="A113" s="203" t="str">
        <f t="shared" si="37"/>
        <v/>
      </c>
      <c r="B113" s="161" t="str">
        <f>IF('Year 8 _2022'!$B112="","", 'Year 8 _2022'!$B112)</f>
        <v/>
      </c>
      <c r="C113" s="160" t="str">
        <f>IF('Year 8 _2022'!$C112="","", 'Year 8 _2022'!$C112)</f>
        <v>NA</v>
      </c>
      <c r="D113" s="149" t="str">
        <f>IF('Year 8 _2022'!$D112="","", 'Year 8 _2022'!$D112)</f>
        <v/>
      </c>
      <c r="E113" s="120"/>
      <c r="F113" s="230" t="str">
        <f>IF('Year 8 _2022'!$E112="","", 'Year 8 _2022'!$E112)</f>
        <v/>
      </c>
      <c r="G113" s="161" t="str">
        <f>IF('Year 8 _2022'!$AB112="","", 'Year 8 _2022'!$AB112)</f>
        <v/>
      </c>
      <c r="H113" s="120"/>
      <c r="I113" s="171" t="str">
        <f>IF('Year 8 _2022'!$I112="","", 'Year 8 _2022'!$I112)</f>
        <v/>
      </c>
      <c r="J113" s="181"/>
      <c r="K113" s="180" t="str">
        <f>IF('Year 8 _2022'!$J112="","", 'Year 8 _2022'!$J112)</f>
        <v/>
      </c>
      <c r="L113" s="181"/>
      <c r="M113" s="180">
        <f t="shared" si="46"/>
        <v>0</v>
      </c>
      <c r="N113" s="180" t="str">
        <f>IF('Year 8 _2022'!$L112="","", 'Year 8 _2022'!$L112)</f>
        <v/>
      </c>
      <c r="O113" s="181"/>
      <c r="P113" s="171">
        <f>IF('Year 8 _2022'!$O112="",0, ('Year 8 _2022'!$O112+'Year 8 _2022'!$R112))</f>
        <v>0</v>
      </c>
      <c r="Q113" s="181"/>
      <c r="R113" s="180">
        <f>IF('Year 8 _2022'!$P112="",0, 'Year 8 _2022'!$P112)</f>
        <v>0</v>
      </c>
      <c r="S113" s="242"/>
      <c r="T113" s="349"/>
      <c r="U113" s="242"/>
      <c r="V113" s="174">
        <f t="shared" si="38"/>
        <v>0</v>
      </c>
      <c r="W113" s="351"/>
      <c r="X113" s="175"/>
      <c r="Y113" s="180">
        <f>IF('Year 8 _2022'!$V112="",0, ('Year 8 _2022'!$V112+'Year 8 _2022'!$Y112))</f>
        <v>0</v>
      </c>
      <c r="Z113" s="181"/>
      <c r="AA113" s="162">
        <f>IF('Year 8 _2022'!$W112="",0, 'Year 8 _2022'!$W112)</f>
        <v>0</v>
      </c>
      <c r="AB113" s="184"/>
      <c r="AC113" s="353"/>
      <c r="AD113" s="120"/>
      <c r="AE113" s="174">
        <f t="shared" si="48"/>
        <v>0</v>
      </c>
      <c r="AF113" s="183"/>
      <c r="AG113" s="165" t="str">
        <f t="shared" si="39"/>
        <v/>
      </c>
      <c r="AH113" s="170" t="str">
        <f t="shared" si="40"/>
        <v/>
      </c>
      <c r="AI113" s="153">
        <f t="shared" si="25"/>
        <v>0</v>
      </c>
      <c r="AJ113" s="166" t="str">
        <f t="shared" si="41"/>
        <v>NA</v>
      </c>
      <c r="AK113" s="166" t="str">
        <f t="shared" si="26"/>
        <v/>
      </c>
      <c r="AL113" s="166" t="str">
        <f t="shared" si="27"/>
        <v/>
      </c>
      <c r="AM113" s="166" t="str">
        <f t="shared" si="28"/>
        <v/>
      </c>
      <c r="AN113" s="166">
        <f t="shared" si="29"/>
        <v>0</v>
      </c>
      <c r="AO113" s="166">
        <f t="shared" si="30"/>
        <v>0</v>
      </c>
      <c r="AP113" s="166">
        <f t="shared" si="31"/>
        <v>0</v>
      </c>
      <c r="AQ113" s="166">
        <f t="shared" si="32"/>
        <v>0</v>
      </c>
      <c r="AR113" s="167" t="str">
        <f>IF('Year 8 _2022'!$S112="","", 'Year 8 _2022'!$S112)</f>
        <v/>
      </c>
      <c r="AS113" s="166" t="str">
        <f>IF('Year 8 _2022'!$Z112="","", 'Year 8 _2022'!$Z112)</f>
        <v/>
      </c>
      <c r="AT113" s="166" t="str">
        <f t="shared" si="47"/>
        <v/>
      </c>
      <c r="AU113" s="166" t="str">
        <f t="shared" si="33"/>
        <v>NA</v>
      </c>
      <c r="AV113" s="166" t="str">
        <f>IF(AU113="NA","",IF(AU113=999999, "", IF(AU113=888888, "", IF(COUNTIF($AU$11:AU113,AU113)=1,AU113,""))))</f>
        <v/>
      </c>
      <c r="AW113" s="166" t="str">
        <f t="shared" si="34"/>
        <v>NA</v>
      </c>
      <c r="AX113" s="166" t="str">
        <f>IF(AW113="NA","",IF(AW113=999999, "", IF(AW113=888888, "", IF(COUNTIF($AW$11:AW113,AW113)=1,AW113,""))))</f>
        <v/>
      </c>
      <c r="AY113" s="166" t="str">
        <f t="shared" si="35"/>
        <v>NA</v>
      </c>
      <c r="AZ113" s="166" t="str">
        <f>IF(AY113="NA","",IF(AY113=999999, "", IF(AY113=888888, "", IF(COUNTIF($AY$11:AY113,AY113)=1,AY113,""))))</f>
        <v/>
      </c>
      <c r="BA113" s="166">
        <f t="shared" si="42"/>
        <v>0</v>
      </c>
      <c r="BB113" s="166">
        <f t="shared" si="43"/>
        <v>0</v>
      </c>
      <c r="BC113" s="166" t="str">
        <f t="shared" si="44"/>
        <v/>
      </c>
      <c r="BD113" s="166" t="str">
        <f t="shared" si="36"/>
        <v/>
      </c>
      <c r="BE113" s="120" t="str">
        <f t="shared" si="45"/>
        <v>NA</v>
      </c>
      <c r="BF113" s="120" t="str">
        <f>IF(BE113="NA","",IF(BE113=999999, "", IF(BE113=888888, "", IF(COUNTIF($BE$11:BE113,BE113)=1,BE113,""))))</f>
        <v/>
      </c>
      <c r="BG113" s="121"/>
      <c r="BH113" s="121"/>
      <c r="BI113" s="121"/>
      <c r="BJ113" s="121"/>
      <c r="BK113" s="121"/>
      <c r="BL113" s="121"/>
      <c r="BM113" s="119"/>
      <c r="BN113" s="119"/>
      <c r="BO113" s="119"/>
      <c r="BP113" s="119"/>
      <c r="BQ113" s="119"/>
      <c r="BR113" s="119"/>
      <c r="BS113" s="119"/>
      <c r="BT113" s="119"/>
      <c r="BU113" s="119"/>
      <c r="BV113" s="119"/>
      <c r="BW113" s="119"/>
      <c r="BX113" s="119"/>
      <c r="BY113" s="119"/>
      <c r="BZ113" s="121"/>
      <c r="CA113" s="121"/>
      <c r="CB113" s="121"/>
      <c r="CC113" s="121"/>
      <c r="CD113" s="118"/>
      <c r="CE113" s="118"/>
      <c r="CF113" s="26"/>
      <c r="CG113" s="26"/>
      <c r="CH113" s="26"/>
      <c r="CI113" s="26"/>
      <c r="CJ113" s="26"/>
      <c r="CK113" s="26"/>
      <c r="CL113" s="26"/>
      <c r="CM113" s="26"/>
      <c r="CN113" s="26"/>
      <c r="CO113" s="26"/>
      <c r="CP113" s="26"/>
      <c r="CQ113" s="26"/>
      <c r="CR113" s="26"/>
      <c r="CS113" s="26"/>
      <c r="CT113" s="26"/>
      <c r="CU113" s="26"/>
    </row>
    <row r="114" spans="1:99" ht="15.5" x14ac:dyDescent="0.35">
      <c r="A114" s="203" t="str">
        <f t="shared" si="37"/>
        <v/>
      </c>
      <c r="B114" s="161" t="str">
        <f>IF('Year 8 _2022'!$B113="","", 'Year 8 _2022'!$B113)</f>
        <v/>
      </c>
      <c r="C114" s="160" t="str">
        <f>IF('Year 8 _2022'!$C113="","", 'Year 8 _2022'!$C113)</f>
        <v>NA</v>
      </c>
      <c r="D114" s="149" t="str">
        <f>IF('Year 8 _2022'!$D113="","", 'Year 8 _2022'!$D113)</f>
        <v/>
      </c>
      <c r="E114" s="120"/>
      <c r="F114" s="230" t="str">
        <f>IF('Year 8 _2022'!$E113="","", 'Year 8 _2022'!$E113)</f>
        <v/>
      </c>
      <c r="G114" s="161" t="str">
        <f>IF('Year 8 _2022'!$AB113="","", 'Year 8 _2022'!$AB113)</f>
        <v/>
      </c>
      <c r="H114" s="120"/>
      <c r="I114" s="171" t="str">
        <f>IF('Year 8 _2022'!$I113="","", 'Year 8 _2022'!$I113)</f>
        <v/>
      </c>
      <c r="J114" s="181"/>
      <c r="K114" s="180" t="str">
        <f>IF('Year 8 _2022'!$J113="","", 'Year 8 _2022'!$J113)</f>
        <v/>
      </c>
      <c r="L114" s="181"/>
      <c r="M114" s="180">
        <f t="shared" si="46"/>
        <v>0</v>
      </c>
      <c r="N114" s="180" t="str">
        <f>IF('Year 8 _2022'!$L113="","", 'Year 8 _2022'!$L113)</f>
        <v/>
      </c>
      <c r="O114" s="181"/>
      <c r="P114" s="171">
        <f>IF('Year 8 _2022'!$O113="",0, ('Year 8 _2022'!$O113+'Year 8 _2022'!$R113))</f>
        <v>0</v>
      </c>
      <c r="Q114" s="181"/>
      <c r="R114" s="180">
        <f>IF('Year 8 _2022'!$P113="",0, 'Year 8 _2022'!$P113)</f>
        <v>0</v>
      </c>
      <c r="S114" s="242"/>
      <c r="T114" s="349"/>
      <c r="U114" s="242"/>
      <c r="V114" s="174">
        <f t="shared" si="38"/>
        <v>0</v>
      </c>
      <c r="W114" s="351"/>
      <c r="X114" s="175"/>
      <c r="Y114" s="180">
        <f>IF('Year 8 _2022'!$V113="",0, ('Year 8 _2022'!$V113+'Year 8 _2022'!$Y113))</f>
        <v>0</v>
      </c>
      <c r="Z114" s="181"/>
      <c r="AA114" s="162">
        <f>IF('Year 8 _2022'!$W113="",0, 'Year 8 _2022'!$W113)</f>
        <v>0</v>
      </c>
      <c r="AB114" s="184"/>
      <c r="AC114" s="353"/>
      <c r="AD114" s="120"/>
      <c r="AE114" s="174">
        <f t="shared" si="48"/>
        <v>0</v>
      </c>
      <c r="AF114" s="183"/>
      <c r="AG114" s="165" t="str">
        <f t="shared" si="39"/>
        <v/>
      </c>
      <c r="AH114" s="170" t="str">
        <f t="shared" si="40"/>
        <v/>
      </c>
      <c r="AI114" s="153">
        <f t="shared" si="25"/>
        <v>0</v>
      </c>
      <c r="AJ114" s="166" t="str">
        <f t="shared" si="41"/>
        <v>NA</v>
      </c>
      <c r="AK114" s="166" t="str">
        <f t="shared" si="26"/>
        <v/>
      </c>
      <c r="AL114" s="166" t="str">
        <f t="shared" si="27"/>
        <v/>
      </c>
      <c r="AM114" s="166" t="str">
        <f t="shared" si="28"/>
        <v/>
      </c>
      <c r="AN114" s="166">
        <f t="shared" si="29"/>
        <v>0</v>
      </c>
      <c r="AO114" s="166">
        <f t="shared" si="30"/>
        <v>0</v>
      </c>
      <c r="AP114" s="166">
        <f t="shared" si="31"/>
        <v>0</v>
      </c>
      <c r="AQ114" s="166">
        <f t="shared" si="32"/>
        <v>0</v>
      </c>
      <c r="AR114" s="167" t="str">
        <f>IF('Year 8 _2022'!$S113="","", 'Year 8 _2022'!$S113)</f>
        <v/>
      </c>
      <c r="AS114" s="166" t="str">
        <f>IF('Year 8 _2022'!$Z113="","", 'Year 8 _2022'!$Z113)</f>
        <v/>
      </c>
      <c r="AT114" s="166" t="str">
        <f t="shared" si="47"/>
        <v/>
      </c>
      <c r="AU114" s="166" t="str">
        <f t="shared" si="33"/>
        <v>NA</v>
      </c>
      <c r="AV114" s="166" t="str">
        <f>IF(AU114="NA","",IF(AU114=999999, "", IF(AU114=888888, "", IF(COUNTIF($AU$11:AU114,AU114)=1,AU114,""))))</f>
        <v/>
      </c>
      <c r="AW114" s="166" t="str">
        <f t="shared" si="34"/>
        <v>NA</v>
      </c>
      <c r="AX114" s="166" t="str">
        <f>IF(AW114="NA","",IF(AW114=999999, "", IF(AW114=888888, "", IF(COUNTIF($AW$11:AW114,AW114)=1,AW114,""))))</f>
        <v/>
      </c>
      <c r="AY114" s="166" t="str">
        <f t="shared" si="35"/>
        <v>NA</v>
      </c>
      <c r="AZ114" s="166" t="str">
        <f>IF(AY114="NA","",IF(AY114=999999, "", IF(AY114=888888, "", IF(COUNTIF($AY$11:AY114,AY114)=1,AY114,""))))</f>
        <v/>
      </c>
      <c r="BA114" s="166">
        <f t="shared" si="42"/>
        <v>0</v>
      </c>
      <c r="BB114" s="166">
        <f t="shared" si="43"/>
        <v>0</v>
      </c>
      <c r="BC114" s="166" t="str">
        <f t="shared" si="44"/>
        <v/>
      </c>
      <c r="BD114" s="166" t="str">
        <f t="shared" si="36"/>
        <v/>
      </c>
      <c r="BE114" s="120" t="str">
        <f t="shared" si="45"/>
        <v>NA</v>
      </c>
      <c r="BF114" s="120" t="str">
        <f>IF(BE114="NA","",IF(BE114=999999, "", IF(BE114=888888, "", IF(COUNTIF($BE$11:BE114,BE114)=1,BE114,""))))</f>
        <v/>
      </c>
      <c r="BG114" s="121"/>
      <c r="BH114" s="121"/>
      <c r="BI114" s="121"/>
      <c r="BJ114" s="121"/>
      <c r="BK114" s="121"/>
      <c r="BL114" s="121"/>
      <c r="BM114" s="119"/>
      <c r="BN114" s="119"/>
      <c r="BO114" s="119"/>
      <c r="BP114" s="119"/>
      <c r="BQ114" s="119"/>
      <c r="BR114" s="119"/>
      <c r="BS114" s="119"/>
      <c r="BT114" s="119"/>
      <c r="BU114" s="119"/>
      <c r="BV114" s="119"/>
      <c r="BW114" s="119"/>
      <c r="BX114" s="119"/>
      <c r="BY114" s="119"/>
      <c r="BZ114" s="121"/>
      <c r="CA114" s="121"/>
      <c r="CB114" s="121"/>
      <c r="CC114" s="121"/>
      <c r="CD114" s="118"/>
      <c r="CE114" s="118"/>
      <c r="CF114" s="26"/>
      <c r="CG114" s="26"/>
      <c r="CH114" s="26"/>
      <c r="CI114" s="26"/>
      <c r="CJ114" s="26"/>
      <c r="CK114" s="26"/>
      <c r="CL114" s="26"/>
      <c r="CM114" s="26"/>
      <c r="CN114" s="26"/>
      <c r="CO114" s="26"/>
      <c r="CP114" s="26"/>
      <c r="CQ114" s="26"/>
      <c r="CR114" s="26"/>
      <c r="CS114" s="26"/>
      <c r="CT114" s="26"/>
      <c r="CU114" s="26"/>
    </row>
    <row r="115" spans="1:99" ht="15.5" x14ac:dyDescent="0.35">
      <c r="A115" s="203" t="str">
        <f t="shared" si="37"/>
        <v/>
      </c>
      <c r="B115" s="161" t="str">
        <f>IF('Year 8 _2022'!$B114="","", 'Year 8 _2022'!$B114)</f>
        <v/>
      </c>
      <c r="C115" s="160" t="str">
        <f>IF('Year 8 _2022'!$C114="","", 'Year 8 _2022'!$C114)</f>
        <v>NA</v>
      </c>
      <c r="D115" s="149" t="str">
        <f>IF('Year 8 _2022'!$D114="","", 'Year 8 _2022'!$D114)</f>
        <v/>
      </c>
      <c r="E115" s="120"/>
      <c r="F115" s="230" t="str">
        <f>IF('Year 8 _2022'!$E114="","", 'Year 8 _2022'!$E114)</f>
        <v/>
      </c>
      <c r="G115" s="161" t="str">
        <f>IF('Year 8 _2022'!$AB114="","", 'Year 8 _2022'!$AB114)</f>
        <v/>
      </c>
      <c r="H115" s="120"/>
      <c r="I115" s="171" t="str">
        <f>IF('Year 8 _2022'!$I114="","", 'Year 8 _2022'!$I114)</f>
        <v/>
      </c>
      <c r="J115" s="181"/>
      <c r="K115" s="180" t="str">
        <f>IF('Year 8 _2022'!$J114="","", 'Year 8 _2022'!$J114)</f>
        <v/>
      </c>
      <c r="L115" s="181"/>
      <c r="M115" s="180">
        <f t="shared" si="46"/>
        <v>0</v>
      </c>
      <c r="N115" s="180" t="str">
        <f>IF('Year 8 _2022'!$L114="","", 'Year 8 _2022'!$L114)</f>
        <v/>
      </c>
      <c r="O115" s="181"/>
      <c r="P115" s="171">
        <f>IF('Year 8 _2022'!$O114="",0, ('Year 8 _2022'!$O114+'Year 8 _2022'!$R114))</f>
        <v>0</v>
      </c>
      <c r="Q115" s="181"/>
      <c r="R115" s="180">
        <f>IF('Year 8 _2022'!$P114="",0, 'Year 8 _2022'!$P114)</f>
        <v>0</v>
      </c>
      <c r="S115" s="242"/>
      <c r="T115" s="349"/>
      <c r="U115" s="242"/>
      <c r="V115" s="174">
        <f t="shared" si="38"/>
        <v>0</v>
      </c>
      <c r="W115" s="351"/>
      <c r="X115" s="175"/>
      <c r="Y115" s="180">
        <f>IF('Year 8 _2022'!$V114="",0, ('Year 8 _2022'!$V114+'Year 8 _2022'!$Y114))</f>
        <v>0</v>
      </c>
      <c r="Z115" s="181"/>
      <c r="AA115" s="162">
        <f>IF('Year 8 _2022'!$W114="",0, 'Year 8 _2022'!$W114)</f>
        <v>0</v>
      </c>
      <c r="AB115" s="184"/>
      <c r="AC115" s="353"/>
      <c r="AD115" s="120"/>
      <c r="AE115" s="174">
        <f t="shared" si="48"/>
        <v>0</v>
      </c>
      <c r="AF115" s="183"/>
      <c r="AG115" s="165" t="str">
        <f t="shared" si="39"/>
        <v/>
      </c>
      <c r="AH115" s="170" t="str">
        <f t="shared" si="40"/>
        <v/>
      </c>
      <c r="AI115" s="153">
        <f t="shared" si="25"/>
        <v>0</v>
      </c>
      <c r="AJ115" s="166" t="str">
        <f t="shared" si="41"/>
        <v>NA</v>
      </c>
      <c r="AK115" s="166" t="str">
        <f t="shared" si="26"/>
        <v/>
      </c>
      <c r="AL115" s="166" t="str">
        <f t="shared" si="27"/>
        <v/>
      </c>
      <c r="AM115" s="166" t="str">
        <f t="shared" si="28"/>
        <v/>
      </c>
      <c r="AN115" s="166">
        <f t="shared" si="29"/>
        <v>0</v>
      </c>
      <c r="AO115" s="166">
        <f t="shared" si="30"/>
        <v>0</v>
      </c>
      <c r="AP115" s="166">
        <f t="shared" si="31"/>
        <v>0</v>
      </c>
      <c r="AQ115" s="166">
        <f t="shared" si="32"/>
        <v>0</v>
      </c>
      <c r="AR115" s="167" t="str">
        <f>IF('Year 8 _2022'!$S114="","", 'Year 8 _2022'!$S114)</f>
        <v/>
      </c>
      <c r="AS115" s="166" t="str">
        <f>IF('Year 8 _2022'!$Z114="","", 'Year 8 _2022'!$Z114)</f>
        <v/>
      </c>
      <c r="AT115" s="166" t="str">
        <f t="shared" si="47"/>
        <v/>
      </c>
      <c r="AU115" s="166" t="str">
        <f t="shared" si="33"/>
        <v>NA</v>
      </c>
      <c r="AV115" s="166" t="str">
        <f>IF(AU115="NA","",IF(AU115=999999, "", IF(AU115=888888, "", IF(COUNTIF($AU$11:AU115,AU115)=1,AU115,""))))</f>
        <v/>
      </c>
      <c r="AW115" s="166" t="str">
        <f t="shared" si="34"/>
        <v>NA</v>
      </c>
      <c r="AX115" s="166" t="str">
        <f>IF(AW115="NA","",IF(AW115=999999, "", IF(AW115=888888, "", IF(COUNTIF($AW$11:AW115,AW115)=1,AW115,""))))</f>
        <v/>
      </c>
      <c r="AY115" s="166" t="str">
        <f t="shared" si="35"/>
        <v>NA</v>
      </c>
      <c r="AZ115" s="166" t="str">
        <f>IF(AY115="NA","",IF(AY115=999999, "", IF(AY115=888888, "", IF(COUNTIF($AY$11:AY115,AY115)=1,AY115,""))))</f>
        <v/>
      </c>
      <c r="BA115" s="166">
        <f t="shared" si="42"/>
        <v>0</v>
      </c>
      <c r="BB115" s="166">
        <f t="shared" si="43"/>
        <v>0</v>
      </c>
      <c r="BC115" s="166" t="str">
        <f t="shared" si="44"/>
        <v/>
      </c>
      <c r="BD115" s="166" t="str">
        <f t="shared" si="36"/>
        <v/>
      </c>
      <c r="BE115" s="120" t="str">
        <f t="shared" si="45"/>
        <v>NA</v>
      </c>
      <c r="BF115" s="120" t="str">
        <f>IF(BE115="NA","",IF(BE115=999999, "", IF(BE115=888888, "", IF(COUNTIF($BE$11:BE115,BE115)=1,BE115,""))))</f>
        <v/>
      </c>
      <c r="BG115" s="121"/>
      <c r="BH115" s="121"/>
      <c r="BI115" s="121"/>
      <c r="BJ115" s="121"/>
      <c r="BK115" s="121"/>
      <c r="BL115" s="121"/>
      <c r="BM115" s="119"/>
      <c r="BN115" s="119"/>
      <c r="BO115" s="119"/>
      <c r="BP115" s="119"/>
      <c r="BQ115" s="119"/>
      <c r="BR115" s="119"/>
      <c r="BS115" s="119"/>
      <c r="BT115" s="119"/>
      <c r="BU115" s="119"/>
      <c r="BV115" s="119"/>
      <c r="BW115" s="119"/>
      <c r="BX115" s="119"/>
      <c r="BY115" s="119"/>
      <c r="BZ115" s="121"/>
      <c r="CA115" s="121"/>
      <c r="CB115" s="121"/>
      <c r="CC115" s="121"/>
      <c r="CD115" s="118"/>
      <c r="CE115" s="118"/>
      <c r="CF115" s="26"/>
      <c r="CG115" s="26"/>
      <c r="CH115" s="26"/>
      <c r="CI115" s="26"/>
      <c r="CJ115" s="26"/>
      <c r="CK115" s="26"/>
      <c r="CL115" s="26"/>
      <c r="CM115" s="26"/>
      <c r="CN115" s="26"/>
      <c r="CO115" s="26"/>
      <c r="CP115" s="26"/>
      <c r="CQ115" s="26"/>
      <c r="CR115" s="26"/>
      <c r="CS115" s="26"/>
      <c r="CT115" s="26"/>
      <c r="CU115" s="26"/>
    </row>
    <row r="116" spans="1:99" ht="15.5" x14ac:dyDescent="0.35">
      <c r="A116" s="203" t="str">
        <f t="shared" si="37"/>
        <v/>
      </c>
      <c r="B116" s="161" t="str">
        <f>IF('Year 8 _2022'!$B115="","", 'Year 8 _2022'!$B115)</f>
        <v/>
      </c>
      <c r="C116" s="160" t="str">
        <f>IF('Year 8 _2022'!$C115="","", 'Year 8 _2022'!$C115)</f>
        <v>NA</v>
      </c>
      <c r="D116" s="149" t="str">
        <f>IF('Year 8 _2022'!$D115="","", 'Year 8 _2022'!$D115)</f>
        <v/>
      </c>
      <c r="E116" s="120"/>
      <c r="F116" s="230" t="str">
        <f>IF('Year 8 _2022'!$E115="","", 'Year 8 _2022'!$E115)</f>
        <v/>
      </c>
      <c r="G116" s="161" t="str">
        <f>IF('Year 8 _2022'!$AB115="","", 'Year 8 _2022'!$AB115)</f>
        <v/>
      </c>
      <c r="H116" s="120"/>
      <c r="I116" s="171" t="str">
        <f>IF('Year 8 _2022'!$I115="","", 'Year 8 _2022'!$I115)</f>
        <v/>
      </c>
      <c r="J116" s="181"/>
      <c r="K116" s="180" t="str">
        <f>IF('Year 8 _2022'!$J115="","", 'Year 8 _2022'!$J115)</f>
        <v/>
      </c>
      <c r="L116" s="181"/>
      <c r="M116" s="180">
        <f t="shared" si="46"/>
        <v>0</v>
      </c>
      <c r="N116" s="180" t="str">
        <f>IF('Year 8 _2022'!$L115="","", 'Year 8 _2022'!$L115)</f>
        <v/>
      </c>
      <c r="O116" s="181"/>
      <c r="P116" s="171">
        <f>IF('Year 8 _2022'!$O115="",0, ('Year 8 _2022'!$O115+'Year 8 _2022'!$R115))</f>
        <v>0</v>
      </c>
      <c r="Q116" s="181"/>
      <c r="R116" s="180">
        <f>IF('Year 8 _2022'!$P115="",0, 'Year 8 _2022'!$P115)</f>
        <v>0</v>
      </c>
      <c r="S116" s="242"/>
      <c r="T116" s="349"/>
      <c r="U116" s="242"/>
      <c r="V116" s="174">
        <f t="shared" si="38"/>
        <v>0</v>
      </c>
      <c r="W116" s="351"/>
      <c r="X116" s="175"/>
      <c r="Y116" s="180">
        <f>IF('Year 8 _2022'!$V115="",0, ('Year 8 _2022'!$V115+'Year 8 _2022'!$Y115))</f>
        <v>0</v>
      </c>
      <c r="Z116" s="181"/>
      <c r="AA116" s="162">
        <f>IF('Year 8 _2022'!$W115="",0, 'Year 8 _2022'!$W115)</f>
        <v>0</v>
      </c>
      <c r="AB116" s="184"/>
      <c r="AC116" s="353"/>
      <c r="AD116" s="120"/>
      <c r="AE116" s="174">
        <f t="shared" si="48"/>
        <v>0</v>
      </c>
      <c r="AF116" s="183"/>
      <c r="AG116" s="165" t="str">
        <f t="shared" si="39"/>
        <v/>
      </c>
      <c r="AH116" s="170" t="str">
        <f t="shared" si="40"/>
        <v/>
      </c>
      <c r="AI116" s="153">
        <f t="shared" si="25"/>
        <v>0</v>
      </c>
      <c r="AJ116" s="166" t="str">
        <f t="shared" si="41"/>
        <v>NA</v>
      </c>
      <c r="AK116" s="166" t="str">
        <f t="shared" si="26"/>
        <v/>
      </c>
      <c r="AL116" s="166" t="str">
        <f t="shared" si="27"/>
        <v/>
      </c>
      <c r="AM116" s="166" t="str">
        <f t="shared" si="28"/>
        <v/>
      </c>
      <c r="AN116" s="166">
        <f t="shared" si="29"/>
        <v>0</v>
      </c>
      <c r="AO116" s="166">
        <f t="shared" si="30"/>
        <v>0</v>
      </c>
      <c r="AP116" s="166">
        <f t="shared" si="31"/>
        <v>0</v>
      </c>
      <c r="AQ116" s="166">
        <f t="shared" si="32"/>
        <v>0</v>
      </c>
      <c r="AR116" s="167" t="str">
        <f>IF('Year 8 _2022'!$S115="","", 'Year 8 _2022'!$S115)</f>
        <v/>
      </c>
      <c r="AS116" s="166" t="str">
        <f>IF('Year 8 _2022'!$Z115="","", 'Year 8 _2022'!$Z115)</f>
        <v/>
      </c>
      <c r="AT116" s="166" t="str">
        <f t="shared" si="47"/>
        <v/>
      </c>
      <c r="AU116" s="166" t="str">
        <f t="shared" si="33"/>
        <v>NA</v>
      </c>
      <c r="AV116" s="166" t="str">
        <f>IF(AU116="NA","",IF(AU116=999999, "", IF(AU116=888888, "", IF(COUNTIF($AU$11:AU116,AU116)=1,AU116,""))))</f>
        <v/>
      </c>
      <c r="AW116" s="166" t="str">
        <f t="shared" si="34"/>
        <v>NA</v>
      </c>
      <c r="AX116" s="166" t="str">
        <f>IF(AW116="NA","",IF(AW116=999999, "", IF(AW116=888888, "", IF(COUNTIF($AW$11:AW116,AW116)=1,AW116,""))))</f>
        <v/>
      </c>
      <c r="AY116" s="166" t="str">
        <f t="shared" si="35"/>
        <v>NA</v>
      </c>
      <c r="AZ116" s="166" t="str">
        <f>IF(AY116="NA","",IF(AY116=999999, "", IF(AY116=888888, "", IF(COUNTIF($AY$11:AY116,AY116)=1,AY116,""))))</f>
        <v/>
      </c>
      <c r="BA116" s="166">
        <f t="shared" si="42"/>
        <v>0</v>
      </c>
      <c r="BB116" s="166">
        <f t="shared" si="43"/>
        <v>0</v>
      </c>
      <c r="BC116" s="166" t="str">
        <f t="shared" si="44"/>
        <v/>
      </c>
      <c r="BD116" s="166" t="str">
        <f t="shared" si="36"/>
        <v/>
      </c>
      <c r="BE116" s="120" t="str">
        <f t="shared" si="45"/>
        <v>NA</v>
      </c>
      <c r="BF116" s="120" t="str">
        <f>IF(BE116="NA","",IF(BE116=999999, "", IF(BE116=888888, "", IF(COUNTIF($BE$11:BE116,BE116)=1,BE116,""))))</f>
        <v/>
      </c>
      <c r="BG116" s="121"/>
      <c r="BH116" s="121"/>
      <c r="BI116" s="121"/>
      <c r="BJ116" s="121"/>
      <c r="BK116" s="121"/>
      <c r="BL116" s="121"/>
      <c r="BM116" s="119"/>
      <c r="BN116" s="119"/>
      <c r="BO116" s="119"/>
      <c r="BP116" s="119"/>
      <c r="BQ116" s="119"/>
      <c r="BR116" s="119"/>
      <c r="BS116" s="119"/>
      <c r="BT116" s="119"/>
      <c r="BU116" s="119"/>
      <c r="BV116" s="119"/>
      <c r="BW116" s="119"/>
      <c r="BX116" s="119"/>
      <c r="BY116" s="119"/>
      <c r="BZ116" s="121"/>
      <c r="CA116" s="121"/>
      <c r="CB116" s="121"/>
      <c r="CC116" s="121"/>
      <c r="CD116" s="118"/>
      <c r="CE116" s="118"/>
      <c r="CF116" s="26"/>
      <c r="CG116" s="26"/>
      <c r="CH116" s="26"/>
      <c r="CI116" s="26"/>
      <c r="CJ116" s="26"/>
      <c r="CK116" s="26"/>
      <c r="CL116" s="26"/>
      <c r="CM116" s="26"/>
      <c r="CN116" s="26"/>
      <c r="CO116" s="26"/>
      <c r="CP116" s="26"/>
      <c r="CQ116" s="26"/>
      <c r="CR116" s="26"/>
      <c r="CS116" s="26"/>
      <c r="CT116" s="26"/>
      <c r="CU116" s="26"/>
    </row>
    <row r="117" spans="1:99" ht="15.5" x14ac:dyDescent="0.35">
      <c r="A117" s="203" t="str">
        <f t="shared" si="37"/>
        <v/>
      </c>
      <c r="B117" s="161" t="str">
        <f>IF('Year 8 _2022'!$B116="","", 'Year 8 _2022'!$B116)</f>
        <v/>
      </c>
      <c r="C117" s="160" t="str">
        <f>IF('Year 8 _2022'!$C116="","", 'Year 8 _2022'!$C116)</f>
        <v>NA</v>
      </c>
      <c r="D117" s="149" t="str">
        <f>IF('Year 8 _2022'!$D116="","", 'Year 8 _2022'!$D116)</f>
        <v/>
      </c>
      <c r="E117" s="120"/>
      <c r="F117" s="230" t="str">
        <f>IF('Year 8 _2022'!$E116="","", 'Year 8 _2022'!$E116)</f>
        <v/>
      </c>
      <c r="G117" s="161" t="str">
        <f>IF('Year 8 _2022'!$AB116="","", 'Year 8 _2022'!$AB116)</f>
        <v/>
      </c>
      <c r="H117" s="120"/>
      <c r="I117" s="171" t="str">
        <f>IF('Year 8 _2022'!$I116="","", 'Year 8 _2022'!$I116)</f>
        <v/>
      </c>
      <c r="J117" s="181"/>
      <c r="K117" s="180" t="str">
        <f>IF('Year 8 _2022'!$J116="","", 'Year 8 _2022'!$J116)</f>
        <v/>
      </c>
      <c r="L117" s="181"/>
      <c r="M117" s="180">
        <f t="shared" si="46"/>
        <v>0</v>
      </c>
      <c r="N117" s="180" t="str">
        <f>IF('Year 8 _2022'!$L116="","", 'Year 8 _2022'!$L116)</f>
        <v/>
      </c>
      <c r="O117" s="181"/>
      <c r="P117" s="171">
        <f>IF('Year 8 _2022'!$O116="",0, ('Year 8 _2022'!$O116+'Year 8 _2022'!$R116))</f>
        <v>0</v>
      </c>
      <c r="Q117" s="181"/>
      <c r="R117" s="180">
        <f>IF('Year 8 _2022'!$P116="",0, 'Year 8 _2022'!$P116)</f>
        <v>0</v>
      </c>
      <c r="S117" s="242"/>
      <c r="T117" s="349"/>
      <c r="U117" s="242"/>
      <c r="V117" s="174">
        <f t="shared" si="38"/>
        <v>0</v>
      </c>
      <c r="W117" s="351"/>
      <c r="X117" s="175"/>
      <c r="Y117" s="180">
        <f>IF('Year 8 _2022'!$V116="",0, ('Year 8 _2022'!$V116+'Year 8 _2022'!$Y116))</f>
        <v>0</v>
      </c>
      <c r="Z117" s="181"/>
      <c r="AA117" s="162">
        <f>IF('Year 8 _2022'!$W116="",0, 'Year 8 _2022'!$W116)</f>
        <v>0</v>
      </c>
      <c r="AB117" s="184"/>
      <c r="AC117" s="353"/>
      <c r="AD117" s="120"/>
      <c r="AE117" s="174">
        <f t="shared" si="48"/>
        <v>0</v>
      </c>
      <c r="AF117" s="183"/>
      <c r="AG117" s="165" t="str">
        <f t="shared" si="39"/>
        <v/>
      </c>
      <c r="AH117" s="170" t="str">
        <f t="shared" si="40"/>
        <v/>
      </c>
      <c r="AI117" s="153">
        <f t="shared" si="25"/>
        <v>0</v>
      </c>
      <c r="AJ117" s="166" t="str">
        <f t="shared" si="41"/>
        <v>NA</v>
      </c>
      <c r="AK117" s="166" t="str">
        <f t="shared" si="26"/>
        <v/>
      </c>
      <c r="AL117" s="166" t="str">
        <f t="shared" si="27"/>
        <v/>
      </c>
      <c r="AM117" s="166" t="str">
        <f t="shared" si="28"/>
        <v/>
      </c>
      <c r="AN117" s="166">
        <f t="shared" si="29"/>
        <v>0</v>
      </c>
      <c r="AO117" s="166">
        <f t="shared" si="30"/>
        <v>0</v>
      </c>
      <c r="AP117" s="166">
        <f t="shared" si="31"/>
        <v>0</v>
      </c>
      <c r="AQ117" s="166">
        <f t="shared" si="32"/>
        <v>0</v>
      </c>
      <c r="AR117" s="167" t="str">
        <f>IF('Year 8 _2022'!$S116="","", 'Year 8 _2022'!$S116)</f>
        <v/>
      </c>
      <c r="AS117" s="166" t="str">
        <f>IF('Year 8 _2022'!$Z116="","", 'Year 8 _2022'!$Z116)</f>
        <v/>
      </c>
      <c r="AT117" s="166" t="str">
        <f t="shared" si="47"/>
        <v/>
      </c>
      <c r="AU117" s="166" t="str">
        <f t="shared" si="33"/>
        <v>NA</v>
      </c>
      <c r="AV117" s="166" t="str">
        <f>IF(AU117="NA","",IF(AU117=999999, "", IF(AU117=888888, "", IF(COUNTIF($AU$11:AU117,AU117)=1,AU117,""))))</f>
        <v/>
      </c>
      <c r="AW117" s="166" t="str">
        <f t="shared" si="34"/>
        <v>NA</v>
      </c>
      <c r="AX117" s="166" t="str">
        <f>IF(AW117="NA","",IF(AW117=999999, "", IF(AW117=888888, "", IF(COUNTIF($AW$11:AW117,AW117)=1,AW117,""))))</f>
        <v/>
      </c>
      <c r="AY117" s="166" t="str">
        <f t="shared" si="35"/>
        <v>NA</v>
      </c>
      <c r="AZ117" s="166" t="str">
        <f>IF(AY117="NA","",IF(AY117=999999, "", IF(AY117=888888, "", IF(COUNTIF($AY$11:AY117,AY117)=1,AY117,""))))</f>
        <v/>
      </c>
      <c r="BA117" s="166">
        <f t="shared" si="42"/>
        <v>0</v>
      </c>
      <c r="BB117" s="166">
        <f t="shared" si="43"/>
        <v>0</v>
      </c>
      <c r="BC117" s="166" t="str">
        <f t="shared" si="44"/>
        <v/>
      </c>
      <c r="BD117" s="166" t="str">
        <f t="shared" si="36"/>
        <v/>
      </c>
      <c r="BE117" s="120" t="str">
        <f t="shared" si="45"/>
        <v>NA</v>
      </c>
      <c r="BF117" s="120" t="str">
        <f>IF(BE117="NA","",IF(BE117=999999, "", IF(BE117=888888, "", IF(COUNTIF($BE$11:BE117,BE117)=1,BE117,""))))</f>
        <v/>
      </c>
      <c r="BG117" s="121"/>
      <c r="BH117" s="121"/>
      <c r="BI117" s="121"/>
      <c r="BJ117" s="121"/>
      <c r="BK117" s="121"/>
      <c r="BL117" s="121"/>
      <c r="BM117" s="119"/>
      <c r="BN117" s="119"/>
      <c r="BO117" s="119"/>
      <c r="BP117" s="119"/>
      <c r="BQ117" s="119"/>
      <c r="BR117" s="119"/>
      <c r="BS117" s="119"/>
      <c r="BT117" s="119"/>
      <c r="BU117" s="119"/>
      <c r="BV117" s="119"/>
      <c r="BW117" s="119"/>
      <c r="BX117" s="119"/>
      <c r="BY117" s="119"/>
      <c r="BZ117" s="121"/>
      <c r="CA117" s="121"/>
      <c r="CB117" s="121"/>
      <c r="CC117" s="121"/>
      <c r="CD117" s="118"/>
      <c r="CE117" s="118"/>
      <c r="CF117" s="26"/>
      <c r="CG117" s="26"/>
      <c r="CH117" s="26"/>
      <c r="CI117" s="26"/>
      <c r="CJ117" s="26"/>
      <c r="CK117" s="26"/>
      <c r="CL117" s="26"/>
      <c r="CM117" s="26"/>
      <c r="CN117" s="26"/>
      <c r="CO117" s="26"/>
      <c r="CP117" s="26"/>
      <c r="CQ117" s="26"/>
      <c r="CR117" s="26"/>
      <c r="CS117" s="26"/>
      <c r="CT117" s="26"/>
      <c r="CU117" s="26"/>
    </row>
    <row r="118" spans="1:99" ht="15.5" x14ac:dyDescent="0.35">
      <c r="A118" s="203" t="str">
        <f t="shared" si="37"/>
        <v/>
      </c>
      <c r="B118" s="161" t="str">
        <f>IF('Year 8 _2022'!$B117="","", 'Year 8 _2022'!$B117)</f>
        <v/>
      </c>
      <c r="C118" s="160" t="str">
        <f>IF('Year 8 _2022'!$C117="","", 'Year 8 _2022'!$C117)</f>
        <v>NA</v>
      </c>
      <c r="D118" s="149" t="str">
        <f>IF('Year 8 _2022'!$D117="","", 'Year 8 _2022'!$D117)</f>
        <v/>
      </c>
      <c r="E118" s="120"/>
      <c r="F118" s="230" t="str">
        <f>IF('Year 8 _2022'!$E117="","", 'Year 8 _2022'!$E117)</f>
        <v/>
      </c>
      <c r="G118" s="161" t="str">
        <f>IF('Year 8 _2022'!$AB117="","", 'Year 8 _2022'!$AB117)</f>
        <v/>
      </c>
      <c r="H118" s="120"/>
      <c r="I118" s="171" t="str">
        <f>IF('Year 8 _2022'!$I117="","", 'Year 8 _2022'!$I117)</f>
        <v/>
      </c>
      <c r="J118" s="181"/>
      <c r="K118" s="180" t="str">
        <f>IF('Year 8 _2022'!$J117="","", 'Year 8 _2022'!$J117)</f>
        <v/>
      </c>
      <c r="L118" s="181"/>
      <c r="M118" s="180">
        <f t="shared" si="46"/>
        <v>0</v>
      </c>
      <c r="N118" s="180" t="str">
        <f>IF('Year 8 _2022'!$L117="","", 'Year 8 _2022'!$L117)</f>
        <v/>
      </c>
      <c r="O118" s="181"/>
      <c r="P118" s="171">
        <f>IF('Year 8 _2022'!$O117="",0, ('Year 8 _2022'!$O117+'Year 8 _2022'!$R117))</f>
        <v>0</v>
      </c>
      <c r="Q118" s="181"/>
      <c r="R118" s="180">
        <f>IF('Year 8 _2022'!$P117="",0, 'Year 8 _2022'!$P117)</f>
        <v>0</v>
      </c>
      <c r="S118" s="242"/>
      <c r="T118" s="349"/>
      <c r="U118" s="242"/>
      <c r="V118" s="174">
        <f t="shared" si="38"/>
        <v>0</v>
      </c>
      <c r="W118" s="351"/>
      <c r="X118" s="175"/>
      <c r="Y118" s="180">
        <f>IF('Year 8 _2022'!$V117="",0, ('Year 8 _2022'!$V117+'Year 8 _2022'!$Y117))</f>
        <v>0</v>
      </c>
      <c r="Z118" s="181"/>
      <c r="AA118" s="162">
        <f>IF('Year 8 _2022'!$W117="",0, 'Year 8 _2022'!$W117)</f>
        <v>0</v>
      </c>
      <c r="AB118" s="184"/>
      <c r="AC118" s="353"/>
      <c r="AD118" s="120"/>
      <c r="AE118" s="174">
        <f t="shared" si="48"/>
        <v>0</v>
      </c>
      <c r="AF118" s="183"/>
      <c r="AG118" s="165" t="str">
        <f t="shared" si="39"/>
        <v/>
      </c>
      <c r="AH118" s="170" t="str">
        <f t="shared" si="40"/>
        <v/>
      </c>
      <c r="AI118" s="153">
        <f t="shared" si="25"/>
        <v>0</v>
      </c>
      <c r="AJ118" s="166" t="str">
        <f t="shared" si="41"/>
        <v>NA</v>
      </c>
      <c r="AK118" s="166" t="str">
        <f t="shared" si="26"/>
        <v/>
      </c>
      <c r="AL118" s="166" t="str">
        <f t="shared" si="27"/>
        <v/>
      </c>
      <c r="AM118" s="166" t="str">
        <f t="shared" si="28"/>
        <v/>
      </c>
      <c r="AN118" s="166">
        <f t="shared" si="29"/>
        <v>0</v>
      </c>
      <c r="AO118" s="166">
        <f t="shared" si="30"/>
        <v>0</v>
      </c>
      <c r="AP118" s="166">
        <f t="shared" si="31"/>
        <v>0</v>
      </c>
      <c r="AQ118" s="166">
        <f t="shared" si="32"/>
        <v>0</v>
      </c>
      <c r="AR118" s="167" t="str">
        <f>IF('Year 8 _2022'!$S117="","", 'Year 8 _2022'!$S117)</f>
        <v/>
      </c>
      <c r="AS118" s="166" t="str">
        <f>IF('Year 8 _2022'!$Z117="","", 'Year 8 _2022'!$Z117)</f>
        <v/>
      </c>
      <c r="AT118" s="166" t="str">
        <f t="shared" si="47"/>
        <v/>
      </c>
      <c r="AU118" s="166" t="str">
        <f t="shared" si="33"/>
        <v>NA</v>
      </c>
      <c r="AV118" s="166" t="str">
        <f>IF(AU118="NA","",IF(AU118=999999, "", IF(AU118=888888, "", IF(COUNTIF($AU$11:AU118,AU118)=1,AU118,""))))</f>
        <v/>
      </c>
      <c r="AW118" s="166" t="str">
        <f t="shared" si="34"/>
        <v>NA</v>
      </c>
      <c r="AX118" s="166" t="str">
        <f>IF(AW118="NA","",IF(AW118=999999, "", IF(AW118=888888, "", IF(COUNTIF($AW$11:AW118,AW118)=1,AW118,""))))</f>
        <v/>
      </c>
      <c r="AY118" s="166" t="str">
        <f t="shared" si="35"/>
        <v>NA</v>
      </c>
      <c r="AZ118" s="166" t="str">
        <f>IF(AY118="NA","",IF(AY118=999999, "", IF(AY118=888888, "", IF(COUNTIF($AY$11:AY118,AY118)=1,AY118,""))))</f>
        <v/>
      </c>
      <c r="BA118" s="166">
        <f t="shared" si="42"/>
        <v>0</v>
      </c>
      <c r="BB118" s="166">
        <f t="shared" si="43"/>
        <v>0</v>
      </c>
      <c r="BC118" s="166" t="str">
        <f t="shared" si="44"/>
        <v/>
      </c>
      <c r="BD118" s="166" t="str">
        <f t="shared" si="36"/>
        <v/>
      </c>
      <c r="BE118" s="120" t="str">
        <f t="shared" si="45"/>
        <v>NA</v>
      </c>
      <c r="BF118" s="120" t="str">
        <f>IF(BE118="NA","",IF(BE118=999999, "", IF(BE118=888888, "", IF(COUNTIF($BE$11:BE118,BE118)=1,BE118,""))))</f>
        <v/>
      </c>
      <c r="BG118" s="121"/>
      <c r="BH118" s="121"/>
      <c r="BI118" s="121"/>
      <c r="BJ118" s="121"/>
      <c r="BK118" s="121"/>
      <c r="BL118" s="121"/>
      <c r="BM118" s="119"/>
      <c r="BN118" s="119"/>
      <c r="BO118" s="119"/>
      <c r="BP118" s="119"/>
      <c r="BQ118" s="119"/>
      <c r="BR118" s="119"/>
      <c r="BS118" s="119"/>
      <c r="BT118" s="119"/>
      <c r="BU118" s="119"/>
      <c r="BV118" s="119"/>
      <c r="BW118" s="119"/>
      <c r="BX118" s="119"/>
      <c r="BY118" s="119"/>
      <c r="BZ118" s="121"/>
      <c r="CA118" s="121"/>
      <c r="CB118" s="121"/>
      <c r="CC118" s="121"/>
      <c r="CD118" s="118"/>
      <c r="CE118" s="118"/>
      <c r="CF118" s="26"/>
      <c r="CG118" s="26"/>
      <c r="CH118" s="26"/>
      <c r="CI118" s="26"/>
      <c r="CJ118" s="26"/>
      <c r="CK118" s="26"/>
      <c r="CL118" s="26"/>
      <c r="CM118" s="26"/>
      <c r="CN118" s="26"/>
      <c r="CO118" s="26"/>
      <c r="CP118" s="26"/>
      <c r="CQ118" s="26"/>
      <c r="CR118" s="26"/>
      <c r="CS118" s="26"/>
      <c r="CT118" s="26"/>
      <c r="CU118" s="26"/>
    </row>
    <row r="119" spans="1:99" ht="15.5" x14ac:dyDescent="0.35">
      <c r="A119" s="203" t="str">
        <f t="shared" si="37"/>
        <v/>
      </c>
      <c r="B119" s="161" t="str">
        <f>IF('Year 8 _2022'!$B118="","", 'Year 8 _2022'!$B118)</f>
        <v/>
      </c>
      <c r="C119" s="160" t="str">
        <f>IF('Year 8 _2022'!$C118="","", 'Year 8 _2022'!$C118)</f>
        <v>NA</v>
      </c>
      <c r="D119" s="149" t="str">
        <f>IF('Year 8 _2022'!$D118="","", 'Year 8 _2022'!$D118)</f>
        <v/>
      </c>
      <c r="E119" s="120"/>
      <c r="F119" s="230" t="str">
        <f>IF('Year 8 _2022'!$E118="","", 'Year 8 _2022'!$E118)</f>
        <v/>
      </c>
      <c r="G119" s="161" t="str">
        <f>IF('Year 8 _2022'!$AB118="","", 'Year 8 _2022'!$AB118)</f>
        <v/>
      </c>
      <c r="H119" s="120"/>
      <c r="I119" s="171" t="str">
        <f>IF('Year 8 _2022'!$I118="","", 'Year 8 _2022'!$I118)</f>
        <v/>
      </c>
      <c r="J119" s="181"/>
      <c r="K119" s="180" t="str">
        <f>IF('Year 8 _2022'!$J118="","", 'Year 8 _2022'!$J118)</f>
        <v/>
      </c>
      <c r="L119" s="181"/>
      <c r="M119" s="180">
        <f t="shared" si="46"/>
        <v>0</v>
      </c>
      <c r="N119" s="180" t="str">
        <f>IF('Year 8 _2022'!$L118="","", 'Year 8 _2022'!$L118)</f>
        <v/>
      </c>
      <c r="O119" s="181"/>
      <c r="P119" s="171">
        <f>IF('Year 8 _2022'!$O118="",0, ('Year 8 _2022'!$O118+'Year 8 _2022'!$R118))</f>
        <v>0</v>
      </c>
      <c r="Q119" s="181"/>
      <c r="R119" s="180">
        <f>IF('Year 8 _2022'!$P118="",0, 'Year 8 _2022'!$P118)</f>
        <v>0</v>
      </c>
      <c r="S119" s="242"/>
      <c r="T119" s="349"/>
      <c r="U119" s="242"/>
      <c r="V119" s="174">
        <f t="shared" si="38"/>
        <v>0</v>
      </c>
      <c r="W119" s="351"/>
      <c r="X119" s="175"/>
      <c r="Y119" s="180">
        <f>IF('Year 8 _2022'!$V118="",0, ('Year 8 _2022'!$V118+'Year 8 _2022'!$Y118))</f>
        <v>0</v>
      </c>
      <c r="Z119" s="181"/>
      <c r="AA119" s="162">
        <f>IF('Year 8 _2022'!$W118="",0, 'Year 8 _2022'!$W118)</f>
        <v>0</v>
      </c>
      <c r="AB119" s="184"/>
      <c r="AC119" s="353"/>
      <c r="AD119" s="120"/>
      <c r="AE119" s="174">
        <f t="shared" si="48"/>
        <v>0</v>
      </c>
      <c r="AF119" s="183"/>
      <c r="AG119" s="165" t="str">
        <f t="shared" si="39"/>
        <v/>
      </c>
      <c r="AH119" s="170" t="str">
        <f t="shared" si="40"/>
        <v/>
      </c>
      <c r="AI119" s="153">
        <f t="shared" si="25"/>
        <v>0</v>
      </c>
      <c r="AJ119" s="166" t="str">
        <f t="shared" si="41"/>
        <v>NA</v>
      </c>
      <c r="AK119" s="166" t="str">
        <f t="shared" si="26"/>
        <v/>
      </c>
      <c r="AL119" s="166" t="str">
        <f t="shared" si="27"/>
        <v/>
      </c>
      <c r="AM119" s="166" t="str">
        <f t="shared" si="28"/>
        <v/>
      </c>
      <c r="AN119" s="166">
        <f t="shared" si="29"/>
        <v>0</v>
      </c>
      <c r="AO119" s="166">
        <f t="shared" si="30"/>
        <v>0</v>
      </c>
      <c r="AP119" s="166">
        <f t="shared" si="31"/>
        <v>0</v>
      </c>
      <c r="AQ119" s="166">
        <f t="shared" si="32"/>
        <v>0</v>
      </c>
      <c r="AR119" s="167" t="str">
        <f>IF('Year 8 _2022'!$S118="","", 'Year 8 _2022'!$S118)</f>
        <v/>
      </c>
      <c r="AS119" s="166" t="str">
        <f>IF('Year 8 _2022'!$Z118="","", 'Year 8 _2022'!$Z118)</f>
        <v/>
      </c>
      <c r="AT119" s="166" t="str">
        <f t="shared" si="47"/>
        <v/>
      </c>
      <c r="AU119" s="166" t="str">
        <f t="shared" si="33"/>
        <v>NA</v>
      </c>
      <c r="AV119" s="166" t="str">
        <f>IF(AU119="NA","",IF(AU119=999999, "", IF(AU119=888888, "", IF(COUNTIF($AU$11:AU119,AU119)=1,AU119,""))))</f>
        <v/>
      </c>
      <c r="AW119" s="166" t="str">
        <f t="shared" si="34"/>
        <v>NA</v>
      </c>
      <c r="AX119" s="166" t="str">
        <f>IF(AW119="NA","",IF(AW119=999999, "", IF(AW119=888888, "", IF(COUNTIF($AW$11:AW119,AW119)=1,AW119,""))))</f>
        <v/>
      </c>
      <c r="AY119" s="166" t="str">
        <f t="shared" si="35"/>
        <v>NA</v>
      </c>
      <c r="AZ119" s="166" t="str">
        <f>IF(AY119="NA","",IF(AY119=999999, "", IF(AY119=888888, "", IF(COUNTIF($AY$11:AY119,AY119)=1,AY119,""))))</f>
        <v/>
      </c>
      <c r="BA119" s="166">
        <f t="shared" si="42"/>
        <v>0</v>
      </c>
      <c r="BB119" s="166">
        <f t="shared" si="43"/>
        <v>0</v>
      </c>
      <c r="BC119" s="166" t="str">
        <f t="shared" si="44"/>
        <v/>
      </c>
      <c r="BD119" s="166" t="str">
        <f t="shared" si="36"/>
        <v/>
      </c>
      <c r="BE119" s="120" t="str">
        <f t="shared" si="45"/>
        <v>NA</v>
      </c>
      <c r="BF119" s="120" t="str">
        <f>IF(BE119="NA","",IF(BE119=999999, "", IF(BE119=888888, "", IF(COUNTIF($BE$11:BE119,BE119)=1,BE119,""))))</f>
        <v/>
      </c>
      <c r="BG119" s="121"/>
      <c r="BH119" s="121"/>
      <c r="BI119" s="121"/>
      <c r="BJ119" s="121"/>
      <c r="BK119" s="121"/>
      <c r="BL119" s="121"/>
      <c r="BM119" s="119"/>
      <c r="BN119" s="119"/>
      <c r="BO119" s="119"/>
      <c r="BP119" s="119"/>
      <c r="BQ119" s="119"/>
      <c r="BR119" s="119"/>
      <c r="BS119" s="119"/>
      <c r="BT119" s="119"/>
      <c r="BU119" s="119"/>
      <c r="BV119" s="119"/>
      <c r="BW119" s="119"/>
      <c r="BX119" s="119"/>
      <c r="BY119" s="119"/>
      <c r="BZ119" s="121"/>
      <c r="CA119" s="121"/>
      <c r="CB119" s="121"/>
      <c r="CC119" s="121"/>
      <c r="CD119" s="118"/>
      <c r="CE119" s="118"/>
      <c r="CF119" s="26"/>
      <c r="CG119" s="26"/>
      <c r="CH119" s="26"/>
      <c r="CI119" s="26"/>
      <c r="CJ119" s="26"/>
      <c r="CK119" s="26"/>
      <c r="CL119" s="26"/>
      <c r="CM119" s="26"/>
      <c r="CN119" s="26"/>
      <c r="CO119" s="26"/>
      <c r="CP119" s="26"/>
      <c r="CQ119" s="26"/>
      <c r="CR119" s="26"/>
      <c r="CS119" s="26"/>
      <c r="CT119" s="26"/>
      <c r="CU119" s="26"/>
    </row>
    <row r="120" spans="1:99" ht="15.5" x14ac:dyDescent="0.35">
      <c r="A120" s="203" t="str">
        <f t="shared" si="37"/>
        <v/>
      </c>
      <c r="B120" s="161" t="str">
        <f>IF('Year 8 _2022'!$B119="","", 'Year 8 _2022'!$B119)</f>
        <v/>
      </c>
      <c r="C120" s="160" t="str">
        <f>IF('Year 8 _2022'!$C119="","", 'Year 8 _2022'!$C119)</f>
        <v>NA</v>
      </c>
      <c r="D120" s="149" t="str">
        <f>IF('Year 8 _2022'!$D119="","", 'Year 8 _2022'!$D119)</f>
        <v/>
      </c>
      <c r="E120" s="120"/>
      <c r="F120" s="230" t="str">
        <f>IF('Year 8 _2022'!$E119="","", 'Year 8 _2022'!$E119)</f>
        <v/>
      </c>
      <c r="G120" s="161" t="str">
        <f>IF('Year 8 _2022'!$AB119="","", 'Year 8 _2022'!$AB119)</f>
        <v/>
      </c>
      <c r="H120" s="120"/>
      <c r="I120" s="171" t="str">
        <f>IF('Year 8 _2022'!$I119="","", 'Year 8 _2022'!$I119)</f>
        <v/>
      </c>
      <c r="J120" s="181"/>
      <c r="K120" s="180" t="str">
        <f>IF('Year 8 _2022'!$J119="","", 'Year 8 _2022'!$J119)</f>
        <v/>
      </c>
      <c r="L120" s="181"/>
      <c r="M120" s="180">
        <f t="shared" si="46"/>
        <v>0</v>
      </c>
      <c r="N120" s="180" t="str">
        <f>IF('Year 8 _2022'!$L119="","", 'Year 8 _2022'!$L119)</f>
        <v/>
      </c>
      <c r="O120" s="181"/>
      <c r="P120" s="171">
        <f>IF('Year 8 _2022'!$O119="",0, ('Year 8 _2022'!$O119+'Year 8 _2022'!$R119))</f>
        <v>0</v>
      </c>
      <c r="Q120" s="181"/>
      <c r="R120" s="180">
        <f>IF('Year 8 _2022'!$P119="",0, 'Year 8 _2022'!$P119)</f>
        <v>0</v>
      </c>
      <c r="S120" s="242"/>
      <c r="T120" s="349"/>
      <c r="U120" s="242"/>
      <c r="V120" s="174">
        <f t="shared" si="38"/>
        <v>0</v>
      </c>
      <c r="W120" s="351"/>
      <c r="X120" s="175"/>
      <c r="Y120" s="180">
        <f>IF('Year 8 _2022'!$V119="",0, ('Year 8 _2022'!$V119+'Year 8 _2022'!$Y119))</f>
        <v>0</v>
      </c>
      <c r="Z120" s="181"/>
      <c r="AA120" s="162">
        <f>IF('Year 8 _2022'!$W119="",0, 'Year 8 _2022'!$W119)</f>
        <v>0</v>
      </c>
      <c r="AB120" s="184"/>
      <c r="AC120" s="353"/>
      <c r="AD120" s="120"/>
      <c r="AE120" s="174">
        <f t="shared" si="48"/>
        <v>0</v>
      </c>
      <c r="AF120" s="183"/>
      <c r="AG120" s="165" t="str">
        <f t="shared" si="39"/>
        <v/>
      </c>
      <c r="AH120" s="170" t="str">
        <f t="shared" si="40"/>
        <v/>
      </c>
      <c r="AI120" s="153">
        <f t="shared" si="25"/>
        <v>0</v>
      </c>
      <c r="AJ120" s="166" t="str">
        <f t="shared" si="41"/>
        <v>NA</v>
      </c>
      <c r="AK120" s="166" t="str">
        <f t="shared" si="26"/>
        <v/>
      </c>
      <c r="AL120" s="166" t="str">
        <f t="shared" si="27"/>
        <v/>
      </c>
      <c r="AM120" s="166" t="str">
        <f t="shared" si="28"/>
        <v/>
      </c>
      <c r="AN120" s="166">
        <f t="shared" si="29"/>
        <v>0</v>
      </c>
      <c r="AO120" s="166">
        <f t="shared" si="30"/>
        <v>0</v>
      </c>
      <c r="AP120" s="166">
        <f t="shared" si="31"/>
        <v>0</v>
      </c>
      <c r="AQ120" s="166">
        <f t="shared" si="32"/>
        <v>0</v>
      </c>
      <c r="AR120" s="167" t="str">
        <f>IF('Year 8 _2022'!$S119="","", 'Year 8 _2022'!$S119)</f>
        <v/>
      </c>
      <c r="AS120" s="166" t="str">
        <f>IF('Year 8 _2022'!$Z119="","", 'Year 8 _2022'!$Z119)</f>
        <v/>
      </c>
      <c r="AT120" s="166" t="str">
        <f t="shared" si="47"/>
        <v/>
      </c>
      <c r="AU120" s="166" t="str">
        <f t="shared" si="33"/>
        <v>NA</v>
      </c>
      <c r="AV120" s="166" t="str">
        <f>IF(AU120="NA","",IF(AU120=999999, "", IF(AU120=888888, "", IF(COUNTIF($AU$11:AU120,AU120)=1,AU120,""))))</f>
        <v/>
      </c>
      <c r="AW120" s="166" t="str">
        <f t="shared" si="34"/>
        <v>NA</v>
      </c>
      <c r="AX120" s="166" t="str">
        <f>IF(AW120="NA","",IF(AW120=999999, "", IF(AW120=888888, "", IF(COUNTIF($AW$11:AW120,AW120)=1,AW120,""))))</f>
        <v/>
      </c>
      <c r="AY120" s="166" t="str">
        <f t="shared" si="35"/>
        <v>NA</v>
      </c>
      <c r="AZ120" s="166" t="str">
        <f>IF(AY120="NA","",IF(AY120=999999, "", IF(AY120=888888, "", IF(COUNTIF($AY$11:AY120,AY120)=1,AY120,""))))</f>
        <v/>
      </c>
      <c r="BA120" s="166">
        <f t="shared" si="42"/>
        <v>0</v>
      </c>
      <c r="BB120" s="166">
        <f t="shared" si="43"/>
        <v>0</v>
      </c>
      <c r="BC120" s="166" t="str">
        <f t="shared" si="44"/>
        <v/>
      </c>
      <c r="BD120" s="166" t="str">
        <f t="shared" si="36"/>
        <v/>
      </c>
      <c r="BE120" s="120" t="str">
        <f t="shared" si="45"/>
        <v>NA</v>
      </c>
      <c r="BF120" s="120" t="str">
        <f>IF(BE120="NA","",IF(BE120=999999, "", IF(BE120=888888, "", IF(COUNTIF($BE$11:BE120,BE120)=1,BE120,""))))</f>
        <v/>
      </c>
      <c r="BG120" s="121"/>
      <c r="BH120" s="121"/>
      <c r="BI120" s="121"/>
      <c r="BJ120" s="121"/>
      <c r="BK120" s="121"/>
      <c r="BL120" s="121"/>
      <c r="BM120" s="119"/>
      <c r="BN120" s="119"/>
      <c r="BO120" s="119"/>
      <c r="BP120" s="119"/>
      <c r="BQ120" s="119"/>
      <c r="BR120" s="119"/>
      <c r="BS120" s="119"/>
      <c r="BT120" s="119"/>
      <c r="BU120" s="119"/>
      <c r="BV120" s="119"/>
      <c r="BW120" s="119"/>
      <c r="BX120" s="119"/>
      <c r="BY120" s="119"/>
      <c r="BZ120" s="121"/>
      <c r="CA120" s="121"/>
      <c r="CB120" s="121"/>
      <c r="CC120" s="121"/>
      <c r="CD120" s="118"/>
      <c r="CE120" s="118"/>
      <c r="CF120" s="26"/>
      <c r="CG120" s="26"/>
      <c r="CH120" s="26"/>
      <c r="CI120" s="26"/>
      <c r="CJ120" s="26"/>
      <c r="CK120" s="26"/>
      <c r="CL120" s="26"/>
      <c r="CM120" s="26"/>
      <c r="CN120" s="26"/>
      <c r="CO120" s="26"/>
      <c r="CP120" s="26"/>
      <c r="CQ120" s="26"/>
      <c r="CR120" s="26"/>
      <c r="CS120" s="26"/>
      <c r="CT120" s="26"/>
      <c r="CU120" s="26"/>
    </row>
    <row r="121" spans="1:99" ht="15.5" x14ac:dyDescent="0.35">
      <c r="A121" s="203" t="str">
        <f t="shared" si="37"/>
        <v/>
      </c>
      <c r="B121" s="161" t="str">
        <f>IF('Year 8 _2022'!$B120="","", 'Year 8 _2022'!$B120)</f>
        <v/>
      </c>
      <c r="C121" s="160" t="str">
        <f>IF('Year 8 _2022'!$C120="","", 'Year 8 _2022'!$C120)</f>
        <v>NA</v>
      </c>
      <c r="D121" s="149" t="str">
        <f>IF('Year 8 _2022'!$D120="","", 'Year 8 _2022'!$D120)</f>
        <v/>
      </c>
      <c r="E121" s="120"/>
      <c r="F121" s="230" t="str">
        <f>IF('Year 8 _2022'!$E120="","", 'Year 8 _2022'!$E120)</f>
        <v/>
      </c>
      <c r="G121" s="161" t="str">
        <f>IF('Year 8 _2022'!$AB120="","", 'Year 8 _2022'!$AB120)</f>
        <v/>
      </c>
      <c r="H121" s="120"/>
      <c r="I121" s="171" t="str">
        <f>IF('Year 8 _2022'!$I120="","", 'Year 8 _2022'!$I120)</f>
        <v/>
      </c>
      <c r="J121" s="181"/>
      <c r="K121" s="180" t="str">
        <f>IF('Year 8 _2022'!$J120="","", 'Year 8 _2022'!$J120)</f>
        <v/>
      </c>
      <c r="L121" s="181"/>
      <c r="M121" s="180">
        <f t="shared" si="46"/>
        <v>0</v>
      </c>
      <c r="N121" s="180" t="str">
        <f>IF('Year 8 _2022'!$L120="","", 'Year 8 _2022'!$L120)</f>
        <v/>
      </c>
      <c r="O121" s="181"/>
      <c r="P121" s="171">
        <f>IF('Year 8 _2022'!$O120="",0, ('Year 8 _2022'!$O120+'Year 8 _2022'!$R120))</f>
        <v>0</v>
      </c>
      <c r="Q121" s="181"/>
      <c r="R121" s="180">
        <f>IF('Year 8 _2022'!$P120="",0, 'Year 8 _2022'!$P120)</f>
        <v>0</v>
      </c>
      <c r="S121" s="242"/>
      <c r="T121" s="349"/>
      <c r="U121" s="242"/>
      <c r="V121" s="174">
        <f t="shared" si="38"/>
        <v>0</v>
      </c>
      <c r="W121" s="351"/>
      <c r="X121" s="175"/>
      <c r="Y121" s="180">
        <f>IF('Year 8 _2022'!$V120="",0, ('Year 8 _2022'!$V120+'Year 8 _2022'!$Y120))</f>
        <v>0</v>
      </c>
      <c r="Z121" s="181"/>
      <c r="AA121" s="162">
        <f>IF('Year 8 _2022'!$W120="",0, 'Year 8 _2022'!$W120)</f>
        <v>0</v>
      </c>
      <c r="AB121" s="184"/>
      <c r="AC121" s="353"/>
      <c r="AD121" s="120"/>
      <c r="AE121" s="174">
        <f t="shared" si="48"/>
        <v>0</v>
      </c>
      <c r="AF121" s="183"/>
      <c r="AG121" s="165" t="str">
        <f t="shared" si="39"/>
        <v/>
      </c>
      <c r="AH121" s="170" t="str">
        <f t="shared" si="40"/>
        <v/>
      </c>
      <c r="AI121" s="153">
        <f t="shared" si="25"/>
        <v>0</v>
      </c>
      <c r="AJ121" s="166" t="str">
        <f t="shared" si="41"/>
        <v>NA</v>
      </c>
      <c r="AK121" s="166" t="str">
        <f t="shared" si="26"/>
        <v/>
      </c>
      <c r="AL121" s="166" t="str">
        <f t="shared" si="27"/>
        <v/>
      </c>
      <c r="AM121" s="166" t="str">
        <f t="shared" si="28"/>
        <v/>
      </c>
      <c r="AN121" s="166">
        <f t="shared" si="29"/>
        <v>0</v>
      </c>
      <c r="AO121" s="166">
        <f t="shared" si="30"/>
        <v>0</v>
      </c>
      <c r="AP121" s="166">
        <f t="shared" si="31"/>
        <v>0</v>
      </c>
      <c r="AQ121" s="166">
        <f t="shared" si="32"/>
        <v>0</v>
      </c>
      <c r="AR121" s="167" t="str">
        <f>IF('Year 8 _2022'!$S120="","", 'Year 8 _2022'!$S120)</f>
        <v/>
      </c>
      <c r="AS121" s="166" t="str">
        <f>IF('Year 8 _2022'!$Z120="","", 'Year 8 _2022'!$Z120)</f>
        <v/>
      </c>
      <c r="AT121" s="166" t="str">
        <f t="shared" si="47"/>
        <v/>
      </c>
      <c r="AU121" s="166" t="str">
        <f t="shared" si="33"/>
        <v>NA</v>
      </c>
      <c r="AV121" s="166" t="str">
        <f>IF(AU121="NA","",IF(AU121=999999, "", IF(AU121=888888, "", IF(COUNTIF($AU$11:AU121,AU121)=1,AU121,""))))</f>
        <v/>
      </c>
      <c r="AW121" s="166" t="str">
        <f t="shared" si="34"/>
        <v>NA</v>
      </c>
      <c r="AX121" s="166" t="str">
        <f>IF(AW121="NA","",IF(AW121=999999, "", IF(AW121=888888, "", IF(COUNTIF($AW$11:AW121,AW121)=1,AW121,""))))</f>
        <v/>
      </c>
      <c r="AY121" s="166" t="str">
        <f t="shared" si="35"/>
        <v>NA</v>
      </c>
      <c r="AZ121" s="166" t="str">
        <f>IF(AY121="NA","",IF(AY121=999999, "", IF(AY121=888888, "", IF(COUNTIF($AY$11:AY121,AY121)=1,AY121,""))))</f>
        <v/>
      </c>
      <c r="BA121" s="166">
        <f t="shared" si="42"/>
        <v>0</v>
      </c>
      <c r="BB121" s="166">
        <f t="shared" si="43"/>
        <v>0</v>
      </c>
      <c r="BC121" s="166" t="str">
        <f t="shared" si="44"/>
        <v/>
      </c>
      <c r="BD121" s="166" t="str">
        <f t="shared" si="36"/>
        <v/>
      </c>
      <c r="BE121" s="120" t="str">
        <f t="shared" si="45"/>
        <v>NA</v>
      </c>
      <c r="BF121" s="120" t="str">
        <f>IF(BE121="NA","",IF(BE121=999999, "", IF(BE121=888888, "", IF(COUNTIF($BE$11:BE121,BE121)=1,BE121,""))))</f>
        <v/>
      </c>
      <c r="BG121" s="121"/>
      <c r="BH121" s="121"/>
      <c r="BI121" s="121"/>
      <c r="BJ121" s="121"/>
      <c r="BK121" s="121"/>
      <c r="BL121" s="121"/>
      <c r="BM121" s="119"/>
      <c r="BN121" s="119"/>
      <c r="BO121" s="119"/>
      <c r="BP121" s="119"/>
      <c r="BQ121" s="119"/>
      <c r="BR121" s="119"/>
      <c r="BS121" s="119"/>
      <c r="BT121" s="119"/>
      <c r="BU121" s="119"/>
      <c r="BV121" s="119"/>
      <c r="BW121" s="119"/>
      <c r="BX121" s="119"/>
      <c r="BY121" s="119"/>
      <c r="BZ121" s="121"/>
      <c r="CA121" s="121"/>
      <c r="CB121" s="121"/>
      <c r="CC121" s="121"/>
      <c r="CD121" s="118"/>
      <c r="CE121" s="118"/>
      <c r="CF121" s="26"/>
      <c r="CG121" s="26"/>
      <c r="CH121" s="26"/>
      <c r="CI121" s="26"/>
      <c r="CJ121" s="26"/>
      <c r="CK121" s="26"/>
      <c r="CL121" s="26"/>
      <c r="CM121" s="26"/>
      <c r="CN121" s="26"/>
      <c r="CO121" s="26"/>
      <c r="CP121" s="26"/>
      <c r="CQ121" s="26"/>
      <c r="CR121" s="26"/>
      <c r="CS121" s="26"/>
      <c r="CT121" s="26"/>
      <c r="CU121" s="26"/>
    </row>
    <row r="122" spans="1:99" ht="15.5" x14ac:dyDescent="0.35">
      <c r="A122" s="203" t="str">
        <f t="shared" si="37"/>
        <v/>
      </c>
      <c r="B122" s="161" t="str">
        <f>IF('Year 8 _2022'!$B121="","", 'Year 8 _2022'!$B121)</f>
        <v/>
      </c>
      <c r="C122" s="160" t="str">
        <f>IF('Year 8 _2022'!$C121="","", 'Year 8 _2022'!$C121)</f>
        <v>NA</v>
      </c>
      <c r="D122" s="149" t="str">
        <f>IF('Year 8 _2022'!$D121="","", 'Year 8 _2022'!$D121)</f>
        <v/>
      </c>
      <c r="E122" s="120"/>
      <c r="F122" s="230" t="str">
        <f>IF('Year 8 _2022'!$E121="","", 'Year 8 _2022'!$E121)</f>
        <v/>
      </c>
      <c r="G122" s="161" t="str">
        <f>IF('Year 8 _2022'!$AB121="","", 'Year 8 _2022'!$AB121)</f>
        <v/>
      </c>
      <c r="H122" s="120"/>
      <c r="I122" s="171" t="str">
        <f>IF('Year 8 _2022'!$I121="","", 'Year 8 _2022'!$I121)</f>
        <v/>
      </c>
      <c r="J122" s="181"/>
      <c r="K122" s="180" t="str">
        <f>IF('Year 8 _2022'!$J121="","", 'Year 8 _2022'!$J121)</f>
        <v/>
      </c>
      <c r="L122" s="181"/>
      <c r="M122" s="180">
        <f t="shared" si="46"/>
        <v>0</v>
      </c>
      <c r="N122" s="180" t="str">
        <f>IF('Year 8 _2022'!$L121="","", 'Year 8 _2022'!$L121)</f>
        <v/>
      </c>
      <c r="O122" s="181"/>
      <c r="P122" s="171">
        <f>IF('Year 8 _2022'!$O121="",0, ('Year 8 _2022'!$O121+'Year 8 _2022'!$R121))</f>
        <v>0</v>
      </c>
      <c r="Q122" s="181"/>
      <c r="R122" s="180">
        <f>IF('Year 8 _2022'!$P121="",0, 'Year 8 _2022'!$P121)</f>
        <v>0</v>
      </c>
      <c r="S122" s="242"/>
      <c r="T122" s="349"/>
      <c r="U122" s="242"/>
      <c r="V122" s="174">
        <f t="shared" si="38"/>
        <v>0</v>
      </c>
      <c r="W122" s="351"/>
      <c r="X122" s="175"/>
      <c r="Y122" s="180">
        <f>IF('Year 8 _2022'!$V121="",0, ('Year 8 _2022'!$V121+'Year 8 _2022'!$Y121))</f>
        <v>0</v>
      </c>
      <c r="Z122" s="181"/>
      <c r="AA122" s="162">
        <f>IF('Year 8 _2022'!$W121="",0, 'Year 8 _2022'!$W121)</f>
        <v>0</v>
      </c>
      <c r="AB122" s="184"/>
      <c r="AC122" s="353"/>
      <c r="AD122" s="120"/>
      <c r="AE122" s="174">
        <f t="shared" si="48"/>
        <v>0</v>
      </c>
      <c r="AF122" s="183"/>
      <c r="AG122" s="165" t="str">
        <f t="shared" si="39"/>
        <v/>
      </c>
      <c r="AH122" s="170" t="str">
        <f t="shared" si="40"/>
        <v/>
      </c>
      <c r="AI122" s="153">
        <f t="shared" si="25"/>
        <v>0</v>
      </c>
      <c r="AJ122" s="166" t="str">
        <f t="shared" si="41"/>
        <v>NA</v>
      </c>
      <c r="AK122" s="166" t="str">
        <f t="shared" si="26"/>
        <v/>
      </c>
      <c r="AL122" s="166" t="str">
        <f t="shared" si="27"/>
        <v/>
      </c>
      <c r="AM122" s="166" t="str">
        <f t="shared" si="28"/>
        <v/>
      </c>
      <c r="AN122" s="166">
        <f t="shared" si="29"/>
        <v>0</v>
      </c>
      <c r="AO122" s="166">
        <f t="shared" si="30"/>
        <v>0</v>
      </c>
      <c r="AP122" s="166">
        <f t="shared" si="31"/>
        <v>0</v>
      </c>
      <c r="AQ122" s="166">
        <f t="shared" si="32"/>
        <v>0</v>
      </c>
      <c r="AR122" s="167" t="str">
        <f>IF('Year 8 _2022'!$S121="","", 'Year 8 _2022'!$S121)</f>
        <v/>
      </c>
      <c r="AS122" s="166" t="str">
        <f>IF('Year 8 _2022'!$Z121="","", 'Year 8 _2022'!$Z121)</f>
        <v/>
      </c>
      <c r="AT122" s="166" t="str">
        <f t="shared" si="47"/>
        <v/>
      </c>
      <c r="AU122" s="166" t="str">
        <f t="shared" si="33"/>
        <v>NA</v>
      </c>
      <c r="AV122" s="166" t="str">
        <f>IF(AU122="NA","",IF(AU122=999999, "", IF(AU122=888888, "", IF(COUNTIF($AU$11:AU122,AU122)=1,AU122,""))))</f>
        <v/>
      </c>
      <c r="AW122" s="166" t="str">
        <f t="shared" si="34"/>
        <v>NA</v>
      </c>
      <c r="AX122" s="166" t="str">
        <f>IF(AW122="NA","",IF(AW122=999999, "", IF(AW122=888888, "", IF(COUNTIF($AW$11:AW122,AW122)=1,AW122,""))))</f>
        <v/>
      </c>
      <c r="AY122" s="166" t="str">
        <f t="shared" si="35"/>
        <v>NA</v>
      </c>
      <c r="AZ122" s="166" t="str">
        <f>IF(AY122="NA","",IF(AY122=999999, "", IF(AY122=888888, "", IF(COUNTIF($AY$11:AY122,AY122)=1,AY122,""))))</f>
        <v/>
      </c>
      <c r="BA122" s="166">
        <f t="shared" si="42"/>
        <v>0</v>
      </c>
      <c r="BB122" s="166">
        <f t="shared" si="43"/>
        <v>0</v>
      </c>
      <c r="BC122" s="166" t="str">
        <f t="shared" si="44"/>
        <v/>
      </c>
      <c r="BD122" s="166" t="str">
        <f t="shared" si="36"/>
        <v/>
      </c>
      <c r="BE122" s="120" t="str">
        <f t="shared" si="45"/>
        <v>NA</v>
      </c>
      <c r="BF122" s="120" t="str">
        <f>IF(BE122="NA","",IF(BE122=999999, "", IF(BE122=888888, "", IF(COUNTIF($BE$11:BE122,BE122)=1,BE122,""))))</f>
        <v/>
      </c>
      <c r="BG122" s="121"/>
      <c r="BH122" s="121"/>
      <c r="BI122" s="121"/>
      <c r="BJ122" s="121"/>
      <c r="BK122" s="121"/>
      <c r="BL122" s="121"/>
      <c r="BM122" s="119"/>
      <c r="BN122" s="119"/>
      <c r="BO122" s="119"/>
      <c r="BP122" s="119"/>
      <c r="BQ122" s="119"/>
      <c r="BR122" s="119"/>
      <c r="BS122" s="119"/>
      <c r="BT122" s="119"/>
      <c r="BU122" s="119"/>
      <c r="BV122" s="119"/>
      <c r="BW122" s="119"/>
      <c r="BX122" s="119"/>
      <c r="BY122" s="119"/>
      <c r="BZ122" s="121"/>
      <c r="CA122" s="121"/>
      <c r="CB122" s="121"/>
      <c r="CC122" s="121"/>
      <c r="CD122" s="118"/>
      <c r="CE122" s="118"/>
      <c r="CF122" s="26"/>
      <c r="CG122" s="26"/>
      <c r="CH122" s="26"/>
      <c r="CI122" s="26"/>
      <c r="CJ122" s="26"/>
      <c r="CK122" s="26"/>
      <c r="CL122" s="26"/>
      <c r="CM122" s="26"/>
      <c r="CN122" s="26"/>
      <c r="CO122" s="26"/>
      <c r="CP122" s="26"/>
      <c r="CQ122" s="26"/>
      <c r="CR122" s="26"/>
      <c r="CS122" s="26"/>
      <c r="CT122" s="26"/>
      <c r="CU122" s="26"/>
    </row>
    <row r="123" spans="1:99" ht="15.5" x14ac:dyDescent="0.35">
      <c r="A123" s="203" t="str">
        <f t="shared" si="37"/>
        <v/>
      </c>
      <c r="B123" s="161" t="str">
        <f>IF('Year 8 _2022'!$B122="","", 'Year 8 _2022'!$B122)</f>
        <v/>
      </c>
      <c r="C123" s="160" t="str">
        <f>IF('Year 8 _2022'!$C122="","", 'Year 8 _2022'!$C122)</f>
        <v>NA</v>
      </c>
      <c r="D123" s="149" t="str">
        <f>IF('Year 8 _2022'!$D122="","", 'Year 8 _2022'!$D122)</f>
        <v/>
      </c>
      <c r="E123" s="120"/>
      <c r="F123" s="230" t="str">
        <f>IF('Year 8 _2022'!$E122="","", 'Year 8 _2022'!$E122)</f>
        <v/>
      </c>
      <c r="G123" s="161" t="str">
        <f>IF('Year 8 _2022'!$AB122="","", 'Year 8 _2022'!$AB122)</f>
        <v/>
      </c>
      <c r="H123" s="120"/>
      <c r="I123" s="171" t="str">
        <f>IF('Year 8 _2022'!$I122="","", 'Year 8 _2022'!$I122)</f>
        <v/>
      </c>
      <c r="J123" s="181"/>
      <c r="K123" s="180" t="str">
        <f>IF('Year 8 _2022'!$J122="","", 'Year 8 _2022'!$J122)</f>
        <v/>
      </c>
      <c r="L123" s="181"/>
      <c r="M123" s="180">
        <f t="shared" si="46"/>
        <v>0</v>
      </c>
      <c r="N123" s="180" t="str">
        <f>IF('Year 8 _2022'!$L122="","", 'Year 8 _2022'!$L122)</f>
        <v/>
      </c>
      <c r="O123" s="181"/>
      <c r="P123" s="171">
        <f>IF('Year 8 _2022'!$O122="",0, ('Year 8 _2022'!$O122+'Year 8 _2022'!$R122))</f>
        <v>0</v>
      </c>
      <c r="Q123" s="181"/>
      <c r="R123" s="180">
        <f>IF('Year 8 _2022'!$P122="",0, 'Year 8 _2022'!$P122)</f>
        <v>0</v>
      </c>
      <c r="S123" s="242"/>
      <c r="T123" s="349"/>
      <c r="U123" s="242"/>
      <c r="V123" s="174">
        <f t="shared" si="38"/>
        <v>0</v>
      </c>
      <c r="W123" s="351"/>
      <c r="X123" s="175"/>
      <c r="Y123" s="180">
        <f>IF('Year 8 _2022'!$V122="",0, ('Year 8 _2022'!$V122+'Year 8 _2022'!$Y122))</f>
        <v>0</v>
      </c>
      <c r="Z123" s="181"/>
      <c r="AA123" s="162">
        <f>IF('Year 8 _2022'!$W122="",0, 'Year 8 _2022'!$W122)</f>
        <v>0</v>
      </c>
      <c r="AB123" s="184"/>
      <c r="AC123" s="353"/>
      <c r="AD123" s="120"/>
      <c r="AE123" s="174">
        <f t="shared" si="48"/>
        <v>0</v>
      </c>
      <c r="AF123" s="183"/>
      <c r="AG123" s="165" t="str">
        <f t="shared" si="39"/>
        <v/>
      </c>
      <c r="AH123" s="170" t="str">
        <f t="shared" si="40"/>
        <v/>
      </c>
      <c r="AI123" s="153">
        <f t="shared" si="25"/>
        <v>0</v>
      </c>
      <c r="AJ123" s="166" t="str">
        <f t="shared" si="41"/>
        <v>NA</v>
      </c>
      <c r="AK123" s="166" t="str">
        <f t="shared" si="26"/>
        <v/>
      </c>
      <c r="AL123" s="166" t="str">
        <f t="shared" si="27"/>
        <v/>
      </c>
      <c r="AM123" s="166" t="str">
        <f t="shared" si="28"/>
        <v/>
      </c>
      <c r="AN123" s="166">
        <f t="shared" si="29"/>
        <v>0</v>
      </c>
      <c r="AO123" s="166">
        <f t="shared" si="30"/>
        <v>0</v>
      </c>
      <c r="AP123" s="166">
        <f t="shared" si="31"/>
        <v>0</v>
      </c>
      <c r="AQ123" s="166">
        <f t="shared" si="32"/>
        <v>0</v>
      </c>
      <c r="AR123" s="167" t="str">
        <f>IF('Year 8 _2022'!$S122="","", 'Year 8 _2022'!$S122)</f>
        <v/>
      </c>
      <c r="AS123" s="166" t="str">
        <f>IF('Year 8 _2022'!$Z122="","", 'Year 8 _2022'!$Z122)</f>
        <v/>
      </c>
      <c r="AT123" s="166" t="str">
        <f t="shared" si="47"/>
        <v/>
      </c>
      <c r="AU123" s="166" t="str">
        <f t="shared" si="33"/>
        <v>NA</v>
      </c>
      <c r="AV123" s="166" t="str">
        <f>IF(AU123="NA","",IF(AU123=999999, "", IF(AU123=888888, "", IF(COUNTIF($AU$11:AU123,AU123)=1,AU123,""))))</f>
        <v/>
      </c>
      <c r="AW123" s="166" t="str">
        <f t="shared" si="34"/>
        <v>NA</v>
      </c>
      <c r="AX123" s="166" t="str">
        <f>IF(AW123="NA","",IF(AW123=999999, "", IF(AW123=888888, "", IF(COUNTIF($AW$11:AW123,AW123)=1,AW123,""))))</f>
        <v/>
      </c>
      <c r="AY123" s="166" t="str">
        <f t="shared" si="35"/>
        <v>NA</v>
      </c>
      <c r="AZ123" s="166" t="str">
        <f>IF(AY123="NA","",IF(AY123=999999, "", IF(AY123=888888, "", IF(COUNTIF($AY$11:AY123,AY123)=1,AY123,""))))</f>
        <v/>
      </c>
      <c r="BA123" s="166">
        <f t="shared" si="42"/>
        <v>0</v>
      </c>
      <c r="BB123" s="166">
        <f t="shared" si="43"/>
        <v>0</v>
      </c>
      <c r="BC123" s="166" t="str">
        <f t="shared" si="44"/>
        <v/>
      </c>
      <c r="BD123" s="166" t="str">
        <f t="shared" si="36"/>
        <v/>
      </c>
      <c r="BE123" s="120" t="str">
        <f t="shared" si="45"/>
        <v>NA</v>
      </c>
      <c r="BF123" s="120" t="str">
        <f>IF(BE123="NA","",IF(BE123=999999, "", IF(BE123=888888, "", IF(COUNTIF($BE$11:BE123,BE123)=1,BE123,""))))</f>
        <v/>
      </c>
      <c r="BG123" s="121"/>
      <c r="BH123" s="121"/>
      <c r="BI123" s="121"/>
      <c r="BJ123" s="121"/>
      <c r="BK123" s="121"/>
      <c r="BL123" s="121"/>
      <c r="BM123" s="119"/>
      <c r="BN123" s="119"/>
      <c r="BO123" s="119"/>
      <c r="BP123" s="119"/>
      <c r="BQ123" s="119"/>
      <c r="BR123" s="119"/>
      <c r="BS123" s="119"/>
      <c r="BT123" s="119"/>
      <c r="BU123" s="119"/>
      <c r="BV123" s="119"/>
      <c r="BW123" s="119"/>
      <c r="BX123" s="119"/>
      <c r="BY123" s="119"/>
      <c r="BZ123" s="121"/>
      <c r="CA123" s="121"/>
      <c r="CB123" s="121"/>
      <c r="CC123" s="121"/>
      <c r="CD123" s="118"/>
      <c r="CE123" s="118"/>
      <c r="CF123" s="26"/>
      <c r="CG123" s="26"/>
      <c r="CH123" s="26"/>
      <c r="CI123" s="26"/>
      <c r="CJ123" s="26"/>
      <c r="CK123" s="26"/>
      <c r="CL123" s="26"/>
      <c r="CM123" s="26"/>
      <c r="CN123" s="26"/>
      <c r="CO123" s="26"/>
      <c r="CP123" s="26"/>
      <c r="CQ123" s="26"/>
      <c r="CR123" s="26"/>
      <c r="CS123" s="26"/>
      <c r="CT123" s="26"/>
      <c r="CU123" s="26"/>
    </row>
    <row r="124" spans="1:99" ht="15.5" x14ac:dyDescent="0.35">
      <c r="A124" s="203" t="str">
        <f t="shared" si="37"/>
        <v/>
      </c>
      <c r="B124" s="161" t="str">
        <f>IF('Year 8 _2022'!$B123="","", 'Year 8 _2022'!$B123)</f>
        <v/>
      </c>
      <c r="C124" s="160" t="str">
        <f>IF('Year 8 _2022'!$C123="","", 'Year 8 _2022'!$C123)</f>
        <v>NA</v>
      </c>
      <c r="D124" s="149" t="str">
        <f>IF('Year 8 _2022'!$D123="","", 'Year 8 _2022'!$D123)</f>
        <v/>
      </c>
      <c r="E124" s="120"/>
      <c r="F124" s="230" t="str">
        <f>IF('Year 8 _2022'!$E123="","", 'Year 8 _2022'!$E123)</f>
        <v/>
      </c>
      <c r="G124" s="161" t="str">
        <f>IF('Year 8 _2022'!$AB123="","", 'Year 8 _2022'!$AB123)</f>
        <v/>
      </c>
      <c r="H124" s="120"/>
      <c r="I124" s="171" t="str">
        <f>IF('Year 8 _2022'!$I123="","", 'Year 8 _2022'!$I123)</f>
        <v/>
      </c>
      <c r="J124" s="181"/>
      <c r="K124" s="180" t="str">
        <f>IF('Year 8 _2022'!$J123="","", 'Year 8 _2022'!$J123)</f>
        <v/>
      </c>
      <c r="L124" s="181"/>
      <c r="M124" s="180">
        <f t="shared" si="46"/>
        <v>0</v>
      </c>
      <c r="N124" s="180" t="str">
        <f>IF('Year 8 _2022'!$L123="","", 'Year 8 _2022'!$L123)</f>
        <v/>
      </c>
      <c r="O124" s="181"/>
      <c r="P124" s="171">
        <f>IF('Year 8 _2022'!$O123="",0, ('Year 8 _2022'!$O123+'Year 8 _2022'!$R123))</f>
        <v>0</v>
      </c>
      <c r="Q124" s="181"/>
      <c r="R124" s="180">
        <f>IF('Year 8 _2022'!$P123="",0, 'Year 8 _2022'!$P123)</f>
        <v>0</v>
      </c>
      <c r="S124" s="242"/>
      <c r="T124" s="349"/>
      <c r="U124" s="242"/>
      <c r="V124" s="174">
        <f t="shared" si="38"/>
        <v>0</v>
      </c>
      <c r="W124" s="351"/>
      <c r="X124" s="175"/>
      <c r="Y124" s="180">
        <f>IF('Year 8 _2022'!$V123="",0, ('Year 8 _2022'!$V123+'Year 8 _2022'!$Y123))</f>
        <v>0</v>
      </c>
      <c r="Z124" s="181"/>
      <c r="AA124" s="162">
        <f>IF('Year 8 _2022'!$W123="",0, 'Year 8 _2022'!$W123)</f>
        <v>0</v>
      </c>
      <c r="AB124" s="184"/>
      <c r="AC124" s="353"/>
      <c r="AD124" s="120"/>
      <c r="AE124" s="174">
        <f t="shared" si="48"/>
        <v>0</v>
      </c>
      <c r="AF124" s="183"/>
      <c r="AG124" s="165" t="str">
        <f t="shared" si="39"/>
        <v/>
      </c>
      <c r="AH124" s="170" t="str">
        <f t="shared" si="40"/>
        <v/>
      </c>
      <c r="AI124" s="153">
        <f t="shared" si="25"/>
        <v>0</v>
      </c>
      <c r="AJ124" s="166" t="str">
        <f t="shared" si="41"/>
        <v>NA</v>
      </c>
      <c r="AK124" s="166" t="str">
        <f t="shared" si="26"/>
        <v/>
      </c>
      <c r="AL124" s="166" t="str">
        <f t="shared" si="27"/>
        <v/>
      </c>
      <c r="AM124" s="166" t="str">
        <f t="shared" si="28"/>
        <v/>
      </c>
      <c r="AN124" s="166">
        <f t="shared" si="29"/>
        <v>0</v>
      </c>
      <c r="AO124" s="166">
        <f t="shared" si="30"/>
        <v>0</v>
      </c>
      <c r="AP124" s="166">
        <f t="shared" si="31"/>
        <v>0</v>
      </c>
      <c r="AQ124" s="166">
        <f t="shared" si="32"/>
        <v>0</v>
      </c>
      <c r="AR124" s="167" t="str">
        <f>IF('Year 8 _2022'!$S123="","", 'Year 8 _2022'!$S123)</f>
        <v/>
      </c>
      <c r="AS124" s="166" t="str">
        <f>IF('Year 8 _2022'!$Z123="","", 'Year 8 _2022'!$Z123)</f>
        <v/>
      </c>
      <c r="AT124" s="166" t="str">
        <f t="shared" si="47"/>
        <v/>
      </c>
      <c r="AU124" s="166" t="str">
        <f t="shared" si="33"/>
        <v>NA</v>
      </c>
      <c r="AV124" s="166" t="str">
        <f>IF(AU124="NA","",IF(AU124=999999, "", IF(AU124=888888, "", IF(COUNTIF($AU$11:AU124,AU124)=1,AU124,""))))</f>
        <v/>
      </c>
      <c r="AW124" s="166" t="str">
        <f t="shared" si="34"/>
        <v>NA</v>
      </c>
      <c r="AX124" s="166" t="str">
        <f>IF(AW124="NA","",IF(AW124=999999, "", IF(AW124=888888, "", IF(COUNTIF($AW$11:AW124,AW124)=1,AW124,""))))</f>
        <v/>
      </c>
      <c r="AY124" s="166" t="str">
        <f t="shared" si="35"/>
        <v>NA</v>
      </c>
      <c r="AZ124" s="166" t="str">
        <f>IF(AY124="NA","",IF(AY124=999999, "", IF(AY124=888888, "", IF(COUNTIF($AY$11:AY124,AY124)=1,AY124,""))))</f>
        <v/>
      </c>
      <c r="BA124" s="166">
        <f t="shared" si="42"/>
        <v>0</v>
      </c>
      <c r="BB124" s="166">
        <f t="shared" si="43"/>
        <v>0</v>
      </c>
      <c r="BC124" s="166" t="str">
        <f t="shared" si="44"/>
        <v/>
      </c>
      <c r="BD124" s="166" t="str">
        <f t="shared" si="36"/>
        <v/>
      </c>
      <c r="BE124" s="120" t="str">
        <f t="shared" si="45"/>
        <v>NA</v>
      </c>
      <c r="BF124" s="120" t="str">
        <f>IF(BE124="NA","",IF(BE124=999999, "", IF(BE124=888888, "", IF(COUNTIF($BE$11:BE124,BE124)=1,BE124,""))))</f>
        <v/>
      </c>
      <c r="BG124" s="121"/>
      <c r="BH124" s="121"/>
      <c r="BI124" s="121"/>
      <c r="BJ124" s="121"/>
      <c r="BK124" s="121"/>
      <c r="BL124" s="121"/>
      <c r="BM124" s="119"/>
      <c r="BN124" s="119"/>
      <c r="BO124" s="119"/>
      <c r="BP124" s="119"/>
      <c r="BQ124" s="119"/>
      <c r="BR124" s="119"/>
      <c r="BS124" s="119"/>
      <c r="BT124" s="119"/>
      <c r="BU124" s="119"/>
      <c r="BV124" s="119"/>
      <c r="BW124" s="119"/>
      <c r="BX124" s="119"/>
      <c r="BY124" s="119"/>
      <c r="BZ124" s="121"/>
      <c r="CA124" s="121"/>
      <c r="CB124" s="121"/>
      <c r="CC124" s="121"/>
      <c r="CD124" s="118"/>
      <c r="CE124" s="118"/>
      <c r="CF124" s="26"/>
      <c r="CG124" s="26"/>
      <c r="CH124" s="26"/>
      <c r="CI124" s="26"/>
      <c r="CJ124" s="26"/>
      <c r="CK124" s="26"/>
      <c r="CL124" s="26"/>
      <c r="CM124" s="26"/>
      <c r="CN124" s="26"/>
      <c r="CO124" s="26"/>
      <c r="CP124" s="26"/>
      <c r="CQ124" s="26"/>
      <c r="CR124" s="26"/>
      <c r="CS124" s="26"/>
      <c r="CT124" s="26"/>
      <c r="CU124" s="26"/>
    </row>
    <row r="125" spans="1:99" ht="15.5" x14ac:dyDescent="0.35">
      <c r="A125" s="203" t="str">
        <f t="shared" si="37"/>
        <v/>
      </c>
      <c r="B125" s="161" t="str">
        <f>IF('Year 8 _2022'!$B124="","", 'Year 8 _2022'!$B124)</f>
        <v/>
      </c>
      <c r="C125" s="160" t="str">
        <f>IF('Year 8 _2022'!$C124="","", 'Year 8 _2022'!$C124)</f>
        <v>NA</v>
      </c>
      <c r="D125" s="149" t="str">
        <f>IF('Year 8 _2022'!$D124="","", 'Year 8 _2022'!$D124)</f>
        <v/>
      </c>
      <c r="E125" s="138"/>
      <c r="F125" s="230" t="str">
        <f>IF('Year 8 _2022'!$E124="","", 'Year 8 _2022'!$E124)</f>
        <v/>
      </c>
      <c r="G125" s="161" t="str">
        <f>IF('Year 8 _2022'!$AB124="","", 'Year 8 _2022'!$AB124)</f>
        <v/>
      </c>
      <c r="H125" s="120"/>
      <c r="I125" s="171" t="str">
        <f>IF('Year 8 _2022'!$I124="","", 'Year 8 _2022'!$I124)</f>
        <v/>
      </c>
      <c r="J125" s="181"/>
      <c r="K125" s="180" t="str">
        <f>IF('Year 8 _2022'!$J124="","", 'Year 8 _2022'!$J124)</f>
        <v/>
      </c>
      <c r="L125" s="181"/>
      <c r="M125" s="180">
        <f t="shared" si="46"/>
        <v>0</v>
      </c>
      <c r="N125" s="180" t="str">
        <f>IF('Year 8 _2022'!$L124="","", 'Year 8 _2022'!$L124)</f>
        <v/>
      </c>
      <c r="O125" s="181"/>
      <c r="P125" s="171">
        <f>IF('Year 8 _2022'!$O124="",0, ('Year 8 _2022'!$O124+'Year 8 _2022'!$R124))</f>
        <v>0</v>
      </c>
      <c r="Q125" s="181"/>
      <c r="R125" s="180">
        <f>IF('Year 8 _2022'!$P124="",0, 'Year 8 _2022'!$P124)</f>
        <v>0</v>
      </c>
      <c r="S125" s="242"/>
      <c r="T125" s="349"/>
      <c r="U125" s="242"/>
      <c r="V125" s="174">
        <f t="shared" si="38"/>
        <v>0</v>
      </c>
      <c r="W125" s="351"/>
      <c r="X125" s="175"/>
      <c r="Y125" s="180">
        <f>IF('Year 8 _2022'!$V124="",0, ('Year 8 _2022'!$V124+'Year 8 _2022'!$Y124))</f>
        <v>0</v>
      </c>
      <c r="Z125" s="181"/>
      <c r="AA125" s="162">
        <f>IF('Year 8 _2022'!$W124="",0, 'Year 8 _2022'!$W124)</f>
        <v>0</v>
      </c>
      <c r="AB125" s="184"/>
      <c r="AC125" s="353"/>
      <c r="AD125" s="120"/>
      <c r="AE125" s="174">
        <f t="shared" si="48"/>
        <v>0</v>
      </c>
      <c r="AF125" s="183"/>
      <c r="AG125" s="165" t="str">
        <f t="shared" si="39"/>
        <v/>
      </c>
      <c r="AH125" s="170" t="str">
        <f t="shared" si="40"/>
        <v/>
      </c>
      <c r="AI125" s="153">
        <f t="shared" si="25"/>
        <v>0</v>
      </c>
      <c r="AJ125" s="166" t="str">
        <f t="shared" si="41"/>
        <v>NA</v>
      </c>
      <c r="AK125" s="166" t="str">
        <f t="shared" si="26"/>
        <v/>
      </c>
      <c r="AL125" s="166" t="str">
        <f t="shared" si="27"/>
        <v/>
      </c>
      <c r="AM125" s="166" t="str">
        <f t="shared" si="28"/>
        <v/>
      </c>
      <c r="AN125" s="166">
        <f t="shared" si="29"/>
        <v>0</v>
      </c>
      <c r="AO125" s="166">
        <f t="shared" si="30"/>
        <v>0</v>
      </c>
      <c r="AP125" s="166">
        <f t="shared" si="31"/>
        <v>0</v>
      </c>
      <c r="AQ125" s="166">
        <f t="shared" si="32"/>
        <v>0</v>
      </c>
      <c r="AR125" s="167" t="str">
        <f>IF('Year 8 _2022'!$S124="","", 'Year 8 _2022'!$S124)</f>
        <v/>
      </c>
      <c r="AS125" s="166" t="str">
        <f>IF('Year 8 _2022'!$Z124="","", 'Year 8 _2022'!$Z124)</f>
        <v/>
      </c>
      <c r="AT125" s="166" t="str">
        <f t="shared" si="47"/>
        <v/>
      </c>
      <c r="AU125" s="166" t="str">
        <f t="shared" si="33"/>
        <v>NA</v>
      </c>
      <c r="AV125" s="166" t="str">
        <f>IF(AU125="NA","",IF(AU125=999999, "", IF(AU125=888888, "", IF(COUNTIF($AU$11:AU125,AU125)=1,AU125,""))))</f>
        <v/>
      </c>
      <c r="AW125" s="166" t="str">
        <f t="shared" si="34"/>
        <v>NA</v>
      </c>
      <c r="AX125" s="166" t="str">
        <f>IF(AW125="NA","",IF(AW125=999999, "", IF(AW125=888888, "", IF(COUNTIF($AW$11:AW125,AW125)=1,AW125,""))))</f>
        <v/>
      </c>
      <c r="AY125" s="166" t="str">
        <f t="shared" si="35"/>
        <v>NA</v>
      </c>
      <c r="AZ125" s="166" t="str">
        <f>IF(AY125="NA","",IF(AY125=999999, "", IF(AY125=888888, "", IF(COUNTIF($AY$11:AY125,AY125)=1,AY125,""))))</f>
        <v/>
      </c>
      <c r="BA125" s="166">
        <f t="shared" si="42"/>
        <v>0</v>
      </c>
      <c r="BB125" s="166">
        <f t="shared" si="43"/>
        <v>0</v>
      </c>
      <c r="BC125" s="166" t="str">
        <f t="shared" si="44"/>
        <v/>
      </c>
      <c r="BD125" s="166" t="str">
        <f t="shared" si="36"/>
        <v/>
      </c>
      <c r="BE125" s="120" t="str">
        <f t="shared" si="45"/>
        <v>NA</v>
      </c>
      <c r="BF125" s="120" t="str">
        <f>IF(BE125="NA","",IF(BE125=999999, "", IF(BE125=888888, "", IF(COUNTIF($BE$11:BE125,BE125)=1,BE125,""))))</f>
        <v/>
      </c>
      <c r="BG125" s="121"/>
      <c r="BH125" s="121"/>
      <c r="BI125" s="121"/>
      <c r="BJ125" s="121"/>
      <c r="BK125" s="121"/>
      <c r="BL125" s="121"/>
      <c r="BM125" s="119"/>
      <c r="BN125" s="119"/>
      <c r="BO125" s="119"/>
      <c r="BP125" s="119"/>
      <c r="BQ125" s="119"/>
      <c r="BR125" s="119"/>
      <c r="BS125" s="119"/>
      <c r="BT125" s="119"/>
      <c r="BU125" s="119"/>
      <c r="BV125" s="119"/>
      <c r="BW125" s="119"/>
      <c r="BX125" s="119"/>
      <c r="BY125" s="119"/>
      <c r="BZ125" s="121"/>
      <c r="CA125" s="121"/>
      <c r="CB125" s="121"/>
      <c r="CC125" s="121"/>
      <c r="CD125" s="118"/>
      <c r="CE125" s="118"/>
      <c r="CF125" s="26"/>
      <c r="CG125" s="26"/>
      <c r="CH125" s="26"/>
      <c r="CI125" s="26"/>
      <c r="CJ125" s="26"/>
      <c r="CK125" s="26"/>
      <c r="CL125" s="26"/>
      <c r="CM125" s="26"/>
      <c r="CN125" s="26"/>
      <c r="CO125" s="26"/>
      <c r="CP125" s="26"/>
      <c r="CQ125" s="26"/>
      <c r="CR125" s="26"/>
      <c r="CS125" s="26"/>
      <c r="CT125" s="26"/>
      <c r="CU125" s="26"/>
    </row>
    <row r="126" spans="1:99" ht="15.5" x14ac:dyDescent="0.35">
      <c r="A126" s="203" t="str">
        <f t="shared" si="37"/>
        <v/>
      </c>
      <c r="B126" s="161" t="str">
        <f>IF('Year 8 _2022'!$B125="","", 'Year 8 _2022'!$B125)</f>
        <v/>
      </c>
      <c r="C126" s="160" t="str">
        <f>IF('Year 8 _2022'!$C125="","", 'Year 8 _2022'!$C125)</f>
        <v>NA</v>
      </c>
      <c r="D126" s="149" t="str">
        <f>IF('Year 8 _2022'!$D125="","", 'Year 8 _2022'!$D125)</f>
        <v/>
      </c>
      <c r="E126" s="138"/>
      <c r="F126" s="230" t="str">
        <f>IF('Year 8 _2022'!$E125="","", 'Year 8 _2022'!$E125)</f>
        <v/>
      </c>
      <c r="G126" s="161" t="str">
        <f>IF('Year 8 _2022'!$AB125="","", 'Year 8 _2022'!$AB125)</f>
        <v/>
      </c>
      <c r="H126" s="120"/>
      <c r="I126" s="171" t="str">
        <f>IF('Year 8 _2022'!$I125="","", 'Year 8 _2022'!$I125)</f>
        <v/>
      </c>
      <c r="J126" s="181"/>
      <c r="K126" s="180" t="str">
        <f>IF('Year 8 _2022'!$J125="","", 'Year 8 _2022'!$J125)</f>
        <v/>
      </c>
      <c r="L126" s="181"/>
      <c r="M126" s="180">
        <f t="shared" si="46"/>
        <v>0</v>
      </c>
      <c r="N126" s="180" t="str">
        <f>IF('Year 8 _2022'!$L125="","", 'Year 8 _2022'!$L125)</f>
        <v/>
      </c>
      <c r="O126" s="181"/>
      <c r="P126" s="171">
        <f>IF('Year 8 _2022'!$O125="",0, ('Year 8 _2022'!$O125+'Year 8 _2022'!$R125))</f>
        <v>0</v>
      </c>
      <c r="Q126" s="181"/>
      <c r="R126" s="180">
        <f>IF('Year 8 _2022'!$P125="",0, 'Year 8 _2022'!$P125)</f>
        <v>0</v>
      </c>
      <c r="S126" s="242"/>
      <c r="T126" s="349"/>
      <c r="U126" s="242"/>
      <c r="V126" s="174">
        <f t="shared" si="38"/>
        <v>0</v>
      </c>
      <c r="W126" s="351"/>
      <c r="X126" s="175"/>
      <c r="Y126" s="180">
        <f>IF('Year 8 _2022'!$V125="",0, ('Year 8 _2022'!$V125+'Year 8 _2022'!$Y125))</f>
        <v>0</v>
      </c>
      <c r="Z126" s="181"/>
      <c r="AA126" s="162">
        <f>IF('Year 8 _2022'!$W125="",0, 'Year 8 _2022'!$W125)</f>
        <v>0</v>
      </c>
      <c r="AB126" s="184"/>
      <c r="AC126" s="353"/>
      <c r="AD126" s="120"/>
      <c r="AE126" s="174">
        <f t="shared" si="48"/>
        <v>0</v>
      </c>
      <c r="AF126" s="183"/>
      <c r="AG126" s="165" t="str">
        <f t="shared" si="39"/>
        <v/>
      </c>
      <c r="AH126" s="170" t="str">
        <f t="shared" si="40"/>
        <v/>
      </c>
      <c r="AI126" s="153">
        <f t="shared" si="25"/>
        <v>0</v>
      </c>
      <c r="AJ126" s="166" t="str">
        <f t="shared" si="41"/>
        <v>NA</v>
      </c>
      <c r="AK126" s="166" t="str">
        <f t="shared" si="26"/>
        <v/>
      </c>
      <c r="AL126" s="166" t="str">
        <f t="shared" si="27"/>
        <v/>
      </c>
      <c r="AM126" s="166" t="str">
        <f t="shared" si="28"/>
        <v/>
      </c>
      <c r="AN126" s="166">
        <f t="shared" si="29"/>
        <v>0</v>
      </c>
      <c r="AO126" s="166">
        <f t="shared" si="30"/>
        <v>0</v>
      </c>
      <c r="AP126" s="166">
        <f t="shared" si="31"/>
        <v>0</v>
      </c>
      <c r="AQ126" s="166">
        <f t="shared" si="32"/>
        <v>0</v>
      </c>
      <c r="AR126" s="167" t="str">
        <f>IF('Year 8 _2022'!$S125="","", 'Year 8 _2022'!$S125)</f>
        <v/>
      </c>
      <c r="AS126" s="166" t="str">
        <f>IF('Year 8 _2022'!$Z125="","", 'Year 8 _2022'!$Z125)</f>
        <v/>
      </c>
      <c r="AT126" s="166" t="str">
        <f t="shared" si="47"/>
        <v/>
      </c>
      <c r="AU126" s="166" t="str">
        <f t="shared" si="33"/>
        <v>NA</v>
      </c>
      <c r="AV126" s="166" t="str">
        <f>IF(AU126="NA","",IF(AU126=999999, "", IF(AU126=888888, "", IF(COUNTIF($AU$11:AU126,AU126)=1,AU126,""))))</f>
        <v/>
      </c>
      <c r="AW126" s="166" t="str">
        <f t="shared" si="34"/>
        <v>NA</v>
      </c>
      <c r="AX126" s="166" t="str">
        <f>IF(AW126="NA","",IF(AW126=999999, "", IF(AW126=888888, "", IF(COUNTIF($AW$11:AW126,AW126)=1,AW126,""))))</f>
        <v/>
      </c>
      <c r="AY126" s="166" t="str">
        <f t="shared" si="35"/>
        <v>NA</v>
      </c>
      <c r="AZ126" s="166" t="str">
        <f>IF(AY126="NA","",IF(AY126=999999, "", IF(AY126=888888, "", IF(COUNTIF($AY$11:AY126,AY126)=1,AY126,""))))</f>
        <v/>
      </c>
      <c r="BA126" s="166">
        <f t="shared" si="42"/>
        <v>0</v>
      </c>
      <c r="BB126" s="166">
        <f t="shared" si="43"/>
        <v>0</v>
      </c>
      <c r="BC126" s="166" t="str">
        <f t="shared" si="44"/>
        <v/>
      </c>
      <c r="BD126" s="166" t="str">
        <f t="shared" si="36"/>
        <v/>
      </c>
      <c r="BE126" s="120" t="str">
        <f t="shared" si="45"/>
        <v>NA</v>
      </c>
      <c r="BF126" s="120" t="str">
        <f>IF(BE126="NA","",IF(BE126=999999, "", IF(BE126=888888, "", IF(COUNTIF($BE$11:BE126,BE126)=1,BE126,""))))</f>
        <v/>
      </c>
      <c r="BG126" s="121"/>
      <c r="BH126" s="121"/>
      <c r="BI126" s="121"/>
      <c r="BJ126" s="121"/>
      <c r="BK126" s="121"/>
      <c r="BL126" s="121"/>
      <c r="BM126" s="119"/>
      <c r="BN126" s="119"/>
      <c r="BO126" s="119"/>
      <c r="BP126" s="119"/>
      <c r="BQ126" s="119"/>
      <c r="BR126" s="119"/>
      <c r="BS126" s="119"/>
      <c r="BT126" s="119"/>
      <c r="BU126" s="119"/>
      <c r="BV126" s="119"/>
      <c r="BW126" s="119"/>
      <c r="BX126" s="119"/>
      <c r="BY126" s="119"/>
      <c r="BZ126" s="121"/>
      <c r="CA126" s="121"/>
      <c r="CB126" s="121"/>
      <c r="CC126" s="121"/>
      <c r="CD126" s="118"/>
      <c r="CE126" s="118"/>
      <c r="CF126" s="26"/>
      <c r="CG126" s="26"/>
      <c r="CH126" s="26"/>
      <c r="CI126" s="26"/>
      <c r="CJ126" s="26"/>
      <c r="CK126" s="26"/>
      <c r="CL126" s="26"/>
      <c r="CM126" s="26"/>
      <c r="CN126" s="26"/>
      <c r="CO126" s="26"/>
      <c r="CP126" s="26"/>
      <c r="CQ126" s="26"/>
      <c r="CR126" s="26"/>
      <c r="CS126" s="26"/>
      <c r="CT126" s="26"/>
      <c r="CU126" s="26"/>
    </row>
    <row r="127" spans="1:99" ht="15.5" x14ac:dyDescent="0.35">
      <c r="A127" s="203" t="str">
        <f t="shared" si="37"/>
        <v/>
      </c>
      <c r="B127" s="161" t="str">
        <f>IF('Year 8 _2022'!$B126="","", 'Year 8 _2022'!$B126)</f>
        <v/>
      </c>
      <c r="C127" s="160" t="str">
        <f>IF('Year 8 _2022'!$C126="","", 'Year 8 _2022'!$C126)</f>
        <v>NA</v>
      </c>
      <c r="D127" s="149" t="str">
        <f>IF('Year 8 _2022'!$D126="","", 'Year 8 _2022'!$D126)</f>
        <v/>
      </c>
      <c r="E127" s="138"/>
      <c r="F127" s="230" t="str">
        <f>IF('Year 8 _2022'!$E126="","", 'Year 8 _2022'!$E126)</f>
        <v/>
      </c>
      <c r="G127" s="161" t="str">
        <f>IF('Year 8 _2022'!$AB126="","", 'Year 8 _2022'!$AB126)</f>
        <v/>
      </c>
      <c r="H127" s="120"/>
      <c r="I127" s="171" t="str">
        <f>IF('Year 8 _2022'!$I126="","", 'Year 8 _2022'!$I126)</f>
        <v/>
      </c>
      <c r="J127" s="181"/>
      <c r="K127" s="180" t="str">
        <f>IF('Year 8 _2022'!$J126="","", 'Year 8 _2022'!$J126)</f>
        <v/>
      </c>
      <c r="L127" s="181"/>
      <c r="M127" s="180">
        <f t="shared" si="46"/>
        <v>0</v>
      </c>
      <c r="N127" s="180" t="str">
        <f>IF('Year 8 _2022'!$L126="","", 'Year 8 _2022'!$L126)</f>
        <v/>
      </c>
      <c r="O127" s="181"/>
      <c r="P127" s="171">
        <f>IF('Year 8 _2022'!$O126="",0, ('Year 8 _2022'!$O126+'Year 8 _2022'!$R126))</f>
        <v>0</v>
      </c>
      <c r="Q127" s="181"/>
      <c r="R127" s="180">
        <f>IF('Year 8 _2022'!$P126="",0, 'Year 8 _2022'!$P126)</f>
        <v>0</v>
      </c>
      <c r="S127" s="242"/>
      <c r="T127" s="349"/>
      <c r="U127" s="242"/>
      <c r="V127" s="174">
        <f t="shared" si="38"/>
        <v>0</v>
      </c>
      <c r="W127" s="351"/>
      <c r="X127" s="175"/>
      <c r="Y127" s="180">
        <f>IF('Year 8 _2022'!$V126="",0, ('Year 8 _2022'!$V126+'Year 8 _2022'!$Y126))</f>
        <v>0</v>
      </c>
      <c r="Z127" s="181"/>
      <c r="AA127" s="162">
        <f>IF('Year 8 _2022'!$W126="",0, 'Year 8 _2022'!$W126)</f>
        <v>0</v>
      </c>
      <c r="AB127" s="184"/>
      <c r="AC127" s="353"/>
      <c r="AD127" s="120"/>
      <c r="AE127" s="174">
        <f t="shared" si="48"/>
        <v>0</v>
      </c>
      <c r="AF127" s="183"/>
      <c r="AG127" s="165" t="str">
        <f t="shared" si="39"/>
        <v/>
      </c>
      <c r="AH127" s="170" t="str">
        <f t="shared" si="40"/>
        <v/>
      </c>
      <c r="AI127" s="153">
        <f t="shared" si="25"/>
        <v>0</v>
      </c>
      <c r="AJ127" s="166" t="str">
        <f t="shared" si="41"/>
        <v>NA</v>
      </c>
      <c r="AK127" s="166" t="str">
        <f t="shared" si="26"/>
        <v/>
      </c>
      <c r="AL127" s="166" t="str">
        <f t="shared" si="27"/>
        <v/>
      </c>
      <c r="AM127" s="166" t="str">
        <f t="shared" si="28"/>
        <v/>
      </c>
      <c r="AN127" s="166">
        <f t="shared" si="29"/>
        <v>0</v>
      </c>
      <c r="AO127" s="166">
        <f t="shared" si="30"/>
        <v>0</v>
      </c>
      <c r="AP127" s="166">
        <f t="shared" si="31"/>
        <v>0</v>
      </c>
      <c r="AQ127" s="166">
        <f t="shared" si="32"/>
        <v>0</v>
      </c>
      <c r="AR127" s="167" t="str">
        <f>IF('Year 8 _2022'!$S126="","", 'Year 8 _2022'!$S126)</f>
        <v/>
      </c>
      <c r="AS127" s="166" t="str">
        <f>IF('Year 8 _2022'!$Z126="","", 'Year 8 _2022'!$Z126)</f>
        <v/>
      </c>
      <c r="AT127" s="166" t="str">
        <f t="shared" si="47"/>
        <v/>
      </c>
      <c r="AU127" s="166" t="str">
        <f t="shared" si="33"/>
        <v>NA</v>
      </c>
      <c r="AV127" s="166" t="str">
        <f>IF(AU127="NA","",IF(AU127=999999, "", IF(AU127=888888, "", IF(COUNTIF($AU$11:AU127,AU127)=1,AU127,""))))</f>
        <v/>
      </c>
      <c r="AW127" s="166" t="str">
        <f t="shared" si="34"/>
        <v>NA</v>
      </c>
      <c r="AX127" s="166" t="str">
        <f>IF(AW127="NA","",IF(AW127=999999, "", IF(AW127=888888, "", IF(COUNTIF($AW$11:AW127,AW127)=1,AW127,""))))</f>
        <v/>
      </c>
      <c r="AY127" s="166" t="str">
        <f t="shared" si="35"/>
        <v>NA</v>
      </c>
      <c r="AZ127" s="166" t="str">
        <f>IF(AY127="NA","",IF(AY127=999999, "", IF(AY127=888888, "", IF(COUNTIF($AY$11:AY127,AY127)=1,AY127,""))))</f>
        <v/>
      </c>
      <c r="BA127" s="166">
        <f t="shared" si="42"/>
        <v>0</v>
      </c>
      <c r="BB127" s="166">
        <f t="shared" si="43"/>
        <v>0</v>
      </c>
      <c r="BC127" s="166" t="str">
        <f t="shared" si="44"/>
        <v/>
      </c>
      <c r="BD127" s="166" t="str">
        <f t="shared" si="36"/>
        <v/>
      </c>
      <c r="BE127" s="120" t="str">
        <f t="shared" si="45"/>
        <v>NA</v>
      </c>
      <c r="BF127" s="120" t="str">
        <f>IF(BE127="NA","",IF(BE127=999999, "", IF(BE127=888888, "", IF(COUNTIF($BE$11:BE127,BE127)=1,BE127,""))))</f>
        <v/>
      </c>
      <c r="BG127" s="121"/>
      <c r="BH127" s="121"/>
      <c r="BI127" s="121"/>
      <c r="BJ127" s="121"/>
      <c r="BK127" s="121"/>
      <c r="BL127" s="121"/>
      <c r="BM127" s="119"/>
      <c r="BN127" s="119"/>
      <c r="BO127" s="119"/>
      <c r="BP127" s="119"/>
      <c r="BQ127" s="119"/>
      <c r="BR127" s="119"/>
      <c r="BS127" s="119"/>
      <c r="BT127" s="119"/>
      <c r="BU127" s="119"/>
      <c r="BV127" s="119"/>
      <c r="BW127" s="119"/>
      <c r="BX127" s="119"/>
      <c r="BY127" s="119"/>
      <c r="BZ127" s="121"/>
      <c r="CA127" s="121"/>
      <c r="CB127" s="121"/>
      <c r="CC127" s="121"/>
      <c r="CD127" s="118"/>
      <c r="CE127" s="118"/>
      <c r="CF127" s="26"/>
      <c r="CG127" s="26"/>
      <c r="CH127" s="26"/>
      <c r="CI127" s="26"/>
      <c r="CJ127" s="26"/>
      <c r="CK127" s="26"/>
      <c r="CL127" s="26"/>
      <c r="CM127" s="26"/>
      <c r="CN127" s="26"/>
      <c r="CO127" s="26"/>
      <c r="CP127" s="26"/>
      <c r="CQ127" s="26"/>
      <c r="CR127" s="26"/>
      <c r="CS127" s="26"/>
      <c r="CT127" s="26"/>
      <c r="CU127" s="26"/>
    </row>
    <row r="128" spans="1:99" ht="15.5" x14ac:dyDescent="0.35">
      <c r="A128" s="203" t="str">
        <f t="shared" si="37"/>
        <v/>
      </c>
      <c r="B128" s="161" t="str">
        <f>IF('Year 8 _2022'!$B127="","", 'Year 8 _2022'!$B127)</f>
        <v/>
      </c>
      <c r="C128" s="160" t="str">
        <f>IF('Year 8 _2022'!$C127="","", 'Year 8 _2022'!$C127)</f>
        <v>NA</v>
      </c>
      <c r="D128" s="149" t="str">
        <f>IF('Year 8 _2022'!$D127="","", 'Year 8 _2022'!$D127)</f>
        <v/>
      </c>
      <c r="E128" s="138"/>
      <c r="F128" s="230" t="str">
        <f>IF('Year 8 _2022'!$E127="","", 'Year 8 _2022'!$E127)</f>
        <v/>
      </c>
      <c r="G128" s="161" t="str">
        <f>IF('Year 8 _2022'!$AB127="","", 'Year 8 _2022'!$AB127)</f>
        <v/>
      </c>
      <c r="H128" s="120"/>
      <c r="I128" s="171" t="str">
        <f>IF('Year 8 _2022'!$I127="","", 'Year 8 _2022'!$I127)</f>
        <v/>
      </c>
      <c r="J128" s="181"/>
      <c r="K128" s="180" t="str">
        <f>IF('Year 8 _2022'!$J127="","", 'Year 8 _2022'!$J127)</f>
        <v/>
      </c>
      <c r="L128" s="181"/>
      <c r="M128" s="180">
        <f t="shared" si="46"/>
        <v>0</v>
      </c>
      <c r="N128" s="180" t="str">
        <f>IF('Year 8 _2022'!$L127="","", 'Year 8 _2022'!$L127)</f>
        <v/>
      </c>
      <c r="O128" s="181"/>
      <c r="P128" s="171">
        <f>IF('Year 8 _2022'!$O127="",0, ('Year 8 _2022'!$O127+'Year 8 _2022'!$R127))</f>
        <v>0</v>
      </c>
      <c r="Q128" s="181"/>
      <c r="R128" s="180">
        <f>IF('Year 8 _2022'!$P127="",0, 'Year 8 _2022'!$P127)</f>
        <v>0</v>
      </c>
      <c r="S128" s="242"/>
      <c r="T128" s="349"/>
      <c r="U128" s="242"/>
      <c r="V128" s="174">
        <f t="shared" si="38"/>
        <v>0</v>
      </c>
      <c r="W128" s="351"/>
      <c r="X128" s="175"/>
      <c r="Y128" s="180">
        <f>IF('Year 8 _2022'!$V127="",0, ('Year 8 _2022'!$V127+'Year 8 _2022'!$Y127))</f>
        <v>0</v>
      </c>
      <c r="Z128" s="181"/>
      <c r="AA128" s="162">
        <f>IF('Year 8 _2022'!$W127="",0, 'Year 8 _2022'!$W127)</f>
        <v>0</v>
      </c>
      <c r="AB128" s="184"/>
      <c r="AC128" s="353"/>
      <c r="AD128" s="120"/>
      <c r="AE128" s="174">
        <f t="shared" si="48"/>
        <v>0</v>
      </c>
      <c r="AF128" s="183"/>
      <c r="AG128" s="165" t="str">
        <f t="shared" si="39"/>
        <v/>
      </c>
      <c r="AH128" s="170" t="str">
        <f t="shared" si="40"/>
        <v/>
      </c>
      <c r="AI128" s="153">
        <f t="shared" si="25"/>
        <v>0</v>
      </c>
      <c r="AJ128" s="166" t="str">
        <f t="shared" si="41"/>
        <v>NA</v>
      </c>
      <c r="AK128" s="166" t="str">
        <f t="shared" si="26"/>
        <v/>
      </c>
      <c r="AL128" s="166" t="str">
        <f t="shared" si="27"/>
        <v/>
      </c>
      <c r="AM128" s="166" t="str">
        <f t="shared" si="28"/>
        <v/>
      </c>
      <c r="AN128" s="166">
        <f t="shared" si="29"/>
        <v>0</v>
      </c>
      <c r="AO128" s="166">
        <f t="shared" si="30"/>
        <v>0</v>
      </c>
      <c r="AP128" s="166">
        <f t="shared" si="31"/>
        <v>0</v>
      </c>
      <c r="AQ128" s="166">
        <f t="shared" si="32"/>
        <v>0</v>
      </c>
      <c r="AR128" s="167" t="str">
        <f>IF('Year 8 _2022'!$S127="","", 'Year 8 _2022'!$S127)</f>
        <v/>
      </c>
      <c r="AS128" s="166" t="str">
        <f>IF('Year 8 _2022'!$Z127="","", 'Year 8 _2022'!$Z127)</f>
        <v/>
      </c>
      <c r="AT128" s="166" t="str">
        <f t="shared" si="47"/>
        <v/>
      </c>
      <c r="AU128" s="166" t="str">
        <f t="shared" si="33"/>
        <v>NA</v>
      </c>
      <c r="AV128" s="166" t="str">
        <f>IF(AU128="NA","",IF(AU128=999999, "", IF(AU128=888888, "", IF(COUNTIF($AU$11:AU128,AU128)=1,AU128,""))))</f>
        <v/>
      </c>
      <c r="AW128" s="166" t="str">
        <f t="shared" si="34"/>
        <v>NA</v>
      </c>
      <c r="AX128" s="166" t="str">
        <f>IF(AW128="NA","",IF(AW128=999999, "", IF(AW128=888888, "", IF(COUNTIF($AW$11:AW128,AW128)=1,AW128,""))))</f>
        <v/>
      </c>
      <c r="AY128" s="166" t="str">
        <f t="shared" si="35"/>
        <v>NA</v>
      </c>
      <c r="AZ128" s="166" t="str">
        <f>IF(AY128="NA","",IF(AY128=999999, "", IF(AY128=888888, "", IF(COUNTIF($AY$11:AY128,AY128)=1,AY128,""))))</f>
        <v/>
      </c>
      <c r="BA128" s="166">
        <f t="shared" si="42"/>
        <v>0</v>
      </c>
      <c r="BB128" s="166">
        <f t="shared" si="43"/>
        <v>0</v>
      </c>
      <c r="BC128" s="166" t="str">
        <f t="shared" si="44"/>
        <v/>
      </c>
      <c r="BD128" s="166" t="str">
        <f t="shared" si="36"/>
        <v/>
      </c>
      <c r="BE128" s="120" t="str">
        <f t="shared" si="45"/>
        <v>NA</v>
      </c>
      <c r="BF128" s="120" t="str">
        <f>IF(BE128="NA","",IF(BE128=999999, "", IF(BE128=888888, "", IF(COUNTIF($BE$11:BE128,BE128)=1,BE128,""))))</f>
        <v/>
      </c>
      <c r="BG128" s="121"/>
      <c r="BH128" s="121"/>
      <c r="BI128" s="121"/>
      <c r="BJ128" s="121"/>
      <c r="BK128" s="121"/>
      <c r="BL128" s="121"/>
      <c r="BM128" s="119"/>
      <c r="BN128" s="119"/>
      <c r="BO128" s="119"/>
      <c r="BP128" s="119"/>
      <c r="BQ128" s="119"/>
      <c r="BR128" s="119"/>
      <c r="BS128" s="119"/>
      <c r="BT128" s="119"/>
      <c r="BU128" s="119"/>
      <c r="BV128" s="119"/>
      <c r="BW128" s="119"/>
      <c r="BX128" s="119"/>
      <c r="BY128" s="119"/>
      <c r="BZ128" s="121"/>
      <c r="CA128" s="121"/>
      <c r="CB128" s="121"/>
      <c r="CC128" s="121"/>
      <c r="CD128" s="118"/>
      <c r="CE128" s="118"/>
      <c r="CF128" s="26"/>
      <c r="CG128" s="26"/>
      <c r="CH128" s="26"/>
      <c r="CI128" s="26"/>
      <c r="CJ128" s="26"/>
      <c r="CK128" s="26"/>
      <c r="CL128" s="26"/>
      <c r="CM128" s="26"/>
      <c r="CN128" s="26"/>
      <c r="CO128" s="26"/>
      <c r="CP128" s="26"/>
      <c r="CQ128" s="26"/>
      <c r="CR128" s="26"/>
      <c r="CS128" s="26"/>
      <c r="CT128" s="26"/>
      <c r="CU128" s="26"/>
    </row>
    <row r="129" spans="1:99" ht="15.5" x14ac:dyDescent="0.35">
      <c r="A129" s="203" t="str">
        <f t="shared" si="37"/>
        <v/>
      </c>
      <c r="B129" s="161" t="str">
        <f>IF('Year 8 _2022'!$B128="","", 'Year 8 _2022'!$B128)</f>
        <v/>
      </c>
      <c r="C129" s="160" t="str">
        <f>IF('Year 8 _2022'!$C128="","", 'Year 8 _2022'!$C128)</f>
        <v>NA</v>
      </c>
      <c r="D129" s="149" t="str">
        <f>IF('Year 8 _2022'!$D128="","", 'Year 8 _2022'!$D128)</f>
        <v/>
      </c>
      <c r="E129" s="138"/>
      <c r="F129" s="230" t="str">
        <f>IF('Year 8 _2022'!$E128="","", 'Year 8 _2022'!$E128)</f>
        <v/>
      </c>
      <c r="G129" s="161" t="str">
        <f>IF('Year 8 _2022'!$AB128="","", 'Year 8 _2022'!$AB128)</f>
        <v/>
      </c>
      <c r="H129" s="120"/>
      <c r="I129" s="171" t="str">
        <f>IF('Year 8 _2022'!$I128="","", 'Year 8 _2022'!$I128)</f>
        <v/>
      </c>
      <c r="J129" s="181"/>
      <c r="K129" s="180" t="str">
        <f>IF('Year 8 _2022'!$J128="","", 'Year 8 _2022'!$J128)</f>
        <v/>
      </c>
      <c r="L129" s="181"/>
      <c r="M129" s="180">
        <f t="shared" si="46"/>
        <v>0</v>
      </c>
      <c r="N129" s="180" t="str">
        <f>IF('Year 8 _2022'!$L128="","", 'Year 8 _2022'!$L128)</f>
        <v/>
      </c>
      <c r="O129" s="181"/>
      <c r="P129" s="171">
        <f>IF('Year 8 _2022'!$O128="",0, ('Year 8 _2022'!$O128+'Year 8 _2022'!$R128))</f>
        <v>0</v>
      </c>
      <c r="Q129" s="181"/>
      <c r="R129" s="180">
        <f>IF('Year 8 _2022'!$P128="",0, 'Year 8 _2022'!$P128)</f>
        <v>0</v>
      </c>
      <c r="S129" s="242"/>
      <c r="T129" s="349"/>
      <c r="U129" s="242"/>
      <c r="V129" s="174">
        <f t="shared" si="38"/>
        <v>0</v>
      </c>
      <c r="W129" s="351"/>
      <c r="X129" s="175"/>
      <c r="Y129" s="180">
        <f>IF('Year 8 _2022'!$V128="",0, ('Year 8 _2022'!$V128+'Year 8 _2022'!$Y128))</f>
        <v>0</v>
      </c>
      <c r="Z129" s="181"/>
      <c r="AA129" s="162">
        <f>IF('Year 8 _2022'!$W128="",0, 'Year 8 _2022'!$W128)</f>
        <v>0</v>
      </c>
      <c r="AB129" s="184"/>
      <c r="AC129" s="353"/>
      <c r="AD129" s="120"/>
      <c r="AE129" s="174">
        <f t="shared" si="48"/>
        <v>0</v>
      </c>
      <c r="AF129" s="183"/>
      <c r="AG129" s="165" t="str">
        <f t="shared" si="39"/>
        <v/>
      </c>
      <c r="AH129" s="170" t="str">
        <f t="shared" si="40"/>
        <v/>
      </c>
      <c r="AI129" s="153">
        <f t="shared" si="25"/>
        <v>0</v>
      </c>
      <c r="AJ129" s="166" t="str">
        <f t="shared" si="41"/>
        <v>NA</v>
      </c>
      <c r="AK129" s="166" t="str">
        <f t="shared" si="26"/>
        <v/>
      </c>
      <c r="AL129" s="166" t="str">
        <f t="shared" si="27"/>
        <v/>
      </c>
      <c r="AM129" s="166" t="str">
        <f t="shared" si="28"/>
        <v/>
      </c>
      <c r="AN129" s="166">
        <f t="shared" si="29"/>
        <v>0</v>
      </c>
      <c r="AO129" s="166">
        <f t="shared" si="30"/>
        <v>0</v>
      </c>
      <c r="AP129" s="166">
        <f t="shared" si="31"/>
        <v>0</v>
      </c>
      <c r="AQ129" s="166">
        <f t="shared" si="32"/>
        <v>0</v>
      </c>
      <c r="AR129" s="167" t="str">
        <f>IF('Year 8 _2022'!$S128="","", 'Year 8 _2022'!$S128)</f>
        <v/>
      </c>
      <c r="AS129" s="166" t="str">
        <f>IF('Year 8 _2022'!$Z128="","", 'Year 8 _2022'!$Z128)</f>
        <v/>
      </c>
      <c r="AT129" s="166" t="str">
        <f t="shared" si="47"/>
        <v/>
      </c>
      <c r="AU129" s="166" t="str">
        <f t="shared" si="33"/>
        <v>NA</v>
      </c>
      <c r="AV129" s="166" t="str">
        <f>IF(AU129="NA","",IF(AU129=999999, "", IF(AU129=888888, "", IF(COUNTIF($AU$11:AU129,AU129)=1,AU129,""))))</f>
        <v/>
      </c>
      <c r="AW129" s="166" t="str">
        <f t="shared" si="34"/>
        <v>NA</v>
      </c>
      <c r="AX129" s="166" t="str">
        <f>IF(AW129="NA","",IF(AW129=999999, "", IF(AW129=888888, "", IF(COUNTIF($AW$11:AW129,AW129)=1,AW129,""))))</f>
        <v/>
      </c>
      <c r="AY129" s="166" t="str">
        <f t="shared" si="35"/>
        <v>NA</v>
      </c>
      <c r="AZ129" s="166" t="str">
        <f>IF(AY129="NA","",IF(AY129=999999, "", IF(AY129=888888, "", IF(COUNTIF($AY$11:AY129,AY129)=1,AY129,""))))</f>
        <v/>
      </c>
      <c r="BA129" s="166">
        <f t="shared" si="42"/>
        <v>0</v>
      </c>
      <c r="BB129" s="166">
        <f t="shared" si="43"/>
        <v>0</v>
      </c>
      <c r="BC129" s="166" t="str">
        <f t="shared" si="44"/>
        <v/>
      </c>
      <c r="BD129" s="166" t="str">
        <f t="shared" si="36"/>
        <v/>
      </c>
      <c r="BE129" s="120" t="str">
        <f t="shared" si="45"/>
        <v>NA</v>
      </c>
      <c r="BF129" s="120" t="str">
        <f>IF(BE129="NA","",IF(BE129=999999, "", IF(BE129=888888, "", IF(COUNTIF($BE$11:BE129,BE129)=1,BE129,""))))</f>
        <v/>
      </c>
      <c r="BG129" s="121"/>
      <c r="BH129" s="121"/>
      <c r="BI129" s="121"/>
      <c r="BJ129" s="121"/>
      <c r="BK129" s="121"/>
      <c r="BL129" s="121"/>
      <c r="BM129" s="119"/>
      <c r="BN129" s="119"/>
      <c r="BO129" s="119"/>
      <c r="BP129" s="119"/>
      <c r="BQ129" s="119"/>
      <c r="BR129" s="119"/>
      <c r="BS129" s="119"/>
      <c r="BT129" s="119"/>
      <c r="BU129" s="119"/>
      <c r="BV129" s="119"/>
      <c r="BW129" s="119"/>
      <c r="BX129" s="119"/>
      <c r="BY129" s="119"/>
      <c r="BZ129" s="121"/>
      <c r="CA129" s="121"/>
      <c r="CB129" s="121"/>
      <c r="CC129" s="121"/>
      <c r="CD129" s="118"/>
      <c r="CE129" s="118"/>
      <c r="CF129" s="26"/>
      <c r="CG129" s="26"/>
      <c r="CH129" s="26"/>
      <c r="CI129" s="26"/>
      <c r="CJ129" s="26"/>
      <c r="CK129" s="26"/>
      <c r="CL129" s="26"/>
      <c r="CM129" s="26"/>
      <c r="CN129" s="26"/>
      <c r="CO129" s="26"/>
      <c r="CP129" s="26"/>
      <c r="CQ129" s="26"/>
      <c r="CR129" s="26"/>
      <c r="CS129" s="26"/>
      <c r="CT129" s="26"/>
      <c r="CU129" s="26"/>
    </row>
    <row r="130" spans="1:99" ht="15.5" x14ac:dyDescent="0.35">
      <c r="A130" s="203" t="str">
        <f t="shared" si="37"/>
        <v/>
      </c>
      <c r="B130" s="161" t="str">
        <f>IF('Year 8 _2022'!$B129="","", 'Year 8 _2022'!$B129)</f>
        <v/>
      </c>
      <c r="C130" s="160" t="str">
        <f>IF('Year 8 _2022'!$C129="","", 'Year 8 _2022'!$C129)</f>
        <v>NA</v>
      </c>
      <c r="D130" s="149" t="str">
        <f>IF('Year 8 _2022'!$D129="","", 'Year 8 _2022'!$D129)</f>
        <v/>
      </c>
      <c r="E130" s="138"/>
      <c r="F130" s="230" t="str">
        <f>IF('Year 8 _2022'!$E129="","", 'Year 8 _2022'!$E129)</f>
        <v/>
      </c>
      <c r="G130" s="161" t="str">
        <f>IF('Year 8 _2022'!$AB129="","", 'Year 8 _2022'!$AB129)</f>
        <v/>
      </c>
      <c r="H130" s="120"/>
      <c r="I130" s="171" t="str">
        <f>IF('Year 8 _2022'!$I129="","", 'Year 8 _2022'!$I129)</f>
        <v/>
      </c>
      <c r="J130" s="181"/>
      <c r="K130" s="180" t="str">
        <f>IF('Year 8 _2022'!$J129="","", 'Year 8 _2022'!$J129)</f>
        <v/>
      </c>
      <c r="L130" s="181"/>
      <c r="M130" s="180">
        <f t="shared" si="46"/>
        <v>0</v>
      </c>
      <c r="N130" s="180" t="str">
        <f>IF('Year 8 _2022'!$L129="","", 'Year 8 _2022'!$L129)</f>
        <v/>
      </c>
      <c r="O130" s="181"/>
      <c r="P130" s="171">
        <f>IF('Year 8 _2022'!$O129="",0, ('Year 8 _2022'!$O129+'Year 8 _2022'!$R129))</f>
        <v>0</v>
      </c>
      <c r="Q130" s="181"/>
      <c r="R130" s="180">
        <f>IF('Year 8 _2022'!$P129="",0, 'Year 8 _2022'!$P129)</f>
        <v>0</v>
      </c>
      <c r="S130" s="242"/>
      <c r="T130" s="349"/>
      <c r="U130" s="242"/>
      <c r="V130" s="174">
        <f t="shared" si="38"/>
        <v>0</v>
      </c>
      <c r="W130" s="351"/>
      <c r="X130" s="175"/>
      <c r="Y130" s="180">
        <f>IF('Year 8 _2022'!$V129="",0, ('Year 8 _2022'!$V129+'Year 8 _2022'!$Y129))</f>
        <v>0</v>
      </c>
      <c r="Z130" s="181"/>
      <c r="AA130" s="162">
        <f>IF('Year 8 _2022'!$W129="",0, 'Year 8 _2022'!$W129)</f>
        <v>0</v>
      </c>
      <c r="AB130" s="184"/>
      <c r="AC130" s="353"/>
      <c r="AD130" s="120"/>
      <c r="AE130" s="174">
        <f t="shared" si="48"/>
        <v>0</v>
      </c>
      <c r="AF130" s="183"/>
      <c r="AG130" s="165" t="str">
        <f t="shared" si="39"/>
        <v/>
      </c>
      <c r="AH130" s="170" t="str">
        <f t="shared" si="40"/>
        <v/>
      </c>
      <c r="AI130" s="153">
        <f t="shared" si="25"/>
        <v>0</v>
      </c>
      <c r="AJ130" s="166" t="str">
        <f t="shared" si="41"/>
        <v>NA</v>
      </c>
      <c r="AK130" s="166" t="str">
        <f t="shared" si="26"/>
        <v/>
      </c>
      <c r="AL130" s="166" t="str">
        <f t="shared" si="27"/>
        <v/>
      </c>
      <c r="AM130" s="166" t="str">
        <f t="shared" si="28"/>
        <v/>
      </c>
      <c r="AN130" s="166">
        <f t="shared" si="29"/>
        <v>0</v>
      </c>
      <c r="AO130" s="166">
        <f t="shared" si="30"/>
        <v>0</v>
      </c>
      <c r="AP130" s="166">
        <f t="shared" si="31"/>
        <v>0</v>
      </c>
      <c r="AQ130" s="166">
        <f t="shared" si="32"/>
        <v>0</v>
      </c>
      <c r="AR130" s="167" t="str">
        <f>IF('Year 8 _2022'!$S129="","", 'Year 8 _2022'!$S129)</f>
        <v/>
      </c>
      <c r="AS130" s="166" t="str">
        <f>IF('Year 8 _2022'!$Z129="","", 'Year 8 _2022'!$Z129)</f>
        <v/>
      </c>
      <c r="AT130" s="166" t="str">
        <f t="shared" si="47"/>
        <v/>
      </c>
      <c r="AU130" s="166" t="str">
        <f t="shared" si="33"/>
        <v>NA</v>
      </c>
      <c r="AV130" s="166" t="str">
        <f>IF(AU130="NA","",IF(AU130=999999, "", IF(AU130=888888, "", IF(COUNTIF($AU$11:AU130,AU130)=1,AU130,""))))</f>
        <v/>
      </c>
      <c r="AW130" s="166" t="str">
        <f t="shared" si="34"/>
        <v>NA</v>
      </c>
      <c r="AX130" s="166" t="str">
        <f>IF(AW130="NA","",IF(AW130=999999, "", IF(AW130=888888, "", IF(COUNTIF($AW$11:AW130,AW130)=1,AW130,""))))</f>
        <v/>
      </c>
      <c r="AY130" s="166" t="str">
        <f t="shared" si="35"/>
        <v>NA</v>
      </c>
      <c r="AZ130" s="166" t="str">
        <f>IF(AY130="NA","",IF(AY130=999999, "", IF(AY130=888888, "", IF(COUNTIF($AY$11:AY130,AY130)=1,AY130,""))))</f>
        <v/>
      </c>
      <c r="BA130" s="166">
        <f t="shared" si="42"/>
        <v>0</v>
      </c>
      <c r="BB130" s="166">
        <f t="shared" si="43"/>
        <v>0</v>
      </c>
      <c r="BC130" s="166" t="str">
        <f t="shared" si="44"/>
        <v/>
      </c>
      <c r="BD130" s="166" t="str">
        <f t="shared" si="36"/>
        <v/>
      </c>
      <c r="BE130" s="120" t="str">
        <f t="shared" si="45"/>
        <v>NA</v>
      </c>
      <c r="BF130" s="120" t="str">
        <f>IF(BE130="NA","",IF(BE130=999999, "", IF(BE130=888888, "", IF(COUNTIF($BE$11:BE130,BE130)=1,BE130,""))))</f>
        <v/>
      </c>
      <c r="BG130" s="121"/>
      <c r="BH130" s="121"/>
      <c r="BI130" s="121"/>
      <c r="BJ130" s="121"/>
      <c r="BK130" s="121"/>
      <c r="BL130" s="121"/>
      <c r="BM130" s="119"/>
      <c r="BN130" s="119"/>
      <c r="BO130" s="119"/>
      <c r="BP130" s="119"/>
      <c r="BQ130" s="119"/>
      <c r="BR130" s="119"/>
      <c r="BS130" s="119"/>
      <c r="BT130" s="119"/>
      <c r="BU130" s="119"/>
      <c r="BV130" s="119"/>
      <c r="BW130" s="119"/>
      <c r="BX130" s="119"/>
      <c r="BY130" s="119"/>
      <c r="BZ130" s="121"/>
      <c r="CA130" s="121"/>
      <c r="CB130" s="121"/>
      <c r="CC130" s="121"/>
      <c r="CD130" s="118"/>
      <c r="CE130" s="118"/>
      <c r="CF130" s="26"/>
      <c r="CG130" s="26"/>
      <c r="CH130" s="26"/>
      <c r="CI130" s="26"/>
      <c r="CJ130" s="26"/>
      <c r="CK130" s="26"/>
      <c r="CL130" s="26"/>
      <c r="CM130" s="26"/>
      <c r="CN130" s="26"/>
      <c r="CO130" s="26"/>
      <c r="CP130" s="26"/>
      <c r="CQ130" s="26"/>
      <c r="CR130" s="26"/>
      <c r="CS130" s="26"/>
      <c r="CT130" s="26"/>
      <c r="CU130" s="26"/>
    </row>
    <row r="131" spans="1:99" ht="15.5" x14ac:dyDescent="0.35">
      <c r="A131" s="203" t="str">
        <f t="shared" si="37"/>
        <v/>
      </c>
      <c r="B131" s="161" t="str">
        <f>IF('Year 8 _2022'!$B130="","", 'Year 8 _2022'!$B130)</f>
        <v/>
      </c>
      <c r="C131" s="160" t="str">
        <f>IF('Year 8 _2022'!$C130="","", 'Year 8 _2022'!$C130)</f>
        <v>NA</v>
      </c>
      <c r="D131" s="149" t="str">
        <f>IF('Year 8 _2022'!$D130="","", 'Year 8 _2022'!$D130)</f>
        <v/>
      </c>
      <c r="E131" s="138"/>
      <c r="F131" s="230" t="str">
        <f>IF('Year 8 _2022'!$E130="","", 'Year 8 _2022'!$E130)</f>
        <v/>
      </c>
      <c r="G131" s="161" t="str">
        <f>IF('Year 8 _2022'!$AB130="","", 'Year 8 _2022'!$AB130)</f>
        <v/>
      </c>
      <c r="H131" s="120"/>
      <c r="I131" s="171" t="str">
        <f>IF('Year 8 _2022'!$I130="","", 'Year 8 _2022'!$I130)</f>
        <v/>
      </c>
      <c r="J131" s="181"/>
      <c r="K131" s="180" t="str">
        <f>IF('Year 8 _2022'!$J130="","", 'Year 8 _2022'!$J130)</f>
        <v/>
      </c>
      <c r="L131" s="181"/>
      <c r="M131" s="180">
        <f t="shared" si="46"/>
        <v>0</v>
      </c>
      <c r="N131" s="180" t="str">
        <f>IF('Year 8 _2022'!$L130="","", 'Year 8 _2022'!$L130)</f>
        <v/>
      </c>
      <c r="O131" s="181"/>
      <c r="P131" s="171">
        <f>IF('Year 8 _2022'!$O130="",0, ('Year 8 _2022'!$O130+'Year 8 _2022'!$R130))</f>
        <v>0</v>
      </c>
      <c r="Q131" s="181"/>
      <c r="R131" s="180">
        <f>IF('Year 8 _2022'!$P130="",0, 'Year 8 _2022'!$P130)</f>
        <v>0</v>
      </c>
      <c r="S131" s="242"/>
      <c r="T131" s="349"/>
      <c r="U131" s="242"/>
      <c r="V131" s="174">
        <f t="shared" si="38"/>
        <v>0</v>
      </c>
      <c r="W131" s="351"/>
      <c r="X131" s="175"/>
      <c r="Y131" s="180">
        <f>IF('Year 8 _2022'!$V130="",0, ('Year 8 _2022'!$V130+'Year 8 _2022'!$Y130))</f>
        <v>0</v>
      </c>
      <c r="Z131" s="181"/>
      <c r="AA131" s="162">
        <f>IF('Year 8 _2022'!$W130="",0, 'Year 8 _2022'!$W130)</f>
        <v>0</v>
      </c>
      <c r="AB131" s="184"/>
      <c r="AC131" s="353"/>
      <c r="AD131" s="120"/>
      <c r="AE131" s="174">
        <f t="shared" si="48"/>
        <v>0</v>
      </c>
      <c r="AF131" s="183"/>
      <c r="AG131" s="165" t="str">
        <f t="shared" si="39"/>
        <v/>
      </c>
      <c r="AH131" s="170" t="str">
        <f t="shared" si="40"/>
        <v/>
      </c>
      <c r="AI131" s="153">
        <f t="shared" si="25"/>
        <v>0</v>
      </c>
      <c r="AJ131" s="166" t="str">
        <f t="shared" si="41"/>
        <v>NA</v>
      </c>
      <c r="AK131" s="166" t="str">
        <f t="shared" si="26"/>
        <v/>
      </c>
      <c r="AL131" s="166" t="str">
        <f t="shared" si="27"/>
        <v/>
      </c>
      <c r="AM131" s="166" t="str">
        <f t="shared" si="28"/>
        <v/>
      </c>
      <c r="AN131" s="166">
        <f t="shared" si="29"/>
        <v>0</v>
      </c>
      <c r="AO131" s="166">
        <f t="shared" si="30"/>
        <v>0</v>
      </c>
      <c r="AP131" s="166">
        <f t="shared" si="31"/>
        <v>0</v>
      </c>
      <c r="AQ131" s="166">
        <f t="shared" si="32"/>
        <v>0</v>
      </c>
      <c r="AR131" s="167" t="str">
        <f>IF('Year 8 _2022'!$S130="","", 'Year 8 _2022'!$S130)</f>
        <v/>
      </c>
      <c r="AS131" s="166" t="str">
        <f>IF('Year 8 _2022'!$Z130="","", 'Year 8 _2022'!$Z130)</f>
        <v/>
      </c>
      <c r="AT131" s="166" t="str">
        <f t="shared" si="47"/>
        <v/>
      </c>
      <c r="AU131" s="166" t="str">
        <f t="shared" si="33"/>
        <v>NA</v>
      </c>
      <c r="AV131" s="166" t="str">
        <f>IF(AU131="NA","",IF(AU131=999999, "", IF(AU131=888888, "", IF(COUNTIF($AU$11:AU131,AU131)=1,AU131,""))))</f>
        <v/>
      </c>
      <c r="AW131" s="166" t="str">
        <f t="shared" si="34"/>
        <v>NA</v>
      </c>
      <c r="AX131" s="166" t="str">
        <f>IF(AW131="NA","",IF(AW131=999999, "", IF(AW131=888888, "", IF(COUNTIF($AW$11:AW131,AW131)=1,AW131,""))))</f>
        <v/>
      </c>
      <c r="AY131" s="166" t="str">
        <f t="shared" si="35"/>
        <v>NA</v>
      </c>
      <c r="AZ131" s="166" t="str">
        <f>IF(AY131="NA","",IF(AY131=999999, "", IF(AY131=888888, "", IF(COUNTIF($AY$11:AY131,AY131)=1,AY131,""))))</f>
        <v/>
      </c>
      <c r="BA131" s="166">
        <f t="shared" si="42"/>
        <v>0</v>
      </c>
      <c r="BB131" s="166">
        <f t="shared" si="43"/>
        <v>0</v>
      </c>
      <c r="BC131" s="166" t="str">
        <f t="shared" si="44"/>
        <v/>
      </c>
      <c r="BD131" s="166" t="str">
        <f t="shared" si="36"/>
        <v/>
      </c>
      <c r="BE131" s="120" t="str">
        <f t="shared" si="45"/>
        <v>NA</v>
      </c>
      <c r="BF131" s="120" t="str">
        <f>IF(BE131="NA","",IF(BE131=999999, "", IF(BE131=888888, "", IF(COUNTIF($BE$11:BE131,BE131)=1,BE131,""))))</f>
        <v/>
      </c>
      <c r="BG131" s="121"/>
      <c r="BH131" s="121"/>
      <c r="BI131" s="121"/>
      <c r="BJ131" s="121"/>
      <c r="BK131" s="121"/>
      <c r="BL131" s="121"/>
      <c r="BM131" s="119"/>
      <c r="BN131" s="119"/>
      <c r="BO131" s="119"/>
      <c r="BP131" s="119"/>
      <c r="BQ131" s="119"/>
      <c r="BR131" s="119"/>
      <c r="BS131" s="119"/>
      <c r="BT131" s="119"/>
      <c r="BU131" s="119"/>
      <c r="BV131" s="119"/>
      <c r="BW131" s="119"/>
      <c r="BX131" s="119"/>
      <c r="BY131" s="119"/>
      <c r="BZ131" s="121"/>
      <c r="CA131" s="121"/>
      <c r="CB131" s="121"/>
      <c r="CC131" s="121"/>
      <c r="CD131" s="118"/>
      <c r="CE131" s="118"/>
      <c r="CF131" s="26"/>
      <c r="CG131" s="26"/>
      <c r="CH131" s="26"/>
      <c r="CI131" s="26"/>
      <c r="CJ131" s="26"/>
      <c r="CK131" s="26"/>
      <c r="CL131" s="26"/>
      <c r="CM131" s="26"/>
      <c r="CN131" s="26"/>
      <c r="CO131" s="26"/>
      <c r="CP131" s="26"/>
      <c r="CQ131" s="26"/>
      <c r="CR131" s="26"/>
      <c r="CS131" s="26"/>
      <c r="CT131" s="26"/>
      <c r="CU131" s="26"/>
    </row>
    <row r="132" spans="1:99" ht="15.5" x14ac:dyDescent="0.35">
      <c r="A132" s="203" t="str">
        <f t="shared" si="37"/>
        <v/>
      </c>
      <c r="B132" s="161" t="str">
        <f>IF('Year 8 _2022'!$B131="","", 'Year 8 _2022'!$B131)</f>
        <v/>
      </c>
      <c r="C132" s="160" t="str">
        <f>IF('Year 8 _2022'!$C131="","", 'Year 8 _2022'!$C131)</f>
        <v>NA</v>
      </c>
      <c r="D132" s="149" t="str">
        <f>IF('Year 8 _2022'!$D131="","", 'Year 8 _2022'!$D131)</f>
        <v/>
      </c>
      <c r="E132" s="138"/>
      <c r="F132" s="230" t="str">
        <f>IF('Year 8 _2022'!$E131="","", 'Year 8 _2022'!$E131)</f>
        <v/>
      </c>
      <c r="G132" s="161" t="str">
        <f>IF('Year 8 _2022'!$AB131="","", 'Year 8 _2022'!$AB131)</f>
        <v/>
      </c>
      <c r="H132" s="120"/>
      <c r="I132" s="171" t="str">
        <f>IF('Year 8 _2022'!$I131="","", 'Year 8 _2022'!$I131)</f>
        <v/>
      </c>
      <c r="J132" s="181"/>
      <c r="K132" s="180" t="str">
        <f>IF('Year 8 _2022'!$J131="","", 'Year 8 _2022'!$J131)</f>
        <v/>
      </c>
      <c r="L132" s="181"/>
      <c r="M132" s="180">
        <f t="shared" si="46"/>
        <v>0</v>
      </c>
      <c r="N132" s="180" t="str">
        <f>IF('Year 8 _2022'!$L131="","", 'Year 8 _2022'!$L131)</f>
        <v/>
      </c>
      <c r="O132" s="181"/>
      <c r="P132" s="171">
        <f>IF('Year 8 _2022'!$O131="",0, ('Year 8 _2022'!$O131+'Year 8 _2022'!$R131))</f>
        <v>0</v>
      </c>
      <c r="Q132" s="181"/>
      <c r="R132" s="180">
        <f>IF('Year 8 _2022'!$P131="",0, 'Year 8 _2022'!$P131)</f>
        <v>0</v>
      </c>
      <c r="S132" s="242"/>
      <c r="T132" s="349"/>
      <c r="U132" s="242"/>
      <c r="V132" s="174">
        <f t="shared" si="38"/>
        <v>0</v>
      </c>
      <c r="W132" s="351"/>
      <c r="X132" s="175"/>
      <c r="Y132" s="180">
        <f>IF('Year 8 _2022'!$V131="",0, ('Year 8 _2022'!$V131+'Year 8 _2022'!$Y131))</f>
        <v>0</v>
      </c>
      <c r="Z132" s="181"/>
      <c r="AA132" s="162">
        <f>IF('Year 8 _2022'!$W131="",0, 'Year 8 _2022'!$W131)</f>
        <v>0</v>
      </c>
      <c r="AB132" s="184"/>
      <c r="AC132" s="353"/>
      <c r="AD132" s="120"/>
      <c r="AE132" s="174">
        <f t="shared" si="48"/>
        <v>0</v>
      </c>
      <c r="AF132" s="183"/>
      <c r="AG132" s="165" t="str">
        <f t="shared" si="39"/>
        <v/>
      </c>
      <c r="AH132" s="170" t="str">
        <f t="shared" si="40"/>
        <v/>
      </c>
      <c r="AI132" s="153">
        <f t="shared" si="25"/>
        <v>0</v>
      </c>
      <c r="AJ132" s="166" t="str">
        <f t="shared" si="41"/>
        <v>NA</v>
      </c>
      <c r="AK132" s="166" t="str">
        <f t="shared" si="26"/>
        <v/>
      </c>
      <c r="AL132" s="166" t="str">
        <f t="shared" si="27"/>
        <v/>
      </c>
      <c r="AM132" s="166" t="str">
        <f t="shared" si="28"/>
        <v/>
      </c>
      <c r="AN132" s="166">
        <f t="shared" si="29"/>
        <v>0</v>
      </c>
      <c r="AO132" s="166">
        <f t="shared" si="30"/>
        <v>0</v>
      </c>
      <c r="AP132" s="166">
        <f t="shared" si="31"/>
        <v>0</v>
      </c>
      <c r="AQ132" s="166">
        <f t="shared" si="32"/>
        <v>0</v>
      </c>
      <c r="AR132" s="167" t="str">
        <f>IF('Year 8 _2022'!$S131="","", 'Year 8 _2022'!$S131)</f>
        <v/>
      </c>
      <c r="AS132" s="166" t="str">
        <f>IF('Year 8 _2022'!$Z131="","", 'Year 8 _2022'!$Z131)</f>
        <v/>
      </c>
      <c r="AT132" s="166" t="str">
        <f t="shared" si="47"/>
        <v/>
      </c>
      <c r="AU132" s="166" t="str">
        <f t="shared" si="33"/>
        <v>NA</v>
      </c>
      <c r="AV132" s="166" t="str">
        <f>IF(AU132="NA","",IF(AU132=999999, "", IF(AU132=888888, "", IF(COUNTIF($AU$11:AU132,AU132)=1,AU132,""))))</f>
        <v/>
      </c>
      <c r="AW132" s="166" t="str">
        <f t="shared" si="34"/>
        <v>NA</v>
      </c>
      <c r="AX132" s="166" t="str">
        <f>IF(AW132="NA","",IF(AW132=999999, "", IF(AW132=888888, "", IF(COUNTIF($AW$11:AW132,AW132)=1,AW132,""))))</f>
        <v/>
      </c>
      <c r="AY132" s="166" t="str">
        <f t="shared" si="35"/>
        <v>NA</v>
      </c>
      <c r="AZ132" s="166" t="str">
        <f>IF(AY132="NA","",IF(AY132=999999, "", IF(AY132=888888, "", IF(COUNTIF($AY$11:AY132,AY132)=1,AY132,""))))</f>
        <v/>
      </c>
      <c r="BA132" s="166">
        <f t="shared" si="42"/>
        <v>0</v>
      </c>
      <c r="BB132" s="166">
        <f t="shared" si="43"/>
        <v>0</v>
      </c>
      <c r="BC132" s="166" t="str">
        <f t="shared" si="44"/>
        <v/>
      </c>
      <c r="BD132" s="166" t="str">
        <f t="shared" si="36"/>
        <v/>
      </c>
      <c r="BE132" s="120" t="str">
        <f t="shared" si="45"/>
        <v>NA</v>
      </c>
      <c r="BF132" s="120" t="str">
        <f>IF(BE132="NA","",IF(BE132=999999, "", IF(BE132=888888, "", IF(COUNTIF($BE$11:BE132,BE132)=1,BE132,""))))</f>
        <v/>
      </c>
      <c r="BG132" s="121"/>
      <c r="BH132" s="121"/>
      <c r="BI132" s="121"/>
      <c r="BJ132" s="121"/>
      <c r="BK132" s="121"/>
      <c r="BL132" s="121"/>
      <c r="BM132" s="119"/>
      <c r="BN132" s="119"/>
      <c r="BO132" s="119"/>
      <c r="BP132" s="119"/>
      <c r="BQ132" s="119"/>
      <c r="BR132" s="119"/>
      <c r="BS132" s="119"/>
      <c r="BT132" s="119"/>
      <c r="BU132" s="119"/>
      <c r="BV132" s="119"/>
      <c r="BW132" s="119"/>
      <c r="BX132" s="119"/>
      <c r="BY132" s="119"/>
      <c r="BZ132" s="121"/>
      <c r="CA132" s="121"/>
      <c r="CB132" s="121"/>
      <c r="CC132" s="121"/>
      <c r="CD132" s="118"/>
      <c r="CE132" s="118"/>
      <c r="CF132" s="26"/>
      <c r="CG132" s="26"/>
      <c r="CH132" s="26"/>
      <c r="CI132" s="26"/>
      <c r="CJ132" s="26"/>
      <c r="CK132" s="26"/>
      <c r="CL132" s="26"/>
      <c r="CM132" s="26"/>
      <c r="CN132" s="26"/>
      <c r="CO132" s="26"/>
      <c r="CP132" s="26"/>
      <c r="CQ132" s="26"/>
      <c r="CR132" s="26"/>
      <c r="CS132" s="26"/>
      <c r="CT132" s="26"/>
      <c r="CU132" s="26"/>
    </row>
    <row r="133" spans="1:99" ht="15.5" x14ac:dyDescent="0.35">
      <c r="A133" s="203" t="str">
        <f t="shared" si="37"/>
        <v/>
      </c>
      <c r="B133" s="161" t="str">
        <f>IF('Year 8 _2022'!$B132="","", 'Year 8 _2022'!$B132)</f>
        <v/>
      </c>
      <c r="C133" s="160" t="str">
        <f>IF('Year 8 _2022'!$C132="","", 'Year 8 _2022'!$C132)</f>
        <v>NA</v>
      </c>
      <c r="D133" s="149" t="str">
        <f>IF('Year 8 _2022'!$D132="","", 'Year 8 _2022'!$D132)</f>
        <v/>
      </c>
      <c r="E133" s="138"/>
      <c r="F133" s="230" t="str">
        <f>IF('Year 8 _2022'!$E132="","", 'Year 8 _2022'!$E132)</f>
        <v/>
      </c>
      <c r="G133" s="161" t="str">
        <f>IF('Year 8 _2022'!$AB132="","", 'Year 8 _2022'!$AB132)</f>
        <v/>
      </c>
      <c r="H133" s="120"/>
      <c r="I133" s="171" t="str">
        <f>IF('Year 8 _2022'!$I132="","", 'Year 8 _2022'!$I132)</f>
        <v/>
      </c>
      <c r="J133" s="181"/>
      <c r="K133" s="180" t="str">
        <f>IF('Year 8 _2022'!$J132="","", 'Year 8 _2022'!$J132)</f>
        <v/>
      </c>
      <c r="L133" s="181"/>
      <c r="M133" s="180">
        <f t="shared" si="46"/>
        <v>0</v>
      </c>
      <c r="N133" s="180" t="str">
        <f>IF('Year 8 _2022'!$L132="","", 'Year 8 _2022'!$L132)</f>
        <v/>
      </c>
      <c r="O133" s="181"/>
      <c r="P133" s="171">
        <f>IF('Year 8 _2022'!$O132="",0, ('Year 8 _2022'!$O132+'Year 8 _2022'!$R132))</f>
        <v>0</v>
      </c>
      <c r="Q133" s="181"/>
      <c r="R133" s="180">
        <f>IF('Year 8 _2022'!$P132="",0, 'Year 8 _2022'!$P132)</f>
        <v>0</v>
      </c>
      <c r="S133" s="242"/>
      <c r="T133" s="349"/>
      <c r="U133" s="242"/>
      <c r="V133" s="174">
        <f t="shared" si="38"/>
        <v>0</v>
      </c>
      <c r="W133" s="351"/>
      <c r="X133" s="175"/>
      <c r="Y133" s="180">
        <f>IF('Year 8 _2022'!$V132="",0, ('Year 8 _2022'!$V132+'Year 8 _2022'!$Y132))</f>
        <v>0</v>
      </c>
      <c r="Z133" s="181"/>
      <c r="AA133" s="162">
        <f>IF('Year 8 _2022'!$W132="",0, 'Year 8 _2022'!$W132)</f>
        <v>0</v>
      </c>
      <c r="AB133" s="184"/>
      <c r="AC133" s="353"/>
      <c r="AD133" s="120"/>
      <c r="AE133" s="174">
        <f t="shared" si="48"/>
        <v>0</v>
      </c>
      <c r="AF133" s="183"/>
      <c r="AG133" s="165" t="str">
        <f t="shared" si="39"/>
        <v/>
      </c>
      <c r="AH133" s="170" t="str">
        <f t="shared" si="40"/>
        <v/>
      </c>
      <c r="AI133" s="153">
        <f t="shared" si="25"/>
        <v>0</v>
      </c>
      <c r="AJ133" s="166" t="str">
        <f t="shared" si="41"/>
        <v>NA</v>
      </c>
      <c r="AK133" s="166" t="str">
        <f t="shared" si="26"/>
        <v/>
      </c>
      <c r="AL133" s="166" t="str">
        <f t="shared" si="27"/>
        <v/>
      </c>
      <c r="AM133" s="166" t="str">
        <f t="shared" si="28"/>
        <v/>
      </c>
      <c r="AN133" s="166">
        <f t="shared" si="29"/>
        <v>0</v>
      </c>
      <c r="AO133" s="166">
        <f t="shared" si="30"/>
        <v>0</v>
      </c>
      <c r="AP133" s="166">
        <f t="shared" si="31"/>
        <v>0</v>
      </c>
      <c r="AQ133" s="166">
        <f t="shared" si="32"/>
        <v>0</v>
      </c>
      <c r="AR133" s="167" t="str">
        <f>IF('Year 8 _2022'!$S132="","", 'Year 8 _2022'!$S132)</f>
        <v/>
      </c>
      <c r="AS133" s="166" t="str">
        <f>IF('Year 8 _2022'!$Z132="","", 'Year 8 _2022'!$Z132)</f>
        <v/>
      </c>
      <c r="AT133" s="166" t="str">
        <f t="shared" si="47"/>
        <v/>
      </c>
      <c r="AU133" s="166" t="str">
        <f t="shared" si="33"/>
        <v>NA</v>
      </c>
      <c r="AV133" s="166" t="str">
        <f>IF(AU133="NA","",IF(AU133=999999, "", IF(AU133=888888, "", IF(COUNTIF($AU$11:AU133,AU133)=1,AU133,""))))</f>
        <v/>
      </c>
      <c r="AW133" s="166" t="str">
        <f t="shared" si="34"/>
        <v>NA</v>
      </c>
      <c r="AX133" s="166" t="str">
        <f>IF(AW133="NA","",IF(AW133=999999, "", IF(AW133=888888, "", IF(COUNTIF($AW$11:AW133,AW133)=1,AW133,""))))</f>
        <v/>
      </c>
      <c r="AY133" s="166" t="str">
        <f t="shared" si="35"/>
        <v>NA</v>
      </c>
      <c r="AZ133" s="166" t="str">
        <f>IF(AY133="NA","",IF(AY133=999999, "", IF(AY133=888888, "", IF(COUNTIF($AY$11:AY133,AY133)=1,AY133,""))))</f>
        <v/>
      </c>
      <c r="BA133" s="166">
        <f t="shared" si="42"/>
        <v>0</v>
      </c>
      <c r="BB133" s="166">
        <f t="shared" si="43"/>
        <v>0</v>
      </c>
      <c r="BC133" s="166" t="str">
        <f t="shared" si="44"/>
        <v/>
      </c>
      <c r="BD133" s="166" t="str">
        <f t="shared" si="36"/>
        <v/>
      </c>
      <c r="BE133" s="120" t="str">
        <f t="shared" si="45"/>
        <v>NA</v>
      </c>
      <c r="BF133" s="120" t="str">
        <f>IF(BE133="NA","",IF(BE133=999999, "", IF(BE133=888888, "", IF(COUNTIF($BE$11:BE133,BE133)=1,BE133,""))))</f>
        <v/>
      </c>
      <c r="BG133" s="121"/>
      <c r="BH133" s="121"/>
      <c r="BI133" s="121"/>
      <c r="BJ133" s="121"/>
      <c r="BK133" s="121"/>
      <c r="BL133" s="121"/>
      <c r="BM133" s="119"/>
      <c r="BN133" s="119"/>
      <c r="BO133" s="119"/>
      <c r="BP133" s="119"/>
      <c r="BQ133" s="119"/>
      <c r="BR133" s="119"/>
      <c r="BS133" s="119"/>
      <c r="BT133" s="119"/>
      <c r="BU133" s="119"/>
      <c r="BV133" s="119"/>
      <c r="BW133" s="119"/>
      <c r="BX133" s="119"/>
      <c r="BY133" s="119"/>
      <c r="BZ133" s="121"/>
      <c r="CA133" s="121"/>
      <c r="CB133" s="121"/>
      <c r="CC133" s="121"/>
      <c r="CD133" s="118"/>
      <c r="CE133" s="118"/>
      <c r="CF133" s="26"/>
      <c r="CG133" s="26"/>
      <c r="CH133" s="26"/>
      <c r="CI133" s="26"/>
      <c r="CJ133" s="26"/>
      <c r="CK133" s="26"/>
      <c r="CL133" s="26"/>
      <c r="CM133" s="26"/>
      <c r="CN133" s="26"/>
      <c r="CO133" s="26"/>
      <c r="CP133" s="26"/>
      <c r="CQ133" s="26"/>
      <c r="CR133" s="26"/>
      <c r="CS133" s="26"/>
      <c r="CT133" s="26"/>
      <c r="CU133" s="26"/>
    </row>
    <row r="134" spans="1:99" ht="15.5" x14ac:dyDescent="0.35">
      <c r="A134" s="203" t="str">
        <f t="shared" si="37"/>
        <v/>
      </c>
      <c r="B134" s="161" t="str">
        <f>IF('Year 8 _2022'!$B133="","", 'Year 8 _2022'!$B133)</f>
        <v/>
      </c>
      <c r="C134" s="160" t="str">
        <f>IF('Year 8 _2022'!$C133="","", 'Year 8 _2022'!$C133)</f>
        <v>NA</v>
      </c>
      <c r="D134" s="149" t="str">
        <f>IF('Year 8 _2022'!$D133="","", 'Year 8 _2022'!$D133)</f>
        <v/>
      </c>
      <c r="E134" s="138"/>
      <c r="F134" s="230" t="str">
        <f>IF('Year 8 _2022'!$E133="","", 'Year 8 _2022'!$E133)</f>
        <v/>
      </c>
      <c r="G134" s="161" t="str">
        <f>IF('Year 8 _2022'!$AB133="","", 'Year 8 _2022'!$AB133)</f>
        <v/>
      </c>
      <c r="H134" s="120"/>
      <c r="I134" s="171" t="str">
        <f>IF('Year 8 _2022'!$I133="","", 'Year 8 _2022'!$I133)</f>
        <v/>
      </c>
      <c r="J134" s="181"/>
      <c r="K134" s="180" t="str">
        <f>IF('Year 8 _2022'!$J133="","", 'Year 8 _2022'!$J133)</f>
        <v/>
      </c>
      <c r="L134" s="181"/>
      <c r="M134" s="180">
        <f t="shared" si="46"/>
        <v>0</v>
      </c>
      <c r="N134" s="180" t="str">
        <f>IF('Year 8 _2022'!$L133="","", 'Year 8 _2022'!$L133)</f>
        <v/>
      </c>
      <c r="O134" s="181"/>
      <c r="P134" s="171">
        <f>IF('Year 8 _2022'!$O133="",0, ('Year 8 _2022'!$O133+'Year 8 _2022'!$R133))</f>
        <v>0</v>
      </c>
      <c r="Q134" s="181"/>
      <c r="R134" s="180">
        <f>IF('Year 8 _2022'!$P133="",0, 'Year 8 _2022'!$P133)</f>
        <v>0</v>
      </c>
      <c r="S134" s="242"/>
      <c r="T134" s="349"/>
      <c r="U134" s="242"/>
      <c r="V134" s="174">
        <f t="shared" si="38"/>
        <v>0</v>
      </c>
      <c r="W134" s="351"/>
      <c r="X134" s="175"/>
      <c r="Y134" s="180">
        <f>IF('Year 8 _2022'!$V133="",0, ('Year 8 _2022'!$V133+'Year 8 _2022'!$Y133))</f>
        <v>0</v>
      </c>
      <c r="Z134" s="181"/>
      <c r="AA134" s="162">
        <f>IF('Year 8 _2022'!$W133="",0, 'Year 8 _2022'!$W133)</f>
        <v>0</v>
      </c>
      <c r="AB134" s="184"/>
      <c r="AC134" s="353"/>
      <c r="AD134" s="120"/>
      <c r="AE134" s="174">
        <f t="shared" si="48"/>
        <v>0</v>
      </c>
      <c r="AF134" s="183"/>
      <c r="AG134" s="165" t="str">
        <f t="shared" si="39"/>
        <v/>
      </c>
      <c r="AH134" s="170" t="str">
        <f t="shared" si="40"/>
        <v/>
      </c>
      <c r="AI134" s="153">
        <f t="shared" si="25"/>
        <v>0</v>
      </c>
      <c r="AJ134" s="166" t="str">
        <f t="shared" si="41"/>
        <v>NA</v>
      </c>
      <c r="AK134" s="166" t="str">
        <f t="shared" si="26"/>
        <v/>
      </c>
      <c r="AL134" s="166" t="str">
        <f t="shared" si="27"/>
        <v/>
      </c>
      <c r="AM134" s="166" t="str">
        <f t="shared" si="28"/>
        <v/>
      </c>
      <c r="AN134" s="166">
        <f t="shared" si="29"/>
        <v>0</v>
      </c>
      <c r="AO134" s="166">
        <f t="shared" si="30"/>
        <v>0</v>
      </c>
      <c r="AP134" s="166">
        <f t="shared" si="31"/>
        <v>0</v>
      </c>
      <c r="AQ134" s="166">
        <f t="shared" si="32"/>
        <v>0</v>
      </c>
      <c r="AR134" s="167" t="str">
        <f>IF('Year 8 _2022'!$S133="","", 'Year 8 _2022'!$S133)</f>
        <v/>
      </c>
      <c r="AS134" s="166" t="str">
        <f>IF('Year 8 _2022'!$Z133="","", 'Year 8 _2022'!$Z133)</f>
        <v/>
      </c>
      <c r="AT134" s="166" t="str">
        <f t="shared" si="47"/>
        <v/>
      </c>
      <c r="AU134" s="166" t="str">
        <f t="shared" si="33"/>
        <v>NA</v>
      </c>
      <c r="AV134" s="166" t="str">
        <f>IF(AU134="NA","",IF(AU134=999999, "", IF(AU134=888888, "", IF(COUNTIF($AU$11:AU134,AU134)=1,AU134,""))))</f>
        <v/>
      </c>
      <c r="AW134" s="166" t="str">
        <f t="shared" si="34"/>
        <v>NA</v>
      </c>
      <c r="AX134" s="166" t="str">
        <f>IF(AW134="NA","",IF(AW134=999999, "", IF(AW134=888888, "", IF(COUNTIF($AW$11:AW134,AW134)=1,AW134,""))))</f>
        <v/>
      </c>
      <c r="AY134" s="166" t="str">
        <f t="shared" si="35"/>
        <v>NA</v>
      </c>
      <c r="AZ134" s="166" t="str">
        <f>IF(AY134="NA","",IF(AY134=999999, "", IF(AY134=888888, "", IF(COUNTIF($AY$11:AY134,AY134)=1,AY134,""))))</f>
        <v/>
      </c>
      <c r="BA134" s="166">
        <f t="shared" si="42"/>
        <v>0</v>
      </c>
      <c r="BB134" s="166">
        <f t="shared" si="43"/>
        <v>0</v>
      </c>
      <c r="BC134" s="166" t="str">
        <f t="shared" si="44"/>
        <v/>
      </c>
      <c r="BD134" s="166" t="str">
        <f t="shared" si="36"/>
        <v/>
      </c>
      <c r="BE134" s="120" t="str">
        <f t="shared" si="45"/>
        <v>NA</v>
      </c>
      <c r="BF134" s="120" t="str">
        <f>IF(BE134="NA","",IF(BE134=999999, "", IF(BE134=888888, "", IF(COUNTIF($BE$11:BE134,BE134)=1,BE134,""))))</f>
        <v/>
      </c>
      <c r="BG134" s="121"/>
      <c r="BH134" s="121"/>
      <c r="BI134" s="121"/>
      <c r="BJ134" s="121"/>
      <c r="BK134" s="121"/>
      <c r="BL134" s="121"/>
      <c r="BM134" s="119"/>
      <c r="BN134" s="119"/>
      <c r="BO134" s="119"/>
      <c r="BP134" s="119"/>
      <c r="BQ134" s="119"/>
      <c r="BR134" s="119"/>
      <c r="BS134" s="119"/>
      <c r="BT134" s="119"/>
      <c r="BU134" s="119"/>
      <c r="BV134" s="119"/>
      <c r="BW134" s="119"/>
      <c r="BX134" s="119"/>
      <c r="BY134" s="119"/>
      <c r="BZ134" s="121"/>
      <c r="CA134" s="121"/>
      <c r="CB134" s="121"/>
      <c r="CC134" s="121"/>
      <c r="CD134" s="118"/>
      <c r="CE134" s="118"/>
      <c r="CF134" s="26"/>
      <c r="CG134" s="26"/>
      <c r="CH134" s="26"/>
      <c r="CI134" s="26"/>
      <c r="CJ134" s="26"/>
      <c r="CK134" s="26"/>
      <c r="CL134" s="26"/>
      <c r="CM134" s="26"/>
      <c r="CN134" s="26"/>
      <c r="CO134" s="26"/>
      <c r="CP134" s="26"/>
      <c r="CQ134" s="26"/>
      <c r="CR134" s="26"/>
      <c r="CS134" s="26"/>
      <c r="CT134" s="26"/>
      <c r="CU134" s="26"/>
    </row>
    <row r="135" spans="1:99" ht="15.5" x14ac:dyDescent="0.35">
      <c r="A135" s="203" t="str">
        <f t="shared" si="37"/>
        <v/>
      </c>
      <c r="B135" s="161" t="str">
        <f>IF('Year 8 _2022'!$B134="","", 'Year 8 _2022'!$B134)</f>
        <v/>
      </c>
      <c r="C135" s="160" t="str">
        <f>IF('Year 8 _2022'!$C134="","", 'Year 8 _2022'!$C134)</f>
        <v>NA</v>
      </c>
      <c r="D135" s="149" t="str">
        <f>IF('Year 8 _2022'!$D134="","", 'Year 8 _2022'!$D134)</f>
        <v/>
      </c>
      <c r="E135" s="138"/>
      <c r="F135" s="230" t="str">
        <f>IF('Year 8 _2022'!$E134="","", 'Year 8 _2022'!$E134)</f>
        <v/>
      </c>
      <c r="G135" s="161" t="str">
        <f>IF('Year 8 _2022'!$AB134="","", 'Year 8 _2022'!$AB134)</f>
        <v/>
      </c>
      <c r="H135" s="120"/>
      <c r="I135" s="171" t="str">
        <f>IF('Year 8 _2022'!$I134="","", 'Year 8 _2022'!$I134)</f>
        <v/>
      </c>
      <c r="J135" s="181"/>
      <c r="K135" s="180" t="str">
        <f>IF('Year 8 _2022'!$J134="","", 'Year 8 _2022'!$J134)</f>
        <v/>
      </c>
      <c r="L135" s="181"/>
      <c r="M135" s="180">
        <f t="shared" si="46"/>
        <v>0</v>
      </c>
      <c r="N135" s="180" t="str">
        <f>IF('Year 8 _2022'!$L134="","", 'Year 8 _2022'!$L134)</f>
        <v/>
      </c>
      <c r="O135" s="181"/>
      <c r="P135" s="171">
        <f>IF('Year 8 _2022'!$O134="",0, ('Year 8 _2022'!$O134+'Year 8 _2022'!$R134))</f>
        <v>0</v>
      </c>
      <c r="Q135" s="181"/>
      <c r="R135" s="180">
        <f>IF('Year 8 _2022'!$P134="",0, 'Year 8 _2022'!$P134)</f>
        <v>0</v>
      </c>
      <c r="S135" s="242"/>
      <c r="T135" s="349"/>
      <c r="U135" s="242"/>
      <c r="V135" s="174">
        <f t="shared" si="38"/>
        <v>0</v>
      </c>
      <c r="W135" s="351"/>
      <c r="X135" s="175"/>
      <c r="Y135" s="180">
        <f>IF('Year 8 _2022'!$V134="",0, ('Year 8 _2022'!$V134+'Year 8 _2022'!$Y134))</f>
        <v>0</v>
      </c>
      <c r="Z135" s="181"/>
      <c r="AA135" s="162">
        <f>IF('Year 8 _2022'!$W134="",0, 'Year 8 _2022'!$W134)</f>
        <v>0</v>
      </c>
      <c r="AB135" s="184"/>
      <c r="AC135" s="353"/>
      <c r="AD135" s="120"/>
      <c r="AE135" s="174">
        <f t="shared" si="48"/>
        <v>0</v>
      </c>
      <c r="AF135" s="183"/>
      <c r="AG135" s="165" t="str">
        <f t="shared" si="39"/>
        <v/>
      </c>
      <c r="AH135" s="170" t="str">
        <f t="shared" si="40"/>
        <v/>
      </c>
      <c r="AI135" s="153">
        <f t="shared" si="25"/>
        <v>0</v>
      </c>
      <c r="AJ135" s="166" t="str">
        <f t="shared" si="41"/>
        <v>NA</v>
      </c>
      <c r="AK135" s="166" t="str">
        <f t="shared" si="26"/>
        <v/>
      </c>
      <c r="AL135" s="166" t="str">
        <f t="shared" si="27"/>
        <v/>
      </c>
      <c r="AM135" s="166" t="str">
        <f t="shared" si="28"/>
        <v/>
      </c>
      <c r="AN135" s="166">
        <f t="shared" si="29"/>
        <v>0</v>
      </c>
      <c r="AO135" s="166">
        <f t="shared" si="30"/>
        <v>0</v>
      </c>
      <c r="AP135" s="166">
        <f t="shared" si="31"/>
        <v>0</v>
      </c>
      <c r="AQ135" s="166">
        <f t="shared" si="32"/>
        <v>0</v>
      </c>
      <c r="AR135" s="167" t="str">
        <f>IF('Year 8 _2022'!$S134="","", 'Year 8 _2022'!$S134)</f>
        <v/>
      </c>
      <c r="AS135" s="166" t="str">
        <f>IF('Year 8 _2022'!$Z134="","", 'Year 8 _2022'!$Z134)</f>
        <v/>
      </c>
      <c r="AT135" s="166" t="str">
        <f t="shared" si="47"/>
        <v/>
      </c>
      <c r="AU135" s="166" t="str">
        <f t="shared" si="33"/>
        <v>NA</v>
      </c>
      <c r="AV135" s="166" t="str">
        <f>IF(AU135="NA","",IF(AU135=999999, "", IF(AU135=888888, "", IF(COUNTIF($AU$11:AU135,AU135)=1,AU135,""))))</f>
        <v/>
      </c>
      <c r="AW135" s="166" t="str">
        <f t="shared" si="34"/>
        <v>NA</v>
      </c>
      <c r="AX135" s="166" t="str">
        <f>IF(AW135="NA","",IF(AW135=999999, "", IF(AW135=888888, "", IF(COUNTIF($AW$11:AW135,AW135)=1,AW135,""))))</f>
        <v/>
      </c>
      <c r="AY135" s="166" t="str">
        <f t="shared" si="35"/>
        <v>NA</v>
      </c>
      <c r="AZ135" s="166" t="str">
        <f>IF(AY135="NA","",IF(AY135=999999, "", IF(AY135=888888, "", IF(COUNTIF($AY$11:AY135,AY135)=1,AY135,""))))</f>
        <v/>
      </c>
      <c r="BA135" s="166">
        <f t="shared" si="42"/>
        <v>0</v>
      </c>
      <c r="BB135" s="166">
        <f t="shared" si="43"/>
        <v>0</v>
      </c>
      <c r="BC135" s="166" t="str">
        <f t="shared" si="44"/>
        <v/>
      </c>
      <c r="BD135" s="166" t="str">
        <f t="shared" si="36"/>
        <v/>
      </c>
      <c r="BE135" s="120" t="str">
        <f t="shared" si="45"/>
        <v>NA</v>
      </c>
      <c r="BF135" s="120" t="str">
        <f>IF(BE135="NA","",IF(BE135=999999, "", IF(BE135=888888, "", IF(COUNTIF($BE$11:BE135,BE135)=1,BE135,""))))</f>
        <v/>
      </c>
      <c r="BG135" s="121"/>
      <c r="BH135" s="121"/>
      <c r="BI135" s="121"/>
      <c r="BJ135" s="121"/>
      <c r="BK135" s="121"/>
      <c r="BL135" s="121"/>
      <c r="BM135" s="119"/>
      <c r="BN135" s="119"/>
      <c r="BO135" s="119"/>
      <c r="BP135" s="119"/>
      <c r="BQ135" s="119"/>
      <c r="BR135" s="119"/>
      <c r="BS135" s="119"/>
      <c r="BT135" s="119"/>
      <c r="BU135" s="119"/>
      <c r="BV135" s="119"/>
      <c r="BW135" s="119"/>
      <c r="BX135" s="119"/>
      <c r="BY135" s="119"/>
      <c r="BZ135" s="121"/>
      <c r="CA135" s="121"/>
      <c r="CB135" s="121"/>
      <c r="CC135" s="121"/>
      <c r="CD135" s="118"/>
      <c r="CE135" s="118"/>
      <c r="CF135" s="26"/>
      <c r="CG135" s="26"/>
      <c r="CH135" s="26"/>
      <c r="CI135" s="26"/>
      <c r="CJ135" s="26"/>
      <c r="CK135" s="26"/>
      <c r="CL135" s="26"/>
      <c r="CM135" s="26"/>
      <c r="CN135" s="26"/>
      <c r="CO135" s="26"/>
      <c r="CP135" s="26"/>
      <c r="CQ135" s="26"/>
      <c r="CR135" s="26"/>
      <c r="CS135" s="26"/>
      <c r="CT135" s="26"/>
      <c r="CU135" s="26"/>
    </row>
    <row r="136" spans="1:99" ht="15.5" x14ac:dyDescent="0.35">
      <c r="A136" s="203" t="str">
        <f t="shared" si="37"/>
        <v/>
      </c>
      <c r="B136" s="161" t="str">
        <f>IF('Year 8 _2022'!$B135="","", 'Year 8 _2022'!$B135)</f>
        <v/>
      </c>
      <c r="C136" s="160" t="str">
        <f>IF('Year 8 _2022'!$C135="","", 'Year 8 _2022'!$C135)</f>
        <v>NA</v>
      </c>
      <c r="D136" s="149" t="str">
        <f>IF('Year 8 _2022'!$D135="","", 'Year 8 _2022'!$D135)</f>
        <v/>
      </c>
      <c r="E136" s="138"/>
      <c r="F136" s="230" t="str">
        <f>IF('Year 8 _2022'!$E135="","", 'Year 8 _2022'!$E135)</f>
        <v/>
      </c>
      <c r="G136" s="161" t="str">
        <f>IF('Year 8 _2022'!$AB135="","", 'Year 8 _2022'!$AB135)</f>
        <v/>
      </c>
      <c r="H136" s="120"/>
      <c r="I136" s="171" t="str">
        <f>IF('Year 8 _2022'!$I135="","", 'Year 8 _2022'!$I135)</f>
        <v/>
      </c>
      <c r="J136" s="181"/>
      <c r="K136" s="180" t="str">
        <f>IF('Year 8 _2022'!$J135="","", 'Year 8 _2022'!$J135)</f>
        <v/>
      </c>
      <c r="L136" s="181"/>
      <c r="M136" s="180">
        <f t="shared" si="46"/>
        <v>0</v>
      </c>
      <c r="N136" s="180" t="str">
        <f>IF('Year 8 _2022'!$L135="","", 'Year 8 _2022'!$L135)</f>
        <v/>
      </c>
      <c r="O136" s="181"/>
      <c r="P136" s="171">
        <f>IF('Year 8 _2022'!$O135="",0, ('Year 8 _2022'!$O135+'Year 8 _2022'!$R135))</f>
        <v>0</v>
      </c>
      <c r="Q136" s="181"/>
      <c r="R136" s="180">
        <f>IF('Year 8 _2022'!$P135="",0, 'Year 8 _2022'!$P135)</f>
        <v>0</v>
      </c>
      <c r="S136" s="242"/>
      <c r="T136" s="349"/>
      <c r="U136" s="242"/>
      <c r="V136" s="174">
        <f t="shared" si="38"/>
        <v>0</v>
      </c>
      <c r="W136" s="351"/>
      <c r="X136" s="175"/>
      <c r="Y136" s="180">
        <f>IF('Year 8 _2022'!$V135="",0, ('Year 8 _2022'!$V135+'Year 8 _2022'!$Y135))</f>
        <v>0</v>
      </c>
      <c r="Z136" s="181"/>
      <c r="AA136" s="162">
        <f>IF('Year 8 _2022'!$W135="",0, 'Year 8 _2022'!$W135)</f>
        <v>0</v>
      </c>
      <c r="AB136" s="184"/>
      <c r="AC136" s="353"/>
      <c r="AD136" s="120"/>
      <c r="AE136" s="174">
        <f t="shared" si="48"/>
        <v>0</v>
      </c>
      <c r="AF136" s="183"/>
      <c r="AG136" s="165" t="str">
        <f t="shared" si="39"/>
        <v/>
      </c>
      <c r="AH136" s="170" t="str">
        <f t="shared" si="40"/>
        <v/>
      </c>
      <c r="AI136" s="153">
        <f t="shared" si="25"/>
        <v>0</v>
      </c>
      <c r="AJ136" s="166" t="str">
        <f t="shared" si="41"/>
        <v>NA</v>
      </c>
      <c r="AK136" s="166" t="str">
        <f t="shared" si="26"/>
        <v/>
      </c>
      <c r="AL136" s="166" t="str">
        <f t="shared" si="27"/>
        <v/>
      </c>
      <c r="AM136" s="166" t="str">
        <f t="shared" si="28"/>
        <v/>
      </c>
      <c r="AN136" s="166">
        <f t="shared" si="29"/>
        <v>0</v>
      </c>
      <c r="AO136" s="166">
        <f t="shared" si="30"/>
        <v>0</v>
      </c>
      <c r="AP136" s="166">
        <f t="shared" si="31"/>
        <v>0</v>
      </c>
      <c r="AQ136" s="166">
        <f t="shared" si="32"/>
        <v>0</v>
      </c>
      <c r="AR136" s="167" t="str">
        <f>IF('Year 8 _2022'!$S135="","", 'Year 8 _2022'!$S135)</f>
        <v/>
      </c>
      <c r="AS136" s="166" t="str">
        <f>IF('Year 8 _2022'!$Z135="","", 'Year 8 _2022'!$Z135)</f>
        <v/>
      </c>
      <c r="AT136" s="166" t="str">
        <f t="shared" si="47"/>
        <v/>
      </c>
      <c r="AU136" s="166" t="str">
        <f t="shared" si="33"/>
        <v>NA</v>
      </c>
      <c r="AV136" s="166" t="str">
        <f>IF(AU136="NA","",IF(AU136=999999, "", IF(AU136=888888, "", IF(COUNTIF($AU$11:AU136,AU136)=1,AU136,""))))</f>
        <v/>
      </c>
      <c r="AW136" s="166" t="str">
        <f t="shared" si="34"/>
        <v>NA</v>
      </c>
      <c r="AX136" s="166" t="str">
        <f>IF(AW136="NA","",IF(AW136=999999, "", IF(AW136=888888, "", IF(COUNTIF($AW$11:AW136,AW136)=1,AW136,""))))</f>
        <v/>
      </c>
      <c r="AY136" s="166" t="str">
        <f t="shared" si="35"/>
        <v>NA</v>
      </c>
      <c r="AZ136" s="166" t="str">
        <f>IF(AY136="NA","",IF(AY136=999999, "", IF(AY136=888888, "", IF(COUNTIF($AY$11:AY136,AY136)=1,AY136,""))))</f>
        <v/>
      </c>
      <c r="BA136" s="166">
        <f t="shared" si="42"/>
        <v>0</v>
      </c>
      <c r="BB136" s="166">
        <f t="shared" si="43"/>
        <v>0</v>
      </c>
      <c r="BC136" s="166" t="str">
        <f t="shared" si="44"/>
        <v/>
      </c>
      <c r="BD136" s="166" t="str">
        <f t="shared" si="36"/>
        <v/>
      </c>
      <c r="BE136" s="120" t="str">
        <f t="shared" si="45"/>
        <v>NA</v>
      </c>
      <c r="BF136" s="120" t="str">
        <f>IF(BE136="NA","",IF(BE136=999999, "", IF(BE136=888888, "", IF(COUNTIF($BE$11:BE136,BE136)=1,BE136,""))))</f>
        <v/>
      </c>
      <c r="BG136" s="121"/>
      <c r="BH136" s="121"/>
      <c r="BI136" s="121"/>
      <c r="BJ136" s="121"/>
      <c r="BK136" s="121"/>
      <c r="BL136" s="121"/>
      <c r="BM136" s="119"/>
      <c r="BN136" s="119"/>
      <c r="BO136" s="119"/>
      <c r="BP136" s="119"/>
      <c r="BQ136" s="119"/>
      <c r="BR136" s="119"/>
      <c r="BS136" s="119"/>
      <c r="BT136" s="119"/>
      <c r="BU136" s="119"/>
      <c r="BV136" s="119"/>
      <c r="BW136" s="119"/>
      <c r="BX136" s="119"/>
      <c r="BY136" s="119"/>
      <c r="BZ136" s="121"/>
      <c r="CA136" s="121"/>
      <c r="CB136" s="121"/>
      <c r="CC136" s="121"/>
      <c r="CD136" s="118"/>
      <c r="CE136" s="118"/>
      <c r="CF136" s="26"/>
      <c r="CG136" s="26"/>
      <c r="CH136" s="26"/>
      <c r="CI136" s="26"/>
      <c r="CJ136" s="26"/>
      <c r="CK136" s="26"/>
      <c r="CL136" s="26"/>
      <c r="CM136" s="26"/>
      <c r="CN136" s="26"/>
      <c r="CO136" s="26"/>
      <c r="CP136" s="26"/>
      <c r="CQ136" s="26"/>
      <c r="CR136" s="26"/>
      <c r="CS136" s="26"/>
      <c r="CT136" s="26"/>
      <c r="CU136" s="26"/>
    </row>
    <row r="137" spans="1:99" ht="15.5" x14ac:dyDescent="0.35">
      <c r="A137" s="203" t="str">
        <f t="shared" si="37"/>
        <v/>
      </c>
      <c r="B137" s="161" t="str">
        <f>IF('Year 8 _2022'!$B136="","", 'Year 8 _2022'!$B136)</f>
        <v/>
      </c>
      <c r="C137" s="160" t="str">
        <f>IF('Year 8 _2022'!$C136="","", 'Year 8 _2022'!$C136)</f>
        <v>NA</v>
      </c>
      <c r="D137" s="149" t="str">
        <f>IF('Year 8 _2022'!$D136="","", 'Year 8 _2022'!$D136)</f>
        <v/>
      </c>
      <c r="E137" s="138"/>
      <c r="F137" s="230" t="str">
        <f>IF('Year 8 _2022'!$E136="","", 'Year 8 _2022'!$E136)</f>
        <v/>
      </c>
      <c r="G137" s="161" t="str">
        <f>IF('Year 8 _2022'!$AB136="","", 'Year 8 _2022'!$AB136)</f>
        <v/>
      </c>
      <c r="H137" s="120"/>
      <c r="I137" s="171" t="str">
        <f>IF('Year 8 _2022'!$I136="","", 'Year 8 _2022'!$I136)</f>
        <v/>
      </c>
      <c r="J137" s="181"/>
      <c r="K137" s="180" t="str">
        <f>IF('Year 8 _2022'!$J136="","", 'Year 8 _2022'!$J136)</f>
        <v/>
      </c>
      <c r="L137" s="181"/>
      <c r="M137" s="180">
        <f t="shared" si="46"/>
        <v>0</v>
      </c>
      <c r="N137" s="180" t="str">
        <f>IF('Year 8 _2022'!$L136="","", 'Year 8 _2022'!$L136)</f>
        <v/>
      </c>
      <c r="O137" s="181"/>
      <c r="P137" s="171">
        <f>IF('Year 8 _2022'!$O136="",0, ('Year 8 _2022'!$O136+'Year 8 _2022'!$R136))</f>
        <v>0</v>
      </c>
      <c r="Q137" s="181"/>
      <c r="R137" s="180">
        <f>IF('Year 8 _2022'!$P136="",0, 'Year 8 _2022'!$P136)</f>
        <v>0</v>
      </c>
      <c r="S137" s="242"/>
      <c r="T137" s="349"/>
      <c r="U137" s="242"/>
      <c r="V137" s="174">
        <f t="shared" si="38"/>
        <v>0</v>
      </c>
      <c r="W137" s="351"/>
      <c r="X137" s="175"/>
      <c r="Y137" s="180">
        <f>IF('Year 8 _2022'!$V136="",0, ('Year 8 _2022'!$V136+'Year 8 _2022'!$Y136))</f>
        <v>0</v>
      </c>
      <c r="Z137" s="181"/>
      <c r="AA137" s="162">
        <f>IF('Year 8 _2022'!$W136="",0, 'Year 8 _2022'!$W136)</f>
        <v>0</v>
      </c>
      <c r="AB137" s="184"/>
      <c r="AC137" s="353"/>
      <c r="AD137" s="120"/>
      <c r="AE137" s="174">
        <f t="shared" si="48"/>
        <v>0</v>
      </c>
      <c r="AF137" s="183"/>
      <c r="AG137" s="165" t="str">
        <f t="shared" si="39"/>
        <v/>
      </c>
      <c r="AH137" s="170" t="str">
        <f t="shared" si="40"/>
        <v/>
      </c>
      <c r="AI137" s="153">
        <f t="shared" si="25"/>
        <v>0</v>
      </c>
      <c r="AJ137" s="166" t="str">
        <f t="shared" si="41"/>
        <v>NA</v>
      </c>
      <c r="AK137" s="166" t="str">
        <f t="shared" si="26"/>
        <v/>
      </c>
      <c r="AL137" s="166" t="str">
        <f t="shared" si="27"/>
        <v/>
      </c>
      <c r="AM137" s="166" t="str">
        <f t="shared" si="28"/>
        <v/>
      </c>
      <c r="AN137" s="166">
        <f t="shared" si="29"/>
        <v>0</v>
      </c>
      <c r="AO137" s="166">
        <f t="shared" si="30"/>
        <v>0</v>
      </c>
      <c r="AP137" s="166">
        <f t="shared" si="31"/>
        <v>0</v>
      </c>
      <c r="AQ137" s="166">
        <f t="shared" si="32"/>
        <v>0</v>
      </c>
      <c r="AR137" s="167" t="str">
        <f>IF('Year 8 _2022'!$S136="","", 'Year 8 _2022'!$S136)</f>
        <v/>
      </c>
      <c r="AS137" s="166" t="str">
        <f>IF('Year 8 _2022'!$Z136="","", 'Year 8 _2022'!$Z136)</f>
        <v/>
      </c>
      <c r="AT137" s="166" t="str">
        <f t="shared" si="47"/>
        <v/>
      </c>
      <c r="AU137" s="166" t="str">
        <f t="shared" si="33"/>
        <v>NA</v>
      </c>
      <c r="AV137" s="166" t="str">
        <f>IF(AU137="NA","",IF(AU137=999999, "", IF(AU137=888888, "", IF(COUNTIF($AU$11:AU137,AU137)=1,AU137,""))))</f>
        <v/>
      </c>
      <c r="AW137" s="166" t="str">
        <f t="shared" si="34"/>
        <v>NA</v>
      </c>
      <c r="AX137" s="166" t="str">
        <f>IF(AW137="NA","",IF(AW137=999999, "", IF(AW137=888888, "", IF(COUNTIF($AW$11:AW137,AW137)=1,AW137,""))))</f>
        <v/>
      </c>
      <c r="AY137" s="166" t="str">
        <f t="shared" si="35"/>
        <v>NA</v>
      </c>
      <c r="AZ137" s="166" t="str">
        <f>IF(AY137="NA","",IF(AY137=999999, "", IF(AY137=888888, "", IF(COUNTIF($AY$11:AY137,AY137)=1,AY137,""))))</f>
        <v/>
      </c>
      <c r="BA137" s="166">
        <f t="shared" si="42"/>
        <v>0</v>
      </c>
      <c r="BB137" s="166">
        <f t="shared" si="43"/>
        <v>0</v>
      </c>
      <c r="BC137" s="166" t="str">
        <f t="shared" si="44"/>
        <v/>
      </c>
      <c r="BD137" s="166" t="str">
        <f t="shared" si="36"/>
        <v/>
      </c>
      <c r="BE137" s="120" t="str">
        <f t="shared" si="45"/>
        <v>NA</v>
      </c>
      <c r="BF137" s="120" t="str">
        <f>IF(BE137="NA","",IF(BE137=999999, "", IF(BE137=888888, "", IF(COUNTIF($BE$11:BE137,BE137)=1,BE137,""))))</f>
        <v/>
      </c>
      <c r="BG137" s="121"/>
      <c r="BH137" s="121"/>
      <c r="BI137" s="121"/>
      <c r="BJ137" s="121"/>
      <c r="BK137" s="121"/>
      <c r="BL137" s="121"/>
      <c r="BM137" s="119"/>
      <c r="BN137" s="119"/>
      <c r="BO137" s="119"/>
      <c r="BP137" s="119"/>
      <c r="BQ137" s="119"/>
      <c r="BR137" s="119"/>
      <c r="BS137" s="119"/>
      <c r="BT137" s="119"/>
      <c r="BU137" s="119"/>
      <c r="BV137" s="119"/>
      <c r="BW137" s="119"/>
      <c r="BX137" s="119"/>
      <c r="BY137" s="119"/>
      <c r="BZ137" s="121"/>
      <c r="CA137" s="121"/>
      <c r="CB137" s="121"/>
      <c r="CC137" s="121"/>
      <c r="CD137" s="118"/>
      <c r="CE137" s="118"/>
      <c r="CF137" s="26"/>
      <c r="CG137" s="26"/>
      <c r="CH137" s="26"/>
      <c r="CI137" s="26"/>
      <c r="CJ137" s="26"/>
      <c r="CK137" s="26"/>
      <c r="CL137" s="26"/>
      <c r="CM137" s="26"/>
      <c r="CN137" s="26"/>
      <c r="CO137" s="26"/>
      <c r="CP137" s="26"/>
      <c r="CQ137" s="26"/>
      <c r="CR137" s="26"/>
      <c r="CS137" s="26"/>
      <c r="CT137" s="26"/>
      <c r="CU137" s="26"/>
    </row>
    <row r="138" spans="1:99" ht="15.5" x14ac:dyDescent="0.35">
      <c r="A138" s="203" t="str">
        <f t="shared" si="37"/>
        <v/>
      </c>
      <c r="B138" s="161" t="str">
        <f>IF('Year 8 _2022'!$B137="","", 'Year 8 _2022'!$B137)</f>
        <v/>
      </c>
      <c r="C138" s="160" t="str">
        <f>IF('Year 8 _2022'!$C137="","", 'Year 8 _2022'!$C137)</f>
        <v>NA</v>
      </c>
      <c r="D138" s="149" t="str">
        <f>IF('Year 8 _2022'!$D137="","", 'Year 8 _2022'!$D137)</f>
        <v/>
      </c>
      <c r="E138" s="138"/>
      <c r="F138" s="230" t="str">
        <f>IF('Year 8 _2022'!$E137="","", 'Year 8 _2022'!$E137)</f>
        <v/>
      </c>
      <c r="G138" s="161" t="str">
        <f>IF('Year 8 _2022'!$AB137="","", 'Year 8 _2022'!$AB137)</f>
        <v/>
      </c>
      <c r="H138" s="120"/>
      <c r="I138" s="171" t="str">
        <f>IF('Year 8 _2022'!$I137="","", 'Year 8 _2022'!$I137)</f>
        <v/>
      </c>
      <c r="J138" s="181"/>
      <c r="K138" s="180" t="str">
        <f>IF('Year 8 _2022'!$J137="","", 'Year 8 _2022'!$J137)</f>
        <v/>
      </c>
      <c r="L138" s="181"/>
      <c r="M138" s="180">
        <f t="shared" si="46"/>
        <v>0</v>
      </c>
      <c r="N138" s="180" t="str">
        <f>IF('Year 8 _2022'!$L137="","", 'Year 8 _2022'!$L137)</f>
        <v/>
      </c>
      <c r="O138" s="181"/>
      <c r="P138" s="171">
        <f>IF('Year 8 _2022'!$O137="",0, ('Year 8 _2022'!$O137+'Year 8 _2022'!$R137))</f>
        <v>0</v>
      </c>
      <c r="Q138" s="181"/>
      <c r="R138" s="180">
        <f>IF('Year 8 _2022'!$P137="",0, 'Year 8 _2022'!$P137)</f>
        <v>0</v>
      </c>
      <c r="S138" s="242"/>
      <c r="T138" s="349"/>
      <c r="U138" s="242"/>
      <c r="V138" s="174">
        <f t="shared" si="38"/>
        <v>0</v>
      </c>
      <c r="W138" s="351"/>
      <c r="X138" s="175"/>
      <c r="Y138" s="180">
        <f>IF('Year 8 _2022'!$V137="",0, ('Year 8 _2022'!$V137+'Year 8 _2022'!$Y137))</f>
        <v>0</v>
      </c>
      <c r="Z138" s="181"/>
      <c r="AA138" s="162">
        <f>IF('Year 8 _2022'!$W137="",0, 'Year 8 _2022'!$W137)</f>
        <v>0</v>
      </c>
      <c r="AB138" s="184"/>
      <c r="AC138" s="353"/>
      <c r="AD138" s="120"/>
      <c r="AE138" s="174">
        <f t="shared" si="48"/>
        <v>0</v>
      </c>
      <c r="AF138" s="183"/>
      <c r="AG138" s="165" t="str">
        <f t="shared" si="39"/>
        <v/>
      </c>
      <c r="AH138" s="170" t="str">
        <f t="shared" si="40"/>
        <v/>
      </c>
      <c r="AI138" s="153">
        <f t="shared" si="25"/>
        <v>0</v>
      </c>
      <c r="AJ138" s="166" t="str">
        <f t="shared" si="41"/>
        <v>NA</v>
      </c>
      <c r="AK138" s="166" t="str">
        <f t="shared" si="26"/>
        <v/>
      </c>
      <c r="AL138" s="166" t="str">
        <f t="shared" si="27"/>
        <v/>
      </c>
      <c r="AM138" s="166" t="str">
        <f t="shared" si="28"/>
        <v/>
      </c>
      <c r="AN138" s="166">
        <f t="shared" si="29"/>
        <v>0</v>
      </c>
      <c r="AO138" s="166">
        <f t="shared" si="30"/>
        <v>0</v>
      </c>
      <c r="AP138" s="166">
        <f t="shared" si="31"/>
        <v>0</v>
      </c>
      <c r="AQ138" s="166">
        <f t="shared" si="32"/>
        <v>0</v>
      </c>
      <c r="AR138" s="167" t="str">
        <f>IF('Year 8 _2022'!$S137="","", 'Year 8 _2022'!$S137)</f>
        <v/>
      </c>
      <c r="AS138" s="166" t="str">
        <f>IF('Year 8 _2022'!$Z137="","", 'Year 8 _2022'!$Z137)</f>
        <v/>
      </c>
      <c r="AT138" s="166" t="str">
        <f t="shared" si="47"/>
        <v/>
      </c>
      <c r="AU138" s="166" t="str">
        <f t="shared" si="33"/>
        <v>NA</v>
      </c>
      <c r="AV138" s="166" t="str">
        <f>IF(AU138="NA","",IF(AU138=999999, "", IF(AU138=888888, "", IF(COUNTIF($AU$11:AU138,AU138)=1,AU138,""))))</f>
        <v/>
      </c>
      <c r="AW138" s="166" t="str">
        <f t="shared" si="34"/>
        <v>NA</v>
      </c>
      <c r="AX138" s="166" t="str">
        <f>IF(AW138="NA","",IF(AW138=999999, "", IF(AW138=888888, "", IF(COUNTIF($AW$11:AW138,AW138)=1,AW138,""))))</f>
        <v/>
      </c>
      <c r="AY138" s="166" t="str">
        <f t="shared" si="35"/>
        <v>NA</v>
      </c>
      <c r="AZ138" s="166" t="str">
        <f>IF(AY138="NA","",IF(AY138=999999, "", IF(AY138=888888, "", IF(COUNTIF($AY$11:AY138,AY138)=1,AY138,""))))</f>
        <v/>
      </c>
      <c r="BA138" s="166">
        <f t="shared" si="42"/>
        <v>0</v>
      </c>
      <c r="BB138" s="166">
        <f t="shared" si="43"/>
        <v>0</v>
      </c>
      <c r="BC138" s="166" t="str">
        <f t="shared" si="44"/>
        <v/>
      </c>
      <c r="BD138" s="166" t="str">
        <f t="shared" si="36"/>
        <v/>
      </c>
      <c r="BE138" s="120" t="str">
        <f t="shared" si="45"/>
        <v>NA</v>
      </c>
      <c r="BF138" s="120" t="str">
        <f>IF(BE138="NA","",IF(BE138=999999, "", IF(BE138=888888, "", IF(COUNTIF($BE$11:BE138,BE138)=1,BE138,""))))</f>
        <v/>
      </c>
      <c r="BG138" s="121"/>
      <c r="BH138" s="121"/>
      <c r="BI138" s="121"/>
      <c r="BJ138" s="121"/>
      <c r="BK138" s="121"/>
      <c r="BL138" s="121"/>
      <c r="BM138" s="119"/>
      <c r="BN138" s="119"/>
      <c r="BO138" s="119"/>
      <c r="BP138" s="119"/>
      <c r="BQ138" s="119"/>
      <c r="BR138" s="119"/>
      <c r="BS138" s="119"/>
      <c r="BT138" s="119"/>
      <c r="BU138" s="119"/>
      <c r="BV138" s="119"/>
      <c r="BW138" s="119"/>
      <c r="BX138" s="119"/>
      <c r="BY138" s="119"/>
      <c r="BZ138" s="121"/>
      <c r="CA138" s="121"/>
      <c r="CB138" s="121"/>
      <c r="CC138" s="121"/>
      <c r="CD138" s="118"/>
      <c r="CE138" s="118"/>
      <c r="CF138" s="26"/>
      <c r="CG138" s="26"/>
      <c r="CH138" s="26"/>
      <c r="CI138" s="26"/>
      <c r="CJ138" s="26"/>
      <c r="CK138" s="26"/>
      <c r="CL138" s="26"/>
      <c r="CM138" s="26"/>
      <c r="CN138" s="26"/>
      <c r="CO138" s="26"/>
      <c r="CP138" s="26"/>
      <c r="CQ138" s="26"/>
      <c r="CR138" s="26"/>
      <c r="CS138" s="26"/>
      <c r="CT138" s="26"/>
      <c r="CU138" s="26"/>
    </row>
    <row r="139" spans="1:99" ht="15.5" x14ac:dyDescent="0.35">
      <c r="A139" s="203" t="str">
        <f t="shared" si="37"/>
        <v/>
      </c>
      <c r="B139" s="161" t="str">
        <f>IF('Year 8 _2022'!$B138="","", 'Year 8 _2022'!$B138)</f>
        <v/>
      </c>
      <c r="C139" s="160" t="str">
        <f>IF('Year 8 _2022'!$C138="","", 'Year 8 _2022'!$C138)</f>
        <v>NA</v>
      </c>
      <c r="D139" s="149" t="str">
        <f>IF('Year 8 _2022'!$D138="","", 'Year 8 _2022'!$D138)</f>
        <v/>
      </c>
      <c r="E139" s="138"/>
      <c r="F139" s="230" t="str">
        <f>IF('Year 8 _2022'!$E138="","", 'Year 8 _2022'!$E138)</f>
        <v/>
      </c>
      <c r="G139" s="161" t="str">
        <f>IF('Year 8 _2022'!$AB138="","", 'Year 8 _2022'!$AB138)</f>
        <v/>
      </c>
      <c r="H139" s="120"/>
      <c r="I139" s="171" t="str">
        <f>IF('Year 8 _2022'!$I138="","", 'Year 8 _2022'!$I138)</f>
        <v/>
      </c>
      <c r="J139" s="181"/>
      <c r="K139" s="180" t="str">
        <f>IF('Year 8 _2022'!$J138="","", 'Year 8 _2022'!$J138)</f>
        <v/>
      </c>
      <c r="L139" s="181"/>
      <c r="M139" s="180">
        <f t="shared" si="46"/>
        <v>0</v>
      </c>
      <c r="N139" s="180" t="str">
        <f>IF('Year 8 _2022'!$L138="","", 'Year 8 _2022'!$L138)</f>
        <v/>
      </c>
      <c r="O139" s="181"/>
      <c r="P139" s="171">
        <f>IF('Year 8 _2022'!$O138="",0, ('Year 8 _2022'!$O138+'Year 8 _2022'!$R138))</f>
        <v>0</v>
      </c>
      <c r="Q139" s="181"/>
      <c r="R139" s="180">
        <f>IF('Year 8 _2022'!$P138="",0, 'Year 8 _2022'!$P138)</f>
        <v>0</v>
      </c>
      <c r="S139" s="242"/>
      <c r="T139" s="349"/>
      <c r="U139" s="242"/>
      <c r="V139" s="174">
        <f t="shared" si="38"/>
        <v>0</v>
      </c>
      <c r="W139" s="351"/>
      <c r="X139" s="175"/>
      <c r="Y139" s="180">
        <f>IF('Year 8 _2022'!$V138="",0, ('Year 8 _2022'!$V138+'Year 8 _2022'!$Y138))</f>
        <v>0</v>
      </c>
      <c r="Z139" s="181"/>
      <c r="AA139" s="162">
        <f>IF('Year 8 _2022'!$W138="",0, 'Year 8 _2022'!$W138)</f>
        <v>0</v>
      </c>
      <c r="AB139" s="184"/>
      <c r="AC139" s="353"/>
      <c r="AD139" s="120"/>
      <c r="AE139" s="174">
        <f t="shared" si="48"/>
        <v>0</v>
      </c>
      <c r="AF139" s="183"/>
      <c r="AG139" s="165" t="str">
        <f t="shared" si="39"/>
        <v/>
      </c>
      <c r="AH139" s="170" t="str">
        <f t="shared" si="40"/>
        <v/>
      </c>
      <c r="AI139" s="153">
        <f t="shared" ref="AI139:AI202" si="49">SUM($B139, $F139, $AN139, $AP139)</f>
        <v>0</v>
      </c>
      <c r="AJ139" s="166" t="str">
        <f t="shared" si="41"/>
        <v>NA</v>
      </c>
      <c r="AK139" s="166" t="str">
        <f t="shared" ref="AK139:AK202" si="50">IF($J139="",$I139,$J139)</f>
        <v/>
      </c>
      <c r="AL139" s="166" t="str">
        <f t="shared" ref="AL139:AL202" si="51">IF($L139="",$K139,$L139)</f>
        <v/>
      </c>
      <c r="AM139" s="166" t="str">
        <f t="shared" ref="AM139:AM202" si="52">IF($O139="",$N139,$O139)</f>
        <v/>
      </c>
      <c r="AN139" s="166">
        <f t="shared" ref="AN139:AN202" si="53">IF($Q139="",$P139,$Q139)</f>
        <v>0</v>
      </c>
      <c r="AO139" s="166">
        <f t="shared" ref="AO139:AO202" si="54">IF($S139="",$R139,$S139)</f>
        <v>0</v>
      </c>
      <c r="AP139" s="166">
        <f t="shared" ref="AP139:AP202" si="55">IF($Z139="",$Y139,$Z139)</f>
        <v>0</v>
      </c>
      <c r="AQ139" s="166">
        <f t="shared" ref="AQ139:AQ202" si="56">IF($AB139="",$AA139,$AB139)</f>
        <v>0</v>
      </c>
      <c r="AR139" s="167" t="str">
        <f>IF('Year 8 _2022'!$S138="","", 'Year 8 _2022'!$S138)</f>
        <v/>
      </c>
      <c r="AS139" s="166" t="str">
        <f>IF('Year 8 _2022'!$Z138="","", 'Year 8 _2022'!$Z138)</f>
        <v/>
      </c>
      <c r="AT139" s="166" t="str">
        <f t="shared" si="47"/>
        <v/>
      </c>
      <c r="AU139" s="166" t="str">
        <f t="shared" ref="AU139:AU202" si="57">IFERROR(IF($AT139&lt;&gt;"", $B139, "NA"), "NA")</f>
        <v>NA</v>
      </c>
      <c r="AV139" s="166" t="str">
        <f>IF(AU139="NA","",IF(AU139=999999, "", IF(AU139=888888, "", IF(COUNTIF($AU$11:AU139,AU139)=1,AU139,""))))</f>
        <v/>
      </c>
      <c r="AW139" s="166" t="str">
        <f t="shared" ref="AW139:AW202" si="58">IFERROR(IF($AT139="refused", $B139, "NA"), "NA")</f>
        <v>NA</v>
      </c>
      <c r="AX139" s="166" t="str">
        <f>IF(AW139="NA","",IF(AW139=999999, "", IF(AW139=888888, "", IF(COUNTIF($AW$11:AW139,AW139)=1,AW139,""))))</f>
        <v/>
      </c>
      <c r="AY139" s="166" t="str">
        <f t="shared" ref="AY139:AY202" si="59">IFERROR(IF($AT139="visited", $B139, "NA"), "NA")</f>
        <v>NA</v>
      </c>
      <c r="AZ139" s="166" t="str">
        <f>IF(AY139="NA","",IF(AY139=999999, "", IF(AY139=888888, "", IF(COUNTIF($AY$11:AY139,AY139)=1,AY139,""))))</f>
        <v/>
      </c>
      <c r="BA139" s="166">
        <f t="shared" si="42"/>
        <v>0</v>
      </c>
      <c r="BB139" s="166">
        <f t="shared" si="43"/>
        <v>0</v>
      </c>
      <c r="BC139" s="166" t="str">
        <f t="shared" si="44"/>
        <v/>
      </c>
      <c r="BD139" s="166" t="str">
        <f t="shared" ref="BD139:BD202" si="60">IFERROR((($AE139-$AS139)/$AE139)*100, "")</f>
        <v/>
      </c>
      <c r="BE139" s="120" t="str">
        <f t="shared" si="45"/>
        <v>NA</v>
      </c>
      <c r="BF139" s="120" t="str">
        <f>IF(BE139="NA","",IF(BE139=999999, "", IF(BE139=888888, "", IF(COUNTIF($BE$11:BE139,BE139)=1,BE139,""))))</f>
        <v/>
      </c>
      <c r="BG139" s="121"/>
      <c r="BH139" s="121"/>
      <c r="BI139" s="121"/>
      <c r="BJ139" s="121"/>
      <c r="BK139" s="121"/>
      <c r="BL139" s="121"/>
      <c r="BM139" s="119"/>
      <c r="BN139" s="119"/>
      <c r="BO139" s="119"/>
      <c r="BP139" s="119"/>
      <c r="BQ139" s="119"/>
      <c r="BR139" s="119"/>
      <c r="BS139" s="119"/>
      <c r="BT139" s="119"/>
      <c r="BU139" s="119"/>
      <c r="BV139" s="119"/>
      <c r="BW139" s="119"/>
      <c r="BX139" s="119"/>
      <c r="BY139" s="119"/>
      <c r="BZ139" s="121"/>
      <c r="CA139" s="121"/>
      <c r="CB139" s="121"/>
      <c r="CC139" s="121"/>
      <c r="CD139" s="118"/>
      <c r="CE139" s="118"/>
      <c r="CF139" s="26"/>
      <c r="CG139" s="26"/>
      <c r="CH139" s="26"/>
      <c r="CI139" s="26"/>
      <c r="CJ139" s="26"/>
      <c r="CK139" s="26"/>
      <c r="CL139" s="26"/>
      <c r="CM139" s="26"/>
      <c r="CN139" s="26"/>
      <c r="CO139" s="26"/>
      <c r="CP139" s="26"/>
      <c r="CQ139" s="26"/>
      <c r="CR139" s="26"/>
      <c r="CS139" s="26"/>
      <c r="CT139" s="26"/>
      <c r="CU139" s="26"/>
    </row>
    <row r="140" spans="1:99" ht="15.5" x14ac:dyDescent="0.35">
      <c r="A140" s="203" t="str">
        <f t="shared" ref="A140:A203" si="61">IFERROR(IF($AI140=0,"",IF(OR($B140="",$D140="",$E140="",$F140="",$Q140="",$Z140=""),"Required data Incomplete","")), "")</f>
        <v/>
      </c>
      <c r="B140" s="161" t="str">
        <f>IF('Year 8 _2022'!$B139="","", 'Year 8 _2022'!$B139)</f>
        <v/>
      </c>
      <c r="C140" s="160" t="str">
        <f>IF('Year 8 _2022'!$C139="","", 'Year 8 _2022'!$C139)</f>
        <v>NA</v>
      </c>
      <c r="D140" s="149" t="str">
        <f>IF('Year 8 _2022'!$D139="","", 'Year 8 _2022'!$D139)</f>
        <v/>
      </c>
      <c r="E140" s="138"/>
      <c r="F140" s="230" t="str">
        <f>IF('Year 8 _2022'!$E139="","", 'Year 8 _2022'!$E139)</f>
        <v/>
      </c>
      <c r="G140" s="161" t="str">
        <f>IF('Year 8 _2022'!$AB139="","", 'Year 8 _2022'!$AB139)</f>
        <v/>
      </c>
      <c r="H140" s="120"/>
      <c r="I140" s="171" t="str">
        <f>IF('Year 8 _2022'!$I139="","", 'Year 8 _2022'!$I139)</f>
        <v/>
      </c>
      <c r="J140" s="181"/>
      <c r="K140" s="180" t="str">
        <f>IF('Year 8 _2022'!$J139="","", 'Year 8 _2022'!$J139)</f>
        <v/>
      </c>
      <c r="L140" s="181"/>
      <c r="M140" s="180">
        <f t="shared" si="46"/>
        <v>0</v>
      </c>
      <c r="N140" s="180" t="str">
        <f>IF('Year 8 _2022'!$L139="","", 'Year 8 _2022'!$L139)</f>
        <v/>
      </c>
      <c r="O140" s="181"/>
      <c r="P140" s="171">
        <f>IF('Year 8 _2022'!$O139="",0, ('Year 8 _2022'!$O139+'Year 8 _2022'!$R139))</f>
        <v>0</v>
      </c>
      <c r="Q140" s="181"/>
      <c r="R140" s="180">
        <f>IF('Year 8 _2022'!$P139="",0, 'Year 8 _2022'!$P139)</f>
        <v>0</v>
      </c>
      <c r="S140" s="242"/>
      <c r="T140" s="349"/>
      <c r="U140" s="242"/>
      <c r="V140" s="174">
        <f t="shared" ref="V140:V203" si="62">IFERROR(((($AN140+$AO140+$U140)/$AG140)*100),0)</f>
        <v>0</v>
      </c>
      <c r="W140" s="351"/>
      <c r="X140" s="175"/>
      <c r="Y140" s="180">
        <f>IF('Year 8 _2022'!$V139="",0, ('Year 8 _2022'!$V139+'Year 8 _2022'!$Y139))</f>
        <v>0</v>
      </c>
      <c r="Z140" s="181"/>
      <c r="AA140" s="162">
        <f>IF('Year 8 _2022'!$W139="",0, 'Year 8 _2022'!$W139)</f>
        <v>0</v>
      </c>
      <c r="AB140" s="184"/>
      <c r="AC140" s="353"/>
      <c r="AD140" s="120"/>
      <c r="AE140" s="174">
        <f t="shared" si="48"/>
        <v>0</v>
      </c>
      <c r="AF140" s="183"/>
      <c r="AG140" s="165" t="str">
        <f t="shared" ref="AG140:AG203" si="63">IF($H140="",$G140,$H140)</f>
        <v/>
      </c>
      <c r="AH140" s="170" t="str">
        <f t="shared" ref="AH140:AH203" si="64">IFERROR(IF($H140="", "", (($H140-$G140)/$G140)*100), "")</f>
        <v/>
      </c>
      <c r="AI140" s="153">
        <f t="shared" si="49"/>
        <v>0</v>
      </c>
      <c r="AJ140" s="166" t="str">
        <f t="shared" ref="AJ140:AJ203" si="65">IF($H140="","NA", $H140-$G140)</f>
        <v>NA</v>
      </c>
      <c r="AK140" s="166" t="str">
        <f t="shared" si="50"/>
        <v/>
      </c>
      <c r="AL140" s="166" t="str">
        <f t="shared" si="51"/>
        <v/>
      </c>
      <c r="AM140" s="166" t="str">
        <f t="shared" si="52"/>
        <v/>
      </c>
      <c r="AN140" s="166">
        <f t="shared" si="53"/>
        <v>0</v>
      </c>
      <c r="AO140" s="166">
        <f t="shared" si="54"/>
        <v>0</v>
      </c>
      <c r="AP140" s="166">
        <f t="shared" si="55"/>
        <v>0</v>
      </c>
      <c r="AQ140" s="166">
        <f t="shared" si="56"/>
        <v>0</v>
      </c>
      <c r="AR140" s="167" t="str">
        <f>IF('Year 8 _2022'!$S139="","", 'Year 8 _2022'!$S139)</f>
        <v/>
      </c>
      <c r="AS140" s="166" t="str">
        <f>IF('Year 8 _2022'!$Z139="","", 'Year 8 _2022'!$Z139)</f>
        <v/>
      </c>
      <c r="AT140" s="166" t="str">
        <f t="shared" si="47"/>
        <v/>
      </c>
      <c r="AU140" s="166" t="str">
        <f t="shared" si="57"/>
        <v>NA</v>
      </c>
      <c r="AV140" s="166" t="str">
        <f>IF(AU140="NA","",IF(AU140=999999, "", IF(AU140=888888, "", IF(COUNTIF($AU$11:AU140,AU140)=1,AU140,""))))</f>
        <v/>
      </c>
      <c r="AW140" s="166" t="str">
        <f t="shared" si="58"/>
        <v>NA</v>
      </c>
      <c r="AX140" s="166" t="str">
        <f>IF(AW140="NA","",IF(AW140=999999, "", IF(AW140=888888, "", IF(COUNTIF($AW$11:AW140,AW140)=1,AW140,""))))</f>
        <v/>
      </c>
      <c r="AY140" s="166" t="str">
        <f t="shared" si="59"/>
        <v>NA</v>
      </c>
      <c r="AZ140" s="166" t="str">
        <f>IF(AY140="NA","",IF(AY140=999999, "", IF(AY140=888888, "", IF(COUNTIF($AY$11:AY140,AY140)=1,AY140,""))))</f>
        <v/>
      </c>
      <c r="BA140" s="166">
        <f t="shared" ref="BA140:BA203" si="66">AN140+AO140+U140</f>
        <v>0</v>
      </c>
      <c r="BB140" s="166">
        <f t="shared" ref="BB140:BB203" si="67">AP140+AQ140+AD140</f>
        <v>0</v>
      </c>
      <c r="BC140" s="166" t="str">
        <f t="shared" ref="BC140:BC203" si="68">IFERROR((($V140-AR140)/AR140)*100,"")</f>
        <v/>
      </c>
      <c r="BD140" s="166" t="str">
        <f t="shared" si="60"/>
        <v/>
      </c>
      <c r="BE140" s="120" t="str">
        <f t="shared" ref="BE140:BE203" si="69">IFERROR(IF($AT140="booked", $B140, "NA"), "NA")</f>
        <v>NA</v>
      </c>
      <c r="BF140" s="120" t="str">
        <f>IF(BE140="NA","",IF(BE140=999999, "", IF(BE140=888888, "", IF(COUNTIF($BE$11:BE140,BE140)=1,BE140,""))))</f>
        <v/>
      </c>
      <c r="BG140" s="121"/>
      <c r="BH140" s="121"/>
      <c r="BI140" s="121"/>
      <c r="BJ140" s="121"/>
      <c r="BK140" s="121"/>
      <c r="BL140" s="121"/>
      <c r="BM140" s="119"/>
      <c r="BN140" s="119"/>
      <c r="BO140" s="119"/>
      <c r="BP140" s="119"/>
      <c r="BQ140" s="119"/>
      <c r="BR140" s="119"/>
      <c r="BS140" s="119"/>
      <c r="BT140" s="119"/>
      <c r="BU140" s="119"/>
      <c r="BV140" s="119"/>
      <c r="BW140" s="119"/>
      <c r="BX140" s="119"/>
      <c r="BY140" s="119"/>
      <c r="BZ140" s="121"/>
      <c r="CA140" s="121"/>
      <c r="CB140" s="121"/>
      <c r="CC140" s="121"/>
      <c r="CD140" s="118"/>
      <c r="CE140" s="118"/>
      <c r="CF140" s="26"/>
      <c r="CG140" s="26"/>
      <c r="CH140" s="26"/>
      <c r="CI140" s="26"/>
      <c r="CJ140" s="26"/>
      <c r="CK140" s="26"/>
      <c r="CL140" s="26"/>
      <c r="CM140" s="26"/>
      <c r="CN140" s="26"/>
      <c r="CO140" s="26"/>
      <c r="CP140" s="26"/>
      <c r="CQ140" s="26"/>
      <c r="CR140" s="26"/>
      <c r="CS140" s="26"/>
      <c r="CT140" s="26"/>
      <c r="CU140" s="26"/>
    </row>
    <row r="141" spans="1:99" ht="15.5" x14ac:dyDescent="0.35">
      <c r="A141" s="203" t="str">
        <f t="shared" si="61"/>
        <v/>
      </c>
      <c r="B141" s="161" t="str">
        <f>IF('Year 8 _2022'!$B140="","", 'Year 8 _2022'!$B140)</f>
        <v/>
      </c>
      <c r="C141" s="160" t="str">
        <f>IF('Year 8 _2022'!$C140="","", 'Year 8 _2022'!$C140)</f>
        <v>NA</v>
      </c>
      <c r="D141" s="149" t="str">
        <f>IF('Year 8 _2022'!$D140="","", 'Year 8 _2022'!$D140)</f>
        <v/>
      </c>
      <c r="E141" s="138"/>
      <c r="F141" s="230" t="str">
        <f>IF('Year 8 _2022'!$E140="","", 'Year 8 _2022'!$E140)</f>
        <v/>
      </c>
      <c r="G141" s="161" t="str">
        <f>IF('Year 8 _2022'!$AB140="","", 'Year 8 _2022'!$AB140)</f>
        <v/>
      </c>
      <c r="H141" s="120"/>
      <c r="I141" s="171" t="str">
        <f>IF('Year 8 _2022'!$I140="","", 'Year 8 _2022'!$I140)</f>
        <v/>
      </c>
      <c r="J141" s="181"/>
      <c r="K141" s="180" t="str">
        <f>IF('Year 8 _2022'!$J140="","", 'Year 8 _2022'!$J140)</f>
        <v/>
      </c>
      <c r="L141" s="181"/>
      <c r="M141" s="180">
        <f t="shared" ref="M141:M204" si="70">IFERROR(($AK141+$AL141),0)</f>
        <v>0</v>
      </c>
      <c r="N141" s="180" t="str">
        <f>IF('Year 8 _2022'!$L140="","", 'Year 8 _2022'!$L140)</f>
        <v/>
      </c>
      <c r="O141" s="181"/>
      <c r="P141" s="171">
        <f>IF('Year 8 _2022'!$O140="",0, ('Year 8 _2022'!$O140+'Year 8 _2022'!$R140))</f>
        <v>0</v>
      </c>
      <c r="Q141" s="181"/>
      <c r="R141" s="180">
        <f>IF('Year 8 _2022'!$P140="",0, 'Year 8 _2022'!$P140)</f>
        <v>0</v>
      </c>
      <c r="S141" s="242"/>
      <c r="T141" s="349"/>
      <c r="U141" s="242"/>
      <c r="V141" s="174">
        <f t="shared" si="62"/>
        <v>0</v>
      </c>
      <c r="W141" s="351"/>
      <c r="X141" s="175"/>
      <c r="Y141" s="180">
        <f>IF('Year 8 _2022'!$V140="",0, ('Year 8 _2022'!$V140+'Year 8 _2022'!$Y140))</f>
        <v>0</v>
      </c>
      <c r="Z141" s="181"/>
      <c r="AA141" s="162">
        <f>IF('Year 8 _2022'!$W140="",0, 'Year 8 _2022'!$W140)</f>
        <v>0</v>
      </c>
      <c r="AB141" s="184"/>
      <c r="AC141" s="353"/>
      <c r="AD141" s="120"/>
      <c r="AE141" s="174">
        <f t="shared" si="48"/>
        <v>0</v>
      </c>
      <c r="AF141" s="183"/>
      <c r="AG141" s="165" t="str">
        <f t="shared" si="63"/>
        <v/>
      </c>
      <c r="AH141" s="170" t="str">
        <f t="shared" si="64"/>
        <v/>
      </c>
      <c r="AI141" s="153">
        <f t="shared" si="49"/>
        <v>0</v>
      </c>
      <c r="AJ141" s="166" t="str">
        <f t="shared" si="65"/>
        <v>NA</v>
      </c>
      <c r="AK141" s="166" t="str">
        <f t="shared" si="50"/>
        <v/>
      </c>
      <c r="AL141" s="166" t="str">
        <f t="shared" si="51"/>
        <v/>
      </c>
      <c r="AM141" s="166" t="str">
        <f t="shared" si="52"/>
        <v/>
      </c>
      <c r="AN141" s="166">
        <f t="shared" si="53"/>
        <v>0</v>
      </c>
      <c r="AO141" s="166">
        <f t="shared" si="54"/>
        <v>0</v>
      </c>
      <c r="AP141" s="166">
        <f t="shared" si="55"/>
        <v>0</v>
      </c>
      <c r="AQ141" s="166">
        <f t="shared" si="56"/>
        <v>0</v>
      </c>
      <c r="AR141" s="167" t="str">
        <f>IF('Year 8 _2022'!$S140="","", 'Year 8 _2022'!$S140)</f>
        <v/>
      </c>
      <c r="AS141" s="166" t="str">
        <f>IF('Year 8 _2022'!$Z140="","", 'Year 8 _2022'!$Z140)</f>
        <v/>
      </c>
      <c r="AT141" s="166" t="str">
        <f t="shared" ref="AT141:AT204" si="71">IF($E141="", $D141, $E141)</f>
        <v/>
      </c>
      <c r="AU141" s="166" t="str">
        <f t="shared" si="57"/>
        <v>NA</v>
      </c>
      <c r="AV141" s="166" t="str">
        <f>IF(AU141="NA","",IF(AU141=999999, "", IF(AU141=888888, "", IF(COUNTIF($AU$11:AU141,AU141)=1,AU141,""))))</f>
        <v/>
      </c>
      <c r="AW141" s="166" t="str">
        <f t="shared" si="58"/>
        <v>NA</v>
      </c>
      <c r="AX141" s="166" t="str">
        <f>IF(AW141="NA","",IF(AW141=999999, "", IF(AW141=888888, "", IF(COUNTIF($AW$11:AW141,AW141)=1,AW141,""))))</f>
        <v/>
      </c>
      <c r="AY141" s="166" t="str">
        <f t="shared" si="59"/>
        <v>NA</v>
      </c>
      <c r="AZ141" s="166" t="str">
        <f>IF(AY141="NA","",IF(AY141=999999, "", IF(AY141=888888, "", IF(COUNTIF($AY$11:AY141,AY141)=1,AY141,""))))</f>
        <v/>
      </c>
      <c r="BA141" s="166">
        <f t="shared" si="66"/>
        <v>0</v>
      </c>
      <c r="BB141" s="166">
        <f t="shared" si="67"/>
        <v>0</v>
      </c>
      <c r="BC141" s="166" t="str">
        <f t="shared" si="68"/>
        <v/>
      </c>
      <c r="BD141" s="166" t="str">
        <f t="shared" si="60"/>
        <v/>
      </c>
      <c r="BE141" s="120" t="str">
        <f t="shared" si="69"/>
        <v>NA</v>
      </c>
      <c r="BF141" s="120" t="str">
        <f>IF(BE141="NA","",IF(BE141=999999, "", IF(BE141=888888, "", IF(COUNTIF($BE$11:BE141,BE141)=1,BE141,""))))</f>
        <v/>
      </c>
      <c r="BG141" s="121"/>
      <c r="BH141" s="121"/>
      <c r="BI141" s="121"/>
      <c r="BJ141" s="121"/>
      <c r="BK141" s="121"/>
      <c r="BL141" s="121"/>
      <c r="BM141" s="119"/>
      <c r="BN141" s="119"/>
      <c r="BO141" s="119"/>
      <c r="BP141" s="119"/>
      <c r="BQ141" s="119"/>
      <c r="BR141" s="119"/>
      <c r="BS141" s="119"/>
      <c r="BT141" s="119"/>
      <c r="BU141" s="119"/>
      <c r="BV141" s="119"/>
      <c r="BW141" s="119"/>
      <c r="BX141" s="119"/>
      <c r="BY141" s="119"/>
      <c r="BZ141" s="121"/>
      <c r="CA141" s="121"/>
      <c r="CB141" s="121"/>
      <c r="CC141" s="121"/>
      <c r="CD141" s="118"/>
      <c r="CE141" s="118"/>
      <c r="CF141" s="26"/>
      <c r="CG141" s="26"/>
      <c r="CH141" s="26"/>
      <c r="CI141" s="26"/>
      <c r="CJ141" s="26"/>
      <c r="CK141" s="26"/>
      <c r="CL141" s="26"/>
      <c r="CM141" s="26"/>
      <c r="CN141" s="26"/>
      <c r="CO141" s="26"/>
      <c r="CP141" s="26"/>
      <c r="CQ141" s="26"/>
      <c r="CR141" s="26"/>
      <c r="CS141" s="26"/>
      <c r="CT141" s="26"/>
      <c r="CU141" s="26"/>
    </row>
    <row r="142" spans="1:99" ht="15.5" x14ac:dyDescent="0.35">
      <c r="A142" s="203" t="str">
        <f t="shared" si="61"/>
        <v/>
      </c>
      <c r="B142" s="161" t="str">
        <f>IF('Year 8 _2022'!$B141="","", 'Year 8 _2022'!$B141)</f>
        <v/>
      </c>
      <c r="C142" s="160" t="str">
        <f>IF('Year 8 _2022'!$C141="","", 'Year 8 _2022'!$C141)</f>
        <v>NA</v>
      </c>
      <c r="D142" s="149" t="str">
        <f>IF('Year 8 _2022'!$D141="","", 'Year 8 _2022'!$D141)</f>
        <v/>
      </c>
      <c r="E142" s="138"/>
      <c r="F142" s="230" t="str">
        <f>IF('Year 8 _2022'!$E141="","", 'Year 8 _2022'!$E141)</f>
        <v/>
      </c>
      <c r="G142" s="161" t="str">
        <f>IF('Year 8 _2022'!$AB141="","", 'Year 8 _2022'!$AB141)</f>
        <v/>
      </c>
      <c r="H142" s="120"/>
      <c r="I142" s="171" t="str">
        <f>IF('Year 8 _2022'!$I141="","", 'Year 8 _2022'!$I141)</f>
        <v/>
      </c>
      <c r="J142" s="181"/>
      <c r="K142" s="180" t="str">
        <f>IF('Year 8 _2022'!$J141="","", 'Year 8 _2022'!$J141)</f>
        <v/>
      </c>
      <c r="L142" s="181"/>
      <c r="M142" s="180">
        <f t="shared" si="70"/>
        <v>0</v>
      </c>
      <c r="N142" s="180" t="str">
        <f>IF('Year 8 _2022'!$L141="","", 'Year 8 _2022'!$L141)</f>
        <v/>
      </c>
      <c r="O142" s="181"/>
      <c r="P142" s="171">
        <f>IF('Year 8 _2022'!$O141="",0, ('Year 8 _2022'!$O141+'Year 8 _2022'!$R141))</f>
        <v>0</v>
      </c>
      <c r="Q142" s="181"/>
      <c r="R142" s="180">
        <f>IF('Year 8 _2022'!$P141="",0, 'Year 8 _2022'!$P141)</f>
        <v>0</v>
      </c>
      <c r="S142" s="242"/>
      <c r="T142" s="349"/>
      <c r="U142" s="242"/>
      <c r="V142" s="174">
        <f t="shared" si="62"/>
        <v>0</v>
      </c>
      <c r="W142" s="351"/>
      <c r="X142" s="175"/>
      <c r="Y142" s="180">
        <f>IF('Year 8 _2022'!$V141="",0, ('Year 8 _2022'!$V141+'Year 8 _2022'!$Y141))</f>
        <v>0</v>
      </c>
      <c r="Z142" s="181"/>
      <c r="AA142" s="162">
        <f>IF('Year 8 _2022'!$W141="",0, 'Year 8 _2022'!$W141)</f>
        <v>0</v>
      </c>
      <c r="AB142" s="184"/>
      <c r="AC142" s="353"/>
      <c r="AD142" s="120"/>
      <c r="AE142" s="174">
        <f t="shared" si="48"/>
        <v>0</v>
      </c>
      <c r="AF142" s="183"/>
      <c r="AG142" s="165" t="str">
        <f t="shared" si="63"/>
        <v/>
      </c>
      <c r="AH142" s="170" t="str">
        <f t="shared" si="64"/>
        <v/>
      </c>
      <c r="AI142" s="153">
        <f t="shared" si="49"/>
        <v>0</v>
      </c>
      <c r="AJ142" s="166" t="str">
        <f t="shared" si="65"/>
        <v>NA</v>
      </c>
      <c r="AK142" s="166" t="str">
        <f t="shared" si="50"/>
        <v/>
      </c>
      <c r="AL142" s="166" t="str">
        <f t="shared" si="51"/>
        <v/>
      </c>
      <c r="AM142" s="166" t="str">
        <f t="shared" si="52"/>
        <v/>
      </c>
      <c r="AN142" s="166">
        <f t="shared" si="53"/>
        <v>0</v>
      </c>
      <c r="AO142" s="166">
        <f t="shared" si="54"/>
        <v>0</v>
      </c>
      <c r="AP142" s="166">
        <f t="shared" si="55"/>
        <v>0</v>
      </c>
      <c r="AQ142" s="166">
        <f t="shared" si="56"/>
        <v>0</v>
      </c>
      <c r="AR142" s="167" t="str">
        <f>IF('Year 8 _2022'!$S141="","", 'Year 8 _2022'!$S141)</f>
        <v/>
      </c>
      <c r="AS142" s="166" t="str">
        <f>IF('Year 8 _2022'!$Z141="","", 'Year 8 _2022'!$Z141)</f>
        <v/>
      </c>
      <c r="AT142" s="166" t="str">
        <f t="shared" si="71"/>
        <v/>
      </c>
      <c r="AU142" s="166" t="str">
        <f t="shared" si="57"/>
        <v>NA</v>
      </c>
      <c r="AV142" s="166" t="str">
        <f>IF(AU142="NA","",IF(AU142=999999, "", IF(AU142=888888, "", IF(COUNTIF($AU$11:AU142,AU142)=1,AU142,""))))</f>
        <v/>
      </c>
      <c r="AW142" s="166" t="str">
        <f t="shared" si="58"/>
        <v>NA</v>
      </c>
      <c r="AX142" s="166" t="str">
        <f>IF(AW142="NA","",IF(AW142=999999, "", IF(AW142=888888, "", IF(COUNTIF($AW$11:AW142,AW142)=1,AW142,""))))</f>
        <v/>
      </c>
      <c r="AY142" s="166" t="str">
        <f t="shared" si="59"/>
        <v>NA</v>
      </c>
      <c r="AZ142" s="166" t="str">
        <f>IF(AY142="NA","",IF(AY142=999999, "", IF(AY142=888888, "", IF(COUNTIF($AY$11:AY142,AY142)=1,AY142,""))))</f>
        <v/>
      </c>
      <c r="BA142" s="166">
        <f t="shared" si="66"/>
        <v>0</v>
      </c>
      <c r="BB142" s="166">
        <f t="shared" si="67"/>
        <v>0</v>
      </c>
      <c r="BC142" s="166" t="str">
        <f t="shared" si="68"/>
        <v/>
      </c>
      <c r="BD142" s="166" t="str">
        <f t="shared" si="60"/>
        <v/>
      </c>
      <c r="BE142" s="120" t="str">
        <f t="shared" si="69"/>
        <v>NA</v>
      </c>
      <c r="BF142" s="120" t="str">
        <f>IF(BE142="NA","",IF(BE142=999999, "", IF(BE142=888888, "", IF(COUNTIF($BE$11:BE142,BE142)=1,BE142,""))))</f>
        <v/>
      </c>
      <c r="BG142" s="121"/>
      <c r="BH142" s="121"/>
      <c r="BI142" s="121"/>
      <c r="BJ142" s="121"/>
      <c r="BK142" s="121"/>
      <c r="BL142" s="121"/>
      <c r="BM142" s="119"/>
      <c r="BN142" s="119"/>
      <c r="BO142" s="119"/>
      <c r="BP142" s="119"/>
      <c r="BQ142" s="119"/>
      <c r="BR142" s="119"/>
      <c r="BS142" s="119"/>
      <c r="BT142" s="119"/>
      <c r="BU142" s="119"/>
      <c r="BV142" s="119"/>
      <c r="BW142" s="119"/>
      <c r="BX142" s="119"/>
      <c r="BY142" s="119"/>
      <c r="BZ142" s="121"/>
      <c r="CA142" s="121"/>
      <c r="CB142" s="121"/>
      <c r="CC142" s="121"/>
      <c r="CD142" s="118"/>
      <c r="CE142" s="118"/>
      <c r="CF142" s="26"/>
      <c r="CG142" s="26"/>
      <c r="CH142" s="26"/>
      <c r="CI142" s="26"/>
      <c r="CJ142" s="26"/>
      <c r="CK142" s="26"/>
      <c r="CL142" s="26"/>
      <c r="CM142" s="26"/>
      <c r="CN142" s="26"/>
      <c r="CO142" s="26"/>
      <c r="CP142" s="26"/>
      <c r="CQ142" s="26"/>
      <c r="CR142" s="26"/>
      <c r="CS142" s="26"/>
      <c r="CT142" s="26"/>
      <c r="CU142" s="26"/>
    </row>
    <row r="143" spans="1:99" ht="15.5" x14ac:dyDescent="0.35">
      <c r="A143" s="203" t="str">
        <f t="shared" si="61"/>
        <v/>
      </c>
      <c r="B143" s="161" t="str">
        <f>IF('Year 8 _2022'!$B142="","", 'Year 8 _2022'!$B142)</f>
        <v/>
      </c>
      <c r="C143" s="160" t="str">
        <f>IF('Year 8 _2022'!$C142="","", 'Year 8 _2022'!$C142)</f>
        <v>NA</v>
      </c>
      <c r="D143" s="149" t="str">
        <f>IF('Year 8 _2022'!$D142="","", 'Year 8 _2022'!$D142)</f>
        <v/>
      </c>
      <c r="E143" s="138"/>
      <c r="F143" s="230" t="str">
        <f>IF('Year 8 _2022'!$E142="","", 'Year 8 _2022'!$E142)</f>
        <v/>
      </c>
      <c r="G143" s="161" t="str">
        <f>IF('Year 8 _2022'!$AB142="","", 'Year 8 _2022'!$AB142)</f>
        <v/>
      </c>
      <c r="H143" s="120"/>
      <c r="I143" s="171" t="str">
        <f>IF('Year 8 _2022'!$I142="","", 'Year 8 _2022'!$I142)</f>
        <v/>
      </c>
      <c r="J143" s="181"/>
      <c r="K143" s="180" t="str">
        <f>IF('Year 8 _2022'!$J142="","", 'Year 8 _2022'!$J142)</f>
        <v/>
      </c>
      <c r="L143" s="181"/>
      <c r="M143" s="180">
        <f t="shared" si="70"/>
        <v>0</v>
      </c>
      <c r="N143" s="180" t="str">
        <f>IF('Year 8 _2022'!$L142="","", 'Year 8 _2022'!$L142)</f>
        <v/>
      </c>
      <c r="O143" s="181"/>
      <c r="P143" s="171">
        <f>IF('Year 8 _2022'!$O142="",0, ('Year 8 _2022'!$O142+'Year 8 _2022'!$R142))</f>
        <v>0</v>
      </c>
      <c r="Q143" s="181"/>
      <c r="R143" s="180">
        <f>IF('Year 8 _2022'!$P142="",0, 'Year 8 _2022'!$P142)</f>
        <v>0</v>
      </c>
      <c r="S143" s="242"/>
      <c r="T143" s="349"/>
      <c r="U143" s="242"/>
      <c r="V143" s="174">
        <f t="shared" si="62"/>
        <v>0</v>
      </c>
      <c r="W143" s="351"/>
      <c r="X143" s="175"/>
      <c r="Y143" s="180">
        <f>IF('Year 8 _2022'!$V142="",0, ('Year 8 _2022'!$V142+'Year 8 _2022'!$Y142))</f>
        <v>0</v>
      </c>
      <c r="Z143" s="181"/>
      <c r="AA143" s="162">
        <f>IF('Year 8 _2022'!$W142="",0, 'Year 8 _2022'!$W142)</f>
        <v>0</v>
      </c>
      <c r="AB143" s="184"/>
      <c r="AC143" s="353"/>
      <c r="AD143" s="120"/>
      <c r="AE143" s="174">
        <f t="shared" ref="AE143:AE206" si="72">IFERROR(((($AP143+$AQ143+$AD143)/$AG143)*100),0)</f>
        <v>0</v>
      </c>
      <c r="AF143" s="183"/>
      <c r="AG143" s="165" t="str">
        <f t="shared" si="63"/>
        <v/>
      </c>
      <c r="AH143" s="170" t="str">
        <f t="shared" si="64"/>
        <v/>
      </c>
      <c r="AI143" s="153">
        <f t="shared" si="49"/>
        <v>0</v>
      </c>
      <c r="AJ143" s="166" t="str">
        <f t="shared" si="65"/>
        <v>NA</v>
      </c>
      <c r="AK143" s="166" t="str">
        <f t="shared" si="50"/>
        <v/>
      </c>
      <c r="AL143" s="166" t="str">
        <f t="shared" si="51"/>
        <v/>
      </c>
      <c r="AM143" s="166" t="str">
        <f t="shared" si="52"/>
        <v/>
      </c>
      <c r="AN143" s="166">
        <f t="shared" si="53"/>
        <v>0</v>
      </c>
      <c r="AO143" s="166">
        <f t="shared" si="54"/>
        <v>0</v>
      </c>
      <c r="AP143" s="166">
        <f t="shared" si="55"/>
        <v>0</v>
      </c>
      <c r="AQ143" s="166">
        <f t="shared" si="56"/>
        <v>0</v>
      </c>
      <c r="AR143" s="167" t="str">
        <f>IF('Year 8 _2022'!$S142="","", 'Year 8 _2022'!$S142)</f>
        <v/>
      </c>
      <c r="AS143" s="166" t="str">
        <f>IF('Year 8 _2022'!$Z142="","", 'Year 8 _2022'!$Z142)</f>
        <v/>
      </c>
      <c r="AT143" s="166" t="str">
        <f t="shared" si="71"/>
        <v/>
      </c>
      <c r="AU143" s="166" t="str">
        <f t="shared" si="57"/>
        <v>NA</v>
      </c>
      <c r="AV143" s="166" t="str">
        <f>IF(AU143="NA","",IF(AU143=999999, "", IF(AU143=888888, "", IF(COUNTIF($AU$11:AU143,AU143)=1,AU143,""))))</f>
        <v/>
      </c>
      <c r="AW143" s="166" t="str">
        <f t="shared" si="58"/>
        <v>NA</v>
      </c>
      <c r="AX143" s="166" t="str">
        <f>IF(AW143="NA","",IF(AW143=999999, "", IF(AW143=888888, "", IF(COUNTIF($AW$11:AW143,AW143)=1,AW143,""))))</f>
        <v/>
      </c>
      <c r="AY143" s="166" t="str">
        <f t="shared" si="59"/>
        <v>NA</v>
      </c>
      <c r="AZ143" s="166" t="str">
        <f>IF(AY143="NA","",IF(AY143=999999, "", IF(AY143=888888, "", IF(COUNTIF($AY$11:AY143,AY143)=1,AY143,""))))</f>
        <v/>
      </c>
      <c r="BA143" s="166">
        <f t="shared" si="66"/>
        <v>0</v>
      </c>
      <c r="BB143" s="166">
        <f t="shared" si="67"/>
        <v>0</v>
      </c>
      <c r="BC143" s="166" t="str">
        <f t="shared" si="68"/>
        <v/>
      </c>
      <c r="BD143" s="166" t="str">
        <f t="shared" si="60"/>
        <v/>
      </c>
      <c r="BE143" s="120" t="str">
        <f t="shared" si="69"/>
        <v>NA</v>
      </c>
      <c r="BF143" s="120" t="str">
        <f>IF(BE143="NA","",IF(BE143=999999, "", IF(BE143=888888, "", IF(COUNTIF($BE$11:BE143,BE143)=1,BE143,""))))</f>
        <v/>
      </c>
      <c r="BG143" s="121"/>
      <c r="BH143" s="121"/>
      <c r="BI143" s="121"/>
      <c r="BJ143" s="121"/>
      <c r="BK143" s="121"/>
      <c r="BL143" s="121"/>
      <c r="BM143" s="119"/>
      <c r="BN143" s="119"/>
      <c r="BO143" s="119"/>
      <c r="BP143" s="119"/>
      <c r="BQ143" s="119"/>
      <c r="BR143" s="119"/>
      <c r="BS143" s="119"/>
      <c r="BT143" s="119"/>
      <c r="BU143" s="119"/>
      <c r="BV143" s="119"/>
      <c r="BW143" s="119"/>
      <c r="BX143" s="119"/>
      <c r="BY143" s="119"/>
      <c r="BZ143" s="121"/>
      <c r="CA143" s="121"/>
      <c r="CB143" s="121"/>
      <c r="CC143" s="121"/>
      <c r="CD143" s="118"/>
      <c r="CE143" s="118"/>
      <c r="CF143" s="26"/>
      <c r="CG143" s="26"/>
      <c r="CH143" s="26"/>
      <c r="CI143" s="26"/>
      <c r="CJ143" s="26"/>
      <c r="CK143" s="26"/>
      <c r="CL143" s="26"/>
      <c r="CM143" s="26"/>
      <c r="CN143" s="26"/>
      <c r="CO143" s="26"/>
      <c r="CP143" s="26"/>
      <c r="CQ143" s="26"/>
      <c r="CR143" s="26"/>
      <c r="CS143" s="26"/>
      <c r="CT143" s="26"/>
      <c r="CU143" s="26"/>
    </row>
    <row r="144" spans="1:99" ht="15.5" x14ac:dyDescent="0.35">
      <c r="A144" s="203" t="str">
        <f t="shared" si="61"/>
        <v/>
      </c>
      <c r="B144" s="161" t="str">
        <f>IF('Year 8 _2022'!$B143="","", 'Year 8 _2022'!$B143)</f>
        <v/>
      </c>
      <c r="C144" s="160" t="str">
        <f>IF('Year 8 _2022'!$C143="","", 'Year 8 _2022'!$C143)</f>
        <v>NA</v>
      </c>
      <c r="D144" s="149" t="str">
        <f>IF('Year 8 _2022'!$D143="","", 'Year 8 _2022'!$D143)</f>
        <v/>
      </c>
      <c r="E144" s="138"/>
      <c r="F144" s="230" t="str">
        <f>IF('Year 8 _2022'!$E143="","", 'Year 8 _2022'!$E143)</f>
        <v/>
      </c>
      <c r="G144" s="161" t="str">
        <f>IF('Year 8 _2022'!$AB143="","", 'Year 8 _2022'!$AB143)</f>
        <v/>
      </c>
      <c r="H144" s="120"/>
      <c r="I144" s="171" t="str">
        <f>IF('Year 8 _2022'!$I143="","", 'Year 8 _2022'!$I143)</f>
        <v/>
      </c>
      <c r="J144" s="181"/>
      <c r="K144" s="180" t="str">
        <f>IF('Year 8 _2022'!$J143="","", 'Year 8 _2022'!$J143)</f>
        <v/>
      </c>
      <c r="L144" s="181"/>
      <c r="M144" s="180">
        <f t="shared" si="70"/>
        <v>0</v>
      </c>
      <c r="N144" s="180" t="str">
        <f>IF('Year 8 _2022'!$L143="","", 'Year 8 _2022'!$L143)</f>
        <v/>
      </c>
      <c r="O144" s="181"/>
      <c r="P144" s="171">
        <f>IF('Year 8 _2022'!$O143="",0, ('Year 8 _2022'!$O143+'Year 8 _2022'!$R143))</f>
        <v>0</v>
      </c>
      <c r="Q144" s="181"/>
      <c r="R144" s="180">
        <f>IF('Year 8 _2022'!$P143="",0, 'Year 8 _2022'!$P143)</f>
        <v>0</v>
      </c>
      <c r="S144" s="242"/>
      <c r="T144" s="349"/>
      <c r="U144" s="242"/>
      <c r="V144" s="174">
        <f t="shared" si="62"/>
        <v>0</v>
      </c>
      <c r="W144" s="351"/>
      <c r="X144" s="175"/>
      <c r="Y144" s="180">
        <f>IF('Year 8 _2022'!$V143="",0, ('Year 8 _2022'!$V143+'Year 8 _2022'!$Y143))</f>
        <v>0</v>
      </c>
      <c r="Z144" s="181"/>
      <c r="AA144" s="162">
        <f>IF('Year 8 _2022'!$W143="",0, 'Year 8 _2022'!$W143)</f>
        <v>0</v>
      </c>
      <c r="AB144" s="184"/>
      <c r="AC144" s="353"/>
      <c r="AD144" s="120"/>
      <c r="AE144" s="174">
        <f t="shared" si="72"/>
        <v>0</v>
      </c>
      <c r="AF144" s="183"/>
      <c r="AG144" s="165" t="str">
        <f t="shared" si="63"/>
        <v/>
      </c>
      <c r="AH144" s="170" t="str">
        <f t="shared" si="64"/>
        <v/>
      </c>
      <c r="AI144" s="153">
        <f t="shared" si="49"/>
        <v>0</v>
      </c>
      <c r="AJ144" s="166" t="str">
        <f t="shared" si="65"/>
        <v>NA</v>
      </c>
      <c r="AK144" s="166" t="str">
        <f t="shared" si="50"/>
        <v/>
      </c>
      <c r="AL144" s="166" t="str">
        <f t="shared" si="51"/>
        <v/>
      </c>
      <c r="AM144" s="166" t="str">
        <f t="shared" si="52"/>
        <v/>
      </c>
      <c r="AN144" s="166">
        <f t="shared" si="53"/>
        <v>0</v>
      </c>
      <c r="AO144" s="166">
        <f t="shared" si="54"/>
        <v>0</v>
      </c>
      <c r="AP144" s="166">
        <f t="shared" si="55"/>
        <v>0</v>
      </c>
      <c r="AQ144" s="166">
        <f t="shared" si="56"/>
        <v>0</v>
      </c>
      <c r="AR144" s="167" t="str">
        <f>IF('Year 8 _2022'!$S143="","", 'Year 8 _2022'!$S143)</f>
        <v/>
      </c>
      <c r="AS144" s="166" t="str">
        <f>IF('Year 8 _2022'!$Z143="","", 'Year 8 _2022'!$Z143)</f>
        <v/>
      </c>
      <c r="AT144" s="166" t="str">
        <f t="shared" si="71"/>
        <v/>
      </c>
      <c r="AU144" s="166" t="str">
        <f t="shared" si="57"/>
        <v>NA</v>
      </c>
      <c r="AV144" s="166" t="str">
        <f>IF(AU144="NA","",IF(AU144=999999, "", IF(AU144=888888, "", IF(COUNTIF($AU$11:AU144,AU144)=1,AU144,""))))</f>
        <v/>
      </c>
      <c r="AW144" s="166" t="str">
        <f t="shared" si="58"/>
        <v>NA</v>
      </c>
      <c r="AX144" s="166" t="str">
        <f>IF(AW144="NA","",IF(AW144=999999, "", IF(AW144=888888, "", IF(COUNTIF($AW$11:AW144,AW144)=1,AW144,""))))</f>
        <v/>
      </c>
      <c r="AY144" s="166" t="str">
        <f t="shared" si="59"/>
        <v>NA</v>
      </c>
      <c r="AZ144" s="166" t="str">
        <f>IF(AY144="NA","",IF(AY144=999999, "", IF(AY144=888888, "", IF(COUNTIF($AY$11:AY144,AY144)=1,AY144,""))))</f>
        <v/>
      </c>
      <c r="BA144" s="166">
        <f t="shared" si="66"/>
        <v>0</v>
      </c>
      <c r="BB144" s="166">
        <f t="shared" si="67"/>
        <v>0</v>
      </c>
      <c r="BC144" s="166" t="str">
        <f t="shared" si="68"/>
        <v/>
      </c>
      <c r="BD144" s="166" t="str">
        <f t="shared" si="60"/>
        <v/>
      </c>
      <c r="BE144" s="120" t="str">
        <f t="shared" si="69"/>
        <v>NA</v>
      </c>
      <c r="BF144" s="120" t="str">
        <f>IF(BE144="NA","",IF(BE144=999999, "", IF(BE144=888888, "", IF(COUNTIF($BE$11:BE144,BE144)=1,BE144,""))))</f>
        <v/>
      </c>
      <c r="BG144" s="121"/>
      <c r="BH144" s="121"/>
      <c r="BI144" s="121"/>
      <c r="BJ144" s="121"/>
      <c r="BK144" s="121"/>
      <c r="BL144" s="121"/>
      <c r="BM144" s="119"/>
      <c r="BN144" s="119"/>
      <c r="BO144" s="119"/>
      <c r="BP144" s="119"/>
      <c r="BQ144" s="119"/>
      <c r="BR144" s="119"/>
      <c r="BS144" s="119"/>
      <c r="BT144" s="119"/>
      <c r="BU144" s="119"/>
      <c r="BV144" s="119"/>
      <c r="BW144" s="119"/>
      <c r="BX144" s="119"/>
      <c r="BY144" s="119"/>
      <c r="BZ144" s="121"/>
      <c r="CA144" s="121"/>
      <c r="CB144" s="121"/>
      <c r="CC144" s="121"/>
      <c r="CD144" s="118"/>
      <c r="CE144" s="118"/>
      <c r="CF144" s="26"/>
      <c r="CG144" s="26"/>
      <c r="CH144" s="26"/>
      <c r="CI144" s="26"/>
      <c r="CJ144" s="26"/>
      <c r="CK144" s="26"/>
      <c r="CL144" s="26"/>
      <c r="CM144" s="26"/>
      <c r="CN144" s="26"/>
      <c r="CO144" s="26"/>
      <c r="CP144" s="26"/>
      <c r="CQ144" s="26"/>
      <c r="CR144" s="26"/>
      <c r="CS144" s="26"/>
      <c r="CT144" s="26"/>
      <c r="CU144" s="26"/>
    </row>
    <row r="145" spans="1:99" ht="15.5" x14ac:dyDescent="0.35">
      <c r="A145" s="203" t="str">
        <f t="shared" si="61"/>
        <v/>
      </c>
      <c r="B145" s="161" t="str">
        <f>IF('Year 8 _2022'!$B144="","", 'Year 8 _2022'!$B144)</f>
        <v/>
      </c>
      <c r="C145" s="160" t="str">
        <f>IF('Year 8 _2022'!$C144="","", 'Year 8 _2022'!$C144)</f>
        <v>NA</v>
      </c>
      <c r="D145" s="149" t="str">
        <f>IF('Year 8 _2022'!$D144="","", 'Year 8 _2022'!$D144)</f>
        <v/>
      </c>
      <c r="E145" s="138"/>
      <c r="F145" s="230" t="str">
        <f>IF('Year 8 _2022'!$E144="","", 'Year 8 _2022'!$E144)</f>
        <v/>
      </c>
      <c r="G145" s="161" t="str">
        <f>IF('Year 8 _2022'!$AB144="","", 'Year 8 _2022'!$AB144)</f>
        <v/>
      </c>
      <c r="H145" s="120"/>
      <c r="I145" s="171" t="str">
        <f>IF('Year 8 _2022'!$I144="","", 'Year 8 _2022'!$I144)</f>
        <v/>
      </c>
      <c r="J145" s="181"/>
      <c r="K145" s="180" t="str">
        <f>IF('Year 8 _2022'!$J144="","", 'Year 8 _2022'!$J144)</f>
        <v/>
      </c>
      <c r="L145" s="181"/>
      <c r="M145" s="180">
        <f t="shared" si="70"/>
        <v>0</v>
      </c>
      <c r="N145" s="180" t="str">
        <f>IF('Year 8 _2022'!$L144="","", 'Year 8 _2022'!$L144)</f>
        <v/>
      </c>
      <c r="O145" s="181"/>
      <c r="P145" s="171">
        <f>IF('Year 8 _2022'!$O144="",0, ('Year 8 _2022'!$O144+'Year 8 _2022'!$R144))</f>
        <v>0</v>
      </c>
      <c r="Q145" s="181"/>
      <c r="R145" s="180">
        <f>IF('Year 8 _2022'!$P144="",0, 'Year 8 _2022'!$P144)</f>
        <v>0</v>
      </c>
      <c r="S145" s="242"/>
      <c r="T145" s="349"/>
      <c r="U145" s="242"/>
      <c r="V145" s="174">
        <f t="shared" si="62"/>
        <v>0</v>
      </c>
      <c r="W145" s="351"/>
      <c r="X145" s="175"/>
      <c r="Y145" s="180">
        <f>IF('Year 8 _2022'!$V144="",0, ('Year 8 _2022'!$V144+'Year 8 _2022'!$Y144))</f>
        <v>0</v>
      </c>
      <c r="Z145" s="181"/>
      <c r="AA145" s="162">
        <f>IF('Year 8 _2022'!$W144="",0, 'Year 8 _2022'!$W144)</f>
        <v>0</v>
      </c>
      <c r="AB145" s="184"/>
      <c r="AC145" s="353"/>
      <c r="AD145" s="120"/>
      <c r="AE145" s="174">
        <f t="shared" si="72"/>
        <v>0</v>
      </c>
      <c r="AF145" s="183"/>
      <c r="AG145" s="165" t="str">
        <f t="shared" si="63"/>
        <v/>
      </c>
      <c r="AH145" s="170" t="str">
        <f t="shared" si="64"/>
        <v/>
      </c>
      <c r="AI145" s="153">
        <f t="shared" si="49"/>
        <v>0</v>
      </c>
      <c r="AJ145" s="166" t="str">
        <f t="shared" si="65"/>
        <v>NA</v>
      </c>
      <c r="AK145" s="166" t="str">
        <f t="shared" si="50"/>
        <v/>
      </c>
      <c r="AL145" s="166" t="str">
        <f t="shared" si="51"/>
        <v/>
      </c>
      <c r="AM145" s="166" t="str">
        <f t="shared" si="52"/>
        <v/>
      </c>
      <c r="AN145" s="166">
        <f t="shared" si="53"/>
        <v>0</v>
      </c>
      <c r="AO145" s="166">
        <f t="shared" si="54"/>
        <v>0</v>
      </c>
      <c r="AP145" s="166">
        <f t="shared" si="55"/>
        <v>0</v>
      </c>
      <c r="AQ145" s="166">
        <f t="shared" si="56"/>
        <v>0</v>
      </c>
      <c r="AR145" s="167" t="str">
        <f>IF('Year 8 _2022'!$S144="","", 'Year 8 _2022'!$S144)</f>
        <v/>
      </c>
      <c r="AS145" s="166" t="str">
        <f>IF('Year 8 _2022'!$Z144="","", 'Year 8 _2022'!$Z144)</f>
        <v/>
      </c>
      <c r="AT145" s="166" t="str">
        <f t="shared" si="71"/>
        <v/>
      </c>
      <c r="AU145" s="166" t="str">
        <f t="shared" si="57"/>
        <v>NA</v>
      </c>
      <c r="AV145" s="166" t="str">
        <f>IF(AU145="NA","",IF(AU145=999999, "", IF(AU145=888888, "", IF(COUNTIF($AU$11:AU145,AU145)=1,AU145,""))))</f>
        <v/>
      </c>
      <c r="AW145" s="166" t="str">
        <f t="shared" si="58"/>
        <v>NA</v>
      </c>
      <c r="AX145" s="166" t="str">
        <f>IF(AW145="NA","",IF(AW145=999999, "", IF(AW145=888888, "", IF(COUNTIF($AW$11:AW145,AW145)=1,AW145,""))))</f>
        <v/>
      </c>
      <c r="AY145" s="166" t="str">
        <f t="shared" si="59"/>
        <v>NA</v>
      </c>
      <c r="AZ145" s="166" t="str">
        <f>IF(AY145="NA","",IF(AY145=999999, "", IF(AY145=888888, "", IF(COUNTIF($AY$11:AY145,AY145)=1,AY145,""))))</f>
        <v/>
      </c>
      <c r="BA145" s="166">
        <f t="shared" si="66"/>
        <v>0</v>
      </c>
      <c r="BB145" s="166">
        <f t="shared" si="67"/>
        <v>0</v>
      </c>
      <c r="BC145" s="166" t="str">
        <f t="shared" si="68"/>
        <v/>
      </c>
      <c r="BD145" s="166" t="str">
        <f t="shared" si="60"/>
        <v/>
      </c>
      <c r="BE145" s="120" t="str">
        <f t="shared" si="69"/>
        <v>NA</v>
      </c>
      <c r="BF145" s="120" t="str">
        <f>IF(BE145="NA","",IF(BE145=999999, "", IF(BE145=888888, "", IF(COUNTIF($BE$11:BE145,BE145)=1,BE145,""))))</f>
        <v/>
      </c>
      <c r="BG145" s="121"/>
      <c r="BH145" s="121"/>
      <c r="BI145" s="121"/>
      <c r="BJ145" s="121"/>
      <c r="BK145" s="121"/>
      <c r="BL145" s="121"/>
      <c r="BM145" s="119"/>
      <c r="BN145" s="119"/>
      <c r="BO145" s="119"/>
      <c r="BP145" s="119"/>
      <c r="BQ145" s="119"/>
      <c r="BR145" s="119"/>
      <c r="BS145" s="119"/>
      <c r="BT145" s="119"/>
      <c r="BU145" s="119"/>
      <c r="BV145" s="119"/>
      <c r="BW145" s="119"/>
      <c r="BX145" s="119"/>
      <c r="BY145" s="119"/>
      <c r="BZ145" s="121"/>
      <c r="CA145" s="121"/>
      <c r="CB145" s="121"/>
      <c r="CC145" s="121"/>
      <c r="CD145" s="118"/>
      <c r="CE145" s="118"/>
      <c r="CF145" s="26"/>
      <c r="CG145" s="26"/>
      <c r="CH145" s="26"/>
      <c r="CI145" s="26"/>
      <c r="CJ145" s="26"/>
      <c r="CK145" s="26"/>
      <c r="CL145" s="26"/>
      <c r="CM145" s="26"/>
      <c r="CN145" s="26"/>
      <c r="CO145" s="26"/>
      <c r="CP145" s="26"/>
      <c r="CQ145" s="26"/>
      <c r="CR145" s="26"/>
      <c r="CS145" s="26"/>
      <c r="CT145" s="26"/>
      <c r="CU145" s="26"/>
    </row>
    <row r="146" spans="1:99" ht="15.5" x14ac:dyDescent="0.35">
      <c r="A146" s="203" t="str">
        <f t="shared" si="61"/>
        <v/>
      </c>
      <c r="B146" s="161" t="str">
        <f>IF('Year 8 _2022'!$B145="","", 'Year 8 _2022'!$B145)</f>
        <v/>
      </c>
      <c r="C146" s="160" t="str">
        <f>IF('Year 8 _2022'!$C145="","", 'Year 8 _2022'!$C145)</f>
        <v>NA</v>
      </c>
      <c r="D146" s="149" t="str">
        <f>IF('Year 8 _2022'!$D145="","", 'Year 8 _2022'!$D145)</f>
        <v/>
      </c>
      <c r="E146" s="138"/>
      <c r="F146" s="230" t="str">
        <f>IF('Year 8 _2022'!$E145="","", 'Year 8 _2022'!$E145)</f>
        <v/>
      </c>
      <c r="G146" s="161" t="str">
        <f>IF('Year 8 _2022'!$AB145="","", 'Year 8 _2022'!$AB145)</f>
        <v/>
      </c>
      <c r="H146" s="120"/>
      <c r="I146" s="171" t="str">
        <f>IF('Year 8 _2022'!$I145="","", 'Year 8 _2022'!$I145)</f>
        <v/>
      </c>
      <c r="J146" s="181"/>
      <c r="K146" s="180" t="str">
        <f>IF('Year 8 _2022'!$J145="","", 'Year 8 _2022'!$J145)</f>
        <v/>
      </c>
      <c r="L146" s="181"/>
      <c r="M146" s="180">
        <f t="shared" si="70"/>
        <v>0</v>
      </c>
      <c r="N146" s="180" t="str">
        <f>IF('Year 8 _2022'!$L145="","", 'Year 8 _2022'!$L145)</f>
        <v/>
      </c>
      <c r="O146" s="181"/>
      <c r="P146" s="171">
        <f>IF('Year 8 _2022'!$O145="",0, ('Year 8 _2022'!$O145+'Year 8 _2022'!$R145))</f>
        <v>0</v>
      </c>
      <c r="Q146" s="181"/>
      <c r="R146" s="180">
        <f>IF('Year 8 _2022'!$P145="",0, 'Year 8 _2022'!$P145)</f>
        <v>0</v>
      </c>
      <c r="S146" s="242"/>
      <c r="T146" s="349"/>
      <c r="U146" s="242"/>
      <c r="V146" s="174">
        <f t="shared" si="62"/>
        <v>0</v>
      </c>
      <c r="W146" s="351"/>
      <c r="X146" s="175"/>
      <c r="Y146" s="180">
        <f>IF('Year 8 _2022'!$V145="",0, ('Year 8 _2022'!$V145+'Year 8 _2022'!$Y145))</f>
        <v>0</v>
      </c>
      <c r="Z146" s="181"/>
      <c r="AA146" s="162">
        <f>IF('Year 8 _2022'!$W145="",0, 'Year 8 _2022'!$W145)</f>
        <v>0</v>
      </c>
      <c r="AB146" s="184"/>
      <c r="AC146" s="353"/>
      <c r="AD146" s="120"/>
      <c r="AE146" s="174">
        <f t="shared" si="72"/>
        <v>0</v>
      </c>
      <c r="AF146" s="183"/>
      <c r="AG146" s="165" t="str">
        <f t="shared" si="63"/>
        <v/>
      </c>
      <c r="AH146" s="170" t="str">
        <f t="shared" si="64"/>
        <v/>
      </c>
      <c r="AI146" s="153">
        <f t="shared" si="49"/>
        <v>0</v>
      </c>
      <c r="AJ146" s="166" t="str">
        <f t="shared" si="65"/>
        <v>NA</v>
      </c>
      <c r="AK146" s="166" t="str">
        <f t="shared" si="50"/>
        <v/>
      </c>
      <c r="AL146" s="166" t="str">
        <f t="shared" si="51"/>
        <v/>
      </c>
      <c r="AM146" s="166" t="str">
        <f t="shared" si="52"/>
        <v/>
      </c>
      <c r="AN146" s="166">
        <f t="shared" si="53"/>
        <v>0</v>
      </c>
      <c r="AO146" s="166">
        <f t="shared" si="54"/>
        <v>0</v>
      </c>
      <c r="AP146" s="166">
        <f t="shared" si="55"/>
        <v>0</v>
      </c>
      <c r="AQ146" s="166">
        <f t="shared" si="56"/>
        <v>0</v>
      </c>
      <c r="AR146" s="167" t="str">
        <f>IF('Year 8 _2022'!$S145="","", 'Year 8 _2022'!$S145)</f>
        <v/>
      </c>
      <c r="AS146" s="166" t="str">
        <f>IF('Year 8 _2022'!$Z145="","", 'Year 8 _2022'!$Z145)</f>
        <v/>
      </c>
      <c r="AT146" s="166" t="str">
        <f t="shared" si="71"/>
        <v/>
      </c>
      <c r="AU146" s="166" t="str">
        <f t="shared" si="57"/>
        <v>NA</v>
      </c>
      <c r="AV146" s="166" t="str">
        <f>IF(AU146="NA","",IF(AU146=999999, "", IF(AU146=888888, "", IF(COUNTIF($AU$11:AU146,AU146)=1,AU146,""))))</f>
        <v/>
      </c>
      <c r="AW146" s="166" t="str">
        <f t="shared" si="58"/>
        <v>NA</v>
      </c>
      <c r="AX146" s="166" t="str">
        <f>IF(AW146="NA","",IF(AW146=999999, "", IF(AW146=888888, "", IF(COUNTIF($AW$11:AW146,AW146)=1,AW146,""))))</f>
        <v/>
      </c>
      <c r="AY146" s="166" t="str">
        <f t="shared" si="59"/>
        <v>NA</v>
      </c>
      <c r="AZ146" s="166" t="str">
        <f>IF(AY146="NA","",IF(AY146=999999, "", IF(AY146=888888, "", IF(COUNTIF($AY$11:AY146,AY146)=1,AY146,""))))</f>
        <v/>
      </c>
      <c r="BA146" s="166">
        <f t="shared" si="66"/>
        <v>0</v>
      </c>
      <c r="BB146" s="166">
        <f t="shared" si="67"/>
        <v>0</v>
      </c>
      <c r="BC146" s="166" t="str">
        <f t="shared" si="68"/>
        <v/>
      </c>
      <c r="BD146" s="166" t="str">
        <f t="shared" si="60"/>
        <v/>
      </c>
      <c r="BE146" s="120" t="str">
        <f t="shared" si="69"/>
        <v>NA</v>
      </c>
      <c r="BF146" s="120" t="str">
        <f>IF(BE146="NA","",IF(BE146=999999, "", IF(BE146=888888, "", IF(COUNTIF($BE$11:BE146,BE146)=1,BE146,""))))</f>
        <v/>
      </c>
      <c r="BG146" s="121"/>
      <c r="BH146" s="121"/>
      <c r="BI146" s="121"/>
      <c r="BJ146" s="121"/>
      <c r="BK146" s="121"/>
      <c r="BL146" s="121"/>
      <c r="BM146" s="119"/>
      <c r="BN146" s="119"/>
      <c r="BO146" s="119"/>
      <c r="BP146" s="119"/>
      <c r="BQ146" s="119"/>
      <c r="BR146" s="119"/>
      <c r="BS146" s="119"/>
      <c r="BT146" s="119"/>
      <c r="BU146" s="119"/>
      <c r="BV146" s="119"/>
      <c r="BW146" s="119"/>
      <c r="BX146" s="119"/>
      <c r="BY146" s="119"/>
      <c r="BZ146" s="121"/>
      <c r="CA146" s="121"/>
      <c r="CB146" s="121"/>
      <c r="CC146" s="121"/>
      <c r="CD146" s="118"/>
      <c r="CE146" s="118"/>
      <c r="CF146" s="26"/>
      <c r="CG146" s="26"/>
      <c r="CH146" s="26"/>
      <c r="CI146" s="26"/>
      <c r="CJ146" s="26"/>
      <c r="CK146" s="26"/>
      <c r="CL146" s="26"/>
      <c r="CM146" s="26"/>
      <c r="CN146" s="26"/>
      <c r="CO146" s="26"/>
      <c r="CP146" s="26"/>
      <c r="CQ146" s="26"/>
      <c r="CR146" s="26"/>
      <c r="CS146" s="26"/>
      <c r="CT146" s="26"/>
      <c r="CU146" s="26"/>
    </row>
    <row r="147" spans="1:99" ht="15.5" x14ac:dyDescent="0.35">
      <c r="A147" s="203" t="str">
        <f t="shared" si="61"/>
        <v/>
      </c>
      <c r="B147" s="161" t="str">
        <f>IF('Year 8 _2022'!$B146="","", 'Year 8 _2022'!$B146)</f>
        <v/>
      </c>
      <c r="C147" s="160" t="str">
        <f>IF('Year 8 _2022'!$C146="","", 'Year 8 _2022'!$C146)</f>
        <v>NA</v>
      </c>
      <c r="D147" s="149" t="str">
        <f>IF('Year 8 _2022'!$D146="","", 'Year 8 _2022'!$D146)</f>
        <v/>
      </c>
      <c r="E147" s="138"/>
      <c r="F147" s="230" t="str">
        <f>IF('Year 8 _2022'!$E146="","", 'Year 8 _2022'!$E146)</f>
        <v/>
      </c>
      <c r="G147" s="161" t="str">
        <f>IF('Year 8 _2022'!$AB146="","", 'Year 8 _2022'!$AB146)</f>
        <v/>
      </c>
      <c r="H147" s="120"/>
      <c r="I147" s="171" t="str">
        <f>IF('Year 8 _2022'!$I146="","", 'Year 8 _2022'!$I146)</f>
        <v/>
      </c>
      <c r="J147" s="181"/>
      <c r="K147" s="180" t="str">
        <f>IF('Year 8 _2022'!$J146="","", 'Year 8 _2022'!$J146)</f>
        <v/>
      </c>
      <c r="L147" s="181"/>
      <c r="M147" s="180">
        <f t="shared" si="70"/>
        <v>0</v>
      </c>
      <c r="N147" s="180" t="str">
        <f>IF('Year 8 _2022'!$L146="","", 'Year 8 _2022'!$L146)</f>
        <v/>
      </c>
      <c r="O147" s="181"/>
      <c r="P147" s="171">
        <f>IF('Year 8 _2022'!$O146="",0, ('Year 8 _2022'!$O146+'Year 8 _2022'!$R146))</f>
        <v>0</v>
      </c>
      <c r="Q147" s="181"/>
      <c r="R147" s="180">
        <f>IF('Year 8 _2022'!$P146="",0, 'Year 8 _2022'!$P146)</f>
        <v>0</v>
      </c>
      <c r="S147" s="242"/>
      <c r="T147" s="349"/>
      <c r="U147" s="242"/>
      <c r="V147" s="174">
        <f t="shared" si="62"/>
        <v>0</v>
      </c>
      <c r="W147" s="351"/>
      <c r="X147" s="175"/>
      <c r="Y147" s="180">
        <f>IF('Year 8 _2022'!$V146="",0, ('Year 8 _2022'!$V146+'Year 8 _2022'!$Y146))</f>
        <v>0</v>
      </c>
      <c r="Z147" s="181"/>
      <c r="AA147" s="162">
        <f>IF('Year 8 _2022'!$W146="",0, 'Year 8 _2022'!$W146)</f>
        <v>0</v>
      </c>
      <c r="AB147" s="184"/>
      <c r="AC147" s="353"/>
      <c r="AD147" s="120"/>
      <c r="AE147" s="174">
        <f t="shared" si="72"/>
        <v>0</v>
      </c>
      <c r="AF147" s="183"/>
      <c r="AG147" s="165" t="str">
        <f t="shared" si="63"/>
        <v/>
      </c>
      <c r="AH147" s="170" t="str">
        <f t="shared" si="64"/>
        <v/>
      </c>
      <c r="AI147" s="153">
        <f t="shared" si="49"/>
        <v>0</v>
      </c>
      <c r="AJ147" s="166" t="str">
        <f t="shared" si="65"/>
        <v>NA</v>
      </c>
      <c r="AK147" s="166" t="str">
        <f t="shared" si="50"/>
        <v/>
      </c>
      <c r="AL147" s="166" t="str">
        <f t="shared" si="51"/>
        <v/>
      </c>
      <c r="AM147" s="166" t="str">
        <f t="shared" si="52"/>
        <v/>
      </c>
      <c r="AN147" s="166">
        <f t="shared" si="53"/>
        <v>0</v>
      </c>
      <c r="AO147" s="166">
        <f t="shared" si="54"/>
        <v>0</v>
      </c>
      <c r="AP147" s="166">
        <f t="shared" si="55"/>
        <v>0</v>
      </c>
      <c r="AQ147" s="166">
        <f t="shared" si="56"/>
        <v>0</v>
      </c>
      <c r="AR147" s="167" t="str">
        <f>IF('Year 8 _2022'!$S146="","", 'Year 8 _2022'!$S146)</f>
        <v/>
      </c>
      <c r="AS147" s="166" t="str">
        <f>IF('Year 8 _2022'!$Z146="","", 'Year 8 _2022'!$Z146)</f>
        <v/>
      </c>
      <c r="AT147" s="166" t="str">
        <f t="shared" si="71"/>
        <v/>
      </c>
      <c r="AU147" s="166" t="str">
        <f t="shared" si="57"/>
        <v>NA</v>
      </c>
      <c r="AV147" s="166" t="str">
        <f>IF(AU147="NA","",IF(AU147=999999, "", IF(AU147=888888, "", IF(COUNTIF($AU$11:AU147,AU147)=1,AU147,""))))</f>
        <v/>
      </c>
      <c r="AW147" s="166" t="str">
        <f t="shared" si="58"/>
        <v>NA</v>
      </c>
      <c r="AX147" s="166" t="str">
        <f>IF(AW147="NA","",IF(AW147=999999, "", IF(AW147=888888, "", IF(COUNTIF($AW$11:AW147,AW147)=1,AW147,""))))</f>
        <v/>
      </c>
      <c r="AY147" s="166" t="str">
        <f t="shared" si="59"/>
        <v>NA</v>
      </c>
      <c r="AZ147" s="166" t="str">
        <f>IF(AY147="NA","",IF(AY147=999999, "", IF(AY147=888888, "", IF(COUNTIF($AY$11:AY147,AY147)=1,AY147,""))))</f>
        <v/>
      </c>
      <c r="BA147" s="166">
        <f t="shared" si="66"/>
        <v>0</v>
      </c>
      <c r="BB147" s="166">
        <f t="shared" si="67"/>
        <v>0</v>
      </c>
      <c r="BC147" s="166" t="str">
        <f t="shared" si="68"/>
        <v/>
      </c>
      <c r="BD147" s="166" t="str">
        <f t="shared" si="60"/>
        <v/>
      </c>
      <c r="BE147" s="120" t="str">
        <f t="shared" si="69"/>
        <v>NA</v>
      </c>
      <c r="BF147" s="120" t="str">
        <f>IF(BE147="NA","",IF(BE147=999999, "", IF(BE147=888888, "", IF(COUNTIF($BE$11:BE147,BE147)=1,BE147,""))))</f>
        <v/>
      </c>
      <c r="BG147" s="121"/>
      <c r="BH147" s="121"/>
      <c r="BI147" s="121"/>
      <c r="BJ147" s="121"/>
      <c r="BK147" s="121"/>
      <c r="BL147" s="121"/>
      <c r="BM147" s="119"/>
      <c r="BN147" s="119"/>
      <c r="BO147" s="119"/>
      <c r="BP147" s="119"/>
      <c r="BQ147" s="119"/>
      <c r="BR147" s="119"/>
      <c r="BS147" s="119"/>
      <c r="BT147" s="119"/>
      <c r="BU147" s="119"/>
      <c r="BV147" s="119"/>
      <c r="BW147" s="119"/>
      <c r="BX147" s="119"/>
      <c r="BY147" s="119"/>
      <c r="BZ147" s="121"/>
      <c r="CA147" s="121"/>
      <c r="CB147" s="121"/>
      <c r="CC147" s="121"/>
      <c r="CD147" s="118"/>
      <c r="CE147" s="118"/>
      <c r="CF147" s="26"/>
      <c r="CG147" s="26"/>
      <c r="CH147" s="26"/>
      <c r="CI147" s="26"/>
      <c r="CJ147" s="26"/>
      <c r="CK147" s="26"/>
      <c r="CL147" s="26"/>
      <c r="CM147" s="26"/>
      <c r="CN147" s="26"/>
      <c r="CO147" s="26"/>
      <c r="CP147" s="26"/>
      <c r="CQ147" s="26"/>
      <c r="CR147" s="26"/>
      <c r="CS147" s="26"/>
      <c r="CT147" s="26"/>
      <c r="CU147" s="26"/>
    </row>
    <row r="148" spans="1:99" ht="15.5" x14ac:dyDescent="0.35">
      <c r="A148" s="203" t="str">
        <f t="shared" si="61"/>
        <v/>
      </c>
      <c r="B148" s="161" t="str">
        <f>IF('Year 8 _2022'!$B147="","", 'Year 8 _2022'!$B147)</f>
        <v/>
      </c>
      <c r="C148" s="160" t="str">
        <f>IF('Year 8 _2022'!$C147="","", 'Year 8 _2022'!$C147)</f>
        <v>NA</v>
      </c>
      <c r="D148" s="149" t="str">
        <f>IF('Year 8 _2022'!$D147="","", 'Year 8 _2022'!$D147)</f>
        <v/>
      </c>
      <c r="E148" s="138"/>
      <c r="F148" s="230" t="str">
        <f>IF('Year 8 _2022'!$E147="","", 'Year 8 _2022'!$E147)</f>
        <v/>
      </c>
      <c r="G148" s="161" t="str">
        <f>IF('Year 8 _2022'!$AB147="","", 'Year 8 _2022'!$AB147)</f>
        <v/>
      </c>
      <c r="H148" s="120"/>
      <c r="I148" s="171" t="str">
        <f>IF('Year 8 _2022'!$I147="","", 'Year 8 _2022'!$I147)</f>
        <v/>
      </c>
      <c r="J148" s="181"/>
      <c r="K148" s="180" t="str">
        <f>IF('Year 8 _2022'!$J147="","", 'Year 8 _2022'!$J147)</f>
        <v/>
      </c>
      <c r="L148" s="181"/>
      <c r="M148" s="180">
        <f t="shared" si="70"/>
        <v>0</v>
      </c>
      <c r="N148" s="180" t="str">
        <f>IF('Year 8 _2022'!$L147="","", 'Year 8 _2022'!$L147)</f>
        <v/>
      </c>
      <c r="O148" s="181"/>
      <c r="P148" s="171">
        <f>IF('Year 8 _2022'!$O147="",0, ('Year 8 _2022'!$O147+'Year 8 _2022'!$R147))</f>
        <v>0</v>
      </c>
      <c r="Q148" s="181"/>
      <c r="R148" s="180">
        <f>IF('Year 8 _2022'!$P147="",0, 'Year 8 _2022'!$P147)</f>
        <v>0</v>
      </c>
      <c r="S148" s="242"/>
      <c r="T148" s="349"/>
      <c r="U148" s="242"/>
      <c r="V148" s="174">
        <f t="shared" si="62"/>
        <v>0</v>
      </c>
      <c r="W148" s="351"/>
      <c r="X148" s="175"/>
      <c r="Y148" s="180">
        <f>IF('Year 8 _2022'!$V147="",0, ('Year 8 _2022'!$V147+'Year 8 _2022'!$Y147))</f>
        <v>0</v>
      </c>
      <c r="Z148" s="181"/>
      <c r="AA148" s="162">
        <f>IF('Year 8 _2022'!$W147="",0, 'Year 8 _2022'!$W147)</f>
        <v>0</v>
      </c>
      <c r="AB148" s="184"/>
      <c r="AC148" s="353"/>
      <c r="AD148" s="120"/>
      <c r="AE148" s="174">
        <f t="shared" si="72"/>
        <v>0</v>
      </c>
      <c r="AF148" s="183"/>
      <c r="AG148" s="165" t="str">
        <f t="shared" si="63"/>
        <v/>
      </c>
      <c r="AH148" s="170" t="str">
        <f t="shared" si="64"/>
        <v/>
      </c>
      <c r="AI148" s="153">
        <f t="shared" si="49"/>
        <v>0</v>
      </c>
      <c r="AJ148" s="166" t="str">
        <f t="shared" si="65"/>
        <v>NA</v>
      </c>
      <c r="AK148" s="166" t="str">
        <f t="shared" si="50"/>
        <v/>
      </c>
      <c r="AL148" s="166" t="str">
        <f t="shared" si="51"/>
        <v/>
      </c>
      <c r="AM148" s="166" t="str">
        <f t="shared" si="52"/>
        <v/>
      </c>
      <c r="AN148" s="166">
        <f t="shared" si="53"/>
        <v>0</v>
      </c>
      <c r="AO148" s="166">
        <f t="shared" si="54"/>
        <v>0</v>
      </c>
      <c r="AP148" s="166">
        <f t="shared" si="55"/>
        <v>0</v>
      </c>
      <c r="AQ148" s="166">
        <f t="shared" si="56"/>
        <v>0</v>
      </c>
      <c r="AR148" s="167" t="str">
        <f>IF('Year 8 _2022'!$S147="","", 'Year 8 _2022'!$S147)</f>
        <v/>
      </c>
      <c r="AS148" s="166" t="str">
        <f>IF('Year 8 _2022'!$Z147="","", 'Year 8 _2022'!$Z147)</f>
        <v/>
      </c>
      <c r="AT148" s="166" t="str">
        <f t="shared" si="71"/>
        <v/>
      </c>
      <c r="AU148" s="166" t="str">
        <f t="shared" si="57"/>
        <v>NA</v>
      </c>
      <c r="AV148" s="166" t="str">
        <f>IF(AU148="NA","",IF(AU148=999999, "", IF(AU148=888888, "", IF(COUNTIF($AU$11:AU148,AU148)=1,AU148,""))))</f>
        <v/>
      </c>
      <c r="AW148" s="166" t="str">
        <f t="shared" si="58"/>
        <v>NA</v>
      </c>
      <c r="AX148" s="166" t="str">
        <f>IF(AW148="NA","",IF(AW148=999999, "", IF(AW148=888888, "", IF(COUNTIF($AW$11:AW148,AW148)=1,AW148,""))))</f>
        <v/>
      </c>
      <c r="AY148" s="166" t="str">
        <f t="shared" si="59"/>
        <v>NA</v>
      </c>
      <c r="AZ148" s="166" t="str">
        <f>IF(AY148="NA","",IF(AY148=999999, "", IF(AY148=888888, "", IF(COUNTIF($AY$11:AY148,AY148)=1,AY148,""))))</f>
        <v/>
      </c>
      <c r="BA148" s="166">
        <f t="shared" si="66"/>
        <v>0</v>
      </c>
      <c r="BB148" s="166">
        <f t="shared" si="67"/>
        <v>0</v>
      </c>
      <c r="BC148" s="166" t="str">
        <f t="shared" si="68"/>
        <v/>
      </c>
      <c r="BD148" s="166" t="str">
        <f t="shared" si="60"/>
        <v/>
      </c>
      <c r="BE148" s="120" t="str">
        <f t="shared" si="69"/>
        <v>NA</v>
      </c>
      <c r="BF148" s="120" t="str">
        <f>IF(BE148="NA","",IF(BE148=999999, "", IF(BE148=888888, "", IF(COUNTIF($BE$11:BE148,BE148)=1,BE148,""))))</f>
        <v/>
      </c>
      <c r="BG148" s="121"/>
      <c r="BH148" s="121"/>
      <c r="BI148" s="121"/>
      <c r="BJ148" s="121"/>
      <c r="BK148" s="121"/>
      <c r="BL148" s="121"/>
      <c r="BM148" s="119"/>
      <c r="BN148" s="119"/>
      <c r="BO148" s="119"/>
      <c r="BP148" s="119"/>
      <c r="BQ148" s="119"/>
      <c r="BR148" s="119"/>
      <c r="BS148" s="119"/>
      <c r="BT148" s="119"/>
      <c r="BU148" s="119"/>
      <c r="BV148" s="119"/>
      <c r="BW148" s="119"/>
      <c r="BX148" s="119"/>
      <c r="BY148" s="119"/>
      <c r="BZ148" s="121"/>
      <c r="CA148" s="121"/>
      <c r="CB148" s="121"/>
      <c r="CC148" s="121"/>
      <c r="CD148" s="118"/>
      <c r="CE148" s="118"/>
      <c r="CF148" s="26"/>
      <c r="CG148" s="26"/>
      <c r="CH148" s="26"/>
      <c r="CI148" s="26"/>
      <c r="CJ148" s="26"/>
      <c r="CK148" s="26"/>
      <c r="CL148" s="26"/>
      <c r="CM148" s="26"/>
      <c r="CN148" s="26"/>
      <c r="CO148" s="26"/>
      <c r="CP148" s="26"/>
      <c r="CQ148" s="26"/>
      <c r="CR148" s="26"/>
      <c r="CS148" s="26"/>
      <c r="CT148" s="26"/>
      <c r="CU148" s="26"/>
    </row>
    <row r="149" spans="1:99" ht="15.5" x14ac:dyDescent="0.35">
      <c r="A149" s="203" t="str">
        <f t="shared" si="61"/>
        <v/>
      </c>
      <c r="B149" s="161" t="str">
        <f>IF('Year 8 _2022'!$B148="","", 'Year 8 _2022'!$B148)</f>
        <v/>
      </c>
      <c r="C149" s="160" t="str">
        <f>IF('Year 8 _2022'!$C148="","", 'Year 8 _2022'!$C148)</f>
        <v>NA</v>
      </c>
      <c r="D149" s="149" t="str">
        <f>IF('Year 8 _2022'!$D148="","", 'Year 8 _2022'!$D148)</f>
        <v/>
      </c>
      <c r="E149" s="138"/>
      <c r="F149" s="230" t="str">
        <f>IF('Year 8 _2022'!$E148="","", 'Year 8 _2022'!$E148)</f>
        <v/>
      </c>
      <c r="G149" s="161" t="str">
        <f>IF('Year 8 _2022'!$AB148="","", 'Year 8 _2022'!$AB148)</f>
        <v/>
      </c>
      <c r="H149" s="120"/>
      <c r="I149" s="171" t="str">
        <f>IF('Year 8 _2022'!$I148="","", 'Year 8 _2022'!$I148)</f>
        <v/>
      </c>
      <c r="J149" s="181"/>
      <c r="K149" s="180" t="str">
        <f>IF('Year 8 _2022'!$J148="","", 'Year 8 _2022'!$J148)</f>
        <v/>
      </c>
      <c r="L149" s="181"/>
      <c r="M149" s="180">
        <f t="shared" si="70"/>
        <v>0</v>
      </c>
      <c r="N149" s="180" t="str">
        <f>IF('Year 8 _2022'!$L148="","", 'Year 8 _2022'!$L148)</f>
        <v/>
      </c>
      <c r="O149" s="181"/>
      <c r="P149" s="171">
        <f>IF('Year 8 _2022'!$O148="",0, ('Year 8 _2022'!$O148+'Year 8 _2022'!$R148))</f>
        <v>0</v>
      </c>
      <c r="Q149" s="181"/>
      <c r="R149" s="180">
        <f>IF('Year 8 _2022'!$P148="",0, 'Year 8 _2022'!$P148)</f>
        <v>0</v>
      </c>
      <c r="S149" s="242"/>
      <c r="T149" s="349"/>
      <c r="U149" s="242"/>
      <c r="V149" s="174">
        <f t="shared" si="62"/>
        <v>0</v>
      </c>
      <c r="W149" s="351"/>
      <c r="X149" s="175"/>
      <c r="Y149" s="180">
        <f>IF('Year 8 _2022'!$V148="",0, ('Year 8 _2022'!$V148+'Year 8 _2022'!$Y148))</f>
        <v>0</v>
      </c>
      <c r="Z149" s="181"/>
      <c r="AA149" s="162">
        <f>IF('Year 8 _2022'!$W148="",0, 'Year 8 _2022'!$W148)</f>
        <v>0</v>
      </c>
      <c r="AB149" s="184"/>
      <c r="AC149" s="353"/>
      <c r="AD149" s="120"/>
      <c r="AE149" s="174">
        <f t="shared" si="72"/>
        <v>0</v>
      </c>
      <c r="AF149" s="183"/>
      <c r="AG149" s="165" t="str">
        <f t="shared" si="63"/>
        <v/>
      </c>
      <c r="AH149" s="170" t="str">
        <f t="shared" si="64"/>
        <v/>
      </c>
      <c r="AI149" s="153">
        <f t="shared" si="49"/>
        <v>0</v>
      </c>
      <c r="AJ149" s="166" t="str">
        <f t="shared" si="65"/>
        <v>NA</v>
      </c>
      <c r="AK149" s="166" t="str">
        <f t="shared" si="50"/>
        <v/>
      </c>
      <c r="AL149" s="166" t="str">
        <f t="shared" si="51"/>
        <v/>
      </c>
      <c r="AM149" s="166" t="str">
        <f t="shared" si="52"/>
        <v/>
      </c>
      <c r="AN149" s="166">
        <f t="shared" si="53"/>
        <v>0</v>
      </c>
      <c r="AO149" s="166">
        <f t="shared" si="54"/>
        <v>0</v>
      </c>
      <c r="AP149" s="166">
        <f t="shared" si="55"/>
        <v>0</v>
      </c>
      <c r="AQ149" s="166">
        <f t="shared" si="56"/>
        <v>0</v>
      </c>
      <c r="AR149" s="167" t="str">
        <f>IF('Year 8 _2022'!$S148="","", 'Year 8 _2022'!$S148)</f>
        <v/>
      </c>
      <c r="AS149" s="166" t="str">
        <f>IF('Year 8 _2022'!$Z148="","", 'Year 8 _2022'!$Z148)</f>
        <v/>
      </c>
      <c r="AT149" s="166" t="str">
        <f t="shared" si="71"/>
        <v/>
      </c>
      <c r="AU149" s="166" t="str">
        <f t="shared" si="57"/>
        <v>NA</v>
      </c>
      <c r="AV149" s="166" t="str">
        <f>IF(AU149="NA","",IF(AU149=999999, "", IF(AU149=888888, "", IF(COUNTIF($AU$11:AU149,AU149)=1,AU149,""))))</f>
        <v/>
      </c>
      <c r="AW149" s="166" t="str">
        <f t="shared" si="58"/>
        <v>NA</v>
      </c>
      <c r="AX149" s="166" t="str">
        <f>IF(AW149="NA","",IF(AW149=999999, "", IF(AW149=888888, "", IF(COUNTIF($AW$11:AW149,AW149)=1,AW149,""))))</f>
        <v/>
      </c>
      <c r="AY149" s="166" t="str">
        <f t="shared" si="59"/>
        <v>NA</v>
      </c>
      <c r="AZ149" s="166" t="str">
        <f>IF(AY149="NA","",IF(AY149=999999, "", IF(AY149=888888, "", IF(COUNTIF($AY$11:AY149,AY149)=1,AY149,""))))</f>
        <v/>
      </c>
      <c r="BA149" s="166">
        <f t="shared" si="66"/>
        <v>0</v>
      </c>
      <c r="BB149" s="166">
        <f t="shared" si="67"/>
        <v>0</v>
      </c>
      <c r="BC149" s="166" t="str">
        <f t="shared" si="68"/>
        <v/>
      </c>
      <c r="BD149" s="166" t="str">
        <f t="shared" si="60"/>
        <v/>
      </c>
      <c r="BE149" s="120" t="str">
        <f t="shared" si="69"/>
        <v>NA</v>
      </c>
      <c r="BF149" s="120" t="str">
        <f>IF(BE149="NA","",IF(BE149=999999, "", IF(BE149=888888, "", IF(COUNTIF($BE$11:BE149,BE149)=1,BE149,""))))</f>
        <v/>
      </c>
      <c r="BG149" s="121"/>
      <c r="BH149" s="121"/>
      <c r="BI149" s="121"/>
      <c r="BJ149" s="121"/>
      <c r="BK149" s="121"/>
      <c r="BL149" s="121"/>
      <c r="BM149" s="119"/>
      <c r="BN149" s="119"/>
      <c r="BO149" s="119"/>
      <c r="BP149" s="119"/>
      <c r="BQ149" s="119"/>
      <c r="BR149" s="119"/>
      <c r="BS149" s="119"/>
      <c r="BT149" s="119"/>
      <c r="BU149" s="119"/>
      <c r="BV149" s="119"/>
      <c r="BW149" s="119"/>
      <c r="BX149" s="119"/>
      <c r="BY149" s="119"/>
      <c r="BZ149" s="121"/>
      <c r="CA149" s="121"/>
      <c r="CB149" s="121"/>
      <c r="CC149" s="121"/>
      <c r="CD149" s="118"/>
      <c r="CE149" s="118"/>
      <c r="CF149" s="26"/>
      <c r="CG149" s="26"/>
      <c r="CH149" s="26"/>
      <c r="CI149" s="26"/>
      <c r="CJ149" s="26"/>
      <c r="CK149" s="26"/>
      <c r="CL149" s="26"/>
      <c r="CM149" s="26"/>
      <c r="CN149" s="26"/>
      <c r="CO149" s="26"/>
      <c r="CP149" s="26"/>
      <c r="CQ149" s="26"/>
      <c r="CR149" s="26"/>
      <c r="CS149" s="26"/>
      <c r="CT149" s="26"/>
      <c r="CU149" s="26"/>
    </row>
    <row r="150" spans="1:99" ht="15.5" x14ac:dyDescent="0.35">
      <c r="A150" s="203" t="str">
        <f t="shared" si="61"/>
        <v/>
      </c>
      <c r="B150" s="161" t="str">
        <f>IF('Year 8 _2022'!$B149="","", 'Year 8 _2022'!$B149)</f>
        <v/>
      </c>
      <c r="C150" s="160" t="str">
        <f>IF('Year 8 _2022'!$C149="","", 'Year 8 _2022'!$C149)</f>
        <v>NA</v>
      </c>
      <c r="D150" s="149" t="str">
        <f>IF('Year 8 _2022'!$D149="","", 'Year 8 _2022'!$D149)</f>
        <v/>
      </c>
      <c r="E150" s="138"/>
      <c r="F150" s="230" t="str">
        <f>IF('Year 8 _2022'!$E149="","", 'Year 8 _2022'!$E149)</f>
        <v/>
      </c>
      <c r="G150" s="161" t="str">
        <f>IF('Year 8 _2022'!$AB149="","", 'Year 8 _2022'!$AB149)</f>
        <v/>
      </c>
      <c r="H150" s="120"/>
      <c r="I150" s="171" t="str">
        <f>IF('Year 8 _2022'!$I149="","", 'Year 8 _2022'!$I149)</f>
        <v/>
      </c>
      <c r="J150" s="181"/>
      <c r="K150" s="180" t="str">
        <f>IF('Year 8 _2022'!$J149="","", 'Year 8 _2022'!$J149)</f>
        <v/>
      </c>
      <c r="L150" s="181"/>
      <c r="M150" s="180">
        <f t="shared" si="70"/>
        <v>0</v>
      </c>
      <c r="N150" s="180" t="str">
        <f>IF('Year 8 _2022'!$L149="","", 'Year 8 _2022'!$L149)</f>
        <v/>
      </c>
      <c r="O150" s="181"/>
      <c r="P150" s="171">
        <f>IF('Year 8 _2022'!$O149="",0, ('Year 8 _2022'!$O149+'Year 8 _2022'!$R149))</f>
        <v>0</v>
      </c>
      <c r="Q150" s="181"/>
      <c r="R150" s="180">
        <f>IF('Year 8 _2022'!$P149="",0, 'Year 8 _2022'!$P149)</f>
        <v>0</v>
      </c>
      <c r="S150" s="242"/>
      <c r="T150" s="349"/>
      <c r="U150" s="242"/>
      <c r="V150" s="174">
        <f t="shared" si="62"/>
        <v>0</v>
      </c>
      <c r="W150" s="351"/>
      <c r="X150" s="175"/>
      <c r="Y150" s="180">
        <f>IF('Year 8 _2022'!$V149="",0, ('Year 8 _2022'!$V149+'Year 8 _2022'!$Y149))</f>
        <v>0</v>
      </c>
      <c r="Z150" s="181"/>
      <c r="AA150" s="162">
        <f>IF('Year 8 _2022'!$W149="",0, 'Year 8 _2022'!$W149)</f>
        <v>0</v>
      </c>
      <c r="AB150" s="184"/>
      <c r="AC150" s="353"/>
      <c r="AD150" s="120"/>
      <c r="AE150" s="174">
        <f t="shared" si="72"/>
        <v>0</v>
      </c>
      <c r="AF150" s="183"/>
      <c r="AG150" s="165" t="str">
        <f t="shared" si="63"/>
        <v/>
      </c>
      <c r="AH150" s="170" t="str">
        <f t="shared" si="64"/>
        <v/>
      </c>
      <c r="AI150" s="153">
        <f t="shared" si="49"/>
        <v>0</v>
      </c>
      <c r="AJ150" s="166" t="str">
        <f t="shared" si="65"/>
        <v>NA</v>
      </c>
      <c r="AK150" s="166" t="str">
        <f t="shared" si="50"/>
        <v/>
      </c>
      <c r="AL150" s="166" t="str">
        <f t="shared" si="51"/>
        <v/>
      </c>
      <c r="AM150" s="166" t="str">
        <f t="shared" si="52"/>
        <v/>
      </c>
      <c r="AN150" s="166">
        <f t="shared" si="53"/>
        <v>0</v>
      </c>
      <c r="AO150" s="166">
        <f t="shared" si="54"/>
        <v>0</v>
      </c>
      <c r="AP150" s="166">
        <f t="shared" si="55"/>
        <v>0</v>
      </c>
      <c r="AQ150" s="166">
        <f t="shared" si="56"/>
        <v>0</v>
      </c>
      <c r="AR150" s="167" t="str">
        <f>IF('Year 8 _2022'!$S149="","", 'Year 8 _2022'!$S149)</f>
        <v/>
      </c>
      <c r="AS150" s="166" t="str">
        <f>IF('Year 8 _2022'!$Z149="","", 'Year 8 _2022'!$Z149)</f>
        <v/>
      </c>
      <c r="AT150" s="166" t="str">
        <f t="shared" si="71"/>
        <v/>
      </c>
      <c r="AU150" s="166" t="str">
        <f t="shared" si="57"/>
        <v>NA</v>
      </c>
      <c r="AV150" s="166" t="str">
        <f>IF(AU150="NA","",IF(AU150=999999, "", IF(AU150=888888, "", IF(COUNTIF($AU$11:AU150,AU150)=1,AU150,""))))</f>
        <v/>
      </c>
      <c r="AW150" s="166" t="str">
        <f t="shared" si="58"/>
        <v>NA</v>
      </c>
      <c r="AX150" s="166" t="str">
        <f>IF(AW150="NA","",IF(AW150=999999, "", IF(AW150=888888, "", IF(COUNTIF($AW$11:AW150,AW150)=1,AW150,""))))</f>
        <v/>
      </c>
      <c r="AY150" s="166" t="str">
        <f t="shared" si="59"/>
        <v>NA</v>
      </c>
      <c r="AZ150" s="166" t="str">
        <f>IF(AY150="NA","",IF(AY150=999999, "", IF(AY150=888888, "", IF(COUNTIF($AY$11:AY150,AY150)=1,AY150,""))))</f>
        <v/>
      </c>
      <c r="BA150" s="166">
        <f t="shared" si="66"/>
        <v>0</v>
      </c>
      <c r="BB150" s="166">
        <f t="shared" si="67"/>
        <v>0</v>
      </c>
      <c r="BC150" s="166" t="str">
        <f t="shared" si="68"/>
        <v/>
      </c>
      <c r="BD150" s="166" t="str">
        <f t="shared" si="60"/>
        <v/>
      </c>
      <c r="BE150" s="120" t="str">
        <f t="shared" si="69"/>
        <v>NA</v>
      </c>
      <c r="BF150" s="120" t="str">
        <f>IF(BE150="NA","",IF(BE150=999999, "", IF(BE150=888888, "", IF(COUNTIF($BE$11:BE150,BE150)=1,BE150,""))))</f>
        <v/>
      </c>
      <c r="BG150" s="121"/>
      <c r="BH150" s="121"/>
      <c r="BI150" s="121"/>
      <c r="BJ150" s="121"/>
      <c r="BK150" s="121"/>
      <c r="BL150" s="121"/>
      <c r="BM150" s="119"/>
      <c r="BN150" s="119"/>
      <c r="BO150" s="119"/>
      <c r="BP150" s="119"/>
      <c r="BQ150" s="119"/>
      <c r="BR150" s="119"/>
      <c r="BS150" s="119"/>
      <c r="BT150" s="119"/>
      <c r="BU150" s="119"/>
      <c r="BV150" s="119"/>
      <c r="BW150" s="119"/>
      <c r="BX150" s="119"/>
      <c r="BY150" s="119"/>
      <c r="BZ150" s="121"/>
      <c r="CA150" s="121"/>
      <c r="CB150" s="121"/>
      <c r="CC150" s="121"/>
      <c r="CD150" s="118"/>
      <c r="CE150" s="118"/>
      <c r="CF150" s="26"/>
      <c r="CG150" s="26"/>
      <c r="CH150" s="26"/>
      <c r="CI150" s="26"/>
      <c r="CJ150" s="26"/>
      <c r="CK150" s="26"/>
      <c r="CL150" s="26"/>
      <c r="CM150" s="26"/>
      <c r="CN150" s="26"/>
      <c r="CO150" s="26"/>
      <c r="CP150" s="26"/>
      <c r="CQ150" s="26"/>
      <c r="CR150" s="26"/>
      <c r="CS150" s="26"/>
      <c r="CT150" s="26"/>
      <c r="CU150" s="26"/>
    </row>
    <row r="151" spans="1:99" ht="15.5" x14ac:dyDescent="0.35">
      <c r="A151" s="203" t="str">
        <f t="shared" si="61"/>
        <v/>
      </c>
      <c r="B151" s="161" t="str">
        <f>IF('Year 8 _2022'!$B150="","", 'Year 8 _2022'!$B150)</f>
        <v/>
      </c>
      <c r="C151" s="160" t="str">
        <f>IF('Year 8 _2022'!$C150="","", 'Year 8 _2022'!$C150)</f>
        <v>NA</v>
      </c>
      <c r="D151" s="149" t="str">
        <f>IF('Year 8 _2022'!$D150="","", 'Year 8 _2022'!$D150)</f>
        <v/>
      </c>
      <c r="E151" s="138"/>
      <c r="F151" s="230" t="str">
        <f>IF('Year 8 _2022'!$E150="","", 'Year 8 _2022'!$E150)</f>
        <v/>
      </c>
      <c r="G151" s="161" t="str">
        <f>IF('Year 8 _2022'!$AB150="","", 'Year 8 _2022'!$AB150)</f>
        <v/>
      </c>
      <c r="H151" s="120"/>
      <c r="I151" s="171" t="str">
        <f>IF('Year 8 _2022'!$I150="","", 'Year 8 _2022'!$I150)</f>
        <v/>
      </c>
      <c r="J151" s="181"/>
      <c r="K151" s="180" t="str">
        <f>IF('Year 8 _2022'!$J150="","", 'Year 8 _2022'!$J150)</f>
        <v/>
      </c>
      <c r="L151" s="181"/>
      <c r="M151" s="180">
        <f t="shared" si="70"/>
        <v>0</v>
      </c>
      <c r="N151" s="180" t="str">
        <f>IF('Year 8 _2022'!$L150="","", 'Year 8 _2022'!$L150)</f>
        <v/>
      </c>
      <c r="O151" s="181"/>
      <c r="P151" s="171">
        <f>IF('Year 8 _2022'!$O150="",0, ('Year 8 _2022'!$O150+'Year 8 _2022'!$R150))</f>
        <v>0</v>
      </c>
      <c r="Q151" s="181"/>
      <c r="R151" s="180">
        <f>IF('Year 8 _2022'!$P150="",0, 'Year 8 _2022'!$P150)</f>
        <v>0</v>
      </c>
      <c r="S151" s="242"/>
      <c r="T151" s="349"/>
      <c r="U151" s="242"/>
      <c r="V151" s="174">
        <f t="shared" si="62"/>
        <v>0</v>
      </c>
      <c r="W151" s="351"/>
      <c r="X151" s="175"/>
      <c r="Y151" s="180">
        <f>IF('Year 8 _2022'!$V150="",0, ('Year 8 _2022'!$V150+'Year 8 _2022'!$Y150))</f>
        <v>0</v>
      </c>
      <c r="Z151" s="181"/>
      <c r="AA151" s="162">
        <f>IF('Year 8 _2022'!$W150="",0, 'Year 8 _2022'!$W150)</f>
        <v>0</v>
      </c>
      <c r="AB151" s="184"/>
      <c r="AC151" s="353"/>
      <c r="AD151" s="120"/>
      <c r="AE151" s="174">
        <f t="shared" si="72"/>
        <v>0</v>
      </c>
      <c r="AF151" s="183"/>
      <c r="AG151" s="165" t="str">
        <f t="shared" si="63"/>
        <v/>
      </c>
      <c r="AH151" s="170" t="str">
        <f t="shared" si="64"/>
        <v/>
      </c>
      <c r="AI151" s="153">
        <f t="shared" si="49"/>
        <v>0</v>
      </c>
      <c r="AJ151" s="166" t="str">
        <f t="shared" si="65"/>
        <v>NA</v>
      </c>
      <c r="AK151" s="166" t="str">
        <f t="shared" si="50"/>
        <v/>
      </c>
      <c r="AL151" s="166" t="str">
        <f t="shared" si="51"/>
        <v/>
      </c>
      <c r="AM151" s="166" t="str">
        <f t="shared" si="52"/>
        <v/>
      </c>
      <c r="AN151" s="166">
        <f t="shared" si="53"/>
        <v>0</v>
      </c>
      <c r="AO151" s="166">
        <f t="shared" si="54"/>
        <v>0</v>
      </c>
      <c r="AP151" s="166">
        <f t="shared" si="55"/>
        <v>0</v>
      </c>
      <c r="AQ151" s="166">
        <f t="shared" si="56"/>
        <v>0</v>
      </c>
      <c r="AR151" s="167" t="str">
        <f>IF('Year 8 _2022'!$S150="","", 'Year 8 _2022'!$S150)</f>
        <v/>
      </c>
      <c r="AS151" s="166" t="str">
        <f>IF('Year 8 _2022'!$Z150="","", 'Year 8 _2022'!$Z150)</f>
        <v/>
      </c>
      <c r="AT151" s="166" t="str">
        <f t="shared" si="71"/>
        <v/>
      </c>
      <c r="AU151" s="166" t="str">
        <f t="shared" si="57"/>
        <v>NA</v>
      </c>
      <c r="AV151" s="166" t="str">
        <f>IF(AU151="NA","",IF(AU151=999999, "", IF(AU151=888888, "", IF(COUNTIF($AU$11:AU151,AU151)=1,AU151,""))))</f>
        <v/>
      </c>
      <c r="AW151" s="166" t="str">
        <f t="shared" si="58"/>
        <v>NA</v>
      </c>
      <c r="AX151" s="166" t="str">
        <f>IF(AW151="NA","",IF(AW151=999999, "", IF(AW151=888888, "", IF(COUNTIF($AW$11:AW151,AW151)=1,AW151,""))))</f>
        <v/>
      </c>
      <c r="AY151" s="166" t="str">
        <f t="shared" si="59"/>
        <v>NA</v>
      </c>
      <c r="AZ151" s="166" t="str">
        <f>IF(AY151="NA","",IF(AY151=999999, "", IF(AY151=888888, "", IF(COUNTIF($AY$11:AY151,AY151)=1,AY151,""))))</f>
        <v/>
      </c>
      <c r="BA151" s="166">
        <f t="shared" si="66"/>
        <v>0</v>
      </c>
      <c r="BB151" s="166">
        <f t="shared" si="67"/>
        <v>0</v>
      </c>
      <c r="BC151" s="166" t="str">
        <f t="shared" si="68"/>
        <v/>
      </c>
      <c r="BD151" s="166" t="str">
        <f t="shared" si="60"/>
        <v/>
      </c>
      <c r="BE151" s="120" t="str">
        <f t="shared" si="69"/>
        <v>NA</v>
      </c>
      <c r="BF151" s="120" t="str">
        <f>IF(BE151="NA","",IF(BE151=999999, "", IF(BE151=888888, "", IF(COUNTIF($BE$11:BE151,BE151)=1,BE151,""))))</f>
        <v/>
      </c>
      <c r="BG151" s="121"/>
      <c r="BH151" s="121"/>
      <c r="BI151" s="121"/>
      <c r="BJ151" s="121"/>
      <c r="BK151" s="121"/>
      <c r="BL151" s="121"/>
      <c r="BM151" s="119"/>
      <c r="BN151" s="119"/>
      <c r="BO151" s="119"/>
      <c r="BP151" s="119"/>
      <c r="BQ151" s="119"/>
      <c r="BR151" s="119"/>
      <c r="BS151" s="119"/>
      <c r="BT151" s="119"/>
      <c r="BU151" s="119"/>
      <c r="BV151" s="119"/>
      <c r="BW151" s="119"/>
      <c r="BX151" s="119"/>
      <c r="BY151" s="119"/>
      <c r="BZ151" s="121"/>
      <c r="CA151" s="121"/>
      <c r="CB151" s="121"/>
      <c r="CC151" s="121"/>
      <c r="CD151" s="118"/>
      <c r="CE151" s="118"/>
      <c r="CF151" s="26"/>
      <c r="CG151" s="26"/>
      <c r="CH151" s="26"/>
      <c r="CI151" s="26"/>
      <c r="CJ151" s="26"/>
      <c r="CK151" s="26"/>
      <c r="CL151" s="26"/>
      <c r="CM151" s="26"/>
      <c r="CN151" s="26"/>
      <c r="CO151" s="26"/>
      <c r="CP151" s="26"/>
      <c r="CQ151" s="26"/>
      <c r="CR151" s="26"/>
      <c r="CS151" s="26"/>
      <c r="CT151" s="26"/>
      <c r="CU151" s="26"/>
    </row>
    <row r="152" spans="1:99" ht="15.5" x14ac:dyDescent="0.35">
      <c r="A152" s="203" t="str">
        <f t="shared" si="61"/>
        <v/>
      </c>
      <c r="B152" s="161" t="str">
        <f>IF('Year 8 _2022'!$B151="","", 'Year 8 _2022'!$B151)</f>
        <v/>
      </c>
      <c r="C152" s="160" t="str">
        <f>IF('Year 8 _2022'!$C151="","", 'Year 8 _2022'!$C151)</f>
        <v>NA</v>
      </c>
      <c r="D152" s="149" t="str">
        <f>IF('Year 8 _2022'!$D151="","", 'Year 8 _2022'!$D151)</f>
        <v/>
      </c>
      <c r="E152" s="138"/>
      <c r="F152" s="230" t="str">
        <f>IF('Year 8 _2022'!$E151="","", 'Year 8 _2022'!$E151)</f>
        <v/>
      </c>
      <c r="G152" s="161" t="str">
        <f>IF('Year 8 _2022'!$AB151="","", 'Year 8 _2022'!$AB151)</f>
        <v/>
      </c>
      <c r="H152" s="120"/>
      <c r="I152" s="171" t="str">
        <f>IF('Year 8 _2022'!$I151="","", 'Year 8 _2022'!$I151)</f>
        <v/>
      </c>
      <c r="J152" s="181"/>
      <c r="K152" s="180" t="str">
        <f>IF('Year 8 _2022'!$J151="","", 'Year 8 _2022'!$J151)</f>
        <v/>
      </c>
      <c r="L152" s="181"/>
      <c r="M152" s="180">
        <f t="shared" si="70"/>
        <v>0</v>
      </c>
      <c r="N152" s="180" t="str">
        <f>IF('Year 8 _2022'!$L151="","", 'Year 8 _2022'!$L151)</f>
        <v/>
      </c>
      <c r="O152" s="181"/>
      <c r="P152" s="171">
        <f>IF('Year 8 _2022'!$O151="",0, ('Year 8 _2022'!$O151+'Year 8 _2022'!$R151))</f>
        <v>0</v>
      </c>
      <c r="Q152" s="181"/>
      <c r="R152" s="180">
        <f>IF('Year 8 _2022'!$P151="",0, 'Year 8 _2022'!$P151)</f>
        <v>0</v>
      </c>
      <c r="S152" s="242"/>
      <c r="T152" s="349"/>
      <c r="U152" s="242"/>
      <c r="V152" s="174">
        <f t="shared" si="62"/>
        <v>0</v>
      </c>
      <c r="W152" s="351"/>
      <c r="X152" s="175"/>
      <c r="Y152" s="180">
        <f>IF('Year 8 _2022'!$V151="",0, ('Year 8 _2022'!$V151+'Year 8 _2022'!$Y151))</f>
        <v>0</v>
      </c>
      <c r="Z152" s="181"/>
      <c r="AA152" s="162">
        <f>IF('Year 8 _2022'!$W151="",0, 'Year 8 _2022'!$W151)</f>
        <v>0</v>
      </c>
      <c r="AB152" s="184"/>
      <c r="AC152" s="353"/>
      <c r="AD152" s="120"/>
      <c r="AE152" s="174">
        <f t="shared" si="72"/>
        <v>0</v>
      </c>
      <c r="AF152" s="183"/>
      <c r="AG152" s="165" t="str">
        <f t="shared" si="63"/>
        <v/>
      </c>
      <c r="AH152" s="170" t="str">
        <f t="shared" si="64"/>
        <v/>
      </c>
      <c r="AI152" s="153">
        <f t="shared" si="49"/>
        <v>0</v>
      </c>
      <c r="AJ152" s="166" t="str">
        <f t="shared" si="65"/>
        <v>NA</v>
      </c>
      <c r="AK152" s="166" t="str">
        <f t="shared" si="50"/>
        <v/>
      </c>
      <c r="AL152" s="166" t="str">
        <f t="shared" si="51"/>
        <v/>
      </c>
      <c r="AM152" s="166" t="str">
        <f t="shared" si="52"/>
        <v/>
      </c>
      <c r="AN152" s="166">
        <f t="shared" si="53"/>
        <v>0</v>
      </c>
      <c r="AO152" s="166">
        <f t="shared" si="54"/>
        <v>0</v>
      </c>
      <c r="AP152" s="166">
        <f t="shared" si="55"/>
        <v>0</v>
      </c>
      <c r="AQ152" s="166">
        <f t="shared" si="56"/>
        <v>0</v>
      </c>
      <c r="AR152" s="167" t="str">
        <f>IF('Year 8 _2022'!$S151="","", 'Year 8 _2022'!$S151)</f>
        <v/>
      </c>
      <c r="AS152" s="166" t="str">
        <f>IF('Year 8 _2022'!$Z151="","", 'Year 8 _2022'!$Z151)</f>
        <v/>
      </c>
      <c r="AT152" s="166" t="str">
        <f t="shared" si="71"/>
        <v/>
      </c>
      <c r="AU152" s="166" t="str">
        <f t="shared" si="57"/>
        <v>NA</v>
      </c>
      <c r="AV152" s="166" t="str">
        <f>IF(AU152="NA","",IF(AU152=999999, "", IF(AU152=888888, "", IF(COUNTIF($AU$11:AU152,AU152)=1,AU152,""))))</f>
        <v/>
      </c>
      <c r="AW152" s="166" t="str">
        <f t="shared" si="58"/>
        <v>NA</v>
      </c>
      <c r="AX152" s="166" t="str">
        <f>IF(AW152="NA","",IF(AW152=999999, "", IF(AW152=888888, "", IF(COUNTIF($AW$11:AW152,AW152)=1,AW152,""))))</f>
        <v/>
      </c>
      <c r="AY152" s="166" t="str">
        <f t="shared" si="59"/>
        <v>NA</v>
      </c>
      <c r="AZ152" s="166" t="str">
        <f>IF(AY152="NA","",IF(AY152=999999, "", IF(AY152=888888, "", IF(COUNTIF($AY$11:AY152,AY152)=1,AY152,""))))</f>
        <v/>
      </c>
      <c r="BA152" s="166">
        <f t="shared" si="66"/>
        <v>0</v>
      </c>
      <c r="BB152" s="166">
        <f t="shared" si="67"/>
        <v>0</v>
      </c>
      <c r="BC152" s="166" t="str">
        <f t="shared" si="68"/>
        <v/>
      </c>
      <c r="BD152" s="166" t="str">
        <f t="shared" si="60"/>
        <v/>
      </c>
      <c r="BE152" s="120" t="str">
        <f t="shared" si="69"/>
        <v>NA</v>
      </c>
      <c r="BF152" s="120" t="str">
        <f>IF(BE152="NA","",IF(BE152=999999, "", IF(BE152=888888, "", IF(COUNTIF($BE$11:BE152,BE152)=1,BE152,""))))</f>
        <v/>
      </c>
      <c r="BG152" s="121"/>
      <c r="BH152" s="121"/>
      <c r="BI152" s="121"/>
      <c r="BJ152" s="121"/>
      <c r="BK152" s="121"/>
      <c r="BL152" s="121"/>
      <c r="BM152" s="119"/>
      <c r="BN152" s="119"/>
      <c r="BO152" s="119"/>
      <c r="BP152" s="119"/>
      <c r="BQ152" s="119"/>
      <c r="BR152" s="119"/>
      <c r="BS152" s="119"/>
      <c r="BT152" s="119"/>
      <c r="BU152" s="119"/>
      <c r="BV152" s="119"/>
      <c r="BW152" s="119"/>
      <c r="BX152" s="119"/>
      <c r="BY152" s="119"/>
      <c r="BZ152" s="121"/>
      <c r="CA152" s="121"/>
      <c r="CB152" s="121"/>
      <c r="CC152" s="121"/>
      <c r="CD152" s="118"/>
      <c r="CE152" s="118"/>
      <c r="CF152" s="26"/>
      <c r="CG152" s="26"/>
      <c r="CH152" s="26"/>
      <c r="CI152" s="26"/>
      <c r="CJ152" s="26"/>
      <c r="CK152" s="26"/>
      <c r="CL152" s="26"/>
      <c r="CM152" s="26"/>
      <c r="CN152" s="26"/>
      <c r="CO152" s="26"/>
      <c r="CP152" s="26"/>
      <c r="CQ152" s="26"/>
      <c r="CR152" s="26"/>
      <c r="CS152" s="26"/>
      <c r="CT152" s="26"/>
      <c r="CU152" s="26"/>
    </row>
    <row r="153" spans="1:99" ht="15.5" x14ac:dyDescent="0.35">
      <c r="A153" s="203" t="str">
        <f t="shared" si="61"/>
        <v/>
      </c>
      <c r="B153" s="161" t="str">
        <f>IF('Year 8 _2022'!$B152="","", 'Year 8 _2022'!$B152)</f>
        <v/>
      </c>
      <c r="C153" s="160" t="str">
        <f>IF('Year 8 _2022'!$C152="","", 'Year 8 _2022'!$C152)</f>
        <v>NA</v>
      </c>
      <c r="D153" s="149" t="str">
        <f>IF('Year 8 _2022'!$D152="","", 'Year 8 _2022'!$D152)</f>
        <v/>
      </c>
      <c r="E153" s="138"/>
      <c r="F153" s="230" t="str">
        <f>IF('Year 8 _2022'!$E152="","", 'Year 8 _2022'!$E152)</f>
        <v/>
      </c>
      <c r="G153" s="161" t="str">
        <f>IF('Year 8 _2022'!$AB152="","", 'Year 8 _2022'!$AB152)</f>
        <v/>
      </c>
      <c r="H153" s="120"/>
      <c r="I153" s="171" t="str">
        <f>IF('Year 8 _2022'!$I152="","", 'Year 8 _2022'!$I152)</f>
        <v/>
      </c>
      <c r="J153" s="181"/>
      <c r="K153" s="180" t="str">
        <f>IF('Year 8 _2022'!$J152="","", 'Year 8 _2022'!$J152)</f>
        <v/>
      </c>
      <c r="L153" s="181"/>
      <c r="M153" s="180">
        <f t="shared" si="70"/>
        <v>0</v>
      </c>
      <c r="N153" s="180" t="str">
        <f>IF('Year 8 _2022'!$L152="","", 'Year 8 _2022'!$L152)</f>
        <v/>
      </c>
      <c r="O153" s="181"/>
      <c r="P153" s="171">
        <f>IF('Year 8 _2022'!$O152="",0, ('Year 8 _2022'!$O152+'Year 8 _2022'!$R152))</f>
        <v>0</v>
      </c>
      <c r="Q153" s="181"/>
      <c r="R153" s="180">
        <f>IF('Year 8 _2022'!$P152="",0, 'Year 8 _2022'!$P152)</f>
        <v>0</v>
      </c>
      <c r="S153" s="242"/>
      <c r="T153" s="349"/>
      <c r="U153" s="242"/>
      <c r="V153" s="174">
        <f t="shared" si="62"/>
        <v>0</v>
      </c>
      <c r="W153" s="351"/>
      <c r="X153" s="175"/>
      <c r="Y153" s="180">
        <f>IF('Year 8 _2022'!$V152="",0, ('Year 8 _2022'!$V152+'Year 8 _2022'!$Y152))</f>
        <v>0</v>
      </c>
      <c r="Z153" s="181"/>
      <c r="AA153" s="162">
        <f>IF('Year 8 _2022'!$W152="",0, 'Year 8 _2022'!$W152)</f>
        <v>0</v>
      </c>
      <c r="AB153" s="184"/>
      <c r="AC153" s="353"/>
      <c r="AD153" s="120"/>
      <c r="AE153" s="174">
        <f t="shared" si="72"/>
        <v>0</v>
      </c>
      <c r="AF153" s="183"/>
      <c r="AG153" s="165" t="str">
        <f t="shared" si="63"/>
        <v/>
      </c>
      <c r="AH153" s="170" t="str">
        <f t="shared" si="64"/>
        <v/>
      </c>
      <c r="AI153" s="153">
        <f t="shared" si="49"/>
        <v>0</v>
      </c>
      <c r="AJ153" s="166" t="str">
        <f t="shared" si="65"/>
        <v>NA</v>
      </c>
      <c r="AK153" s="166" t="str">
        <f t="shared" si="50"/>
        <v/>
      </c>
      <c r="AL153" s="166" t="str">
        <f t="shared" si="51"/>
        <v/>
      </c>
      <c r="AM153" s="166" t="str">
        <f t="shared" si="52"/>
        <v/>
      </c>
      <c r="AN153" s="166">
        <f t="shared" si="53"/>
        <v>0</v>
      </c>
      <c r="AO153" s="166">
        <f t="shared" si="54"/>
        <v>0</v>
      </c>
      <c r="AP153" s="166">
        <f t="shared" si="55"/>
        <v>0</v>
      </c>
      <c r="AQ153" s="166">
        <f t="shared" si="56"/>
        <v>0</v>
      </c>
      <c r="AR153" s="167" t="str">
        <f>IF('Year 8 _2022'!$S152="","", 'Year 8 _2022'!$S152)</f>
        <v/>
      </c>
      <c r="AS153" s="166" t="str">
        <f>IF('Year 8 _2022'!$Z152="","", 'Year 8 _2022'!$Z152)</f>
        <v/>
      </c>
      <c r="AT153" s="166" t="str">
        <f t="shared" si="71"/>
        <v/>
      </c>
      <c r="AU153" s="166" t="str">
        <f t="shared" si="57"/>
        <v>NA</v>
      </c>
      <c r="AV153" s="166" t="str">
        <f>IF(AU153="NA","",IF(AU153=999999, "", IF(AU153=888888, "", IF(COUNTIF($AU$11:AU153,AU153)=1,AU153,""))))</f>
        <v/>
      </c>
      <c r="AW153" s="166" t="str">
        <f t="shared" si="58"/>
        <v>NA</v>
      </c>
      <c r="AX153" s="166" t="str">
        <f>IF(AW153="NA","",IF(AW153=999999, "", IF(AW153=888888, "", IF(COUNTIF($AW$11:AW153,AW153)=1,AW153,""))))</f>
        <v/>
      </c>
      <c r="AY153" s="166" t="str">
        <f t="shared" si="59"/>
        <v>NA</v>
      </c>
      <c r="AZ153" s="166" t="str">
        <f>IF(AY153="NA","",IF(AY153=999999, "", IF(AY153=888888, "", IF(COUNTIF($AY$11:AY153,AY153)=1,AY153,""))))</f>
        <v/>
      </c>
      <c r="BA153" s="166">
        <f t="shared" si="66"/>
        <v>0</v>
      </c>
      <c r="BB153" s="166">
        <f t="shared" si="67"/>
        <v>0</v>
      </c>
      <c r="BC153" s="166" t="str">
        <f t="shared" si="68"/>
        <v/>
      </c>
      <c r="BD153" s="166" t="str">
        <f t="shared" si="60"/>
        <v/>
      </c>
      <c r="BE153" s="120" t="str">
        <f t="shared" si="69"/>
        <v>NA</v>
      </c>
      <c r="BF153" s="120" t="str">
        <f>IF(BE153="NA","",IF(BE153=999999, "", IF(BE153=888888, "", IF(COUNTIF($BE$11:BE153,BE153)=1,BE153,""))))</f>
        <v/>
      </c>
      <c r="BG153" s="121"/>
      <c r="BH153" s="121"/>
      <c r="BI153" s="121"/>
      <c r="BJ153" s="121"/>
      <c r="BK153" s="121"/>
      <c r="BL153" s="121"/>
      <c r="BM153" s="119"/>
      <c r="BN153" s="119"/>
      <c r="BO153" s="119"/>
      <c r="BP153" s="119"/>
      <c r="BQ153" s="119"/>
      <c r="BR153" s="119"/>
      <c r="BS153" s="119"/>
      <c r="BT153" s="119"/>
      <c r="BU153" s="119"/>
      <c r="BV153" s="119"/>
      <c r="BW153" s="119"/>
      <c r="BX153" s="119"/>
      <c r="BY153" s="119"/>
      <c r="BZ153" s="121"/>
      <c r="CA153" s="121"/>
      <c r="CB153" s="121"/>
      <c r="CC153" s="121"/>
      <c r="CD153" s="118"/>
      <c r="CE153" s="118"/>
      <c r="CF153" s="26"/>
      <c r="CG153" s="26"/>
      <c r="CH153" s="26"/>
      <c r="CI153" s="26"/>
      <c r="CJ153" s="26"/>
      <c r="CK153" s="26"/>
      <c r="CL153" s="26"/>
      <c r="CM153" s="26"/>
      <c r="CN153" s="26"/>
      <c r="CO153" s="26"/>
      <c r="CP153" s="26"/>
      <c r="CQ153" s="26"/>
      <c r="CR153" s="26"/>
      <c r="CS153" s="26"/>
      <c r="CT153" s="26"/>
      <c r="CU153" s="26"/>
    </row>
    <row r="154" spans="1:99" ht="15.5" x14ac:dyDescent="0.35">
      <c r="A154" s="203" t="str">
        <f t="shared" si="61"/>
        <v/>
      </c>
      <c r="B154" s="161" t="str">
        <f>IF('Year 8 _2022'!$B153="","", 'Year 8 _2022'!$B153)</f>
        <v/>
      </c>
      <c r="C154" s="160" t="str">
        <f>IF('Year 8 _2022'!$C153="","", 'Year 8 _2022'!$C153)</f>
        <v>NA</v>
      </c>
      <c r="D154" s="149" t="str">
        <f>IF('Year 8 _2022'!$D153="","", 'Year 8 _2022'!$D153)</f>
        <v/>
      </c>
      <c r="E154" s="138"/>
      <c r="F154" s="230" t="str">
        <f>IF('Year 8 _2022'!$E153="","", 'Year 8 _2022'!$E153)</f>
        <v/>
      </c>
      <c r="G154" s="161" t="str">
        <f>IF('Year 8 _2022'!$AB153="","", 'Year 8 _2022'!$AB153)</f>
        <v/>
      </c>
      <c r="H154" s="120"/>
      <c r="I154" s="171" t="str">
        <f>IF('Year 8 _2022'!$I153="","", 'Year 8 _2022'!$I153)</f>
        <v/>
      </c>
      <c r="J154" s="181"/>
      <c r="K154" s="180" t="str">
        <f>IF('Year 8 _2022'!$J153="","", 'Year 8 _2022'!$J153)</f>
        <v/>
      </c>
      <c r="L154" s="181"/>
      <c r="M154" s="180">
        <f t="shared" si="70"/>
        <v>0</v>
      </c>
      <c r="N154" s="180" t="str">
        <f>IF('Year 8 _2022'!$L153="","", 'Year 8 _2022'!$L153)</f>
        <v/>
      </c>
      <c r="O154" s="181"/>
      <c r="P154" s="171">
        <f>IF('Year 8 _2022'!$O153="",0, ('Year 8 _2022'!$O153+'Year 8 _2022'!$R153))</f>
        <v>0</v>
      </c>
      <c r="Q154" s="181"/>
      <c r="R154" s="180">
        <f>IF('Year 8 _2022'!$P153="",0, 'Year 8 _2022'!$P153)</f>
        <v>0</v>
      </c>
      <c r="S154" s="242"/>
      <c r="T154" s="349"/>
      <c r="U154" s="242"/>
      <c r="V154" s="174">
        <f t="shared" si="62"/>
        <v>0</v>
      </c>
      <c r="W154" s="351"/>
      <c r="X154" s="175"/>
      <c r="Y154" s="180">
        <f>IF('Year 8 _2022'!$V153="",0, ('Year 8 _2022'!$V153+'Year 8 _2022'!$Y153))</f>
        <v>0</v>
      </c>
      <c r="Z154" s="181"/>
      <c r="AA154" s="162">
        <f>IF('Year 8 _2022'!$W153="",0, 'Year 8 _2022'!$W153)</f>
        <v>0</v>
      </c>
      <c r="AB154" s="184"/>
      <c r="AC154" s="353"/>
      <c r="AD154" s="120"/>
      <c r="AE154" s="174">
        <f t="shared" si="72"/>
        <v>0</v>
      </c>
      <c r="AF154" s="183"/>
      <c r="AG154" s="165" t="str">
        <f t="shared" si="63"/>
        <v/>
      </c>
      <c r="AH154" s="170" t="str">
        <f t="shared" si="64"/>
        <v/>
      </c>
      <c r="AI154" s="153">
        <f t="shared" si="49"/>
        <v>0</v>
      </c>
      <c r="AJ154" s="166" t="str">
        <f t="shared" si="65"/>
        <v>NA</v>
      </c>
      <c r="AK154" s="166" t="str">
        <f t="shared" si="50"/>
        <v/>
      </c>
      <c r="AL154" s="166" t="str">
        <f t="shared" si="51"/>
        <v/>
      </c>
      <c r="AM154" s="166" t="str">
        <f t="shared" si="52"/>
        <v/>
      </c>
      <c r="AN154" s="166">
        <f t="shared" si="53"/>
        <v>0</v>
      </c>
      <c r="AO154" s="166">
        <f t="shared" si="54"/>
        <v>0</v>
      </c>
      <c r="AP154" s="166">
        <f t="shared" si="55"/>
        <v>0</v>
      </c>
      <c r="AQ154" s="166">
        <f t="shared" si="56"/>
        <v>0</v>
      </c>
      <c r="AR154" s="167" t="str">
        <f>IF('Year 8 _2022'!$S153="","", 'Year 8 _2022'!$S153)</f>
        <v/>
      </c>
      <c r="AS154" s="166" t="str">
        <f>IF('Year 8 _2022'!$Z153="","", 'Year 8 _2022'!$Z153)</f>
        <v/>
      </c>
      <c r="AT154" s="166" t="str">
        <f t="shared" si="71"/>
        <v/>
      </c>
      <c r="AU154" s="166" t="str">
        <f t="shared" si="57"/>
        <v>NA</v>
      </c>
      <c r="AV154" s="166" t="str">
        <f>IF(AU154="NA","",IF(AU154=999999, "", IF(AU154=888888, "", IF(COUNTIF($AU$11:AU154,AU154)=1,AU154,""))))</f>
        <v/>
      </c>
      <c r="AW154" s="166" t="str">
        <f t="shared" si="58"/>
        <v>NA</v>
      </c>
      <c r="AX154" s="166" t="str">
        <f>IF(AW154="NA","",IF(AW154=999999, "", IF(AW154=888888, "", IF(COUNTIF($AW$11:AW154,AW154)=1,AW154,""))))</f>
        <v/>
      </c>
      <c r="AY154" s="166" t="str">
        <f t="shared" si="59"/>
        <v>NA</v>
      </c>
      <c r="AZ154" s="166" t="str">
        <f>IF(AY154="NA","",IF(AY154=999999, "", IF(AY154=888888, "", IF(COUNTIF($AY$11:AY154,AY154)=1,AY154,""))))</f>
        <v/>
      </c>
      <c r="BA154" s="166">
        <f t="shared" si="66"/>
        <v>0</v>
      </c>
      <c r="BB154" s="166">
        <f t="shared" si="67"/>
        <v>0</v>
      </c>
      <c r="BC154" s="166" t="str">
        <f t="shared" si="68"/>
        <v/>
      </c>
      <c r="BD154" s="166" t="str">
        <f t="shared" si="60"/>
        <v/>
      </c>
      <c r="BE154" s="120" t="str">
        <f t="shared" si="69"/>
        <v>NA</v>
      </c>
      <c r="BF154" s="120" t="str">
        <f>IF(BE154="NA","",IF(BE154=999999, "", IF(BE154=888888, "", IF(COUNTIF($BE$11:BE154,BE154)=1,BE154,""))))</f>
        <v/>
      </c>
      <c r="BG154" s="121"/>
      <c r="BH154" s="121"/>
      <c r="BI154" s="121"/>
      <c r="BJ154" s="121"/>
      <c r="BK154" s="121"/>
      <c r="BL154" s="121"/>
      <c r="BM154" s="119"/>
      <c r="BN154" s="119"/>
      <c r="BO154" s="119"/>
      <c r="BP154" s="119"/>
      <c r="BQ154" s="119"/>
      <c r="BR154" s="119"/>
      <c r="BS154" s="119"/>
      <c r="BT154" s="119"/>
      <c r="BU154" s="119"/>
      <c r="BV154" s="119"/>
      <c r="BW154" s="119"/>
      <c r="BX154" s="119"/>
      <c r="BY154" s="119"/>
      <c r="BZ154" s="121"/>
      <c r="CA154" s="121"/>
      <c r="CB154" s="121"/>
      <c r="CC154" s="121"/>
      <c r="CD154" s="118"/>
      <c r="CE154" s="118"/>
      <c r="CF154" s="26"/>
      <c r="CG154" s="26"/>
      <c r="CH154" s="26"/>
      <c r="CI154" s="26"/>
      <c r="CJ154" s="26"/>
      <c r="CK154" s="26"/>
      <c r="CL154" s="26"/>
      <c r="CM154" s="26"/>
      <c r="CN154" s="26"/>
      <c r="CO154" s="26"/>
      <c r="CP154" s="26"/>
      <c r="CQ154" s="26"/>
      <c r="CR154" s="26"/>
      <c r="CS154" s="26"/>
      <c r="CT154" s="26"/>
      <c r="CU154" s="26"/>
    </row>
    <row r="155" spans="1:99" ht="15.5" x14ac:dyDescent="0.35">
      <c r="A155" s="203" t="str">
        <f t="shared" si="61"/>
        <v/>
      </c>
      <c r="B155" s="161" t="str">
        <f>IF('Year 8 _2022'!$B154="","", 'Year 8 _2022'!$B154)</f>
        <v/>
      </c>
      <c r="C155" s="160" t="str">
        <f>IF('Year 8 _2022'!$C154="","", 'Year 8 _2022'!$C154)</f>
        <v>NA</v>
      </c>
      <c r="D155" s="149" t="str">
        <f>IF('Year 8 _2022'!$D154="","", 'Year 8 _2022'!$D154)</f>
        <v/>
      </c>
      <c r="E155" s="138"/>
      <c r="F155" s="230" t="str">
        <f>IF('Year 8 _2022'!$E154="","", 'Year 8 _2022'!$E154)</f>
        <v/>
      </c>
      <c r="G155" s="161" t="str">
        <f>IF('Year 8 _2022'!$AB154="","", 'Year 8 _2022'!$AB154)</f>
        <v/>
      </c>
      <c r="H155" s="120"/>
      <c r="I155" s="171" t="str">
        <f>IF('Year 8 _2022'!$I154="","", 'Year 8 _2022'!$I154)</f>
        <v/>
      </c>
      <c r="J155" s="181"/>
      <c r="K155" s="180" t="str">
        <f>IF('Year 8 _2022'!$J154="","", 'Year 8 _2022'!$J154)</f>
        <v/>
      </c>
      <c r="L155" s="181"/>
      <c r="M155" s="180">
        <f t="shared" si="70"/>
        <v>0</v>
      </c>
      <c r="N155" s="180" t="str">
        <f>IF('Year 8 _2022'!$L154="","", 'Year 8 _2022'!$L154)</f>
        <v/>
      </c>
      <c r="O155" s="181"/>
      <c r="P155" s="171">
        <f>IF('Year 8 _2022'!$O154="",0, ('Year 8 _2022'!$O154+'Year 8 _2022'!$R154))</f>
        <v>0</v>
      </c>
      <c r="Q155" s="181"/>
      <c r="R155" s="180">
        <f>IF('Year 8 _2022'!$P154="",0, 'Year 8 _2022'!$P154)</f>
        <v>0</v>
      </c>
      <c r="S155" s="242"/>
      <c r="T155" s="349"/>
      <c r="U155" s="242"/>
      <c r="V155" s="174">
        <f t="shared" si="62"/>
        <v>0</v>
      </c>
      <c r="W155" s="351"/>
      <c r="X155" s="175"/>
      <c r="Y155" s="180">
        <f>IF('Year 8 _2022'!$V154="",0, ('Year 8 _2022'!$V154+'Year 8 _2022'!$Y154))</f>
        <v>0</v>
      </c>
      <c r="Z155" s="181"/>
      <c r="AA155" s="162">
        <f>IF('Year 8 _2022'!$W154="",0, 'Year 8 _2022'!$W154)</f>
        <v>0</v>
      </c>
      <c r="AB155" s="184"/>
      <c r="AC155" s="353"/>
      <c r="AD155" s="120"/>
      <c r="AE155" s="174">
        <f t="shared" si="72"/>
        <v>0</v>
      </c>
      <c r="AF155" s="183"/>
      <c r="AG155" s="165" t="str">
        <f t="shared" si="63"/>
        <v/>
      </c>
      <c r="AH155" s="170" t="str">
        <f t="shared" si="64"/>
        <v/>
      </c>
      <c r="AI155" s="153">
        <f t="shared" si="49"/>
        <v>0</v>
      </c>
      <c r="AJ155" s="166" t="str">
        <f t="shared" si="65"/>
        <v>NA</v>
      </c>
      <c r="AK155" s="166" t="str">
        <f t="shared" si="50"/>
        <v/>
      </c>
      <c r="AL155" s="166" t="str">
        <f t="shared" si="51"/>
        <v/>
      </c>
      <c r="AM155" s="166" t="str">
        <f t="shared" si="52"/>
        <v/>
      </c>
      <c r="AN155" s="166">
        <f t="shared" si="53"/>
        <v>0</v>
      </c>
      <c r="AO155" s="166">
        <f t="shared" si="54"/>
        <v>0</v>
      </c>
      <c r="AP155" s="166">
        <f t="shared" si="55"/>
        <v>0</v>
      </c>
      <c r="AQ155" s="166">
        <f t="shared" si="56"/>
        <v>0</v>
      </c>
      <c r="AR155" s="167" t="str">
        <f>IF('Year 8 _2022'!$S154="","", 'Year 8 _2022'!$S154)</f>
        <v/>
      </c>
      <c r="AS155" s="166" t="str">
        <f>IF('Year 8 _2022'!$Z154="","", 'Year 8 _2022'!$Z154)</f>
        <v/>
      </c>
      <c r="AT155" s="166" t="str">
        <f t="shared" si="71"/>
        <v/>
      </c>
      <c r="AU155" s="166" t="str">
        <f t="shared" si="57"/>
        <v>NA</v>
      </c>
      <c r="AV155" s="166" t="str">
        <f>IF(AU155="NA","",IF(AU155=999999, "", IF(AU155=888888, "", IF(COUNTIF($AU$11:AU155,AU155)=1,AU155,""))))</f>
        <v/>
      </c>
      <c r="AW155" s="166" t="str">
        <f t="shared" si="58"/>
        <v>NA</v>
      </c>
      <c r="AX155" s="166" t="str">
        <f>IF(AW155="NA","",IF(AW155=999999, "", IF(AW155=888888, "", IF(COUNTIF($AW$11:AW155,AW155)=1,AW155,""))))</f>
        <v/>
      </c>
      <c r="AY155" s="166" t="str">
        <f t="shared" si="59"/>
        <v>NA</v>
      </c>
      <c r="AZ155" s="166" t="str">
        <f>IF(AY155="NA","",IF(AY155=999999, "", IF(AY155=888888, "", IF(COUNTIF($AY$11:AY155,AY155)=1,AY155,""))))</f>
        <v/>
      </c>
      <c r="BA155" s="166">
        <f t="shared" si="66"/>
        <v>0</v>
      </c>
      <c r="BB155" s="166">
        <f t="shared" si="67"/>
        <v>0</v>
      </c>
      <c r="BC155" s="166" t="str">
        <f t="shared" si="68"/>
        <v/>
      </c>
      <c r="BD155" s="166" t="str">
        <f t="shared" si="60"/>
        <v/>
      </c>
      <c r="BE155" s="120" t="str">
        <f t="shared" si="69"/>
        <v>NA</v>
      </c>
      <c r="BF155" s="120" t="str">
        <f>IF(BE155="NA","",IF(BE155=999999, "", IF(BE155=888888, "", IF(COUNTIF($BE$11:BE155,BE155)=1,BE155,""))))</f>
        <v/>
      </c>
      <c r="BG155" s="121"/>
      <c r="BH155" s="121"/>
      <c r="BI155" s="121"/>
      <c r="BJ155" s="121"/>
      <c r="BK155" s="121"/>
      <c r="BL155" s="121"/>
      <c r="BM155" s="119"/>
      <c r="BN155" s="119"/>
      <c r="BO155" s="119"/>
      <c r="BP155" s="119"/>
      <c r="BQ155" s="119"/>
      <c r="BR155" s="119"/>
      <c r="BS155" s="119"/>
      <c r="BT155" s="119"/>
      <c r="BU155" s="119"/>
      <c r="BV155" s="119"/>
      <c r="BW155" s="119"/>
      <c r="BX155" s="119"/>
      <c r="BY155" s="119"/>
      <c r="BZ155" s="121"/>
      <c r="CA155" s="121"/>
      <c r="CB155" s="121"/>
      <c r="CC155" s="121"/>
      <c r="CD155" s="118"/>
      <c r="CE155" s="118"/>
      <c r="CF155" s="26"/>
      <c r="CG155" s="26"/>
      <c r="CH155" s="26"/>
      <c r="CI155" s="26"/>
      <c r="CJ155" s="26"/>
      <c r="CK155" s="26"/>
      <c r="CL155" s="26"/>
      <c r="CM155" s="26"/>
      <c r="CN155" s="26"/>
      <c r="CO155" s="26"/>
      <c r="CP155" s="26"/>
      <c r="CQ155" s="26"/>
      <c r="CR155" s="26"/>
      <c r="CS155" s="26"/>
      <c r="CT155" s="26"/>
      <c r="CU155" s="26"/>
    </row>
    <row r="156" spans="1:99" ht="15.5" x14ac:dyDescent="0.35">
      <c r="A156" s="203" t="str">
        <f t="shared" si="61"/>
        <v/>
      </c>
      <c r="B156" s="161" t="str">
        <f>IF('Year 8 _2022'!$B155="","", 'Year 8 _2022'!$B155)</f>
        <v/>
      </c>
      <c r="C156" s="160" t="str">
        <f>IF('Year 8 _2022'!$C155="","", 'Year 8 _2022'!$C155)</f>
        <v>NA</v>
      </c>
      <c r="D156" s="149" t="str">
        <f>IF('Year 8 _2022'!$D155="","", 'Year 8 _2022'!$D155)</f>
        <v/>
      </c>
      <c r="E156" s="138"/>
      <c r="F156" s="230" t="str">
        <f>IF('Year 8 _2022'!$E155="","", 'Year 8 _2022'!$E155)</f>
        <v/>
      </c>
      <c r="G156" s="161" t="str">
        <f>IF('Year 8 _2022'!$AB155="","", 'Year 8 _2022'!$AB155)</f>
        <v/>
      </c>
      <c r="H156" s="120"/>
      <c r="I156" s="171" t="str">
        <f>IF('Year 8 _2022'!$I155="","", 'Year 8 _2022'!$I155)</f>
        <v/>
      </c>
      <c r="J156" s="181"/>
      <c r="K156" s="180" t="str">
        <f>IF('Year 8 _2022'!$J155="","", 'Year 8 _2022'!$J155)</f>
        <v/>
      </c>
      <c r="L156" s="181"/>
      <c r="M156" s="180">
        <f t="shared" si="70"/>
        <v>0</v>
      </c>
      <c r="N156" s="180" t="str">
        <f>IF('Year 8 _2022'!$L155="","", 'Year 8 _2022'!$L155)</f>
        <v/>
      </c>
      <c r="O156" s="181"/>
      <c r="P156" s="171">
        <f>IF('Year 8 _2022'!$O155="",0, ('Year 8 _2022'!$O155+'Year 8 _2022'!$R155))</f>
        <v>0</v>
      </c>
      <c r="Q156" s="181"/>
      <c r="R156" s="180">
        <f>IF('Year 8 _2022'!$P155="",0, 'Year 8 _2022'!$P155)</f>
        <v>0</v>
      </c>
      <c r="S156" s="242"/>
      <c r="T156" s="349"/>
      <c r="U156" s="242"/>
      <c r="V156" s="174">
        <f t="shared" si="62"/>
        <v>0</v>
      </c>
      <c r="W156" s="351"/>
      <c r="X156" s="175"/>
      <c r="Y156" s="180">
        <f>IF('Year 8 _2022'!$V155="",0, ('Year 8 _2022'!$V155+'Year 8 _2022'!$Y155))</f>
        <v>0</v>
      </c>
      <c r="Z156" s="181"/>
      <c r="AA156" s="162">
        <f>IF('Year 8 _2022'!$W155="",0, 'Year 8 _2022'!$W155)</f>
        <v>0</v>
      </c>
      <c r="AB156" s="184"/>
      <c r="AC156" s="353"/>
      <c r="AD156" s="120"/>
      <c r="AE156" s="174">
        <f t="shared" si="72"/>
        <v>0</v>
      </c>
      <c r="AF156" s="183"/>
      <c r="AG156" s="165" t="str">
        <f t="shared" si="63"/>
        <v/>
      </c>
      <c r="AH156" s="170" t="str">
        <f t="shared" si="64"/>
        <v/>
      </c>
      <c r="AI156" s="153">
        <f t="shared" si="49"/>
        <v>0</v>
      </c>
      <c r="AJ156" s="166" t="str">
        <f t="shared" si="65"/>
        <v>NA</v>
      </c>
      <c r="AK156" s="166" t="str">
        <f t="shared" si="50"/>
        <v/>
      </c>
      <c r="AL156" s="166" t="str">
        <f t="shared" si="51"/>
        <v/>
      </c>
      <c r="AM156" s="166" t="str">
        <f t="shared" si="52"/>
        <v/>
      </c>
      <c r="AN156" s="166">
        <f t="shared" si="53"/>
        <v>0</v>
      </c>
      <c r="AO156" s="166">
        <f t="shared" si="54"/>
        <v>0</v>
      </c>
      <c r="AP156" s="166">
        <f t="shared" si="55"/>
        <v>0</v>
      </c>
      <c r="AQ156" s="166">
        <f t="shared" si="56"/>
        <v>0</v>
      </c>
      <c r="AR156" s="167" t="str">
        <f>IF('Year 8 _2022'!$S155="","", 'Year 8 _2022'!$S155)</f>
        <v/>
      </c>
      <c r="AS156" s="166" t="str">
        <f>IF('Year 8 _2022'!$Z155="","", 'Year 8 _2022'!$Z155)</f>
        <v/>
      </c>
      <c r="AT156" s="166" t="str">
        <f t="shared" si="71"/>
        <v/>
      </c>
      <c r="AU156" s="166" t="str">
        <f t="shared" si="57"/>
        <v>NA</v>
      </c>
      <c r="AV156" s="166" t="str">
        <f>IF(AU156="NA","",IF(AU156=999999, "", IF(AU156=888888, "", IF(COUNTIF($AU$11:AU156,AU156)=1,AU156,""))))</f>
        <v/>
      </c>
      <c r="AW156" s="166" t="str">
        <f t="shared" si="58"/>
        <v>NA</v>
      </c>
      <c r="AX156" s="166" t="str">
        <f>IF(AW156="NA","",IF(AW156=999999, "", IF(AW156=888888, "", IF(COUNTIF($AW$11:AW156,AW156)=1,AW156,""))))</f>
        <v/>
      </c>
      <c r="AY156" s="166" t="str">
        <f t="shared" si="59"/>
        <v>NA</v>
      </c>
      <c r="AZ156" s="166" t="str">
        <f>IF(AY156="NA","",IF(AY156=999999, "", IF(AY156=888888, "", IF(COUNTIF($AY$11:AY156,AY156)=1,AY156,""))))</f>
        <v/>
      </c>
      <c r="BA156" s="166">
        <f t="shared" si="66"/>
        <v>0</v>
      </c>
      <c r="BB156" s="166">
        <f t="shared" si="67"/>
        <v>0</v>
      </c>
      <c r="BC156" s="166" t="str">
        <f t="shared" si="68"/>
        <v/>
      </c>
      <c r="BD156" s="166" t="str">
        <f t="shared" si="60"/>
        <v/>
      </c>
      <c r="BE156" s="120" t="str">
        <f t="shared" si="69"/>
        <v>NA</v>
      </c>
      <c r="BF156" s="120" t="str">
        <f>IF(BE156="NA","",IF(BE156=999999, "", IF(BE156=888888, "", IF(COUNTIF($BE$11:BE156,BE156)=1,BE156,""))))</f>
        <v/>
      </c>
      <c r="BG156" s="121"/>
      <c r="BH156" s="121"/>
      <c r="BI156" s="121"/>
      <c r="BJ156" s="121"/>
      <c r="BK156" s="121"/>
      <c r="BL156" s="121"/>
      <c r="BM156" s="119"/>
      <c r="BN156" s="119"/>
      <c r="BO156" s="119"/>
      <c r="BP156" s="119"/>
      <c r="BQ156" s="119"/>
      <c r="BR156" s="119"/>
      <c r="BS156" s="119"/>
      <c r="BT156" s="119"/>
      <c r="BU156" s="119"/>
      <c r="BV156" s="119"/>
      <c r="BW156" s="119"/>
      <c r="BX156" s="119"/>
      <c r="BY156" s="119"/>
      <c r="BZ156" s="121"/>
      <c r="CA156" s="121"/>
      <c r="CB156" s="121"/>
      <c r="CC156" s="121"/>
      <c r="CD156" s="118"/>
      <c r="CE156" s="118"/>
      <c r="CF156" s="26"/>
      <c r="CG156" s="26"/>
      <c r="CH156" s="26"/>
      <c r="CI156" s="26"/>
      <c r="CJ156" s="26"/>
      <c r="CK156" s="26"/>
      <c r="CL156" s="26"/>
      <c r="CM156" s="26"/>
      <c r="CN156" s="26"/>
      <c r="CO156" s="26"/>
      <c r="CP156" s="26"/>
      <c r="CQ156" s="26"/>
      <c r="CR156" s="26"/>
      <c r="CS156" s="26"/>
      <c r="CT156" s="26"/>
      <c r="CU156" s="26"/>
    </row>
    <row r="157" spans="1:99" ht="15.5" x14ac:dyDescent="0.35">
      <c r="A157" s="203" t="str">
        <f t="shared" si="61"/>
        <v/>
      </c>
      <c r="B157" s="161" t="str">
        <f>IF('Year 8 _2022'!$B156="","", 'Year 8 _2022'!$B156)</f>
        <v/>
      </c>
      <c r="C157" s="160" t="str">
        <f>IF('Year 8 _2022'!$C156="","", 'Year 8 _2022'!$C156)</f>
        <v>NA</v>
      </c>
      <c r="D157" s="149" t="str">
        <f>IF('Year 8 _2022'!$D156="","", 'Year 8 _2022'!$D156)</f>
        <v/>
      </c>
      <c r="E157" s="138"/>
      <c r="F157" s="230" t="str">
        <f>IF('Year 8 _2022'!$E156="","", 'Year 8 _2022'!$E156)</f>
        <v/>
      </c>
      <c r="G157" s="161" t="str">
        <f>IF('Year 8 _2022'!$AB156="","", 'Year 8 _2022'!$AB156)</f>
        <v/>
      </c>
      <c r="H157" s="120"/>
      <c r="I157" s="171" t="str">
        <f>IF('Year 8 _2022'!$I156="","", 'Year 8 _2022'!$I156)</f>
        <v/>
      </c>
      <c r="J157" s="181"/>
      <c r="K157" s="180" t="str">
        <f>IF('Year 8 _2022'!$J156="","", 'Year 8 _2022'!$J156)</f>
        <v/>
      </c>
      <c r="L157" s="181"/>
      <c r="M157" s="180">
        <f t="shared" si="70"/>
        <v>0</v>
      </c>
      <c r="N157" s="180" t="str">
        <f>IF('Year 8 _2022'!$L156="","", 'Year 8 _2022'!$L156)</f>
        <v/>
      </c>
      <c r="O157" s="181"/>
      <c r="P157" s="171">
        <f>IF('Year 8 _2022'!$O156="",0, ('Year 8 _2022'!$O156+'Year 8 _2022'!$R156))</f>
        <v>0</v>
      </c>
      <c r="Q157" s="181"/>
      <c r="R157" s="180">
        <f>IF('Year 8 _2022'!$P156="",0, 'Year 8 _2022'!$P156)</f>
        <v>0</v>
      </c>
      <c r="S157" s="242"/>
      <c r="T157" s="349"/>
      <c r="U157" s="242"/>
      <c r="V157" s="174">
        <f t="shared" si="62"/>
        <v>0</v>
      </c>
      <c r="W157" s="351"/>
      <c r="X157" s="175"/>
      <c r="Y157" s="180">
        <f>IF('Year 8 _2022'!$V156="",0, ('Year 8 _2022'!$V156+'Year 8 _2022'!$Y156))</f>
        <v>0</v>
      </c>
      <c r="Z157" s="181"/>
      <c r="AA157" s="162">
        <f>IF('Year 8 _2022'!$W156="",0, 'Year 8 _2022'!$W156)</f>
        <v>0</v>
      </c>
      <c r="AB157" s="184"/>
      <c r="AC157" s="353"/>
      <c r="AD157" s="120"/>
      <c r="AE157" s="174">
        <f t="shared" si="72"/>
        <v>0</v>
      </c>
      <c r="AF157" s="183"/>
      <c r="AG157" s="165" t="str">
        <f t="shared" si="63"/>
        <v/>
      </c>
      <c r="AH157" s="170" t="str">
        <f t="shared" si="64"/>
        <v/>
      </c>
      <c r="AI157" s="153">
        <f t="shared" si="49"/>
        <v>0</v>
      </c>
      <c r="AJ157" s="166" t="str">
        <f t="shared" si="65"/>
        <v>NA</v>
      </c>
      <c r="AK157" s="166" t="str">
        <f t="shared" si="50"/>
        <v/>
      </c>
      <c r="AL157" s="166" t="str">
        <f t="shared" si="51"/>
        <v/>
      </c>
      <c r="AM157" s="166" t="str">
        <f t="shared" si="52"/>
        <v/>
      </c>
      <c r="AN157" s="166">
        <f t="shared" si="53"/>
        <v>0</v>
      </c>
      <c r="AO157" s="166">
        <f t="shared" si="54"/>
        <v>0</v>
      </c>
      <c r="AP157" s="166">
        <f t="shared" si="55"/>
        <v>0</v>
      </c>
      <c r="AQ157" s="166">
        <f t="shared" si="56"/>
        <v>0</v>
      </c>
      <c r="AR157" s="167" t="str">
        <f>IF('Year 8 _2022'!$S156="","", 'Year 8 _2022'!$S156)</f>
        <v/>
      </c>
      <c r="AS157" s="166" t="str">
        <f>IF('Year 8 _2022'!$Z156="","", 'Year 8 _2022'!$Z156)</f>
        <v/>
      </c>
      <c r="AT157" s="166" t="str">
        <f t="shared" si="71"/>
        <v/>
      </c>
      <c r="AU157" s="166" t="str">
        <f t="shared" si="57"/>
        <v>NA</v>
      </c>
      <c r="AV157" s="166" t="str">
        <f>IF(AU157="NA","",IF(AU157=999999, "", IF(AU157=888888, "", IF(COUNTIF($AU$11:AU157,AU157)=1,AU157,""))))</f>
        <v/>
      </c>
      <c r="AW157" s="166" t="str">
        <f t="shared" si="58"/>
        <v>NA</v>
      </c>
      <c r="AX157" s="166" t="str">
        <f>IF(AW157="NA","",IF(AW157=999999, "", IF(AW157=888888, "", IF(COUNTIF($AW$11:AW157,AW157)=1,AW157,""))))</f>
        <v/>
      </c>
      <c r="AY157" s="166" t="str">
        <f t="shared" si="59"/>
        <v>NA</v>
      </c>
      <c r="AZ157" s="166" t="str">
        <f>IF(AY157="NA","",IF(AY157=999999, "", IF(AY157=888888, "", IF(COUNTIF($AY$11:AY157,AY157)=1,AY157,""))))</f>
        <v/>
      </c>
      <c r="BA157" s="166">
        <f t="shared" si="66"/>
        <v>0</v>
      </c>
      <c r="BB157" s="166">
        <f t="shared" si="67"/>
        <v>0</v>
      </c>
      <c r="BC157" s="166" t="str">
        <f t="shared" si="68"/>
        <v/>
      </c>
      <c r="BD157" s="166" t="str">
        <f t="shared" si="60"/>
        <v/>
      </c>
      <c r="BE157" s="120" t="str">
        <f t="shared" si="69"/>
        <v>NA</v>
      </c>
      <c r="BF157" s="120" t="str">
        <f>IF(BE157="NA","",IF(BE157=999999, "", IF(BE157=888888, "", IF(COUNTIF($BE$11:BE157,BE157)=1,BE157,""))))</f>
        <v/>
      </c>
      <c r="BG157" s="121"/>
      <c r="BH157" s="121"/>
      <c r="BI157" s="121"/>
      <c r="BJ157" s="121"/>
      <c r="BK157" s="121"/>
      <c r="BL157" s="121"/>
      <c r="BM157" s="119"/>
      <c r="BN157" s="119"/>
      <c r="BO157" s="119"/>
      <c r="BP157" s="119"/>
      <c r="BQ157" s="119"/>
      <c r="BR157" s="119"/>
      <c r="BS157" s="119"/>
      <c r="BT157" s="119"/>
      <c r="BU157" s="119"/>
      <c r="BV157" s="119"/>
      <c r="BW157" s="119"/>
      <c r="BX157" s="119"/>
      <c r="BY157" s="119"/>
      <c r="BZ157" s="121"/>
      <c r="CA157" s="121"/>
      <c r="CB157" s="121"/>
      <c r="CC157" s="121"/>
      <c r="CD157" s="118"/>
      <c r="CE157" s="118"/>
      <c r="CF157" s="26"/>
      <c r="CG157" s="26"/>
      <c r="CH157" s="26"/>
      <c r="CI157" s="26"/>
      <c r="CJ157" s="26"/>
      <c r="CK157" s="26"/>
      <c r="CL157" s="26"/>
      <c r="CM157" s="26"/>
      <c r="CN157" s="26"/>
      <c r="CO157" s="26"/>
      <c r="CP157" s="26"/>
      <c r="CQ157" s="26"/>
      <c r="CR157" s="26"/>
      <c r="CS157" s="26"/>
      <c r="CT157" s="26"/>
      <c r="CU157" s="26"/>
    </row>
    <row r="158" spans="1:99" ht="15.5" x14ac:dyDescent="0.35">
      <c r="A158" s="203" t="str">
        <f t="shared" si="61"/>
        <v/>
      </c>
      <c r="B158" s="161" t="str">
        <f>IF('Year 8 _2022'!$B157="","", 'Year 8 _2022'!$B157)</f>
        <v/>
      </c>
      <c r="C158" s="160" t="str">
        <f>IF('Year 8 _2022'!$C157="","", 'Year 8 _2022'!$C157)</f>
        <v>NA</v>
      </c>
      <c r="D158" s="149" t="str">
        <f>IF('Year 8 _2022'!$D157="","", 'Year 8 _2022'!$D157)</f>
        <v/>
      </c>
      <c r="E158" s="138"/>
      <c r="F158" s="230" t="str">
        <f>IF('Year 8 _2022'!$E157="","", 'Year 8 _2022'!$E157)</f>
        <v/>
      </c>
      <c r="G158" s="161" t="str">
        <f>IF('Year 8 _2022'!$AB157="","", 'Year 8 _2022'!$AB157)</f>
        <v/>
      </c>
      <c r="H158" s="120"/>
      <c r="I158" s="171" t="str">
        <f>IF('Year 8 _2022'!$I157="","", 'Year 8 _2022'!$I157)</f>
        <v/>
      </c>
      <c r="J158" s="181"/>
      <c r="K158" s="180" t="str">
        <f>IF('Year 8 _2022'!$J157="","", 'Year 8 _2022'!$J157)</f>
        <v/>
      </c>
      <c r="L158" s="181"/>
      <c r="M158" s="180">
        <f t="shared" si="70"/>
        <v>0</v>
      </c>
      <c r="N158" s="180" t="str">
        <f>IF('Year 8 _2022'!$L157="","", 'Year 8 _2022'!$L157)</f>
        <v/>
      </c>
      <c r="O158" s="181"/>
      <c r="P158" s="171">
        <f>IF('Year 8 _2022'!$O157="",0, ('Year 8 _2022'!$O157+'Year 8 _2022'!$R157))</f>
        <v>0</v>
      </c>
      <c r="Q158" s="181"/>
      <c r="R158" s="180">
        <f>IF('Year 8 _2022'!$P157="",0, 'Year 8 _2022'!$P157)</f>
        <v>0</v>
      </c>
      <c r="S158" s="242"/>
      <c r="T158" s="349"/>
      <c r="U158" s="242"/>
      <c r="V158" s="174">
        <f t="shared" si="62"/>
        <v>0</v>
      </c>
      <c r="W158" s="351"/>
      <c r="X158" s="175"/>
      <c r="Y158" s="180">
        <f>IF('Year 8 _2022'!$V157="",0, ('Year 8 _2022'!$V157+'Year 8 _2022'!$Y157))</f>
        <v>0</v>
      </c>
      <c r="Z158" s="181"/>
      <c r="AA158" s="162">
        <f>IF('Year 8 _2022'!$W157="",0, 'Year 8 _2022'!$W157)</f>
        <v>0</v>
      </c>
      <c r="AB158" s="184"/>
      <c r="AC158" s="353"/>
      <c r="AD158" s="120"/>
      <c r="AE158" s="174">
        <f t="shared" si="72"/>
        <v>0</v>
      </c>
      <c r="AF158" s="183"/>
      <c r="AG158" s="165" t="str">
        <f t="shared" si="63"/>
        <v/>
      </c>
      <c r="AH158" s="170" t="str">
        <f t="shared" si="64"/>
        <v/>
      </c>
      <c r="AI158" s="153">
        <f t="shared" si="49"/>
        <v>0</v>
      </c>
      <c r="AJ158" s="166" t="str">
        <f t="shared" si="65"/>
        <v>NA</v>
      </c>
      <c r="AK158" s="166" t="str">
        <f t="shared" si="50"/>
        <v/>
      </c>
      <c r="AL158" s="166" t="str">
        <f t="shared" si="51"/>
        <v/>
      </c>
      <c r="AM158" s="166" t="str">
        <f t="shared" si="52"/>
        <v/>
      </c>
      <c r="AN158" s="166">
        <f t="shared" si="53"/>
        <v>0</v>
      </c>
      <c r="AO158" s="166">
        <f t="shared" si="54"/>
        <v>0</v>
      </c>
      <c r="AP158" s="166">
        <f t="shared" si="55"/>
        <v>0</v>
      </c>
      <c r="AQ158" s="166">
        <f t="shared" si="56"/>
        <v>0</v>
      </c>
      <c r="AR158" s="167" t="str">
        <f>IF('Year 8 _2022'!$S157="","", 'Year 8 _2022'!$S157)</f>
        <v/>
      </c>
      <c r="AS158" s="166" t="str">
        <f>IF('Year 8 _2022'!$Z157="","", 'Year 8 _2022'!$Z157)</f>
        <v/>
      </c>
      <c r="AT158" s="166" t="str">
        <f t="shared" si="71"/>
        <v/>
      </c>
      <c r="AU158" s="166" t="str">
        <f t="shared" si="57"/>
        <v>NA</v>
      </c>
      <c r="AV158" s="166" t="str">
        <f>IF(AU158="NA","",IF(AU158=999999, "", IF(AU158=888888, "", IF(COUNTIF($AU$11:AU158,AU158)=1,AU158,""))))</f>
        <v/>
      </c>
      <c r="AW158" s="166" t="str">
        <f t="shared" si="58"/>
        <v>NA</v>
      </c>
      <c r="AX158" s="166" t="str">
        <f>IF(AW158="NA","",IF(AW158=999999, "", IF(AW158=888888, "", IF(COUNTIF($AW$11:AW158,AW158)=1,AW158,""))))</f>
        <v/>
      </c>
      <c r="AY158" s="166" t="str">
        <f t="shared" si="59"/>
        <v>NA</v>
      </c>
      <c r="AZ158" s="166" t="str">
        <f>IF(AY158="NA","",IF(AY158=999999, "", IF(AY158=888888, "", IF(COUNTIF($AY$11:AY158,AY158)=1,AY158,""))))</f>
        <v/>
      </c>
      <c r="BA158" s="166">
        <f t="shared" si="66"/>
        <v>0</v>
      </c>
      <c r="BB158" s="166">
        <f t="shared" si="67"/>
        <v>0</v>
      </c>
      <c r="BC158" s="166" t="str">
        <f t="shared" si="68"/>
        <v/>
      </c>
      <c r="BD158" s="166" t="str">
        <f t="shared" si="60"/>
        <v/>
      </c>
      <c r="BE158" s="120" t="str">
        <f t="shared" si="69"/>
        <v>NA</v>
      </c>
      <c r="BF158" s="120" t="str">
        <f>IF(BE158="NA","",IF(BE158=999999, "", IF(BE158=888888, "", IF(COUNTIF($BE$11:BE158,BE158)=1,BE158,""))))</f>
        <v/>
      </c>
      <c r="BG158" s="121"/>
      <c r="BH158" s="121"/>
      <c r="BI158" s="121"/>
      <c r="BJ158" s="121"/>
      <c r="BK158" s="121"/>
      <c r="BL158" s="121"/>
      <c r="BM158" s="119"/>
      <c r="BN158" s="119"/>
      <c r="BO158" s="119"/>
      <c r="BP158" s="119"/>
      <c r="BQ158" s="119"/>
      <c r="BR158" s="119"/>
      <c r="BS158" s="119"/>
      <c r="BT158" s="119"/>
      <c r="BU158" s="119"/>
      <c r="BV158" s="119"/>
      <c r="BW158" s="119"/>
      <c r="BX158" s="119"/>
      <c r="BY158" s="119"/>
      <c r="BZ158" s="121"/>
      <c r="CA158" s="121"/>
      <c r="CB158" s="121"/>
      <c r="CC158" s="121"/>
      <c r="CD158" s="118"/>
      <c r="CE158" s="118"/>
      <c r="CF158" s="26"/>
      <c r="CG158" s="26"/>
      <c r="CH158" s="26"/>
      <c r="CI158" s="26"/>
      <c r="CJ158" s="26"/>
      <c r="CK158" s="26"/>
      <c r="CL158" s="26"/>
      <c r="CM158" s="26"/>
      <c r="CN158" s="26"/>
      <c r="CO158" s="26"/>
      <c r="CP158" s="26"/>
      <c r="CQ158" s="26"/>
      <c r="CR158" s="26"/>
      <c r="CS158" s="26"/>
      <c r="CT158" s="26"/>
      <c r="CU158" s="26"/>
    </row>
    <row r="159" spans="1:99" ht="15.5" x14ac:dyDescent="0.35">
      <c r="A159" s="203" t="str">
        <f t="shared" si="61"/>
        <v/>
      </c>
      <c r="B159" s="161" t="str">
        <f>IF('Year 8 _2022'!$B158="","", 'Year 8 _2022'!$B158)</f>
        <v/>
      </c>
      <c r="C159" s="160" t="str">
        <f>IF('Year 8 _2022'!$C158="","", 'Year 8 _2022'!$C158)</f>
        <v>NA</v>
      </c>
      <c r="D159" s="149" t="str">
        <f>IF('Year 8 _2022'!$D158="","", 'Year 8 _2022'!$D158)</f>
        <v/>
      </c>
      <c r="E159" s="138"/>
      <c r="F159" s="230" t="str">
        <f>IF('Year 8 _2022'!$E158="","", 'Year 8 _2022'!$E158)</f>
        <v/>
      </c>
      <c r="G159" s="161" t="str">
        <f>IF('Year 8 _2022'!$AB158="","", 'Year 8 _2022'!$AB158)</f>
        <v/>
      </c>
      <c r="H159" s="120"/>
      <c r="I159" s="171" t="str">
        <f>IF('Year 8 _2022'!$I158="","", 'Year 8 _2022'!$I158)</f>
        <v/>
      </c>
      <c r="J159" s="181"/>
      <c r="K159" s="180" t="str">
        <f>IF('Year 8 _2022'!$J158="","", 'Year 8 _2022'!$J158)</f>
        <v/>
      </c>
      <c r="L159" s="181"/>
      <c r="M159" s="180">
        <f t="shared" si="70"/>
        <v>0</v>
      </c>
      <c r="N159" s="180" t="str">
        <f>IF('Year 8 _2022'!$L158="","", 'Year 8 _2022'!$L158)</f>
        <v/>
      </c>
      <c r="O159" s="181"/>
      <c r="P159" s="171">
        <f>IF('Year 8 _2022'!$O158="",0, ('Year 8 _2022'!$O158+'Year 8 _2022'!$R158))</f>
        <v>0</v>
      </c>
      <c r="Q159" s="181"/>
      <c r="R159" s="180">
        <f>IF('Year 8 _2022'!$P158="",0, 'Year 8 _2022'!$P158)</f>
        <v>0</v>
      </c>
      <c r="S159" s="242"/>
      <c r="T159" s="349"/>
      <c r="U159" s="242"/>
      <c r="V159" s="174">
        <f t="shared" si="62"/>
        <v>0</v>
      </c>
      <c r="W159" s="351"/>
      <c r="X159" s="175"/>
      <c r="Y159" s="180">
        <f>IF('Year 8 _2022'!$V158="",0, ('Year 8 _2022'!$V158+'Year 8 _2022'!$Y158))</f>
        <v>0</v>
      </c>
      <c r="Z159" s="181"/>
      <c r="AA159" s="162">
        <f>IF('Year 8 _2022'!$W158="",0, 'Year 8 _2022'!$W158)</f>
        <v>0</v>
      </c>
      <c r="AB159" s="184"/>
      <c r="AC159" s="353"/>
      <c r="AD159" s="120"/>
      <c r="AE159" s="174">
        <f t="shared" si="72"/>
        <v>0</v>
      </c>
      <c r="AF159" s="183"/>
      <c r="AG159" s="165" t="str">
        <f t="shared" si="63"/>
        <v/>
      </c>
      <c r="AH159" s="170" t="str">
        <f t="shared" si="64"/>
        <v/>
      </c>
      <c r="AI159" s="153">
        <f t="shared" si="49"/>
        <v>0</v>
      </c>
      <c r="AJ159" s="166" t="str">
        <f t="shared" si="65"/>
        <v>NA</v>
      </c>
      <c r="AK159" s="166" t="str">
        <f t="shared" si="50"/>
        <v/>
      </c>
      <c r="AL159" s="166" t="str">
        <f t="shared" si="51"/>
        <v/>
      </c>
      <c r="AM159" s="166" t="str">
        <f t="shared" si="52"/>
        <v/>
      </c>
      <c r="AN159" s="166">
        <f t="shared" si="53"/>
        <v>0</v>
      </c>
      <c r="AO159" s="166">
        <f t="shared" si="54"/>
        <v>0</v>
      </c>
      <c r="AP159" s="166">
        <f t="shared" si="55"/>
        <v>0</v>
      </c>
      <c r="AQ159" s="166">
        <f t="shared" si="56"/>
        <v>0</v>
      </c>
      <c r="AR159" s="167" t="str">
        <f>IF('Year 8 _2022'!$S158="","", 'Year 8 _2022'!$S158)</f>
        <v/>
      </c>
      <c r="AS159" s="166" t="str">
        <f>IF('Year 8 _2022'!$Z158="","", 'Year 8 _2022'!$Z158)</f>
        <v/>
      </c>
      <c r="AT159" s="166" t="str">
        <f t="shared" si="71"/>
        <v/>
      </c>
      <c r="AU159" s="166" t="str">
        <f t="shared" si="57"/>
        <v>NA</v>
      </c>
      <c r="AV159" s="166" t="str">
        <f>IF(AU159="NA","",IF(AU159=999999, "", IF(AU159=888888, "", IF(COUNTIF($AU$11:AU159,AU159)=1,AU159,""))))</f>
        <v/>
      </c>
      <c r="AW159" s="166" t="str">
        <f t="shared" si="58"/>
        <v>NA</v>
      </c>
      <c r="AX159" s="166" t="str">
        <f>IF(AW159="NA","",IF(AW159=999999, "", IF(AW159=888888, "", IF(COUNTIF($AW$11:AW159,AW159)=1,AW159,""))))</f>
        <v/>
      </c>
      <c r="AY159" s="166" t="str">
        <f t="shared" si="59"/>
        <v>NA</v>
      </c>
      <c r="AZ159" s="166" t="str">
        <f>IF(AY159="NA","",IF(AY159=999999, "", IF(AY159=888888, "", IF(COUNTIF($AY$11:AY159,AY159)=1,AY159,""))))</f>
        <v/>
      </c>
      <c r="BA159" s="166">
        <f t="shared" si="66"/>
        <v>0</v>
      </c>
      <c r="BB159" s="166">
        <f t="shared" si="67"/>
        <v>0</v>
      </c>
      <c r="BC159" s="166" t="str">
        <f t="shared" si="68"/>
        <v/>
      </c>
      <c r="BD159" s="166" t="str">
        <f t="shared" si="60"/>
        <v/>
      </c>
      <c r="BE159" s="120" t="str">
        <f t="shared" si="69"/>
        <v>NA</v>
      </c>
      <c r="BF159" s="120" t="str">
        <f>IF(BE159="NA","",IF(BE159=999999, "", IF(BE159=888888, "", IF(COUNTIF($BE$11:BE159,BE159)=1,BE159,""))))</f>
        <v/>
      </c>
      <c r="BG159" s="121"/>
      <c r="BH159" s="121"/>
      <c r="BI159" s="121"/>
      <c r="BJ159" s="121"/>
      <c r="BK159" s="121"/>
      <c r="BL159" s="121"/>
      <c r="BM159" s="119"/>
      <c r="BN159" s="119"/>
      <c r="BO159" s="119"/>
      <c r="BP159" s="119"/>
      <c r="BQ159" s="119"/>
      <c r="BR159" s="119"/>
      <c r="BS159" s="119"/>
      <c r="BT159" s="119"/>
      <c r="BU159" s="119"/>
      <c r="BV159" s="119"/>
      <c r="BW159" s="119"/>
      <c r="BX159" s="119"/>
      <c r="BY159" s="119"/>
      <c r="BZ159" s="121"/>
      <c r="CA159" s="121"/>
      <c r="CB159" s="121"/>
      <c r="CC159" s="121"/>
      <c r="CD159" s="118"/>
      <c r="CE159" s="118"/>
      <c r="CF159" s="26"/>
      <c r="CG159" s="26"/>
      <c r="CH159" s="26"/>
      <c r="CI159" s="26"/>
      <c r="CJ159" s="26"/>
      <c r="CK159" s="26"/>
      <c r="CL159" s="26"/>
      <c r="CM159" s="26"/>
      <c r="CN159" s="26"/>
      <c r="CO159" s="26"/>
      <c r="CP159" s="26"/>
      <c r="CQ159" s="26"/>
      <c r="CR159" s="26"/>
      <c r="CS159" s="26"/>
      <c r="CT159" s="26"/>
      <c r="CU159" s="26"/>
    </row>
    <row r="160" spans="1:99" ht="15.5" x14ac:dyDescent="0.35">
      <c r="A160" s="203" t="str">
        <f t="shared" si="61"/>
        <v/>
      </c>
      <c r="B160" s="161" t="str">
        <f>IF('Year 8 _2022'!$B159="","", 'Year 8 _2022'!$B159)</f>
        <v/>
      </c>
      <c r="C160" s="160" t="str">
        <f>IF('Year 8 _2022'!$C159="","", 'Year 8 _2022'!$C159)</f>
        <v>NA</v>
      </c>
      <c r="D160" s="149" t="str">
        <f>IF('Year 8 _2022'!$D159="","", 'Year 8 _2022'!$D159)</f>
        <v/>
      </c>
      <c r="E160" s="138"/>
      <c r="F160" s="230" t="str">
        <f>IF('Year 8 _2022'!$E159="","", 'Year 8 _2022'!$E159)</f>
        <v/>
      </c>
      <c r="G160" s="161" t="str">
        <f>IF('Year 8 _2022'!$AB159="","", 'Year 8 _2022'!$AB159)</f>
        <v/>
      </c>
      <c r="H160" s="120"/>
      <c r="I160" s="171" t="str">
        <f>IF('Year 8 _2022'!$I159="","", 'Year 8 _2022'!$I159)</f>
        <v/>
      </c>
      <c r="J160" s="181"/>
      <c r="K160" s="180" t="str">
        <f>IF('Year 8 _2022'!$J159="","", 'Year 8 _2022'!$J159)</f>
        <v/>
      </c>
      <c r="L160" s="181"/>
      <c r="M160" s="180">
        <f t="shared" si="70"/>
        <v>0</v>
      </c>
      <c r="N160" s="180" t="str">
        <f>IF('Year 8 _2022'!$L159="","", 'Year 8 _2022'!$L159)</f>
        <v/>
      </c>
      <c r="O160" s="181"/>
      <c r="P160" s="171">
        <f>IF('Year 8 _2022'!$O159="",0, ('Year 8 _2022'!$O159+'Year 8 _2022'!$R159))</f>
        <v>0</v>
      </c>
      <c r="Q160" s="181"/>
      <c r="R160" s="180">
        <f>IF('Year 8 _2022'!$P159="",0, 'Year 8 _2022'!$P159)</f>
        <v>0</v>
      </c>
      <c r="S160" s="242"/>
      <c r="T160" s="349"/>
      <c r="U160" s="242"/>
      <c r="V160" s="174">
        <f t="shared" si="62"/>
        <v>0</v>
      </c>
      <c r="W160" s="351"/>
      <c r="X160" s="175"/>
      <c r="Y160" s="180">
        <f>IF('Year 8 _2022'!$V159="",0, ('Year 8 _2022'!$V159+'Year 8 _2022'!$Y159))</f>
        <v>0</v>
      </c>
      <c r="Z160" s="181"/>
      <c r="AA160" s="162">
        <f>IF('Year 8 _2022'!$W159="",0, 'Year 8 _2022'!$W159)</f>
        <v>0</v>
      </c>
      <c r="AB160" s="184"/>
      <c r="AC160" s="353"/>
      <c r="AD160" s="120"/>
      <c r="AE160" s="174">
        <f t="shared" si="72"/>
        <v>0</v>
      </c>
      <c r="AF160" s="183"/>
      <c r="AG160" s="165" t="str">
        <f t="shared" si="63"/>
        <v/>
      </c>
      <c r="AH160" s="170" t="str">
        <f t="shared" si="64"/>
        <v/>
      </c>
      <c r="AI160" s="153">
        <f t="shared" si="49"/>
        <v>0</v>
      </c>
      <c r="AJ160" s="166" t="str">
        <f t="shared" si="65"/>
        <v>NA</v>
      </c>
      <c r="AK160" s="166" t="str">
        <f t="shared" si="50"/>
        <v/>
      </c>
      <c r="AL160" s="166" t="str">
        <f t="shared" si="51"/>
        <v/>
      </c>
      <c r="AM160" s="166" t="str">
        <f t="shared" si="52"/>
        <v/>
      </c>
      <c r="AN160" s="166">
        <f t="shared" si="53"/>
        <v>0</v>
      </c>
      <c r="AO160" s="166">
        <f t="shared" si="54"/>
        <v>0</v>
      </c>
      <c r="AP160" s="166">
        <f t="shared" si="55"/>
        <v>0</v>
      </c>
      <c r="AQ160" s="166">
        <f t="shared" si="56"/>
        <v>0</v>
      </c>
      <c r="AR160" s="167" t="str">
        <f>IF('Year 8 _2022'!$S159="","", 'Year 8 _2022'!$S159)</f>
        <v/>
      </c>
      <c r="AS160" s="166" t="str">
        <f>IF('Year 8 _2022'!$Z159="","", 'Year 8 _2022'!$Z159)</f>
        <v/>
      </c>
      <c r="AT160" s="166" t="str">
        <f t="shared" si="71"/>
        <v/>
      </c>
      <c r="AU160" s="166" t="str">
        <f t="shared" si="57"/>
        <v>NA</v>
      </c>
      <c r="AV160" s="166" t="str">
        <f>IF(AU160="NA","",IF(AU160=999999, "", IF(AU160=888888, "", IF(COUNTIF($AU$11:AU160,AU160)=1,AU160,""))))</f>
        <v/>
      </c>
      <c r="AW160" s="166" t="str">
        <f t="shared" si="58"/>
        <v>NA</v>
      </c>
      <c r="AX160" s="166" t="str">
        <f>IF(AW160="NA","",IF(AW160=999999, "", IF(AW160=888888, "", IF(COUNTIF($AW$11:AW160,AW160)=1,AW160,""))))</f>
        <v/>
      </c>
      <c r="AY160" s="166" t="str">
        <f t="shared" si="59"/>
        <v>NA</v>
      </c>
      <c r="AZ160" s="166" t="str">
        <f>IF(AY160="NA","",IF(AY160=999999, "", IF(AY160=888888, "", IF(COUNTIF($AY$11:AY160,AY160)=1,AY160,""))))</f>
        <v/>
      </c>
      <c r="BA160" s="166">
        <f t="shared" si="66"/>
        <v>0</v>
      </c>
      <c r="BB160" s="166">
        <f t="shared" si="67"/>
        <v>0</v>
      </c>
      <c r="BC160" s="166" t="str">
        <f t="shared" si="68"/>
        <v/>
      </c>
      <c r="BD160" s="166" t="str">
        <f t="shared" si="60"/>
        <v/>
      </c>
      <c r="BE160" s="120" t="str">
        <f t="shared" si="69"/>
        <v>NA</v>
      </c>
      <c r="BF160" s="120" t="str">
        <f>IF(BE160="NA","",IF(BE160=999999, "", IF(BE160=888888, "", IF(COUNTIF($BE$11:BE160,BE160)=1,BE160,""))))</f>
        <v/>
      </c>
      <c r="BG160" s="121"/>
      <c r="BH160" s="121"/>
      <c r="BI160" s="121"/>
      <c r="BJ160" s="121"/>
      <c r="BK160" s="121"/>
      <c r="BL160" s="121"/>
      <c r="BM160" s="119"/>
      <c r="BN160" s="119"/>
      <c r="BO160" s="119"/>
      <c r="BP160" s="119"/>
      <c r="BQ160" s="119"/>
      <c r="BR160" s="119"/>
      <c r="BS160" s="119"/>
      <c r="BT160" s="119"/>
      <c r="BU160" s="119"/>
      <c r="BV160" s="119"/>
      <c r="BW160" s="119"/>
      <c r="BX160" s="119"/>
      <c r="BY160" s="119"/>
      <c r="BZ160" s="121"/>
      <c r="CA160" s="121"/>
      <c r="CB160" s="121"/>
      <c r="CC160" s="121"/>
      <c r="CD160" s="118"/>
      <c r="CE160" s="118"/>
      <c r="CF160" s="26"/>
      <c r="CG160" s="26"/>
      <c r="CH160" s="26"/>
      <c r="CI160" s="26"/>
      <c r="CJ160" s="26"/>
      <c r="CK160" s="26"/>
      <c r="CL160" s="26"/>
      <c r="CM160" s="26"/>
      <c r="CN160" s="26"/>
      <c r="CO160" s="26"/>
      <c r="CP160" s="26"/>
      <c r="CQ160" s="26"/>
      <c r="CR160" s="26"/>
      <c r="CS160" s="26"/>
      <c r="CT160" s="26"/>
      <c r="CU160" s="26"/>
    </row>
    <row r="161" spans="1:99" ht="15.5" x14ac:dyDescent="0.35">
      <c r="A161" s="203" t="str">
        <f t="shared" si="61"/>
        <v/>
      </c>
      <c r="B161" s="161" t="str">
        <f>IF('Year 8 _2022'!$B160="","", 'Year 8 _2022'!$B160)</f>
        <v/>
      </c>
      <c r="C161" s="160" t="str">
        <f>IF('Year 8 _2022'!$C160="","", 'Year 8 _2022'!$C160)</f>
        <v>NA</v>
      </c>
      <c r="D161" s="149" t="str">
        <f>IF('Year 8 _2022'!$D160="","", 'Year 8 _2022'!$D160)</f>
        <v/>
      </c>
      <c r="E161" s="138"/>
      <c r="F161" s="230" t="str">
        <f>IF('Year 8 _2022'!$E160="","", 'Year 8 _2022'!$E160)</f>
        <v/>
      </c>
      <c r="G161" s="161" t="str">
        <f>IF('Year 8 _2022'!$AB160="","", 'Year 8 _2022'!$AB160)</f>
        <v/>
      </c>
      <c r="H161" s="120"/>
      <c r="I161" s="171" t="str">
        <f>IF('Year 8 _2022'!$I160="","", 'Year 8 _2022'!$I160)</f>
        <v/>
      </c>
      <c r="J161" s="181"/>
      <c r="K161" s="180" t="str">
        <f>IF('Year 8 _2022'!$J160="","", 'Year 8 _2022'!$J160)</f>
        <v/>
      </c>
      <c r="L161" s="181"/>
      <c r="M161" s="180">
        <f t="shared" si="70"/>
        <v>0</v>
      </c>
      <c r="N161" s="180" t="str">
        <f>IF('Year 8 _2022'!$L160="","", 'Year 8 _2022'!$L160)</f>
        <v/>
      </c>
      <c r="O161" s="181"/>
      <c r="P161" s="171">
        <f>IF('Year 8 _2022'!$O160="",0, ('Year 8 _2022'!$O160+'Year 8 _2022'!$R160))</f>
        <v>0</v>
      </c>
      <c r="Q161" s="181"/>
      <c r="R161" s="180">
        <f>IF('Year 8 _2022'!$P160="",0, 'Year 8 _2022'!$P160)</f>
        <v>0</v>
      </c>
      <c r="S161" s="242"/>
      <c r="T161" s="349"/>
      <c r="U161" s="242"/>
      <c r="V161" s="174">
        <f t="shared" si="62"/>
        <v>0</v>
      </c>
      <c r="W161" s="351"/>
      <c r="X161" s="175"/>
      <c r="Y161" s="180">
        <f>IF('Year 8 _2022'!$V160="",0, ('Year 8 _2022'!$V160+'Year 8 _2022'!$Y160))</f>
        <v>0</v>
      </c>
      <c r="Z161" s="181"/>
      <c r="AA161" s="162">
        <f>IF('Year 8 _2022'!$W160="",0, 'Year 8 _2022'!$W160)</f>
        <v>0</v>
      </c>
      <c r="AB161" s="184"/>
      <c r="AC161" s="353"/>
      <c r="AD161" s="120"/>
      <c r="AE161" s="174">
        <f t="shared" si="72"/>
        <v>0</v>
      </c>
      <c r="AF161" s="183"/>
      <c r="AG161" s="165" t="str">
        <f t="shared" si="63"/>
        <v/>
      </c>
      <c r="AH161" s="170" t="str">
        <f t="shared" si="64"/>
        <v/>
      </c>
      <c r="AI161" s="153">
        <f t="shared" si="49"/>
        <v>0</v>
      </c>
      <c r="AJ161" s="166" t="str">
        <f t="shared" si="65"/>
        <v>NA</v>
      </c>
      <c r="AK161" s="166" t="str">
        <f t="shared" si="50"/>
        <v/>
      </c>
      <c r="AL161" s="166" t="str">
        <f t="shared" si="51"/>
        <v/>
      </c>
      <c r="AM161" s="166" t="str">
        <f t="shared" si="52"/>
        <v/>
      </c>
      <c r="AN161" s="166">
        <f t="shared" si="53"/>
        <v>0</v>
      </c>
      <c r="AO161" s="166">
        <f t="shared" si="54"/>
        <v>0</v>
      </c>
      <c r="AP161" s="166">
        <f t="shared" si="55"/>
        <v>0</v>
      </c>
      <c r="AQ161" s="166">
        <f t="shared" si="56"/>
        <v>0</v>
      </c>
      <c r="AR161" s="167" t="str">
        <f>IF('Year 8 _2022'!$S160="","", 'Year 8 _2022'!$S160)</f>
        <v/>
      </c>
      <c r="AS161" s="166" t="str">
        <f>IF('Year 8 _2022'!$Z160="","", 'Year 8 _2022'!$Z160)</f>
        <v/>
      </c>
      <c r="AT161" s="166" t="str">
        <f t="shared" si="71"/>
        <v/>
      </c>
      <c r="AU161" s="166" t="str">
        <f t="shared" si="57"/>
        <v>NA</v>
      </c>
      <c r="AV161" s="166" t="str">
        <f>IF(AU161="NA","",IF(AU161=999999, "", IF(AU161=888888, "", IF(COUNTIF($AU$11:AU161,AU161)=1,AU161,""))))</f>
        <v/>
      </c>
      <c r="AW161" s="166" t="str">
        <f t="shared" si="58"/>
        <v>NA</v>
      </c>
      <c r="AX161" s="166" t="str">
        <f>IF(AW161="NA","",IF(AW161=999999, "", IF(AW161=888888, "", IF(COUNTIF($AW$11:AW161,AW161)=1,AW161,""))))</f>
        <v/>
      </c>
      <c r="AY161" s="166" t="str">
        <f t="shared" si="59"/>
        <v>NA</v>
      </c>
      <c r="AZ161" s="166" t="str">
        <f>IF(AY161="NA","",IF(AY161=999999, "", IF(AY161=888888, "", IF(COUNTIF($AY$11:AY161,AY161)=1,AY161,""))))</f>
        <v/>
      </c>
      <c r="BA161" s="166">
        <f t="shared" si="66"/>
        <v>0</v>
      </c>
      <c r="BB161" s="166">
        <f t="shared" si="67"/>
        <v>0</v>
      </c>
      <c r="BC161" s="166" t="str">
        <f t="shared" si="68"/>
        <v/>
      </c>
      <c r="BD161" s="166" t="str">
        <f t="shared" si="60"/>
        <v/>
      </c>
      <c r="BE161" s="120" t="str">
        <f t="shared" si="69"/>
        <v>NA</v>
      </c>
      <c r="BF161" s="120" t="str">
        <f>IF(BE161="NA","",IF(BE161=999999, "", IF(BE161=888888, "", IF(COUNTIF($BE$11:BE161,BE161)=1,BE161,""))))</f>
        <v/>
      </c>
      <c r="BG161" s="121"/>
      <c r="BH161" s="121"/>
      <c r="BI161" s="121"/>
      <c r="BJ161" s="121"/>
      <c r="BK161" s="121"/>
      <c r="BL161" s="121"/>
      <c r="BM161" s="119"/>
      <c r="BN161" s="119"/>
      <c r="BO161" s="119"/>
      <c r="BP161" s="119"/>
      <c r="BQ161" s="119"/>
      <c r="BR161" s="119"/>
      <c r="BS161" s="119"/>
      <c r="BT161" s="119"/>
      <c r="BU161" s="119"/>
      <c r="BV161" s="119"/>
      <c r="BW161" s="119"/>
      <c r="BX161" s="119"/>
      <c r="BY161" s="119"/>
      <c r="BZ161" s="121"/>
      <c r="CA161" s="121"/>
      <c r="CB161" s="121"/>
      <c r="CC161" s="121"/>
      <c r="CD161" s="118"/>
      <c r="CE161" s="118"/>
      <c r="CF161" s="26"/>
      <c r="CG161" s="26"/>
      <c r="CH161" s="26"/>
      <c r="CI161" s="26"/>
      <c r="CJ161" s="26"/>
      <c r="CK161" s="26"/>
      <c r="CL161" s="26"/>
      <c r="CM161" s="26"/>
      <c r="CN161" s="26"/>
      <c r="CO161" s="26"/>
      <c r="CP161" s="26"/>
      <c r="CQ161" s="26"/>
      <c r="CR161" s="26"/>
      <c r="CS161" s="26"/>
      <c r="CT161" s="26"/>
      <c r="CU161" s="26"/>
    </row>
    <row r="162" spans="1:99" ht="15.5" x14ac:dyDescent="0.35">
      <c r="A162" s="203" t="str">
        <f t="shared" si="61"/>
        <v/>
      </c>
      <c r="B162" s="161" t="str">
        <f>IF('Year 8 _2022'!$B161="","", 'Year 8 _2022'!$B161)</f>
        <v/>
      </c>
      <c r="C162" s="160" t="str">
        <f>IF('Year 8 _2022'!$C161="","", 'Year 8 _2022'!$C161)</f>
        <v>NA</v>
      </c>
      <c r="D162" s="149" t="str">
        <f>IF('Year 8 _2022'!$D161="","", 'Year 8 _2022'!$D161)</f>
        <v/>
      </c>
      <c r="E162" s="138"/>
      <c r="F162" s="230" t="str">
        <f>IF('Year 8 _2022'!$E161="","", 'Year 8 _2022'!$E161)</f>
        <v/>
      </c>
      <c r="G162" s="161" t="str">
        <f>IF('Year 8 _2022'!$AB161="","", 'Year 8 _2022'!$AB161)</f>
        <v/>
      </c>
      <c r="H162" s="120"/>
      <c r="I162" s="171" t="str">
        <f>IF('Year 8 _2022'!$I161="","", 'Year 8 _2022'!$I161)</f>
        <v/>
      </c>
      <c r="J162" s="181"/>
      <c r="K162" s="180" t="str">
        <f>IF('Year 8 _2022'!$J161="","", 'Year 8 _2022'!$J161)</f>
        <v/>
      </c>
      <c r="L162" s="181"/>
      <c r="M162" s="180">
        <f t="shared" si="70"/>
        <v>0</v>
      </c>
      <c r="N162" s="180" t="str">
        <f>IF('Year 8 _2022'!$L161="","", 'Year 8 _2022'!$L161)</f>
        <v/>
      </c>
      <c r="O162" s="181"/>
      <c r="P162" s="171">
        <f>IF('Year 8 _2022'!$O161="",0, ('Year 8 _2022'!$O161+'Year 8 _2022'!$R161))</f>
        <v>0</v>
      </c>
      <c r="Q162" s="181"/>
      <c r="R162" s="180">
        <f>IF('Year 8 _2022'!$P161="",0, 'Year 8 _2022'!$P161)</f>
        <v>0</v>
      </c>
      <c r="S162" s="242"/>
      <c r="T162" s="349"/>
      <c r="U162" s="242"/>
      <c r="V162" s="174">
        <f t="shared" si="62"/>
        <v>0</v>
      </c>
      <c r="W162" s="351"/>
      <c r="X162" s="175"/>
      <c r="Y162" s="180">
        <f>IF('Year 8 _2022'!$V161="",0, ('Year 8 _2022'!$V161+'Year 8 _2022'!$Y161))</f>
        <v>0</v>
      </c>
      <c r="Z162" s="181"/>
      <c r="AA162" s="162">
        <f>IF('Year 8 _2022'!$W161="",0, 'Year 8 _2022'!$W161)</f>
        <v>0</v>
      </c>
      <c r="AB162" s="184"/>
      <c r="AC162" s="353"/>
      <c r="AD162" s="120"/>
      <c r="AE162" s="174">
        <f t="shared" si="72"/>
        <v>0</v>
      </c>
      <c r="AF162" s="183"/>
      <c r="AG162" s="165" t="str">
        <f t="shared" si="63"/>
        <v/>
      </c>
      <c r="AH162" s="170" t="str">
        <f t="shared" si="64"/>
        <v/>
      </c>
      <c r="AI162" s="153">
        <f t="shared" si="49"/>
        <v>0</v>
      </c>
      <c r="AJ162" s="166" t="str">
        <f t="shared" si="65"/>
        <v>NA</v>
      </c>
      <c r="AK162" s="166" t="str">
        <f t="shared" si="50"/>
        <v/>
      </c>
      <c r="AL162" s="166" t="str">
        <f t="shared" si="51"/>
        <v/>
      </c>
      <c r="AM162" s="166" t="str">
        <f t="shared" si="52"/>
        <v/>
      </c>
      <c r="AN162" s="166">
        <f t="shared" si="53"/>
        <v>0</v>
      </c>
      <c r="AO162" s="166">
        <f t="shared" si="54"/>
        <v>0</v>
      </c>
      <c r="AP162" s="166">
        <f t="shared" si="55"/>
        <v>0</v>
      </c>
      <c r="AQ162" s="166">
        <f t="shared" si="56"/>
        <v>0</v>
      </c>
      <c r="AR162" s="167" t="str">
        <f>IF('Year 8 _2022'!$S161="","", 'Year 8 _2022'!$S161)</f>
        <v/>
      </c>
      <c r="AS162" s="166" t="str">
        <f>IF('Year 8 _2022'!$Z161="","", 'Year 8 _2022'!$Z161)</f>
        <v/>
      </c>
      <c r="AT162" s="166" t="str">
        <f t="shared" si="71"/>
        <v/>
      </c>
      <c r="AU162" s="166" t="str">
        <f t="shared" si="57"/>
        <v>NA</v>
      </c>
      <c r="AV162" s="166" t="str">
        <f>IF(AU162="NA","",IF(AU162=999999, "", IF(AU162=888888, "", IF(COUNTIF($AU$11:AU162,AU162)=1,AU162,""))))</f>
        <v/>
      </c>
      <c r="AW162" s="166" t="str">
        <f t="shared" si="58"/>
        <v>NA</v>
      </c>
      <c r="AX162" s="166" t="str">
        <f>IF(AW162="NA","",IF(AW162=999999, "", IF(AW162=888888, "", IF(COUNTIF($AW$11:AW162,AW162)=1,AW162,""))))</f>
        <v/>
      </c>
      <c r="AY162" s="166" t="str">
        <f t="shared" si="59"/>
        <v>NA</v>
      </c>
      <c r="AZ162" s="166" t="str">
        <f>IF(AY162="NA","",IF(AY162=999999, "", IF(AY162=888888, "", IF(COUNTIF($AY$11:AY162,AY162)=1,AY162,""))))</f>
        <v/>
      </c>
      <c r="BA162" s="166">
        <f t="shared" si="66"/>
        <v>0</v>
      </c>
      <c r="BB162" s="166">
        <f t="shared" si="67"/>
        <v>0</v>
      </c>
      <c r="BC162" s="166" t="str">
        <f t="shared" si="68"/>
        <v/>
      </c>
      <c r="BD162" s="166" t="str">
        <f t="shared" si="60"/>
        <v/>
      </c>
      <c r="BE162" s="120" t="str">
        <f t="shared" si="69"/>
        <v>NA</v>
      </c>
      <c r="BF162" s="120" t="str">
        <f>IF(BE162="NA","",IF(BE162=999999, "", IF(BE162=888888, "", IF(COUNTIF($BE$11:BE162,BE162)=1,BE162,""))))</f>
        <v/>
      </c>
      <c r="BG162" s="121"/>
      <c r="BH162" s="121"/>
      <c r="BI162" s="121"/>
      <c r="BJ162" s="121"/>
      <c r="BK162" s="121"/>
      <c r="BL162" s="121"/>
      <c r="BM162" s="119"/>
      <c r="BN162" s="119"/>
      <c r="BO162" s="119"/>
      <c r="BP162" s="119"/>
      <c r="BQ162" s="119"/>
      <c r="BR162" s="119"/>
      <c r="BS162" s="119"/>
      <c r="BT162" s="119"/>
      <c r="BU162" s="119"/>
      <c r="BV162" s="119"/>
      <c r="BW162" s="119"/>
      <c r="BX162" s="119"/>
      <c r="BY162" s="119"/>
      <c r="BZ162" s="121"/>
      <c r="CA162" s="121"/>
      <c r="CB162" s="121"/>
      <c r="CC162" s="121"/>
      <c r="CD162" s="118"/>
      <c r="CE162" s="118"/>
      <c r="CF162" s="26"/>
      <c r="CG162" s="26"/>
      <c r="CH162" s="26"/>
      <c r="CI162" s="26"/>
      <c r="CJ162" s="26"/>
      <c r="CK162" s="26"/>
      <c r="CL162" s="26"/>
      <c r="CM162" s="26"/>
      <c r="CN162" s="26"/>
      <c r="CO162" s="26"/>
      <c r="CP162" s="26"/>
      <c r="CQ162" s="26"/>
      <c r="CR162" s="26"/>
      <c r="CS162" s="26"/>
      <c r="CT162" s="26"/>
      <c r="CU162" s="26"/>
    </row>
    <row r="163" spans="1:99" ht="15.5" x14ac:dyDescent="0.35">
      <c r="A163" s="203" t="str">
        <f t="shared" si="61"/>
        <v/>
      </c>
      <c r="B163" s="161" t="str">
        <f>IF('Year 8 _2022'!$B162="","", 'Year 8 _2022'!$B162)</f>
        <v/>
      </c>
      <c r="C163" s="160" t="str">
        <f>IF('Year 8 _2022'!$C162="","", 'Year 8 _2022'!$C162)</f>
        <v>NA</v>
      </c>
      <c r="D163" s="149" t="str">
        <f>IF('Year 8 _2022'!$D162="","", 'Year 8 _2022'!$D162)</f>
        <v/>
      </c>
      <c r="E163" s="138"/>
      <c r="F163" s="230" t="str">
        <f>IF('Year 8 _2022'!$E162="","", 'Year 8 _2022'!$E162)</f>
        <v/>
      </c>
      <c r="G163" s="161" t="str">
        <f>IF('Year 8 _2022'!$AB162="","", 'Year 8 _2022'!$AB162)</f>
        <v/>
      </c>
      <c r="H163" s="120"/>
      <c r="I163" s="171" t="str">
        <f>IF('Year 8 _2022'!$I162="","", 'Year 8 _2022'!$I162)</f>
        <v/>
      </c>
      <c r="J163" s="181"/>
      <c r="K163" s="180" t="str">
        <f>IF('Year 8 _2022'!$J162="","", 'Year 8 _2022'!$J162)</f>
        <v/>
      </c>
      <c r="L163" s="181"/>
      <c r="M163" s="180">
        <f t="shared" si="70"/>
        <v>0</v>
      </c>
      <c r="N163" s="180" t="str">
        <f>IF('Year 8 _2022'!$L162="","", 'Year 8 _2022'!$L162)</f>
        <v/>
      </c>
      <c r="O163" s="181"/>
      <c r="P163" s="171">
        <f>IF('Year 8 _2022'!$O162="",0, ('Year 8 _2022'!$O162+'Year 8 _2022'!$R162))</f>
        <v>0</v>
      </c>
      <c r="Q163" s="181"/>
      <c r="R163" s="180">
        <f>IF('Year 8 _2022'!$P162="",0, 'Year 8 _2022'!$P162)</f>
        <v>0</v>
      </c>
      <c r="S163" s="242"/>
      <c r="T163" s="349"/>
      <c r="U163" s="242"/>
      <c r="V163" s="174">
        <f t="shared" si="62"/>
        <v>0</v>
      </c>
      <c r="W163" s="351"/>
      <c r="X163" s="175"/>
      <c r="Y163" s="180">
        <f>IF('Year 8 _2022'!$V162="",0, ('Year 8 _2022'!$V162+'Year 8 _2022'!$Y162))</f>
        <v>0</v>
      </c>
      <c r="Z163" s="181"/>
      <c r="AA163" s="162">
        <f>IF('Year 8 _2022'!$W162="",0, 'Year 8 _2022'!$W162)</f>
        <v>0</v>
      </c>
      <c r="AB163" s="184"/>
      <c r="AC163" s="353"/>
      <c r="AD163" s="120"/>
      <c r="AE163" s="174">
        <f t="shared" si="72"/>
        <v>0</v>
      </c>
      <c r="AF163" s="183"/>
      <c r="AG163" s="165" t="str">
        <f t="shared" si="63"/>
        <v/>
      </c>
      <c r="AH163" s="170" t="str">
        <f t="shared" si="64"/>
        <v/>
      </c>
      <c r="AI163" s="153">
        <f t="shared" si="49"/>
        <v>0</v>
      </c>
      <c r="AJ163" s="166" t="str">
        <f t="shared" si="65"/>
        <v>NA</v>
      </c>
      <c r="AK163" s="166" t="str">
        <f t="shared" si="50"/>
        <v/>
      </c>
      <c r="AL163" s="166" t="str">
        <f t="shared" si="51"/>
        <v/>
      </c>
      <c r="AM163" s="166" t="str">
        <f t="shared" si="52"/>
        <v/>
      </c>
      <c r="AN163" s="166">
        <f t="shared" si="53"/>
        <v>0</v>
      </c>
      <c r="AO163" s="166">
        <f t="shared" si="54"/>
        <v>0</v>
      </c>
      <c r="AP163" s="166">
        <f t="shared" si="55"/>
        <v>0</v>
      </c>
      <c r="AQ163" s="166">
        <f t="shared" si="56"/>
        <v>0</v>
      </c>
      <c r="AR163" s="167" t="str">
        <f>IF('Year 8 _2022'!$S162="","", 'Year 8 _2022'!$S162)</f>
        <v/>
      </c>
      <c r="AS163" s="166" t="str">
        <f>IF('Year 8 _2022'!$Z162="","", 'Year 8 _2022'!$Z162)</f>
        <v/>
      </c>
      <c r="AT163" s="166" t="str">
        <f t="shared" si="71"/>
        <v/>
      </c>
      <c r="AU163" s="166" t="str">
        <f t="shared" si="57"/>
        <v>NA</v>
      </c>
      <c r="AV163" s="166" t="str">
        <f>IF(AU163="NA","",IF(AU163=999999, "", IF(AU163=888888, "", IF(COUNTIF($AU$11:AU163,AU163)=1,AU163,""))))</f>
        <v/>
      </c>
      <c r="AW163" s="166" t="str">
        <f t="shared" si="58"/>
        <v>NA</v>
      </c>
      <c r="AX163" s="166" t="str">
        <f>IF(AW163="NA","",IF(AW163=999999, "", IF(AW163=888888, "", IF(COUNTIF($AW$11:AW163,AW163)=1,AW163,""))))</f>
        <v/>
      </c>
      <c r="AY163" s="166" t="str">
        <f t="shared" si="59"/>
        <v>NA</v>
      </c>
      <c r="AZ163" s="166" t="str">
        <f>IF(AY163="NA","",IF(AY163=999999, "", IF(AY163=888888, "", IF(COUNTIF($AY$11:AY163,AY163)=1,AY163,""))))</f>
        <v/>
      </c>
      <c r="BA163" s="166">
        <f t="shared" si="66"/>
        <v>0</v>
      </c>
      <c r="BB163" s="166">
        <f t="shared" si="67"/>
        <v>0</v>
      </c>
      <c r="BC163" s="166" t="str">
        <f t="shared" si="68"/>
        <v/>
      </c>
      <c r="BD163" s="166" t="str">
        <f t="shared" si="60"/>
        <v/>
      </c>
      <c r="BE163" s="120" t="str">
        <f t="shared" si="69"/>
        <v>NA</v>
      </c>
      <c r="BF163" s="120" t="str">
        <f>IF(BE163="NA","",IF(BE163=999999, "", IF(BE163=888888, "", IF(COUNTIF($BE$11:BE163,BE163)=1,BE163,""))))</f>
        <v/>
      </c>
      <c r="BG163" s="121"/>
      <c r="BH163" s="121"/>
      <c r="BI163" s="121"/>
      <c r="BJ163" s="121"/>
      <c r="BK163" s="121"/>
      <c r="BL163" s="121"/>
      <c r="BM163" s="119"/>
      <c r="BN163" s="119"/>
      <c r="BO163" s="119"/>
      <c r="BP163" s="119"/>
      <c r="BQ163" s="119"/>
      <c r="BR163" s="119"/>
      <c r="BS163" s="119"/>
      <c r="BT163" s="119"/>
      <c r="BU163" s="119"/>
      <c r="BV163" s="119"/>
      <c r="BW163" s="119"/>
      <c r="BX163" s="119"/>
      <c r="BY163" s="119"/>
      <c r="BZ163" s="121"/>
      <c r="CA163" s="121"/>
      <c r="CB163" s="121"/>
      <c r="CC163" s="121"/>
      <c r="CD163" s="118"/>
      <c r="CE163" s="118"/>
      <c r="CF163" s="26"/>
      <c r="CG163" s="26"/>
      <c r="CH163" s="26"/>
      <c r="CI163" s="26"/>
      <c r="CJ163" s="26"/>
      <c r="CK163" s="26"/>
      <c r="CL163" s="26"/>
      <c r="CM163" s="26"/>
      <c r="CN163" s="26"/>
      <c r="CO163" s="26"/>
      <c r="CP163" s="26"/>
      <c r="CQ163" s="26"/>
      <c r="CR163" s="26"/>
      <c r="CS163" s="26"/>
      <c r="CT163" s="26"/>
      <c r="CU163" s="26"/>
    </row>
    <row r="164" spans="1:99" ht="15.5" x14ac:dyDescent="0.35">
      <c r="A164" s="203" t="str">
        <f t="shared" si="61"/>
        <v/>
      </c>
      <c r="B164" s="161" t="str">
        <f>IF('Year 8 _2022'!$B163="","", 'Year 8 _2022'!$B163)</f>
        <v/>
      </c>
      <c r="C164" s="160" t="str">
        <f>IF('Year 8 _2022'!$C163="","", 'Year 8 _2022'!$C163)</f>
        <v>NA</v>
      </c>
      <c r="D164" s="149" t="str">
        <f>IF('Year 8 _2022'!$D163="","", 'Year 8 _2022'!$D163)</f>
        <v/>
      </c>
      <c r="E164" s="138"/>
      <c r="F164" s="230" t="str">
        <f>IF('Year 8 _2022'!$E163="","", 'Year 8 _2022'!$E163)</f>
        <v/>
      </c>
      <c r="G164" s="161" t="str">
        <f>IF('Year 8 _2022'!$AB163="","", 'Year 8 _2022'!$AB163)</f>
        <v/>
      </c>
      <c r="H164" s="120"/>
      <c r="I164" s="171" t="str">
        <f>IF('Year 8 _2022'!$I163="","", 'Year 8 _2022'!$I163)</f>
        <v/>
      </c>
      <c r="J164" s="181"/>
      <c r="K164" s="180" t="str">
        <f>IF('Year 8 _2022'!$J163="","", 'Year 8 _2022'!$J163)</f>
        <v/>
      </c>
      <c r="L164" s="181"/>
      <c r="M164" s="180">
        <f t="shared" si="70"/>
        <v>0</v>
      </c>
      <c r="N164" s="180" t="str">
        <f>IF('Year 8 _2022'!$L163="","", 'Year 8 _2022'!$L163)</f>
        <v/>
      </c>
      <c r="O164" s="181"/>
      <c r="P164" s="171">
        <f>IF('Year 8 _2022'!$O163="",0, ('Year 8 _2022'!$O163+'Year 8 _2022'!$R163))</f>
        <v>0</v>
      </c>
      <c r="Q164" s="181"/>
      <c r="R164" s="180">
        <f>IF('Year 8 _2022'!$P163="",0, 'Year 8 _2022'!$P163)</f>
        <v>0</v>
      </c>
      <c r="S164" s="242"/>
      <c r="T164" s="349"/>
      <c r="U164" s="242"/>
      <c r="V164" s="174">
        <f t="shared" si="62"/>
        <v>0</v>
      </c>
      <c r="W164" s="351"/>
      <c r="X164" s="175"/>
      <c r="Y164" s="180">
        <f>IF('Year 8 _2022'!$V163="",0, ('Year 8 _2022'!$V163+'Year 8 _2022'!$Y163))</f>
        <v>0</v>
      </c>
      <c r="Z164" s="181"/>
      <c r="AA164" s="162">
        <f>IF('Year 8 _2022'!$W163="",0, 'Year 8 _2022'!$W163)</f>
        <v>0</v>
      </c>
      <c r="AB164" s="184"/>
      <c r="AC164" s="353"/>
      <c r="AD164" s="120"/>
      <c r="AE164" s="174">
        <f t="shared" si="72"/>
        <v>0</v>
      </c>
      <c r="AF164" s="183"/>
      <c r="AG164" s="165" t="str">
        <f t="shared" si="63"/>
        <v/>
      </c>
      <c r="AH164" s="170" t="str">
        <f t="shared" si="64"/>
        <v/>
      </c>
      <c r="AI164" s="153">
        <f t="shared" si="49"/>
        <v>0</v>
      </c>
      <c r="AJ164" s="166" t="str">
        <f t="shared" si="65"/>
        <v>NA</v>
      </c>
      <c r="AK164" s="166" t="str">
        <f t="shared" si="50"/>
        <v/>
      </c>
      <c r="AL164" s="166" t="str">
        <f t="shared" si="51"/>
        <v/>
      </c>
      <c r="AM164" s="166" t="str">
        <f t="shared" si="52"/>
        <v/>
      </c>
      <c r="AN164" s="166">
        <f t="shared" si="53"/>
        <v>0</v>
      </c>
      <c r="AO164" s="166">
        <f t="shared" si="54"/>
        <v>0</v>
      </c>
      <c r="AP164" s="166">
        <f t="shared" si="55"/>
        <v>0</v>
      </c>
      <c r="AQ164" s="166">
        <f t="shared" si="56"/>
        <v>0</v>
      </c>
      <c r="AR164" s="167" t="str">
        <f>IF('Year 8 _2022'!$S163="","", 'Year 8 _2022'!$S163)</f>
        <v/>
      </c>
      <c r="AS164" s="166" t="str">
        <f>IF('Year 8 _2022'!$Z163="","", 'Year 8 _2022'!$Z163)</f>
        <v/>
      </c>
      <c r="AT164" s="166" t="str">
        <f t="shared" si="71"/>
        <v/>
      </c>
      <c r="AU164" s="166" t="str">
        <f t="shared" si="57"/>
        <v>NA</v>
      </c>
      <c r="AV164" s="166" t="str">
        <f>IF(AU164="NA","",IF(AU164=999999, "", IF(AU164=888888, "", IF(COUNTIF($AU$11:AU164,AU164)=1,AU164,""))))</f>
        <v/>
      </c>
      <c r="AW164" s="166" t="str">
        <f t="shared" si="58"/>
        <v>NA</v>
      </c>
      <c r="AX164" s="166" t="str">
        <f>IF(AW164="NA","",IF(AW164=999999, "", IF(AW164=888888, "", IF(COUNTIF($AW$11:AW164,AW164)=1,AW164,""))))</f>
        <v/>
      </c>
      <c r="AY164" s="166" t="str">
        <f t="shared" si="59"/>
        <v>NA</v>
      </c>
      <c r="AZ164" s="166" t="str">
        <f>IF(AY164="NA","",IF(AY164=999999, "", IF(AY164=888888, "", IF(COUNTIF($AY$11:AY164,AY164)=1,AY164,""))))</f>
        <v/>
      </c>
      <c r="BA164" s="166">
        <f t="shared" si="66"/>
        <v>0</v>
      </c>
      <c r="BB164" s="166">
        <f t="shared" si="67"/>
        <v>0</v>
      </c>
      <c r="BC164" s="166" t="str">
        <f t="shared" si="68"/>
        <v/>
      </c>
      <c r="BD164" s="166" t="str">
        <f t="shared" si="60"/>
        <v/>
      </c>
      <c r="BE164" s="120" t="str">
        <f t="shared" si="69"/>
        <v>NA</v>
      </c>
      <c r="BF164" s="120" t="str">
        <f>IF(BE164="NA","",IF(BE164=999999, "", IF(BE164=888888, "", IF(COUNTIF($BE$11:BE164,BE164)=1,BE164,""))))</f>
        <v/>
      </c>
      <c r="BG164" s="121"/>
      <c r="BH164" s="121"/>
      <c r="BI164" s="121"/>
      <c r="BJ164" s="121"/>
      <c r="BK164" s="121"/>
      <c r="BL164" s="121"/>
      <c r="BM164" s="119"/>
      <c r="BN164" s="119"/>
      <c r="BO164" s="119"/>
      <c r="BP164" s="119"/>
      <c r="BQ164" s="119"/>
      <c r="BR164" s="119"/>
      <c r="BS164" s="119"/>
      <c r="BT164" s="119"/>
      <c r="BU164" s="119"/>
      <c r="BV164" s="119"/>
      <c r="BW164" s="119"/>
      <c r="BX164" s="119"/>
      <c r="BY164" s="119"/>
      <c r="BZ164" s="121"/>
      <c r="CA164" s="121"/>
      <c r="CB164" s="121"/>
      <c r="CC164" s="121"/>
      <c r="CD164" s="118"/>
      <c r="CE164" s="118"/>
      <c r="CF164" s="26"/>
      <c r="CG164" s="26"/>
      <c r="CH164" s="26"/>
      <c r="CI164" s="26"/>
      <c r="CJ164" s="26"/>
      <c r="CK164" s="26"/>
      <c r="CL164" s="26"/>
      <c r="CM164" s="26"/>
      <c r="CN164" s="26"/>
      <c r="CO164" s="26"/>
      <c r="CP164" s="26"/>
      <c r="CQ164" s="26"/>
      <c r="CR164" s="26"/>
      <c r="CS164" s="26"/>
      <c r="CT164" s="26"/>
      <c r="CU164" s="26"/>
    </row>
    <row r="165" spans="1:99" ht="15.5" x14ac:dyDescent="0.35">
      <c r="A165" s="203" t="str">
        <f t="shared" si="61"/>
        <v/>
      </c>
      <c r="B165" s="161" t="str">
        <f>IF('Year 8 _2022'!$B164="","", 'Year 8 _2022'!$B164)</f>
        <v/>
      </c>
      <c r="C165" s="160" t="str">
        <f>IF('Year 8 _2022'!$C164="","", 'Year 8 _2022'!$C164)</f>
        <v>NA</v>
      </c>
      <c r="D165" s="149" t="str">
        <f>IF('Year 8 _2022'!$D164="","", 'Year 8 _2022'!$D164)</f>
        <v/>
      </c>
      <c r="E165" s="138"/>
      <c r="F165" s="230" t="str">
        <f>IF('Year 8 _2022'!$E164="","", 'Year 8 _2022'!$E164)</f>
        <v/>
      </c>
      <c r="G165" s="161" t="str">
        <f>IF('Year 8 _2022'!$AB164="","", 'Year 8 _2022'!$AB164)</f>
        <v/>
      </c>
      <c r="H165" s="120"/>
      <c r="I165" s="171" t="str">
        <f>IF('Year 8 _2022'!$I164="","", 'Year 8 _2022'!$I164)</f>
        <v/>
      </c>
      <c r="J165" s="181"/>
      <c r="K165" s="180" t="str">
        <f>IF('Year 8 _2022'!$J164="","", 'Year 8 _2022'!$J164)</f>
        <v/>
      </c>
      <c r="L165" s="181"/>
      <c r="M165" s="180">
        <f t="shared" si="70"/>
        <v>0</v>
      </c>
      <c r="N165" s="180" t="str">
        <f>IF('Year 8 _2022'!$L164="","", 'Year 8 _2022'!$L164)</f>
        <v/>
      </c>
      <c r="O165" s="181"/>
      <c r="P165" s="171">
        <f>IF('Year 8 _2022'!$O164="",0, ('Year 8 _2022'!$O164+'Year 8 _2022'!$R164))</f>
        <v>0</v>
      </c>
      <c r="Q165" s="181"/>
      <c r="R165" s="180">
        <f>IF('Year 8 _2022'!$P164="",0, 'Year 8 _2022'!$P164)</f>
        <v>0</v>
      </c>
      <c r="S165" s="242"/>
      <c r="T165" s="349"/>
      <c r="U165" s="242"/>
      <c r="V165" s="174">
        <f t="shared" si="62"/>
        <v>0</v>
      </c>
      <c r="W165" s="351"/>
      <c r="X165" s="175"/>
      <c r="Y165" s="180">
        <f>IF('Year 8 _2022'!$V164="",0, ('Year 8 _2022'!$V164+'Year 8 _2022'!$Y164))</f>
        <v>0</v>
      </c>
      <c r="Z165" s="181"/>
      <c r="AA165" s="162">
        <f>IF('Year 8 _2022'!$W164="",0, 'Year 8 _2022'!$W164)</f>
        <v>0</v>
      </c>
      <c r="AB165" s="184"/>
      <c r="AC165" s="353"/>
      <c r="AD165" s="120"/>
      <c r="AE165" s="174">
        <f t="shared" si="72"/>
        <v>0</v>
      </c>
      <c r="AF165" s="183"/>
      <c r="AG165" s="165" t="str">
        <f t="shared" si="63"/>
        <v/>
      </c>
      <c r="AH165" s="170" t="str">
        <f t="shared" si="64"/>
        <v/>
      </c>
      <c r="AI165" s="153">
        <f t="shared" si="49"/>
        <v>0</v>
      </c>
      <c r="AJ165" s="166" t="str">
        <f t="shared" si="65"/>
        <v>NA</v>
      </c>
      <c r="AK165" s="166" t="str">
        <f t="shared" si="50"/>
        <v/>
      </c>
      <c r="AL165" s="166" t="str">
        <f t="shared" si="51"/>
        <v/>
      </c>
      <c r="AM165" s="166" t="str">
        <f t="shared" si="52"/>
        <v/>
      </c>
      <c r="AN165" s="166">
        <f t="shared" si="53"/>
        <v>0</v>
      </c>
      <c r="AO165" s="166">
        <f t="shared" si="54"/>
        <v>0</v>
      </c>
      <c r="AP165" s="166">
        <f t="shared" si="55"/>
        <v>0</v>
      </c>
      <c r="AQ165" s="166">
        <f t="shared" si="56"/>
        <v>0</v>
      </c>
      <c r="AR165" s="167" t="str">
        <f>IF('Year 8 _2022'!$S164="","", 'Year 8 _2022'!$S164)</f>
        <v/>
      </c>
      <c r="AS165" s="166" t="str">
        <f>IF('Year 8 _2022'!$Z164="","", 'Year 8 _2022'!$Z164)</f>
        <v/>
      </c>
      <c r="AT165" s="166" t="str">
        <f t="shared" si="71"/>
        <v/>
      </c>
      <c r="AU165" s="166" t="str">
        <f t="shared" si="57"/>
        <v>NA</v>
      </c>
      <c r="AV165" s="166" t="str">
        <f>IF(AU165="NA","",IF(AU165=999999, "", IF(AU165=888888, "", IF(COUNTIF($AU$11:AU165,AU165)=1,AU165,""))))</f>
        <v/>
      </c>
      <c r="AW165" s="166" t="str">
        <f t="shared" si="58"/>
        <v>NA</v>
      </c>
      <c r="AX165" s="166" t="str">
        <f>IF(AW165="NA","",IF(AW165=999999, "", IF(AW165=888888, "", IF(COUNTIF($AW$11:AW165,AW165)=1,AW165,""))))</f>
        <v/>
      </c>
      <c r="AY165" s="166" t="str">
        <f t="shared" si="59"/>
        <v>NA</v>
      </c>
      <c r="AZ165" s="166" t="str">
        <f>IF(AY165="NA","",IF(AY165=999999, "", IF(AY165=888888, "", IF(COUNTIF($AY$11:AY165,AY165)=1,AY165,""))))</f>
        <v/>
      </c>
      <c r="BA165" s="166">
        <f t="shared" si="66"/>
        <v>0</v>
      </c>
      <c r="BB165" s="166">
        <f t="shared" si="67"/>
        <v>0</v>
      </c>
      <c r="BC165" s="166" t="str">
        <f t="shared" si="68"/>
        <v/>
      </c>
      <c r="BD165" s="166" t="str">
        <f t="shared" si="60"/>
        <v/>
      </c>
      <c r="BE165" s="120" t="str">
        <f t="shared" si="69"/>
        <v>NA</v>
      </c>
      <c r="BF165" s="120" t="str">
        <f>IF(BE165="NA","",IF(BE165=999999, "", IF(BE165=888888, "", IF(COUNTIF($BE$11:BE165,BE165)=1,BE165,""))))</f>
        <v/>
      </c>
      <c r="BG165" s="121"/>
      <c r="BH165" s="121"/>
      <c r="BI165" s="121"/>
      <c r="BJ165" s="121"/>
      <c r="BK165" s="121"/>
      <c r="BL165" s="121"/>
      <c r="BM165" s="119"/>
      <c r="BN165" s="119"/>
      <c r="BO165" s="119"/>
      <c r="BP165" s="119"/>
      <c r="BQ165" s="119"/>
      <c r="BR165" s="119"/>
      <c r="BS165" s="119"/>
      <c r="BT165" s="119"/>
      <c r="BU165" s="119"/>
      <c r="BV165" s="119"/>
      <c r="BW165" s="119"/>
      <c r="BX165" s="119"/>
      <c r="BY165" s="119"/>
      <c r="BZ165" s="121"/>
      <c r="CA165" s="121"/>
      <c r="CB165" s="121"/>
      <c r="CC165" s="121"/>
      <c r="CD165" s="118"/>
      <c r="CE165" s="118"/>
      <c r="CF165" s="26"/>
      <c r="CG165" s="26"/>
      <c r="CH165" s="26"/>
      <c r="CI165" s="26"/>
      <c r="CJ165" s="26"/>
      <c r="CK165" s="26"/>
      <c r="CL165" s="26"/>
      <c r="CM165" s="26"/>
      <c r="CN165" s="26"/>
      <c r="CO165" s="26"/>
      <c r="CP165" s="26"/>
      <c r="CQ165" s="26"/>
      <c r="CR165" s="26"/>
      <c r="CS165" s="26"/>
      <c r="CT165" s="26"/>
      <c r="CU165" s="26"/>
    </row>
    <row r="166" spans="1:99" ht="15.5" x14ac:dyDescent="0.35">
      <c r="A166" s="203" t="str">
        <f t="shared" si="61"/>
        <v/>
      </c>
      <c r="B166" s="161" t="str">
        <f>IF('Year 8 _2022'!$B165="","", 'Year 8 _2022'!$B165)</f>
        <v/>
      </c>
      <c r="C166" s="160" t="str">
        <f>IF('Year 8 _2022'!$C165="","", 'Year 8 _2022'!$C165)</f>
        <v>NA</v>
      </c>
      <c r="D166" s="149" t="str">
        <f>IF('Year 8 _2022'!$D165="","", 'Year 8 _2022'!$D165)</f>
        <v/>
      </c>
      <c r="E166" s="138"/>
      <c r="F166" s="230" t="str">
        <f>IF('Year 8 _2022'!$E165="","", 'Year 8 _2022'!$E165)</f>
        <v/>
      </c>
      <c r="G166" s="161" t="str">
        <f>IF('Year 8 _2022'!$AB165="","", 'Year 8 _2022'!$AB165)</f>
        <v/>
      </c>
      <c r="H166" s="120"/>
      <c r="I166" s="171" t="str">
        <f>IF('Year 8 _2022'!$I165="","", 'Year 8 _2022'!$I165)</f>
        <v/>
      </c>
      <c r="J166" s="181"/>
      <c r="K166" s="180" t="str">
        <f>IF('Year 8 _2022'!$J165="","", 'Year 8 _2022'!$J165)</f>
        <v/>
      </c>
      <c r="L166" s="181"/>
      <c r="M166" s="180">
        <f t="shared" si="70"/>
        <v>0</v>
      </c>
      <c r="N166" s="180" t="str">
        <f>IF('Year 8 _2022'!$L165="","", 'Year 8 _2022'!$L165)</f>
        <v/>
      </c>
      <c r="O166" s="181"/>
      <c r="P166" s="171">
        <f>IF('Year 8 _2022'!$O165="",0, ('Year 8 _2022'!$O165+'Year 8 _2022'!$R165))</f>
        <v>0</v>
      </c>
      <c r="Q166" s="181"/>
      <c r="R166" s="180">
        <f>IF('Year 8 _2022'!$P165="",0, 'Year 8 _2022'!$P165)</f>
        <v>0</v>
      </c>
      <c r="S166" s="242"/>
      <c r="T166" s="349"/>
      <c r="U166" s="242"/>
      <c r="V166" s="174">
        <f t="shared" si="62"/>
        <v>0</v>
      </c>
      <c r="W166" s="351"/>
      <c r="X166" s="175"/>
      <c r="Y166" s="180">
        <f>IF('Year 8 _2022'!$V165="",0, ('Year 8 _2022'!$V165+'Year 8 _2022'!$Y165))</f>
        <v>0</v>
      </c>
      <c r="Z166" s="181"/>
      <c r="AA166" s="162">
        <f>IF('Year 8 _2022'!$W165="",0, 'Year 8 _2022'!$W165)</f>
        <v>0</v>
      </c>
      <c r="AB166" s="184"/>
      <c r="AC166" s="353"/>
      <c r="AD166" s="120"/>
      <c r="AE166" s="174">
        <f t="shared" si="72"/>
        <v>0</v>
      </c>
      <c r="AF166" s="183"/>
      <c r="AG166" s="165" t="str">
        <f t="shared" si="63"/>
        <v/>
      </c>
      <c r="AH166" s="170" t="str">
        <f t="shared" si="64"/>
        <v/>
      </c>
      <c r="AI166" s="153">
        <f t="shared" si="49"/>
        <v>0</v>
      </c>
      <c r="AJ166" s="166" t="str">
        <f t="shared" si="65"/>
        <v>NA</v>
      </c>
      <c r="AK166" s="166" t="str">
        <f t="shared" si="50"/>
        <v/>
      </c>
      <c r="AL166" s="166" t="str">
        <f t="shared" si="51"/>
        <v/>
      </c>
      <c r="AM166" s="166" t="str">
        <f t="shared" si="52"/>
        <v/>
      </c>
      <c r="AN166" s="166">
        <f t="shared" si="53"/>
        <v>0</v>
      </c>
      <c r="AO166" s="166">
        <f t="shared" si="54"/>
        <v>0</v>
      </c>
      <c r="AP166" s="166">
        <f t="shared" si="55"/>
        <v>0</v>
      </c>
      <c r="AQ166" s="166">
        <f t="shared" si="56"/>
        <v>0</v>
      </c>
      <c r="AR166" s="167" t="str">
        <f>IF('Year 8 _2022'!$S165="","", 'Year 8 _2022'!$S165)</f>
        <v/>
      </c>
      <c r="AS166" s="166" t="str">
        <f>IF('Year 8 _2022'!$Z165="","", 'Year 8 _2022'!$Z165)</f>
        <v/>
      </c>
      <c r="AT166" s="166" t="str">
        <f t="shared" si="71"/>
        <v/>
      </c>
      <c r="AU166" s="166" t="str">
        <f t="shared" si="57"/>
        <v>NA</v>
      </c>
      <c r="AV166" s="166" t="str">
        <f>IF(AU166="NA","",IF(AU166=999999, "", IF(AU166=888888, "", IF(COUNTIF($AU$11:AU166,AU166)=1,AU166,""))))</f>
        <v/>
      </c>
      <c r="AW166" s="166" t="str">
        <f t="shared" si="58"/>
        <v>NA</v>
      </c>
      <c r="AX166" s="166" t="str">
        <f>IF(AW166="NA","",IF(AW166=999999, "", IF(AW166=888888, "", IF(COUNTIF($AW$11:AW166,AW166)=1,AW166,""))))</f>
        <v/>
      </c>
      <c r="AY166" s="166" t="str">
        <f t="shared" si="59"/>
        <v>NA</v>
      </c>
      <c r="AZ166" s="166" t="str">
        <f>IF(AY166="NA","",IF(AY166=999999, "", IF(AY166=888888, "", IF(COUNTIF($AY$11:AY166,AY166)=1,AY166,""))))</f>
        <v/>
      </c>
      <c r="BA166" s="166">
        <f t="shared" si="66"/>
        <v>0</v>
      </c>
      <c r="BB166" s="166">
        <f t="shared" si="67"/>
        <v>0</v>
      </c>
      <c r="BC166" s="166" t="str">
        <f t="shared" si="68"/>
        <v/>
      </c>
      <c r="BD166" s="166" t="str">
        <f t="shared" si="60"/>
        <v/>
      </c>
      <c r="BE166" s="120" t="str">
        <f t="shared" si="69"/>
        <v>NA</v>
      </c>
      <c r="BF166" s="120" t="str">
        <f>IF(BE166="NA","",IF(BE166=999999, "", IF(BE166=888888, "", IF(COUNTIF($BE$11:BE166,BE166)=1,BE166,""))))</f>
        <v/>
      </c>
      <c r="BG166" s="121"/>
      <c r="BH166" s="121"/>
      <c r="BI166" s="121"/>
      <c r="BJ166" s="121"/>
      <c r="BK166" s="121"/>
      <c r="BL166" s="121"/>
      <c r="BM166" s="119"/>
      <c r="BN166" s="119"/>
      <c r="BO166" s="119"/>
      <c r="BP166" s="119"/>
      <c r="BQ166" s="119"/>
      <c r="BR166" s="119"/>
      <c r="BS166" s="119"/>
      <c r="BT166" s="119"/>
      <c r="BU166" s="119"/>
      <c r="BV166" s="119"/>
      <c r="BW166" s="119"/>
      <c r="BX166" s="119"/>
      <c r="BY166" s="119"/>
      <c r="BZ166" s="121"/>
      <c r="CA166" s="121"/>
      <c r="CB166" s="121"/>
      <c r="CC166" s="121"/>
      <c r="CD166" s="118"/>
      <c r="CE166" s="118"/>
      <c r="CF166" s="26"/>
      <c r="CG166" s="26"/>
      <c r="CH166" s="26"/>
      <c r="CI166" s="26"/>
      <c r="CJ166" s="26"/>
      <c r="CK166" s="26"/>
      <c r="CL166" s="26"/>
      <c r="CM166" s="26"/>
      <c r="CN166" s="26"/>
      <c r="CO166" s="26"/>
      <c r="CP166" s="26"/>
      <c r="CQ166" s="26"/>
      <c r="CR166" s="26"/>
      <c r="CS166" s="26"/>
      <c r="CT166" s="26"/>
      <c r="CU166" s="26"/>
    </row>
    <row r="167" spans="1:99" ht="15.5" x14ac:dyDescent="0.35">
      <c r="A167" s="203" t="str">
        <f t="shared" si="61"/>
        <v/>
      </c>
      <c r="B167" s="161" t="str">
        <f>IF('Year 8 _2022'!$B166="","", 'Year 8 _2022'!$B166)</f>
        <v/>
      </c>
      <c r="C167" s="160" t="str">
        <f>IF('Year 8 _2022'!$C166="","", 'Year 8 _2022'!$C166)</f>
        <v>NA</v>
      </c>
      <c r="D167" s="149" t="str">
        <f>IF('Year 8 _2022'!$D166="","", 'Year 8 _2022'!$D166)</f>
        <v/>
      </c>
      <c r="E167" s="138"/>
      <c r="F167" s="230" t="str">
        <f>IF('Year 8 _2022'!$E166="","", 'Year 8 _2022'!$E166)</f>
        <v/>
      </c>
      <c r="G167" s="161" t="str">
        <f>IF('Year 8 _2022'!$AB166="","", 'Year 8 _2022'!$AB166)</f>
        <v/>
      </c>
      <c r="H167" s="120"/>
      <c r="I167" s="171" t="str">
        <f>IF('Year 8 _2022'!$I166="","", 'Year 8 _2022'!$I166)</f>
        <v/>
      </c>
      <c r="J167" s="181"/>
      <c r="K167" s="180" t="str">
        <f>IF('Year 8 _2022'!$J166="","", 'Year 8 _2022'!$J166)</f>
        <v/>
      </c>
      <c r="L167" s="181"/>
      <c r="M167" s="180">
        <f t="shared" si="70"/>
        <v>0</v>
      </c>
      <c r="N167" s="180" t="str">
        <f>IF('Year 8 _2022'!$L166="","", 'Year 8 _2022'!$L166)</f>
        <v/>
      </c>
      <c r="O167" s="181"/>
      <c r="P167" s="171">
        <f>IF('Year 8 _2022'!$O166="",0, ('Year 8 _2022'!$O166+'Year 8 _2022'!$R166))</f>
        <v>0</v>
      </c>
      <c r="Q167" s="181"/>
      <c r="R167" s="180">
        <f>IF('Year 8 _2022'!$P166="",0, 'Year 8 _2022'!$P166)</f>
        <v>0</v>
      </c>
      <c r="S167" s="242"/>
      <c r="T167" s="349"/>
      <c r="U167" s="242"/>
      <c r="V167" s="174">
        <f t="shared" si="62"/>
        <v>0</v>
      </c>
      <c r="W167" s="351"/>
      <c r="X167" s="175"/>
      <c r="Y167" s="180">
        <f>IF('Year 8 _2022'!$V166="",0, ('Year 8 _2022'!$V166+'Year 8 _2022'!$Y166))</f>
        <v>0</v>
      </c>
      <c r="Z167" s="181"/>
      <c r="AA167" s="162">
        <f>IF('Year 8 _2022'!$W166="",0, 'Year 8 _2022'!$W166)</f>
        <v>0</v>
      </c>
      <c r="AB167" s="184"/>
      <c r="AC167" s="353"/>
      <c r="AD167" s="120"/>
      <c r="AE167" s="174">
        <f t="shared" si="72"/>
        <v>0</v>
      </c>
      <c r="AF167" s="183"/>
      <c r="AG167" s="165" t="str">
        <f t="shared" si="63"/>
        <v/>
      </c>
      <c r="AH167" s="170" t="str">
        <f t="shared" si="64"/>
        <v/>
      </c>
      <c r="AI167" s="153">
        <f t="shared" si="49"/>
        <v>0</v>
      </c>
      <c r="AJ167" s="166" t="str">
        <f t="shared" si="65"/>
        <v>NA</v>
      </c>
      <c r="AK167" s="166" t="str">
        <f t="shared" si="50"/>
        <v/>
      </c>
      <c r="AL167" s="166" t="str">
        <f t="shared" si="51"/>
        <v/>
      </c>
      <c r="AM167" s="166" t="str">
        <f t="shared" si="52"/>
        <v/>
      </c>
      <c r="AN167" s="166">
        <f t="shared" si="53"/>
        <v>0</v>
      </c>
      <c r="AO167" s="166">
        <f t="shared" si="54"/>
        <v>0</v>
      </c>
      <c r="AP167" s="166">
        <f t="shared" si="55"/>
        <v>0</v>
      </c>
      <c r="AQ167" s="166">
        <f t="shared" si="56"/>
        <v>0</v>
      </c>
      <c r="AR167" s="167" t="str">
        <f>IF('Year 8 _2022'!$S166="","", 'Year 8 _2022'!$S166)</f>
        <v/>
      </c>
      <c r="AS167" s="166" t="str">
        <f>IF('Year 8 _2022'!$Z166="","", 'Year 8 _2022'!$Z166)</f>
        <v/>
      </c>
      <c r="AT167" s="166" t="str">
        <f t="shared" si="71"/>
        <v/>
      </c>
      <c r="AU167" s="166" t="str">
        <f t="shared" si="57"/>
        <v>NA</v>
      </c>
      <c r="AV167" s="166" t="str">
        <f>IF(AU167="NA","",IF(AU167=999999, "", IF(AU167=888888, "", IF(COUNTIF($AU$11:AU167,AU167)=1,AU167,""))))</f>
        <v/>
      </c>
      <c r="AW167" s="166" t="str">
        <f t="shared" si="58"/>
        <v>NA</v>
      </c>
      <c r="AX167" s="166" t="str">
        <f>IF(AW167="NA","",IF(AW167=999999, "", IF(AW167=888888, "", IF(COUNTIF($AW$11:AW167,AW167)=1,AW167,""))))</f>
        <v/>
      </c>
      <c r="AY167" s="166" t="str">
        <f t="shared" si="59"/>
        <v>NA</v>
      </c>
      <c r="AZ167" s="166" t="str">
        <f>IF(AY167="NA","",IF(AY167=999999, "", IF(AY167=888888, "", IF(COUNTIF($AY$11:AY167,AY167)=1,AY167,""))))</f>
        <v/>
      </c>
      <c r="BA167" s="166">
        <f t="shared" si="66"/>
        <v>0</v>
      </c>
      <c r="BB167" s="166">
        <f t="shared" si="67"/>
        <v>0</v>
      </c>
      <c r="BC167" s="166" t="str">
        <f t="shared" si="68"/>
        <v/>
      </c>
      <c r="BD167" s="166" t="str">
        <f t="shared" si="60"/>
        <v/>
      </c>
      <c r="BE167" s="120" t="str">
        <f t="shared" si="69"/>
        <v>NA</v>
      </c>
      <c r="BF167" s="120" t="str">
        <f>IF(BE167="NA","",IF(BE167=999999, "", IF(BE167=888888, "", IF(COUNTIF($BE$11:BE167,BE167)=1,BE167,""))))</f>
        <v/>
      </c>
      <c r="BG167" s="121"/>
      <c r="BH167" s="121"/>
      <c r="BI167" s="121"/>
      <c r="BJ167" s="121"/>
      <c r="BK167" s="121"/>
      <c r="BL167" s="121"/>
      <c r="BM167" s="119"/>
      <c r="BN167" s="119"/>
      <c r="BO167" s="119"/>
      <c r="BP167" s="119"/>
      <c r="BQ167" s="119"/>
      <c r="BR167" s="119"/>
      <c r="BS167" s="119"/>
      <c r="BT167" s="119"/>
      <c r="BU167" s="119"/>
      <c r="BV167" s="119"/>
      <c r="BW167" s="119"/>
      <c r="BX167" s="119"/>
      <c r="BY167" s="119"/>
      <c r="BZ167" s="121"/>
      <c r="CA167" s="121"/>
      <c r="CB167" s="121"/>
      <c r="CC167" s="121"/>
      <c r="CD167" s="118"/>
      <c r="CE167" s="118"/>
      <c r="CF167" s="26"/>
      <c r="CG167" s="26"/>
      <c r="CH167" s="26"/>
      <c r="CI167" s="26"/>
      <c r="CJ167" s="26"/>
      <c r="CK167" s="26"/>
      <c r="CL167" s="26"/>
      <c r="CM167" s="26"/>
      <c r="CN167" s="26"/>
      <c r="CO167" s="26"/>
      <c r="CP167" s="26"/>
      <c r="CQ167" s="26"/>
      <c r="CR167" s="26"/>
      <c r="CS167" s="26"/>
      <c r="CT167" s="26"/>
      <c r="CU167" s="26"/>
    </row>
    <row r="168" spans="1:99" ht="15.5" x14ac:dyDescent="0.35">
      <c r="A168" s="203" t="str">
        <f t="shared" si="61"/>
        <v/>
      </c>
      <c r="B168" s="161" t="str">
        <f>IF('Year 8 _2022'!$B167="","", 'Year 8 _2022'!$B167)</f>
        <v/>
      </c>
      <c r="C168" s="160" t="str">
        <f>IF('Year 8 _2022'!$C167="","", 'Year 8 _2022'!$C167)</f>
        <v>NA</v>
      </c>
      <c r="D168" s="149" t="str">
        <f>IF('Year 8 _2022'!$D167="","", 'Year 8 _2022'!$D167)</f>
        <v/>
      </c>
      <c r="E168" s="138"/>
      <c r="F168" s="230" t="str">
        <f>IF('Year 8 _2022'!$E167="","", 'Year 8 _2022'!$E167)</f>
        <v/>
      </c>
      <c r="G168" s="161" t="str">
        <f>IF('Year 8 _2022'!$AB167="","", 'Year 8 _2022'!$AB167)</f>
        <v/>
      </c>
      <c r="H168" s="120"/>
      <c r="I168" s="171" t="str">
        <f>IF('Year 8 _2022'!$I167="","", 'Year 8 _2022'!$I167)</f>
        <v/>
      </c>
      <c r="J168" s="181"/>
      <c r="K168" s="180" t="str">
        <f>IF('Year 8 _2022'!$J167="","", 'Year 8 _2022'!$J167)</f>
        <v/>
      </c>
      <c r="L168" s="181"/>
      <c r="M168" s="180">
        <f t="shared" si="70"/>
        <v>0</v>
      </c>
      <c r="N168" s="180" t="str">
        <f>IF('Year 8 _2022'!$L167="","", 'Year 8 _2022'!$L167)</f>
        <v/>
      </c>
      <c r="O168" s="181"/>
      <c r="P168" s="171">
        <f>IF('Year 8 _2022'!$O167="",0, ('Year 8 _2022'!$O167+'Year 8 _2022'!$R167))</f>
        <v>0</v>
      </c>
      <c r="Q168" s="181"/>
      <c r="R168" s="180">
        <f>IF('Year 8 _2022'!$P167="",0, 'Year 8 _2022'!$P167)</f>
        <v>0</v>
      </c>
      <c r="S168" s="242"/>
      <c r="T168" s="349"/>
      <c r="U168" s="242"/>
      <c r="V168" s="174">
        <f t="shared" si="62"/>
        <v>0</v>
      </c>
      <c r="W168" s="351"/>
      <c r="X168" s="175"/>
      <c r="Y168" s="180">
        <f>IF('Year 8 _2022'!$V167="",0, ('Year 8 _2022'!$V167+'Year 8 _2022'!$Y167))</f>
        <v>0</v>
      </c>
      <c r="Z168" s="181"/>
      <c r="AA168" s="162">
        <f>IF('Year 8 _2022'!$W167="",0, 'Year 8 _2022'!$W167)</f>
        <v>0</v>
      </c>
      <c r="AB168" s="184"/>
      <c r="AC168" s="353"/>
      <c r="AD168" s="120"/>
      <c r="AE168" s="174">
        <f t="shared" si="72"/>
        <v>0</v>
      </c>
      <c r="AF168" s="183"/>
      <c r="AG168" s="165" t="str">
        <f t="shared" si="63"/>
        <v/>
      </c>
      <c r="AH168" s="170" t="str">
        <f t="shared" si="64"/>
        <v/>
      </c>
      <c r="AI168" s="153">
        <f t="shared" si="49"/>
        <v>0</v>
      </c>
      <c r="AJ168" s="166" t="str">
        <f t="shared" si="65"/>
        <v>NA</v>
      </c>
      <c r="AK168" s="166" t="str">
        <f t="shared" si="50"/>
        <v/>
      </c>
      <c r="AL168" s="166" t="str">
        <f t="shared" si="51"/>
        <v/>
      </c>
      <c r="AM168" s="166" t="str">
        <f t="shared" si="52"/>
        <v/>
      </c>
      <c r="AN168" s="166">
        <f t="shared" si="53"/>
        <v>0</v>
      </c>
      <c r="AO168" s="166">
        <f t="shared" si="54"/>
        <v>0</v>
      </c>
      <c r="AP168" s="166">
        <f t="shared" si="55"/>
        <v>0</v>
      </c>
      <c r="AQ168" s="166">
        <f t="shared" si="56"/>
        <v>0</v>
      </c>
      <c r="AR168" s="167" t="str">
        <f>IF('Year 8 _2022'!$S167="","", 'Year 8 _2022'!$S167)</f>
        <v/>
      </c>
      <c r="AS168" s="166" t="str">
        <f>IF('Year 8 _2022'!$Z167="","", 'Year 8 _2022'!$Z167)</f>
        <v/>
      </c>
      <c r="AT168" s="166" t="str">
        <f t="shared" si="71"/>
        <v/>
      </c>
      <c r="AU168" s="166" t="str">
        <f t="shared" si="57"/>
        <v>NA</v>
      </c>
      <c r="AV168" s="166" t="str">
        <f>IF(AU168="NA","",IF(AU168=999999, "", IF(AU168=888888, "", IF(COUNTIF($AU$11:AU168,AU168)=1,AU168,""))))</f>
        <v/>
      </c>
      <c r="AW168" s="166" t="str">
        <f t="shared" si="58"/>
        <v>NA</v>
      </c>
      <c r="AX168" s="166" t="str">
        <f>IF(AW168="NA","",IF(AW168=999999, "", IF(AW168=888888, "", IF(COUNTIF($AW$11:AW168,AW168)=1,AW168,""))))</f>
        <v/>
      </c>
      <c r="AY168" s="166" t="str">
        <f t="shared" si="59"/>
        <v>NA</v>
      </c>
      <c r="AZ168" s="166" t="str">
        <f>IF(AY168="NA","",IF(AY168=999999, "", IF(AY168=888888, "", IF(COUNTIF($AY$11:AY168,AY168)=1,AY168,""))))</f>
        <v/>
      </c>
      <c r="BA168" s="166">
        <f t="shared" si="66"/>
        <v>0</v>
      </c>
      <c r="BB168" s="166">
        <f t="shared" si="67"/>
        <v>0</v>
      </c>
      <c r="BC168" s="166" t="str">
        <f t="shared" si="68"/>
        <v/>
      </c>
      <c r="BD168" s="166" t="str">
        <f t="shared" si="60"/>
        <v/>
      </c>
      <c r="BE168" s="120" t="str">
        <f t="shared" si="69"/>
        <v>NA</v>
      </c>
      <c r="BF168" s="120" t="str">
        <f>IF(BE168="NA","",IF(BE168=999999, "", IF(BE168=888888, "", IF(COUNTIF($BE$11:BE168,BE168)=1,BE168,""))))</f>
        <v/>
      </c>
      <c r="BG168" s="121"/>
      <c r="BH168" s="121"/>
      <c r="BI168" s="121"/>
      <c r="BJ168" s="121"/>
      <c r="BK168" s="121"/>
      <c r="BL168" s="121"/>
      <c r="BM168" s="119"/>
      <c r="BN168" s="119"/>
      <c r="BO168" s="119"/>
      <c r="BP168" s="119"/>
      <c r="BQ168" s="119"/>
      <c r="BR168" s="119"/>
      <c r="BS168" s="119"/>
      <c r="BT168" s="119"/>
      <c r="BU168" s="119"/>
      <c r="BV168" s="119"/>
      <c r="BW168" s="119"/>
      <c r="BX168" s="119"/>
      <c r="BY168" s="119"/>
      <c r="BZ168" s="121"/>
      <c r="CA168" s="121"/>
      <c r="CB168" s="121"/>
      <c r="CC168" s="121"/>
      <c r="CD168" s="118"/>
      <c r="CE168" s="118"/>
      <c r="CF168" s="26"/>
      <c r="CG168" s="26"/>
      <c r="CH168" s="26"/>
      <c r="CI168" s="26"/>
      <c r="CJ168" s="26"/>
      <c r="CK168" s="26"/>
      <c r="CL168" s="26"/>
      <c r="CM168" s="26"/>
      <c r="CN168" s="26"/>
      <c r="CO168" s="26"/>
      <c r="CP168" s="26"/>
      <c r="CQ168" s="26"/>
      <c r="CR168" s="26"/>
      <c r="CS168" s="26"/>
      <c r="CT168" s="26"/>
      <c r="CU168" s="26"/>
    </row>
    <row r="169" spans="1:99" ht="15.5" x14ac:dyDescent="0.35">
      <c r="A169" s="203" t="str">
        <f t="shared" si="61"/>
        <v/>
      </c>
      <c r="B169" s="161" t="str">
        <f>IF('Year 8 _2022'!$B168="","", 'Year 8 _2022'!$B168)</f>
        <v/>
      </c>
      <c r="C169" s="160" t="str">
        <f>IF('Year 8 _2022'!$C168="","", 'Year 8 _2022'!$C168)</f>
        <v>NA</v>
      </c>
      <c r="D169" s="149" t="str">
        <f>IF('Year 8 _2022'!$D168="","", 'Year 8 _2022'!$D168)</f>
        <v/>
      </c>
      <c r="E169" s="138"/>
      <c r="F169" s="230" t="str">
        <f>IF('Year 8 _2022'!$E168="","", 'Year 8 _2022'!$E168)</f>
        <v/>
      </c>
      <c r="G169" s="161" t="str">
        <f>IF('Year 8 _2022'!$AB168="","", 'Year 8 _2022'!$AB168)</f>
        <v/>
      </c>
      <c r="H169" s="120"/>
      <c r="I169" s="171" t="str">
        <f>IF('Year 8 _2022'!$I168="","", 'Year 8 _2022'!$I168)</f>
        <v/>
      </c>
      <c r="J169" s="181"/>
      <c r="K169" s="180" t="str">
        <f>IF('Year 8 _2022'!$J168="","", 'Year 8 _2022'!$J168)</f>
        <v/>
      </c>
      <c r="L169" s="181"/>
      <c r="M169" s="180">
        <f t="shared" si="70"/>
        <v>0</v>
      </c>
      <c r="N169" s="180" t="str">
        <f>IF('Year 8 _2022'!$L168="","", 'Year 8 _2022'!$L168)</f>
        <v/>
      </c>
      <c r="O169" s="181"/>
      <c r="P169" s="171">
        <f>IF('Year 8 _2022'!$O168="",0, ('Year 8 _2022'!$O168+'Year 8 _2022'!$R168))</f>
        <v>0</v>
      </c>
      <c r="Q169" s="181"/>
      <c r="R169" s="180">
        <f>IF('Year 8 _2022'!$P168="",0, 'Year 8 _2022'!$P168)</f>
        <v>0</v>
      </c>
      <c r="S169" s="242"/>
      <c r="T169" s="349"/>
      <c r="U169" s="242"/>
      <c r="V169" s="174">
        <f t="shared" si="62"/>
        <v>0</v>
      </c>
      <c r="W169" s="351"/>
      <c r="X169" s="175"/>
      <c r="Y169" s="180">
        <f>IF('Year 8 _2022'!$V168="",0, ('Year 8 _2022'!$V168+'Year 8 _2022'!$Y168))</f>
        <v>0</v>
      </c>
      <c r="Z169" s="181"/>
      <c r="AA169" s="162">
        <f>IF('Year 8 _2022'!$W168="",0, 'Year 8 _2022'!$W168)</f>
        <v>0</v>
      </c>
      <c r="AB169" s="184"/>
      <c r="AC169" s="353"/>
      <c r="AD169" s="120"/>
      <c r="AE169" s="174">
        <f t="shared" si="72"/>
        <v>0</v>
      </c>
      <c r="AF169" s="183"/>
      <c r="AG169" s="165" t="str">
        <f t="shared" si="63"/>
        <v/>
      </c>
      <c r="AH169" s="170" t="str">
        <f t="shared" si="64"/>
        <v/>
      </c>
      <c r="AI169" s="153">
        <f t="shared" si="49"/>
        <v>0</v>
      </c>
      <c r="AJ169" s="166" t="str">
        <f t="shared" si="65"/>
        <v>NA</v>
      </c>
      <c r="AK169" s="166" t="str">
        <f t="shared" si="50"/>
        <v/>
      </c>
      <c r="AL169" s="166" t="str">
        <f t="shared" si="51"/>
        <v/>
      </c>
      <c r="AM169" s="166" t="str">
        <f t="shared" si="52"/>
        <v/>
      </c>
      <c r="AN169" s="166">
        <f t="shared" si="53"/>
        <v>0</v>
      </c>
      <c r="AO169" s="166">
        <f t="shared" si="54"/>
        <v>0</v>
      </c>
      <c r="AP169" s="166">
        <f t="shared" si="55"/>
        <v>0</v>
      </c>
      <c r="AQ169" s="166">
        <f t="shared" si="56"/>
        <v>0</v>
      </c>
      <c r="AR169" s="167" t="str">
        <f>IF('Year 8 _2022'!$S168="","", 'Year 8 _2022'!$S168)</f>
        <v/>
      </c>
      <c r="AS169" s="166" t="str">
        <f>IF('Year 8 _2022'!$Z168="","", 'Year 8 _2022'!$Z168)</f>
        <v/>
      </c>
      <c r="AT169" s="166" t="str">
        <f t="shared" si="71"/>
        <v/>
      </c>
      <c r="AU169" s="166" t="str">
        <f t="shared" si="57"/>
        <v>NA</v>
      </c>
      <c r="AV169" s="166" t="str">
        <f>IF(AU169="NA","",IF(AU169=999999, "", IF(AU169=888888, "", IF(COUNTIF($AU$11:AU169,AU169)=1,AU169,""))))</f>
        <v/>
      </c>
      <c r="AW169" s="166" t="str">
        <f t="shared" si="58"/>
        <v>NA</v>
      </c>
      <c r="AX169" s="166" t="str">
        <f>IF(AW169="NA","",IF(AW169=999999, "", IF(AW169=888888, "", IF(COUNTIF($AW$11:AW169,AW169)=1,AW169,""))))</f>
        <v/>
      </c>
      <c r="AY169" s="166" t="str">
        <f t="shared" si="59"/>
        <v>NA</v>
      </c>
      <c r="AZ169" s="166" t="str">
        <f>IF(AY169="NA","",IF(AY169=999999, "", IF(AY169=888888, "", IF(COUNTIF($AY$11:AY169,AY169)=1,AY169,""))))</f>
        <v/>
      </c>
      <c r="BA169" s="166">
        <f t="shared" si="66"/>
        <v>0</v>
      </c>
      <c r="BB169" s="166">
        <f t="shared" si="67"/>
        <v>0</v>
      </c>
      <c r="BC169" s="166" t="str">
        <f t="shared" si="68"/>
        <v/>
      </c>
      <c r="BD169" s="166" t="str">
        <f t="shared" si="60"/>
        <v/>
      </c>
      <c r="BE169" s="120" t="str">
        <f t="shared" si="69"/>
        <v>NA</v>
      </c>
      <c r="BF169" s="120" t="str">
        <f>IF(BE169="NA","",IF(BE169=999999, "", IF(BE169=888888, "", IF(COUNTIF($BE$11:BE169,BE169)=1,BE169,""))))</f>
        <v/>
      </c>
      <c r="BG169" s="121"/>
      <c r="BH169" s="121"/>
      <c r="BI169" s="121"/>
      <c r="BJ169" s="121"/>
      <c r="BK169" s="121"/>
      <c r="BL169" s="121"/>
      <c r="BM169" s="119"/>
      <c r="BN169" s="119"/>
      <c r="BO169" s="119"/>
      <c r="BP169" s="119"/>
      <c r="BQ169" s="119"/>
      <c r="BR169" s="119"/>
      <c r="BS169" s="119"/>
      <c r="BT169" s="119"/>
      <c r="BU169" s="119"/>
      <c r="BV169" s="119"/>
      <c r="BW169" s="119"/>
      <c r="BX169" s="119"/>
      <c r="BY169" s="119"/>
      <c r="BZ169" s="121"/>
      <c r="CA169" s="121"/>
      <c r="CB169" s="121"/>
      <c r="CC169" s="121"/>
      <c r="CD169" s="118"/>
      <c r="CE169" s="118"/>
      <c r="CF169" s="26"/>
      <c r="CG169" s="26"/>
      <c r="CH169" s="26"/>
      <c r="CI169" s="26"/>
      <c r="CJ169" s="26"/>
      <c r="CK169" s="26"/>
      <c r="CL169" s="26"/>
      <c r="CM169" s="26"/>
      <c r="CN169" s="26"/>
      <c r="CO169" s="26"/>
      <c r="CP169" s="26"/>
      <c r="CQ169" s="26"/>
      <c r="CR169" s="26"/>
      <c r="CS169" s="26"/>
      <c r="CT169" s="26"/>
      <c r="CU169" s="26"/>
    </row>
    <row r="170" spans="1:99" ht="15.5" x14ac:dyDescent="0.35">
      <c r="A170" s="203" t="str">
        <f t="shared" si="61"/>
        <v/>
      </c>
      <c r="B170" s="161" t="str">
        <f>IF('Year 8 _2022'!$B169="","", 'Year 8 _2022'!$B169)</f>
        <v/>
      </c>
      <c r="C170" s="160" t="str">
        <f>IF('Year 8 _2022'!$C169="","", 'Year 8 _2022'!$C169)</f>
        <v>NA</v>
      </c>
      <c r="D170" s="149" t="str">
        <f>IF('Year 8 _2022'!$D169="","", 'Year 8 _2022'!$D169)</f>
        <v/>
      </c>
      <c r="E170" s="138"/>
      <c r="F170" s="230" t="str">
        <f>IF('Year 8 _2022'!$E169="","", 'Year 8 _2022'!$E169)</f>
        <v/>
      </c>
      <c r="G170" s="161" t="str">
        <f>IF('Year 8 _2022'!$AB169="","", 'Year 8 _2022'!$AB169)</f>
        <v/>
      </c>
      <c r="H170" s="120"/>
      <c r="I170" s="171" t="str">
        <f>IF('Year 8 _2022'!$I169="","", 'Year 8 _2022'!$I169)</f>
        <v/>
      </c>
      <c r="J170" s="181"/>
      <c r="K170" s="180" t="str">
        <f>IF('Year 8 _2022'!$J169="","", 'Year 8 _2022'!$J169)</f>
        <v/>
      </c>
      <c r="L170" s="181"/>
      <c r="M170" s="180">
        <f t="shared" si="70"/>
        <v>0</v>
      </c>
      <c r="N170" s="180" t="str">
        <f>IF('Year 8 _2022'!$L169="","", 'Year 8 _2022'!$L169)</f>
        <v/>
      </c>
      <c r="O170" s="181"/>
      <c r="P170" s="171">
        <f>IF('Year 8 _2022'!$O169="",0, ('Year 8 _2022'!$O169+'Year 8 _2022'!$R169))</f>
        <v>0</v>
      </c>
      <c r="Q170" s="181"/>
      <c r="R170" s="180">
        <f>IF('Year 8 _2022'!$P169="",0, 'Year 8 _2022'!$P169)</f>
        <v>0</v>
      </c>
      <c r="S170" s="242"/>
      <c r="T170" s="349"/>
      <c r="U170" s="242"/>
      <c r="V170" s="174">
        <f t="shared" si="62"/>
        <v>0</v>
      </c>
      <c r="W170" s="351"/>
      <c r="X170" s="175"/>
      <c r="Y170" s="180">
        <f>IF('Year 8 _2022'!$V169="",0, ('Year 8 _2022'!$V169+'Year 8 _2022'!$Y169))</f>
        <v>0</v>
      </c>
      <c r="Z170" s="181"/>
      <c r="AA170" s="162">
        <f>IF('Year 8 _2022'!$W169="",0, 'Year 8 _2022'!$W169)</f>
        <v>0</v>
      </c>
      <c r="AB170" s="184"/>
      <c r="AC170" s="353"/>
      <c r="AD170" s="120"/>
      <c r="AE170" s="174">
        <f t="shared" si="72"/>
        <v>0</v>
      </c>
      <c r="AF170" s="183"/>
      <c r="AG170" s="165" t="str">
        <f t="shared" si="63"/>
        <v/>
      </c>
      <c r="AH170" s="170" t="str">
        <f t="shared" si="64"/>
        <v/>
      </c>
      <c r="AI170" s="153">
        <f t="shared" si="49"/>
        <v>0</v>
      </c>
      <c r="AJ170" s="166" t="str">
        <f t="shared" si="65"/>
        <v>NA</v>
      </c>
      <c r="AK170" s="166" t="str">
        <f t="shared" si="50"/>
        <v/>
      </c>
      <c r="AL170" s="166" t="str">
        <f t="shared" si="51"/>
        <v/>
      </c>
      <c r="AM170" s="166" t="str">
        <f t="shared" si="52"/>
        <v/>
      </c>
      <c r="AN170" s="166">
        <f t="shared" si="53"/>
        <v>0</v>
      </c>
      <c r="AO170" s="166">
        <f t="shared" si="54"/>
        <v>0</v>
      </c>
      <c r="AP170" s="166">
        <f t="shared" si="55"/>
        <v>0</v>
      </c>
      <c r="AQ170" s="166">
        <f t="shared" si="56"/>
        <v>0</v>
      </c>
      <c r="AR170" s="167" t="str">
        <f>IF('Year 8 _2022'!$S169="","", 'Year 8 _2022'!$S169)</f>
        <v/>
      </c>
      <c r="AS170" s="166" t="str">
        <f>IF('Year 8 _2022'!$Z169="","", 'Year 8 _2022'!$Z169)</f>
        <v/>
      </c>
      <c r="AT170" s="166" t="str">
        <f t="shared" si="71"/>
        <v/>
      </c>
      <c r="AU170" s="166" t="str">
        <f t="shared" si="57"/>
        <v>NA</v>
      </c>
      <c r="AV170" s="166" t="str">
        <f>IF(AU170="NA","",IF(AU170=999999, "", IF(AU170=888888, "", IF(COUNTIF($AU$11:AU170,AU170)=1,AU170,""))))</f>
        <v/>
      </c>
      <c r="AW170" s="166" t="str">
        <f t="shared" si="58"/>
        <v>NA</v>
      </c>
      <c r="AX170" s="166" t="str">
        <f>IF(AW170="NA","",IF(AW170=999999, "", IF(AW170=888888, "", IF(COUNTIF($AW$11:AW170,AW170)=1,AW170,""))))</f>
        <v/>
      </c>
      <c r="AY170" s="166" t="str">
        <f t="shared" si="59"/>
        <v>NA</v>
      </c>
      <c r="AZ170" s="166" t="str">
        <f>IF(AY170="NA","",IF(AY170=999999, "", IF(AY170=888888, "", IF(COUNTIF($AY$11:AY170,AY170)=1,AY170,""))))</f>
        <v/>
      </c>
      <c r="BA170" s="166">
        <f t="shared" si="66"/>
        <v>0</v>
      </c>
      <c r="BB170" s="166">
        <f t="shared" si="67"/>
        <v>0</v>
      </c>
      <c r="BC170" s="166" t="str">
        <f t="shared" si="68"/>
        <v/>
      </c>
      <c r="BD170" s="166" t="str">
        <f t="shared" si="60"/>
        <v/>
      </c>
      <c r="BE170" s="120" t="str">
        <f t="shared" si="69"/>
        <v>NA</v>
      </c>
      <c r="BF170" s="120" t="str">
        <f>IF(BE170="NA","",IF(BE170=999999, "", IF(BE170=888888, "", IF(COUNTIF($BE$11:BE170,BE170)=1,BE170,""))))</f>
        <v/>
      </c>
      <c r="BG170" s="121"/>
      <c r="BH170" s="121"/>
      <c r="BI170" s="121"/>
      <c r="BJ170" s="121"/>
      <c r="BK170" s="121"/>
      <c r="BL170" s="121"/>
      <c r="BM170" s="119"/>
      <c r="BN170" s="119"/>
      <c r="BO170" s="119"/>
      <c r="BP170" s="119"/>
      <c r="BQ170" s="119"/>
      <c r="BR170" s="119"/>
      <c r="BS170" s="119"/>
      <c r="BT170" s="119"/>
      <c r="BU170" s="119"/>
      <c r="BV170" s="119"/>
      <c r="BW170" s="119"/>
      <c r="BX170" s="119"/>
      <c r="BY170" s="119"/>
      <c r="BZ170" s="121"/>
      <c r="CA170" s="121"/>
      <c r="CB170" s="121"/>
      <c r="CC170" s="121"/>
      <c r="CD170" s="118"/>
      <c r="CE170" s="118"/>
      <c r="CF170" s="26"/>
      <c r="CG170" s="26"/>
      <c r="CH170" s="26"/>
      <c r="CI170" s="26"/>
      <c r="CJ170" s="26"/>
      <c r="CK170" s="26"/>
      <c r="CL170" s="26"/>
      <c r="CM170" s="26"/>
      <c r="CN170" s="26"/>
      <c r="CO170" s="26"/>
      <c r="CP170" s="26"/>
      <c r="CQ170" s="26"/>
      <c r="CR170" s="26"/>
      <c r="CS170" s="26"/>
      <c r="CT170" s="26"/>
      <c r="CU170" s="26"/>
    </row>
    <row r="171" spans="1:99" ht="15.5" x14ac:dyDescent="0.35">
      <c r="A171" s="203" t="str">
        <f t="shared" si="61"/>
        <v/>
      </c>
      <c r="B171" s="161" t="str">
        <f>IF('Year 8 _2022'!$B170="","", 'Year 8 _2022'!$B170)</f>
        <v/>
      </c>
      <c r="C171" s="160" t="str">
        <f>IF('Year 8 _2022'!$C170="","", 'Year 8 _2022'!$C170)</f>
        <v>NA</v>
      </c>
      <c r="D171" s="149" t="str">
        <f>IF('Year 8 _2022'!$D170="","", 'Year 8 _2022'!$D170)</f>
        <v/>
      </c>
      <c r="E171" s="138"/>
      <c r="F171" s="230" t="str">
        <f>IF('Year 8 _2022'!$E170="","", 'Year 8 _2022'!$E170)</f>
        <v/>
      </c>
      <c r="G171" s="161" t="str">
        <f>IF('Year 8 _2022'!$AB170="","", 'Year 8 _2022'!$AB170)</f>
        <v/>
      </c>
      <c r="H171" s="120"/>
      <c r="I171" s="171" t="str">
        <f>IF('Year 8 _2022'!$I170="","", 'Year 8 _2022'!$I170)</f>
        <v/>
      </c>
      <c r="J171" s="181"/>
      <c r="K171" s="180" t="str">
        <f>IF('Year 8 _2022'!$J170="","", 'Year 8 _2022'!$J170)</f>
        <v/>
      </c>
      <c r="L171" s="181"/>
      <c r="M171" s="180">
        <f t="shared" si="70"/>
        <v>0</v>
      </c>
      <c r="N171" s="180" t="str">
        <f>IF('Year 8 _2022'!$L170="","", 'Year 8 _2022'!$L170)</f>
        <v/>
      </c>
      <c r="O171" s="181"/>
      <c r="P171" s="171">
        <f>IF('Year 8 _2022'!$O170="",0, ('Year 8 _2022'!$O170+'Year 8 _2022'!$R170))</f>
        <v>0</v>
      </c>
      <c r="Q171" s="181"/>
      <c r="R171" s="180">
        <f>IF('Year 8 _2022'!$P170="",0, 'Year 8 _2022'!$P170)</f>
        <v>0</v>
      </c>
      <c r="S171" s="242"/>
      <c r="T171" s="349"/>
      <c r="U171" s="242"/>
      <c r="V171" s="174">
        <f t="shared" si="62"/>
        <v>0</v>
      </c>
      <c r="W171" s="351"/>
      <c r="X171" s="175"/>
      <c r="Y171" s="180">
        <f>IF('Year 8 _2022'!$V170="",0, ('Year 8 _2022'!$V170+'Year 8 _2022'!$Y170))</f>
        <v>0</v>
      </c>
      <c r="Z171" s="181"/>
      <c r="AA171" s="162">
        <f>IF('Year 8 _2022'!$W170="",0, 'Year 8 _2022'!$W170)</f>
        <v>0</v>
      </c>
      <c r="AB171" s="184"/>
      <c r="AC171" s="353"/>
      <c r="AD171" s="120"/>
      <c r="AE171" s="174">
        <f t="shared" si="72"/>
        <v>0</v>
      </c>
      <c r="AF171" s="183"/>
      <c r="AG171" s="165" t="str">
        <f t="shared" si="63"/>
        <v/>
      </c>
      <c r="AH171" s="170" t="str">
        <f t="shared" si="64"/>
        <v/>
      </c>
      <c r="AI171" s="153">
        <f t="shared" si="49"/>
        <v>0</v>
      </c>
      <c r="AJ171" s="166" t="str">
        <f t="shared" si="65"/>
        <v>NA</v>
      </c>
      <c r="AK171" s="166" t="str">
        <f t="shared" si="50"/>
        <v/>
      </c>
      <c r="AL171" s="166" t="str">
        <f t="shared" si="51"/>
        <v/>
      </c>
      <c r="AM171" s="166" t="str">
        <f t="shared" si="52"/>
        <v/>
      </c>
      <c r="AN171" s="166">
        <f t="shared" si="53"/>
        <v>0</v>
      </c>
      <c r="AO171" s="166">
        <f t="shared" si="54"/>
        <v>0</v>
      </c>
      <c r="AP171" s="166">
        <f t="shared" si="55"/>
        <v>0</v>
      </c>
      <c r="AQ171" s="166">
        <f t="shared" si="56"/>
        <v>0</v>
      </c>
      <c r="AR171" s="167" t="str">
        <f>IF('Year 8 _2022'!$S170="","", 'Year 8 _2022'!$S170)</f>
        <v/>
      </c>
      <c r="AS171" s="166" t="str">
        <f>IF('Year 8 _2022'!$Z170="","", 'Year 8 _2022'!$Z170)</f>
        <v/>
      </c>
      <c r="AT171" s="166" t="str">
        <f t="shared" si="71"/>
        <v/>
      </c>
      <c r="AU171" s="166" t="str">
        <f t="shared" si="57"/>
        <v>NA</v>
      </c>
      <c r="AV171" s="166" t="str">
        <f>IF(AU171="NA","",IF(AU171=999999, "", IF(AU171=888888, "", IF(COUNTIF($AU$11:AU171,AU171)=1,AU171,""))))</f>
        <v/>
      </c>
      <c r="AW171" s="166" t="str">
        <f t="shared" si="58"/>
        <v>NA</v>
      </c>
      <c r="AX171" s="166" t="str">
        <f>IF(AW171="NA","",IF(AW171=999999, "", IF(AW171=888888, "", IF(COUNTIF($AW$11:AW171,AW171)=1,AW171,""))))</f>
        <v/>
      </c>
      <c r="AY171" s="166" t="str">
        <f t="shared" si="59"/>
        <v>NA</v>
      </c>
      <c r="AZ171" s="166" t="str">
        <f>IF(AY171="NA","",IF(AY171=999999, "", IF(AY171=888888, "", IF(COUNTIF($AY$11:AY171,AY171)=1,AY171,""))))</f>
        <v/>
      </c>
      <c r="BA171" s="166">
        <f t="shared" si="66"/>
        <v>0</v>
      </c>
      <c r="BB171" s="166">
        <f t="shared" si="67"/>
        <v>0</v>
      </c>
      <c r="BC171" s="166" t="str">
        <f t="shared" si="68"/>
        <v/>
      </c>
      <c r="BD171" s="166" t="str">
        <f t="shared" si="60"/>
        <v/>
      </c>
      <c r="BE171" s="120" t="str">
        <f t="shared" si="69"/>
        <v>NA</v>
      </c>
      <c r="BF171" s="120" t="str">
        <f>IF(BE171="NA","",IF(BE171=999999, "", IF(BE171=888888, "", IF(COUNTIF($BE$11:BE171,BE171)=1,BE171,""))))</f>
        <v/>
      </c>
      <c r="BG171" s="121"/>
      <c r="BH171" s="121"/>
      <c r="BI171" s="121"/>
      <c r="BJ171" s="121"/>
      <c r="BK171" s="121"/>
      <c r="BL171" s="121"/>
      <c r="BM171" s="119"/>
      <c r="BN171" s="119"/>
      <c r="BO171" s="119"/>
      <c r="BP171" s="119"/>
      <c r="BQ171" s="119"/>
      <c r="BR171" s="119"/>
      <c r="BS171" s="119"/>
      <c r="BT171" s="119"/>
      <c r="BU171" s="119"/>
      <c r="BV171" s="119"/>
      <c r="BW171" s="119"/>
      <c r="BX171" s="119"/>
      <c r="BY171" s="119"/>
      <c r="BZ171" s="121"/>
      <c r="CA171" s="121"/>
      <c r="CB171" s="121"/>
      <c r="CC171" s="121"/>
      <c r="CD171" s="118"/>
      <c r="CE171" s="118"/>
      <c r="CF171" s="26"/>
      <c r="CG171" s="26"/>
      <c r="CH171" s="26"/>
      <c r="CI171" s="26"/>
      <c r="CJ171" s="26"/>
      <c r="CK171" s="26"/>
      <c r="CL171" s="26"/>
      <c r="CM171" s="26"/>
      <c r="CN171" s="26"/>
      <c r="CO171" s="26"/>
      <c r="CP171" s="26"/>
      <c r="CQ171" s="26"/>
      <c r="CR171" s="26"/>
      <c r="CS171" s="26"/>
      <c r="CT171" s="26"/>
      <c r="CU171" s="26"/>
    </row>
    <row r="172" spans="1:99" ht="15.5" x14ac:dyDescent="0.35">
      <c r="A172" s="203" t="str">
        <f t="shared" si="61"/>
        <v/>
      </c>
      <c r="B172" s="161" t="str">
        <f>IF('Year 8 _2022'!$B171="","", 'Year 8 _2022'!$B171)</f>
        <v/>
      </c>
      <c r="C172" s="160" t="str">
        <f>IF('Year 8 _2022'!$C171="","", 'Year 8 _2022'!$C171)</f>
        <v>NA</v>
      </c>
      <c r="D172" s="149" t="str">
        <f>IF('Year 8 _2022'!$D171="","", 'Year 8 _2022'!$D171)</f>
        <v/>
      </c>
      <c r="E172" s="138"/>
      <c r="F172" s="230" t="str">
        <f>IF('Year 8 _2022'!$E171="","", 'Year 8 _2022'!$E171)</f>
        <v/>
      </c>
      <c r="G172" s="161" t="str">
        <f>IF('Year 8 _2022'!$AB171="","", 'Year 8 _2022'!$AB171)</f>
        <v/>
      </c>
      <c r="H172" s="120"/>
      <c r="I172" s="171" t="str">
        <f>IF('Year 8 _2022'!$I171="","", 'Year 8 _2022'!$I171)</f>
        <v/>
      </c>
      <c r="J172" s="181"/>
      <c r="K172" s="180" t="str">
        <f>IF('Year 8 _2022'!$J171="","", 'Year 8 _2022'!$J171)</f>
        <v/>
      </c>
      <c r="L172" s="181"/>
      <c r="M172" s="180">
        <f t="shared" si="70"/>
        <v>0</v>
      </c>
      <c r="N172" s="180" t="str">
        <f>IF('Year 8 _2022'!$L171="","", 'Year 8 _2022'!$L171)</f>
        <v/>
      </c>
      <c r="O172" s="181"/>
      <c r="P172" s="171">
        <f>IF('Year 8 _2022'!$O171="",0, ('Year 8 _2022'!$O171+'Year 8 _2022'!$R171))</f>
        <v>0</v>
      </c>
      <c r="Q172" s="181"/>
      <c r="R172" s="180">
        <f>IF('Year 8 _2022'!$P171="",0, 'Year 8 _2022'!$P171)</f>
        <v>0</v>
      </c>
      <c r="S172" s="242"/>
      <c r="T172" s="349"/>
      <c r="U172" s="242"/>
      <c r="V172" s="174">
        <f t="shared" si="62"/>
        <v>0</v>
      </c>
      <c r="W172" s="351"/>
      <c r="X172" s="175"/>
      <c r="Y172" s="180">
        <f>IF('Year 8 _2022'!$V171="",0, ('Year 8 _2022'!$V171+'Year 8 _2022'!$Y171))</f>
        <v>0</v>
      </c>
      <c r="Z172" s="181"/>
      <c r="AA172" s="162">
        <f>IF('Year 8 _2022'!$W171="",0, 'Year 8 _2022'!$W171)</f>
        <v>0</v>
      </c>
      <c r="AB172" s="184"/>
      <c r="AC172" s="353"/>
      <c r="AD172" s="120"/>
      <c r="AE172" s="174">
        <f t="shared" si="72"/>
        <v>0</v>
      </c>
      <c r="AF172" s="183"/>
      <c r="AG172" s="165" t="str">
        <f t="shared" si="63"/>
        <v/>
      </c>
      <c r="AH172" s="170" t="str">
        <f t="shared" si="64"/>
        <v/>
      </c>
      <c r="AI172" s="153">
        <f t="shared" si="49"/>
        <v>0</v>
      </c>
      <c r="AJ172" s="166" t="str">
        <f t="shared" si="65"/>
        <v>NA</v>
      </c>
      <c r="AK172" s="166" t="str">
        <f t="shared" si="50"/>
        <v/>
      </c>
      <c r="AL172" s="166" t="str">
        <f t="shared" si="51"/>
        <v/>
      </c>
      <c r="AM172" s="166" t="str">
        <f t="shared" si="52"/>
        <v/>
      </c>
      <c r="AN172" s="166">
        <f t="shared" si="53"/>
        <v>0</v>
      </c>
      <c r="AO172" s="166">
        <f t="shared" si="54"/>
        <v>0</v>
      </c>
      <c r="AP172" s="166">
        <f t="shared" si="55"/>
        <v>0</v>
      </c>
      <c r="AQ172" s="166">
        <f t="shared" si="56"/>
        <v>0</v>
      </c>
      <c r="AR172" s="167" t="str">
        <f>IF('Year 8 _2022'!$S171="","", 'Year 8 _2022'!$S171)</f>
        <v/>
      </c>
      <c r="AS172" s="166" t="str">
        <f>IF('Year 8 _2022'!$Z171="","", 'Year 8 _2022'!$Z171)</f>
        <v/>
      </c>
      <c r="AT172" s="166" t="str">
        <f t="shared" si="71"/>
        <v/>
      </c>
      <c r="AU172" s="166" t="str">
        <f t="shared" si="57"/>
        <v>NA</v>
      </c>
      <c r="AV172" s="166" t="str">
        <f>IF(AU172="NA","",IF(AU172=999999, "", IF(AU172=888888, "", IF(COUNTIF($AU$11:AU172,AU172)=1,AU172,""))))</f>
        <v/>
      </c>
      <c r="AW172" s="166" t="str">
        <f t="shared" si="58"/>
        <v>NA</v>
      </c>
      <c r="AX172" s="166" t="str">
        <f>IF(AW172="NA","",IF(AW172=999999, "", IF(AW172=888888, "", IF(COUNTIF($AW$11:AW172,AW172)=1,AW172,""))))</f>
        <v/>
      </c>
      <c r="AY172" s="166" t="str">
        <f t="shared" si="59"/>
        <v>NA</v>
      </c>
      <c r="AZ172" s="166" t="str">
        <f>IF(AY172="NA","",IF(AY172=999999, "", IF(AY172=888888, "", IF(COUNTIF($AY$11:AY172,AY172)=1,AY172,""))))</f>
        <v/>
      </c>
      <c r="BA172" s="166">
        <f t="shared" si="66"/>
        <v>0</v>
      </c>
      <c r="BB172" s="166">
        <f t="shared" si="67"/>
        <v>0</v>
      </c>
      <c r="BC172" s="166" t="str">
        <f t="shared" si="68"/>
        <v/>
      </c>
      <c r="BD172" s="166" t="str">
        <f t="shared" si="60"/>
        <v/>
      </c>
      <c r="BE172" s="120" t="str">
        <f t="shared" si="69"/>
        <v>NA</v>
      </c>
      <c r="BF172" s="120" t="str">
        <f>IF(BE172="NA","",IF(BE172=999999, "", IF(BE172=888888, "", IF(COUNTIF($BE$11:BE172,BE172)=1,BE172,""))))</f>
        <v/>
      </c>
      <c r="BG172" s="121"/>
      <c r="BH172" s="121"/>
      <c r="BI172" s="121"/>
      <c r="BJ172" s="121"/>
      <c r="BK172" s="121"/>
      <c r="BL172" s="121"/>
      <c r="BM172" s="119"/>
      <c r="BN172" s="119"/>
      <c r="BO172" s="119"/>
      <c r="BP172" s="119"/>
      <c r="BQ172" s="119"/>
      <c r="BR172" s="119"/>
      <c r="BS172" s="119"/>
      <c r="BT172" s="119"/>
      <c r="BU172" s="119"/>
      <c r="BV172" s="119"/>
      <c r="BW172" s="119"/>
      <c r="BX172" s="119"/>
      <c r="BY172" s="119"/>
      <c r="BZ172" s="121"/>
      <c r="CA172" s="121"/>
      <c r="CB172" s="121"/>
      <c r="CC172" s="121"/>
      <c r="CD172" s="118"/>
      <c r="CE172" s="118"/>
      <c r="CF172" s="26"/>
      <c r="CG172" s="26"/>
      <c r="CH172" s="26"/>
      <c r="CI172" s="26"/>
      <c r="CJ172" s="26"/>
      <c r="CK172" s="26"/>
      <c r="CL172" s="26"/>
      <c r="CM172" s="26"/>
      <c r="CN172" s="26"/>
      <c r="CO172" s="26"/>
      <c r="CP172" s="26"/>
      <c r="CQ172" s="26"/>
      <c r="CR172" s="26"/>
      <c r="CS172" s="26"/>
      <c r="CT172" s="26"/>
      <c r="CU172" s="26"/>
    </row>
    <row r="173" spans="1:99" ht="15.5" x14ac:dyDescent="0.35">
      <c r="A173" s="203" t="str">
        <f t="shared" si="61"/>
        <v/>
      </c>
      <c r="B173" s="161" t="str">
        <f>IF('Year 8 _2022'!$B172="","", 'Year 8 _2022'!$B172)</f>
        <v/>
      </c>
      <c r="C173" s="160" t="str">
        <f>IF('Year 8 _2022'!$C172="","", 'Year 8 _2022'!$C172)</f>
        <v>NA</v>
      </c>
      <c r="D173" s="149" t="str">
        <f>IF('Year 8 _2022'!$D172="","", 'Year 8 _2022'!$D172)</f>
        <v/>
      </c>
      <c r="E173" s="138"/>
      <c r="F173" s="230" t="str">
        <f>IF('Year 8 _2022'!$E172="","", 'Year 8 _2022'!$E172)</f>
        <v/>
      </c>
      <c r="G173" s="161" t="str">
        <f>IF('Year 8 _2022'!$AB172="","", 'Year 8 _2022'!$AB172)</f>
        <v/>
      </c>
      <c r="H173" s="120"/>
      <c r="I173" s="171" t="str">
        <f>IF('Year 8 _2022'!$I172="","", 'Year 8 _2022'!$I172)</f>
        <v/>
      </c>
      <c r="J173" s="181"/>
      <c r="K173" s="180" t="str">
        <f>IF('Year 8 _2022'!$J172="","", 'Year 8 _2022'!$J172)</f>
        <v/>
      </c>
      <c r="L173" s="181"/>
      <c r="M173" s="180">
        <f t="shared" si="70"/>
        <v>0</v>
      </c>
      <c r="N173" s="180" t="str">
        <f>IF('Year 8 _2022'!$L172="","", 'Year 8 _2022'!$L172)</f>
        <v/>
      </c>
      <c r="O173" s="181"/>
      <c r="P173" s="171">
        <f>IF('Year 8 _2022'!$O172="",0, ('Year 8 _2022'!$O172+'Year 8 _2022'!$R172))</f>
        <v>0</v>
      </c>
      <c r="Q173" s="181"/>
      <c r="R173" s="180">
        <f>IF('Year 8 _2022'!$P172="",0, 'Year 8 _2022'!$P172)</f>
        <v>0</v>
      </c>
      <c r="S173" s="242"/>
      <c r="T173" s="349"/>
      <c r="U173" s="242"/>
      <c r="V173" s="174">
        <f t="shared" si="62"/>
        <v>0</v>
      </c>
      <c r="W173" s="351"/>
      <c r="X173" s="175"/>
      <c r="Y173" s="180">
        <f>IF('Year 8 _2022'!$V172="",0, ('Year 8 _2022'!$V172+'Year 8 _2022'!$Y172))</f>
        <v>0</v>
      </c>
      <c r="Z173" s="181"/>
      <c r="AA173" s="162">
        <f>IF('Year 8 _2022'!$W172="",0, 'Year 8 _2022'!$W172)</f>
        <v>0</v>
      </c>
      <c r="AB173" s="184"/>
      <c r="AC173" s="353"/>
      <c r="AD173" s="120"/>
      <c r="AE173" s="174">
        <f t="shared" si="72"/>
        <v>0</v>
      </c>
      <c r="AF173" s="183"/>
      <c r="AG173" s="165" t="str">
        <f t="shared" si="63"/>
        <v/>
      </c>
      <c r="AH173" s="170" t="str">
        <f t="shared" si="64"/>
        <v/>
      </c>
      <c r="AI173" s="153">
        <f t="shared" si="49"/>
        <v>0</v>
      </c>
      <c r="AJ173" s="166" t="str">
        <f t="shared" si="65"/>
        <v>NA</v>
      </c>
      <c r="AK173" s="166" t="str">
        <f t="shared" si="50"/>
        <v/>
      </c>
      <c r="AL173" s="166" t="str">
        <f t="shared" si="51"/>
        <v/>
      </c>
      <c r="AM173" s="166" t="str">
        <f t="shared" si="52"/>
        <v/>
      </c>
      <c r="AN173" s="166">
        <f t="shared" si="53"/>
        <v>0</v>
      </c>
      <c r="AO173" s="166">
        <f t="shared" si="54"/>
        <v>0</v>
      </c>
      <c r="AP173" s="166">
        <f t="shared" si="55"/>
        <v>0</v>
      </c>
      <c r="AQ173" s="166">
        <f t="shared" si="56"/>
        <v>0</v>
      </c>
      <c r="AR173" s="167" t="str">
        <f>IF('Year 8 _2022'!$S172="","", 'Year 8 _2022'!$S172)</f>
        <v/>
      </c>
      <c r="AS173" s="166" t="str">
        <f>IF('Year 8 _2022'!$Z172="","", 'Year 8 _2022'!$Z172)</f>
        <v/>
      </c>
      <c r="AT173" s="166" t="str">
        <f t="shared" si="71"/>
        <v/>
      </c>
      <c r="AU173" s="166" t="str">
        <f t="shared" si="57"/>
        <v>NA</v>
      </c>
      <c r="AV173" s="166" t="str">
        <f>IF(AU173="NA","",IF(AU173=999999, "", IF(AU173=888888, "", IF(COUNTIF($AU$11:AU173,AU173)=1,AU173,""))))</f>
        <v/>
      </c>
      <c r="AW173" s="166" t="str">
        <f t="shared" si="58"/>
        <v>NA</v>
      </c>
      <c r="AX173" s="166" t="str">
        <f>IF(AW173="NA","",IF(AW173=999999, "", IF(AW173=888888, "", IF(COUNTIF($AW$11:AW173,AW173)=1,AW173,""))))</f>
        <v/>
      </c>
      <c r="AY173" s="166" t="str">
        <f t="shared" si="59"/>
        <v>NA</v>
      </c>
      <c r="AZ173" s="166" t="str">
        <f>IF(AY173="NA","",IF(AY173=999999, "", IF(AY173=888888, "", IF(COUNTIF($AY$11:AY173,AY173)=1,AY173,""))))</f>
        <v/>
      </c>
      <c r="BA173" s="166">
        <f t="shared" si="66"/>
        <v>0</v>
      </c>
      <c r="BB173" s="166">
        <f t="shared" si="67"/>
        <v>0</v>
      </c>
      <c r="BC173" s="166" t="str">
        <f t="shared" si="68"/>
        <v/>
      </c>
      <c r="BD173" s="166" t="str">
        <f t="shared" si="60"/>
        <v/>
      </c>
      <c r="BE173" s="120" t="str">
        <f t="shared" si="69"/>
        <v>NA</v>
      </c>
      <c r="BF173" s="120" t="str">
        <f>IF(BE173="NA","",IF(BE173=999999, "", IF(BE173=888888, "", IF(COUNTIF($BE$11:BE173,BE173)=1,BE173,""))))</f>
        <v/>
      </c>
      <c r="BG173" s="121"/>
      <c r="BH173" s="121"/>
      <c r="BI173" s="121"/>
      <c r="BJ173" s="121"/>
      <c r="BK173" s="121"/>
      <c r="BL173" s="121"/>
      <c r="BM173" s="119"/>
      <c r="BN173" s="119"/>
      <c r="BO173" s="119"/>
      <c r="BP173" s="119"/>
      <c r="BQ173" s="119"/>
      <c r="BR173" s="119"/>
      <c r="BS173" s="119"/>
      <c r="BT173" s="119"/>
      <c r="BU173" s="119"/>
      <c r="BV173" s="119"/>
      <c r="BW173" s="119"/>
      <c r="BX173" s="119"/>
      <c r="BY173" s="119"/>
      <c r="BZ173" s="121"/>
      <c r="CA173" s="121"/>
      <c r="CB173" s="121"/>
      <c r="CC173" s="121"/>
      <c r="CD173" s="118"/>
      <c r="CE173" s="118"/>
      <c r="CF173" s="26"/>
      <c r="CG173" s="26"/>
      <c r="CH173" s="26"/>
      <c r="CI173" s="26"/>
      <c r="CJ173" s="26"/>
      <c r="CK173" s="26"/>
      <c r="CL173" s="26"/>
      <c r="CM173" s="26"/>
      <c r="CN173" s="26"/>
      <c r="CO173" s="26"/>
      <c r="CP173" s="26"/>
      <c r="CQ173" s="26"/>
      <c r="CR173" s="26"/>
      <c r="CS173" s="26"/>
      <c r="CT173" s="26"/>
      <c r="CU173" s="26"/>
    </row>
    <row r="174" spans="1:99" ht="15.5" x14ac:dyDescent="0.35">
      <c r="A174" s="203" t="str">
        <f t="shared" si="61"/>
        <v/>
      </c>
      <c r="B174" s="161" t="str">
        <f>IF('Year 8 _2022'!$B173="","", 'Year 8 _2022'!$B173)</f>
        <v/>
      </c>
      <c r="C174" s="160" t="str">
        <f>IF('Year 8 _2022'!$C173="","", 'Year 8 _2022'!$C173)</f>
        <v>NA</v>
      </c>
      <c r="D174" s="149" t="str">
        <f>IF('Year 8 _2022'!$D173="","", 'Year 8 _2022'!$D173)</f>
        <v/>
      </c>
      <c r="E174" s="138"/>
      <c r="F174" s="230" t="str">
        <f>IF('Year 8 _2022'!$E173="","", 'Year 8 _2022'!$E173)</f>
        <v/>
      </c>
      <c r="G174" s="161" t="str">
        <f>IF('Year 8 _2022'!$AB173="","", 'Year 8 _2022'!$AB173)</f>
        <v/>
      </c>
      <c r="H174" s="120"/>
      <c r="I174" s="171" t="str">
        <f>IF('Year 8 _2022'!$I173="","", 'Year 8 _2022'!$I173)</f>
        <v/>
      </c>
      <c r="J174" s="181"/>
      <c r="K174" s="180" t="str">
        <f>IF('Year 8 _2022'!$J173="","", 'Year 8 _2022'!$J173)</f>
        <v/>
      </c>
      <c r="L174" s="181"/>
      <c r="M174" s="180">
        <f t="shared" si="70"/>
        <v>0</v>
      </c>
      <c r="N174" s="180" t="str">
        <f>IF('Year 8 _2022'!$L173="","", 'Year 8 _2022'!$L173)</f>
        <v/>
      </c>
      <c r="O174" s="181"/>
      <c r="P174" s="171">
        <f>IF('Year 8 _2022'!$O173="",0, ('Year 8 _2022'!$O173+'Year 8 _2022'!$R173))</f>
        <v>0</v>
      </c>
      <c r="Q174" s="181"/>
      <c r="R174" s="180">
        <f>IF('Year 8 _2022'!$P173="",0, 'Year 8 _2022'!$P173)</f>
        <v>0</v>
      </c>
      <c r="S174" s="242"/>
      <c r="T174" s="349"/>
      <c r="U174" s="242"/>
      <c r="V174" s="174">
        <f t="shared" si="62"/>
        <v>0</v>
      </c>
      <c r="W174" s="351"/>
      <c r="X174" s="175"/>
      <c r="Y174" s="180">
        <f>IF('Year 8 _2022'!$V173="",0, ('Year 8 _2022'!$V173+'Year 8 _2022'!$Y173))</f>
        <v>0</v>
      </c>
      <c r="Z174" s="181"/>
      <c r="AA174" s="162">
        <f>IF('Year 8 _2022'!$W173="",0, 'Year 8 _2022'!$W173)</f>
        <v>0</v>
      </c>
      <c r="AB174" s="184"/>
      <c r="AC174" s="353"/>
      <c r="AD174" s="120"/>
      <c r="AE174" s="174">
        <f t="shared" si="72"/>
        <v>0</v>
      </c>
      <c r="AF174" s="183"/>
      <c r="AG174" s="165" t="str">
        <f t="shared" si="63"/>
        <v/>
      </c>
      <c r="AH174" s="170" t="str">
        <f t="shared" si="64"/>
        <v/>
      </c>
      <c r="AI174" s="153">
        <f t="shared" si="49"/>
        <v>0</v>
      </c>
      <c r="AJ174" s="166" t="str">
        <f t="shared" si="65"/>
        <v>NA</v>
      </c>
      <c r="AK174" s="166" t="str">
        <f t="shared" si="50"/>
        <v/>
      </c>
      <c r="AL174" s="166" t="str">
        <f t="shared" si="51"/>
        <v/>
      </c>
      <c r="AM174" s="166" t="str">
        <f t="shared" si="52"/>
        <v/>
      </c>
      <c r="AN174" s="166">
        <f t="shared" si="53"/>
        <v>0</v>
      </c>
      <c r="AO174" s="166">
        <f t="shared" si="54"/>
        <v>0</v>
      </c>
      <c r="AP174" s="166">
        <f t="shared" si="55"/>
        <v>0</v>
      </c>
      <c r="AQ174" s="166">
        <f t="shared" si="56"/>
        <v>0</v>
      </c>
      <c r="AR174" s="167" t="str">
        <f>IF('Year 8 _2022'!$S173="","", 'Year 8 _2022'!$S173)</f>
        <v/>
      </c>
      <c r="AS174" s="166" t="str">
        <f>IF('Year 8 _2022'!$Z173="","", 'Year 8 _2022'!$Z173)</f>
        <v/>
      </c>
      <c r="AT174" s="166" t="str">
        <f t="shared" si="71"/>
        <v/>
      </c>
      <c r="AU174" s="166" t="str">
        <f t="shared" si="57"/>
        <v>NA</v>
      </c>
      <c r="AV174" s="166" t="str">
        <f>IF(AU174="NA","",IF(AU174=999999, "", IF(AU174=888888, "", IF(COUNTIF($AU$11:AU174,AU174)=1,AU174,""))))</f>
        <v/>
      </c>
      <c r="AW174" s="166" t="str">
        <f t="shared" si="58"/>
        <v>NA</v>
      </c>
      <c r="AX174" s="166" t="str">
        <f>IF(AW174="NA","",IF(AW174=999999, "", IF(AW174=888888, "", IF(COUNTIF($AW$11:AW174,AW174)=1,AW174,""))))</f>
        <v/>
      </c>
      <c r="AY174" s="166" t="str">
        <f t="shared" si="59"/>
        <v>NA</v>
      </c>
      <c r="AZ174" s="166" t="str">
        <f>IF(AY174="NA","",IF(AY174=999999, "", IF(AY174=888888, "", IF(COUNTIF($AY$11:AY174,AY174)=1,AY174,""))))</f>
        <v/>
      </c>
      <c r="BA174" s="166">
        <f t="shared" si="66"/>
        <v>0</v>
      </c>
      <c r="BB174" s="166">
        <f t="shared" si="67"/>
        <v>0</v>
      </c>
      <c r="BC174" s="166" t="str">
        <f t="shared" si="68"/>
        <v/>
      </c>
      <c r="BD174" s="166" t="str">
        <f t="shared" si="60"/>
        <v/>
      </c>
      <c r="BE174" s="120" t="str">
        <f t="shared" si="69"/>
        <v>NA</v>
      </c>
      <c r="BF174" s="120" t="str">
        <f>IF(BE174="NA","",IF(BE174=999999, "", IF(BE174=888888, "", IF(COUNTIF($BE$11:BE174,BE174)=1,BE174,""))))</f>
        <v/>
      </c>
      <c r="BG174" s="121"/>
      <c r="BH174" s="121"/>
      <c r="BI174" s="121"/>
      <c r="BJ174" s="121"/>
      <c r="BK174" s="121"/>
      <c r="BL174" s="121"/>
      <c r="BM174" s="119"/>
      <c r="BN174" s="119"/>
      <c r="BO174" s="119"/>
      <c r="BP174" s="119"/>
      <c r="BQ174" s="119"/>
      <c r="BR174" s="119"/>
      <c r="BS174" s="119"/>
      <c r="BT174" s="119"/>
      <c r="BU174" s="119"/>
      <c r="BV174" s="119"/>
      <c r="BW174" s="119"/>
      <c r="BX174" s="119"/>
      <c r="BY174" s="119"/>
      <c r="BZ174" s="121"/>
      <c r="CA174" s="121"/>
      <c r="CB174" s="121"/>
      <c r="CC174" s="121"/>
      <c r="CD174" s="118"/>
      <c r="CE174" s="118"/>
      <c r="CF174" s="26"/>
      <c r="CG174" s="26"/>
      <c r="CH174" s="26"/>
      <c r="CI174" s="26"/>
      <c r="CJ174" s="26"/>
      <c r="CK174" s="26"/>
      <c r="CL174" s="26"/>
      <c r="CM174" s="26"/>
      <c r="CN174" s="26"/>
      <c r="CO174" s="26"/>
      <c r="CP174" s="26"/>
      <c r="CQ174" s="26"/>
      <c r="CR174" s="26"/>
      <c r="CS174" s="26"/>
      <c r="CT174" s="26"/>
      <c r="CU174" s="26"/>
    </row>
    <row r="175" spans="1:99" ht="15.5" x14ac:dyDescent="0.35">
      <c r="A175" s="203" t="str">
        <f t="shared" si="61"/>
        <v/>
      </c>
      <c r="B175" s="161" t="str">
        <f>IF('Year 8 _2022'!$B174="","", 'Year 8 _2022'!$B174)</f>
        <v/>
      </c>
      <c r="C175" s="160" t="str">
        <f>IF('Year 8 _2022'!$C174="","", 'Year 8 _2022'!$C174)</f>
        <v>NA</v>
      </c>
      <c r="D175" s="149" t="str">
        <f>IF('Year 8 _2022'!$D174="","", 'Year 8 _2022'!$D174)</f>
        <v/>
      </c>
      <c r="E175" s="138"/>
      <c r="F175" s="230" t="str">
        <f>IF('Year 8 _2022'!$E174="","", 'Year 8 _2022'!$E174)</f>
        <v/>
      </c>
      <c r="G175" s="161" t="str">
        <f>IF('Year 8 _2022'!$AB174="","", 'Year 8 _2022'!$AB174)</f>
        <v/>
      </c>
      <c r="H175" s="120"/>
      <c r="I175" s="171" t="str">
        <f>IF('Year 8 _2022'!$I174="","", 'Year 8 _2022'!$I174)</f>
        <v/>
      </c>
      <c r="J175" s="181"/>
      <c r="K175" s="180" t="str">
        <f>IF('Year 8 _2022'!$J174="","", 'Year 8 _2022'!$J174)</f>
        <v/>
      </c>
      <c r="L175" s="181"/>
      <c r="M175" s="180">
        <f t="shared" si="70"/>
        <v>0</v>
      </c>
      <c r="N175" s="180" t="str">
        <f>IF('Year 8 _2022'!$L174="","", 'Year 8 _2022'!$L174)</f>
        <v/>
      </c>
      <c r="O175" s="181"/>
      <c r="P175" s="171">
        <f>IF('Year 8 _2022'!$O174="",0, ('Year 8 _2022'!$O174+'Year 8 _2022'!$R174))</f>
        <v>0</v>
      </c>
      <c r="Q175" s="181"/>
      <c r="R175" s="180">
        <f>IF('Year 8 _2022'!$P174="",0, 'Year 8 _2022'!$P174)</f>
        <v>0</v>
      </c>
      <c r="S175" s="242"/>
      <c r="T175" s="349"/>
      <c r="U175" s="242"/>
      <c r="V175" s="174">
        <f t="shared" si="62"/>
        <v>0</v>
      </c>
      <c r="W175" s="351"/>
      <c r="X175" s="175"/>
      <c r="Y175" s="180">
        <f>IF('Year 8 _2022'!$V174="",0, ('Year 8 _2022'!$V174+'Year 8 _2022'!$Y174))</f>
        <v>0</v>
      </c>
      <c r="Z175" s="181"/>
      <c r="AA175" s="162">
        <f>IF('Year 8 _2022'!$W174="",0, 'Year 8 _2022'!$W174)</f>
        <v>0</v>
      </c>
      <c r="AB175" s="184"/>
      <c r="AC175" s="353"/>
      <c r="AD175" s="120"/>
      <c r="AE175" s="174">
        <f t="shared" si="72"/>
        <v>0</v>
      </c>
      <c r="AF175" s="183"/>
      <c r="AG175" s="165" t="str">
        <f t="shared" si="63"/>
        <v/>
      </c>
      <c r="AH175" s="170" t="str">
        <f t="shared" si="64"/>
        <v/>
      </c>
      <c r="AI175" s="153">
        <f t="shared" si="49"/>
        <v>0</v>
      </c>
      <c r="AJ175" s="166" t="str">
        <f t="shared" si="65"/>
        <v>NA</v>
      </c>
      <c r="AK175" s="166" t="str">
        <f t="shared" si="50"/>
        <v/>
      </c>
      <c r="AL175" s="166" t="str">
        <f t="shared" si="51"/>
        <v/>
      </c>
      <c r="AM175" s="166" t="str">
        <f t="shared" si="52"/>
        <v/>
      </c>
      <c r="AN175" s="166">
        <f t="shared" si="53"/>
        <v>0</v>
      </c>
      <c r="AO175" s="166">
        <f t="shared" si="54"/>
        <v>0</v>
      </c>
      <c r="AP175" s="166">
        <f t="shared" si="55"/>
        <v>0</v>
      </c>
      <c r="AQ175" s="166">
        <f t="shared" si="56"/>
        <v>0</v>
      </c>
      <c r="AR175" s="167" t="str">
        <f>IF('Year 8 _2022'!$S174="","", 'Year 8 _2022'!$S174)</f>
        <v/>
      </c>
      <c r="AS175" s="166" t="str">
        <f>IF('Year 8 _2022'!$Z174="","", 'Year 8 _2022'!$Z174)</f>
        <v/>
      </c>
      <c r="AT175" s="166" t="str">
        <f t="shared" si="71"/>
        <v/>
      </c>
      <c r="AU175" s="166" t="str">
        <f t="shared" si="57"/>
        <v>NA</v>
      </c>
      <c r="AV175" s="166" t="str">
        <f>IF(AU175="NA","",IF(AU175=999999, "", IF(AU175=888888, "", IF(COUNTIF($AU$11:AU175,AU175)=1,AU175,""))))</f>
        <v/>
      </c>
      <c r="AW175" s="166" t="str">
        <f t="shared" si="58"/>
        <v>NA</v>
      </c>
      <c r="AX175" s="166" t="str">
        <f>IF(AW175="NA","",IF(AW175=999999, "", IF(AW175=888888, "", IF(COUNTIF($AW$11:AW175,AW175)=1,AW175,""))))</f>
        <v/>
      </c>
      <c r="AY175" s="166" t="str">
        <f t="shared" si="59"/>
        <v>NA</v>
      </c>
      <c r="AZ175" s="166" t="str">
        <f>IF(AY175="NA","",IF(AY175=999999, "", IF(AY175=888888, "", IF(COUNTIF($AY$11:AY175,AY175)=1,AY175,""))))</f>
        <v/>
      </c>
      <c r="BA175" s="166">
        <f t="shared" si="66"/>
        <v>0</v>
      </c>
      <c r="BB175" s="166">
        <f t="shared" si="67"/>
        <v>0</v>
      </c>
      <c r="BC175" s="166" t="str">
        <f t="shared" si="68"/>
        <v/>
      </c>
      <c r="BD175" s="166" t="str">
        <f t="shared" si="60"/>
        <v/>
      </c>
      <c r="BE175" s="120" t="str">
        <f t="shared" si="69"/>
        <v>NA</v>
      </c>
      <c r="BF175" s="120" t="str">
        <f>IF(BE175="NA","",IF(BE175=999999, "", IF(BE175=888888, "", IF(COUNTIF($BE$11:BE175,BE175)=1,BE175,""))))</f>
        <v/>
      </c>
      <c r="BG175" s="121"/>
      <c r="BH175" s="121"/>
      <c r="BI175" s="121"/>
      <c r="BJ175" s="121"/>
      <c r="BK175" s="121"/>
      <c r="BL175" s="121"/>
      <c r="BM175" s="119"/>
      <c r="BN175" s="119"/>
      <c r="BO175" s="119"/>
      <c r="BP175" s="119"/>
      <c r="BQ175" s="119"/>
      <c r="BR175" s="119"/>
      <c r="BS175" s="119"/>
      <c r="BT175" s="119"/>
      <c r="BU175" s="119"/>
      <c r="BV175" s="119"/>
      <c r="BW175" s="119"/>
      <c r="BX175" s="119"/>
      <c r="BY175" s="119"/>
      <c r="BZ175" s="121"/>
      <c r="CA175" s="121"/>
      <c r="CB175" s="121"/>
      <c r="CC175" s="121"/>
      <c r="CD175" s="118"/>
      <c r="CE175" s="118"/>
      <c r="CF175" s="26"/>
      <c r="CG175" s="26"/>
      <c r="CH175" s="26"/>
      <c r="CI175" s="26"/>
      <c r="CJ175" s="26"/>
      <c r="CK175" s="26"/>
      <c r="CL175" s="26"/>
      <c r="CM175" s="26"/>
      <c r="CN175" s="26"/>
      <c r="CO175" s="26"/>
      <c r="CP175" s="26"/>
      <c r="CQ175" s="26"/>
      <c r="CR175" s="26"/>
      <c r="CS175" s="26"/>
      <c r="CT175" s="26"/>
      <c r="CU175" s="26"/>
    </row>
    <row r="176" spans="1:99" ht="15.5" x14ac:dyDescent="0.35">
      <c r="A176" s="203" t="str">
        <f t="shared" si="61"/>
        <v/>
      </c>
      <c r="B176" s="161" t="str">
        <f>IF('Year 8 _2022'!$B175="","", 'Year 8 _2022'!$B175)</f>
        <v/>
      </c>
      <c r="C176" s="160" t="str">
        <f>IF('Year 8 _2022'!$C175="","", 'Year 8 _2022'!$C175)</f>
        <v>NA</v>
      </c>
      <c r="D176" s="149" t="str">
        <f>IF('Year 8 _2022'!$D175="","", 'Year 8 _2022'!$D175)</f>
        <v/>
      </c>
      <c r="E176" s="138"/>
      <c r="F176" s="230" t="str">
        <f>IF('Year 8 _2022'!$E175="","", 'Year 8 _2022'!$E175)</f>
        <v/>
      </c>
      <c r="G176" s="161" t="str">
        <f>IF('Year 8 _2022'!$AB175="","", 'Year 8 _2022'!$AB175)</f>
        <v/>
      </c>
      <c r="H176" s="120"/>
      <c r="I176" s="171" t="str">
        <f>IF('Year 8 _2022'!$I175="","", 'Year 8 _2022'!$I175)</f>
        <v/>
      </c>
      <c r="J176" s="181"/>
      <c r="K176" s="180" t="str">
        <f>IF('Year 8 _2022'!$J175="","", 'Year 8 _2022'!$J175)</f>
        <v/>
      </c>
      <c r="L176" s="181"/>
      <c r="M176" s="180">
        <f t="shared" si="70"/>
        <v>0</v>
      </c>
      <c r="N176" s="180" t="str">
        <f>IF('Year 8 _2022'!$L175="","", 'Year 8 _2022'!$L175)</f>
        <v/>
      </c>
      <c r="O176" s="181"/>
      <c r="P176" s="171">
        <f>IF('Year 8 _2022'!$O175="",0, ('Year 8 _2022'!$O175+'Year 8 _2022'!$R175))</f>
        <v>0</v>
      </c>
      <c r="Q176" s="181"/>
      <c r="R176" s="180">
        <f>IF('Year 8 _2022'!$P175="",0, 'Year 8 _2022'!$P175)</f>
        <v>0</v>
      </c>
      <c r="S176" s="242"/>
      <c r="T176" s="349"/>
      <c r="U176" s="242"/>
      <c r="V176" s="174">
        <f t="shared" si="62"/>
        <v>0</v>
      </c>
      <c r="W176" s="351"/>
      <c r="X176" s="175"/>
      <c r="Y176" s="180">
        <f>IF('Year 8 _2022'!$V175="",0, ('Year 8 _2022'!$V175+'Year 8 _2022'!$Y175))</f>
        <v>0</v>
      </c>
      <c r="Z176" s="181"/>
      <c r="AA176" s="162">
        <f>IF('Year 8 _2022'!$W175="",0, 'Year 8 _2022'!$W175)</f>
        <v>0</v>
      </c>
      <c r="AB176" s="184"/>
      <c r="AC176" s="353"/>
      <c r="AD176" s="120"/>
      <c r="AE176" s="174">
        <f t="shared" si="72"/>
        <v>0</v>
      </c>
      <c r="AF176" s="183"/>
      <c r="AG176" s="165" t="str">
        <f t="shared" si="63"/>
        <v/>
      </c>
      <c r="AH176" s="170" t="str">
        <f t="shared" si="64"/>
        <v/>
      </c>
      <c r="AI176" s="153">
        <f t="shared" si="49"/>
        <v>0</v>
      </c>
      <c r="AJ176" s="166" t="str">
        <f t="shared" si="65"/>
        <v>NA</v>
      </c>
      <c r="AK176" s="166" t="str">
        <f t="shared" si="50"/>
        <v/>
      </c>
      <c r="AL176" s="166" t="str">
        <f t="shared" si="51"/>
        <v/>
      </c>
      <c r="AM176" s="166" t="str">
        <f t="shared" si="52"/>
        <v/>
      </c>
      <c r="AN176" s="166">
        <f t="shared" si="53"/>
        <v>0</v>
      </c>
      <c r="AO176" s="166">
        <f t="shared" si="54"/>
        <v>0</v>
      </c>
      <c r="AP176" s="166">
        <f t="shared" si="55"/>
        <v>0</v>
      </c>
      <c r="AQ176" s="166">
        <f t="shared" si="56"/>
        <v>0</v>
      </c>
      <c r="AR176" s="167" t="str">
        <f>IF('Year 8 _2022'!$S175="","", 'Year 8 _2022'!$S175)</f>
        <v/>
      </c>
      <c r="AS176" s="166" t="str">
        <f>IF('Year 8 _2022'!$Z175="","", 'Year 8 _2022'!$Z175)</f>
        <v/>
      </c>
      <c r="AT176" s="166" t="str">
        <f t="shared" si="71"/>
        <v/>
      </c>
      <c r="AU176" s="166" t="str">
        <f t="shared" si="57"/>
        <v>NA</v>
      </c>
      <c r="AV176" s="166" t="str">
        <f>IF(AU176="NA","",IF(AU176=999999, "", IF(AU176=888888, "", IF(COUNTIF($AU$11:AU176,AU176)=1,AU176,""))))</f>
        <v/>
      </c>
      <c r="AW176" s="166" t="str">
        <f t="shared" si="58"/>
        <v>NA</v>
      </c>
      <c r="AX176" s="166" t="str">
        <f>IF(AW176="NA","",IF(AW176=999999, "", IF(AW176=888888, "", IF(COUNTIF($AW$11:AW176,AW176)=1,AW176,""))))</f>
        <v/>
      </c>
      <c r="AY176" s="166" t="str">
        <f t="shared" si="59"/>
        <v>NA</v>
      </c>
      <c r="AZ176" s="166" t="str">
        <f>IF(AY176="NA","",IF(AY176=999999, "", IF(AY176=888888, "", IF(COUNTIF($AY$11:AY176,AY176)=1,AY176,""))))</f>
        <v/>
      </c>
      <c r="BA176" s="166">
        <f t="shared" si="66"/>
        <v>0</v>
      </c>
      <c r="BB176" s="166">
        <f t="shared" si="67"/>
        <v>0</v>
      </c>
      <c r="BC176" s="166" t="str">
        <f t="shared" si="68"/>
        <v/>
      </c>
      <c r="BD176" s="166" t="str">
        <f t="shared" si="60"/>
        <v/>
      </c>
      <c r="BE176" s="120" t="str">
        <f t="shared" si="69"/>
        <v>NA</v>
      </c>
      <c r="BF176" s="120" t="str">
        <f>IF(BE176="NA","",IF(BE176=999999, "", IF(BE176=888888, "", IF(COUNTIF($BE$11:BE176,BE176)=1,BE176,""))))</f>
        <v/>
      </c>
      <c r="BG176" s="121"/>
      <c r="BH176" s="121"/>
      <c r="BI176" s="121"/>
      <c r="BJ176" s="121"/>
      <c r="BK176" s="121"/>
      <c r="BL176" s="121"/>
      <c r="BM176" s="119"/>
      <c r="BN176" s="119"/>
      <c r="BO176" s="119"/>
      <c r="BP176" s="119"/>
      <c r="BQ176" s="119"/>
      <c r="BR176" s="119"/>
      <c r="BS176" s="119"/>
      <c r="BT176" s="119"/>
      <c r="BU176" s="119"/>
      <c r="BV176" s="119"/>
      <c r="BW176" s="119"/>
      <c r="BX176" s="119"/>
      <c r="BY176" s="119"/>
      <c r="BZ176" s="121"/>
      <c r="CA176" s="121"/>
      <c r="CB176" s="121"/>
      <c r="CC176" s="121"/>
      <c r="CD176" s="118"/>
      <c r="CE176" s="118"/>
      <c r="CF176" s="26"/>
      <c r="CG176" s="26"/>
      <c r="CH176" s="26"/>
      <c r="CI176" s="26"/>
      <c r="CJ176" s="26"/>
      <c r="CK176" s="26"/>
      <c r="CL176" s="26"/>
      <c r="CM176" s="26"/>
      <c r="CN176" s="26"/>
      <c r="CO176" s="26"/>
      <c r="CP176" s="26"/>
      <c r="CQ176" s="26"/>
      <c r="CR176" s="26"/>
      <c r="CS176" s="26"/>
      <c r="CT176" s="26"/>
      <c r="CU176" s="26"/>
    </row>
    <row r="177" spans="1:99" ht="15.5" x14ac:dyDescent="0.35">
      <c r="A177" s="203" t="str">
        <f t="shared" si="61"/>
        <v/>
      </c>
      <c r="B177" s="161" t="str">
        <f>IF('Year 8 _2022'!$B176="","", 'Year 8 _2022'!$B176)</f>
        <v/>
      </c>
      <c r="C177" s="160" t="str">
        <f>IF('Year 8 _2022'!$C176="","", 'Year 8 _2022'!$C176)</f>
        <v>NA</v>
      </c>
      <c r="D177" s="149" t="str">
        <f>IF('Year 8 _2022'!$D176="","", 'Year 8 _2022'!$D176)</f>
        <v/>
      </c>
      <c r="E177" s="138"/>
      <c r="F177" s="230" t="str">
        <f>IF('Year 8 _2022'!$E176="","", 'Year 8 _2022'!$E176)</f>
        <v/>
      </c>
      <c r="G177" s="161" t="str">
        <f>IF('Year 8 _2022'!$AB176="","", 'Year 8 _2022'!$AB176)</f>
        <v/>
      </c>
      <c r="H177" s="120"/>
      <c r="I177" s="171" t="str">
        <f>IF('Year 8 _2022'!$I176="","", 'Year 8 _2022'!$I176)</f>
        <v/>
      </c>
      <c r="J177" s="181"/>
      <c r="K177" s="180" t="str">
        <f>IF('Year 8 _2022'!$J176="","", 'Year 8 _2022'!$J176)</f>
        <v/>
      </c>
      <c r="L177" s="181"/>
      <c r="M177" s="180">
        <f t="shared" si="70"/>
        <v>0</v>
      </c>
      <c r="N177" s="180" t="str">
        <f>IF('Year 8 _2022'!$L176="","", 'Year 8 _2022'!$L176)</f>
        <v/>
      </c>
      <c r="O177" s="181"/>
      <c r="P177" s="171">
        <f>IF('Year 8 _2022'!$O176="",0, ('Year 8 _2022'!$O176+'Year 8 _2022'!$R176))</f>
        <v>0</v>
      </c>
      <c r="Q177" s="181"/>
      <c r="R177" s="180">
        <f>IF('Year 8 _2022'!$P176="",0, 'Year 8 _2022'!$P176)</f>
        <v>0</v>
      </c>
      <c r="S177" s="242"/>
      <c r="T177" s="349"/>
      <c r="U177" s="242"/>
      <c r="V177" s="174">
        <f t="shared" si="62"/>
        <v>0</v>
      </c>
      <c r="W177" s="351"/>
      <c r="X177" s="175"/>
      <c r="Y177" s="180">
        <f>IF('Year 8 _2022'!$V176="",0, ('Year 8 _2022'!$V176+'Year 8 _2022'!$Y176))</f>
        <v>0</v>
      </c>
      <c r="Z177" s="181"/>
      <c r="AA177" s="162">
        <f>IF('Year 8 _2022'!$W176="",0, 'Year 8 _2022'!$W176)</f>
        <v>0</v>
      </c>
      <c r="AB177" s="184"/>
      <c r="AC177" s="353"/>
      <c r="AD177" s="120"/>
      <c r="AE177" s="174">
        <f t="shared" si="72"/>
        <v>0</v>
      </c>
      <c r="AF177" s="183"/>
      <c r="AG177" s="165" t="str">
        <f t="shared" si="63"/>
        <v/>
      </c>
      <c r="AH177" s="170" t="str">
        <f t="shared" si="64"/>
        <v/>
      </c>
      <c r="AI177" s="153">
        <f t="shared" si="49"/>
        <v>0</v>
      </c>
      <c r="AJ177" s="166" t="str">
        <f t="shared" si="65"/>
        <v>NA</v>
      </c>
      <c r="AK177" s="166" t="str">
        <f t="shared" si="50"/>
        <v/>
      </c>
      <c r="AL177" s="166" t="str">
        <f t="shared" si="51"/>
        <v/>
      </c>
      <c r="AM177" s="166" t="str">
        <f t="shared" si="52"/>
        <v/>
      </c>
      <c r="AN177" s="166">
        <f t="shared" si="53"/>
        <v>0</v>
      </c>
      <c r="AO177" s="166">
        <f t="shared" si="54"/>
        <v>0</v>
      </c>
      <c r="AP177" s="166">
        <f t="shared" si="55"/>
        <v>0</v>
      </c>
      <c r="AQ177" s="166">
        <f t="shared" si="56"/>
        <v>0</v>
      </c>
      <c r="AR177" s="167" t="str">
        <f>IF('Year 8 _2022'!$S176="","", 'Year 8 _2022'!$S176)</f>
        <v/>
      </c>
      <c r="AS177" s="166" t="str">
        <f>IF('Year 8 _2022'!$Z176="","", 'Year 8 _2022'!$Z176)</f>
        <v/>
      </c>
      <c r="AT177" s="166" t="str">
        <f t="shared" si="71"/>
        <v/>
      </c>
      <c r="AU177" s="166" t="str">
        <f t="shared" si="57"/>
        <v>NA</v>
      </c>
      <c r="AV177" s="166" t="str">
        <f>IF(AU177="NA","",IF(AU177=999999, "", IF(AU177=888888, "", IF(COUNTIF($AU$11:AU177,AU177)=1,AU177,""))))</f>
        <v/>
      </c>
      <c r="AW177" s="166" t="str">
        <f t="shared" si="58"/>
        <v>NA</v>
      </c>
      <c r="AX177" s="166" t="str">
        <f>IF(AW177="NA","",IF(AW177=999999, "", IF(AW177=888888, "", IF(COUNTIF($AW$11:AW177,AW177)=1,AW177,""))))</f>
        <v/>
      </c>
      <c r="AY177" s="166" t="str">
        <f t="shared" si="59"/>
        <v>NA</v>
      </c>
      <c r="AZ177" s="166" t="str">
        <f>IF(AY177="NA","",IF(AY177=999999, "", IF(AY177=888888, "", IF(COUNTIF($AY$11:AY177,AY177)=1,AY177,""))))</f>
        <v/>
      </c>
      <c r="BA177" s="166">
        <f t="shared" si="66"/>
        <v>0</v>
      </c>
      <c r="BB177" s="166">
        <f t="shared" si="67"/>
        <v>0</v>
      </c>
      <c r="BC177" s="166" t="str">
        <f t="shared" si="68"/>
        <v/>
      </c>
      <c r="BD177" s="166" t="str">
        <f t="shared" si="60"/>
        <v/>
      </c>
      <c r="BE177" s="120" t="str">
        <f t="shared" si="69"/>
        <v>NA</v>
      </c>
      <c r="BF177" s="120" t="str">
        <f>IF(BE177="NA","",IF(BE177=999999, "", IF(BE177=888888, "", IF(COUNTIF($BE$11:BE177,BE177)=1,BE177,""))))</f>
        <v/>
      </c>
      <c r="BG177" s="121"/>
      <c r="BH177" s="121"/>
      <c r="BI177" s="121"/>
      <c r="BJ177" s="121"/>
      <c r="BK177" s="121"/>
      <c r="BL177" s="121"/>
      <c r="BM177" s="119"/>
      <c r="BN177" s="119"/>
      <c r="BO177" s="119"/>
      <c r="BP177" s="119"/>
      <c r="BQ177" s="119"/>
      <c r="BR177" s="119"/>
      <c r="BS177" s="119"/>
      <c r="BT177" s="119"/>
      <c r="BU177" s="119"/>
      <c r="BV177" s="119"/>
      <c r="BW177" s="119"/>
      <c r="BX177" s="119"/>
      <c r="BY177" s="119"/>
      <c r="BZ177" s="121"/>
      <c r="CA177" s="121"/>
      <c r="CB177" s="121"/>
      <c r="CC177" s="121"/>
      <c r="CD177" s="118"/>
      <c r="CE177" s="118"/>
      <c r="CF177" s="26"/>
      <c r="CG177" s="26"/>
      <c r="CH177" s="26"/>
      <c r="CI177" s="26"/>
      <c r="CJ177" s="26"/>
      <c r="CK177" s="26"/>
      <c r="CL177" s="26"/>
      <c r="CM177" s="26"/>
      <c r="CN177" s="26"/>
      <c r="CO177" s="26"/>
      <c r="CP177" s="26"/>
      <c r="CQ177" s="26"/>
      <c r="CR177" s="26"/>
      <c r="CS177" s="26"/>
      <c r="CT177" s="26"/>
      <c r="CU177" s="26"/>
    </row>
    <row r="178" spans="1:99" ht="15.5" x14ac:dyDescent="0.35">
      <c r="A178" s="203" t="str">
        <f t="shared" si="61"/>
        <v/>
      </c>
      <c r="B178" s="161" t="str">
        <f>IF('Year 8 _2022'!$B177="","", 'Year 8 _2022'!$B177)</f>
        <v/>
      </c>
      <c r="C178" s="160" t="str">
        <f>IF('Year 8 _2022'!$C177="","", 'Year 8 _2022'!$C177)</f>
        <v>NA</v>
      </c>
      <c r="D178" s="149" t="str">
        <f>IF('Year 8 _2022'!$D177="","", 'Year 8 _2022'!$D177)</f>
        <v/>
      </c>
      <c r="E178" s="138"/>
      <c r="F178" s="230" t="str">
        <f>IF('Year 8 _2022'!$E177="","", 'Year 8 _2022'!$E177)</f>
        <v/>
      </c>
      <c r="G178" s="161" t="str">
        <f>IF('Year 8 _2022'!$AB177="","", 'Year 8 _2022'!$AB177)</f>
        <v/>
      </c>
      <c r="H178" s="120"/>
      <c r="I178" s="171" t="str">
        <f>IF('Year 8 _2022'!$I177="","", 'Year 8 _2022'!$I177)</f>
        <v/>
      </c>
      <c r="J178" s="181"/>
      <c r="K178" s="180" t="str">
        <f>IF('Year 8 _2022'!$J177="","", 'Year 8 _2022'!$J177)</f>
        <v/>
      </c>
      <c r="L178" s="181"/>
      <c r="M178" s="180">
        <f t="shared" si="70"/>
        <v>0</v>
      </c>
      <c r="N178" s="180" t="str">
        <f>IF('Year 8 _2022'!$L177="","", 'Year 8 _2022'!$L177)</f>
        <v/>
      </c>
      <c r="O178" s="181"/>
      <c r="P178" s="171">
        <f>IF('Year 8 _2022'!$O177="",0, ('Year 8 _2022'!$O177+'Year 8 _2022'!$R177))</f>
        <v>0</v>
      </c>
      <c r="Q178" s="181"/>
      <c r="R178" s="180">
        <f>IF('Year 8 _2022'!$P177="",0, 'Year 8 _2022'!$P177)</f>
        <v>0</v>
      </c>
      <c r="S178" s="242"/>
      <c r="T178" s="349"/>
      <c r="U178" s="242"/>
      <c r="V178" s="174">
        <f t="shared" si="62"/>
        <v>0</v>
      </c>
      <c r="W178" s="351"/>
      <c r="X178" s="175"/>
      <c r="Y178" s="180">
        <f>IF('Year 8 _2022'!$V177="",0, ('Year 8 _2022'!$V177+'Year 8 _2022'!$Y177))</f>
        <v>0</v>
      </c>
      <c r="Z178" s="181"/>
      <c r="AA178" s="162">
        <f>IF('Year 8 _2022'!$W177="",0, 'Year 8 _2022'!$W177)</f>
        <v>0</v>
      </c>
      <c r="AB178" s="184"/>
      <c r="AC178" s="353"/>
      <c r="AD178" s="120"/>
      <c r="AE178" s="174">
        <f t="shared" si="72"/>
        <v>0</v>
      </c>
      <c r="AF178" s="183"/>
      <c r="AG178" s="165" t="str">
        <f t="shared" si="63"/>
        <v/>
      </c>
      <c r="AH178" s="170" t="str">
        <f t="shared" si="64"/>
        <v/>
      </c>
      <c r="AI178" s="153">
        <f t="shared" si="49"/>
        <v>0</v>
      </c>
      <c r="AJ178" s="166" t="str">
        <f t="shared" si="65"/>
        <v>NA</v>
      </c>
      <c r="AK178" s="166" t="str">
        <f t="shared" si="50"/>
        <v/>
      </c>
      <c r="AL178" s="166" t="str">
        <f t="shared" si="51"/>
        <v/>
      </c>
      <c r="AM178" s="166" t="str">
        <f t="shared" si="52"/>
        <v/>
      </c>
      <c r="AN178" s="166">
        <f t="shared" si="53"/>
        <v>0</v>
      </c>
      <c r="AO178" s="166">
        <f t="shared" si="54"/>
        <v>0</v>
      </c>
      <c r="AP178" s="166">
        <f t="shared" si="55"/>
        <v>0</v>
      </c>
      <c r="AQ178" s="166">
        <f t="shared" si="56"/>
        <v>0</v>
      </c>
      <c r="AR178" s="167" t="str">
        <f>IF('Year 8 _2022'!$S177="","", 'Year 8 _2022'!$S177)</f>
        <v/>
      </c>
      <c r="AS178" s="166" t="str">
        <f>IF('Year 8 _2022'!$Z177="","", 'Year 8 _2022'!$Z177)</f>
        <v/>
      </c>
      <c r="AT178" s="166" t="str">
        <f t="shared" si="71"/>
        <v/>
      </c>
      <c r="AU178" s="166" t="str">
        <f t="shared" si="57"/>
        <v>NA</v>
      </c>
      <c r="AV178" s="166" t="str">
        <f>IF(AU178="NA","",IF(AU178=999999, "", IF(AU178=888888, "", IF(COUNTIF($AU$11:AU178,AU178)=1,AU178,""))))</f>
        <v/>
      </c>
      <c r="AW178" s="166" t="str">
        <f t="shared" si="58"/>
        <v>NA</v>
      </c>
      <c r="AX178" s="166" t="str">
        <f>IF(AW178="NA","",IF(AW178=999999, "", IF(AW178=888888, "", IF(COUNTIF($AW$11:AW178,AW178)=1,AW178,""))))</f>
        <v/>
      </c>
      <c r="AY178" s="166" t="str">
        <f t="shared" si="59"/>
        <v>NA</v>
      </c>
      <c r="AZ178" s="166" t="str">
        <f>IF(AY178="NA","",IF(AY178=999999, "", IF(AY178=888888, "", IF(COUNTIF($AY$11:AY178,AY178)=1,AY178,""))))</f>
        <v/>
      </c>
      <c r="BA178" s="166">
        <f t="shared" si="66"/>
        <v>0</v>
      </c>
      <c r="BB178" s="166">
        <f t="shared" si="67"/>
        <v>0</v>
      </c>
      <c r="BC178" s="166" t="str">
        <f t="shared" si="68"/>
        <v/>
      </c>
      <c r="BD178" s="166" t="str">
        <f t="shared" si="60"/>
        <v/>
      </c>
      <c r="BE178" s="120" t="str">
        <f t="shared" si="69"/>
        <v>NA</v>
      </c>
      <c r="BF178" s="120" t="str">
        <f>IF(BE178="NA","",IF(BE178=999999, "", IF(BE178=888888, "", IF(COUNTIF($BE$11:BE178,BE178)=1,BE178,""))))</f>
        <v/>
      </c>
      <c r="BG178" s="121"/>
      <c r="BH178" s="121"/>
      <c r="BI178" s="121"/>
      <c r="BJ178" s="121"/>
      <c r="BK178" s="121"/>
      <c r="BL178" s="121"/>
      <c r="BM178" s="119"/>
      <c r="BN178" s="119"/>
      <c r="BO178" s="119"/>
      <c r="BP178" s="119"/>
      <c r="BQ178" s="119"/>
      <c r="BR178" s="119"/>
      <c r="BS178" s="119"/>
      <c r="BT178" s="119"/>
      <c r="BU178" s="119"/>
      <c r="BV178" s="119"/>
      <c r="BW178" s="119"/>
      <c r="BX178" s="119"/>
      <c r="BY178" s="119"/>
      <c r="BZ178" s="121"/>
      <c r="CA178" s="121"/>
      <c r="CB178" s="121"/>
      <c r="CC178" s="121"/>
      <c r="CD178" s="118"/>
      <c r="CE178" s="118"/>
      <c r="CF178" s="26"/>
      <c r="CG178" s="26"/>
      <c r="CH178" s="26"/>
      <c r="CI178" s="26"/>
      <c r="CJ178" s="26"/>
      <c r="CK178" s="26"/>
      <c r="CL178" s="26"/>
      <c r="CM178" s="26"/>
      <c r="CN178" s="26"/>
      <c r="CO178" s="26"/>
      <c r="CP178" s="26"/>
      <c r="CQ178" s="26"/>
      <c r="CR178" s="26"/>
      <c r="CS178" s="26"/>
      <c r="CT178" s="26"/>
      <c r="CU178" s="26"/>
    </row>
    <row r="179" spans="1:99" ht="15.5" x14ac:dyDescent="0.35">
      <c r="A179" s="203" t="str">
        <f t="shared" si="61"/>
        <v/>
      </c>
      <c r="B179" s="161" t="str">
        <f>IF('Year 8 _2022'!$B178="","", 'Year 8 _2022'!$B178)</f>
        <v/>
      </c>
      <c r="C179" s="160" t="str">
        <f>IF('Year 8 _2022'!$C178="","", 'Year 8 _2022'!$C178)</f>
        <v>NA</v>
      </c>
      <c r="D179" s="149" t="str">
        <f>IF('Year 8 _2022'!$D178="","", 'Year 8 _2022'!$D178)</f>
        <v/>
      </c>
      <c r="E179" s="138"/>
      <c r="F179" s="230" t="str">
        <f>IF('Year 8 _2022'!$E178="","", 'Year 8 _2022'!$E178)</f>
        <v/>
      </c>
      <c r="G179" s="161" t="str">
        <f>IF('Year 8 _2022'!$AB178="","", 'Year 8 _2022'!$AB178)</f>
        <v/>
      </c>
      <c r="H179" s="120"/>
      <c r="I179" s="171" t="str">
        <f>IF('Year 8 _2022'!$I178="","", 'Year 8 _2022'!$I178)</f>
        <v/>
      </c>
      <c r="J179" s="181"/>
      <c r="K179" s="180" t="str">
        <f>IF('Year 8 _2022'!$J178="","", 'Year 8 _2022'!$J178)</f>
        <v/>
      </c>
      <c r="L179" s="181"/>
      <c r="M179" s="180">
        <f t="shared" si="70"/>
        <v>0</v>
      </c>
      <c r="N179" s="180" t="str">
        <f>IF('Year 8 _2022'!$L178="","", 'Year 8 _2022'!$L178)</f>
        <v/>
      </c>
      <c r="O179" s="181"/>
      <c r="P179" s="171">
        <f>IF('Year 8 _2022'!$O178="",0, ('Year 8 _2022'!$O178+'Year 8 _2022'!$R178))</f>
        <v>0</v>
      </c>
      <c r="Q179" s="181"/>
      <c r="R179" s="180">
        <f>IF('Year 8 _2022'!$P178="",0, 'Year 8 _2022'!$P178)</f>
        <v>0</v>
      </c>
      <c r="S179" s="242"/>
      <c r="T179" s="349"/>
      <c r="U179" s="242"/>
      <c r="V179" s="174">
        <f t="shared" si="62"/>
        <v>0</v>
      </c>
      <c r="W179" s="351"/>
      <c r="X179" s="175"/>
      <c r="Y179" s="180">
        <f>IF('Year 8 _2022'!$V178="",0, ('Year 8 _2022'!$V178+'Year 8 _2022'!$Y178))</f>
        <v>0</v>
      </c>
      <c r="Z179" s="181"/>
      <c r="AA179" s="162">
        <f>IF('Year 8 _2022'!$W178="",0, 'Year 8 _2022'!$W178)</f>
        <v>0</v>
      </c>
      <c r="AB179" s="184"/>
      <c r="AC179" s="353"/>
      <c r="AD179" s="120"/>
      <c r="AE179" s="174">
        <f t="shared" si="72"/>
        <v>0</v>
      </c>
      <c r="AF179" s="183"/>
      <c r="AG179" s="165" t="str">
        <f t="shared" si="63"/>
        <v/>
      </c>
      <c r="AH179" s="170" t="str">
        <f t="shared" si="64"/>
        <v/>
      </c>
      <c r="AI179" s="153">
        <f t="shared" si="49"/>
        <v>0</v>
      </c>
      <c r="AJ179" s="166" t="str">
        <f t="shared" si="65"/>
        <v>NA</v>
      </c>
      <c r="AK179" s="166" t="str">
        <f t="shared" si="50"/>
        <v/>
      </c>
      <c r="AL179" s="166" t="str">
        <f t="shared" si="51"/>
        <v/>
      </c>
      <c r="AM179" s="166" t="str">
        <f t="shared" si="52"/>
        <v/>
      </c>
      <c r="AN179" s="166">
        <f t="shared" si="53"/>
        <v>0</v>
      </c>
      <c r="AO179" s="166">
        <f t="shared" si="54"/>
        <v>0</v>
      </c>
      <c r="AP179" s="166">
        <f t="shared" si="55"/>
        <v>0</v>
      </c>
      <c r="AQ179" s="166">
        <f t="shared" si="56"/>
        <v>0</v>
      </c>
      <c r="AR179" s="167" t="str">
        <f>IF('Year 8 _2022'!$S178="","", 'Year 8 _2022'!$S178)</f>
        <v/>
      </c>
      <c r="AS179" s="166" t="str">
        <f>IF('Year 8 _2022'!$Z178="","", 'Year 8 _2022'!$Z178)</f>
        <v/>
      </c>
      <c r="AT179" s="166" t="str">
        <f t="shared" si="71"/>
        <v/>
      </c>
      <c r="AU179" s="166" t="str">
        <f t="shared" si="57"/>
        <v>NA</v>
      </c>
      <c r="AV179" s="166" t="str">
        <f>IF(AU179="NA","",IF(AU179=999999, "", IF(AU179=888888, "", IF(COUNTIF($AU$11:AU179,AU179)=1,AU179,""))))</f>
        <v/>
      </c>
      <c r="AW179" s="166" t="str">
        <f t="shared" si="58"/>
        <v>NA</v>
      </c>
      <c r="AX179" s="166" t="str">
        <f>IF(AW179="NA","",IF(AW179=999999, "", IF(AW179=888888, "", IF(COUNTIF($AW$11:AW179,AW179)=1,AW179,""))))</f>
        <v/>
      </c>
      <c r="AY179" s="166" t="str">
        <f t="shared" si="59"/>
        <v>NA</v>
      </c>
      <c r="AZ179" s="166" t="str">
        <f>IF(AY179="NA","",IF(AY179=999999, "", IF(AY179=888888, "", IF(COUNTIF($AY$11:AY179,AY179)=1,AY179,""))))</f>
        <v/>
      </c>
      <c r="BA179" s="166">
        <f t="shared" si="66"/>
        <v>0</v>
      </c>
      <c r="BB179" s="166">
        <f t="shared" si="67"/>
        <v>0</v>
      </c>
      <c r="BC179" s="166" t="str">
        <f t="shared" si="68"/>
        <v/>
      </c>
      <c r="BD179" s="166" t="str">
        <f t="shared" si="60"/>
        <v/>
      </c>
      <c r="BE179" s="120" t="str">
        <f t="shared" si="69"/>
        <v>NA</v>
      </c>
      <c r="BF179" s="120" t="str">
        <f>IF(BE179="NA","",IF(BE179=999999, "", IF(BE179=888888, "", IF(COUNTIF($BE$11:BE179,BE179)=1,BE179,""))))</f>
        <v/>
      </c>
      <c r="BG179" s="121"/>
      <c r="BH179" s="121"/>
      <c r="BI179" s="121"/>
      <c r="BJ179" s="121"/>
      <c r="BK179" s="121"/>
      <c r="BL179" s="121"/>
      <c r="BM179" s="119"/>
      <c r="BN179" s="119"/>
      <c r="BO179" s="119"/>
      <c r="BP179" s="119"/>
      <c r="BQ179" s="119"/>
      <c r="BR179" s="119"/>
      <c r="BS179" s="119"/>
      <c r="BT179" s="119"/>
      <c r="BU179" s="119"/>
      <c r="BV179" s="119"/>
      <c r="BW179" s="119"/>
      <c r="BX179" s="119"/>
      <c r="BY179" s="119"/>
      <c r="BZ179" s="121"/>
      <c r="CA179" s="121"/>
      <c r="CB179" s="121"/>
      <c r="CC179" s="121"/>
      <c r="CD179" s="118"/>
      <c r="CE179" s="118"/>
      <c r="CF179" s="26"/>
      <c r="CG179" s="26"/>
      <c r="CH179" s="26"/>
      <c r="CI179" s="26"/>
      <c r="CJ179" s="26"/>
      <c r="CK179" s="26"/>
      <c r="CL179" s="26"/>
      <c r="CM179" s="26"/>
      <c r="CN179" s="26"/>
      <c r="CO179" s="26"/>
      <c r="CP179" s="26"/>
      <c r="CQ179" s="26"/>
      <c r="CR179" s="26"/>
      <c r="CS179" s="26"/>
      <c r="CT179" s="26"/>
      <c r="CU179" s="26"/>
    </row>
    <row r="180" spans="1:99" ht="15.5" x14ac:dyDescent="0.35">
      <c r="A180" s="203" t="str">
        <f t="shared" si="61"/>
        <v/>
      </c>
      <c r="B180" s="161" t="str">
        <f>IF('Year 8 _2022'!$B179="","", 'Year 8 _2022'!$B179)</f>
        <v/>
      </c>
      <c r="C180" s="160" t="str">
        <f>IF('Year 8 _2022'!$C179="","", 'Year 8 _2022'!$C179)</f>
        <v>NA</v>
      </c>
      <c r="D180" s="149" t="str">
        <f>IF('Year 8 _2022'!$D179="","", 'Year 8 _2022'!$D179)</f>
        <v/>
      </c>
      <c r="E180" s="138"/>
      <c r="F180" s="230" t="str">
        <f>IF('Year 8 _2022'!$E179="","", 'Year 8 _2022'!$E179)</f>
        <v/>
      </c>
      <c r="G180" s="161" t="str">
        <f>IF('Year 8 _2022'!$AB179="","", 'Year 8 _2022'!$AB179)</f>
        <v/>
      </c>
      <c r="H180" s="120"/>
      <c r="I180" s="171" t="str">
        <f>IF('Year 8 _2022'!$I179="","", 'Year 8 _2022'!$I179)</f>
        <v/>
      </c>
      <c r="J180" s="181"/>
      <c r="K180" s="180" t="str">
        <f>IF('Year 8 _2022'!$J179="","", 'Year 8 _2022'!$J179)</f>
        <v/>
      </c>
      <c r="L180" s="181"/>
      <c r="M180" s="180">
        <f t="shared" si="70"/>
        <v>0</v>
      </c>
      <c r="N180" s="180" t="str">
        <f>IF('Year 8 _2022'!$L179="","", 'Year 8 _2022'!$L179)</f>
        <v/>
      </c>
      <c r="O180" s="181"/>
      <c r="P180" s="171">
        <f>IF('Year 8 _2022'!$O179="",0, ('Year 8 _2022'!$O179+'Year 8 _2022'!$R179))</f>
        <v>0</v>
      </c>
      <c r="Q180" s="181"/>
      <c r="R180" s="180">
        <f>IF('Year 8 _2022'!$P179="",0, 'Year 8 _2022'!$P179)</f>
        <v>0</v>
      </c>
      <c r="S180" s="242"/>
      <c r="T180" s="349"/>
      <c r="U180" s="242"/>
      <c r="V180" s="174">
        <f t="shared" si="62"/>
        <v>0</v>
      </c>
      <c r="W180" s="351"/>
      <c r="X180" s="175"/>
      <c r="Y180" s="180">
        <f>IF('Year 8 _2022'!$V179="",0, ('Year 8 _2022'!$V179+'Year 8 _2022'!$Y179))</f>
        <v>0</v>
      </c>
      <c r="Z180" s="181"/>
      <c r="AA180" s="162">
        <f>IF('Year 8 _2022'!$W179="",0, 'Year 8 _2022'!$W179)</f>
        <v>0</v>
      </c>
      <c r="AB180" s="184"/>
      <c r="AC180" s="353"/>
      <c r="AD180" s="120"/>
      <c r="AE180" s="174">
        <f t="shared" si="72"/>
        <v>0</v>
      </c>
      <c r="AF180" s="183"/>
      <c r="AG180" s="165" t="str">
        <f t="shared" si="63"/>
        <v/>
      </c>
      <c r="AH180" s="170" t="str">
        <f t="shared" si="64"/>
        <v/>
      </c>
      <c r="AI180" s="153">
        <f t="shared" si="49"/>
        <v>0</v>
      </c>
      <c r="AJ180" s="166" t="str">
        <f t="shared" si="65"/>
        <v>NA</v>
      </c>
      <c r="AK180" s="166" t="str">
        <f t="shared" si="50"/>
        <v/>
      </c>
      <c r="AL180" s="166" t="str">
        <f t="shared" si="51"/>
        <v/>
      </c>
      <c r="AM180" s="166" t="str">
        <f t="shared" si="52"/>
        <v/>
      </c>
      <c r="AN180" s="166">
        <f t="shared" si="53"/>
        <v>0</v>
      </c>
      <c r="AO180" s="166">
        <f t="shared" si="54"/>
        <v>0</v>
      </c>
      <c r="AP180" s="166">
        <f t="shared" si="55"/>
        <v>0</v>
      </c>
      <c r="AQ180" s="166">
        <f t="shared" si="56"/>
        <v>0</v>
      </c>
      <c r="AR180" s="167" t="str">
        <f>IF('Year 8 _2022'!$S179="","", 'Year 8 _2022'!$S179)</f>
        <v/>
      </c>
      <c r="AS180" s="166" t="str">
        <f>IF('Year 8 _2022'!$Z179="","", 'Year 8 _2022'!$Z179)</f>
        <v/>
      </c>
      <c r="AT180" s="166" t="str">
        <f t="shared" si="71"/>
        <v/>
      </c>
      <c r="AU180" s="166" t="str">
        <f t="shared" si="57"/>
        <v>NA</v>
      </c>
      <c r="AV180" s="166" t="str">
        <f>IF(AU180="NA","",IF(AU180=999999, "", IF(AU180=888888, "", IF(COUNTIF($AU$11:AU180,AU180)=1,AU180,""))))</f>
        <v/>
      </c>
      <c r="AW180" s="166" t="str">
        <f t="shared" si="58"/>
        <v>NA</v>
      </c>
      <c r="AX180" s="166" t="str">
        <f>IF(AW180="NA","",IF(AW180=999999, "", IF(AW180=888888, "", IF(COUNTIF($AW$11:AW180,AW180)=1,AW180,""))))</f>
        <v/>
      </c>
      <c r="AY180" s="166" t="str">
        <f t="shared" si="59"/>
        <v>NA</v>
      </c>
      <c r="AZ180" s="166" t="str">
        <f>IF(AY180="NA","",IF(AY180=999999, "", IF(AY180=888888, "", IF(COUNTIF($AY$11:AY180,AY180)=1,AY180,""))))</f>
        <v/>
      </c>
      <c r="BA180" s="166">
        <f t="shared" si="66"/>
        <v>0</v>
      </c>
      <c r="BB180" s="166">
        <f t="shared" si="67"/>
        <v>0</v>
      </c>
      <c r="BC180" s="166" t="str">
        <f t="shared" si="68"/>
        <v/>
      </c>
      <c r="BD180" s="166" t="str">
        <f t="shared" si="60"/>
        <v/>
      </c>
      <c r="BE180" s="120" t="str">
        <f t="shared" si="69"/>
        <v>NA</v>
      </c>
      <c r="BF180" s="120" t="str">
        <f>IF(BE180="NA","",IF(BE180=999999, "", IF(BE180=888888, "", IF(COUNTIF($BE$11:BE180,BE180)=1,BE180,""))))</f>
        <v/>
      </c>
      <c r="BG180" s="121"/>
      <c r="BH180" s="121"/>
      <c r="BI180" s="121"/>
      <c r="BJ180" s="121"/>
      <c r="BK180" s="121"/>
      <c r="BL180" s="121"/>
      <c r="BM180" s="119"/>
      <c r="BN180" s="119"/>
      <c r="BO180" s="119"/>
      <c r="BP180" s="119"/>
      <c r="BQ180" s="119"/>
      <c r="BR180" s="119"/>
      <c r="BS180" s="119"/>
      <c r="BT180" s="119"/>
      <c r="BU180" s="119"/>
      <c r="BV180" s="119"/>
      <c r="BW180" s="119"/>
      <c r="BX180" s="119"/>
      <c r="BY180" s="119"/>
      <c r="BZ180" s="121"/>
      <c r="CA180" s="121"/>
      <c r="CB180" s="121"/>
      <c r="CC180" s="121"/>
      <c r="CD180" s="118"/>
      <c r="CE180" s="118"/>
      <c r="CF180" s="26"/>
      <c r="CG180" s="26"/>
      <c r="CH180" s="26"/>
      <c r="CI180" s="26"/>
      <c r="CJ180" s="26"/>
      <c r="CK180" s="26"/>
      <c r="CL180" s="26"/>
      <c r="CM180" s="26"/>
      <c r="CN180" s="26"/>
      <c r="CO180" s="26"/>
      <c r="CP180" s="26"/>
      <c r="CQ180" s="26"/>
      <c r="CR180" s="26"/>
      <c r="CS180" s="26"/>
      <c r="CT180" s="26"/>
      <c r="CU180" s="26"/>
    </row>
    <row r="181" spans="1:99" ht="15.5" x14ac:dyDescent="0.35">
      <c r="A181" s="203" t="str">
        <f t="shared" si="61"/>
        <v/>
      </c>
      <c r="B181" s="161" t="str">
        <f>IF('Year 8 _2022'!$B180="","", 'Year 8 _2022'!$B180)</f>
        <v/>
      </c>
      <c r="C181" s="160" t="str">
        <f>IF('Year 8 _2022'!$C180="","", 'Year 8 _2022'!$C180)</f>
        <v>NA</v>
      </c>
      <c r="D181" s="149" t="str">
        <f>IF('Year 8 _2022'!$D180="","", 'Year 8 _2022'!$D180)</f>
        <v/>
      </c>
      <c r="E181" s="138"/>
      <c r="F181" s="230" t="str">
        <f>IF('Year 8 _2022'!$E180="","", 'Year 8 _2022'!$E180)</f>
        <v/>
      </c>
      <c r="G181" s="161" t="str">
        <f>IF('Year 8 _2022'!$AB180="","", 'Year 8 _2022'!$AB180)</f>
        <v/>
      </c>
      <c r="H181" s="120"/>
      <c r="I181" s="171" t="str">
        <f>IF('Year 8 _2022'!$I180="","", 'Year 8 _2022'!$I180)</f>
        <v/>
      </c>
      <c r="J181" s="181"/>
      <c r="K181" s="180" t="str">
        <f>IF('Year 8 _2022'!$J180="","", 'Year 8 _2022'!$J180)</f>
        <v/>
      </c>
      <c r="L181" s="181"/>
      <c r="M181" s="180">
        <f t="shared" si="70"/>
        <v>0</v>
      </c>
      <c r="N181" s="180" t="str">
        <f>IF('Year 8 _2022'!$L180="","", 'Year 8 _2022'!$L180)</f>
        <v/>
      </c>
      <c r="O181" s="181"/>
      <c r="P181" s="171">
        <f>IF('Year 8 _2022'!$O180="",0, ('Year 8 _2022'!$O180+'Year 8 _2022'!$R180))</f>
        <v>0</v>
      </c>
      <c r="Q181" s="181"/>
      <c r="R181" s="180">
        <f>IF('Year 8 _2022'!$P180="",0, 'Year 8 _2022'!$P180)</f>
        <v>0</v>
      </c>
      <c r="S181" s="242"/>
      <c r="T181" s="349"/>
      <c r="U181" s="242"/>
      <c r="V181" s="174">
        <f t="shared" si="62"/>
        <v>0</v>
      </c>
      <c r="W181" s="351"/>
      <c r="X181" s="175"/>
      <c r="Y181" s="180">
        <f>IF('Year 8 _2022'!$V180="",0, ('Year 8 _2022'!$V180+'Year 8 _2022'!$Y180))</f>
        <v>0</v>
      </c>
      <c r="Z181" s="181"/>
      <c r="AA181" s="162">
        <f>IF('Year 8 _2022'!$W180="",0, 'Year 8 _2022'!$W180)</f>
        <v>0</v>
      </c>
      <c r="AB181" s="184"/>
      <c r="AC181" s="353"/>
      <c r="AD181" s="120"/>
      <c r="AE181" s="174">
        <f t="shared" si="72"/>
        <v>0</v>
      </c>
      <c r="AF181" s="183"/>
      <c r="AG181" s="165" t="str">
        <f t="shared" si="63"/>
        <v/>
      </c>
      <c r="AH181" s="170" t="str">
        <f t="shared" si="64"/>
        <v/>
      </c>
      <c r="AI181" s="153">
        <f t="shared" si="49"/>
        <v>0</v>
      </c>
      <c r="AJ181" s="166" t="str">
        <f t="shared" si="65"/>
        <v>NA</v>
      </c>
      <c r="AK181" s="166" t="str">
        <f t="shared" si="50"/>
        <v/>
      </c>
      <c r="AL181" s="166" t="str">
        <f t="shared" si="51"/>
        <v/>
      </c>
      <c r="AM181" s="166" t="str">
        <f t="shared" si="52"/>
        <v/>
      </c>
      <c r="AN181" s="166">
        <f t="shared" si="53"/>
        <v>0</v>
      </c>
      <c r="AO181" s="166">
        <f t="shared" si="54"/>
        <v>0</v>
      </c>
      <c r="AP181" s="166">
        <f t="shared" si="55"/>
        <v>0</v>
      </c>
      <c r="AQ181" s="166">
        <f t="shared" si="56"/>
        <v>0</v>
      </c>
      <c r="AR181" s="167" t="str">
        <f>IF('Year 8 _2022'!$S180="","", 'Year 8 _2022'!$S180)</f>
        <v/>
      </c>
      <c r="AS181" s="166" t="str">
        <f>IF('Year 8 _2022'!$Z180="","", 'Year 8 _2022'!$Z180)</f>
        <v/>
      </c>
      <c r="AT181" s="166" t="str">
        <f t="shared" si="71"/>
        <v/>
      </c>
      <c r="AU181" s="166" t="str">
        <f t="shared" si="57"/>
        <v>NA</v>
      </c>
      <c r="AV181" s="166" t="str">
        <f>IF(AU181="NA","",IF(AU181=999999, "", IF(AU181=888888, "", IF(COUNTIF($AU$11:AU181,AU181)=1,AU181,""))))</f>
        <v/>
      </c>
      <c r="AW181" s="166" t="str">
        <f t="shared" si="58"/>
        <v>NA</v>
      </c>
      <c r="AX181" s="166" t="str">
        <f>IF(AW181="NA","",IF(AW181=999999, "", IF(AW181=888888, "", IF(COUNTIF($AW$11:AW181,AW181)=1,AW181,""))))</f>
        <v/>
      </c>
      <c r="AY181" s="166" t="str">
        <f t="shared" si="59"/>
        <v>NA</v>
      </c>
      <c r="AZ181" s="166" t="str">
        <f>IF(AY181="NA","",IF(AY181=999999, "", IF(AY181=888888, "", IF(COUNTIF($AY$11:AY181,AY181)=1,AY181,""))))</f>
        <v/>
      </c>
      <c r="BA181" s="166">
        <f t="shared" si="66"/>
        <v>0</v>
      </c>
      <c r="BB181" s="166">
        <f t="shared" si="67"/>
        <v>0</v>
      </c>
      <c r="BC181" s="166" t="str">
        <f t="shared" si="68"/>
        <v/>
      </c>
      <c r="BD181" s="166" t="str">
        <f t="shared" si="60"/>
        <v/>
      </c>
      <c r="BE181" s="120" t="str">
        <f t="shared" si="69"/>
        <v>NA</v>
      </c>
      <c r="BF181" s="120" t="str">
        <f>IF(BE181="NA","",IF(BE181=999999, "", IF(BE181=888888, "", IF(COUNTIF($BE$11:BE181,BE181)=1,BE181,""))))</f>
        <v/>
      </c>
      <c r="BG181" s="121"/>
      <c r="BH181" s="121"/>
      <c r="BI181" s="121"/>
      <c r="BJ181" s="121"/>
      <c r="BK181" s="121"/>
      <c r="BL181" s="121"/>
      <c r="BM181" s="119"/>
      <c r="BN181" s="119"/>
      <c r="BO181" s="119"/>
      <c r="BP181" s="119"/>
      <c r="BQ181" s="119"/>
      <c r="BR181" s="119"/>
      <c r="BS181" s="119"/>
      <c r="BT181" s="119"/>
      <c r="BU181" s="119"/>
      <c r="BV181" s="119"/>
      <c r="BW181" s="119"/>
      <c r="BX181" s="119"/>
      <c r="BY181" s="119"/>
      <c r="BZ181" s="121"/>
      <c r="CA181" s="121"/>
      <c r="CB181" s="121"/>
      <c r="CC181" s="121"/>
      <c r="CD181" s="118"/>
      <c r="CE181" s="118"/>
      <c r="CF181" s="26"/>
      <c r="CG181" s="26"/>
      <c r="CH181" s="26"/>
      <c r="CI181" s="26"/>
      <c r="CJ181" s="26"/>
      <c r="CK181" s="26"/>
      <c r="CL181" s="26"/>
      <c r="CM181" s="26"/>
      <c r="CN181" s="26"/>
      <c r="CO181" s="26"/>
      <c r="CP181" s="26"/>
      <c r="CQ181" s="26"/>
      <c r="CR181" s="26"/>
      <c r="CS181" s="26"/>
      <c r="CT181" s="26"/>
      <c r="CU181" s="26"/>
    </row>
    <row r="182" spans="1:99" ht="15.5" x14ac:dyDescent="0.35">
      <c r="A182" s="203" t="str">
        <f t="shared" si="61"/>
        <v/>
      </c>
      <c r="B182" s="161" t="str">
        <f>IF('Year 8 _2022'!$B181="","", 'Year 8 _2022'!$B181)</f>
        <v/>
      </c>
      <c r="C182" s="160" t="str">
        <f>IF('Year 8 _2022'!$C181="","", 'Year 8 _2022'!$C181)</f>
        <v>NA</v>
      </c>
      <c r="D182" s="149" t="str">
        <f>IF('Year 8 _2022'!$D181="","", 'Year 8 _2022'!$D181)</f>
        <v/>
      </c>
      <c r="E182" s="138"/>
      <c r="F182" s="230" t="str">
        <f>IF('Year 8 _2022'!$E181="","", 'Year 8 _2022'!$E181)</f>
        <v/>
      </c>
      <c r="G182" s="161" t="str">
        <f>IF('Year 8 _2022'!$AB181="","", 'Year 8 _2022'!$AB181)</f>
        <v/>
      </c>
      <c r="H182" s="120"/>
      <c r="I182" s="171" t="str">
        <f>IF('Year 8 _2022'!$I181="","", 'Year 8 _2022'!$I181)</f>
        <v/>
      </c>
      <c r="J182" s="181"/>
      <c r="K182" s="180" t="str">
        <f>IF('Year 8 _2022'!$J181="","", 'Year 8 _2022'!$J181)</f>
        <v/>
      </c>
      <c r="L182" s="181"/>
      <c r="M182" s="180">
        <f t="shared" si="70"/>
        <v>0</v>
      </c>
      <c r="N182" s="180" t="str">
        <f>IF('Year 8 _2022'!$L181="","", 'Year 8 _2022'!$L181)</f>
        <v/>
      </c>
      <c r="O182" s="181"/>
      <c r="P182" s="171">
        <f>IF('Year 8 _2022'!$O181="",0, ('Year 8 _2022'!$O181+'Year 8 _2022'!$R181))</f>
        <v>0</v>
      </c>
      <c r="Q182" s="181"/>
      <c r="R182" s="180">
        <f>IF('Year 8 _2022'!$P181="",0, 'Year 8 _2022'!$P181)</f>
        <v>0</v>
      </c>
      <c r="S182" s="242"/>
      <c r="T182" s="349"/>
      <c r="U182" s="242"/>
      <c r="V182" s="174">
        <f t="shared" si="62"/>
        <v>0</v>
      </c>
      <c r="W182" s="351"/>
      <c r="X182" s="175"/>
      <c r="Y182" s="180">
        <f>IF('Year 8 _2022'!$V181="",0, ('Year 8 _2022'!$V181+'Year 8 _2022'!$Y181))</f>
        <v>0</v>
      </c>
      <c r="Z182" s="181"/>
      <c r="AA182" s="162">
        <f>IF('Year 8 _2022'!$W181="",0, 'Year 8 _2022'!$W181)</f>
        <v>0</v>
      </c>
      <c r="AB182" s="184"/>
      <c r="AC182" s="353"/>
      <c r="AD182" s="120"/>
      <c r="AE182" s="174">
        <f t="shared" si="72"/>
        <v>0</v>
      </c>
      <c r="AF182" s="183"/>
      <c r="AG182" s="165" t="str">
        <f t="shared" si="63"/>
        <v/>
      </c>
      <c r="AH182" s="170" t="str">
        <f t="shared" si="64"/>
        <v/>
      </c>
      <c r="AI182" s="153">
        <f t="shared" si="49"/>
        <v>0</v>
      </c>
      <c r="AJ182" s="166" t="str">
        <f t="shared" si="65"/>
        <v>NA</v>
      </c>
      <c r="AK182" s="166" t="str">
        <f t="shared" si="50"/>
        <v/>
      </c>
      <c r="AL182" s="166" t="str">
        <f t="shared" si="51"/>
        <v/>
      </c>
      <c r="AM182" s="166" t="str">
        <f t="shared" si="52"/>
        <v/>
      </c>
      <c r="AN182" s="166">
        <f t="shared" si="53"/>
        <v>0</v>
      </c>
      <c r="AO182" s="166">
        <f t="shared" si="54"/>
        <v>0</v>
      </c>
      <c r="AP182" s="166">
        <f t="shared" si="55"/>
        <v>0</v>
      </c>
      <c r="AQ182" s="166">
        <f t="shared" si="56"/>
        <v>0</v>
      </c>
      <c r="AR182" s="167" t="str">
        <f>IF('Year 8 _2022'!$S181="","", 'Year 8 _2022'!$S181)</f>
        <v/>
      </c>
      <c r="AS182" s="166" t="str">
        <f>IF('Year 8 _2022'!$Z181="","", 'Year 8 _2022'!$Z181)</f>
        <v/>
      </c>
      <c r="AT182" s="166" t="str">
        <f t="shared" si="71"/>
        <v/>
      </c>
      <c r="AU182" s="166" t="str">
        <f t="shared" si="57"/>
        <v>NA</v>
      </c>
      <c r="AV182" s="166" t="str">
        <f>IF(AU182="NA","",IF(AU182=999999, "", IF(AU182=888888, "", IF(COUNTIF($AU$11:AU182,AU182)=1,AU182,""))))</f>
        <v/>
      </c>
      <c r="AW182" s="166" t="str">
        <f t="shared" si="58"/>
        <v>NA</v>
      </c>
      <c r="AX182" s="166" t="str">
        <f>IF(AW182="NA","",IF(AW182=999999, "", IF(AW182=888888, "", IF(COUNTIF($AW$11:AW182,AW182)=1,AW182,""))))</f>
        <v/>
      </c>
      <c r="AY182" s="166" t="str">
        <f t="shared" si="59"/>
        <v>NA</v>
      </c>
      <c r="AZ182" s="166" t="str">
        <f>IF(AY182="NA","",IF(AY182=999999, "", IF(AY182=888888, "", IF(COUNTIF($AY$11:AY182,AY182)=1,AY182,""))))</f>
        <v/>
      </c>
      <c r="BA182" s="166">
        <f t="shared" si="66"/>
        <v>0</v>
      </c>
      <c r="BB182" s="166">
        <f t="shared" si="67"/>
        <v>0</v>
      </c>
      <c r="BC182" s="166" t="str">
        <f t="shared" si="68"/>
        <v/>
      </c>
      <c r="BD182" s="166" t="str">
        <f t="shared" si="60"/>
        <v/>
      </c>
      <c r="BE182" s="120" t="str">
        <f t="shared" si="69"/>
        <v>NA</v>
      </c>
      <c r="BF182" s="120" t="str">
        <f>IF(BE182="NA","",IF(BE182=999999, "", IF(BE182=888888, "", IF(COUNTIF($BE$11:BE182,BE182)=1,BE182,""))))</f>
        <v/>
      </c>
      <c r="BG182" s="121"/>
      <c r="BH182" s="121"/>
      <c r="BI182" s="121"/>
      <c r="BJ182" s="121"/>
      <c r="BK182" s="121"/>
      <c r="BL182" s="121"/>
      <c r="BM182" s="119"/>
      <c r="BN182" s="119"/>
      <c r="BO182" s="119"/>
      <c r="BP182" s="119"/>
      <c r="BQ182" s="119"/>
      <c r="BR182" s="119"/>
      <c r="BS182" s="119"/>
      <c r="BT182" s="119"/>
      <c r="BU182" s="119"/>
      <c r="BV182" s="119"/>
      <c r="BW182" s="119"/>
      <c r="BX182" s="119"/>
      <c r="BY182" s="119"/>
      <c r="BZ182" s="121"/>
      <c r="CA182" s="121"/>
      <c r="CB182" s="121"/>
      <c r="CC182" s="121"/>
      <c r="CD182" s="118"/>
      <c r="CE182" s="118"/>
      <c r="CF182" s="26"/>
      <c r="CG182" s="26"/>
      <c r="CH182" s="26"/>
      <c r="CI182" s="26"/>
      <c r="CJ182" s="26"/>
      <c r="CK182" s="26"/>
      <c r="CL182" s="26"/>
      <c r="CM182" s="26"/>
      <c r="CN182" s="26"/>
      <c r="CO182" s="26"/>
      <c r="CP182" s="26"/>
      <c r="CQ182" s="26"/>
      <c r="CR182" s="26"/>
      <c r="CS182" s="26"/>
      <c r="CT182" s="26"/>
      <c r="CU182" s="26"/>
    </row>
    <row r="183" spans="1:99" ht="15.5" x14ac:dyDescent="0.35">
      <c r="A183" s="203" t="str">
        <f t="shared" si="61"/>
        <v/>
      </c>
      <c r="B183" s="161" t="str">
        <f>IF('Year 8 _2022'!$B182="","", 'Year 8 _2022'!$B182)</f>
        <v/>
      </c>
      <c r="C183" s="160" t="str">
        <f>IF('Year 8 _2022'!$C182="","", 'Year 8 _2022'!$C182)</f>
        <v>NA</v>
      </c>
      <c r="D183" s="149" t="str">
        <f>IF('Year 8 _2022'!$D182="","", 'Year 8 _2022'!$D182)</f>
        <v/>
      </c>
      <c r="E183" s="138"/>
      <c r="F183" s="230" t="str">
        <f>IF('Year 8 _2022'!$E182="","", 'Year 8 _2022'!$E182)</f>
        <v/>
      </c>
      <c r="G183" s="161" t="str">
        <f>IF('Year 8 _2022'!$AB182="","", 'Year 8 _2022'!$AB182)</f>
        <v/>
      </c>
      <c r="H183" s="120"/>
      <c r="I183" s="171" t="str">
        <f>IF('Year 8 _2022'!$I182="","", 'Year 8 _2022'!$I182)</f>
        <v/>
      </c>
      <c r="J183" s="181"/>
      <c r="K183" s="180" t="str">
        <f>IF('Year 8 _2022'!$J182="","", 'Year 8 _2022'!$J182)</f>
        <v/>
      </c>
      <c r="L183" s="181"/>
      <c r="M183" s="180">
        <f t="shared" si="70"/>
        <v>0</v>
      </c>
      <c r="N183" s="180" t="str">
        <f>IF('Year 8 _2022'!$L182="","", 'Year 8 _2022'!$L182)</f>
        <v/>
      </c>
      <c r="O183" s="181"/>
      <c r="P183" s="171">
        <f>IF('Year 8 _2022'!$O182="",0, ('Year 8 _2022'!$O182+'Year 8 _2022'!$R182))</f>
        <v>0</v>
      </c>
      <c r="Q183" s="181"/>
      <c r="R183" s="180">
        <f>IF('Year 8 _2022'!$P182="",0, 'Year 8 _2022'!$P182)</f>
        <v>0</v>
      </c>
      <c r="S183" s="242"/>
      <c r="T183" s="349"/>
      <c r="U183" s="242"/>
      <c r="V183" s="174">
        <f t="shared" si="62"/>
        <v>0</v>
      </c>
      <c r="W183" s="351"/>
      <c r="X183" s="175"/>
      <c r="Y183" s="180">
        <f>IF('Year 8 _2022'!$V182="",0, ('Year 8 _2022'!$V182+'Year 8 _2022'!$Y182))</f>
        <v>0</v>
      </c>
      <c r="Z183" s="181"/>
      <c r="AA183" s="162">
        <f>IF('Year 8 _2022'!$W182="",0, 'Year 8 _2022'!$W182)</f>
        <v>0</v>
      </c>
      <c r="AB183" s="184"/>
      <c r="AC183" s="353"/>
      <c r="AD183" s="120"/>
      <c r="AE183" s="174">
        <f t="shared" si="72"/>
        <v>0</v>
      </c>
      <c r="AF183" s="183"/>
      <c r="AG183" s="165" t="str">
        <f t="shared" si="63"/>
        <v/>
      </c>
      <c r="AH183" s="170" t="str">
        <f t="shared" si="64"/>
        <v/>
      </c>
      <c r="AI183" s="153">
        <f t="shared" si="49"/>
        <v>0</v>
      </c>
      <c r="AJ183" s="166" t="str">
        <f t="shared" si="65"/>
        <v>NA</v>
      </c>
      <c r="AK183" s="166" t="str">
        <f t="shared" si="50"/>
        <v/>
      </c>
      <c r="AL183" s="166" t="str">
        <f t="shared" si="51"/>
        <v/>
      </c>
      <c r="AM183" s="166" t="str">
        <f t="shared" si="52"/>
        <v/>
      </c>
      <c r="AN183" s="166">
        <f t="shared" si="53"/>
        <v>0</v>
      </c>
      <c r="AO183" s="166">
        <f t="shared" si="54"/>
        <v>0</v>
      </c>
      <c r="AP183" s="166">
        <f t="shared" si="55"/>
        <v>0</v>
      </c>
      <c r="AQ183" s="166">
        <f t="shared" si="56"/>
        <v>0</v>
      </c>
      <c r="AR183" s="167" t="str">
        <f>IF('Year 8 _2022'!$S182="","", 'Year 8 _2022'!$S182)</f>
        <v/>
      </c>
      <c r="AS183" s="166" t="str">
        <f>IF('Year 8 _2022'!$Z182="","", 'Year 8 _2022'!$Z182)</f>
        <v/>
      </c>
      <c r="AT183" s="166" t="str">
        <f t="shared" si="71"/>
        <v/>
      </c>
      <c r="AU183" s="166" t="str">
        <f t="shared" si="57"/>
        <v>NA</v>
      </c>
      <c r="AV183" s="166" t="str">
        <f>IF(AU183="NA","",IF(AU183=999999, "", IF(AU183=888888, "", IF(COUNTIF($AU$11:AU183,AU183)=1,AU183,""))))</f>
        <v/>
      </c>
      <c r="AW183" s="166" t="str">
        <f t="shared" si="58"/>
        <v>NA</v>
      </c>
      <c r="AX183" s="166" t="str">
        <f>IF(AW183="NA","",IF(AW183=999999, "", IF(AW183=888888, "", IF(COUNTIF($AW$11:AW183,AW183)=1,AW183,""))))</f>
        <v/>
      </c>
      <c r="AY183" s="166" t="str">
        <f t="shared" si="59"/>
        <v>NA</v>
      </c>
      <c r="AZ183" s="166" t="str">
        <f>IF(AY183="NA","",IF(AY183=999999, "", IF(AY183=888888, "", IF(COUNTIF($AY$11:AY183,AY183)=1,AY183,""))))</f>
        <v/>
      </c>
      <c r="BA183" s="166">
        <f t="shared" si="66"/>
        <v>0</v>
      </c>
      <c r="BB183" s="166">
        <f t="shared" si="67"/>
        <v>0</v>
      </c>
      <c r="BC183" s="166" t="str">
        <f t="shared" si="68"/>
        <v/>
      </c>
      <c r="BD183" s="166" t="str">
        <f t="shared" si="60"/>
        <v/>
      </c>
      <c r="BE183" s="120" t="str">
        <f t="shared" si="69"/>
        <v>NA</v>
      </c>
      <c r="BF183" s="120" t="str">
        <f>IF(BE183="NA","",IF(BE183=999999, "", IF(BE183=888888, "", IF(COUNTIF($BE$11:BE183,BE183)=1,BE183,""))))</f>
        <v/>
      </c>
      <c r="BG183" s="121"/>
      <c r="BH183" s="121"/>
      <c r="BI183" s="121"/>
      <c r="BJ183" s="121"/>
      <c r="BK183" s="121"/>
      <c r="BL183" s="121"/>
      <c r="BM183" s="119"/>
      <c r="BN183" s="119"/>
      <c r="BO183" s="119"/>
      <c r="BP183" s="119"/>
      <c r="BQ183" s="119"/>
      <c r="BR183" s="119"/>
      <c r="BS183" s="119"/>
      <c r="BT183" s="119"/>
      <c r="BU183" s="119"/>
      <c r="BV183" s="119"/>
      <c r="BW183" s="119"/>
      <c r="BX183" s="119"/>
      <c r="BY183" s="119"/>
      <c r="BZ183" s="121"/>
      <c r="CA183" s="121"/>
      <c r="CB183" s="121"/>
      <c r="CC183" s="121"/>
      <c r="CD183" s="118"/>
      <c r="CE183" s="118"/>
      <c r="CF183" s="26"/>
      <c r="CG183" s="26"/>
      <c r="CH183" s="26"/>
      <c r="CI183" s="26"/>
      <c r="CJ183" s="26"/>
      <c r="CK183" s="26"/>
      <c r="CL183" s="26"/>
      <c r="CM183" s="26"/>
      <c r="CN183" s="26"/>
      <c r="CO183" s="26"/>
      <c r="CP183" s="26"/>
      <c r="CQ183" s="26"/>
      <c r="CR183" s="26"/>
      <c r="CS183" s="26"/>
      <c r="CT183" s="26"/>
      <c r="CU183" s="26"/>
    </row>
    <row r="184" spans="1:99" ht="15.5" x14ac:dyDescent="0.35">
      <c r="A184" s="203" t="str">
        <f t="shared" si="61"/>
        <v/>
      </c>
      <c r="B184" s="161" t="str">
        <f>IF('Year 8 _2022'!$B183="","", 'Year 8 _2022'!$B183)</f>
        <v/>
      </c>
      <c r="C184" s="160" t="str">
        <f>IF('Year 8 _2022'!$C183="","", 'Year 8 _2022'!$C183)</f>
        <v>NA</v>
      </c>
      <c r="D184" s="149" t="str">
        <f>IF('Year 8 _2022'!$D183="","", 'Year 8 _2022'!$D183)</f>
        <v/>
      </c>
      <c r="E184" s="138"/>
      <c r="F184" s="230" t="str">
        <f>IF('Year 8 _2022'!$E183="","", 'Year 8 _2022'!$E183)</f>
        <v/>
      </c>
      <c r="G184" s="161" t="str">
        <f>IF('Year 8 _2022'!$AB183="","", 'Year 8 _2022'!$AB183)</f>
        <v/>
      </c>
      <c r="H184" s="120"/>
      <c r="I184" s="171" t="str">
        <f>IF('Year 8 _2022'!$I183="","", 'Year 8 _2022'!$I183)</f>
        <v/>
      </c>
      <c r="J184" s="181"/>
      <c r="K184" s="180" t="str">
        <f>IF('Year 8 _2022'!$J183="","", 'Year 8 _2022'!$J183)</f>
        <v/>
      </c>
      <c r="L184" s="181"/>
      <c r="M184" s="180">
        <f t="shared" si="70"/>
        <v>0</v>
      </c>
      <c r="N184" s="180" t="str">
        <f>IF('Year 8 _2022'!$L183="","", 'Year 8 _2022'!$L183)</f>
        <v/>
      </c>
      <c r="O184" s="181"/>
      <c r="P184" s="171">
        <f>IF('Year 8 _2022'!$O183="",0, ('Year 8 _2022'!$O183+'Year 8 _2022'!$R183))</f>
        <v>0</v>
      </c>
      <c r="Q184" s="181"/>
      <c r="R184" s="180">
        <f>IF('Year 8 _2022'!$P183="",0, 'Year 8 _2022'!$P183)</f>
        <v>0</v>
      </c>
      <c r="S184" s="242"/>
      <c r="T184" s="349"/>
      <c r="U184" s="242"/>
      <c r="V184" s="174">
        <f t="shared" si="62"/>
        <v>0</v>
      </c>
      <c r="W184" s="351"/>
      <c r="X184" s="175"/>
      <c r="Y184" s="180">
        <f>IF('Year 8 _2022'!$V183="",0, ('Year 8 _2022'!$V183+'Year 8 _2022'!$Y183))</f>
        <v>0</v>
      </c>
      <c r="Z184" s="181"/>
      <c r="AA184" s="162">
        <f>IF('Year 8 _2022'!$W183="",0, 'Year 8 _2022'!$W183)</f>
        <v>0</v>
      </c>
      <c r="AB184" s="184"/>
      <c r="AC184" s="353"/>
      <c r="AD184" s="120"/>
      <c r="AE184" s="174">
        <f t="shared" si="72"/>
        <v>0</v>
      </c>
      <c r="AF184" s="183"/>
      <c r="AG184" s="165" t="str">
        <f t="shared" si="63"/>
        <v/>
      </c>
      <c r="AH184" s="170" t="str">
        <f t="shared" si="64"/>
        <v/>
      </c>
      <c r="AI184" s="153">
        <f t="shared" si="49"/>
        <v>0</v>
      </c>
      <c r="AJ184" s="166" t="str">
        <f t="shared" si="65"/>
        <v>NA</v>
      </c>
      <c r="AK184" s="166" t="str">
        <f t="shared" si="50"/>
        <v/>
      </c>
      <c r="AL184" s="166" t="str">
        <f t="shared" si="51"/>
        <v/>
      </c>
      <c r="AM184" s="166" t="str">
        <f t="shared" si="52"/>
        <v/>
      </c>
      <c r="AN184" s="166">
        <f t="shared" si="53"/>
        <v>0</v>
      </c>
      <c r="AO184" s="166">
        <f t="shared" si="54"/>
        <v>0</v>
      </c>
      <c r="AP184" s="166">
        <f t="shared" si="55"/>
        <v>0</v>
      </c>
      <c r="AQ184" s="166">
        <f t="shared" si="56"/>
        <v>0</v>
      </c>
      <c r="AR184" s="167" t="str">
        <f>IF('Year 8 _2022'!$S183="","", 'Year 8 _2022'!$S183)</f>
        <v/>
      </c>
      <c r="AS184" s="166" t="str">
        <f>IF('Year 8 _2022'!$Z183="","", 'Year 8 _2022'!$Z183)</f>
        <v/>
      </c>
      <c r="AT184" s="166" t="str">
        <f t="shared" si="71"/>
        <v/>
      </c>
      <c r="AU184" s="166" t="str">
        <f t="shared" si="57"/>
        <v>NA</v>
      </c>
      <c r="AV184" s="166" t="str">
        <f>IF(AU184="NA","",IF(AU184=999999, "", IF(AU184=888888, "", IF(COUNTIF($AU$11:AU184,AU184)=1,AU184,""))))</f>
        <v/>
      </c>
      <c r="AW184" s="166" t="str">
        <f t="shared" si="58"/>
        <v>NA</v>
      </c>
      <c r="AX184" s="166" t="str">
        <f>IF(AW184="NA","",IF(AW184=999999, "", IF(AW184=888888, "", IF(COUNTIF($AW$11:AW184,AW184)=1,AW184,""))))</f>
        <v/>
      </c>
      <c r="AY184" s="166" t="str">
        <f t="shared" si="59"/>
        <v>NA</v>
      </c>
      <c r="AZ184" s="166" t="str">
        <f>IF(AY184="NA","",IF(AY184=999999, "", IF(AY184=888888, "", IF(COUNTIF($AY$11:AY184,AY184)=1,AY184,""))))</f>
        <v/>
      </c>
      <c r="BA184" s="166">
        <f t="shared" si="66"/>
        <v>0</v>
      </c>
      <c r="BB184" s="166">
        <f t="shared" si="67"/>
        <v>0</v>
      </c>
      <c r="BC184" s="166" t="str">
        <f t="shared" si="68"/>
        <v/>
      </c>
      <c r="BD184" s="166" t="str">
        <f t="shared" si="60"/>
        <v/>
      </c>
      <c r="BE184" s="120" t="str">
        <f t="shared" si="69"/>
        <v>NA</v>
      </c>
      <c r="BF184" s="120" t="str">
        <f>IF(BE184="NA","",IF(BE184=999999, "", IF(BE184=888888, "", IF(COUNTIF($BE$11:BE184,BE184)=1,BE184,""))))</f>
        <v/>
      </c>
      <c r="BG184" s="121"/>
      <c r="BH184" s="121"/>
      <c r="BI184" s="121"/>
      <c r="BJ184" s="121"/>
      <c r="BK184" s="121"/>
      <c r="BL184" s="121"/>
      <c r="BM184" s="119"/>
      <c r="BN184" s="119"/>
      <c r="BO184" s="119"/>
      <c r="BP184" s="119"/>
      <c r="BQ184" s="119"/>
      <c r="BR184" s="119"/>
      <c r="BS184" s="119"/>
      <c r="BT184" s="119"/>
      <c r="BU184" s="119"/>
      <c r="BV184" s="119"/>
      <c r="BW184" s="119"/>
      <c r="BX184" s="119"/>
      <c r="BY184" s="119"/>
      <c r="BZ184" s="121"/>
      <c r="CA184" s="121"/>
      <c r="CB184" s="121"/>
      <c r="CC184" s="121"/>
      <c r="CD184" s="118"/>
      <c r="CE184" s="118"/>
      <c r="CF184" s="26"/>
      <c r="CG184" s="26"/>
      <c r="CH184" s="26"/>
      <c r="CI184" s="26"/>
      <c r="CJ184" s="26"/>
      <c r="CK184" s="26"/>
      <c r="CL184" s="26"/>
      <c r="CM184" s="26"/>
      <c r="CN184" s="26"/>
      <c r="CO184" s="26"/>
      <c r="CP184" s="26"/>
      <c r="CQ184" s="26"/>
      <c r="CR184" s="26"/>
      <c r="CS184" s="26"/>
      <c r="CT184" s="26"/>
      <c r="CU184" s="26"/>
    </row>
    <row r="185" spans="1:99" ht="15.5" x14ac:dyDescent="0.35">
      <c r="A185" s="203" t="str">
        <f t="shared" si="61"/>
        <v/>
      </c>
      <c r="B185" s="161" t="str">
        <f>IF('Year 8 _2022'!$B184="","", 'Year 8 _2022'!$B184)</f>
        <v/>
      </c>
      <c r="C185" s="160" t="str">
        <f>IF('Year 8 _2022'!$C184="","", 'Year 8 _2022'!$C184)</f>
        <v>NA</v>
      </c>
      <c r="D185" s="149" t="str">
        <f>IF('Year 8 _2022'!$D184="","", 'Year 8 _2022'!$D184)</f>
        <v/>
      </c>
      <c r="E185" s="138"/>
      <c r="F185" s="230" t="str">
        <f>IF('Year 8 _2022'!$E184="","", 'Year 8 _2022'!$E184)</f>
        <v/>
      </c>
      <c r="G185" s="161" t="str">
        <f>IF('Year 8 _2022'!$AB184="","", 'Year 8 _2022'!$AB184)</f>
        <v/>
      </c>
      <c r="H185" s="120"/>
      <c r="I185" s="171" t="str">
        <f>IF('Year 8 _2022'!$I184="","", 'Year 8 _2022'!$I184)</f>
        <v/>
      </c>
      <c r="J185" s="181"/>
      <c r="K185" s="180" t="str">
        <f>IF('Year 8 _2022'!$J184="","", 'Year 8 _2022'!$J184)</f>
        <v/>
      </c>
      <c r="L185" s="181"/>
      <c r="M185" s="180">
        <f t="shared" si="70"/>
        <v>0</v>
      </c>
      <c r="N185" s="180" t="str">
        <f>IF('Year 8 _2022'!$L184="","", 'Year 8 _2022'!$L184)</f>
        <v/>
      </c>
      <c r="O185" s="181"/>
      <c r="P185" s="171">
        <f>IF('Year 8 _2022'!$O184="",0, ('Year 8 _2022'!$O184+'Year 8 _2022'!$R184))</f>
        <v>0</v>
      </c>
      <c r="Q185" s="181"/>
      <c r="R185" s="180">
        <f>IF('Year 8 _2022'!$P184="",0, 'Year 8 _2022'!$P184)</f>
        <v>0</v>
      </c>
      <c r="S185" s="242"/>
      <c r="T185" s="349"/>
      <c r="U185" s="242"/>
      <c r="V185" s="174">
        <f t="shared" si="62"/>
        <v>0</v>
      </c>
      <c r="W185" s="351"/>
      <c r="X185" s="175"/>
      <c r="Y185" s="180">
        <f>IF('Year 8 _2022'!$V184="",0, ('Year 8 _2022'!$V184+'Year 8 _2022'!$Y184))</f>
        <v>0</v>
      </c>
      <c r="Z185" s="181"/>
      <c r="AA185" s="162">
        <f>IF('Year 8 _2022'!$W184="",0, 'Year 8 _2022'!$W184)</f>
        <v>0</v>
      </c>
      <c r="AB185" s="184"/>
      <c r="AC185" s="353"/>
      <c r="AD185" s="120"/>
      <c r="AE185" s="174">
        <f t="shared" si="72"/>
        <v>0</v>
      </c>
      <c r="AF185" s="183"/>
      <c r="AG185" s="165" t="str">
        <f t="shared" si="63"/>
        <v/>
      </c>
      <c r="AH185" s="170" t="str">
        <f t="shared" si="64"/>
        <v/>
      </c>
      <c r="AI185" s="153">
        <f t="shared" si="49"/>
        <v>0</v>
      </c>
      <c r="AJ185" s="166" t="str">
        <f t="shared" si="65"/>
        <v>NA</v>
      </c>
      <c r="AK185" s="166" t="str">
        <f t="shared" si="50"/>
        <v/>
      </c>
      <c r="AL185" s="166" t="str">
        <f t="shared" si="51"/>
        <v/>
      </c>
      <c r="AM185" s="166" t="str">
        <f t="shared" si="52"/>
        <v/>
      </c>
      <c r="AN185" s="166">
        <f t="shared" si="53"/>
        <v>0</v>
      </c>
      <c r="AO185" s="166">
        <f t="shared" si="54"/>
        <v>0</v>
      </c>
      <c r="AP185" s="166">
        <f t="shared" si="55"/>
        <v>0</v>
      </c>
      <c r="AQ185" s="166">
        <f t="shared" si="56"/>
        <v>0</v>
      </c>
      <c r="AR185" s="167" t="str">
        <f>IF('Year 8 _2022'!$S184="","", 'Year 8 _2022'!$S184)</f>
        <v/>
      </c>
      <c r="AS185" s="166" t="str">
        <f>IF('Year 8 _2022'!$Z184="","", 'Year 8 _2022'!$Z184)</f>
        <v/>
      </c>
      <c r="AT185" s="166" t="str">
        <f t="shared" si="71"/>
        <v/>
      </c>
      <c r="AU185" s="166" t="str">
        <f t="shared" si="57"/>
        <v>NA</v>
      </c>
      <c r="AV185" s="166" t="str">
        <f>IF(AU185="NA","",IF(AU185=999999, "", IF(AU185=888888, "", IF(COUNTIF($AU$11:AU185,AU185)=1,AU185,""))))</f>
        <v/>
      </c>
      <c r="AW185" s="166" t="str">
        <f t="shared" si="58"/>
        <v>NA</v>
      </c>
      <c r="AX185" s="166" t="str">
        <f>IF(AW185="NA","",IF(AW185=999999, "", IF(AW185=888888, "", IF(COUNTIF($AW$11:AW185,AW185)=1,AW185,""))))</f>
        <v/>
      </c>
      <c r="AY185" s="166" t="str">
        <f t="shared" si="59"/>
        <v>NA</v>
      </c>
      <c r="AZ185" s="166" t="str">
        <f>IF(AY185="NA","",IF(AY185=999999, "", IF(AY185=888888, "", IF(COUNTIF($AY$11:AY185,AY185)=1,AY185,""))))</f>
        <v/>
      </c>
      <c r="BA185" s="166">
        <f t="shared" si="66"/>
        <v>0</v>
      </c>
      <c r="BB185" s="166">
        <f t="shared" si="67"/>
        <v>0</v>
      </c>
      <c r="BC185" s="166" t="str">
        <f t="shared" si="68"/>
        <v/>
      </c>
      <c r="BD185" s="166" t="str">
        <f t="shared" si="60"/>
        <v/>
      </c>
      <c r="BE185" s="120" t="str">
        <f t="shared" si="69"/>
        <v>NA</v>
      </c>
      <c r="BF185" s="120" t="str">
        <f>IF(BE185="NA","",IF(BE185=999999, "", IF(BE185=888888, "", IF(COUNTIF($BE$11:BE185,BE185)=1,BE185,""))))</f>
        <v/>
      </c>
      <c r="BG185" s="121"/>
      <c r="BH185" s="121"/>
      <c r="BI185" s="121"/>
      <c r="BJ185" s="121"/>
      <c r="BK185" s="121"/>
      <c r="BL185" s="121"/>
      <c r="BM185" s="119"/>
      <c r="BN185" s="119"/>
      <c r="BO185" s="119"/>
      <c r="BP185" s="119"/>
      <c r="BQ185" s="119"/>
      <c r="BR185" s="119"/>
      <c r="BS185" s="119"/>
      <c r="BT185" s="119"/>
      <c r="BU185" s="119"/>
      <c r="BV185" s="119"/>
      <c r="BW185" s="119"/>
      <c r="BX185" s="119"/>
      <c r="BY185" s="119"/>
      <c r="BZ185" s="121"/>
      <c r="CA185" s="121"/>
      <c r="CB185" s="121"/>
      <c r="CC185" s="121"/>
      <c r="CD185" s="118"/>
      <c r="CE185" s="118"/>
      <c r="CF185" s="26"/>
      <c r="CG185" s="26"/>
      <c r="CH185" s="26"/>
      <c r="CI185" s="26"/>
      <c r="CJ185" s="26"/>
      <c r="CK185" s="26"/>
      <c r="CL185" s="26"/>
      <c r="CM185" s="26"/>
      <c r="CN185" s="26"/>
      <c r="CO185" s="26"/>
      <c r="CP185" s="26"/>
      <c r="CQ185" s="26"/>
      <c r="CR185" s="26"/>
      <c r="CS185" s="26"/>
      <c r="CT185" s="26"/>
      <c r="CU185" s="26"/>
    </row>
    <row r="186" spans="1:99" ht="15.5" x14ac:dyDescent="0.35">
      <c r="A186" s="203" t="str">
        <f t="shared" si="61"/>
        <v/>
      </c>
      <c r="B186" s="161" t="str">
        <f>IF('Year 8 _2022'!$B185="","", 'Year 8 _2022'!$B185)</f>
        <v/>
      </c>
      <c r="C186" s="160" t="str">
        <f>IF('Year 8 _2022'!$C185="","", 'Year 8 _2022'!$C185)</f>
        <v>NA</v>
      </c>
      <c r="D186" s="149" t="str">
        <f>IF('Year 8 _2022'!$D185="","", 'Year 8 _2022'!$D185)</f>
        <v/>
      </c>
      <c r="E186" s="138"/>
      <c r="F186" s="230" t="str">
        <f>IF('Year 8 _2022'!$E185="","", 'Year 8 _2022'!$E185)</f>
        <v/>
      </c>
      <c r="G186" s="161" t="str">
        <f>IF('Year 8 _2022'!$AB185="","", 'Year 8 _2022'!$AB185)</f>
        <v/>
      </c>
      <c r="H186" s="120"/>
      <c r="I186" s="171" t="str">
        <f>IF('Year 8 _2022'!$I185="","", 'Year 8 _2022'!$I185)</f>
        <v/>
      </c>
      <c r="J186" s="181"/>
      <c r="K186" s="180" t="str">
        <f>IF('Year 8 _2022'!$J185="","", 'Year 8 _2022'!$J185)</f>
        <v/>
      </c>
      <c r="L186" s="181"/>
      <c r="M186" s="180">
        <f t="shared" si="70"/>
        <v>0</v>
      </c>
      <c r="N186" s="180" t="str">
        <f>IF('Year 8 _2022'!$L185="","", 'Year 8 _2022'!$L185)</f>
        <v/>
      </c>
      <c r="O186" s="181"/>
      <c r="P186" s="171">
        <f>IF('Year 8 _2022'!$O185="",0, ('Year 8 _2022'!$O185+'Year 8 _2022'!$R185))</f>
        <v>0</v>
      </c>
      <c r="Q186" s="181"/>
      <c r="R186" s="180">
        <f>IF('Year 8 _2022'!$P185="",0, 'Year 8 _2022'!$P185)</f>
        <v>0</v>
      </c>
      <c r="S186" s="242"/>
      <c r="T186" s="349"/>
      <c r="U186" s="242"/>
      <c r="V186" s="174">
        <f t="shared" si="62"/>
        <v>0</v>
      </c>
      <c r="W186" s="351"/>
      <c r="X186" s="175"/>
      <c r="Y186" s="180">
        <f>IF('Year 8 _2022'!$V185="",0, ('Year 8 _2022'!$V185+'Year 8 _2022'!$Y185))</f>
        <v>0</v>
      </c>
      <c r="Z186" s="181"/>
      <c r="AA186" s="162">
        <f>IF('Year 8 _2022'!$W185="",0, 'Year 8 _2022'!$W185)</f>
        <v>0</v>
      </c>
      <c r="AB186" s="184"/>
      <c r="AC186" s="353"/>
      <c r="AD186" s="120"/>
      <c r="AE186" s="174">
        <f t="shared" si="72"/>
        <v>0</v>
      </c>
      <c r="AF186" s="183"/>
      <c r="AG186" s="165" t="str">
        <f t="shared" si="63"/>
        <v/>
      </c>
      <c r="AH186" s="170" t="str">
        <f t="shared" si="64"/>
        <v/>
      </c>
      <c r="AI186" s="153">
        <f t="shared" si="49"/>
        <v>0</v>
      </c>
      <c r="AJ186" s="166" t="str">
        <f t="shared" si="65"/>
        <v>NA</v>
      </c>
      <c r="AK186" s="166" t="str">
        <f t="shared" si="50"/>
        <v/>
      </c>
      <c r="AL186" s="166" t="str">
        <f t="shared" si="51"/>
        <v/>
      </c>
      <c r="AM186" s="166" t="str">
        <f t="shared" si="52"/>
        <v/>
      </c>
      <c r="AN186" s="166">
        <f t="shared" si="53"/>
        <v>0</v>
      </c>
      <c r="AO186" s="166">
        <f t="shared" si="54"/>
        <v>0</v>
      </c>
      <c r="AP186" s="166">
        <f t="shared" si="55"/>
        <v>0</v>
      </c>
      <c r="AQ186" s="166">
        <f t="shared" si="56"/>
        <v>0</v>
      </c>
      <c r="AR186" s="167" t="str">
        <f>IF('Year 8 _2022'!$S185="","", 'Year 8 _2022'!$S185)</f>
        <v/>
      </c>
      <c r="AS186" s="166" t="str">
        <f>IF('Year 8 _2022'!$Z185="","", 'Year 8 _2022'!$Z185)</f>
        <v/>
      </c>
      <c r="AT186" s="166" t="str">
        <f t="shared" si="71"/>
        <v/>
      </c>
      <c r="AU186" s="166" t="str">
        <f t="shared" si="57"/>
        <v>NA</v>
      </c>
      <c r="AV186" s="166" t="str">
        <f>IF(AU186="NA","",IF(AU186=999999, "", IF(AU186=888888, "", IF(COUNTIF($AU$11:AU186,AU186)=1,AU186,""))))</f>
        <v/>
      </c>
      <c r="AW186" s="166" t="str">
        <f t="shared" si="58"/>
        <v>NA</v>
      </c>
      <c r="AX186" s="166" t="str">
        <f>IF(AW186="NA","",IF(AW186=999999, "", IF(AW186=888888, "", IF(COUNTIF($AW$11:AW186,AW186)=1,AW186,""))))</f>
        <v/>
      </c>
      <c r="AY186" s="166" t="str">
        <f t="shared" si="59"/>
        <v>NA</v>
      </c>
      <c r="AZ186" s="166" t="str">
        <f>IF(AY186="NA","",IF(AY186=999999, "", IF(AY186=888888, "", IF(COUNTIF($AY$11:AY186,AY186)=1,AY186,""))))</f>
        <v/>
      </c>
      <c r="BA186" s="166">
        <f t="shared" si="66"/>
        <v>0</v>
      </c>
      <c r="BB186" s="166">
        <f t="shared" si="67"/>
        <v>0</v>
      </c>
      <c r="BC186" s="166" t="str">
        <f t="shared" si="68"/>
        <v/>
      </c>
      <c r="BD186" s="166" t="str">
        <f t="shared" si="60"/>
        <v/>
      </c>
      <c r="BE186" s="120" t="str">
        <f t="shared" si="69"/>
        <v>NA</v>
      </c>
      <c r="BF186" s="120" t="str">
        <f>IF(BE186="NA","",IF(BE186=999999, "", IF(BE186=888888, "", IF(COUNTIF($BE$11:BE186,BE186)=1,BE186,""))))</f>
        <v/>
      </c>
      <c r="BG186" s="121"/>
      <c r="BH186" s="121"/>
      <c r="BI186" s="121"/>
      <c r="BJ186" s="121"/>
      <c r="BK186" s="121"/>
      <c r="BL186" s="121"/>
      <c r="BM186" s="119"/>
      <c r="BN186" s="119"/>
      <c r="BO186" s="119"/>
      <c r="BP186" s="119"/>
      <c r="BQ186" s="119"/>
      <c r="BR186" s="119"/>
      <c r="BS186" s="119"/>
      <c r="BT186" s="119"/>
      <c r="BU186" s="119"/>
      <c r="BV186" s="119"/>
      <c r="BW186" s="119"/>
      <c r="BX186" s="119"/>
      <c r="BY186" s="119"/>
      <c r="BZ186" s="121"/>
      <c r="CA186" s="121"/>
      <c r="CB186" s="121"/>
      <c r="CC186" s="121"/>
      <c r="CD186" s="118"/>
      <c r="CE186" s="118"/>
      <c r="CF186" s="26"/>
      <c r="CG186" s="26"/>
      <c r="CH186" s="26"/>
      <c r="CI186" s="26"/>
      <c r="CJ186" s="26"/>
      <c r="CK186" s="26"/>
      <c r="CL186" s="26"/>
      <c r="CM186" s="26"/>
      <c r="CN186" s="26"/>
      <c r="CO186" s="26"/>
      <c r="CP186" s="26"/>
      <c r="CQ186" s="26"/>
      <c r="CR186" s="26"/>
      <c r="CS186" s="26"/>
      <c r="CT186" s="26"/>
      <c r="CU186" s="26"/>
    </row>
    <row r="187" spans="1:99" ht="15.5" x14ac:dyDescent="0.35">
      <c r="A187" s="203" t="str">
        <f t="shared" si="61"/>
        <v/>
      </c>
      <c r="B187" s="161" t="str">
        <f>IF('Year 8 _2022'!$B186="","", 'Year 8 _2022'!$B186)</f>
        <v/>
      </c>
      <c r="C187" s="160" t="str">
        <f>IF('Year 8 _2022'!$C186="","", 'Year 8 _2022'!$C186)</f>
        <v>NA</v>
      </c>
      <c r="D187" s="149" t="str">
        <f>IF('Year 8 _2022'!$D186="","", 'Year 8 _2022'!$D186)</f>
        <v/>
      </c>
      <c r="E187" s="138"/>
      <c r="F187" s="230" t="str">
        <f>IF('Year 8 _2022'!$E186="","", 'Year 8 _2022'!$E186)</f>
        <v/>
      </c>
      <c r="G187" s="161" t="str">
        <f>IF('Year 8 _2022'!$AB186="","", 'Year 8 _2022'!$AB186)</f>
        <v/>
      </c>
      <c r="H187" s="120"/>
      <c r="I187" s="171" t="str">
        <f>IF('Year 8 _2022'!$I186="","", 'Year 8 _2022'!$I186)</f>
        <v/>
      </c>
      <c r="J187" s="181"/>
      <c r="K187" s="180" t="str">
        <f>IF('Year 8 _2022'!$J186="","", 'Year 8 _2022'!$J186)</f>
        <v/>
      </c>
      <c r="L187" s="181"/>
      <c r="M187" s="180">
        <f t="shared" si="70"/>
        <v>0</v>
      </c>
      <c r="N187" s="180" t="str">
        <f>IF('Year 8 _2022'!$L186="","", 'Year 8 _2022'!$L186)</f>
        <v/>
      </c>
      <c r="O187" s="181"/>
      <c r="P187" s="171">
        <f>IF('Year 8 _2022'!$O186="",0, ('Year 8 _2022'!$O186+'Year 8 _2022'!$R186))</f>
        <v>0</v>
      </c>
      <c r="Q187" s="181"/>
      <c r="R187" s="180">
        <f>IF('Year 8 _2022'!$P186="",0, 'Year 8 _2022'!$P186)</f>
        <v>0</v>
      </c>
      <c r="S187" s="242"/>
      <c r="T187" s="349"/>
      <c r="U187" s="242"/>
      <c r="V187" s="174">
        <f t="shared" si="62"/>
        <v>0</v>
      </c>
      <c r="W187" s="351"/>
      <c r="X187" s="175"/>
      <c r="Y187" s="180">
        <f>IF('Year 8 _2022'!$V186="",0, ('Year 8 _2022'!$V186+'Year 8 _2022'!$Y186))</f>
        <v>0</v>
      </c>
      <c r="Z187" s="181"/>
      <c r="AA187" s="162">
        <f>IF('Year 8 _2022'!$W186="",0, 'Year 8 _2022'!$W186)</f>
        <v>0</v>
      </c>
      <c r="AB187" s="184"/>
      <c r="AC187" s="353"/>
      <c r="AD187" s="120"/>
      <c r="AE187" s="174">
        <f t="shared" si="72"/>
        <v>0</v>
      </c>
      <c r="AF187" s="183"/>
      <c r="AG187" s="165" t="str">
        <f t="shared" si="63"/>
        <v/>
      </c>
      <c r="AH187" s="170" t="str">
        <f t="shared" si="64"/>
        <v/>
      </c>
      <c r="AI187" s="153">
        <f t="shared" si="49"/>
        <v>0</v>
      </c>
      <c r="AJ187" s="166" t="str">
        <f t="shared" si="65"/>
        <v>NA</v>
      </c>
      <c r="AK187" s="166" t="str">
        <f t="shared" si="50"/>
        <v/>
      </c>
      <c r="AL187" s="166" t="str">
        <f t="shared" si="51"/>
        <v/>
      </c>
      <c r="AM187" s="166" t="str">
        <f t="shared" si="52"/>
        <v/>
      </c>
      <c r="AN187" s="166">
        <f t="shared" si="53"/>
        <v>0</v>
      </c>
      <c r="AO187" s="166">
        <f t="shared" si="54"/>
        <v>0</v>
      </c>
      <c r="AP187" s="166">
        <f t="shared" si="55"/>
        <v>0</v>
      </c>
      <c r="AQ187" s="166">
        <f t="shared" si="56"/>
        <v>0</v>
      </c>
      <c r="AR187" s="167" t="str">
        <f>IF('Year 8 _2022'!$S186="","", 'Year 8 _2022'!$S186)</f>
        <v/>
      </c>
      <c r="AS187" s="166" t="str">
        <f>IF('Year 8 _2022'!$Z186="","", 'Year 8 _2022'!$Z186)</f>
        <v/>
      </c>
      <c r="AT187" s="166" t="str">
        <f t="shared" si="71"/>
        <v/>
      </c>
      <c r="AU187" s="166" t="str">
        <f t="shared" si="57"/>
        <v>NA</v>
      </c>
      <c r="AV187" s="166" t="str">
        <f>IF(AU187="NA","",IF(AU187=999999, "", IF(AU187=888888, "", IF(COUNTIF($AU$11:AU187,AU187)=1,AU187,""))))</f>
        <v/>
      </c>
      <c r="AW187" s="166" t="str">
        <f t="shared" si="58"/>
        <v>NA</v>
      </c>
      <c r="AX187" s="166" t="str">
        <f>IF(AW187="NA","",IF(AW187=999999, "", IF(AW187=888888, "", IF(COUNTIF($AW$11:AW187,AW187)=1,AW187,""))))</f>
        <v/>
      </c>
      <c r="AY187" s="166" t="str">
        <f t="shared" si="59"/>
        <v>NA</v>
      </c>
      <c r="AZ187" s="166" t="str">
        <f>IF(AY187="NA","",IF(AY187=999999, "", IF(AY187=888888, "", IF(COUNTIF($AY$11:AY187,AY187)=1,AY187,""))))</f>
        <v/>
      </c>
      <c r="BA187" s="166">
        <f t="shared" si="66"/>
        <v>0</v>
      </c>
      <c r="BB187" s="166">
        <f t="shared" si="67"/>
        <v>0</v>
      </c>
      <c r="BC187" s="166" t="str">
        <f t="shared" si="68"/>
        <v/>
      </c>
      <c r="BD187" s="166" t="str">
        <f t="shared" si="60"/>
        <v/>
      </c>
      <c r="BE187" s="120" t="str">
        <f t="shared" si="69"/>
        <v>NA</v>
      </c>
      <c r="BF187" s="120" t="str">
        <f>IF(BE187="NA","",IF(BE187=999999, "", IF(BE187=888888, "", IF(COUNTIF($BE$11:BE187,BE187)=1,BE187,""))))</f>
        <v/>
      </c>
      <c r="BG187" s="121"/>
      <c r="BH187" s="121"/>
      <c r="BI187" s="121"/>
      <c r="BJ187" s="121"/>
      <c r="BK187" s="121"/>
      <c r="BL187" s="121"/>
      <c r="BM187" s="119"/>
      <c r="BN187" s="119"/>
      <c r="BO187" s="119"/>
      <c r="BP187" s="119"/>
      <c r="BQ187" s="119"/>
      <c r="BR187" s="119"/>
      <c r="BS187" s="119"/>
      <c r="BT187" s="119"/>
      <c r="BU187" s="119"/>
      <c r="BV187" s="119"/>
      <c r="BW187" s="119"/>
      <c r="BX187" s="119"/>
      <c r="BY187" s="119"/>
      <c r="BZ187" s="121"/>
      <c r="CA187" s="121"/>
      <c r="CB187" s="121"/>
      <c r="CC187" s="121"/>
      <c r="CD187" s="118"/>
      <c r="CE187" s="118"/>
      <c r="CF187" s="26"/>
      <c r="CG187" s="26"/>
      <c r="CH187" s="26"/>
      <c r="CI187" s="26"/>
      <c r="CJ187" s="26"/>
      <c r="CK187" s="26"/>
      <c r="CL187" s="26"/>
      <c r="CM187" s="26"/>
      <c r="CN187" s="26"/>
      <c r="CO187" s="26"/>
      <c r="CP187" s="26"/>
      <c r="CQ187" s="26"/>
      <c r="CR187" s="26"/>
      <c r="CS187" s="26"/>
      <c r="CT187" s="26"/>
      <c r="CU187" s="26"/>
    </row>
    <row r="188" spans="1:99" ht="15.5" x14ac:dyDescent="0.35">
      <c r="A188" s="203" t="str">
        <f t="shared" si="61"/>
        <v/>
      </c>
      <c r="B188" s="161" t="str">
        <f>IF('Year 8 _2022'!$B187="","", 'Year 8 _2022'!$B187)</f>
        <v/>
      </c>
      <c r="C188" s="160" t="str">
        <f>IF('Year 8 _2022'!$C187="","", 'Year 8 _2022'!$C187)</f>
        <v>NA</v>
      </c>
      <c r="D188" s="149" t="str">
        <f>IF('Year 8 _2022'!$D187="","", 'Year 8 _2022'!$D187)</f>
        <v/>
      </c>
      <c r="E188" s="138"/>
      <c r="F188" s="230" t="str">
        <f>IF('Year 8 _2022'!$E187="","", 'Year 8 _2022'!$E187)</f>
        <v/>
      </c>
      <c r="G188" s="161" t="str">
        <f>IF('Year 8 _2022'!$AB187="","", 'Year 8 _2022'!$AB187)</f>
        <v/>
      </c>
      <c r="H188" s="120"/>
      <c r="I188" s="171" t="str">
        <f>IF('Year 8 _2022'!$I187="","", 'Year 8 _2022'!$I187)</f>
        <v/>
      </c>
      <c r="J188" s="181"/>
      <c r="K188" s="180" t="str">
        <f>IF('Year 8 _2022'!$J187="","", 'Year 8 _2022'!$J187)</f>
        <v/>
      </c>
      <c r="L188" s="181"/>
      <c r="M188" s="180">
        <f t="shared" si="70"/>
        <v>0</v>
      </c>
      <c r="N188" s="180" t="str">
        <f>IF('Year 8 _2022'!$L187="","", 'Year 8 _2022'!$L187)</f>
        <v/>
      </c>
      <c r="O188" s="181"/>
      <c r="P188" s="171">
        <f>IF('Year 8 _2022'!$O187="",0, ('Year 8 _2022'!$O187+'Year 8 _2022'!$R187))</f>
        <v>0</v>
      </c>
      <c r="Q188" s="181"/>
      <c r="R188" s="180">
        <f>IF('Year 8 _2022'!$P187="",0, 'Year 8 _2022'!$P187)</f>
        <v>0</v>
      </c>
      <c r="S188" s="242"/>
      <c r="T188" s="349"/>
      <c r="U188" s="242"/>
      <c r="V188" s="174">
        <f t="shared" si="62"/>
        <v>0</v>
      </c>
      <c r="W188" s="351"/>
      <c r="X188" s="175"/>
      <c r="Y188" s="180">
        <f>IF('Year 8 _2022'!$V187="",0, ('Year 8 _2022'!$V187+'Year 8 _2022'!$Y187))</f>
        <v>0</v>
      </c>
      <c r="Z188" s="181"/>
      <c r="AA188" s="162">
        <f>IF('Year 8 _2022'!$W187="",0, 'Year 8 _2022'!$W187)</f>
        <v>0</v>
      </c>
      <c r="AB188" s="184"/>
      <c r="AC188" s="353"/>
      <c r="AD188" s="120"/>
      <c r="AE188" s="174">
        <f t="shared" si="72"/>
        <v>0</v>
      </c>
      <c r="AF188" s="183"/>
      <c r="AG188" s="165" t="str">
        <f t="shared" si="63"/>
        <v/>
      </c>
      <c r="AH188" s="170" t="str">
        <f t="shared" si="64"/>
        <v/>
      </c>
      <c r="AI188" s="153">
        <f t="shared" si="49"/>
        <v>0</v>
      </c>
      <c r="AJ188" s="166" t="str">
        <f t="shared" si="65"/>
        <v>NA</v>
      </c>
      <c r="AK188" s="166" t="str">
        <f t="shared" si="50"/>
        <v/>
      </c>
      <c r="AL188" s="166" t="str">
        <f t="shared" si="51"/>
        <v/>
      </c>
      <c r="AM188" s="166" t="str">
        <f t="shared" si="52"/>
        <v/>
      </c>
      <c r="AN188" s="166">
        <f t="shared" si="53"/>
        <v>0</v>
      </c>
      <c r="AO188" s="166">
        <f t="shared" si="54"/>
        <v>0</v>
      </c>
      <c r="AP188" s="166">
        <f t="shared" si="55"/>
        <v>0</v>
      </c>
      <c r="AQ188" s="166">
        <f t="shared" si="56"/>
        <v>0</v>
      </c>
      <c r="AR188" s="167" t="str">
        <f>IF('Year 8 _2022'!$S187="","", 'Year 8 _2022'!$S187)</f>
        <v/>
      </c>
      <c r="AS188" s="166" t="str">
        <f>IF('Year 8 _2022'!$Z187="","", 'Year 8 _2022'!$Z187)</f>
        <v/>
      </c>
      <c r="AT188" s="166" t="str">
        <f t="shared" si="71"/>
        <v/>
      </c>
      <c r="AU188" s="166" t="str">
        <f t="shared" si="57"/>
        <v>NA</v>
      </c>
      <c r="AV188" s="166" t="str">
        <f>IF(AU188="NA","",IF(AU188=999999, "", IF(AU188=888888, "", IF(COUNTIF($AU$11:AU188,AU188)=1,AU188,""))))</f>
        <v/>
      </c>
      <c r="AW188" s="166" t="str">
        <f t="shared" si="58"/>
        <v>NA</v>
      </c>
      <c r="AX188" s="166" t="str">
        <f>IF(AW188="NA","",IF(AW188=999999, "", IF(AW188=888888, "", IF(COUNTIF($AW$11:AW188,AW188)=1,AW188,""))))</f>
        <v/>
      </c>
      <c r="AY188" s="166" t="str">
        <f t="shared" si="59"/>
        <v>NA</v>
      </c>
      <c r="AZ188" s="166" t="str">
        <f>IF(AY188="NA","",IF(AY188=999999, "", IF(AY188=888888, "", IF(COUNTIF($AY$11:AY188,AY188)=1,AY188,""))))</f>
        <v/>
      </c>
      <c r="BA188" s="166">
        <f t="shared" si="66"/>
        <v>0</v>
      </c>
      <c r="BB188" s="166">
        <f t="shared" si="67"/>
        <v>0</v>
      </c>
      <c r="BC188" s="166" t="str">
        <f t="shared" si="68"/>
        <v/>
      </c>
      <c r="BD188" s="166" t="str">
        <f t="shared" si="60"/>
        <v/>
      </c>
      <c r="BE188" s="120" t="str">
        <f t="shared" si="69"/>
        <v>NA</v>
      </c>
      <c r="BF188" s="120" t="str">
        <f>IF(BE188="NA","",IF(BE188=999999, "", IF(BE188=888888, "", IF(COUNTIF($BE$11:BE188,BE188)=1,BE188,""))))</f>
        <v/>
      </c>
      <c r="BG188" s="121"/>
      <c r="BH188" s="121"/>
      <c r="BI188" s="121"/>
      <c r="BJ188" s="121"/>
      <c r="BK188" s="121"/>
      <c r="BL188" s="121"/>
      <c r="BM188" s="119"/>
      <c r="BN188" s="119"/>
      <c r="BO188" s="119"/>
      <c r="BP188" s="119"/>
      <c r="BQ188" s="119"/>
      <c r="BR188" s="119"/>
      <c r="BS188" s="119"/>
      <c r="BT188" s="119"/>
      <c r="BU188" s="119"/>
      <c r="BV188" s="119"/>
      <c r="BW188" s="119"/>
      <c r="BX188" s="119"/>
      <c r="BY188" s="119"/>
      <c r="BZ188" s="121"/>
      <c r="CA188" s="121"/>
      <c r="CB188" s="121"/>
      <c r="CC188" s="121"/>
      <c r="CD188" s="118"/>
      <c r="CE188" s="118"/>
      <c r="CF188" s="26"/>
      <c r="CG188" s="26"/>
      <c r="CH188" s="26"/>
      <c r="CI188" s="26"/>
      <c r="CJ188" s="26"/>
      <c r="CK188" s="26"/>
      <c r="CL188" s="26"/>
      <c r="CM188" s="26"/>
      <c r="CN188" s="26"/>
      <c r="CO188" s="26"/>
      <c r="CP188" s="26"/>
      <c r="CQ188" s="26"/>
      <c r="CR188" s="26"/>
      <c r="CS188" s="26"/>
      <c r="CT188" s="26"/>
      <c r="CU188" s="26"/>
    </row>
    <row r="189" spans="1:99" ht="15.5" x14ac:dyDescent="0.35">
      <c r="A189" s="203" t="str">
        <f t="shared" si="61"/>
        <v/>
      </c>
      <c r="B189" s="161" t="str">
        <f>IF('Year 8 _2022'!$B188="","", 'Year 8 _2022'!$B188)</f>
        <v/>
      </c>
      <c r="C189" s="160" t="str">
        <f>IF('Year 8 _2022'!$C188="","", 'Year 8 _2022'!$C188)</f>
        <v>NA</v>
      </c>
      <c r="D189" s="149" t="str">
        <f>IF('Year 8 _2022'!$D188="","", 'Year 8 _2022'!$D188)</f>
        <v/>
      </c>
      <c r="E189" s="138"/>
      <c r="F189" s="230" t="str">
        <f>IF('Year 8 _2022'!$E188="","", 'Year 8 _2022'!$E188)</f>
        <v/>
      </c>
      <c r="G189" s="161" t="str">
        <f>IF('Year 8 _2022'!$AB188="","", 'Year 8 _2022'!$AB188)</f>
        <v/>
      </c>
      <c r="H189" s="120"/>
      <c r="I189" s="171" t="str">
        <f>IF('Year 8 _2022'!$I188="","", 'Year 8 _2022'!$I188)</f>
        <v/>
      </c>
      <c r="J189" s="181"/>
      <c r="K189" s="180" t="str">
        <f>IF('Year 8 _2022'!$J188="","", 'Year 8 _2022'!$J188)</f>
        <v/>
      </c>
      <c r="L189" s="181"/>
      <c r="M189" s="180">
        <f t="shared" si="70"/>
        <v>0</v>
      </c>
      <c r="N189" s="180" t="str">
        <f>IF('Year 8 _2022'!$L188="","", 'Year 8 _2022'!$L188)</f>
        <v/>
      </c>
      <c r="O189" s="181"/>
      <c r="P189" s="171">
        <f>IF('Year 8 _2022'!$O188="",0, ('Year 8 _2022'!$O188+'Year 8 _2022'!$R188))</f>
        <v>0</v>
      </c>
      <c r="Q189" s="181"/>
      <c r="R189" s="180">
        <f>IF('Year 8 _2022'!$P188="",0, 'Year 8 _2022'!$P188)</f>
        <v>0</v>
      </c>
      <c r="S189" s="242"/>
      <c r="T189" s="349"/>
      <c r="U189" s="242"/>
      <c r="V189" s="174">
        <f t="shared" si="62"/>
        <v>0</v>
      </c>
      <c r="W189" s="351"/>
      <c r="X189" s="175"/>
      <c r="Y189" s="180">
        <f>IF('Year 8 _2022'!$V188="",0, ('Year 8 _2022'!$V188+'Year 8 _2022'!$Y188))</f>
        <v>0</v>
      </c>
      <c r="Z189" s="181"/>
      <c r="AA189" s="162">
        <f>IF('Year 8 _2022'!$W188="",0, 'Year 8 _2022'!$W188)</f>
        <v>0</v>
      </c>
      <c r="AB189" s="184"/>
      <c r="AC189" s="353"/>
      <c r="AD189" s="120"/>
      <c r="AE189" s="174">
        <f t="shared" si="72"/>
        <v>0</v>
      </c>
      <c r="AF189" s="183"/>
      <c r="AG189" s="165" t="str">
        <f t="shared" si="63"/>
        <v/>
      </c>
      <c r="AH189" s="170" t="str">
        <f t="shared" si="64"/>
        <v/>
      </c>
      <c r="AI189" s="153">
        <f t="shared" si="49"/>
        <v>0</v>
      </c>
      <c r="AJ189" s="166" t="str">
        <f t="shared" si="65"/>
        <v>NA</v>
      </c>
      <c r="AK189" s="166" t="str">
        <f t="shared" si="50"/>
        <v/>
      </c>
      <c r="AL189" s="166" t="str">
        <f t="shared" si="51"/>
        <v/>
      </c>
      <c r="AM189" s="166" t="str">
        <f t="shared" si="52"/>
        <v/>
      </c>
      <c r="AN189" s="166">
        <f t="shared" si="53"/>
        <v>0</v>
      </c>
      <c r="AO189" s="166">
        <f t="shared" si="54"/>
        <v>0</v>
      </c>
      <c r="AP189" s="166">
        <f t="shared" si="55"/>
        <v>0</v>
      </c>
      <c r="AQ189" s="166">
        <f t="shared" si="56"/>
        <v>0</v>
      </c>
      <c r="AR189" s="167" t="str">
        <f>IF('Year 8 _2022'!$S188="","", 'Year 8 _2022'!$S188)</f>
        <v/>
      </c>
      <c r="AS189" s="166" t="str">
        <f>IF('Year 8 _2022'!$Z188="","", 'Year 8 _2022'!$Z188)</f>
        <v/>
      </c>
      <c r="AT189" s="166" t="str">
        <f t="shared" si="71"/>
        <v/>
      </c>
      <c r="AU189" s="166" t="str">
        <f t="shared" si="57"/>
        <v>NA</v>
      </c>
      <c r="AV189" s="166" t="str">
        <f>IF(AU189="NA","",IF(AU189=999999, "", IF(AU189=888888, "", IF(COUNTIF($AU$11:AU189,AU189)=1,AU189,""))))</f>
        <v/>
      </c>
      <c r="AW189" s="166" t="str">
        <f t="shared" si="58"/>
        <v>NA</v>
      </c>
      <c r="AX189" s="166" t="str">
        <f>IF(AW189="NA","",IF(AW189=999999, "", IF(AW189=888888, "", IF(COUNTIF($AW$11:AW189,AW189)=1,AW189,""))))</f>
        <v/>
      </c>
      <c r="AY189" s="166" t="str">
        <f t="shared" si="59"/>
        <v>NA</v>
      </c>
      <c r="AZ189" s="166" t="str">
        <f>IF(AY189="NA","",IF(AY189=999999, "", IF(AY189=888888, "", IF(COUNTIF($AY$11:AY189,AY189)=1,AY189,""))))</f>
        <v/>
      </c>
      <c r="BA189" s="166">
        <f t="shared" si="66"/>
        <v>0</v>
      </c>
      <c r="BB189" s="166">
        <f t="shared" si="67"/>
        <v>0</v>
      </c>
      <c r="BC189" s="166" t="str">
        <f t="shared" si="68"/>
        <v/>
      </c>
      <c r="BD189" s="166" t="str">
        <f t="shared" si="60"/>
        <v/>
      </c>
      <c r="BE189" s="120" t="str">
        <f t="shared" si="69"/>
        <v>NA</v>
      </c>
      <c r="BF189" s="120" t="str">
        <f>IF(BE189="NA","",IF(BE189=999999, "", IF(BE189=888888, "", IF(COUNTIF($BE$11:BE189,BE189)=1,BE189,""))))</f>
        <v/>
      </c>
      <c r="BG189" s="121"/>
      <c r="BH189" s="121"/>
      <c r="BI189" s="121"/>
      <c r="BJ189" s="121"/>
      <c r="BK189" s="121"/>
      <c r="BL189" s="121"/>
      <c r="BM189" s="119"/>
      <c r="BN189" s="119"/>
      <c r="BO189" s="119"/>
      <c r="BP189" s="119"/>
      <c r="BQ189" s="119"/>
      <c r="BR189" s="119"/>
      <c r="BS189" s="119"/>
      <c r="BT189" s="119"/>
      <c r="BU189" s="119"/>
      <c r="BV189" s="119"/>
      <c r="BW189" s="119"/>
      <c r="BX189" s="119"/>
      <c r="BY189" s="119"/>
      <c r="BZ189" s="121"/>
      <c r="CA189" s="121"/>
      <c r="CB189" s="121"/>
      <c r="CC189" s="121"/>
      <c r="CD189" s="118"/>
      <c r="CE189" s="118"/>
      <c r="CF189" s="26"/>
      <c r="CG189" s="26"/>
      <c r="CH189" s="26"/>
      <c r="CI189" s="26"/>
      <c r="CJ189" s="26"/>
      <c r="CK189" s="26"/>
      <c r="CL189" s="26"/>
      <c r="CM189" s="26"/>
      <c r="CN189" s="26"/>
      <c r="CO189" s="26"/>
      <c r="CP189" s="26"/>
      <c r="CQ189" s="26"/>
      <c r="CR189" s="26"/>
      <c r="CS189" s="26"/>
      <c r="CT189" s="26"/>
      <c r="CU189" s="26"/>
    </row>
    <row r="190" spans="1:99" ht="15.5" x14ac:dyDescent="0.35">
      <c r="A190" s="203" t="str">
        <f t="shared" si="61"/>
        <v/>
      </c>
      <c r="B190" s="161" t="str">
        <f>IF('Year 8 _2022'!$B189="","", 'Year 8 _2022'!$B189)</f>
        <v/>
      </c>
      <c r="C190" s="160" t="str">
        <f>IF('Year 8 _2022'!$C189="","", 'Year 8 _2022'!$C189)</f>
        <v>NA</v>
      </c>
      <c r="D190" s="149" t="str">
        <f>IF('Year 8 _2022'!$D189="","", 'Year 8 _2022'!$D189)</f>
        <v/>
      </c>
      <c r="E190" s="138"/>
      <c r="F190" s="230" t="str">
        <f>IF('Year 8 _2022'!$E189="","", 'Year 8 _2022'!$E189)</f>
        <v/>
      </c>
      <c r="G190" s="161" t="str">
        <f>IF('Year 8 _2022'!$AB189="","", 'Year 8 _2022'!$AB189)</f>
        <v/>
      </c>
      <c r="H190" s="120"/>
      <c r="I190" s="171" t="str">
        <f>IF('Year 8 _2022'!$I189="","", 'Year 8 _2022'!$I189)</f>
        <v/>
      </c>
      <c r="J190" s="181"/>
      <c r="K190" s="180" t="str">
        <f>IF('Year 8 _2022'!$J189="","", 'Year 8 _2022'!$J189)</f>
        <v/>
      </c>
      <c r="L190" s="181"/>
      <c r="M190" s="180">
        <f t="shared" si="70"/>
        <v>0</v>
      </c>
      <c r="N190" s="180" t="str">
        <f>IF('Year 8 _2022'!$L189="","", 'Year 8 _2022'!$L189)</f>
        <v/>
      </c>
      <c r="O190" s="181"/>
      <c r="P190" s="171">
        <f>IF('Year 8 _2022'!$O189="",0, ('Year 8 _2022'!$O189+'Year 8 _2022'!$R189))</f>
        <v>0</v>
      </c>
      <c r="Q190" s="181"/>
      <c r="R190" s="180">
        <f>IF('Year 8 _2022'!$P189="",0, 'Year 8 _2022'!$P189)</f>
        <v>0</v>
      </c>
      <c r="S190" s="242"/>
      <c r="T190" s="349"/>
      <c r="U190" s="242"/>
      <c r="V190" s="174">
        <f t="shared" si="62"/>
        <v>0</v>
      </c>
      <c r="W190" s="351"/>
      <c r="X190" s="175"/>
      <c r="Y190" s="180">
        <f>IF('Year 8 _2022'!$V189="",0, ('Year 8 _2022'!$V189+'Year 8 _2022'!$Y189))</f>
        <v>0</v>
      </c>
      <c r="Z190" s="181"/>
      <c r="AA190" s="162">
        <f>IF('Year 8 _2022'!$W189="",0, 'Year 8 _2022'!$W189)</f>
        <v>0</v>
      </c>
      <c r="AB190" s="184"/>
      <c r="AC190" s="353"/>
      <c r="AD190" s="120"/>
      <c r="AE190" s="174">
        <f t="shared" si="72"/>
        <v>0</v>
      </c>
      <c r="AF190" s="183"/>
      <c r="AG190" s="165" t="str">
        <f t="shared" si="63"/>
        <v/>
      </c>
      <c r="AH190" s="170" t="str">
        <f t="shared" si="64"/>
        <v/>
      </c>
      <c r="AI190" s="153">
        <f t="shared" si="49"/>
        <v>0</v>
      </c>
      <c r="AJ190" s="166" t="str">
        <f t="shared" si="65"/>
        <v>NA</v>
      </c>
      <c r="AK190" s="166" t="str">
        <f t="shared" si="50"/>
        <v/>
      </c>
      <c r="AL190" s="166" t="str">
        <f t="shared" si="51"/>
        <v/>
      </c>
      <c r="AM190" s="166" t="str">
        <f t="shared" si="52"/>
        <v/>
      </c>
      <c r="AN190" s="166">
        <f t="shared" si="53"/>
        <v>0</v>
      </c>
      <c r="AO190" s="166">
        <f t="shared" si="54"/>
        <v>0</v>
      </c>
      <c r="AP190" s="166">
        <f t="shared" si="55"/>
        <v>0</v>
      </c>
      <c r="AQ190" s="166">
        <f t="shared" si="56"/>
        <v>0</v>
      </c>
      <c r="AR190" s="167" t="str">
        <f>IF('Year 8 _2022'!$S189="","", 'Year 8 _2022'!$S189)</f>
        <v/>
      </c>
      <c r="AS190" s="166" t="str">
        <f>IF('Year 8 _2022'!$Z189="","", 'Year 8 _2022'!$Z189)</f>
        <v/>
      </c>
      <c r="AT190" s="166" t="str">
        <f t="shared" si="71"/>
        <v/>
      </c>
      <c r="AU190" s="166" t="str">
        <f t="shared" si="57"/>
        <v>NA</v>
      </c>
      <c r="AV190" s="166" t="str">
        <f>IF(AU190="NA","",IF(AU190=999999, "", IF(AU190=888888, "", IF(COUNTIF($AU$11:AU190,AU190)=1,AU190,""))))</f>
        <v/>
      </c>
      <c r="AW190" s="166" t="str">
        <f t="shared" si="58"/>
        <v>NA</v>
      </c>
      <c r="AX190" s="166" t="str">
        <f>IF(AW190="NA","",IF(AW190=999999, "", IF(AW190=888888, "", IF(COUNTIF($AW$11:AW190,AW190)=1,AW190,""))))</f>
        <v/>
      </c>
      <c r="AY190" s="166" t="str">
        <f t="shared" si="59"/>
        <v>NA</v>
      </c>
      <c r="AZ190" s="166" t="str">
        <f>IF(AY190="NA","",IF(AY190=999999, "", IF(AY190=888888, "", IF(COUNTIF($AY$11:AY190,AY190)=1,AY190,""))))</f>
        <v/>
      </c>
      <c r="BA190" s="166">
        <f t="shared" si="66"/>
        <v>0</v>
      </c>
      <c r="BB190" s="166">
        <f t="shared" si="67"/>
        <v>0</v>
      </c>
      <c r="BC190" s="166" t="str">
        <f t="shared" si="68"/>
        <v/>
      </c>
      <c r="BD190" s="166" t="str">
        <f t="shared" si="60"/>
        <v/>
      </c>
      <c r="BE190" s="120" t="str">
        <f t="shared" si="69"/>
        <v>NA</v>
      </c>
      <c r="BF190" s="120" t="str">
        <f>IF(BE190="NA","",IF(BE190=999999, "", IF(BE190=888888, "", IF(COUNTIF($BE$11:BE190,BE190)=1,BE190,""))))</f>
        <v/>
      </c>
      <c r="BG190" s="121"/>
      <c r="BH190" s="121"/>
      <c r="BI190" s="121"/>
      <c r="BJ190" s="121"/>
      <c r="BK190" s="121"/>
      <c r="BL190" s="121"/>
      <c r="BM190" s="119"/>
      <c r="BN190" s="119"/>
      <c r="BO190" s="119"/>
      <c r="BP190" s="119"/>
      <c r="BQ190" s="119"/>
      <c r="BR190" s="119"/>
      <c r="BS190" s="119"/>
      <c r="BT190" s="119"/>
      <c r="BU190" s="119"/>
      <c r="BV190" s="119"/>
      <c r="BW190" s="119"/>
      <c r="BX190" s="119"/>
      <c r="BY190" s="119"/>
      <c r="BZ190" s="121"/>
      <c r="CA190" s="121"/>
      <c r="CB190" s="121"/>
      <c r="CC190" s="121"/>
      <c r="CD190" s="118"/>
      <c r="CE190" s="118"/>
      <c r="CF190" s="26"/>
      <c r="CG190" s="26"/>
      <c r="CH190" s="26"/>
      <c r="CI190" s="26"/>
      <c r="CJ190" s="26"/>
      <c r="CK190" s="26"/>
      <c r="CL190" s="26"/>
      <c r="CM190" s="26"/>
      <c r="CN190" s="26"/>
      <c r="CO190" s="26"/>
      <c r="CP190" s="26"/>
      <c r="CQ190" s="26"/>
      <c r="CR190" s="26"/>
      <c r="CS190" s="26"/>
      <c r="CT190" s="26"/>
      <c r="CU190" s="26"/>
    </row>
    <row r="191" spans="1:99" ht="15.5" x14ac:dyDescent="0.35">
      <c r="A191" s="203" t="str">
        <f t="shared" si="61"/>
        <v/>
      </c>
      <c r="B191" s="161" t="str">
        <f>IF('Year 8 _2022'!$B190="","", 'Year 8 _2022'!$B190)</f>
        <v/>
      </c>
      <c r="C191" s="160" t="str">
        <f>IF('Year 8 _2022'!$C190="","", 'Year 8 _2022'!$C190)</f>
        <v>NA</v>
      </c>
      <c r="D191" s="149" t="str">
        <f>IF('Year 8 _2022'!$D190="","", 'Year 8 _2022'!$D190)</f>
        <v/>
      </c>
      <c r="E191" s="138"/>
      <c r="F191" s="230" t="str">
        <f>IF('Year 8 _2022'!$E190="","", 'Year 8 _2022'!$E190)</f>
        <v/>
      </c>
      <c r="G191" s="161" t="str">
        <f>IF('Year 8 _2022'!$AB190="","", 'Year 8 _2022'!$AB190)</f>
        <v/>
      </c>
      <c r="H191" s="120"/>
      <c r="I191" s="171" t="str">
        <f>IF('Year 8 _2022'!$I190="","", 'Year 8 _2022'!$I190)</f>
        <v/>
      </c>
      <c r="J191" s="181"/>
      <c r="K191" s="180" t="str">
        <f>IF('Year 8 _2022'!$J190="","", 'Year 8 _2022'!$J190)</f>
        <v/>
      </c>
      <c r="L191" s="181"/>
      <c r="M191" s="180">
        <f t="shared" si="70"/>
        <v>0</v>
      </c>
      <c r="N191" s="180" t="str">
        <f>IF('Year 8 _2022'!$L190="","", 'Year 8 _2022'!$L190)</f>
        <v/>
      </c>
      <c r="O191" s="181"/>
      <c r="P191" s="171">
        <f>IF('Year 8 _2022'!$O190="",0, ('Year 8 _2022'!$O190+'Year 8 _2022'!$R190))</f>
        <v>0</v>
      </c>
      <c r="Q191" s="181"/>
      <c r="R191" s="180">
        <f>IF('Year 8 _2022'!$P190="",0, 'Year 8 _2022'!$P190)</f>
        <v>0</v>
      </c>
      <c r="S191" s="242"/>
      <c r="T191" s="349"/>
      <c r="U191" s="242"/>
      <c r="V191" s="174">
        <f t="shared" si="62"/>
        <v>0</v>
      </c>
      <c r="W191" s="351"/>
      <c r="X191" s="175"/>
      <c r="Y191" s="180">
        <f>IF('Year 8 _2022'!$V190="",0, ('Year 8 _2022'!$V190+'Year 8 _2022'!$Y190))</f>
        <v>0</v>
      </c>
      <c r="Z191" s="181"/>
      <c r="AA191" s="162">
        <f>IF('Year 8 _2022'!$W190="",0, 'Year 8 _2022'!$W190)</f>
        <v>0</v>
      </c>
      <c r="AB191" s="184"/>
      <c r="AC191" s="353"/>
      <c r="AD191" s="120"/>
      <c r="AE191" s="174">
        <f t="shared" si="72"/>
        <v>0</v>
      </c>
      <c r="AF191" s="183"/>
      <c r="AG191" s="165" t="str">
        <f t="shared" si="63"/>
        <v/>
      </c>
      <c r="AH191" s="170" t="str">
        <f t="shared" si="64"/>
        <v/>
      </c>
      <c r="AI191" s="153">
        <f t="shared" si="49"/>
        <v>0</v>
      </c>
      <c r="AJ191" s="166" t="str">
        <f t="shared" si="65"/>
        <v>NA</v>
      </c>
      <c r="AK191" s="166" t="str">
        <f t="shared" si="50"/>
        <v/>
      </c>
      <c r="AL191" s="166" t="str">
        <f t="shared" si="51"/>
        <v/>
      </c>
      <c r="AM191" s="166" t="str">
        <f t="shared" si="52"/>
        <v/>
      </c>
      <c r="AN191" s="166">
        <f t="shared" si="53"/>
        <v>0</v>
      </c>
      <c r="AO191" s="166">
        <f t="shared" si="54"/>
        <v>0</v>
      </c>
      <c r="AP191" s="166">
        <f t="shared" si="55"/>
        <v>0</v>
      </c>
      <c r="AQ191" s="166">
        <f t="shared" si="56"/>
        <v>0</v>
      </c>
      <c r="AR191" s="167" t="str">
        <f>IF('Year 8 _2022'!$S190="","", 'Year 8 _2022'!$S190)</f>
        <v/>
      </c>
      <c r="AS191" s="166" t="str">
        <f>IF('Year 8 _2022'!$Z190="","", 'Year 8 _2022'!$Z190)</f>
        <v/>
      </c>
      <c r="AT191" s="166" t="str">
        <f t="shared" si="71"/>
        <v/>
      </c>
      <c r="AU191" s="166" t="str">
        <f t="shared" si="57"/>
        <v>NA</v>
      </c>
      <c r="AV191" s="166" t="str">
        <f>IF(AU191="NA","",IF(AU191=999999, "", IF(AU191=888888, "", IF(COUNTIF($AU$11:AU191,AU191)=1,AU191,""))))</f>
        <v/>
      </c>
      <c r="AW191" s="166" t="str">
        <f t="shared" si="58"/>
        <v>NA</v>
      </c>
      <c r="AX191" s="166" t="str">
        <f>IF(AW191="NA","",IF(AW191=999999, "", IF(AW191=888888, "", IF(COUNTIF($AW$11:AW191,AW191)=1,AW191,""))))</f>
        <v/>
      </c>
      <c r="AY191" s="166" t="str">
        <f t="shared" si="59"/>
        <v>NA</v>
      </c>
      <c r="AZ191" s="166" t="str">
        <f>IF(AY191="NA","",IF(AY191=999999, "", IF(AY191=888888, "", IF(COUNTIF($AY$11:AY191,AY191)=1,AY191,""))))</f>
        <v/>
      </c>
      <c r="BA191" s="166">
        <f t="shared" si="66"/>
        <v>0</v>
      </c>
      <c r="BB191" s="166">
        <f t="shared" si="67"/>
        <v>0</v>
      </c>
      <c r="BC191" s="166" t="str">
        <f t="shared" si="68"/>
        <v/>
      </c>
      <c r="BD191" s="166" t="str">
        <f t="shared" si="60"/>
        <v/>
      </c>
      <c r="BE191" s="120" t="str">
        <f t="shared" si="69"/>
        <v>NA</v>
      </c>
      <c r="BF191" s="120" t="str">
        <f>IF(BE191="NA","",IF(BE191=999999, "", IF(BE191=888888, "", IF(COUNTIF($BE$11:BE191,BE191)=1,BE191,""))))</f>
        <v/>
      </c>
      <c r="BG191" s="121"/>
      <c r="BH191" s="121"/>
      <c r="BI191" s="121"/>
      <c r="BJ191" s="121"/>
      <c r="BK191" s="121"/>
      <c r="BL191" s="121"/>
      <c r="BM191" s="119"/>
      <c r="BN191" s="119"/>
      <c r="BO191" s="119"/>
      <c r="BP191" s="119"/>
      <c r="BQ191" s="119"/>
      <c r="BR191" s="119"/>
      <c r="BS191" s="119"/>
      <c r="BT191" s="119"/>
      <c r="BU191" s="119"/>
      <c r="BV191" s="119"/>
      <c r="BW191" s="119"/>
      <c r="BX191" s="119"/>
      <c r="BY191" s="119"/>
      <c r="BZ191" s="121"/>
      <c r="CA191" s="121"/>
      <c r="CB191" s="121"/>
      <c r="CC191" s="121"/>
      <c r="CD191" s="118"/>
      <c r="CE191" s="118"/>
      <c r="CF191" s="26"/>
      <c r="CG191" s="26"/>
      <c r="CH191" s="26"/>
      <c r="CI191" s="26"/>
      <c r="CJ191" s="26"/>
      <c r="CK191" s="26"/>
      <c r="CL191" s="26"/>
      <c r="CM191" s="26"/>
      <c r="CN191" s="26"/>
      <c r="CO191" s="26"/>
      <c r="CP191" s="26"/>
      <c r="CQ191" s="26"/>
      <c r="CR191" s="26"/>
      <c r="CS191" s="26"/>
      <c r="CT191" s="26"/>
      <c r="CU191" s="26"/>
    </row>
    <row r="192" spans="1:99" ht="15.5" x14ac:dyDescent="0.35">
      <c r="A192" s="203" t="str">
        <f t="shared" si="61"/>
        <v/>
      </c>
      <c r="B192" s="161" t="str">
        <f>IF('Year 8 _2022'!$B191="","", 'Year 8 _2022'!$B191)</f>
        <v/>
      </c>
      <c r="C192" s="160" t="str">
        <f>IF('Year 8 _2022'!$C191="","", 'Year 8 _2022'!$C191)</f>
        <v>NA</v>
      </c>
      <c r="D192" s="149" t="str">
        <f>IF('Year 8 _2022'!$D191="","", 'Year 8 _2022'!$D191)</f>
        <v/>
      </c>
      <c r="E192" s="138"/>
      <c r="F192" s="230" t="str">
        <f>IF('Year 8 _2022'!$E191="","", 'Year 8 _2022'!$E191)</f>
        <v/>
      </c>
      <c r="G192" s="161" t="str">
        <f>IF('Year 8 _2022'!$AB191="","", 'Year 8 _2022'!$AB191)</f>
        <v/>
      </c>
      <c r="H192" s="120"/>
      <c r="I192" s="171" t="str">
        <f>IF('Year 8 _2022'!$I191="","", 'Year 8 _2022'!$I191)</f>
        <v/>
      </c>
      <c r="J192" s="181"/>
      <c r="K192" s="180" t="str">
        <f>IF('Year 8 _2022'!$J191="","", 'Year 8 _2022'!$J191)</f>
        <v/>
      </c>
      <c r="L192" s="181"/>
      <c r="M192" s="180">
        <f t="shared" si="70"/>
        <v>0</v>
      </c>
      <c r="N192" s="180" t="str">
        <f>IF('Year 8 _2022'!$L191="","", 'Year 8 _2022'!$L191)</f>
        <v/>
      </c>
      <c r="O192" s="181"/>
      <c r="P192" s="171">
        <f>IF('Year 8 _2022'!$O191="",0, ('Year 8 _2022'!$O191+'Year 8 _2022'!$R191))</f>
        <v>0</v>
      </c>
      <c r="Q192" s="181"/>
      <c r="R192" s="180">
        <f>IF('Year 8 _2022'!$P191="",0, 'Year 8 _2022'!$P191)</f>
        <v>0</v>
      </c>
      <c r="S192" s="242"/>
      <c r="T192" s="349"/>
      <c r="U192" s="242"/>
      <c r="V192" s="174">
        <f t="shared" si="62"/>
        <v>0</v>
      </c>
      <c r="W192" s="351"/>
      <c r="X192" s="175"/>
      <c r="Y192" s="180">
        <f>IF('Year 8 _2022'!$V191="",0, ('Year 8 _2022'!$V191+'Year 8 _2022'!$Y191))</f>
        <v>0</v>
      </c>
      <c r="Z192" s="181"/>
      <c r="AA192" s="162">
        <f>IF('Year 8 _2022'!$W191="",0, 'Year 8 _2022'!$W191)</f>
        <v>0</v>
      </c>
      <c r="AB192" s="184"/>
      <c r="AC192" s="353"/>
      <c r="AD192" s="120"/>
      <c r="AE192" s="174">
        <f t="shared" si="72"/>
        <v>0</v>
      </c>
      <c r="AF192" s="183"/>
      <c r="AG192" s="165" t="str">
        <f t="shared" si="63"/>
        <v/>
      </c>
      <c r="AH192" s="170" t="str">
        <f t="shared" si="64"/>
        <v/>
      </c>
      <c r="AI192" s="153">
        <f t="shared" si="49"/>
        <v>0</v>
      </c>
      <c r="AJ192" s="166" t="str">
        <f t="shared" si="65"/>
        <v>NA</v>
      </c>
      <c r="AK192" s="166" t="str">
        <f t="shared" si="50"/>
        <v/>
      </c>
      <c r="AL192" s="166" t="str">
        <f t="shared" si="51"/>
        <v/>
      </c>
      <c r="AM192" s="166" t="str">
        <f t="shared" si="52"/>
        <v/>
      </c>
      <c r="AN192" s="166">
        <f t="shared" si="53"/>
        <v>0</v>
      </c>
      <c r="AO192" s="166">
        <f t="shared" si="54"/>
        <v>0</v>
      </c>
      <c r="AP192" s="166">
        <f t="shared" si="55"/>
        <v>0</v>
      </c>
      <c r="AQ192" s="166">
        <f t="shared" si="56"/>
        <v>0</v>
      </c>
      <c r="AR192" s="167" t="str">
        <f>IF('Year 8 _2022'!$S191="","", 'Year 8 _2022'!$S191)</f>
        <v/>
      </c>
      <c r="AS192" s="166" t="str">
        <f>IF('Year 8 _2022'!$Z191="","", 'Year 8 _2022'!$Z191)</f>
        <v/>
      </c>
      <c r="AT192" s="166" t="str">
        <f t="shared" si="71"/>
        <v/>
      </c>
      <c r="AU192" s="166" t="str">
        <f t="shared" si="57"/>
        <v>NA</v>
      </c>
      <c r="AV192" s="166" t="str">
        <f>IF(AU192="NA","",IF(AU192=999999, "", IF(AU192=888888, "", IF(COUNTIF($AU$11:AU192,AU192)=1,AU192,""))))</f>
        <v/>
      </c>
      <c r="AW192" s="166" t="str">
        <f t="shared" si="58"/>
        <v>NA</v>
      </c>
      <c r="AX192" s="166" t="str">
        <f>IF(AW192="NA","",IF(AW192=999999, "", IF(AW192=888888, "", IF(COUNTIF($AW$11:AW192,AW192)=1,AW192,""))))</f>
        <v/>
      </c>
      <c r="AY192" s="166" t="str">
        <f t="shared" si="59"/>
        <v>NA</v>
      </c>
      <c r="AZ192" s="166" t="str">
        <f>IF(AY192="NA","",IF(AY192=999999, "", IF(AY192=888888, "", IF(COUNTIF($AY$11:AY192,AY192)=1,AY192,""))))</f>
        <v/>
      </c>
      <c r="BA192" s="166">
        <f t="shared" si="66"/>
        <v>0</v>
      </c>
      <c r="BB192" s="166">
        <f t="shared" si="67"/>
        <v>0</v>
      </c>
      <c r="BC192" s="166" t="str">
        <f t="shared" si="68"/>
        <v/>
      </c>
      <c r="BD192" s="166" t="str">
        <f t="shared" si="60"/>
        <v/>
      </c>
      <c r="BE192" s="120" t="str">
        <f t="shared" si="69"/>
        <v>NA</v>
      </c>
      <c r="BF192" s="120" t="str">
        <f>IF(BE192="NA","",IF(BE192=999999, "", IF(BE192=888888, "", IF(COUNTIF($BE$11:BE192,BE192)=1,BE192,""))))</f>
        <v/>
      </c>
      <c r="BG192" s="121"/>
      <c r="BH192" s="121"/>
      <c r="BI192" s="121"/>
      <c r="BJ192" s="121"/>
      <c r="BK192" s="121"/>
      <c r="BL192" s="121"/>
      <c r="BM192" s="119"/>
      <c r="BN192" s="119"/>
      <c r="BO192" s="119"/>
      <c r="BP192" s="119"/>
      <c r="BQ192" s="119"/>
      <c r="BR192" s="119"/>
      <c r="BS192" s="119"/>
      <c r="BT192" s="119"/>
      <c r="BU192" s="119"/>
      <c r="BV192" s="119"/>
      <c r="BW192" s="119"/>
      <c r="BX192" s="119"/>
      <c r="BY192" s="119"/>
      <c r="BZ192" s="121"/>
      <c r="CA192" s="121"/>
      <c r="CB192" s="121"/>
      <c r="CC192" s="121"/>
      <c r="CD192" s="118"/>
      <c r="CE192" s="118"/>
      <c r="CF192" s="26"/>
      <c r="CG192" s="26"/>
      <c r="CH192" s="26"/>
      <c r="CI192" s="26"/>
      <c r="CJ192" s="26"/>
      <c r="CK192" s="26"/>
      <c r="CL192" s="26"/>
      <c r="CM192" s="26"/>
      <c r="CN192" s="26"/>
      <c r="CO192" s="26"/>
      <c r="CP192" s="26"/>
      <c r="CQ192" s="26"/>
      <c r="CR192" s="26"/>
      <c r="CS192" s="26"/>
      <c r="CT192" s="26"/>
      <c r="CU192" s="26"/>
    </row>
    <row r="193" spans="1:99" ht="15.5" x14ac:dyDescent="0.35">
      <c r="A193" s="203" t="str">
        <f t="shared" si="61"/>
        <v/>
      </c>
      <c r="B193" s="161" t="str">
        <f>IF('Year 8 _2022'!$B192="","", 'Year 8 _2022'!$B192)</f>
        <v/>
      </c>
      <c r="C193" s="160" t="str">
        <f>IF('Year 8 _2022'!$C192="","", 'Year 8 _2022'!$C192)</f>
        <v>NA</v>
      </c>
      <c r="D193" s="149" t="str">
        <f>IF('Year 8 _2022'!$D192="","", 'Year 8 _2022'!$D192)</f>
        <v/>
      </c>
      <c r="E193" s="138"/>
      <c r="F193" s="230" t="str">
        <f>IF('Year 8 _2022'!$E192="","", 'Year 8 _2022'!$E192)</f>
        <v/>
      </c>
      <c r="G193" s="161" t="str">
        <f>IF('Year 8 _2022'!$AB192="","", 'Year 8 _2022'!$AB192)</f>
        <v/>
      </c>
      <c r="H193" s="120"/>
      <c r="I193" s="171" t="str">
        <f>IF('Year 8 _2022'!$I192="","", 'Year 8 _2022'!$I192)</f>
        <v/>
      </c>
      <c r="J193" s="181"/>
      <c r="K193" s="180" t="str">
        <f>IF('Year 8 _2022'!$J192="","", 'Year 8 _2022'!$J192)</f>
        <v/>
      </c>
      <c r="L193" s="181"/>
      <c r="M193" s="180">
        <f t="shared" si="70"/>
        <v>0</v>
      </c>
      <c r="N193" s="180" t="str">
        <f>IF('Year 8 _2022'!$L192="","", 'Year 8 _2022'!$L192)</f>
        <v/>
      </c>
      <c r="O193" s="181"/>
      <c r="P193" s="171">
        <f>IF('Year 8 _2022'!$O192="",0, ('Year 8 _2022'!$O192+'Year 8 _2022'!$R192))</f>
        <v>0</v>
      </c>
      <c r="Q193" s="181"/>
      <c r="R193" s="180">
        <f>IF('Year 8 _2022'!$P192="",0, 'Year 8 _2022'!$P192)</f>
        <v>0</v>
      </c>
      <c r="S193" s="242"/>
      <c r="T193" s="349"/>
      <c r="U193" s="242"/>
      <c r="V193" s="174">
        <f t="shared" si="62"/>
        <v>0</v>
      </c>
      <c r="W193" s="351"/>
      <c r="X193" s="175"/>
      <c r="Y193" s="180">
        <f>IF('Year 8 _2022'!$V192="",0, ('Year 8 _2022'!$V192+'Year 8 _2022'!$Y192))</f>
        <v>0</v>
      </c>
      <c r="Z193" s="181"/>
      <c r="AA193" s="162">
        <f>IF('Year 8 _2022'!$W192="",0, 'Year 8 _2022'!$W192)</f>
        <v>0</v>
      </c>
      <c r="AB193" s="184"/>
      <c r="AC193" s="353"/>
      <c r="AD193" s="120"/>
      <c r="AE193" s="174">
        <f t="shared" si="72"/>
        <v>0</v>
      </c>
      <c r="AF193" s="183"/>
      <c r="AG193" s="165" t="str">
        <f t="shared" si="63"/>
        <v/>
      </c>
      <c r="AH193" s="170" t="str">
        <f t="shared" si="64"/>
        <v/>
      </c>
      <c r="AI193" s="153">
        <f t="shared" si="49"/>
        <v>0</v>
      </c>
      <c r="AJ193" s="166" t="str">
        <f t="shared" si="65"/>
        <v>NA</v>
      </c>
      <c r="AK193" s="166" t="str">
        <f t="shared" si="50"/>
        <v/>
      </c>
      <c r="AL193" s="166" t="str">
        <f t="shared" si="51"/>
        <v/>
      </c>
      <c r="AM193" s="166" t="str">
        <f t="shared" si="52"/>
        <v/>
      </c>
      <c r="AN193" s="166">
        <f t="shared" si="53"/>
        <v>0</v>
      </c>
      <c r="AO193" s="166">
        <f t="shared" si="54"/>
        <v>0</v>
      </c>
      <c r="AP193" s="166">
        <f t="shared" si="55"/>
        <v>0</v>
      </c>
      <c r="AQ193" s="166">
        <f t="shared" si="56"/>
        <v>0</v>
      </c>
      <c r="AR193" s="167" t="str">
        <f>IF('Year 8 _2022'!$S192="","", 'Year 8 _2022'!$S192)</f>
        <v/>
      </c>
      <c r="AS193" s="166" t="str">
        <f>IF('Year 8 _2022'!$Z192="","", 'Year 8 _2022'!$Z192)</f>
        <v/>
      </c>
      <c r="AT193" s="166" t="str">
        <f t="shared" si="71"/>
        <v/>
      </c>
      <c r="AU193" s="166" t="str">
        <f t="shared" si="57"/>
        <v>NA</v>
      </c>
      <c r="AV193" s="166" t="str">
        <f>IF(AU193="NA","",IF(AU193=999999, "", IF(AU193=888888, "", IF(COUNTIF($AU$11:AU193,AU193)=1,AU193,""))))</f>
        <v/>
      </c>
      <c r="AW193" s="166" t="str">
        <f t="shared" si="58"/>
        <v>NA</v>
      </c>
      <c r="AX193" s="166" t="str">
        <f>IF(AW193="NA","",IF(AW193=999999, "", IF(AW193=888888, "", IF(COUNTIF($AW$11:AW193,AW193)=1,AW193,""))))</f>
        <v/>
      </c>
      <c r="AY193" s="166" t="str">
        <f t="shared" si="59"/>
        <v>NA</v>
      </c>
      <c r="AZ193" s="166" t="str">
        <f>IF(AY193="NA","",IF(AY193=999999, "", IF(AY193=888888, "", IF(COUNTIF($AY$11:AY193,AY193)=1,AY193,""))))</f>
        <v/>
      </c>
      <c r="BA193" s="166">
        <f t="shared" si="66"/>
        <v>0</v>
      </c>
      <c r="BB193" s="166">
        <f t="shared" si="67"/>
        <v>0</v>
      </c>
      <c r="BC193" s="166" t="str">
        <f t="shared" si="68"/>
        <v/>
      </c>
      <c r="BD193" s="166" t="str">
        <f t="shared" si="60"/>
        <v/>
      </c>
      <c r="BE193" s="120" t="str">
        <f t="shared" si="69"/>
        <v>NA</v>
      </c>
      <c r="BF193" s="120" t="str">
        <f>IF(BE193="NA","",IF(BE193=999999, "", IF(BE193=888888, "", IF(COUNTIF($BE$11:BE193,BE193)=1,BE193,""))))</f>
        <v/>
      </c>
      <c r="BG193" s="121"/>
      <c r="BH193" s="121"/>
      <c r="BI193" s="121"/>
      <c r="BJ193" s="121"/>
      <c r="BK193" s="121"/>
      <c r="BL193" s="121"/>
      <c r="BM193" s="119"/>
      <c r="BN193" s="119"/>
      <c r="BO193" s="119"/>
      <c r="BP193" s="119"/>
      <c r="BQ193" s="119"/>
      <c r="BR193" s="119"/>
      <c r="BS193" s="119"/>
      <c r="BT193" s="119"/>
      <c r="BU193" s="119"/>
      <c r="BV193" s="119"/>
      <c r="BW193" s="119"/>
      <c r="BX193" s="119"/>
      <c r="BY193" s="119"/>
      <c r="BZ193" s="121"/>
      <c r="CA193" s="121"/>
      <c r="CB193" s="121"/>
      <c r="CC193" s="121"/>
      <c r="CD193" s="118"/>
      <c r="CE193" s="118"/>
      <c r="CF193" s="26"/>
      <c r="CG193" s="26"/>
      <c r="CH193" s="26"/>
      <c r="CI193" s="26"/>
      <c r="CJ193" s="26"/>
      <c r="CK193" s="26"/>
      <c r="CL193" s="26"/>
      <c r="CM193" s="26"/>
      <c r="CN193" s="26"/>
      <c r="CO193" s="26"/>
      <c r="CP193" s="26"/>
      <c r="CQ193" s="26"/>
      <c r="CR193" s="26"/>
      <c r="CS193" s="26"/>
      <c r="CT193" s="26"/>
      <c r="CU193" s="26"/>
    </row>
    <row r="194" spans="1:99" ht="15.5" x14ac:dyDescent="0.35">
      <c r="A194" s="203" t="str">
        <f t="shared" si="61"/>
        <v/>
      </c>
      <c r="B194" s="161" t="str">
        <f>IF('Year 8 _2022'!$B193="","", 'Year 8 _2022'!$B193)</f>
        <v/>
      </c>
      <c r="C194" s="160" t="str">
        <f>IF('Year 8 _2022'!$C193="","", 'Year 8 _2022'!$C193)</f>
        <v>NA</v>
      </c>
      <c r="D194" s="149" t="str">
        <f>IF('Year 8 _2022'!$D193="","", 'Year 8 _2022'!$D193)</f>
        <v/>
      </c>
      <c r="E194" s="138"/>
      <c r="F194" s="230" t="str">
        <f>IF('Year 8 _2022'!$E193="","", 'Year 8 _2022'!$E193)</f>
        <v/>
      </c>
      <c r="G194" s="161" t="str">
        <f>IF('Year 8 _2022'!$AB193="","", 'Year 8 _2022'!$AB193)</f>
        <v/>
      </c>
      <c r="H194" s="120"/>
      <c r="I194" s="171" t="str">
        <f>IF('Year 8 _2022'!$I193="","", 'Year 8 _2022'!$I193)</f>
        <v/>
      </c>
      <c r="J194" s="181"/>
      <c r="K194" s="180" t="str">
        <f>IF('Year 8 _2022'!$J193="","", 'Year 8 _2022'!$J193)</f>
        <v/>
      </c>
      <c r="L194" s="181"/>
      <c r="M194" s="180">
        <f t="shared" si="70"/>
        <v>0</v>
      </c>
      <c r="N194" s="180" t="str">
        <f>IF('Year 8 _2022'!$L193="","", 'Year 8 _2022'!$L193)</f>
        <v/>
      </c>
      <c r="O194" s="181"/>
      <c r="P194" s="171">
        <f>IF('Year 8 _2022'!$O193="",0, ('Year 8 _2022'!$O193+'Year 8 _2022'!$R193))</f>
        <v>0</v>
      </c>
      <c r="Q194" s="181"/>
      <c r="R194" s="180">
        <f>IF('Year 8 _2022'!$P193="",0, 'Year 8 _2022'!$P193)</f>
        <v>0</v>
      </c>
      <c r="S194" s="242"/>
      <c r="T194" s="349"/>
      <c r="U194" s="242"/>
      <c r="V194" s="174">
        <f t="shared" si="62"/>
        <v>0</v>
      </c>
      <c r="W194" s="351"/>
      <c r="X194" s="175"/>
      <c r="Y194" s="180">
        <f>IF('Year 8 _2022'!$V193="",0, ('Year 8 _2022'!$V193+'Year 8 _2022'!$Y193))</f>
        <v>0</v>
      </c>
      <c r="Z194" s="181"/>
      <c r="AA194" s="162">
        <f>IF('Year 8 _2022'!$W193="",0, 'Year 8 _2022'!$W193)</f>
        <v>0</v>
      </c>
      <c r="AB194" s="184"/>
      <c r="AC194" s="353"/>
      <c r="AD194" s="120"/>
      <c r="AE194" s="174">
        <f t="shared" si="72"/>
        <v>0</v>
      </c>
      <c r="AF194" s="183"/>
      <c r="AG194" s="165" t="str">
        <f t="shared" si="63"/>
        <v/>
      </c>
      <c r="AH194" s="170" t="str">
        <f t="shared" si="64"/>
        <v/>
      </c>
      <c r="AI194" s="153">
        <f t="shared" si="49"/>
        <v>0</v>
      </c>
      <c r="AJ194" s="166" t="str">
        <f t="shared" si="65"/>
        <v>NA</v>
      </c>
      <c r="AK194" s="166" t="str">
        <f t="shared" si="50"/>
        <v/>
      </c>
      <c r="AL194" s="166" t="str">
        <f t="shared" si="51"/>
        <v/>
      </c>
      <c r="AM194" s="166" t="str">
        <f t="shared" si="52"/>
        <v/>
      </c>
      <c r="AN194" s="166">
        <f t="shared" si="53"/>
        <v>0</v>
      </c>
      <c r="AO194" s="166">
        <f t="shared" si="54"/>
        <v>0</v>
      </c>
      <c r="AP194" s="166">
        <f t="shared" si="55"/>
        <v>0</v>
      </c>
      <c r="AQ194" s="166">
        <f t="shared" si="56"/>
        <v>0</v>
      </c>
      <c r="AR194" s="167" t="str">
        <f>IF('Year 8 _2022'!$S193="","", 'Year 8 _2022'!$S193)</f>
        <v/>
      </c>
      <c r="AS194" s="166" t="str">
        <f>IF('Year 8 _2022'!$Z193="","", 'Year 8 _2022'!$Z193)</f>
        <v/>
      </c>
      <c r="AT194" s="166" t="str">
        <f t="shared" si="71"/>
        <v/>
      </c>
      <c r="AU194" s="166" t="str">
        <f t="shared" si="57"/>
        <v>NA</v>
      </c>
      <c r="AV194" s="166" t="str">
        <f>IF(AU194="NA","",IF(AU194=999999, "", IF(AU194=888888, "", IF(COUNTIF($AU$11:AU194,AU194)=1,AU194,""))))</f>
        <v/>
      </c>
      <c r="AW194" s="166" t="str">
        <f t="shared" si="58"/>
        <v>NA</v>
      </c>
      <c r="AX194" s="166" t="str">
        <f>IF(AW194="NA","",IF(AW194=999999, "", IF(AW194=888888, "", IF(COUNTIF($AW$11:AW194,AW194)=1,AW194,""))))</f>
        <v/>
      </c>
      <c r="AY194" s="166" t="str">
        <f t="shared" si="59"/>
        <v>NA</v>
      </c>
      <c r="AZ194" s="166" t="str">
        <f>IF(AY194="NA","",IF(AY194=999999, "", IF(AY194=888888, "", IF(COUNTIF($AY$11:AY194,AY194)=1,AY194,""))))</f>
        <v/>
      </c>
      <c r="BA194" s="166">
        <f t="shared" si="66"/>
        <v>0</v>
      </c>
      <c r="BB194" s="166">
        <f t="shared" si="67"/>
        <v>0</v>
      </c>
      <c r="BC194" s="166" t="str">
        <f t="shared" si="68"/>
        <v/>
      </c>
      <c r="BD194" s="166" t="str">
        <f t="shared" si="60"/>
        <v/>
      </c>
      <c r="BE194" s="120" t="str">
        <f t="shared" si="69"/>
        <v>NA</v>
      </c>
      <c r="BF194" s="120" t="str">
        <f>IF(BE194="NA","",IF(BE194=999999, "", IF(BE194=888888, "", IF(COUNTIF($BE$11:BE194,BE194)=1,BE194,""))))</f>
        <v/>
      </c>
      <c r="BG194" s="121"/>
      <c r="BH194" s="121"/>
      <c r="BI194" s="121"/>
      <c r="BJ194" s="121"/>
      <c r="BK194" s="121"/>
      <c r="BL194" s="121"/>
      <c r="BM194" s="119"/>
      <c r="BN194" s="119"/>
      <c r="BO194" s="119"/>
      <c r="BP194" s="119"/>
      <c r="BQ194" s="119"/>
      <c r="BR194" s="119"/>
      <c r="BS194" s="119"/>
      <c r="BT194" s="119"/>
      <c r="BU194" s="119"/>
      <c r="BV194" s="119"/>
      <c r="BW194" s="119"/>
      <c r="BX194" s="119"/>
      <c r="BY194" s="119"/>
      <c r="BZ194" s="121"/>
      <c r="CA194" s="121"/>
      <c r="CB194" s="121"/>
      <c r="CC194" s="121"/>
      <c r="CD194" s="118"/>
      <c r="CE194" s="118"/>
      <c r="CF194" s="26"/>
      <c r="CG194" s="26"/>
      <c r="CH194" s="26"/>
      <c r="CI194" s="26"/>
      <c r="CJ194" s="26"/>
      <c r="CK194" s="26"/>
      <c r="CL194" s="26"/>
      <c r="CM194" s="26"/>
      <c r="CN194" s="26"/>
      <c r="CO194" s="26"/>
      <c r="CP194" s="26"/>
      <c r="CQ194" s="26"/>
      <c r="CR194" s="26"/>
      <c r="CS194" s="26"/>
      <c r="CT194" s="26"/>
      <c r="CU194" s="26"/>
    </row>
    <row r="195" spans="1:99" ht="15.5" x14ac:dyDescent="0.35">
      <c r="A195" s="203" t="str">
        <f t="shared" si="61"/>
        <v/>
      </c>
      <c r="B195" s="161" t="str">
        <f>IF('Year 8 _2022'!$B194="","", 'Year 8 _2022'!$B194)</f>
        <v/>
      </c>
      <c r="C195" s="160" t="str">
        <f>IF('Year 8 _2022'!$C194="","", 'Year 8 _2022'!$C194)</f>
        <v>NA</v>
      </c>
      <c r="D195" s="149" t="str">
        <f>IF('Year 8 _2022'!$D194="","", 'Year 8 _2022'!$D194)</f>
        <v/>
      </c>
      <c r="E195" s="138"/>
      <c r="F195" s="230" t="str">
        <f>IF('Year 8 _2022'!$E194="","", 'Year 8 _2022'!$E194)</f>
        <v/>
      </c>
      <c r="G195" s="161" t="str">
        <f>IF('Year 8 _2022'!$AB194="","", 'Year 8 _2022'!$AB194)</f>
        <v/>
      </c>
      <c r="H195" s="120"/>
      <c r="I195" s="171" t="str">
        <f>IF('Year 8 _2022'!$I194="","", 'Year 8 _2022'!$I194)</f>
        <v/>
      </c>
      <c r="J195" s="181"/>
      <c r="K195" s="180" t="str">
        <f>IF('Year 8 _2022'!$J194="","", 'Year 8 _2022'!$J194)</f>
        <v/>
      </c>
      <c r="L195" s="181"/>
      <c r="M195" s="180">
        <f t="shared" si="70"/>
        <v>0</v>
      </c>
      <c r="N195" s="180" t="str">
        <f>IF('Year 8 _2022'!$L194="","", 'Year 8 _2022'!$L194)</f>
        <v/>
      </c>
      <c r="O195" s="181"/>
      <c r="P195" s="171">
        <f>IF('Year 8 _2022'!$O194="",0, ('Year 8 _2022'!$O194+'Year 8 _2022'!$R194))</f>
        <v>0</v>
      </c>
      <c r="Q195" s="181"/>
      <c r="R195" s="180">
        <f>IF('Year 8 _2022'!$P194="",0, 'Year 8 _2022'!$P194)</f>
        <v>0</v>
      </c>
      <c r="S195" s="242"/>
      <c r="T195" s="349"/>
      <c r="U195" s="242"/>
      <c r="V195" s="174">
        <f t="shared" si="62"/>
        <v>0</v>
      </c>
      <c r="W195" s="351"/>
      <c r="X195" s="175"/>
      <c r="Y195" s="180">
        <f>IF('Year 8 _2022'!$V194="",0, ('Year 8 _2022'!$V194+'Year 8 _2022'!$Y194))</f>
        <v>0</v>
      </c>
      <c r="Z195" s="181"/>
      <c r="AA195" s="162">
        <f>IF('Year 8 _2022'!$W194="",0, 'Year 8 _2022'!$W194)</f>
        <v>0</v>
      </c>
      <c r="AB195" s="184"/>
      <c r="AC195" s="353"/>
      <c r="AD195" s="120"/>
      <c r="AE195" s="174">
        <f t="shared" si="72"/>
        <v>0</v>
      </c>
      <c r="AF195" s="183"/>
      <c r="AG195" s="165" t="str">
        <f t="shared" si="63"/>
        <v/>
      </c>
      <c r="AH195" s="170" t="str">
        <f t="shared" si="64"/>
        <v/>
      </c>
      <c r="AI195" s="153">
        <f t="shared" si="49"/>
        <v>0</v>
      </c>
      <c r="AJ195" s="166" t="str">
        <f t="shared" si="65"/>
        <v>NA</v>
      </c>
      <c r="AK195" s="166" t="str">
        <f t="shared" si="50"/>
        <v/>
      </c>
      <c r="AL195" s="166" t="str">
        <f t="shared" si="51"/>
        <v/>
      </c>
      <c r="AM195" s="166" t="str">
        <f t="shared" si="52"/>
        <v/>
      </c>
      <c r="AN195" s="166">
        <f t="shared" si="53"/>
        <v>0</v>
      </c>
      <c r="AO195" s="166">
        <f t="shared" si="54"/>
        <v>0</v>
      </c>
      <c r="AP195" s="166">
        <f t="shared" si="55"/>
        <v>0</v>
      </c>
      <c r="AQ195" s="166">
        <f t="shared" si="56"/>
        <v>0</v>
      </c>
      <c r="AR195" s="167" t="str">
        <f>IF('Year 8 _2022'!$S194="","", 'Year 8 _2022'!$S194)</f>
        <v/>
      </c>
      <c r="AS195" s="166" t="str">
        <f>IF('Year 8 _2022'!$Z194="","", 'Year 8 _2022'!$Z194)</f>
        <v/>
      </c>
      <c r="AT195" s="166" t="str">
        <f t="shared" si="71"/>
        <v/>
      </c>
      <c r="AU195" s="166" t="str">
        <f t="shared" si="57"/>
        <v>NA</v>
      </c>
      <c r="AV195" s="166" t="str">
        <f>IF(AU195="NA","",IF(AU195=999999, "", IF(AU195=888888, "", IF(COUNTIF($AU$11:AU195,AU195)=1,AU195,""))))</f>
        <v/>
      </c>
      <c r="AW195" s="166" t="str">
        <f t="shared" si="58"/>
        <v>NA</v>
      </c>
      <c r="AX195" s="166" t="str">
        <f>IF(AW195="NA","",IF(AW195=999999, "", IF(AW195=888888, "", IF(COUNTIF($AW$11:AW195,AW195)=1,AW195,""))))</f>
        <v/>
      </c>
      <c r="AY195" s="166" t="str">
        <f t="shared" si="59"/>
        <v>NA</v>
      </c>
      <c r="AZ195" s="166" t="str">
        <f>IF(AY195="NA","",IF(AY195=999999, "", IF(AY195=888888, "", IF(COUNTIF($AY$11:AY195,AY195)=1,AY195,""))))</f>
        <v/>
      </c>
      <c r="BA195" s="166">
        <f t="shared" si="66"/>
        <v>0</v>
      </c>
      <c r="BB195" s="166">
        <f t="shared" si="67"/>
        <v>0</v>
      </c>
      <c r="BC195" s="166" t="str">
        <f t="shared" si="68"/>
        <v/>
      </c>
      <c r="BD195" s="166" t="str">
        <f t="shared" si="60"/>
        <v/>
      </c>
      <c r="BE195" s="120" t="str">
        <f t="shared" si="69"/>
        <v>NA</v>
      </c>
      <c r="BF195" s="120" t="str">
        <f>IF(BE195="NA","",IF(BE195=999999, "", IF(BE195=888888, "", IF(COUNTIF($BE$11:BE195,BE195)=1,BE195,""))))</f>
        <v/>
      </c>
      <c r="BG195" s="121"/>
      <c r="BH195" s="121"/>
      <c r="BI195" s="121"/>
      <c r="BJ195" s="121"/>
      <c r="BK195" s="121"/>
      <c r="BL195" s="121"/>
      <c r="BM195" s="119"/>
      <c r="BN195" s="119"/>
      <c r="BO195" s="119"/>
      <c r="BP195" s="119"/>
      <c r="BQ195" s="119"/>
      <c r="BR195" s="119"/>
      <c r="BS195" s="119"/>
      <c r="BT195" s="119"/>
      <c r="BU195" s="119"/>
      <c r="BV195" s="119"/>
      <c r="BW195" s="119"/>
      <c r="BX195" s="119"/>
      <c r="BY195" s="119"/>
      <c r="BZ195" s="121"/>
      <c r="CA195" s="121"/>
      <c r="CB195" s="121"/>
      <c r="CC195" s="121"/>
      <c r="CD195" s="118"/>
      <c r="CE195" s="118"/>
      <c r="CF195" s="26"/>
      <c r="CG195" s="26"/>
      <c r="CH195" s="26"/>
      <c r="CI195" s="26"/>
      <c r="CJ195" s="26"/>
      <c r="CK195" s="26"/>
      <c r="CL195" s="26"/>
      <c r="CM195" s="26"/>
      <c r="CN195" s="26"/>
      <c r="CO195" s="26"/>
      <c r="CP195" s="26"/>
      <c r="CQ195" s="26"/>
      <c r="CR195" s="26"/>
      <c r="CS195" s="26"/>
      <c r="CT195" s="26"/>
      <c r="CU195" s="26"/>
    </row>
    <row r="196" spans="1:99" ht="15.5" x14ac:dyDescent="0.35">
      <c r="A196" s="203" t="str">
        <f t="shared" si="61"/>
        <v/>
      </c>
      <c r="B196" s="161" t="str">
        <f>IF('Year 8 _2022'!$B195="","", 'Year 8 _2022'!$B195)</f>
        <v/>
      </c>
      <c r="C196" s="160" t="str">
        <f>IF('Year 8 _2022'!$C195="","", 'Year 8 _2022'!$C195)</f>
        <v>NA</v>
      </c>
      <c r="D196" s="149" t="str">
        <f>IF('Year 8 _2022'!$D195="","", 'Year 8 _2022'!$D195)</f>
        <v/>
      </c>
      <c r="E196" s="138"/>
      <c r="F196" s="230" t="str">
        <f>IF('Year 8 _2022'!$E195="","", 'Year 8 _2022'!$E195)</f>
        <v/>
      </c>
      <c r="G196" s="161" t="str">
        <f>IF('Year 8 _2022'!$AB195="","", 'Year 8 _2022'!$AB195)</f>
        <v/>
      </c>
      <c r="H196" s="120"/>
      <c r="I196" s="171" t="str">
        <f>IF('Year 8 _2022'!$I195="","", 'Year 8 _2022'!$I195)</f>
        <v/>
      </c>
      <c r="J196" s="181"/>
      <c r="K196" s="180" t="str">
        <f>IF('Year 8 _2022'!$J195="","", 'Year 8 _2022'!$J195)</f>
        <v/>
      </c>
      <c r="L196" s="181"/>
      <c r="M196" s="180">
        <f t="shared" si="70"/>
        <v>0</v>
      </c>
      <c r="N196" s="180" t="str">
        <f>IF('Year 8 _2022'!$L195="","", 'Year 8 _2022'!$L195)</f>
        <v/>
      </c>
      <c r="O196" s="181"/>
      <c r="P196" s="171">
        <f>IF('Year 8 _2022'!$O195="",0, ('Year 8 _2022'!$O195+'Year 8 _2022'!$R195))</f>
        <v>0</v>
      </c>
      <c r="Q196" s="181"/>
      <c r="R196" s="180">
        <f>IF('Year 8 _2022'!$P195="",0, 'Year 8 _2022'!$P195)</f>
        <v>0</v>
      </c>
      <c r="S196" s="242"/>
      <c r="T196" s="349"/>
      <c r="U196" s="242"/>
      <c r="V196" s="174">
        <f t="shared" si="62"/>
        <v>0</v>
      </c>
      <c r="W196" s="351"/>
      <c r="X196" s="175"/>
      <c r="Y196" s="180">
        <f>IF('Year 8 _2022'!$V195="",0, ('Year 8 _2022'!$V195+'Year 8 _2022'!$Y195))</f>
        <v>0</v>
      </c>
      <c r="Z196" s="181"/>
      <c r="AA196" s="162">
        <f>IF('Year 8 _2022'!$W195="",0, 'Year 8 _2022'!$W195)</f>
        <v>0</v>
      </c>
      <c r="AB196" s="184"/>
      <c r="AC196" s="353"/>
      <c r="AD196" s="120"/>
      <c r="AE196" s="174">
        <f t="shared" si="72"/>
        <v>0</v>
      </c>
      <c r="AF196" s="183"/>
      <c r="AG196" s="165" t="str">
        <f t="shared" si="63"/>
        <v/>
      </c>
      <c r="AH196" s="170" t="str">
        <f t="shared" si="64"/>
        <v/>
      </c>
      <c r="AI196" s="153">
        <f t="shared" si="49"/>
        <v>0</v>
      </c>
      <c r="AJ196" s="166" t="str">
        <f t="shared" si="65"/>
        <v>NA</v>
      </c>
      <c r="AK196" s="166" t="str">
        <f t="shared" si="50"/>
        <v/>
      </c>
      <c r="AL196" s="166" t="str">
        <f t="shared" si="51"/>
        <v/>
      </c>
      <c r="AM196" s="166" t="str">
        <f t="shared" si="52"/>
        <v/>
      </c>
      <c r="AN196" s="166">
        <f t="shared" si="53"/>
        <v>0</v>
      </c>
      <c r="AO196" s="166">
        <f t="shared" si="54"/>
        <v>0</v>
      </c>
      <c r="AP196" s="166">
        <f t="shared" si="55"/>
        <v>0</v>
      </c>
      <c r="AQ196" s="166">
        <f t="shared" si="56"/>
        <v>0</v>
      </c>
      <c r="AR196" s="167" t="str">
        <f>IF('Year 8 _2022'!$S195="","", 'Year 8 _2022'!$S195)</f>
        <v/>
      </c>
      <c r="AS196" s="166" t="str">
        <f>IF('Year 8 _2022'!$Z195="","", 'Year 8 _2022'!$Z195)</f>
        <v/>
      </c>
      <c r="AT196" s="166" t="str">
        <f t="shared" si="71"/>
        <v/>
      </c>
      <c r="AU196" s="166" t="str">
        <f t="shared" si="57"/>
        <v>NA</v>
      </c>
      <c r="AV196" s="166" t="str">
        <f>IF(AU196="NA","",IF(AU196=999999, "", IF(AU196=888888, "", IF(COUNTIF($AU$11:AU196,AU196)=1,AU196,""))))</f>
        <v/>
      </c>
      <c r="AW196" s="166" t="str">
        <f t="shared" si="58"/>
        <v>NA</v>
      </c>
      <c r="AX196" s="166" t="str">
        <f>IF(AW196="NA","",IF(AW196=999999, "", IF(AW196=888888, "", IF(COUNTIF($AW$11:AW196,AW196)=1,AW196,""))))</f>
        <v/>
      </c>
      <c r="AY196" s="166" t="str">
        <f t="shared" si="59"/>
        <v>NA</v>
      </c>
      <c r="AZ196" s="166" t="str">
        <f>IF(AY196="NA","",IF(AY196=999999, "", IF(AY196=888888, "", IF(COUNTIF($AY$11:AY196,AY196)=1,AY196,""))))</f>
        <v/>
      </c>
      <c r="BA196" s="166">
        <f t="shared" si="66"/>
        <v>0</v>
      </c>
      <c r="BB196" s="166">
        <f t="shared" si="67"/>
        <v>0</v>
      </c>
      <c r="BC196" s="166" t="str">
        <f t="shared" si="68"/>
        <v/>
      </c>
      <c r="BD196" s="166" t="str">
        <f t="shared" si="60"/>
        <v/>
      </c>
      <c r="BE196" s="120" t="str">
        <f t="shared" si="69"/>
        <v>NA</v>
      </c>
      <c r="BF196" s="120" t="str">
        <f>IF(BE196="NA","",IF(BE196=999999, "", IF(BE196=888888, "", IF(COUNTIF($BE$11:BE196,BE196)=1,BE196,""))))</f>
        <v/>
      </c>
      <c r="BG196" s="121"/>
      <c r="BH196" s="121"/>
      <c r="BI196" s="121"/>
      <c r="BJ196" s="121"/>
      <c r="BK196" s="121"/>
      <c r="BL196" s="121"/>
      <c r="BM196" s="119"/>
      <c r="BN196" s="119"/>
      <c r="BO196" s="119"/>
      <c r="BP196" s="119"/>
      <c r="BQ196" s="119"/>
      <c r="BR196" s="119"/>
      <c r="BS196" s="119"/>
      <c r="BT196" s="119"/>
      <c r="BU196" s="119"/>
      <c r="BV196" s="119"/>
      <c r="BW196" s="119"/>
      <c r="BX196" s="119"/>
      <c r="BY196" s="119"/>
      <c r="BZ196" s="121"/>
      <c r="CA196" s="121"/>
      <c r="CB196" s="121"/>
      <c r="CC196" s="121"/>
      <c r="CD196" s="118"/>
      <c r="CE196" s="118"/>
      <c r="CF196" s="26"/>
      <c r="CG196" s="26"/>
      <c r="CH196" s="26"/>
      <c r="CI196" s="26"/>
      <c r="CJ196" s="26"/>
      <c r="CK196" s="26"/>
      <c r="CL196" s="26"/>
      <c r="CM196" s="26"/>
      <c r="CN196" s="26"/>
      <c r="CO196" s="26"/>
      <c r="CP196" s="26"/>
      <c r="CQ196" s="26"/>
      <c r="CR196" s="26"/>
      <c r="CS196" s="26"/>
      <c r="CT196" s="26"/>
      <c r="CU196" s="26"/>
    </row>
    <row r="197" spans="1:99" ht="15.5" x14ac:dyDescent="0.35">
      <c r="A197" s="203" t="str">
        <f t="shared" si="61"/>
        <v/>
      </c>
      <c r="B197" s="161" t="str">
        <f>IF('Year 8 _2022'!$B196="","", 'Year 8 _2022'!$B196)</f>
        <v/>
      </c>
      <c r="C197" s="160" t="str">
        <f>IF('Year 8 _2022'!$C196="","", 'Year 8 _2022'!$C196)</f>
        <v>NA</v>
      </c>
      <c r="D197" s="149" t="str">
        <f>IF('Year 8 _2022'!$D196="","", 'Year 8 _2022'!$D196)</f>
        <v/>
      </c>
      <c r="E197" s="138"/>
      <c r="F197" s="230" t="str">
        <f>IF('Year 8 _2022'!$E196="","", 'Year 8 _2022'!$E196)</f>
        <v/>
      </c>
      <c r="G197" s="161" t="str">
        <f>IF('Year 8 _2022'!$AB196="","", 'Year 8 _2022'!$AB196)</f>
        <v/>
      </c>
      <c r="H197" s="120"/>
      <c r="I197" s="171" t="str">
        <f>IF('Year 8 _2022'!$I196="","", 'Year 8 _2022'!$I196)</f>
        <v/>
      </c>
      <c r="J197" s="181"/>
      <c r="K197" s="180" t="str">
        <f>IF('Year 8 _2022'!$J196="","", 'Year 8 _2022'!$J196)</f>
        <v/>
      </c>
      <c r="L197" s="181"/>
      <c r="M197" s="180">
        <f t="shared" si="70"/>
        <v>0</v>
      </c>
      <c r="N197" s="180" t="str">
        <f>IF('Year 8 _2022'!$L196="","", 'Year 8 _2022'!$L196)</f>
        <v/>
      </c>
      <c r="O197" s="181"/>
      <c r="P197" s="171">
        <f>IF('Year 8 _2022'!$O196="",0, ('Year 8 _2022'!$O196+'Year 8 _2022'!$R196))</f>
        <v>0</v>
      </c>
      <c r="Q197" s="181"/>
      <c r="R197" s="180">
        <f>IF('Year 8 _2022'!$P196="",0, 'Year 8 _2022'!$P196)</f>
        <v>0</v>
      </c>
      <c r="S197" s="242"/>
      <c r="T197" s="349"/>
      <c r="U197" s="242"/>
      <c r="V197" s="174">
        <f t="shared" si="62"/>
        <v>0</v>
      </c>
      <c r="W197" s="351"/>
      <c r="X197" s="175"/>
      <c r="Y197" s="180">
        <f>IF('Year 8 _2022'!$V196="",0, ('Year 8 _2022'!$V196+'Year 8 _2022'!$Y196))</f>
        <v>0</v>
      </c>
      <c r="Z197" s="181"/>
      <c r="AA197" s="162">
        <f>IF('Year 8 _2022'!$W196="",0, 'Year 8 _2022'!$W196)</f>
        <v>0</v>
      </c>
      <c r="AB197" s="184"/>
      <c r="AC197" s="353"/>
      <c r="AD197" s="120"/>
      <c r="AE197" s="174">
        <f t="shared" si="72"/>
        <v>0</v>
      </c>
      <c r="AF197" s="183"/>
      <c r="AG197" s="165" t="str">
        <f t="shared" si="63"/>
        <v/>
      </c>
      <c r="AH197" s="170" t="str">
        <f t="shared" si="64"/>
        <v/>
      </c>
      <c r="AI197" s="153">
        <f t="shared" si="49"/>
        <v>0</v>
      </c>
      <c r="AJ197" s="166" t="str">
        <f t="shared" si="65"/>
        <v>NA</v>
      </c>
      <c r="AK197" s="166" t="str">
        <f t="shared" si="50"/>
        <v/>
      </c>
      <c r="AL197" s="166" t="str">
        <f t="shared" si="51"/>
        <v/>
      </c>
      <c r="AM197" s="166" t="str">
        <f t="shared" si="52"/>
        <v/>
      </c>
      <c r="AN197" s="166">
        <f t="shared" si="53"/>
        <v>0</v>
      </c>
      <c r="AO197" s="166">
        <f t="shared" si="54"/>
        <v>0</v>
      </c>
      <c r="AP197" s="166">
        <f t="shared" si="55"/>
        <v>0</v>
      </c>
      <c r="AQ197" s="166">
        <f t="shared" si="56"/>
        <v>0</v>
      </c>
      <c r="AR197" s="167" t="str">
        <f>IF('Year 8 _2022'!$S196="","", 'Year 8 _2022'!$S196)</f>
        <v/>
      </c>
      <c r="AS197" s="166" t="str">
        <f>IF('Year 8 _2022'!$Z196="","", 'Year 8 _2022'!$Z196)</f>
        <v/>
      </c>
      <c r="AT197" s="166" t="str">
        <f t="shared" si="71"/>
        <v/>
      </c>
      <c r="AU197" s="166" t="str">
        <f t="shared" si="57"/>
        <v>NA</v>
      </c>
      <c r="AV197" s="166" t="str">
        <f>IF(AU197="NA","",IF(AU197=999999, "", IF(AU197=888888, "", IF(COUNTIF($AU$11:AU197,AU197)=1,AU197,""))))</f>
        <v/>
      </c>
      <c r="AW197" s="166" t="str">
        <f t="shared" si="58"/>
        <v>NA</v>
      </c>
      <c r="AX197" s="166" t="str">
        <f>IF(AW197="NA","",IF(AW197=999999, "", IF(AW197=888888, "", IF(COUNTIF($AW$11:AW197,AW197)=1,AW197,""))))</f>
        <v/>
      </c>
      <c r="AY197" s="166" t="str">
        <f t="shared" si="59"/>
        <v>NA</v>
      </c>
      <c r="AZ197" s="166" t="str">
        <f>IF(AY197="NA","",IF(AY197=999999, "", IF(AY197=888888, "", IF(COUNTIF($AY$11:AY197,AY197)=1,AY197,""))))</f>
        <v/>
      </c>
      <c r="BA197" s="166">
        <f t="shared" si="66"/>
        <v>0</v>
      </c>
      <c r="BB197" s="166">
        <f t="shared" si="67"/>
        <v>0</v>
      </c>
      <c r="BC197" s="166" t="str">
        <f t="shared" si="68"/>
        <v/>
      </c>
      <c r="BD197" s="166" t="str">
        <f t="shared" si="60"/>
        <v/>
      </c>
      <c r="BE197" s="120" t="str">
        <f t="shared" si="69"/>
        <v>NA</v>
      </c>
      <c r="BF197" s="120" t="str">
        <f>IF(BE197="NA","",IF(BE197=999999, "", IF(BE197=888888, "", IF(COUNTIF($BE$11:BE197,BE197)=1,BE197,""))))</f>
        <v/>
      </c>
      <c r="BG197" s="121"/>
      <c r="BH197" s="121"/>
      <c r="BI197" s="121"/>
      <c r="BJ197" s="121"/>
      <c r="BK197" s="121"/>
      <c r="BL197" s="121"/>
      <c r="BM197" s="119"/>
      <c r="BN197" s="119"/>
      <c r="BO197" s="119"/>
      <c r="BP197" s="119"/>
      <c r="BQ197" s="119"/>
      <c r="BR197" s="119"/>
      <c r="BS197" s="119"/>
      <c r="BT197" s="119"/>
      <c r="BU197" s="119"/>
      <c r="BV197" s="119"/>
      <c r="BW197" s="119"/>
      <c r="BX197" s="119"/>
      <c r="BY197" s="119"/>
      <c r="BZ197" s="121"/>
      <c r="CA197" s="121"/>
      <c r="CB197" s="121"/>
      <c r="CC197" s="121"/>
      <c r="CD197" s="118"/>
      <c r="CE197" s="118"/>
      <c r="CF197" s="26"/>
      <c r="CG197" s="26"/>
      <c r="CH197" s="26"/>
      <c r="CI197" s="26"/>
      <c r="CJ197" s="26"/>
      <c r="CK197" s="26"/>
      <c r="CL197" s="26"/>
      <c r="CM197" s="26"/>
      <c r="CN197" s="26"/>
      <c r="CO197" s="26"/>
      <c r="CP197" s="26"/>
      <c r="CQ197" s="26"/>
      <c r="CR197" s="26"/>
      <c r="CS197" s="26"/>
      <c r="CT197" s="26"/>
      <c r="CU197" s="26"/>
    </row>
    <row r="198" spans="1:99" ht="15.5" x14ac:dyDescent="0.35">
      <c r="A198" s="203" t="str">
        <f t="shared" si="61"/>
        <v/>
      </c>
      <c r="B198" s="161" t="str">
        <f>IF('Year 8 _2022'!$B197="","", 'Year 8 _2022'!$B197)</f>
        <v/>
      </c>
      <c r="C198" s="160" t="str">
        <f>IF('Year 8 _2022'!$C197="","", 'Year 8 _2022'!$C197)</f>
        <v>NA</v>
      </c>
      <c r="D198" s="149" t="str">
        <f>IF('Year 8 _2022'!$D197="","", 'Year 8 _2022'!$D197)</f>
        <v/>
      </c>
      <c r="E198" s="138"/>
      <c r="F198" s="230" t="str">
        <f>IF('Year 8 _2022'!$E197="","", 'Year 8 _2022'!$E197)</f>
        <v/>
      </c>
      <c r="G198" s="161" t="str">
        <f>IF('Year 8 _2022'!$AB197="","", 'Year 8 _2022'!$AB197)</f>
        <v/>
      </c>
      <c r="H198" s="120"/>
      <c r="I198" s="171" t="str">
        <f>IF('Year 8 _2022'!$I197="","", 'Year 8 _2022'!$I197)</f>
        <v/>
      </c>
      <c r="J198" s="181"/>
      <c r="K198" s="180" t="str">
        <f>IF('Year 8 _2022'!$J197="","", 'Year 8 _2022'!$J197)</f>
        <v/>
      </c>
      <c r="L198" s="181"/>
      <c r="M198" s="180">
        <f t="shared" si="70"/>
        <v>0</v>
      </c>
      <c r="N198" s="180" t="str">
        <f>IF('Year 8 _2022'!$L197="","", 'Year 8 _2022'!$L197)</f>
        <v/>
      </c>
      <c r="O198" s="181"/>
      <c r="P198" s="171">
        <f>IF('Year 8 _2022'!$O197="",0, ('Year 8 _2022'!$O197+'Year 8 _2022'!$R197))</f>
        <v>0</v>
      </c>
      <c r="Q198" s="181"/>
      <c r="R198" s="180">
        <f>IF('Year 8 _2022'!$P197="",0, 'Year 8 _2022'!$P197)</f>
        <v>0</v>
      </c>
      <c r="S198" s="242"/>
      <c r="T198" s="349"/>
      <c r="U198" s="242"/>
      <c r="V198" s="174">
        <f t="shared" si="62"/>
        <v>0</v>
      </c>
      <c r="W198" s="351"/>
      <c r="X198" s="175"/>
      <c r="Y198" s="180">
        <f>IF('Year 8 _2022'!$V197="",0, ('Year 8 _2022'!$V197+'Year 8 _2022'!$Y197))</f>
        <v>0</v>
      </c>
      <c r="Z198" s="181"/>
      <c r="AA198" s="162">
        <f>IF('Year 8 _2022'!$W197="",0, 'Year 8 _2022'!$W197)</f>
        <v>0</v>
      </c>
      <c r="AB198" s="184"/>
      <c r="AC198" s="353"/>
      <c r="AD198" s="120"/>
      <c r="AE198" s="174">
        <f t="shared" si="72"/>
        <v>0</v>
      </c>
      <c r="AF198" s="183"/>
      <c r="AG198" s="165" t="str">
        <f t="shared" si="63"/>
        <v/>
      </c>
      <c r="AH198" s="170" t="str">
        <f t="shared" si="64"/>
        <v/>
      </c>
      <c r="AI198" s="153">
        <f t="shared" si="49"/>
        <v>0</v>
      </c>
      <c r="AJ198" s="166" t="str">
        <f t="shared" si="65"/>
        <v>NA</v>
      </c>
      <c r="AK198" s="166" t="str">
        <f t="shared" si="50"/>
        <v/>
      </c>
      <c r="AL198" s="166" t="str">
        <f t="shared" si="51"/>
        <v/>
      </c>
      <c r="AM198" s="166" t="str">
        <f t="shared" si="52"/>
        <v/>
      </c>
      <c r="AN198" s="166">
        <f t="shared" si="53"/>
        <v>0</v>
      </c>
      <c r="AO198" s="166">
        <f t="shared" si="54"/>
        <v>0</v>
      </c>
      <c r="AP198" s="166">
        <f t="shared" si="55"/>
        <v>0</v>
      </c>
      <c r="AQ198" s="166">
        <f t="shared" si="56"/>
        <v>0</v>
      </c>
      <c r="AR198" s="167" t="str">
        <f>IF('Year 8 _2022'!$S197="","", 'Year 8 _2022'!$S197)</f>
        <v/>
      </c>
      <c r="AS198" s="166" t="str">
        <f>IF('Year 8 _2022'!$Z197="","", 'Year 8 _2022'!$Z197)</f>
        <v/>
      </c>
      <c r="AT198" s="166" t="str">
        <f t="shared" si="71"/>
        <v/>
      </c>
      <c r="AU198" s="166" t="str">
        <f t="shared" si="57"/>
        <v>NA</v>
      </c>
      <c r="AV198" s="166" t="str">
        <f>IF(AU198="NA","",IF(AU198=999999, "", IF(AU198=888888, "", IF(COUNTIF($AU$11:AU198,AU198)=1,AU198,""))))</f>
        <v/>
      </c>
      <c r="AW198" s="166" t="str">
        <f t="shared" si="58"/>
        <v>NA</v>
      </c>
      <c r="AX198" s="166" t="str">
        <f>IF(AW198="NA","",IF(AW198=999999, "", IF(AW198=888888, "", IF(COUNTIF($AW$11:AW198,AW198)=1,AW198,""))))</f>
        <v/>
      </c>
      <c r="AY198" s="166" t="str">
        <f t="shared" si="59"/>
        <v>NA</v>
      </c>
      <c r="AZ198" s="166" t="str">
        <f>IF(AY198="NA","",IF(AY198=999999, "", IF(AY198=888888, "", IF(COUNTIF($AY$11:AY198,AY198)=1,AY198,""))))</f>
        <v/>
      </c>
      <c r="BA198" s="166">
        <f t="shared" si="66"/>
        <v>0</v>
      </c>
      <c r="BB198" s="166">
        <f t="shared" si="67"/>
        <v>0</v>
      </c>
      <c r="BC198" s="166" t="str">
        <f t="shared" si="68"/>
        <v/>
      </c>
      <c r="BD198" s="166" t="str">
        <f t="shared" si="60"/>
        <v/>
      </c>
      <c r="BE198" s="120" t="str">
        <f t="shared" si="69"/>
        <v>NA</v>
      </c>
      <c r="BF198" s="120" t="str">
        <f>IF(BE198="NA","",IF(BE198=999999, "", IF(BE198=888888, "", IF(COUNTIF($BE$11:BE198,BE198)=1,BE198,""))))</f>
        <v/>
      </c>
      <c r="BG198" s="121"/>
      <c r="BH198" s="121"/>
      <c r="BI198" s="121"/>
      <c r="BJ198" s="121"/>
      <c r="BK198" s="121"/>
      <c r="BL198" s="121"/>
      <c r="BM198" s="119"/>
      <c r="BN198" s="119"/>
      <c r="BO198" s="119"/>
      <c r="BP198" s="119"/>
      <c r="BQ198" s="119"/>
      <c r="BR198" s="119"/>
      <c r="BS198" s="119"/>
      <c r="BT198" s="119"/>
      <c r="BU198" s="119"/>
      <c r="BV198" s="119"/>
      <c r="BW198" s="119"/>
      <c r="BX198" s="119"/>
      <c r="BY198" s="119"/>
      <c r="BZ198" s="121"/>
      <c r="CA198" s="121"/>
      <c r="CB198" s="121"/>
      <c r="CC198" s="121"/>
      <c r="CD198" s="118"/>
      <c r="CE198" s="118"/>
      <c r="CF198" s="26"/>
      <c r="CG198" s="26"/>
      <c r="CH198" s="26"/>
      <c r="CI198" s="26"/>
      <c r="CJ198" s="26"/>
      <c r="CK198" s="26"/>
      <c r="CL198" s="26"/>
      <c r="CM198" s="26"/>
      <c r="CN198" s="26"/>
      <c r="CO198" s="26"/>
      <c r="CP198" s="26"/>
      <c r="CQ198" s="26"/>
      <c r="CR198" s="26"/>
      <c r="CS198" s="26"/>
      <c r="CT198" s="26"/>
      <c r="CU198" s="26"/>
    </row>
    <row r="199" spans="1:99" ht="15.5" x14ac:dyDescent="0.35">
      <c r="A199" s="203" t="str">
        <f t="shared" si="61"/>
        <v/>
      </c>
      <c r="B199" s="161" t="str">
        <f>IF('Year 8 _2022'!$B198="","", 'Year 8 _2022'!$B198)</f>
        <v/>
      </c>
      <c r="C199" s="160" t="str">
        <f>IF('Year 8 _2022'!$C198="","", 'Year 8 _2022'!$C198)</f>
        <v>NA</v>
      </c>
      <c r="D199" s="149" t="str">
        <f>IF('Year 8 _2022'!$D198="","", 'Year 8 _2022'!$D198)</f>
        <v/>
      </c>
      <c r="E199" s="138"/>
      <c r="F199" s="230" t="str">
        <f>IF('Year 8 _2022'!$E198="","", 'Year 8 _2022'!$E198)</f>
        <v/>
      </c>
      <c r="G199" s="161" t="str">
        <f>IF('Year 8 _2022'!$AB198="","", 'Year 8 _2022'!$AB198)</f>
        <v/>
      </c>
      <c r="H199" s="120"/>
      <c r="I199" s="171" t="str">
        <f>IF('Year 8 _2022'!$I198="","", 'Year 8 _2022'!$I198)</f>
        <v/>
      </c>
      <c r="J199" s="181"/>
      <c r="K199" s="180" t="str">
        <f>IF('Year 8 _2022'!$J198="","", 'Year 8 _2022'!$J198)</f>
        <v/>
      </c>
      <c r="L199" s="181"/>
      <c r="M199" s="180">
        <f t="shared" si="70"/>
        <v>0</v>
      </c>
      <c r="N199" s="180" t="str">
        <f>IF('Year 8 _2022'!$L198="","", 'Year 8 _2022'!$L198)</f>
        <v/>
      </c>
      <c r="O199" s="181"/>
      <c r="P199" s="171">
        <f>IF('Year 8 _2022'!$O198="",0, ('Year 8 _2022'!$O198+'Year 8 _2022'!$R198))</f>
        <v>0</v>
      </c>
      <c r="Q199" s="181"/>
      <c r="R199" s="180">
        <f>IF('Year 8 _2022'!$P198="",0, 'Year 8 _2022'!$P198)</f>
        <v>0</v>
      </c>
      <c r="S199" s="242"/>
      <c r="T199" s="349"/>
      <c r="U199" s="242"/>
      <c r="V199" s="174">
        <f t="shared" si="62"/>
        <v>0</v>
      </c>
      <c r="W199" s="351"/>
      <c r="X199" s="175"/>
      <c r="Y199" s="180">
        <f>IF('Year 8 _2022'!$V198="",0, ('Year 8 _2022'!$V198+'Year 8 _2022'!$Y198))</f>
        <v>0</v>
      </c>
      <c r="Z199" s="181"/>
      <c r="AA199" s="162">
        <f>IF('Year 8 _2022'!$W198="",0, 'Year 8 _2022'!$W198)</f>
        <v>0</v>
      </c>
      <c r="AB199" s="184"/>
      <c r="AC199" s="353"/>
      <c r="AD199" s="120"/>
      <c r="AE199" s="174">
        <f t="shared" si="72"/>
        <v>0</v>
      </c>
      <c r="AF199" s="183"/>
      <c r="AG199" s="165" t="str">
        <f t="shared" si="63"/>
        <v/>
      </c>
      <c r="AH199" s="170" t="str">
        <f t="shared" si="64"/>
        <v/>
      </c>
      <c r="AI199" s="153">
        <f t="shared" si="49"/>
        <v>0</v>
      </c>
      <c r="AJ199" s="166" t="str">
        <f t="shared" si="65"/>
        <v>NA</v>
      </c>
      <c r="AK199" s="166" t="str">
        <f t="shared" si="50"/>
        <v/>
      </c>
      <c r="AL199" s="166" t="str">
        <f t="shared" si="51"/>
        <v/>
      </c>
      <c r="AM199" s="166" t="str">
        <f t="shared" si="52"/>
        <v/>
      </c>
      <c r="AN199" s="166">
        <f t="shared" si="53"/>
        <v>0</v>
      </c>
      <c r="AO199" s="166">
        <f t="shared" si="54"/>
        <v>0</v>
      </c>
      <c r="AP199" s="166">
        <f t="shared" si="55"/>
        <v>0</v>
      </c>
      <c r="AQ199" s="166">
        <f t="shared" si="56"/>
        <v>0</v>
      </c>
      <c r="AR199" s="167" t="str">
        <f>IF('Year 8 _2022'!$S198="","", 'Year 8 _2022'!$S198)</f>
        <v/>
      </c>
      <c r="AS199" s="166" t="str">
        <f>IF('Year 8 _2022'!$Z198="","", 'Year 8 _2022'!$Z198)</f>
        <v/>
      </c>
      <c r="AT199" s="166" t="str">
        <f t="shared" si="71"/>
        <v/>
      </c>
      <c r="AU199" s="166" t="str">
        <f t="shared" si="57"/>
        <v>NA</v>
      </c>
      <c r="AV199" s="166" t="str">
        <f>IF(AU199="NA","",IF(AU199=999999, "", IF(AU199=888888, "", IF(COUNTIF($AU$11:AU199,AU199)=1,AU199,""))))</f>
        <v/>
      </c>
      <c r="AW199" s="166" t="str">
        <f t="shared" si="58"/>
        <v>NA</v>
      </c>
      <c r="AX199" s="166" t="str">
        <f>IF(AW199="NA","",IF(AW199=999999, "", IF(AW199=888888, "", IF(COUNTIF($AW$11:AW199,AW199)=1,AW199,""))))</f>
        <v/>
      </c>
      <c r="AY199" s="166" t="str">
        <f t="shared" si="59"/>
        <v>NA</v>
      </c>
      <c r="AZ199" s="166" t="str">
        <f>IF(AY199="NA","",IF(AY199=999999, "", IF(AY199=888888, "", IF(COUNTIF($AY$11:AY199,AY199)=1,AY199,""))))</f>
        <v/>
      </c>
      <c r="BA199" s="166">
        <f t="shared" si="66"/>
        <v>0</v>
      </c>
      <c r="BB199" s="166">
        <f t="shared" si="67"/>
        <v>0</v>
      </c>
      <c r="BC199" s="166" t="str">
        <f t="shared" si="68"/>
        <v/>
      </c>
      <c r="BD199" s="166" t="str">
        <f t="shared" si="60"/>
        <v/>
      </c>
      <c r="BE199" s="120" t="str">
        <f t="shared" si="69"/>
        <v>NA</v>
      </c>
      <c r="BF199" s="120" t="str">
        <f>IF(BE199="NA","",IF(BE199=999999, "", IF(BE199=888888, "", IF(COUNTIF($BE$11:BE199,BE199)=1,BE199,""))))</f>
        <v/>
      </c>
      <c r="BG199" s="121"/>
      <c r="BH199" s="121"/>
      <c r="BI199" s="121"/>
      <c r="BJ199" s="121"/>
      <c r="BK199" s="121"/>
      <c r="BL199" s="121"/>
      <c r="BM199" s="119"/>
      <c r="BN199" s="119"/>
      <c r="BO199" s="119"/>
      <c r="BP199" s="119"/>
      <c r="BQ199" s="119"/>
      <c r="BR199" s="119"/>
      <c r="BS199" s="119"/>
      <c r="BT199" s="119"/>
      <c r="BU199" s="119"/>
      <c r="BV199" s="119"/>
      <c r="BW199" s="119"/>
      <c r="BX199" s="119"/>
      <c r="BY199" s="119"/>
      <c r="BZ199" s="121"/>
      <c r="CA199" s="121"/>
      <c r="CB199" s="121"/>
      <c r="CC199" s="121"/>
      <c r="CD199" s="118"/>
      <c r="CE199" s="118"/>
      <c r="CF199" s="26"/>
      <c r="CG199" s="26"/>
      <c r="CH199" s="26"/>
      <c r="CI199" s="26"/>
      <c r="CJ199" s="26"/>
      <c r="CK199" s="26"/>
      <c r="CL199" s="26"/>
      <c r="CM199" s="26"/>
      <c r="CN199" s="26"/>
      <c r="CO199" s="26"/>
      <c r="CP199" s="26"/>
      <c r="CQ199" s="26"/>
      <c r="CR199" s="26"/>
      <c r="CS199" s="26"/>
      <c r="CT199" s="26"/>
      <c r="CU199" s="26"/>
    </row>
    <row r="200" spans="1:99" ht="15.5" x14ac:dyDescent="0.35">
      <c r="A200" s="203" t="str">
        <f t="shared" si="61"/>
        <v/>
      </c>
      <c r="B200" s="161" t="str">
        <f>IF('Year 8 _2022'!$B199="","", 'Year 8 _2022'!$B199)</f>
        <v/>
      </c>
      <c r="C200" s="160" t="str">
        <f>IF('Year 8 _2022'!$C199="","", 'Year 8 _2022'!$C199)</f>
        <v>NA</v>
      </c>
      <c r="D200" s="149" t="str">
        <f>IF('Year 8 _2022'!$D199="","", 'Year 8 _2022'!$D199)</f>
        <v/>
      </c>
      <c r="E200" s="138"/>
      <c r="F200" s="230" t="str">
        <f>IF('Year 8 _2022'!$E199="","", 'Year 8 _2022'!$E199)</f>
        <v/>
      </c>
      <c r="G200" s="161" t="str">
        <f>IF('Year 8 _2022'!$AB199="","", 'Year 8 _2022'!$AB199)</f>
        <v/>
      </c>
      <c r="H200" s="120"/>
      <c r="I200" s="171" t="str">
        <f>IF('Year 8 _2022'!$I199="","", 'Year 8 _2022'!$I199)</f>
        <v/>
      </c>
      <c r="J200" s="181"/>
      <c r="K200" s="180" t="str">
        <f>IF('Year 8 _2022'!$J199="","", 'Year 8 _2022'!$J199)</f>
        <v/>
      </c>
      <c r="L200" s="181"/>
      <c r="M200" s="180">
        <f t="shared" si="70"/>
        <v>0</v>
      </c>
      <c r="N200" s="180" t="str">
        <f>IF('Year 8 _2022'!$L199="","", 'Year 8 _2022'!$L199)</f>
        <v/>
      </c>
      <c r="O200" s="181"/>
      <c r="P200" s="171">
        <f>IF('Year 8 _2022'!$O199="",0, ('Year 8 _2022'!$O199+'Year 8 _2022'!$R199))</f>
        <v>0</v>
      </c>
      <c r="Q200" s="181"/>
      <c r="R200" s="180">
        <f>IF('Year 8 _2022'!$P199="",0, 'Year 8 _2022'!$P199)</f>
        <v>0</v>
      </c>
      <c r="S200" s="242"/>
      <c r="T200" s="349"/>
      <c r="U200" s="242"/>
      <c r="V200" s="174">
        <f t="shared" si="62"/>
        <v>0</v>
      </c>
      <c r="W200" s="351"/>
      <c r="X200" s="175"/>
      <c r="Y200" s="180">
        <f>IF('Year 8 _2022'!$V199="",0, ('Year 8 _2022'!$V199+'Year 8 _2022'!$Y199))</f>
        <v>0</v>
      </c>
      <c r="Z200" s="181"/>
      <c r="AA200" s="162">
        <f>IF('Year 8 _2022'!$W199="",0, 'Year 8 _2022'!$W199)</f>
        <v>0</v>
      </c>
      <c r="AB200" s="184"/>
      <c r="AC200" s="353"/>
      <c r="AD200" s="120"/>
      <c r="AE200" s="174">
        <f t="shared" si="72"/>
        <v>0</v>
      </c>
      <c r="AF200" s="183"/>
      <c r="AG200" s="165" t="str">
        <f t="shared" si="63"/>
        <v/>
      </c>
      <c r="AH200" s="170" t="str">
        <f t="shared" si="64"/>
        <v/>
      </c>
      <c r="AI200" s="153">
        <f t="shared" si="49"/>
        <v>0</v>
      </c>
      <c r="AJ200" s="166" t="str">
        <f t="shared" si="65"/>
        <v>NA</v>
      </c>
      <c r="AK200" s="166" t="str">
        <f t="shared" si="50"/>
        <v/>
      </c>
      <c r="AL200" s="166" t="str">
        <f t="shared" si="51"/>
        <v/>
      </c>
      <c r="AM200" s="166" t="str">
        <f t="shared" si="52"/>
        <v/>
      </c>
      <c r="AN200" s="166">
        <f t="shared" si="53"/>
        <v>0</v>
      </c>
      <c r="AO200" s="166">
        <f t="shared" si="54"/>
        <v>0</v>
      </c>
      <c r="AP200" s="166">
        <f t="shared" si="55"/>
        <v>0</v>
      </c>
      <c r="AQ200" s="166">
        <f t="shared" si="56"/>
        <v>0</v>
      </c>
      <c r="AR200" s="167" t="str">
        <f>IF('Year 8 _2022'!$S199="","", 'Year 8 _2022'!$S199)</f>
        <v/>
      </c>
      <c r="AS200" s="166" t="str">
        <f>IF('Year 8 _2022'!$Z199="","", 'Year 8 _2022'!$Z199)</f>
        <v/>
      </c>
      <c r="AT200" s="166" t="str">
        <f t="shared" si="71"/>
        <v/>
      </c>
      <c r="AU200" s="166" t="str">
        <f t="shared" si="57"/>
        <v>NA</v>
      </c>
      <c r="AV200" s="166" t="str">
        <f>IF(AU200="NA","",IF(AU200=999999, "", IF(AU200=888888, "", IF(COUNTIF($AU$11:AU200,AU200)=1,AU200,""))))</f>
        <v/>
      </c>
      <c r="AW200" s="166" t="str">
        <f t="shared" si="58"/>
        <v>NA</v>
      </c>
      <c r="AX200" s="166" t="str">
        <f>IF(AW200="NA","",IF(AW200=999999, "", IF(AW200=888888, "", IF(COUNTIF($AW$11:AW200,AW200)=1,AW200,""))))</f>
        <v/>
      </c>
      <c r="AY200" s="166" t="str">
        <f t="shared" si="59"/>
        <v>NA</v>
      </c>
      <c r="AZ200" s="166" t="str">
        <f>IF(AY200="NA","",IF(AY200=999999, "", IF(AY200=888888, "", IF(COUNTIF($AY$11:AY200,AY200)=1,AY200,""))))</f>
        <v/>
      </c>
      <c r="BA200" s="166">
        <f t="shared" si="66"/>
        <v>0</v>
      </c>
      <c r="BB200" s="166">
        <f t="shared" si="67"/>
        <v>0</v>
      </c>
      <c r="BC200" s="166" t="str">
        <f t="shared" si="68"/>
        <v/>
      </c>
      <c r="BD200" s="166" t="str">
        <f t="shared" si="60"/>
        <v/>
      </c>
      <c r="BE200" s="120" t="str">
        <f t="shared" si="69"/>
        <v>NA</v>
      </c>
      <c r="BF200" s="120" t="str">
        <f>IF(BE200="NA","",IF(BE200=999999, "", IF(BE200=888888, "", IF(COUNTIF($BE$11:BE200,BE200)=1,BE200,""))))</f>
        <v/>
      </c>
      <c r="BG200" s="121"/>
      <c r="BH200" s="121"/>
      <c r="BI200" s="121"/>
      <c r="BJ200" s="121"/>
      <c r="BK200" s="121"/>
      <c r="BL200" s="121"/>
      <c r="BM200" s="119"/>
      <c r="BN200" s="119"/>
      <c r="BO200" s="119"/>
      <c r="BP200" s="119"/>
      <c r="BQ200" s="119"/>
      <c r="BR200" s="119"/>
      <c r="BS200" s="119"/>
      <c r="BT200" s="119"/>
      <c r="BU200" s="119"/>
      <c r="BV200" s="119"/>
      <c r="BW200" s="119"/>
      <c r="BX200" s="119"/>
      <c r="BY200" s="119"/>
      <c r="BZ200" s="121"/>
      <c r="CA200" s="121"/>
      <c r="CB200" s="121"/>
      <c r="CC200" s="121"/>
      <c r="CD200" s="118"/>
      <c r="CE200" s="118"/>
      <c r="CF200" s="26"/>
      <c r="CG200" s="26"/>
      <c r="CH200" s="26"/>
      <c r="CI200" s="26"/>
      <c r="CJ200" s="26"/>
      <c r="CK200" s="26"/>
      <c r="CL200" s="26"/>
      <c r="CM200" s="26"/>
      <c r="CN200" s="26"/>
      <c r="CO200" s="26"/>
      <c r="CP200" s="26"/>
      <c r="CQ200" s="26"/>
      <c r="CR200" s="26"/>
      <c r="CS200" s="26"/>
      <c r="CT200" s="26"/>
      <c r="CU200" s="26"/>
    </row>
    <row r="201" spans="1:99" ht="15.5" x14ac:dyDescent="0.35">
      <c r="A201" s="203" t="str">
        <f t="shared" si="61"/>
        <v/>
      </c>
      <c r="B201" s="161" t="str">
        <f>IF('Year 8 _2022'!$B200="","", 'Year 8 _2022'!$B200)</f>
        <v/>
      </c>
      <c r="C201" s="160" t="str">
        <f>IF('Year 8 _2022'!$C200="","", 'Year 8 _2022'!$C200)</f>
        <v>NA</v>
      </c>
      <c r="D201" s="149" t="str">
        <f>IF('Year 8 _2022'!$D200="","", 'Year 8 _2022'!$D200)</f>
        <v/>
      </c>
      <c r="E201" s="138"/>
      <c r="F201" s="230" t="str">
        <f>IF('Year 8 _2022'!$E200="","", 'Year 8 _2022'!$E200)</f>
        <v/>
      </c>
      <c r="G201" s="161" t="str">
        <f>IF('Year 8 _2022'!$AB200="","", 'Year 8 _2022'!$AB200)</f>
        <v/>
      </c>
      <c r="H201" s="120"/>
      <c r="I201" s="171" t="str">
        <f>IF('Year 8 _2022'!$I200="","", 'Year 8 _2022'!$I200)</f>
        <v/>
      </c>
      <c r="J201" s="181"/>
      <c r="K201" s="180" t="str">
        <f>IF('Year 8 _2022'!$J200="","", 'Year 8 _2022'!$J200)</f>
        <v/>
      </c>
      <c r="L201" s="181"/>
      <c r="M201" s="180">
        <f t="shared" si="70"/>
        <v>0</v>
      </c>
      <c r="N201" s="180" t="str">
        <f>IF('Year 8 _2022'!$L200="","", 'Year 8 _2022'!$L200)</f>
        <v/>
      </c>
      <c r="O201" s="181"/>
      <c r="P201" s="171">
        <f>IF('Year 8 _2022'!$O200="",0, ('Year 8 _2022'!$O200+'Year 8 _2022'!$R200))</f>
        <v>0</v>
      </c>
      <c r="Q201" s="181"/>
      <c r="R201" s="180">
        <f>IF('Year 8 _2022'!$P200="",0, 'Year 8 _2022'!$P200)</f>
        <v>0</v>
      </c>
      <c r="S201" s="242"/>
      <c r="T201" s="349"/>
      <c r="U201" s="242"/>
      <c r="V201" s="174">
        <f t="shared" si="62"/>
        <v>0</v>
      </c>
      <c r="W201" s="351"/>
      <c r="X201" s="175"/>
      <c r="Y201" s="180">
        <f>IF('Year 8 _2022'!$V200="",0, ('Year 8 _2022'!$V200+'Year 8 _2022'!$Y200))</f>
        <v>0</v>
      </c>
      <c r="Z201" s="181"/>
      <c r="AA201" s="162">
        <f>IF('Year 8 _2022'!$W200="",0, 'Year 8 _2022'!$W200)</f>
        <v>0</v>
      </c>
      <c r="AB201" s="184"/>
      <c r="AC201" s="353"/>
      <c r="AD201" s="120"/>
      <c r="AE201" s="174">
        <f t="shared" si="72"/>
        <v>0</v>
      </c>
      <c r="AF201" s="183"/>
      <c r="AG201" s="165" t="str">
        <f t="shared" si="63"/>
        <v/>
      </c>
      <c r="AH201" s="170" t="str">
        <f t="shared" si="64"/>
        <v/>
      </c>
      <c r="AI201" s="153">
        <f t="shared" si="49"/>
        <v>0</v>
      </c>
      <c r="AJ201" s="166" t="str">
        <f t="shared" si="65"/>
        <v>NA</v>
      </c>
      <c r="AK201" s="166" t="str">
        <f t="shared" si="50"/>
        <v/>
      </c>
      <c r="AL201" s="166" t="str">
        <f t="shared" si="51"/>
        <v/>
      </c>
      <c r="AM201" s="166" t="str">
        <f t="shared" si="52"/>
        <v/>
      </c>
      <c r="AN201" s="166">
        <f t="shared" si="53"/>
        <v>0</v>
      </c>
      <c r="AO201" s="166">
        <f t="shared" si="54"/>
        <v>0</v>
      </c>
      <c r="AP201" s="166">
        <f t="shared" si="55"/>
        <v>0</v>
      </c>
      <c r="AQ201" s="166">
        <f t="shared" si="56"/>
        <v>0</v>
      </c>
      <c r="AR201" s="167" t="str">
        <f>IF('Year 8 _2022'!$S200="","", 'Year 8 _2022'!$S200)</f>
        <v/>
      </c>
      <c r="AS201" s="166" t="str">
        <f>IF('Year 8 _2022'!$Z200="","", 'Year 8 _2022'!$Z200)</f>
        <v/>
      </c>
      <c r="AT201" s="166" t="str">
        <f t="shared" si="71"/>
        <v/>
      </c>
      <c r="AU201" s="166" t="str">
        <f t="shared" si="57"/>
        <v>NA</v>
      </c>
      <c r="AV201" s="166" t="str">
        <f>IF(AU201="NA","",IF(AU201=999999, "", IF(AU201=888888, "", IF(COUNTIF($AU$11:AU201,AU201)=1,AU201,""))))</f>
        <v/>
      </c>
      <c r="AW201" s="166" t="str">
        <f t="shared" si="58"/>
        <v>NA</v>
      </c>
      <c r="AX201" s="166" t="str">
        <f>IF(AW201="NA","",IF(AW201=999999, "", IF(AW201=888888, "", IF(COUNTIF($AW$11:AW201,AW201)=1,AW201,""))))</f>
        <v/>
      </c>
      <c r="AY201" s="166" t="str">
        <f t="shared" si="59"/>
        <v>NA</v>
      </c>
      <c r="AZ201" s="166" t="str">
        <f>IF(AY201="NA","",IF(AY201=999999, "", IF(AY201=888888, "", IF(COUNTIF($AY$11:AY201,AY201)=1,AY201,""))))</f>
        <v/>
      </c>
      <c r="BA201" s="166">
        <f t="shared" si="66"/>
        <v>0</v>
      </c>
      <c r="BB201" s="166">
        <f t="shared" si="67"/>
        <v>0</v>
      </c>
      <c r="BC201" s="166" t="str">
        <f t="shared" si="68"/>
        <v/>
      </c>
      <c r="BD201" s="166" t="str">
        <f t="shared" si="60"/>
        <v/>
      </c>
      <c r="BE201" s="120" t="str">
        <f t="shared" si="69"/>
        <v>NA</v>
      </c>
      <c r="BF201" s="120" t="str">
        <f>IF(BE201="NA","",IF(BE201=999999, "", IF(BE201=888888, "", IF(COUNTIF($BE$11:BE201,BE201)=1,BE201,""))))</f>
        <v/>
      </c>
      <c r="BG201" s="121"/>
      <c r="BH201" s="121"/>
      <c r="BI201" s="121"/>
      <c r="BJ201" s="121"/>
      <c r="BK201" s="121"/>
      <c r="BL201" s="121"/>
      <c r="BM201" s="119"/>
      <c r="BN201" s="119"/>
      <c r="BO201" s="119"/>
      <c r="BP201" s="119"/>
      <c r="BQ201" s="119"/>
      <c r="BR201" s="119"/>
      <c r="BS201" s="119"/>
      <c r="BT201" s="119"/>
      <c r="BU201" s="119"/>
      <c r="BV201" s="119"/>
      <c r="BW201" s="119"/>
      <c r="BX201" s="119"/>
      <c r="BY201" s="119"/>
      <c r="BZ201" s="121"/>
      <c r="CA201" s="121"/>
      <c r="CB201" s="121"/>
      <c r="CC201" s="121"/>
      <c r="CD201" s="118"/>
      <c r="CE201" s="118"/>
      <c r="CF201" s="26"/>
      <c r="CG201" s="26"/>
      <c r="CH201" s="26"/>
      <c r="CI201" s="26"/>
      <c r="CJ201" s="26"/>
      <c r="CK201" s="26"/>
      <c r="CL201" s="26"/>
      <c r="CM201" s="26"/>
      <c r="CN201" s="26"/>
      <c r="CO201" s="26"/>
      <c r="CP201" s="26"/>
      <c r="CQ201" s="26"/>
      <c r="CR201" s="26"/>
      <c r="CS201" s="26"/>
      <c r="CT201" s="26"/>
      <c r="CU201" s="26"/>
    </row>
    <row r="202" spans="1:99" ht="15.5" x14ac:dyDescent="0.35">
      <c r="A202" s="203" t="str">
        <f t="shared" si="61"/>
        <v/>
      </c>
      <c r="B202" s="161" t="str">
        <f>IF('Year 8 _2022'!$B201="","", 'Year 8 _2022'!$B201)</f>
        <v/>
      </c>
      <c r="C202" s="160" t="str">
        <f>IF('Year 8 _2022'!$C201="","", 'Year 8 _2022'!$C201)</f>
        <v>NA</v>
      </c>
      <c r="D202" s="149" t="str">
        <f>IF('Year 8 _2022'!$D201="","", 'Year 8 _2022'!$D201)</f>
        <v/>
      </c>
      <c r="E202" s="138"/>
      <c r="F202" s="230" t="str">
        <f>IF('Year 8 _2022'!$E201="","", 'Year 8 _2022'!$E201)</f>
        <v/>
      </c>
      <c r="G202" s="161" t="str">
        <f>IF('Year 8 _2022'!$AB201="","", 'Year 8 _2022'!$AB201)</f>
        <v/>
      </c>
      <c r="H202" s="120"/>
      <c r="I202" s="171" t="str">
        <f>IF('Year 8 _2022'!$I201="","", 'Year 8 _2022'!$I201)</f>
        <v/>
      </c>
      <c r="J202" s="181"/>
      <c r="K202" s="180" t="str">
        <f>IF('Year 8 _2022'!$J201="","", 'Year 8 _2022'!$J201)</f>
        <v/>
      </c>
      <c r="L202" s="181"/>
      <c r="M202" s="180">
        <f t="shared" si="70"/>
        <v>0</v>
      </c>
      <c r="N202" s="180" t="str">
        <f>IF('Year 8 _2022'!$L201="","", 'Year 8 _2022'!$L201)</f>
        <v/>
      </c>
      <c r="O202" s="181"/>
      <c r="P202" s="171">
        <f>IF('Year 8 _2022'!$O201="",0, ('Year 8 _2022'!$O201+'Year 8 _2022'!$R201))</f>
        <v>0</v>
      </c>
      <c r="Q202" s="181"/>
      <c r="R202" s="180">
        <f>IF('Year 8 _2022'!$P201="",0, 'Year 8 _2022'!$P201)</f>
        <v>0</v>
      </c>
      <c r="S202" s="242"/>
      <c r="T202" s="349"/>
      <c r="U202" s="242"/>
      <c r="V202" s="174">
        <f t="shared" si="62"/>
        <v>0</v>
      </c>
      <c r="W202" s="351"/>
      <c r="X202" s="175"/>
      <c r="Y202" s="180">
        <f>IF('Year 8 _2022'!$V201="",0, ('Year 8 _2022'!$V201+'Year 8 _2022'!$Y201))</f>
        <v>0</v>
      </c>
      <c r="Z202" s="181"/>
      <c r="AA202" s="162">
        <f>IF('Year 8 _2022'!$W201="",0, 'Year 8 _2022'!$W201)</f>
        <v>0</v>
      </c>
      <c r="AB202" s="184"/>
      <c r="AC202" s="353"/>
      <c r="AD202" s="120"/>
      <c r="AE202" s="174">
        <f t="shared" si="72"/>
        <v>0</v>
      </c>
      <c r="AF202" s="183"/>
      <c r="AG202" s="165" t="str">
        <f t="shared" si="63"/>
        <v/>
      </c>
      <c r="AH202" s="170" t="str">
        <f t="shared" si="64"/>
        <v/>
      </c>
      <c r="AI202" s="153">
        <f t="shared" si="49"/>
        <v>0</v>
      </c>
      <c r="AJ202" s="166" t="str">
        <f t="shared" si="65"/>
        <v>NA</v>
      </c>
      <c r="AK202" s="166" t="str">
        <f t="shared" si="50"/>
        <v/>
      </c>
      <c r="AL202" s="166" t="str">
        <f t="shared" si="51"/>
        <v/>
      </c>
      <c r="AM202" s="166" t="str">
        <f t="shared" si="52"/>
        <v/>
      </c>
      <c r="AN202" s="166">
        <f t="shared" si="53"/>
        <v>0</v>
      </c>
      <c r="AO202" s="166">
        <f t="shared" si="54"/>
        <v>0</v>
      </c>
      <c r="AP202" s="166">
        <f t="shared" si="55"/>
        <v>0</v>
      </c>
      <c r="AQ202" s="166">
        <f t="shared" si="56"/>
        <v>0</v>
      </c>
      <c r="AR202" s="167" t="str">
        <f>IF('Year 8 _2022'!$S201="","", 'Year 8 _2022'!$S201)</f>
        <v/>
      </c>
      <c r="AS202" s="166" t="str">
        <f>IF('Year 8 _2022'!$Z201="","", 'Year 8 _2022'!$Z201)</f>
        <v/>
      </c>
      <c r="AT202" s="166" t="str">
        <f t="shared" si="71"/>
        <v/>
      </c>
      <c r="AU202" s="166" t="str">
        <f t="shared" si="57"/>
        <v>NA</v>
      </c>
      <c r="AV202" s="166" t="str">
        <f>IF(AU202="NA","",IF(AU202=999999, "", IF(AU202=888888, "", IF(COUNTIF($AU$11:AU202,AU202)=1,AU202,""))))</f>
        <v/>
      </c>
      <c r="AW202" s="166" t="str">
        <f t="shared" si="58"/>
        <v>NA</v>
      </c>
      <c r="AX202" s="166" t="str">
        <f>IF(AW202="NA","",IF(AW202=999999, "", IF(AW202=888888, "", IF(COUNTIF($AW$11:AW202,AW202)=1,AW202,""))))</f>
        <v/>
      </c>
      <c r="AY202" s="166" t="str">
        <f t="shared" si="59"/>
        <v>NA</v>
      </c>
      <c r="AZ202" s="166" t="str">
        <f>IF(AY202="NA","",IF(AY202=999999, "", IF(AY202=888888, "", IF(COUNTIF($AY$11:AY202,AY202)=1,AY202,""))))</f>
        <v/>
      </c>
      <c r="BA202" s="166">
        <f t="shared" si="66"/>
        <v>0</v>
      </c>
      <c r="BB202" s="166">
        <f t="shared" si="67"/>
        <v>0</v>
      </c>
      <c r="BC202" s="166" t="str">
        <f t="shared" si="68"/>
        <v/>
      </c>
      <c r="BD202" s="166" t="str">
        <f t="shared" si="60"/>
        <v/>
      </c>
      <c r="BE202" s="120" t="str">
        <f t="shared" si="69"/>
        <v>NA</v>
      </c>
      <c r="BF202" s="120" t="str">
        <f>IF(BE202="NA","",IF(BE202=999999, "", IF(BE202=888888, "", IF(COUNTIF($BE$11:BE202,BE202)=1,BE202,""))))</f>
        <v/>
      </c>
      <c r="BG202" s="121"/>
      <c r="BH202" s="121"/>
      <c r="BI202" s="121"/>
      <c r="BJ202" s="121"/>
      <c r="BK202" s="121"/>
      <c r="BL202" s="121"/>
      <c r="BM202" s="119"/>
      <c r="BN202" s="119"/>
      <c r="BO202" s="119"/>
      <c r="BP202" s="119"/>
      <c r="BQ202" s="119"/>
      <c r="BR202" s="119"/>
      <c r="BS202" s="119"/>
      <c r="BT202" s="119"/>
      <c r="BU202" s="119"/>
      <c r="BV202" s="119"/>
      <c r="BW202" s="119"/>
      <c r="BX202" s="119"/>
      <c r="BY202" s="119"/>
      <c r="BZ202" s="121"/>
      <c r="CA202" s="121"/>
      <c r="CB202" s="121"/>
      <c r="CC202" s="121"/>
      <c r="CD202" s="118"/>
      <c r="CE202" s="118"/>
      <c r="CF202" s="26"/>
      <c r="CG202" s="26"/>
      <c r="CH202" s="26"/>
      <c r="CI202" s="26"/>
      <c r="CJ202" s="26"/>
      <c r="CK202" s="26"/>
      <c r="CL202" s="26"/>
      <c r="CM202" s="26"/>
      <c r="CN202" s="26"/>
      <c r="CO202" s="26"/>
      <c r="CP202" s="26"/>
      <c r="CQ202" s="26"/>
      <c r="CR202" s="26"/>
      <c r="CS202" s="26"/>
      <c r="CT202" s="26"/>
      <c r="CU202" s="26"/>
    </row>
    <row r="203" spans="1:99" ht="15.5" x14ac:dyDescent="0.35">
      <c r="A203" s="203" t="str">
        <f t="shared" si="61"/>
        <v/>
      </c>
      <c r="B203" s="161" t="str">
        <f>IF('Year 8 _2022'!$B202="","", 'Year 8 _2022'!$B202)</f>
        <v/>
      </c>
      <c r="C203" s="160" t="str">
        <f>IF('Year 8 _2022'!$C202="","", 'Year 8 _2022'!$C202)</f>
        <v>NA</v>
      </c>
      <c r="D203" s="149" t="str">
        <f>IF('Year 8 _2022'!$D202="","", 'Year 8 _2022'!$D202)</f>
        <v/>
      </c>
      <c r="E203" s="138"/>
      <c r="F203" s="230" t="str">
        <f>IF('Year 8 _2022'!$E202="","", 'Year 8 _2022'!$E202)</f>
        <v/>
      </c>
      <c r="G203" s="161" t="str">
        <f>IF('Year 8 _2022'!$AB202="","", 'Year 8 _2022'!$AB202)</f>
        <v/>
      </c>
      <c r="H203" s="120"/>
      <c r="I203" s="171" t="str">
        <f>IF('Year 8 _2022'!$I202="","", 'Year 8 _2022'!$I202)</f>
        <v/>
      </c>
      <c r="J203" s="181"/>
      <c r="K203" s="180" t="str">
        <f>IF('Year 8 _2022'!$J202="","", 'Year 8 _2022'!$J202)</f>
        <v/>
      </c>
      <c r="L203" s="181"/>
      <c r="M203" s="180">
        <f t="shared" si="70"/>
        <v>0</v>
      </c>
      <c r="N203" s="180" t="str">
        <f>IF('Year 8 _2022'!$L202="","", 'Year 8 _2022'!$L202)</f>
        <v/>
      </c>
      <c r="O203" s="181"/>
      <c r="P203" s="171">
        <f>IF('Year 8 _2022'!$O202="",0, ('Year 8 _2022'!$O202+'Year 8 _2022'!$R202))</f>
        <v>0</v>
      </c>
      <c r="Q203" s="181"/>
      <c r="R203" s="180">
        <f>IF('Year 8 _2022'!$P202="",0, 'Year 8 _2022'!$P202)</f>
        <v>0</v>
      </c>
      <c r="S203" s="242"/>
      <c r="T203" s="349"/>
      <c r="U203" s="242"/>
      <c r="V203" s="174">
        <f t="shared" si="62"/>
        <v>0</v>
      </c>
      <c r="W203" s="351"/>
      <c r="X203" s="175"/>
      <c r="Y203" s="180">
        <f>IF('Year 8 _2022'!$V202="",0, ('Year 8 _2022'!$V202+'Year 8 _2022'!$Y202))</f>
        <v>0</v>
      </c>
      <c r="Z203" s="181"/>
      <c r="AA203" s="162">
        <f>IF('Year 8 _2022'!$W202="",0, 'Year 8 _2022'!$W202)</f>
        <v>0</v>
      </c>
      <c r="AB203" s="184"/>
      <c r="AC203" s="353"/>
      <c r="AD203" s="120"/>
      <c r="AE203" s="174">
        <f t="shared" si="72"/>
        <v>0</v>
      </c>
      <c r="AF203" s="183"/>
      <c r="AG203" s="165" t="str">
        <f t="shared" si="63"/>
        <v/>
      </c>
      <c r="AH203" s="170" t="str">
        <f t="shared" si="64"/>
        <v/>
      </c>
      <c r="AI203" s="153">
        <f t="shared" ref="AI203:AI266" si="73">SUM($B203, $F203, $AN203, $AP203)</f>
        <v>0</v>
      </c>
      <c r="AJ203" s="166" t="str">
        <f t="shared" si="65"/>
        <v>NA</v>
      </c>
      <c r="AK203" s="166" t="str">
        <f t="shared" ref="AK203:AK266" si="74">IF($J203="",$I203,$J203)</f>
        <v/>
      </c>
      <c r="AL203" s="166" t="str">
        <f t="shared" ref="AL203:AL266" si="75">IF($L203="",$K203,$L203)</f>
        <v/>
      </c>
      <c r="AM203" s="166" t="str">
        <f t="shared" ref="AM203:AM266" si="76">IF($O203="",$N203,$O203)</f>
        <v/>
      </c>
      <c r="AN203" s="166">
        <f t="shared" ref="AN203:AN266" si="77">IF($Q203="",$P203,$Q203)</f>
        <v>0</v>
      </c>
      <c r="AO203" s="166">
        <f t="shared" ref="AO203:AO266" si="78">IF($S203="",$R203,$S203)</f>
        <v>0</v>
      </c>
      <c r="AP203" s="166">
        <f t="shared" ref="AP203:AP266" si="79">IF($Z203="",$Y203,$Z203)</f>
        <v>0</v>
      </c>
      <c r="AQ203" s="166">
        <f t="shared" ref="AQ203:AQ266" si="80">IF($AB203="",$AA203,$AB203)</f>
        <v>0</v>
      </c>
      <c r="AR203" s="167" t="str">
        <f>IF('Year 8 _2022'!$S202="","", 'Year 8 _2022'!$S202)</f>
        <v/>
      </c>
      <c r="AS203" s="166" t="str">
        <f>IF('Year 8 _2022'!$Z202="","", 'Year 8 _2022'!$Z202)</f>
        <v/>
      </c>
      <c r="AT203" s="166" t="str">
        <f t="shared" si="71"/>
        <v/>
      </c>
      <c r="AU203" s="166" t="str">
        <f t="shared" ref="AU203:AU266" si="81">IFERROR(IF($AT203&lt;&gt;"", $B203, "NA"), "NA")</f>
        <v>NA</v>
      </c>
      <c r="AV203" s="166" t="str">
        <f>IF(AU203="NA","",IF(AU203=999999, "", IF(AU203=888888, "", IF(COUNTIF($AU$11:AU203,AU203)=1,AU203,""))))</f>
        <v/>
      </c>
      <c r="AW203" s="166" t="str">
        <f t="shared" ref="AW203:AW266" si="82">IFERROR(IF($AT203="refused", $B203, "NA"), "NA")</f>
        <v>NA</v>
      </c>
      <c r="AX203" s="166" t="str">
        <f>IF(AW203="NA","",IF(AW203=999999, "", IF(AW203=888888, "", IF(COUNTIF($AW$11:AW203,AW203)=1,AW203,""))))</f>
        <v/>
      </c>
      <c r="AY203" s="166" t="str">
        <f t="shared" ref="AY203:AY266" si="83">IFERROR(IF($AT203="visited", $B203, "NA"), "NA")</f>
        <v>NA</v>
      </c>
      <c r="AZ203" s="166" t="str">
        <f>IF(AY203="NA","",IF(AY203=999999, "", IF(AY203=888888, "", IF(COUNTIF($AY$11:AY203,AY203)=1,AY203,""))))</f>
        <v/>
      </c>
      <c r="BA203" s="166">
        <f t="shared" si="66"/>
        <v>0</v>
      </c>
      <c r="BB203" s="166">
        <f t="shared" si="67"/>
        <v>0</v>
      </c>
      <c r="BC203" s="166" t="str">
        <f t="shared" si="68"/>
        <v/>
      </c>
      <c r="BD203" s="166" t="str">
        <f t="shared" ref="BD203:BD266" si="84">IFERROR((($AE203-$AS203)/$AE203)*100, "")</f>
        <v/>
      </c>
      <c r="BE203" s="120" t="str">
        <f t="shared" si="69"/>
        <v>NA</v>
      </c>
      <c r="BF203" s="120" t="str">
        <f>IF(BE203="NA","",IF(BE203=999999, "", IF(BE203=888888, "", IF(COUNTIF($BE$11:BE203,BE203)=1,BE203,""))))</f>
        <v/>
      </c>
      <c r="BG203" s="121"/>
      <c r="BH203" s="121"/>
      <c r="BI203" s="121"/>
      <c r="BJ203" s="121"/>
      <c r="BK203" s="121"/>
      <c r="BL203" s="121"/>
      <c r="BM203" s="119"/>
      <c r="BN203" s="119"/>
      <c r="BO203" s="119"/>
      <c r="BP203" s="119"/>
      <c r="BQ203" s="119"/>
      <c r="BR203" s="119"/>
      <c r="BS203" s="119"/>
      <c r="BT203" s="119"/>
      <c r="BU203" s="119"/>
      <c r="BV203" s="119"/>
      <c r="BW203" s="119"/>
      <c r="BX203" s="119"/>
      <c r="BY203" s="119"/>
      <c r="BZ203" s="121"/>
      <c r="CA203" s="121"/>
      <c r="CB203" s="121"/>
      <c r="CC203" s="121"/>
      <c r="CD203" s="118"/>
      <c r="CE203" s="118"/>
      <c r="CF203" s="26"/>
      <c r="CG203" s="26"/>
      <c r="CH203" s="26"/>
      <c r="CI203" s="26"/>
      <c r="CJ203" s="26"/>
      <c r="CK203" s="26"/>
      <c r="CL203" s="26"/>
      <c r="CM203" s="26"/>
      <c r="CN203" s="26"/>
      <c r="CO203" s="26"/>
      <c r="CP203" s="26"/>
      <c r="CQ203" s="26"/>
      <c r="CR203" s="26"/>
      <c r="CS203" s="26"/>
      <c r="CT203" s="26"/>
      <c r="CU203" s="26"/>
    </row>
    <row r="204" spans="1:99" ht="15.5" x14ac:dyDescent="0.35">
      <c r="A204" s="203" t="str">
        <f t="shared" ref="A204:A267" si="85">IFERROR(IF($AI204=0,"",IF(OR($B204="",$D204="",$E204="",$F204="",$Q204="",$Z204=""),"Required data Incomplete","")), "")</f>
        <v/>
      </c>
      <c r="B204" s="161" t="str">
        <f>IF('Year 8 _2022'!$B203="","", 'Year 8 _2022'!$B203)</f>
        <v/>
      </c>
      <c r="C204" s="160" t="str">
        <f>IF('Year 8 _2022'!$C203="","", 'Year 8 _2022'!$C203)</f>
        <v>NA</v>
      </c>
      <c r="D204" s="149" t="str">
        <f>IF('Year 8 _2022'!$D203="","", 'Year 8 _2022'!$D203)</f>
        <v/>
      </c>
      <c r="E204" s="138"/>
      <c r="F204" s="230" t="str">
        <f>IF('Year 8 _2022'!$E203="","", 'Year 8 _2022'!$E203)</f>
        <v/>
      </c>
      <c r="G204" s="161" t="str">
        <f>IF('Year 8 _2022'!$AB203="","", 'Year 8 _2022'!$AB203)</f>
        <v/>
      </c>
      <c r="H204" s="120"/>
      <c r="I204" s="171" t="str">
        <f>IF('Year 8 _2022'!$I203="","", 'Year 8 _2022'!$I203)</f>
        <v/>
      </c>
      <c r="J204" s="181"/>
      <c r="K204" s="180" t="str">
        <f>IF('Year 8 _2022'!$J203="","", 'Year 8 _2022'!$J203)</f>
        <v/>
      </c>
      <c r="L204" s="181"/>
      <c r="M204" s="180">
        <f t="shared" si="70"/>
        <v>0</v>
      </c>
      <c r="N204" s="180" t="str">
        <f>IF('Year 8 _2022'!$L203="","", 'Year 8 _2022'!$L203)</f>
        <v/>
      </c>
      <c r="O204" s="181"/>
      <c r="P204" s="171">
        <f>IF('Year 8 _2022'!$O203="",0, ('Year 8 _2022'!$O203+'Year 8 _2022'!$R203))</f>
        <v>0</v>
      </c>
      <c r="Q204" s="181"/>
      <c r="R204" s="180">
        <f>IF('Year 8 _2022'!$P203="",0, 'Year 8 _2022'!$P203)</f>
        <v>0</v>
      </c>
      <c r="S204" s="242"/>
      <c r="T204" s="349"/>
      <c r="U204" s="242"/>
      <c r="V204" s="174">
        <f t="shared" ref="V204:V267" si="86">IFERROR(((($AN204+$AO204+$U204)/$AG204)*100),0)</f>
        <v>0</v>
      </c>
      <c r="W204" s="351"/>
      <c r="X204" s="175"/>
      <c r="Y204" s="180">
        <f>IF('Year 8 _2022'!$V203="",0, ('Year 8 _2022'!$V203+'Year 8 _2022'!$Y203))</f>
        <v>0</v>
      </c>
      <c r="Z204" s="181"/>
      <c r="AA204" s="162">
        <f>IF('Year 8 _2022'!$W203="",0, 'Year 8 _2022'!$W203)</f>
        <v>0</v>
      </c>
      <c r="AB204" s="184"/>
      <c r="AC204" s="353"/>
      <c r="AD204" s="120"/>
      <c r="AE204" s="174">
        <f t="shared" si="72"/>
        <v>0</v>
      </c>
      <c r="AF204" s="183"/>
      <c r="AG204" s="165" t="str">
        <f t="shared" ref="AG204:AG267" si="87">IF($H204="",$G204,$H204)</f>
        <v/>
      </c>
      <c r="AH204" s="170" t="str">
        <f t="shared" ref="AH204:AH267" si="88">IFERROR(IF($H204="", "", (($H204-$G204)/$G204)*100), "")</f>
        <v/>
      </c>
      <c r="AI204" s="153">
        <f t="shared" si="73"/>
        <v>0</v>
      </c>
      <c r="AJ204" s="166" t="str">
        <f t="shared" ref="AJ204:AJ267" si="89">IF($H204="","NA", $H204-$G204)</f>
        <v>NA</v>
      </c>
      <c r="AK204" s="166" t="str">
        <f t="shared" si="74"/>
        <v/>
      </c>
      <c r="AL204" s="166" t="str">
        <f t="shared" si="75"/>
        <v/>
      </c>
      <c r="AM204" s="166" t="str">
        <f t="shared" si="76"/>
        <v/>
      </c>
      <c r="AN204" s="166">
        <f t="shared" si="77"/>
        <v>0</v>
      </c>
      <c r="AO204" s="166">
        <f t="shared" si="78"/>
        <v>0</v>
      </c>
      <c r="AP204" s="166">
        <f t="shared" si="79"/>
        <v>0</v>
      </c>
      <c r="AQ204" s="166">
        <f t="shared" si="80"/>
        <v>0</v>
      </c>
      <c r="AR204" s="167" t="str">
        <f>IF('Year 8 _2022'!$S203="","", 'Year 8 _2022'!$S203)</f>
        <v/>
      </c>
      <c r="AS204" s="166" t="str">
        <f>IF('Year 8 _2022'!$Z203="","", 'Year 8 _2022'!$Z203)</f>
        <v/>
      </c>
      <c r="AT204" s="166" t="str">
        <f t="shared" si="71"/>
        <v/>
      </c>
      <c r="AU204" s="166" t="str">
        <f t="shared" si="81"/>
        <v>NA</v>
      </c>
      <c r="AV204" s="166" t="str">
        <f>IF(AU204="NA","",IF(AU204=999999, "", IF(AU204=888888, "", IF(COUNTIF($AU$11:AU204,AU204)=1,AU204,""))))</f>
        <v/>
      </c>
      <c r="AW204" s="166" t="str">
        <f t="shared" si="82"/>
        <v>NA</v>
      </c>
      <c r="AX204" s="166" t="str">
        <f>IF(AW204="NA","",IF(AW204=999999, "", IF(AW204=888888, "", IF(COUNTIF($AW$11:AW204,AW204)=1,AW204,""))))</f>
        <v/>
      </c>
      <c r="AY204" s="166" t="str">
        <f t="shared" si="83"/>
        <v>NA</v>
      </c>
      <c r="AZ204" s="166" t="str">
        <f>IF(AY204="NA","",IF(AY204=999999, "", IF(AY204=888888, "", IF(COUNTIF($AY$11:AY204,AY204)=1,AY204,""))))</f>
        <v/>
      </c>
      <c r="BA204" s="166">
        <f t="shared" ref="BA204:BA267" si="90">AN204+AO204+U204</f>
        <v>0</v>
      </c>
      <c r="BB204" s="166">
        <f t="shared" ref="BB204:BB267" si="91">AP204+AQ204+AD204</f>
        <v>0</v>
      </c>
      <c r="BC204" s="166" t="str">
        <f t="shared" ref="BC204:BC267" si="92">IFERROR((($V204-AR204)/AR204)*100,"")</f>
        <v/>
      </c>
      <c r="BD204" s="166" t="str">
        <f t="shared" si="84"/>
        <v/>
      </c>
      <c r="BE204" s="120" t="str">
        <f t="shared" ref="BE204:BE267" si="93">IFERROR(IF($AT204="booked", $B204, "NA"), "NA")</f>
        <v>NA</v>
      </c>
      <c r="BF204" s="120" t="str">
        <f>IF(BE204="NA","",IF(BE204=999999, "", IF(BE204=888888, "", IF(COUNTIF($BE$11:BE204,BE204)=1,BE204,""))))</f>
        <v/>
      </c>
      <c r="BG204" s="121"/>
      <c r="BH204" s="121"/>
      <c r="BI204" s="121"/>
      <c r="BJ204" s="121"/>
      <c r="BK204" s="121"/>
      <c r="BL204" s="121"/>
      <c r="BM204" s="119"/>
      <c r="BN204" s="119"/>
      <c r="BO204" s="119"/>
      <c r="BP204" s="119"/>
      <c r="BQ204" s="119"/>
      <c r="BR204" s="119"/>
      <c r="BS204" s="119"/>
      <c r="BT204" s="119"/>
      <c r="BU204" s="119"/>
      <c r="BV204" s="119"/>
      <c r="BW204" s="119"/>
      <c r="BX204" s="119"/>
      <c r="BY204" s="119"/>
      <c r="BZ204" s="121"/>
      <c r="CA204" s="121"/>
      <c r="CB204" s="121"/>
      <c r="CC204" s="121"/>
      <c r="CD204" s="118"/>
      <c r="CE204" s="118"/>
      <c r="CF204" s="26"/>
      <c r="CG204" s="26"/>
      <c r="CH204" s="26"/>
      <c r="CI204" s="26"/>
      <c r="CJ204" s="26"/>
      <c r="CK204" s="26"/>
      <c r="CL204" s="26"/>
      <c r="CM204" s="26"/>
      <c r="CN204" s="26"/>
      <c r="CO204" s="26"/>
      <c r="CP204" s="26"/>
      <c r="CQ204" s="26"/>
      <c r="CR204" s="26"/>
      <c r="CS204" s="26"/>
      <c r="CT204" s="26"/>
      <c r="CU204" s="26"/>
    </row>
    <row r="205" spans="1:99" ht="15.5" x14ac:dyDescent="0.35">
      <c r="A205" s="203" t="str">
        <f t="shared" si="85"/>
        <v/>
      </c>
      <c r="B205" s="161" t="str">
        <f>IF('Year 8 _2022'!$B204="","", 'Year 8 _2022'!$B204)</f>
        <v/>
      </c>
      <c r="C205" s="160" t="str">
        <f>IF('Year 8 _2022'!$C204="","", 'Year 8 _2022'!$C204)</f>
        <v>NA</v>
      </c>
      <c r="D205" s="149" t="str">
        <f>IF('Year 8 _2022'!$D204="","", 'Year 8 _2022'!$D204)</f>
        <v/>
      </c>
      <c r="E205" s="138"/>
      <c r="F205" s="230" t="str">
        <f>IF('Year 8 _2022'!$E204="","", 'Year 8 _2022'!$E204)</f>
        <v/>
      </c>
      <c r="G205" s="161" t="str">
        <f>IF('Year 8 _2022'!$AB204="","", 'Year 8 _2022'!$AB204)</f>
        <v/>
      </c>
      <c r="H205" s="120"/>
      <c r="I205" s="171" t="str">
        <f>IF('Year 8 _2022'!$I204="","", 'Year 8 _2022'!$I204)</f>
        <v/>
      </c>
      <c r="J205" s="181"/>
      <c r="K205" s="180" t="str">
        <f>IF('Year 8 _2022'!$J204="","", 'Year 8 _2022'!$J204)</f>
        <v/>
      </c>
      <c r="L205" s="181"/>
      <c r="M205" s="180">
        <f t="shared" ref="M205:M268" si="94">IFERROR(($AK205+$AL205),0)</f>
        <v>0</v>
      </c>
      <c r="N205" s="180" t="str">
        <f>IF('Year 8 _2022'!$L204="","", 'Year 8 _2022'!$L204)</f>
        <v/>
      </c>
      <c r="O205" s="181"/>
      <c r="P205" s="171">
        <f>IF('Year 8 _2022'!$O204="",0, ('Year 8 _2022'!$O204+'Year 8 _2022'!$R204))</f>
        <v>0</v>
      </c>
      <c r="Q205" s="181"/>
      <c r="R205" s="180">
        <f>IF('Year 8 _2022'!$P204="",0, 'Year 8 _2022'!$P204)</f>
        <v>0</v>
      </c>
      <c r="S205" s="242"/>
      <c r="T205" s="349"/>
      <c r="U205" s="242"/>
      <c r="V205" s="174">
        <f t="shared" si="86"/>
        <v>0</v>
      </c>
      <c r="W205" s="351"/>
      <c r="X205" s="175"/>
      <c r="Y205" s="180">
        <f>IF('Year 8 _2022'!$V204="",0, ('Year 8 _2022'!$V204+'Year 8 _2022'!$Y204))</f>
        <v>0</v>
      </c>
      <c r="Z205" s="181"/>
      <c r="AA205" s="162">
        <f>IF('Year 8 _2022'!$W204="",0, 'Year 8 _2022'!$W204)</f>
        <v>0</v>
      </c>
      <c r="AB205" s="184"/>
      <c r="AC205" s="353"/>
      <c r="AD205" s="120"/>
      <c r="AE205" s="174">
        <f t="shared" si="72"/>
        <v>0</v>
      </c>
      <c r="AF205" s="183"/>
      <c r="AG205" s="165" t="str">
        <f t="shared" si="87"/>
        <v/>
      </c>
      <c r="AH205" s="170" t="str">
        <f t="shared" si="88"/>
        <v/>
      </c>
      <c r="AI205" s="153">
        <f t="shared" si="73"/>
        <v>0</v>
      </c>
      <c r="AJ205" s="166" t="str">
        <f t="shared" si="89"/>
        <v>NA</v>
      </c>
      <c r="AK205" s="166" t="str">
        <f t="shared" si="74"/>
        <v/>
      </c>
      <c r="AL205" s="166" t="str">
        <f t="shared" si="75"/>
        <v/>
      </c>
      <c r="AM205" s="166" t="str">
        <f t="shared" si="76"/>
        <v/>
      </c>
      <c r="AN205" s="166">
        <f t="shared" si="77"/>
        <v>0</v>
      </c>
      <c r="AO205" s="166">
        <f t="shared" si="78"/>
        <v>0</v>
      </c>
      <c r="AP205" s="166">
        <f t="shared" si="79"/>
        <v>0</v>
      </c>
      <c r="AQ205" s="166">
        <f t="shared" si="80"/>
        <v>0</v>
      </c>
      <c r="AR205" s="167" t="str">
        <f>IF('Year 8 _2022'!$S204="","", 'Year 8 _2022'!$S204)</f>
        <v/>
      </c>
      <c r="AS205" s="166" t="str">
        <f>IF('Year 8 _2022'!$Z204="","", 'Year 8 _2022'!$Z204)</f>
        <v/>
      </c>
      <c r="AT205" s="166" t="str">
        <f t="shared" ref="AT205:AT268" si="95">IF($E205="", $D205, $E205)</f>
        <v/>
      </c>
      <c r="AU205" s="166" t="str">
        <f t="shared" si="81"/>
        <v>NA</v>
      </c>
      <c r="AV205" s="166" t="str">
        <f>IF(AU205="NA","",IF(AU205=999999, "", IF(AU205=888888, "", IF(COUNTIF($AU$11:AU205,AU205)=1,AU205,""))))</f>
        <v/>
      </c>
      <c r="AW205" s="166" t="str">
        <f t="shared" si="82"/>
        <v>NA</v>
      </c>
      <c r="AX205" s="166" t="str">
        <f>IF(AW205="NA","",IF(AW205=999999, "", IF(AW205=888888, "", IF(COUNTIF($AW$11:AW205,AW205)=1,AW205,""))))</f>
        <v/>
      </c>
      <c r="AY205" s="166" t="str">
        <f t="shared" si="83"/>
        <v>NA</v>
      </c>
      <c r="AZ205" s="166" t="str">
        <f>IF(AY205="NA","",IF(AY205=999999, "", IF(AY205=888888, "", IF(COUNTIF($AY$11:AY205,AY205)=1,AY205,""))))</f>
        <v/>
      </c>
      <c r="BA205" s="166">
        <f t="shared" si="90"/>
        <v>0</v>
      </c>
      <c r="BB205" s="166">
        <f t="shared" si="91"/>
        <v>0</v>
      </c>
      <c r="BC205" s="166" t="str">
        <f t="shared" si="92"/>
        <v/>
      </c>
      <c r="BD205" s="166" t="str">
        <f t="shared" si="84"/>
        <v/>
      </c>
      <c r="BE205" s="120" t="str">
        <f t="shared" si="93"/>
        <v>NA</v>
      </c>
      <c r="BF205" s="120" t="str">
        <f>IF(BE205="NA","",IF(BE205=999999, "", IF(BE205=888888, "", IF(COUNTIF($BE$11:BE205,BE205)=1,BE205,""))))</f>
        <v/>
      </c>
      <c r="BG205" s="121"/>
      <c r="BH205" s="121"/>
      <c r="BI205" s="121"/>
      <c r="BJ205" s="121"/>
      <c r="BK205" s="121"/>
      <c r="BL205" s="121"/>
      <c r="BM205" s="119"/>
      <c r="BN205" s="119"/>
      <c r="BO205" s="119"/>
      <c r="BP205" s="119"/>
      <c r="BQ205" s="119"/>
      <c r="BR205" s="119"/>
      <c r="BS205" s="119"/>
      <c r="BT205" s="119"/>
      <c r="BU205" s="119"/>
      <c r="BV205" s="119"/>
      <c r="BW205" s="119"/>
      <c r="BX205" s="119"/>
      <c r="BY205" s="119"/>
      <c r="BZ205" s="121"/>
      <c r="CA205" s="121"/>
      <c r="CB205" s="121"/>
      <c r="CC205" s="121"/>
      <c r="CD205" s="118"/>
      <c r="CE205" s="118"/>
      <c r="CF205" s="26"/>
      <c r="CG205" s="26"/>
      <c r="CH205" s="26"/>
      <c r="CI205" s="26"/>
      <c r="CJ205" s="26"/>
      <c r="CK205" s="26"/>
      <c r="CL205" s="26"/>
      <c r="CM205" s="26"/>
      <c r="CN205" s="26"/>
      <c r="CO205" s="26"/>
      <c r="CP205" s="26"/>
      <c r="CQ205" s="26"/>
      <c r="CR205" s="26"/>
      <c r="CS205" s="26"/>
      <c r="CT205" s="26"/>
      <c r="CU205" s="26"/>
    </row>
    <row r="206" spans="1:99" ht="15.5" x14ac:dyDescent="0.35">
      <c r="A206" s="203" t="str">
        <f t="shared" si="85"/>
        <v/>
      </c>
      <c r="B206" s="161" t="str">
        <f>IF('Year 8 _2022'!$B205="","", 'Year 8 _2022'!$B205)</f>
        <v/>
      </c>
      <c r="C206" s="160" t="str">
        <f>IF('Year 8 _2022'!$C205="","", 'Year 8 _2022'!$C205)</f>
        <v>NA</v>
      </c>
      <c r="D206" s="149" t="str">
        <f>IF('Year 8 _2022'!$D205="","", 'Year 8 _2022'!$D205)</f>
        <v/>
      </c>
      <c r="E206" s="138"/>
      <c r="F206" s="230" t="str">
        <f>IF('Year 8 _2022'!$E205="","", 'Year 8 _2022'!$E205)</f>
        <v/>
      </c>
      <c r="G206" s="161" t="str">
        <f>IF('Year 8 _2022'!$AB205="","", 'Year 8 _2022'!$AB205)</f>
        <v/>
      </c>
      <c r="H206" s="120"/>
      <c r="I206" s="171" t="str">
        <f>IF('Year 8 _2022'!$I205="","", 'Year 8 _2022'!$I205)</f>
        <v/>
      </c>
      <c r="J206" s="181"/>
      <c r="K206" s="180" t="str">
        <f>IF('Year 8 _2022'!$J205="","", 'Year 8 _2022'!$J205)</f>
        <v/>
      </c>
      <c r="L206" s="181"/>
      <c r="M206" s="180">
        <f t="shared" si="94"/>
        <v>0</v>
      </c>
      <c r="N206" s="180" t="str">
        <f>IF('Year 8 _2022'!$L205="","", 'Year 8 _2022'!$L205)</f>
        <v/>
      </c>
      <c r="O206" s="181"/>
      <c r="P206" s="171">
        <f>IF('Year 8 _2022'!$O205="",0, ('Year 8 _2022'!$O205+'Year 8 _2022'!$R205))</f>
        <v>0</v>
      </c>
      <c r="Q206" s="181"/>
      <c r="R206" s="180">
        <f>IF('Year 8 _2022'!$P205="",0, 'Year 8 _2022'!$P205)</f>
        <v>0</v>
      </c>
      <c r="S206" s="242"/>
      <c r="T206" s="349"/>
      <c r="U206" s="242"/>
      <c r="V206" s="174">
        <f t="shared" si="86"/>
        <v>0</v>
      </c>
      <c r="W206" s="351"/>
      <c r="X206" s="175"/>
      <c r="Y206" s="180">
        <f>IF('Year 8 _2022'!$V205="",0, ('Year 8 _2022'!$V205+'Year 8 _2022'!$Y205))</f>
        <v>0</v>
      </c>
      <c r="Z206" s="181"/>
      <c r="AA206" s="162">
        <f>IF('Year 8 _2022'!$W205="",0, 'Year 8 _2022'!$W205)</f>
        <v>0</v>
      </c>
      <c r="AB206" s="184"/>
      <c r="AC206" s="353"/>
      <c r="AD206" s="120"/>
      <c r="AE206" s="174">
        <f t="shared" si="72"/>
        <v>0</v>
      </c>
      <c r="AF206" s="183"/>
      <c r="AG206" s="165" t="str">
        <f t="shared" si="87"/>
        <v/>
      </c>
      <c r="AH206" s="170" t="str">
        <f t="shared" si="88"/>
        <v/>
      </c>
      <c r="AI206" s="153">
        <f t="shared" si="73"/>
        <v>0</v>
      </c>
      <c r="AJ206" s="166" t="str">
        <f t="shared" si="89"/>
        <v>NA</v>
      </c>
      <c r="AK206" s="166" t="str">
        <f t="shared" si="74"/>
        <v/>
      </c>
      <c r="AL206" s="166" t="str">
        <f t="shared" si="75"/>
        <v/>
      </c>
      <c r="AM206" s="166" t="str">
        <f t="shared" si="76"/>
        <v/>
      </c>
      <c r="AN206" s="166">
        <f t="shared" si="77"/>
        <v>0</v>
      </c>
      <c r="AO206" s="166">
        <f t="shared" si="78"/>
        <v>0</v>
      </c>
      <c r="AP206" s="166">
        <f t="shared" si="79"/>
        <v>0</v>
      </c>
      <c r="AQ206" s="166">
        <f t="shared" si="80"/>
        <v>0</v>
      </c>
      <c r="AR206" s="167" t="str">
        <f>IF('Year 8 _2022'!$S205="","", 'Year 8 _2022'!$S205)</f>
        <v/>
      </c>
      <c r="AS206" s="166" t="str">
        <f>IF('Year 8 _2022'!$Z205="","", 'Year 8 _2022'!$Z205)</f>
        <v/>
      </c>
      <c r="AT206" s="166" t="str">
        <f t="shared" si="95"/>
        <v/>
      </c>
      <c r="AU206" s="166" t="str">
        <f t="shared" si="81"/>
        <v>NA</v>
      </c>
      <c r="AV206" s="166" t="str">
        <f>IF(AU206="NA","",IF(AU206=999999, "", IF(AU206=888888, "", IF(COUNTIF($AU$11:AU206,AU206)=1,AU206,""))))</f>
        <v/>
      </c>
      <c r="AW206" s="166" t="str">
        <f t="shared" si="82"/>
        <v>NA</v>
      </c>
      <c r="AX206" s="166" t="str">
        <f>IF(AW206="NA","",IF(AW206=999999, "", IF(AW206=888888, "", IF(COUNTIF($AW$11:AW206,AW206)=1,AW206,""))))</f>
        <v/>
      </c>
      <c r="AY206" s="166" t="str">
        <f t="shared" si="83"/>
        <v>NA</v>
      </c>
      <c r="AZ206" s="166" t="str">
        <f>IF(AY206="NA","",IF(AY206=999999, "", IF(AY206=888888, "", IF(COUNTIF($AY$11:AY206,AY206)=1,AY206,""))))</f>
        <v/>
      </c>
      <c r="BA206" s="166">
        <f t="shared" si="90"/>
        <v>0</v>
      </c>
      <c r="BB206" s="166">
        <f t="shared" si="91"/>
        <v>0</v>
      </c>
      <c r="BC206" s="166" t="str">
        <f t="shared" si="92"/>
        <v/>
      </c>
      <c r="BD206" s="166" t="str">
        <f t="shared" si="84"/>
        <v/>
      </c>
      <c r="BE206" s="120" t="str">
        <f t="shared" si="93"/>
        <v>NA</v>
      </c>
      <c r="BF206" s="120" t="str">
        <f>IF(BE206="NA","",IF(BE206=999999, "", IF(BE206=888888, "", IF(COUNTIF($BE$11:BE206,BE206)=1,BE206,""))))</f>
        <v/>
      </c>
      <c r="BG206" s="121"/>
      <c r="BH206" s="121"/>
      <c r="BI206" s="121"/>
      <c r="BJ206" s="121"/>
      <c r="BK206" s="121"/>
      <c r="BL206" s="121"/>
      <c r="BM206" s="119"/>
      <c r="BN206" s="119"/>
      <c r="BO206" s="119"/>
      <c r="BP206" s="119"/>
      <c r="BQ206" s="119"/>
      <c r="BR206" s="119"/>
      <c r="BS206" s="119"/>
      <c r="BT206" s="119"/>
      <c r="BU206" s="119"/>
      <c r="BV206" s="119"/>
      <c r="BW206" s="119"/>
      <c r="BX206" s="119"/>
      <c r="BY206" s="119"/>
      <c r="BZ206" s="121"/>
      <c r="CA206" s="121"/>
      <c r="CB206" s="121"/>
      <c r="CC206" s="121"/>
      <c r="CD206" s="118"/>
      <c r="CE206" s="118"/>
      <c r="CF206" s="26"/>
      <c r="CG206" s="26"/>
      <c r="CH206" s="26"/>
      <c r="CI206" s="26"/>
      <c r="CJ206" s="26"/>
      <c r="CK206" s="26"/>
      <c r="CL206" s="26"/>
      <c r="CM206" s="26"/>
      <c r="CN206" s="26"/>
      <c r="CO206" s="26"/>
      <c r="CP206" s="26"/>
      <c r="CQ206" s="26"/>
      <c r="CR206" s="26"/>
      <c r="CS206" s="26"/>
      <c r="CT206" s="26"/>
      <c r="CU206" s="26"/>
    </row>
    <row r="207" spans="1:99" ht="15.5" x14ac:dyDescent="0.35">
      <c r="A207" s="203" t="str">
        <f t="shared" si="85"/>
        <v/>
      </c>
      <c r="B207" s="161" t="str">
        <f>IF('Year 8 _2022'!$B206="","", 'Year 8 _2022'!$B206)</f>
        <v/>
      </c>
      <c r="C207" s="160" t="str">
        <f>IF('Year 8 _2022'!$C206="","", 'Year 8 _2022'!$C206)</f>
        <v>NA</v>
      </c>
      <c r="D207" s="149" t="str">
        <f>IF('Year 8 _2022'!$D206="","", 'Year 8 _2022'!$D206)</f>
        <v/>
      </c>
      <c r="E207" s="138"/>
      <c r="F207" s="230" t="str">
        <f>IF('Year 8 _2022'!$E206="","", 'Year 8 _2022'!$E206)</f>
        <v/>
      </c>
      <c r="G207" s="161" t="str">
        <f>IF('Year 8 _2022'!$AB206="","", 'Year 8 _2022'!$AB206)</f>
        <v/>
      </c>
      <c r="H207" s="120"/>
      <c r="I207" s="171" t="str">
        <f>IF('Year 8 _2022'!$I206="","", 'Year 8 _2022'!$I206)</f>
        <v/>
      </c>
      <c r="J207" s="181"/>
      <c r="K207" s="180" t="str">
        <f>IF('Year 8 _2022'!$J206="","", 'Year 8 _2022'!$J206)</f>
        <v/>
      </c>
      <c r="L207" s="181"/>
      <c r="M207" s="180">
        <f t="shared" si="94"/>
        <v>0</v>
      </c>
      <c r="N207" s="180" t="str">
        <f>IF('Year 8 _2022'!$L206="","", 'Year 8 _2022'!$L206)</f>
        <v/>
      </c>
      <c r="O207" s="181"/>
      <c r="P207" s="171">
        <f>IF('Year 8 _2022'!$O206="",0, ('Year 8 _2022'!$O206+'Year 8 _2022'!$R206))</f>
        <v>0</v>
      </c>
      <c r="Q207" s="181"/>
      <c r="R207" s="180">
        <f>IF('Year 8 _2022'!$P206="",0, 'Year 8 _2022'!$P206)</f>
        <v>0</v>
      </c>
      <c r="S207" s="242"/>
      <c r="T207" s="349"/>
      <c r="U207" s="242"/>
      <c r="V207" s="174">
        <f t="shared" si="86"/>
        <v>0</v>
      </c>
      <c r="W207" s="351"/>
      <c r="X207" s="175"/>
      <c r="Y207" s="180">
        <f>IF('Year 8 _2022'!$V206="",0, ('Year 8 _2022'!$V206+'Year 8 _2022'!$Y206))</f>
        <v>0</v>
      </c>
      <c r="Z207" s="181"/>
      <c r="AA207" s="162">
        <f>IF('Year 8 _2022'!$W206="",0, 'Year 8 _2022'!$W206)</f>
        <v>0</v>
      </c>
      <c r="AB207" s="184"/>
      <c r="AC207" s="353"/>
      <c r="AD207" s="120"/>
      <c r="AE207" s="174">
        <f t="shared" ref="AE207:AE270" si="96">IFERROR(((($AP207+$AQ207+$AD207)/$AG207)*100),0)</f>
        <v>0</v>
      </c>
      <c r="AF207" s="183"/>
      <c r="AG207" s="165" t="str">
        <f t="shared" si="87"/>
        <v/>
      </c>
      <c r="AH207" s="170" t="str">
        <f t="shared" si="88"/>
        <v/>
      </c>
      <c r="AI207" s="153">
        <f t="shared" si="73"/>
        <v>0</v>
      </c>
      <c r="AJ207" s="166" t="str">
        <f t="shared" si="89"/>
        <v>NA</v>
      </c>
      <c r="AK207" s="166" t="str">
        <f t="shared" si="74"/>
        <v/>
      </c>
      <c r="AL207" s="166" t="str">
        <f t="shared" si="75"/>
        <v/>
      </c>
      <c r="AM207" s="166" t="str">
        <f t="shared" si="76"/>
        <v/>
      </c>
      <c r="AN207" s="166">
        <f t="shared" si="77"/>
        <v>0</v>
      </c>
      <c r="AO207" s="166">
        <f t="shared" si="78"/>
        <v>0</v>
      </c>
      <c r="AP207" s="166">
        <f t="shared" si="79"/>
        <v>0</v>
      </c>
      <c r="AQ207" s="166">
        <f t="shared" si="80"/>
        <v>0</v>
      </c>
      <c r="AR207" s="167" t="str">
        <f>IF('Year 8 _2022'!$S206="","", 'Year 8 _2022'!$S206)</f>
        <v/>
      </c>
      <c r="AS207" s="166" t="str">
        <f>IF('Year 8 _2022'!$Z206="","", 'Year 8 _2022'!$Z206)</f>
        <v/>
      </c>
      <c r="AT207" s="166" t="str">
        <f t="shared" si="95"/>
        <v/>
      </c>
      <c r="AU207" s="166" t="str">
        <f t="shared" si="81"/>
        <v>NA</v>
      </c>
      <c r="AV207" s="166" t="str">
        <f>IF(AU207="NA","",IF(AU207=999999, "", IF(AU207=888888, "", IF(COUNTIF($AU$11:AU207,AU207)=1,AU207,""))))</f>
        <v/>
      </c>
      <c r="AW207" s="166" t="str">
        <f t="shared" si="82"/>
        <v>NA</v>
      </c>
      <c r="AX207" s="166" t="str">
        <f>IF(AW207="NA","",IF(AW207=999999, "", IF(AW207=888888, "", IF(COUNTIF($AW$11:AW207,AW207)=1,AW207,""))))</f>
        <v/>
      </c>
      <c r="AY207" s="166" t="str">
        <f t="shared" si="83"/>
        <v>NA</v>
      </c>
      <c r="AZ207" s="166" t="str">
        <f>IF(AY207="NA","",IF(AY207=999999, "", IF(AY207=888888, "", IF(COUNTIF($AY$11:AY207,AY207)=1,AY207,""))))</f>
        <v/>
      </c>
      <c r="BA207" s="166">
        <f t="shared" si="90"/>
        <v>0</v>
      </c>
      <c r="BB207" s="166">
        <f t="shared" si="91"/>
        <v>0</v>
      </c>
      <c r="BC207" s="166" t="str">
        <f t="shared" si="92"/>
        <v/>
      </c>
      <c r="BD207" s="166" t="str">
        <f t="shared" si="84"/>
        <v/>
      </c>
      <c r="BE207" s="120" t="str">
        <f t="shared" si="93"/>
        <v>NA</v>
      </c>
      <c r="BF207" s="120" t="str">
        <f>IF(BE207="NA","",IF(BE207=999999, "", IF(BE207=888888, "", IF(COUNTIF($BE$11:BE207,BE207)=1,BE207,""))))</f>
        <v/>
      </c>
      <c r="BG207" s="121"/>
      <c r="BH207" s="121"/>
      <c r="BI207" s="121"/>
      <c r="BJ207" s="121"/>
      <c r="BK207" s="121"/>
      <c r="BL207" s="121"/>
      <c r="BM207" s="119"/>
      <c r="BN207" s="119"/>
      <c r="BO207" s="119"/>
      <c r="BP207" s="119"/>
      <c r="BQ207" s="119"/>
      <c r="BR207" s="119"/>
      <c r="BS207" s="119"/>
      <c r="BT207" s="119"/>
      <c r="BU207" s="119"/>
      <c r="BV207" s="119"/>
      <c r="BW207" s="119"/>
      <c r="BX207" s="119"/>
      <c r="BY207" s="119"/>
      <c r="BZ207" s="121"/>
      <c r="CA207" s="121"/>
      <c r="CB207" s="121"/>
      <c r="CC207" s="121"/>
      <c r="CD207" s="118"/>
      <c r="CE207" s="118"/>
      <c r="CF207" s="26"/>
      <c r="CG207" s="26"/>
      <c r="CH207" s="26"/>
      <c r="CI207" s="26"/>
      <c r="CJ207" s="26"/>
      <c r="CK207" s="26"/>
      <c r="CL207" s="26"/>
      <c r="CM207" s="26"/>
      <c r="CN207" s="26"/>
      <c r="CO207" s="26"/>
      <c r="CP207" s="26"/>
      <c r="CQ207" s="26"/>
      <c r="CR207" s="26"/>
      <c r="CS207" s="26"/>
      <c r="CT207" s="26"/>
      <c r="CU207" s="26"/>
    </row>
    <row r="208" spans="1:99" ht="15.5" x14ac:dyDescent="0.35">
      <c r="A208" s="203" t="str">
        <f t="shared" si="85"/>
        <v/>
      </c>
      <c r="B208" s="161" t="str">
        <f>IF('Year 8 _2022'!$B207="","", 'Year 8 _2022'!$B207)</f>
        <v/>
      </c>
      <c r="C208" s="160" t="str">
        <f>IF('Year 8 _2022'!$C207="","", 'Year 8 _2022'!$C207)</f>
        <v>NA</v>
      </c>
      <c r="D208" s="149" t="str">
        <f>IF('Year 8 _2022'!$D207="","", 'Year 8 _2022'!$D207)</f>
        <v/>
      </c>
      <c r="E208" s="138"/>
      <c r="F208" s="230" t="str">
        <f>IF('Year 8 _2022'!$E207="","", 'Year 8 _2022'!$E207)</f>
        <v/>
      </c>
      <c r="G208" s="161" t="str">
        <f>IF('Year 8 _2022'!$AB207="","", 'Year 8 _2022'!$AB207)</f>
        <v/>
      </c>
      <c r="H208" s="120"/>
      <c r="I208" s="171" t="str">
        <f>IF('Year 8 _2022'!$I207="","", 'Year 8 _2022'!$I207)</f>
        <v/>
      </c>
      <c r="J208" s="181"/>
      <c r="K208" s="180" t="str">
        <f>IF('Year 8 _2022'!$J207="","", 'Year 8 _2022'!$J207)</f>
        <v/>
      </c>
      <c r="L208" s="181"/>
      <c r="M208" s="180">
        <f t="shared" si="94"/>
        <v>0</v>
      </c>
      <c r="N208" s="180" t="str">
        <f>IF('Year 8 _2022'!$L207="","", 'Year 8 _2022'!$L207)</f>
        <v/>
      </c>
      <c r="O208" s="181"/>
      <c r="P208" s="171">
        <f>IF('Year 8 _2022'!$O207="",0, ('Year 8 _2022'!$O207+'Year 8 _2022'!$R207))</f>
        <v>0</v>
      </c>
      <c r="Q208" s="181"/>
      <c r="R208" s="180">
        <f>IF('Year 8 _2022'!$P207="",0, 'Year 8 _2022'!$P207)</f>
        <v>0</v>
      </c>
      <c r="S208" s="242"/>
      <c r="T208" s="349"/>
      <c r="U208" s="242"/>
      <c r="V208" s="174">
        <f t="shared" si="86"/>
        <v>0</v>
      </c>
      <c r="W208" s="351"/>
      <c r="X208" s="175"/>
      <c r="Y208" s="180">
        <f>IF('Year 8 _2022'!$V207="",0, ('Year 8 _2022'!$V207+'Year 8 _2022'!$Y207))</f>
        <v>0</v>
      </c>
      <c r="Z208" s="181"/>
      <c r="AA208" s="162">
        <f>IF('Year 8 _2022'!$W207="",0, 'Year 8 _2022'!$W207)</f>
        <v>0</v>
      </c>
      <c r="AB208" s="184"/>
      <c r="AC208" s="353"/>
      <c r="AD208" s="120"/>
      <c r="AE208" s="174">
        <f t="shared" si="96"/>
        <v>0</v>
      </c>
      <c r="AF208" s="183"/>
      <c r="AG208" s="165" t="str">
        <f t="shared" si="87"/>
        <v/>
      </c>
      <c r="AH208" s="170" t="str">
        <f t="shared" si="88"/>
        <v/>
      </c>
      <c r="AI208" s="153">
        <f t="shared" si="73"/>
        <v>0</v>
      </c>
      <c r="AJ208" s="166" t="str">
        <f t="shared" si="89"/>
        <v>NA</v>
      </c>
      <c r="AK208" s="166" t="str">
        <f t="shared" si="74"/>
        <v/>
      </c>
      <c r="AL208" s="166" t="str">
        <f t="shared" si="75"/>
        <v/>
      </c>
      <c r="AM208" s="166" t="str">
        <f t="shared" si="76"/>
        <v/>
      </c>
      <c r="AN208" s="166">
        <f t="shared" si="77"/>
        <v>0</v>
      </c>
      <c r="AO208" s="166">
        <f t="shared" si="78"/>
        <v>0</v>
      </c>
      <c r="AP208" s="166">
        <f t="shared" si="79"/>
        <v>0</v>
      </c>
      <c r="AQ208" s="166">
        <f t="shared" si="80"/>
        <v>0</v>
      </c>
      <c r="AR208" s="167" t="str">
        <f>IF('Year 8 _2022'!$S207="","", 'Year 8 _2022'!$S207)</f>
        <v/>
      </c>
      <c r="AS208" s="166" t="str">
        <f>IF('Year 8 _2022'!$Z207="","", 'Year 8 _2022'!$Z207)</f>
        <v/>
      </c>
      <c r="AT208" s="166" t="str">
        <f t="shared" si="95"/>
        <v/>
      </c>
      <c r="AU208" s="166" t="str">
        <f t="shared" si="81"/>
        <v>NA</v>
      </c>
      <c r="AV208" s="166" t="str">
        <f>IF(AU208="NA","",IF(AU208=999999, "", IF(AU208=888888, "", IF(COUNTIF($AU$11:AU208,AU208)=1,AU208,""))))</f>
        <v/>
      </c>
      <c r="AW208" s="166" t="str">
        <f t="shared" si="82"/>
        <v>NA</v>
      </c>
      <c r="AX208" s="166" t="str">
        <f>IF(AW208="NA","",IF(AW208=999999, "", IF(AW208=888888, "", IF(COUNTIF($AW$11:AW208,AW208)=1,AW208,""))))</f>
        <v/>
      </c>
      <c r="AY208" s="166" t="str">
        <f t="shared" si="83"/>
        <v>NA</v>
      </c>
      <c r="AZ208" s="166" t="str">
        <f>IF(AY208="NA","",IF(AY208=999999, "", IF(AY208=888888, "", IF(COUNTIF($AY$11:AY208,AY208)=1,AY208,""))))</f>
        <v/>
      </c>
      <c r="BA208" s="166">
        <f t="shared" si="90"/>
        <v>0</v>
      </c>
      <c r="BB208" s="166">
        <f t="shared" si="91"/>
        <v>0</v>
      </c>
      <c r="BC208" s="166" t="str">
        <f t="shared" si="92"/>
        <v/>
      </c>
      <c r="BD208" s="166" t="str">
        <f t="shared" si="84"/>
        <v/>
      </c>
      <c r="BE208" s="120" t="str">
        <f t="shared" si="93"/>
        <v>NA</v>
      </c>
      <c r="BF208" s="120" t="str">
        <f>IF(BE208="NA","",IF(BE208=999999, "", IF(BE208=888888, "", IF(COUNTIF($BE$11:BE208,BE208)=1,BE208,""))))</f>
        <v/>
      </c>
      <c r="BG208" s="121"/>
      <c r="BH208" s="121"/>
      <c r="BI208" s="121"/>
      <c r="BJ208" s="121"/>
      <c r="BK208" s="121"/>
      <c r="BL208" s="121"/>
      <c r="BM208" s="119"/>
      <c r="BN208" s="119"/>
      <c r="BO208" s="119"/>
      <c r="BP208" s="119"/>
      <c r="BQ208" s="119"/>
      <c r="BR208" s="119"/>
      <c r="BS208" s="119"/>
      <c r="BT208" s="119"/>
      <c r="BU208" s="119"/>
      <c r="BV208" s="119"/>
      <c r="BW208" s="119"/>
      <c r="BX208" s="119"/>
      <c r="BY208" s="119"/>
      <c r="BZ208" s="121"/>
      <c r="CA208" s="121"/>
      <c r="CB208" s="121"/>
      <c r="CC208" s="121"/>
      <c r="CD208" s="118"/>
      <c r="CE208" s="118"/>
      <c r="CF208" s="26"/>
      <c r="CG208" s="26"/>
      <c r="CH208" s="26"/>
      <c r="CI208" s="26"/>
      <c r="CJ208" s="26"/>
      <c r="CK208" s="26"/>
      <c r="CL208" s="26"/>
      <c r="CM208" s="26"/>
      <c r="CN208" s="26"/>
      <c r="CO208" s="26"/>
      <c r="CP208" s="26"/>
      <c r="CQ208" s="26"/>
      <c r="CR208" s="26"/>
      <c r="CS208" s="26"/>
      <c r="CT208" s="26"/>
      <c r="CU208" s="26"/>
    </row>
    <row r="209" spans="1:99" ht="15.5" x14ac:dyDescent="0.35">
      <c r="A209" s="203" t="str">
        <f t="shared" si="85"/>
        <v/>
      </c>
      <c r="B209" s="161" t="str">
        <f>IF('Year 8 _2022'!$B208="","", 'Year 8 _2022'!$B208)</f>
        <v/>
      </c>
      <c r="C209" s="160" t="str">
        <f>IF('Year 8 _2022'!$C208="","", 'Year 8 _2022'!$C208)</f>
        <v>NA</v>
      </c>
      <c r="D209" s="149" t="str">
        <f>IF('Year 8 _2022'!$D208="","", 'Year 8 _2022'!$D208)</f>
        <v/>
      </c>
      <c r="E209" s="138"/>
      <c r="F209" s="230" t="str">
        <f>IF('Year 8 _2022'!$E208="","", 'Year 8 _2022'!$E208)</f>
        <v/>
      </c>
      <c r="G209" s="161" t="str">
        <f>IF('Year 8 _2022'!$AB208="","", 'Year 8 _2022'!$AB208)</f>
        <v/>
      </c>
      <c r="H209" s="120"/>
      <c r="I209" s="171" t="str">
        <f>IF('Year 8 _2022'!$I208="","", 'Year 8 _2022'!$I208)</f>
        <v/>
      </c>
      <c r="J209" s="181"/>
      <c r="K209" s="180" t="str">
        <f>IF('Year 8 _2022'!$J208="","", 'Year 8 _2022'!$J208)</f>
        <v/>
      </c>
      <c r="L209" s="181"/>
      <c r="M209" s="180">
        <f t="shared" si="94"/>
        <v>0</v>
      </c>
      <c r="N209" s="180" t="str">
        <f>IF('Year 8 _2022'!$L208="","", 'Year 8 _2022'!$L208)</f>
        <v/>
      </c>
      <c r="O209" s="181"/>
      <c r="P209" s="171">
        <f>IF('Year 8 _2022'!$O208="",0, ('Year 8 _2022'!$O208+'Year 8 _2022'!$R208))</f>
        <v>0</v>
      </c>
      <c r="Q209" s="181"/>
      <c r="R209" s="180">
        <f>IF('Year 8 _2022'!$P208="",0, 'Year 8 _2022'!$P208)</f>
        <v>0</v>
      </c>
      <c r="S209" s="242"/>
      <c r="T209" s="349"/>
      <c r="U209" s="242"/>
      <c r="V209" s="174">
        <f t="shared" si="86"/>
        <v>0</v>
      </c>
      <c r="W209" s="351"/>
      <c r="X209" s="175"/>
      <c r="Y209" s="180">
        <f>IF('Year 8 _2022'!$V208="",0, ('Year 8 _2022'!$V208+'Year 8 _2022'!$Y208))</f>
        <v>0</v>
      </c>
      <c r="Z209" s="181"/>
      <c r="AA209" s="162">
        <f>IF('Year 8 _2022'!$W208="",0, 'Year 8 _2022'!$W208)</f>
        <v>0</v>
      </c>
      <c r="AB209" s="184"/>
      <c r="AC209" s="353"/>
      <c r="AD209" s="120"/>
      <c r="AE209" s="174">
        <f t="shared" si="96"/>
        <v>0</v>
      </c>
      <c r="AF209" s="183"/>
      <c r="AG209" s="165" t="str">
        <f t="shared" si="87"/>
        <v/>
      </c>
      <c r="AH209" s="170" t="str">
        <f t="shared" si="88"/>
        <v/>
      </c>
      <c r="AI209" s="153">
        <f t="shared" si="73"/>
        <v>0</v>
      </c>
      <c r="AJ209" s="166" t="str">
        <f t="shared" si="89"/>
        <v>NA</v>
      </c>
      <c r="AK209" s="166" t="str">
        <f t="shared" si="74"/>
        <v/>
      </c>
      <c r="AL209" s="166" t="str">
        <f t="shared" si="75"/>
        <v/>
      </c>
      <c r="AM209" s="166" t="str">
        <f t="shared" si="76"/>
        <v/>
      </c>
      <c r="AN209" s="166">
        <f t="shared" si="77"/>
        <v>0</v>
      </c>
      <c r="AO209" s="166">
        <f t="shared" si="78"/>
        <v>0</v>
      </c>
      <c r="AP209" s="166">
        <f t="shared" si="79"/>
        <v>0</v>
      </c>
      <c r="AQ209" s="166">
        <f t="shared" si="80"/>
        <v>0</v>
      </c>
      <c r="AR209" s="167" t="str">
        <f>IF('Year 8 _2022'!$S208="","", 'Year 8 _2022'!$S208)</f>
        <v/>
      </c>
      <c r="AS209" s="166" t="str">
        <f>IF('Year 8 _2022'!$Z208="","", 'Year 8 _2022'!$Z208)</f>
        <v/>
      </c>
      <c r="AT209" s="166" t="str">
        <f t="shared" si="95"/>
        <v/>
      </c>
      <c r="AU209" s="166" t="str">
        <f t="shared" si="81"/>
        <v>NA</v>
      </c>
      <c r="AV209" s="166" t="str">
        <f>IF(AU209="NA","",IF(AU209=999999, "", IF(AU209=888888, "", IF(COUNTIF($AU$11:AU209,AU209)=1,AU209,""))))</f>
        <v/>
      </c>
      <c r="AW209" s="166" t="str">
        <f t="shared" si="82"/>
        <v>NA</v>
      </c>
      <c r="AX209" s="166" t="str">
        <f>IF(AW209="NA","",IF(AW209=999999, "", IF(AW209=888888, "", IF(COUNTIF($AW$11:AW209,AW209)=1,AW209,""))))</f>
        <v/>
      </c>
      <c r="AY209" s="166" t="str">
        <f t="shared" si="83"/>
        <v>NA</v>
      </c>
      <c r="AZ209" s="166" t="str">
        <f>IF(AY209="NA","",IF(AY209=999999, "", IF(AY209=888888, "", IF(COUNTIF($AY$11:AY209,AY209)=1,AY209,""))))</f>
        <v/>
      </c>
      <c r="BA209" s="166">
        <f t="shared" si="90"/>
        <v>0</v>
      </c>
      <c r="BB209" s="166">
        <f t="shared" si="91"/>
        <v>0</v>
      </c>
      <c r="BC209" s="166" t="str">
        <f t="shared" si="92"/>
        <v/>
      </c>
      <c r="BD209" s="166" t="str">
        <f t="shared" si="84"/>
        <v/>
      </c>
      <c r="BE209" s="120" t="str">
        <f t="shared" si="93"/>
        <v>NA</v>
      </c>
      <c r="BF209" s="120" t="str">
        <f>IF(BE209="NA","",IF(BE209=999999, "", IF(BE209=888888, "", IF(COUNTIF($BE$11:BE209,BE209)=1,BE209,""))))</f>
        <v/>
      </c>
      <c r="BG209" s="121"/>
      <c r="BH209" s="121"/>
      <c r="BI209" s="121"/>
      <c r="BJ209" s="121"/>
      <c r="BK209" s="121"/>
      <c r="BL209" s="121"/>
      <c r="BM209" s="119"/>
      <c r="BN209" s="119"/>
      <c r="BO209" s="119"/>
      <c r="BP209" s="119"/>
      <c r="BQ209" s="119"/>
      <c r="BR209" s="119"/>
      <c r="BS209" s="119"/>
      <c r="BT209" s="119"/>
      <c r="BU209" s="119"/>
      <c r="BV209" s="119"/>
      <c r="BW209" s="119"/>
      <c r="BX209" s="119"/>
      <c r="BY209" s="119"/>
      <c r="BZ209" s="121"/>
      <c r="CA209" s="121"/>
      <c r="CB209" s="121"/>
      <c r="CC209" s="121"/>
      <c r="CD209" s="118"/>
      <c r="CE209" s="118"/>
      <c r="CF209" s="26"/>
      <c r="CG209" s="26"/>
      <c r="CH209" s="26"/>
      <c r="CI209" s="26"/>
      <c r="CJ209" s="26"/>
      <c r="CK209" s="26"/>
      <c r="CL209" s="26"/>
      <c r="CM209" s="26"/>
      <c r="CN209" s="26"/>
      <c r="CO209" s="26"/>
      <c r="CP209" s="26"/>
      <c r="CQ209" s="26"/>
      <c r="CR209" s="26"/>
      <c r="CS209" s="26"/>
      <c r="CT209" s="26"/>
      <c r="CU209" s="26"/>
    </row>
    <row r="210" spans="1:99" ht="15.5" x14ac:dyDescent="0.35">
      <c r="A210" s="203" t="str">
        <f t="shared" si="85"/>
        <v/>
      </c>
      <c r="B210" s="161" t="str">
        <f>IF('Year 8 _2022'!$B209="","", 'Year 8 _2022'!$B209)</f>
        <v/>
      </c>
      <c r="C210" s="160" t="str">
        <f>IF('Year 8 _2022'!$C209="","", 'Year 8 _2022'!$C209)</f>
        <v>NA</v>
      </c>
      <c r="D210" s="149" t="str">
        <f>IF('Year 8 _2022'!$D209="","", 'Year 8 _2022'!$D209)</f>
        <v/>
      </c>
      <c r="E210" s="138"/>
      <c r="F210" s="230" t="str">
        <f>IF('Year 8 _2022'!$E209="","", 'Year 8 _2022'!$E209)</f>
        <v/>
      </c>
      <c r="G210" s="161" t="str">
        <f>IF('Year 8 _2022'!$AB209="","", 'Year 8 _2022'!$AB209)</f>
        <v/>
      </c>
      <c r="H210" s="120"/>
      <c r="I210" s="171" t="str">
        <f>IF('Year 8 _2022'!$I209="","", 'Year 8 _2022'!$I209)</f>
        <v/>
      </c>
      <c r="J210" s="181"/>
      <c r="K210" s="180" t="str">
        <f>IF('Year 8 _2022'!$J209="","", 'Year 8 _2022'!$J209)</f>
        <v/>
      </c>
      <c r="L210" s="181"/>
      <c r="M210" s="180">
        <f t="shared" si="94"/>
        <v>0</v>
      </c>
      <c r="N210" s="180" t="str">
        <f>IF('Year 8 _2022'!$L209="","", 'Year 8 _2022'!$L209)</f>
        <v/>
      </c>
      <c r="O210" s="181"/>
      <c r="P210" s="171">
        <f>IF('Year 8 _2022'!$O209="",0, ('Year 8 _2022'!$O209+'Year 8 _2022'!$R209))</f>
        <v>0</v>
      </c>
      <c r="Q210" s="181"/>
      <c r="R210" s="180">
        <f>IF('Year 8 _2022'!$P209="",0, 'Year 8 _2022'!$P209)</f>
        <v>0</v>
      </c>
      <c r="S210" s="242"/>
      <c r="T210" s="349"/>
      <c r="U210" s="242"/>
      <c r="V210" s="174">
        <f t="shared" si="86"/>
        <v>0</v>
      </c>
      <c r="W210" s="351"/>
      <c r="X210" s="175"/>
      <c r="Y210" s="180">
        <f>IF('Year 8 _2022'!$V209="",0, ('Year 8 _2022'!$V209+'Year 8 _2022'!$Y209))</f>
        <v>0</v>
      </c>
      <c r="Z210" s="181"/>
      <c r="AA210" s="162">
        <f>IF('Year 8 _2022'!$W209="",0, 'Year 8 _2022'!$W209)</f>
        <v>0</v>
      </c>
      <c r="AB210" s="184"/>
      <c r="AC210" s="353"/>
      <c r="AD210" s="120"/>
      <c r="AE210" s="174">
        <f t="shared" si="96"/>
        <v>0</v>
      </c>
      <c r="AF210" s="183"/>
      <c r="AG210" s="165" t="str">
        <f t="shared" si="87"/>
        <v/>
      </c>
      <c r="AH210" s="170" t="str">
        <f t="shared" si="88"/>
        <v/>
      </c>
      <c r="AI210" s="153">
        <f t="shared" si="73"/>
        <v>0</v>
      </c>
      <c r="AJ210" s="166" t="str">
        <f t="shared" si="89"/>
        <v>NA</v>
      </c>
      <c r="AK210" s="166" t="str">
        <f t="shared" si="74"/>
        <v/>
      </c>
      <c r="AL210" s="166" t="str">
        <f t="shared" si="75"/>
        <v/>
      </c>
      <c r="AM210" s="166" t="str">
        <f t="shared" si="76"/>
        <v/>
      </c>
      <c r="AN210" s="166">
        <f t="shared" si="77"/>
        <v>0</v>
      </c>
      <c r="AO210" s="166">
        <f t="shared" si="78"/>
        <v>0</v>
      </c>
      <c r="AP210" s="166">
        <f t="shared" si="79"/>
        <v>0</v>
      </c>
      <c r="AQ210" s="166">
        <f t="shared" si="80"/>
        <v>0</v>
      </c>
      <c r="AR210" s="167" t="str">
        <f>IF('Year 8 _2022'!$S209="","", 'Year 8 _2022'!$S209)</f>
        <v/>
      </c>
      <c r="AS210" s="166" t="str">
        <f>IF('Year 8 _2022'!$Z209="","", 'Year 8 _2022'!$Z209)</f>
        <v/>
      </c>
      <c r="AT210" s="166" t="str">
        <f t="shared" si="95"/>
        <v/>
      </c>
      <c r="AU210" s="166" t="str">
        <f t="shared" si="81"/>
        <v>NA</v>
      </c>
      <c r="AV210" s="166" t="str">
        <f>IF(AU210="NA","",IF(AU210=999999, "", IF(AU210=888888, "", IF(COUNTIF($AU$11:AU210,AU210)=1,AU210,""))))</f>
        <v/>
      </c>
      <c r="AW210" s="166" t="str">
        <f t="shared" si="82"/>
        <v>NA</v>
      </c>
      <c r="AX210" s="166" t="str">
        <f>IF(AW210="NA","",IF(AW210=999999, "", IF(AW210=888888, "", IF(COUNTIF($AW$11:AW210,AW210)=1,AW210,""))))</f>
        <v/>
      </c>
      <c r="AY210" s="166" t="str">
        <f t="shared" si="83"/>
        <v>NA</v>
      </c>
      <c r="AZ210" s="166" t="str">
        <f>IF(AY210="NA","",IF(AY210=999999, "", IF(AY210=888888, "", IF(COUNTIF($AY$11:AY210,AY210)=1,AY210,""))))</f>
        <v/>
      </c>
      <c r="BA210" s="166">
        <f t="shared" si="90"/>
        <v>0</v>
      </c>
      <c r="BB210" s="166">
        <f t="shared" si="91"/>
        <v>0</v>
      </c>
      <c r="BC210" s="166" t="str">
        <f t="shared" si="92"/>
        <v/>
      </c>
      <c r="BD210" s="166" t="str">
        <f t="shared" si="84"/>
        <v/>
      </c>
      <c r="BE210" s="120" t="str">
        <f t="shared" si="93"/>
        <v>NA</v>
      </c>
      <c r="BF210" s="120" t="str">
        <f>IF(BE210="NA","",IF(BE210=999999, "", IF(BE210=888888, "", IF(COUNTIF($BE$11:BE210,BE210)=1,BE210,""))))</f>
        <v/>
      </c>
      <c r="BG210" s="121"/>
      <c r="BH210" s="121"/>
      <c r="BI210" s="121"/>
      <c r="BJ210" s="121"/>
      <c r="BK210" s="121"/>
      <c r="BL210" s="121"/>
      <c r="BM210" s="119"/>
      <c r="BN210" s="119"/>
      <c r="BO210" s="119"/>
      <c r="BP210" s="119"/>
      <c r="BQ210" s="119"/>
      <c r="BR210" s="119"/>
      <c r="BS210" s="119"/>
      <c r="BT210" s="119"/>
      <c r="BU210" s="119"/>
      <c r="BV210" s="119"/>
      <c r="BW210" s="119"/>
      <c r="BX210" s="119"/>
      <c r="BY210" s="119"/>
      <c r="BZ210" s="121"/>
      <c r="CA210" s="121"/>
      <c r="CB210" s="121"/>
      <c r="CC210" s="121"/>
      <c r="CD210" s="118"/>
      <c r="CE210" s="118"/>
      <c r="CF210" s="26"/>
      <c r="CG210" s="26"/>
      <c r="CH210" s="26"/>
      <c r="CI210" s="26"/>
      <c r="CJ210" s="26"/>
      <c r="CK210" s="26"/>
      <c r="CL210" s="26"/>
      <c r="CM210" s="26"/>
      <c r="CN210" s="26"/>
      <c r="CO210" s="26"/>
      <c r="CP210" s="26"/>
      <c r="CQ210" s="26"/>
      <c r="CR210" s="26"/>
      <c r="CS210" s="26"/>
      <c r="CT210" s="26"/>
      <c r="CU210" s="26"/>
    </row>
    <row r="211" spans="1:99" ht="15.5" x14ac:dyDescent="0.35">
      <c r="A211" s="203" t="str">
        <f t="shared" si="85"/>
        <v/>
      </c>
      <c r="B211" s="161" t="str">
        <f>IF('Year 8 _2022'!$B210="","", 'Year 8 _2022'!$B210)</f>
        <v/>
      </c>
      <c r="C211" s="160" t="str">
        <f>IF('Year 8 _2022'!$C210="","", 'Year 8 _2022'!$C210)</f>
        <v>NA</v>
      </c>
      <c r="D211" s="149" t="str">
        <f>IF('Year 8 _2022'!$D210="","", 'Year 8 _2022'!$D210)</f>
        <v/>
      </c>
      <c r="E211" s="138"/>
      <c r="F211" s="230" t="str">
        <f>IF('Year 8 _2022'!$E210="","", 'Year 8 _2022'!$E210)</f>
        <v/>
      </c>
      <c r="G211" s="161" t="str">
        <f>IF('Year 8 _2022'!$AB210="","", 'Year 8 _2022'!$AB210)</f>
        <v/>
      </c>
      <c r="H211" s="120"/>
      <c r="I211" s="171" t="str">
        <f>IF('Year 8 _2022'!$I210="","", 'Year 8 _2022'!$I210)</f>
        <v/>
      </c>
      <c r="J211" s="181"/>
      <c r="K211" s="180" t="str">
        <f>IF('Year 8 _2022'!$J210="","", 'Year 8 _2022'!$J210)</f>
        <v/>
      </c>
      <c r="L211" s="181"/>
      <c r="M211" s="180">
        <f t="shared" si="94"/>
        <v>0</v>
      </c>
      <c r="N211" s="180" t="str">
        <f>IF('Year 8 _2022'!$L210="","", 'Year 8 _2022'!$L210)</f>
        <v/>
      </c>
      <c r="O211" s="181"/>
      <c r="P211" s="171">
        <f>IF('Year 8 _2022'!$O210="",0, ('Year 8 _2022'!$O210+'Year 8 _2022'!$R210))</f>
        <v>0</v>
      </c>
      <c r="Q211" s="181"/>
      <c r="R211" s="180">
        <f>IF('Year 8 _2022'!$P210="",0, 'Year 8 _2022'!$P210)</f>
        <v>0</v>
      </c>
      <c r="S211" s="242"/>
      <c r="T211" s="349"/>
      <c r="U211" s="242"/>
      <c r="V211" s="174">
        <f t="shared" si="86"/>
        <v>0</v>
      </c>
      <c r="W211" s="351"/>
      <c r="X211" s="175"/>
      <c r="Y211" s="180">
        <f>IF('Year 8 _2022'!$V210="",0, ('Year 8 _2022'!$V210+'Year 8 _2022'!$Y210))</f>
        <v>0</v>
      </c>
      <c r="Z211" s="181"/>
      <c r="AA211" s="162">
        <f>IF('Year 8 _2022'!$W210="",0, 'Year 8 _2022'!$W210)</f>
        <v>0</v>
      </c>
      <c r="AB211" s="184"/>
      <c r="AC211" s="353"/>
      <c r="AD211" s="120"/>
      <c r="AE211" s="174">
        <f t="shared" si="96"/>
        <v>0</v>
      </c>
      <c r="AF211" s="183"/>
      <c r="AG211" s="165" t="str">
        <f t="shared" si="87"/>
        <v/>
      </c>
      <c r="AH211" s="170" t="str">
        <f t="shared" si="88"/>
        <v/>
      </c>
      <c r="AI211" s="153">
        <f t="shared" si="73"/>
        <v>0</v>
      </c>
      <c r="AJ211" s="166" t="str">
        <f t="shared" si="89"/>
        <v>NA</v>
      </c>
      <c r="AK211" s="166" t="str">
        <f t="shared" si="74"/>
        <v/>
      </c>
      <c r="AL211" s="166" t="str">
        <f t="shared" si="75"/>
        <v/>
      </c>
      <c r="AM211" s="166" t="str">
        <f t="shared" si="76"/>
        <v/>
      </c>
      <c r="AN211" s="166">
        <f t="shared" si="77"/>
        <v>0</v>
      </c>
      <c r="AO211" s="166">
        <f t="shared" si="78"/>
        <v>0</v>
      </c>
      <c r="AP211" s="166">
        <f t="shared" si="79"/>
        <v>0</v>
      </c>
      <c r="AQ211" s="166">
        <f t="shared" si="80"/>
        <v>0</v>
      </c>
      <c r="AR211" s="167" t="str">
        <f>IF('Year 8 _2022'!$S210="","", 'Year 8 _2022'!$S210)</f>
        <v/>
      </c>
      <c r="AS211" s="166" t="str">
        <f>IF('Year 8 _2022'!$Z210="","", 'Year 8 _2022'!$Z210)</f>
        <v/>
      </c>
      <c r="AT211" s="166" t="str">
        <f t="shared" si="95"/>
        <v/>
      </c>
      <c r="AU211" s="166" t="str">
        <f t="shared" si="81"/>
        <v>NA</v>
      </c>
      <c r="AV211" s="166" t="str">
        <f>IF(AU211="NA","",IF(AU211=999999, "", IF(AU211=888888, "", IF(COUNTIF($AU$11:AU211,AU211)=1,AU211,""))))</f>
        <v/>
      </c>
      <c r="AW211" s="166" t="str">
        <f t="shared" si="82"/>
        <v>NA</v>
      </c>
      <c r="AX211" s="166" t="str">
        <f>IF(AW211="NA","",IF(AW211=999999, "", IF(AW211=888888, "", IF(COUNTIF($AW$11:AW211,AW211)=1,AW211,""))))</f>
        <v/>
      </c>
      <c r="AY211" s="166" t="str">
        <f t="shared" si="83"/>
        <v>NA</v>
      </c>
      <c r="AZ211" s="166" t="str">
        <f>IF(AY211="NA","",IF(AY211=999999, "", IF(AY211=888888, "", IF(COUNTIF($AY$11:AY211,AY211)=1,AY211,""))))</f>
        <v/>
      </c>
      <c r="BA211" s="166">
        <f t="shared" si="90"/>
        <v>0</v>
      </c>
      <c r="BB211" s="166">
        <f t="shared" si="91"/>
        <v>0</v>
      </c>
      <c r="BC211" s="166" t="str">
        <f t="shared" si="92"/>
        <v/>
      </c>
      <c r="BD211" s="166" t="str">
        <f t="shared" si="84"/>
        <v/>
      </c>
      <c r="BE211" s="120" t="str">
        <f t="shared" si="93"/>
        <v>NA</v>
      </c>
      <c r="BF211" s="120" t="str">
        <f>IF(BE211="NA","",IF(BE211=999999, "", IF(BE211=888888, "", IF(COUNTIF($BE$11:BE211,BE211)=1,BE211,""))))</f>
        <v/>
      </c>
      <c r="BG211" s="121"/>
      <c r="BH211" s="121"/>
      <c r="BI211" s="121"/>
      <c r="BJ211" s="121"/>
      <c r="BK211" s="121"/>
      <c r="BL211" s="121"/>
      <c r="BM211" s="119"/>
      <c r="BN211" s="119"/>
      <c r="BO211" s="119"/>
      <c r="BP211" s="119"/>
      <c r="BQ211" s="119"/>
      <c r="BR211" s="119"/>
      <c r="BS211" s="119"/>
      <c r="BT211" s="119"/>
      <c r="BU211" s="119"/>
      <c r="BV211" s="119"/>
      <c r="BW211" s="119"/>
      <c r="BX211" s="119"/>
      <c r="BY211" s="119"/>
      <c r="BZ211" s="121"/>
      <c r="CA211" s="121"/>
      <c r="CB211" s="121"/>
      <c r="CC211" s="121"/>
      <c r="CD211" s="118"/>
      <c r="CE211" s="118"/>
      <c r="CF211" s="26"/>
      <c r="CG211" s="26"/>
      <c r="CH211" s="26"/>
      <c r="CI211" s="26"/>
      <c r="CJ211" s="26"/>
      <c r="CK211" s="26"/>
      <c r="CL211" s="26"/>
      <c r="CM211" s="26"/>
      <c r="CN211" s="26"/>
      <c r="CO211" s="26"/>
      <c r="CP211" s="26"/>
      <c r="CQ211" s="26"/>
      <c r="CR211" s="26"/>
      <c r="CS211" s="26"/>
      <c r="CT211" s="26"/>
      <c r="CU211" s="26"/>
    </row>
    <row r="212" spans="1:99" ht="15.5" x14ac:dyDescent="0.35">
      <c r="A212" s="203" t="str">
        <f t="shared" si="85"/>
        <v/>
      </c>
      <c r="B212" s="161" t="str">
        <f>IF('Year 8 _2022'!$B211="","", 'Year 8 _2022'!$B211)</f>
        <v/>
      </c>
      <c r="C212" s="160" t="str">
        <f>IF('Year 8 _2022'!$C211="","", 'Year 8 _2022'!$C211)</f>
        <v>NA</v>
      </c>
      <c r="D212" s="149" t="str">
        <f>IF('Year 8 _2022'!$D211="","", 'Year 8 _2022'!$D211)</f>
        <v/>
      </c>
      <c r="E212" s="138"/>
      <c r="F212" s="230" t="str">
        <f>IF('Year 8 _2022'!$E211="","", 'Year 8 _2022'!$E211)</f>
        <v/>
      </c>
      <c r="G212" s="161" t="str">
        <f>IF('Year 8 _2022'!$AB211="","", 'Year 8 _2022'!$AB211)</f>
        <v/>
      </c>
      <c r="H212" s="120"/>
      <c r="I212" s="171" t="str">
        <f>IF('Year 8 _2022'!$I211="","", 'Year 8 _2022'!$I211)</f>
        <v/>
      </c>
      <c r="J212" s="181"/>
      <c r="K212" s="180" t="str">
        <f>IF('Year 8 _2022'!$J211="","", 'Year 8 _2022'!$J211)</f>
        <v/>
      </c>
      <c r="L212" s="181"/>
      <c r="M212" s="180">
        <f t="shared" si="94"/>
        <v>0</v>
      </c>
      <c r="N212" s="180" t="str">
        <f>IF('Year 8 _2022'!$L211="","", 'Year 8 _2022'!$L211)</f>
        <v/>
      </c>
      <c r="O212" s="181"/>
      <c r="P212" s="171">
        <f>IF('Year 8 _2022'!$O211="",0, ('Year 8 _2022'!$O211+'Year 8 _2022'!$R211))</f>
        <v>0</v>
      </c>
      <c r="Q212" s="181"/>
      <c r="R212" s="180">
        <f>IF('Year 8 _2022'!$P211="",0, 'Year 8 _2022'!$P211)</f>
        <v>0</v>
      </c>
      <c r="S212" s="242"/>
      <c r="T212" s="349"/>
      <c r="U212" s="242"/>
      <c r="V212" s="174">
        <f t="shared" si="86"/>
        <v>0</v>
      </c>
      <c r="W212" s="351"/>
      <c r="X212" s="175"/>
      <c r="Y212" s="180">
        <f>IF('Year 8 _2022'!$V211="",0, ('Year 8 _2022'!$V211+'Year 8 _2022'!$Y211))</f>
        <v>0</v>
      </c>
      <c r="Z212" s="181"/>
      <c r="AA212" s="162">
        <f>IF('Year 8 _2022'!$W211="",0, 'Year 8 _2022'!$W211)</f>
        <v>0</v>
      </c>
      <c r="AB212" s="184"/>
      <c r="AC212" s="353"/>
      <c r="AD212" s="120"/>
      <c r="AE212" s="174">
        <f t="shared" si="96"/>
        <v>0</v>
      </c>
      <c r="AF212" s="183"/>
      <c r="AG212" s="165" t="str">
        <f t="shared" si="87"/>
        <v/>
      </c>
      <c r="AH212" s="170" t="str">
        <f t="shared" si="88"/>
        <v/>
      </c>
      <c r="AI212" s="153">
        <f t="shared" si="73"/>
        <v>0</v>
      </c>
      <c r="AJ212" s="166" t="str">
        <f t="shared" si="89"/>
        <v>NA</v>
      </c>
      <c r="AK212" s="166" t="str">
        <f t="shared" si="74"/>
        <v/>
      </c>
      <c r="AL212" s="166" t="str">
        <f t="shared" si="75"/>
        <v/>
      </c>
      <c r="AM212" s="166" t="str">
        <f t="shared" si="76"/>
        <v/>
      </c>
      <c r="AN212" s="166">
        <f t="shared" si="77"/>
        <v>0</v>
      </c>
      <c r="AO212" s="166">
        <f t="shared" si="78"/>
        <v>0</v>
      </c>
      <c r="AP212" s="166">
        <f t="shared" si="79"/>
        <v>0</v>
      </c>
      <c r="AQ212" s="166">
        <f t="shared" si="80"/>
        <v>0</v>
      </c>
      <c r="AR212" s="167" t="str">
        <f>IF('Year 8 _2022'!$S211="","", 'Year 8 _2022'!$S211)</f>
        <v/>
      </c>
      <c r="AS212" s="166" t="str">
        <f>IF('Year 8 _2022'!$Z211="","", 'Year 8 _2022'!$Z211)</f>
        <v/>
      </c>
      <c r="AT212" s="166" t="str">
        <f t="shared" si="95"/>
        <v/>
      </c>
      <c r="AU212" s="166" t="str">
        <f t="shared" si="81"/>
        <v>NA</v>
      </c>
      <c r="AV212" s="166" t="str">
        <f>IF(AU212="NA","",IF(AU212=999999, "", IF(AU212=888888, "", IF(COUNTIF($AU$11:AU212,AU212)=1,AU212,""))))</f>
        <v/>
      </c>
      <c r="AW212" s="166" t="str">
        <f t="shared" si="82"/>
        <v>NA</v>
      </c>
      <c r="AX212" s="166" t="str">
        <f>IF(AW212="NA","",IF(AW212=999999, "", IF(AW212=888888, "", IF(COUNTIF($AW$11:AW212,AW212)=1,AW212,""))))</f>
        <v/>
      </c>
      <c r="AY212" s="166" t="str">
        <f t="shared" si="83"/>
        <v>NA</v>
      </c>
      <c r="AZ212" s="166" t="str">
        <f>IF(AY212="NA","",IF(AY212=999999, "", IF(AY212=888888, "", IF(COUNTIF($AY$11:AY212,AY212)=1,AY212,""))))</f>
        <v/>
      </c>
      <c r="BA212" s="166">
        <f t="shared" si="90"/>
        <v>0</v>
      </c>
      <c r="BB212" s="166">
        <f t="shared" si="91"/>
        <v>0</v>
      </c>
      <c r="BC212" s="166" t="str">
        <f t="shared" si="92"/>
        <v/>
      </c>
      <c r="BD212" s="166" t="str">
        <f t="shared" si="84"/>
        <v/>
      </c>
      <c r="BE212" s="120" t="str">
        <f t="shared" si="93"/>
        <v>NA</v>
      </c>
      <c r="BF212" s="120" t="str">
        <f>IF(BE212="NA","",IF(BE212=999999, "", IF(BE212=888888, "", IF(COUNTIF($BE$11:BE212,BE212)=1,BE212,""))))</f>
        <v/>
      </c>
      <c r="BG212" s="121"/>
      <c r="BH212" s="121"/>
      <c r="BI212" s="121"/>
      <c r="BJ212" s="121"/>
      <c r="BK212" s="121"/>
      <c r="BL212" s="121"/>
      <c r="BM212" s="119"/>
      <c r="BN212" s="119"/>
      <c r="BO212" s="119"/>
      <c r="BP212" s="119"/>
      <c r="BQ212" s="119"/>
      <c r="BR212" s="119"/>
      <c r="BS212" s="119"/>
      <c r="BT212" s="119"/>
      <c r="BU212" s="119"/>
      <c r="BV212" s="119"/>
      <c r="BW212" s="119"/>
      <c r="BX212" s="119"/>
      <c r="BY212" s="119"/>
      <c r="BZ212" s="121"/>
      <c r="CA212" s="121"/>
      <c r="CB212" s="121"/>
      <c r="CC212" s="121"/>
      <c r="CD212" s="118"/>
      <c r="CE212" s="118"/>
      <c r="CF212" s="26"/>
      <c r="CG212" s="26"/>
      <c r="CH212" s="26"/>
      <c r="CI212" s="26"/>
      <c r="CJ212" s="26"/>
      <c r="CK212" s="26"/>
      <c r="CL212" s="26"/>
      <c r="CM212" s="26"/>
      <c r="CN212" s="26"/>
      <c r="CO212" s="26"/>
      <c r="CP212" s="26"/>
      <c r="CQ212" s="26"/>
      <c r="CR212" s="26"/>
      <c r="CS212" s="26"/>
      <c r="CT212" s="26"/>
      <c r="CU212" s="26"/>
    </row>
    <row r="213" spans="1:99" ht="15.5" x14ac:dyDescent="0.35">
      <c r="A213" s="203" t="str">
        <f t="shared" si="85"/>
        <v/>
      </c>
      <c r="B213" s="161" t="str">
        <f>IF('Year 8 _2022'!$B212="","", 'Year 8 _2022'!$B212)</f>
        <v/>
      </c>
      <c r="C213" s="160" t="str">
        <f>IF('Year 8 _2022'!$C212="","", 'Year 8 _2022'!$C212)</f>
        <v>NA</v>
      </c>
      <c r="D213" s="149" t="str">
        <f>IF('Year 8 _2022'!$D212="","", 'Year 8 _2022'!$D212)</f>
        <v/>
      </c>
      <c r="E213" s="138"/>
      <c r="F213" s="230" t="str">
        <f>IF('Year 8 _2022'!$E212="","", 'Year 8 _2022'!$E212)</f>
        <v/>
      </c>
      <c r="G213" s="161" t="str">
        <f>IF('Year 8 _2022'!$AB212="","", 'Year 8 _2022'!$AB212)</f>
        <v/>
      </c>
      <c r="H213" s="120"/>
      <c r="I213" s="171" t="str">
        <f>IF('Year 8 _2022'!$I212="","", 'Year 8 _2022'!$I212)</f>
        <v/>
      </c>
      <c r="J213" s="181"/>
      <c r="K213" s="180" t="str">
        <f>IF('Year 8 _2022'!$J212="","", 'Year 8 _2022'!$J212)</f>
        <v/>
      </c>
      <c r="L213" s="181"/>
      <c r="M213" s="180">
        <f t="shared" si="94"/>
        <v>0</v>
      </c>
      <c r="N213" s="180" t="str">
        <f>IF('Year 8 _2022'!$L212="","", 'Year 8 _2022'!$L212)</f>
        <v/>
      </c>
      <c r="O213" s="181"/>
      <c r="P213" s="171">
        <f>IF('Year 8 _2022'!$O212="",0, ('Year 8 _2022'!$O212+'Year 8 _2022'!$R212))</f>
        <v>0</v>
      </c>
      <c r="Q213" s="181"/>
      <c r="R213" s="180">
        <f>IF('Year 8 _2022'!$P212="",0, 'Year 8 _2022'!$P212)</f>
        <v>0</v>
      </c>
      <c r="S213" s="242"/>
      <c r="T213" s="349"/>
      <c r="U213" s="242"/>
      <c r="V213" s="174">
        <f t="shared" si="86"/>
        <v>0</v>
      </c>
      <c r="W213" s="351"/>
      <c r="X213" s="175"/>
      <c r="Y213" s="180">
        <f>IF('Year 8 _2022'!$V212="",0, ('Year 8 _2022'!$V212+'Year 8 _2022'!$Y212))</f>
        <v>0</v>
      </c>
      <c r="Z213" s="181"/>
      <c r="AA213" s="162">
        <f>IF('Year 8 _2022'!$W212="",0, 'Year 8 _2022'!$W212)</f>
        <v>0</v>
      </c>
      <c r="AB213" s="184"/>
      <c r="AC213" s="353"/>
      <c r="AD213" s="120"/>
      <c r="AE213" s="174">
        <f t="shared" si="96"/>
        <v>0</v>
      </c>
      <c r="AF213" s="183"/>
      <c r="AG213" s="165" t="str">
        <f t="shared" si="87"/>
        <v/>
      </c>
      <c r="AH213" s="170" t="str">
        <f t="shared" si="88"/>
        <v/>
      </c>
      <c r="AI213" s="153">
        <f t="shared" si="73"/>
        <v>0</v>
      </c>
      <c r="AJ213" s="166" t="str">
        <f t="shared" si="89"/>
        <v>NA</v>
      </c>
      <c r="AK213" s="166" t="str">
        <f t="shared" si="74"/>
        <v/>
      </c>
      <c r="AL213" s="166" t="str">
        <f t="shared" si="75"/>
        <v/>
      </c>
      <c r="AM213" s="166" t="str">
        <f t="shared" si="76"/>
        <v/>
      </c>
      <c r="AN213" s="166">
        <f t="shared" si="77"/>
        <v>0</v>
      </c>
      <c r="AO213" s="166">
        <f t="shared" si="78"/>
        <v>0</v>
      </c>
      <c r="AP213" s="166">
        <f t="shared" si="79"/>
        <v>0</v>
      </c>
      <c r="AQ213" s="166">
        <f t="shared" si="80"/>
        <v>0</v>
      </c>
      <c r="AR213" s="167" t="str">
        <f>IF('Year 8 _2022'!$S212="","", 'Year 8 _2022'!$S212)</f>
        <v/>
      </c>
      <c r="AS213" s="166" t="str">
        <f>IF('Year 8 _2022'!$Z212="","", 'Year 8 _2022'!$Z212)</f>
        <v/>
      </c>
      <c r="AT213" s="166" t="str">
        <f t="shared" si="95"/>
        <v/>
      </c>
      <c r="AU213" s="166" t="str">
        <f t="shared" si="81"/>
        <v>NA</v>
      </c>
      <c r="AV213" s="166" t="str">
        <f>IF(AU213="NA","",IF(AU213=999999, "", IF(AU213=888888, "", IF(COUNTIF($AU$11:AU213,AU213)=1,AU213,""))))</f>
        <v/>
      </c>
      <c r="AW213" s="166" t="str">
        <f t="shared" si="82"/>
        <v>NA</v>
      </c>
      <c r="AX213" s="166" t="str">
        <f>IF(AW213="NA","",IF(AW213=999999, "", IF(AW213=888888, "", IF(COUNTIF($AW$11:AW213,AW213)=1,AW213,""))))</f>
        <v/>
      </c>
      <c r="AY213" s="166" t="str">
        <f t="shared" si="83"/>
        <v>NA</v>
      </c>
      <c r="AZ213" s="166" t="str">
        <f>IF(AY213="NA","",IF(AY213=999999, "", IF(AY213=888888, "", IF(COUNTIF($AY$11:AY213,AY213)=1,AY213,""))))</f>
        <v/>
      </c>
      <c r="BA213" s="166">
        <f t="shared" si="90"/>
        <v>0</v>
      </c>
      <c r="BB213" s="166">
        <f t="shared" si="91"/>
        <v>0</v>
      </c>
      <c r="BC213" s="166" t="str">
        <f t="shared" si="92"/>
        <v/>
      </c>
      <c r="BD213" s="166" t="str">
        <f t="shared" si="84"/>
        <v/>
      </c>
      <c r="BE213" s="120" t="str">
        <f t="shared" si="93"/>
        <v>NA</v>
      </c>
      <c r="BF213" s="120" t="str">
        <f>IF(BE213="NA","",IF(BE213=999999, "", IF(BE213=888888, "", IF(COUNTIF($BE$11:BE213,BE213)=1,BE213,""))))</f>
        <v/>
      </c>
      <c r="BG213" s="121"/>
      <c r="BH213" s="121"/>
      <c r="BI213" s="121"/>
      <c r="BJ213" s="121"/>
      <c r="BK213" s="121"/>
      <c r="BL213" s="121"/>
      <c r="BM213" s="119"/>
      <c r="BN213" s="119"/>
      <c r="BO213" s="119"/>
      <c r="BP213" s="119"/>
      <c r="BQ213" s="119"/>
      <c r="BR213" s="119"/>
      <c r="BS213" s="119"/>
      <c r="BT213" s="119"/>
      <c r="BU213" s="119"/>
      <c r="BV213" s="119"/>
      <c r="BW213" s="119"/>
      <c r="BX213" s="119"/>
      <c r="BY213" s="119"/>
      <c r="BZ213" s="121"/>
      <c r="CA213" s="121"/>
      <c r="CB213" s="121"/>
      <c r="CC213" s="121"/>
      <c r="CD213" s="118"/>
      <c r="CE213" s="118"/>
      <c r="CF213" s="26"/>
      <c r="CG213" s="26"/>
      <c r="CH213" s="26"/>
      <c r="CI213" s="26"/>
      <c r="CJ213" s="26"/>
      <c r="CK213" s="26"/>
      <c r="CL213" s="26"/>
      <c r="CM213" s="26"/>
      <c r="CN213" s="26"/>
      <c r="CO213" s="26"/>
      <c r="CP213" s="26"/>
      <c r="CQ213" s="26"/>
      <c r="CR213" s="26"/>
      <c r="CS213" s="26"/>
      <c r="CT213" s="26"/>
      <c r="CU213" s="26"/>
    </row>
    <row r="214" spans="1:99" ht="15.5" x14ac:dyDescent="0.35">
      <c r="A214" s="203" t="str">
        <f t="shared" si="85"/>
        <v/>
      </c>
      <c r="B214" s="161" t="str">
        <f>IF('Year 8 _2022'!$B213="","", 'Year 8 _2022'!$B213)</f>
        <v/>
      </c>
      <c r="C214" s="160" t="str">
        <f>IF('Year 8 _2022'!$C213="","", 'Year 8 _2022'!$C213)</f>
        <v>NA</v>
      </c>
      <c r="D214" s="149" t="str">
        <f>IF('Year 8 _2022'!$D213="","", 'Year 8 _2022'!$D213)</f>
        <v/>
      </c>
      <c r="E214" s="138"/>
      <c r="F214" s="230" t="str">
        <f>IF('Year 8 _2022'!$E213="","", 'Year 8 _2022'!$E213)</f>
        <v/>
      </c>
      <c r="G214" s="161" t="str">
        <f>IF('Year 8 _2022'!$AB213="","", 'Year 8 _2022'!$AB213)</f>
        <v/>
      </c>
      <c r="H214" s="120"/>
      <c r="I214" s="171" t="str">
        <f>IF('Year 8 _2022'!$I213="","", 'Year 8 _2022'!$I213)</f>
        <v/>
      </c>
      <c r="J214" s="181"/>
      <c r="K214" s="180" t="str">
        <f>IF('Year 8 _2022'!$J213="","", 'Year 8 _2022'!$J213)</f>
        <v/>
      </c>
      <c r="L214" s="181"/>
      <c r="M214" s="180">
        <f t="shared" si="94"/>
        <v>0</v>
      </c>
      <c r="N214" s="180" t="str">
        <f>IF('Year 8 _2022'!$L213="","", 'Year 8 _2022'!$L213)</f>
        <v/>
      </c>
      <c r="O214" s="181"/>
      <c r="P214" s="171">
        <f>IF('Year 8 _2022'!$O213="",0, ('Year 8 _2022'!$O213+'Year 8 _2022'!$R213))</f>
        <v>0</v>
      </c>
      <c r="Q214" s="181"/>
      <c r="R214" s="180">
        <f>IF('Year 8 _2022'!$P213="",0, 'Year 8 _2022'!$P213)</f>
        <v>0</v>
      </c>
      <c r="S214" s="242"/>
      <c r="T214" s="349"/>
      <c r="U214" s="242"/>
      <c r="V214" s="174">
        <f t="shared" si="86"/>
        <v>0</v>
      </c>
      <c r="W214" s="351"/>
      <c r="X214" s="175"/>
      <c r="Y214" s="180">
        <f>IF('Year 8 _2022'!$V213="",0, ('Year 8 _2022'!$V213+'Year 8 _2022'!$Y213))</f>
        <v>0</v>
      </c>
      <c r="Z214" s="181"/>
      <c r="AA214" s="162">
        <f>IF('Year 8 _2022'!$W213="",0, 'Year 8 _2022'!$W213)</f>
        <v>0</v>
      </c>
      <c r="AB214" s="184"/>
      <c r="AC214" s="353"/>
      <c r="AD214" s="120"/>
      <c r="AE214" s="174">
        <f t="shared" si="96"/>
        <v>0</v>
      </c>
      <c r="AF214" s="183"/>
      <c r="AG214" s="165" t="str">
        <f t="shared" si="87"/>
        <v/>
      </c>
      <c r="AH214" s="170" t="str">
        <f t="shared" si="88"/>
        <v/>
      </c>
      <c r="AI214" s="153">
        <f t="shared" si="73"/>
        <v>0</v>
      </c>
      <c r="AJ214" s="166" t="str">
        <f t="shared" si="89"/>
        <v>NA</v>
      </c>
      <c r="AK214" s="166" t="str">
        <f t="shared" si="74"/>
        <v/>
      </c>
      <c r="AL214" s="166" t="str">
        <f t="shared" si="75"/>
        <v/>
      </c>
      <c r="AM214" s="166" t="str">
        <f t="shared" si="76"/>
        <v/>
      </c>
      <c r="AN214" s="166">
        <f t="shared" si="77"/>
        <v>0</v>
      </c>
      <c r="AO214" s="166">
        <f t="shared" si="78"/>
        <v>0</v>
      </c>
      <c r="AP214" s="166">
        <f t="shared" si="79"/>
        <v>0</v>
      </c>
      <c r="AQ214" s="166">
        <f t="shared" si="80"/>
        <v>0</v>
      </c>
      <c r="AR214" s="167" t="str">
        <f>IF('Year 8 _2022'!$S213="","", 'Year 8 _2022'!$S213)</f>
        <v/>
      </c>
      <c r="AS214" s="166" t="str">
        <f>IF('Year 8 _2022'!$Z213="","", 'Year 8 _2022'!$Z213)</f>
        <v/>
      </c>
      <c r="AT214" s="166" t="str">
        <f t="shared" si="95"/>
        <v/>
      </c>
      <c r="AU214" s="166" t="str">
        <f t="shared" si="81"/>
        <v>NA</v>
      </c>
      <c r="AV214" s="166" t="str">
        <f>IF(AU214="NA","",IF(AU214=999999, "", IF(AU214=888888, "", IF(COUNTIF($AU$11:AU214,AU214)=1,AU214,""))))</f>
        <v/>
      </c>
      <c r="AW214" s="166" t="str">
        <f t="shared" si="82"/>
        <v>NA</v>
      </c>
      <c r="AX214" s="166" t="str">
        <f>IF(AW214="NA","",IF(AW214=999999, "", IF(AW214=888888, "", IF(COUNTIF($AW$11:AW214,AW214)=1,AW214,""))))</f>
        <v/>
      </c>
      <c r="AY214" s="166" t="str">
        <f t="shared" si="83"/>
        <v>NA</v>
      </c>
      <c r="AZ214" s="166" t="str">
        <f>IF(AY214="NA","",IF(AY214=999999, "", IF(AY214=888888, "", IF(COUNTIF($AY$11:AY214,AY214)=1,AY214,""))))</f>
        <v/>
      </c>
      <c r="BA214" s="166">
        <f t="shared" si="90"/>
        <v>0</v>
      </c>
      <c r="BB214" s="166">
        <f t="shared" si="91"/>
        <v>0</v>
      </c>
      <c r="BC214" s="166" t="str">
        <f t="shared" si="92"/>
        <v/>
      </c>
      <c r="BD214" s="166" t="str">
        <f t="shared" si="84"/>
        <v/>
      </c>
      <c r="BE214" s="120" t="str">
        <f t="shared" si="93"/>
        <v>NA</v>
      </c>
      <c r="BF214" s="120" t="str">
        <f>IF(BE214="NA","",IF(BE214=999999, "", IF(BE214=888888, "", IF(COUNTIF($BE$11:BE214,BE214)=1,BE214,""))))</f>
        <v/>
      </c>
      <c r="BG214" s="121"/>
      <c r="BH214" s="121"/>
      <c r="BI214" s="121"/>
      <c r="BJ214" s="121"/>
      <c r="BK214" s="121"/>
      <c r="BL214" s="121"/>
      <c r="BM214" s="119"/>
      <c r="BN214" s="119"/>
      <c r="BO214" s="119"/>
      <c r="BP214" s="119"/>
      <c r="BQ214" s="119"/>
      <c r="BR214" s="119"/>
      <c r="BS214" s="119"/>
      <c r="BT214" s="119"/>
      <c r="BU214" s="119"/>
      <c r="BV214" s="119"/>
      <c r="BW214" s="119"/>
      <c r="BX214" s="119"/>
      <c r="BY214" s="119"/>
      <c r="BZ214" s="121"/>
      <c r="CA214" s="121"/>
      <c r="CB214" s="121"/>
      <c r="CC214" s="121"/>
      <c r="CD214" s="118"/>
      <c r="CE214" s="118"/>
      <c r="CF214" s="26"/>
      <c r="CG214" s="26"/>
      <c r="CH214" s="26"/>
      <c r="CI214" s="26"/>
      <c r="CJ214" s="26"/>
      <c r="CK214" s="26"/>
      <c r="CL214" s="26"/>
      <c r="CM214" s="26"/>
      <c r="CN214" s="26"/>
      <c r="CO214" s="26"/>
      <c r="CP214" s="26"/>
      <c r="CQ214" s="26"/>
      <c r="CR214" s="26"/>
      <c r="CS214" s="26"/>
      <c r="CT214" s="26"/>
      <c r="CU214" s="26"/>
    </row>
    <row r="215" spans="1:99" ht="15.5" x14ac:dyDescent="0.35">
      <c r="A215" s="203" t="str">
        <f t="shared" si="85"/>
        <v/>
      </c>
      <c r="B215" s="161" t="str">
        <f>IF('Year 8 _2022'!$B214="","", 'Year 8 _2022'!$B214)</f>
        <v/>
      </c>
      <c r="C215" s="160" t="str">
        <f>IF('Year 8 _2022'!$C214="","", 'Year 8 _2022'!$C214)</f>
        <v>NA</v>
      </c>
      <c r="D215" s="149" t="str">
        <f>IF('Year 8 _2022'!$D214="","", 'Year 8 _2022'!$D214)</f>
        <v/>
      </c>
      <c r="E215" s="138"/>
      <c r="F215" s="230" t="str">
        <f>IF('Year 8 _2022'!$E214="","", 'Year 8 _2022'!$E214)</f>
        <v/>
      </c>
      <c r="G215" s="161" t="str">
        <f>IF('Year 8 _2022'!$AB214="","", 'Year 8 _2022'!$AB214)</f>
        <v/>
      </c>
      <c r="H215" s="120"/>
      <c r="I215" s="171" t="str">
        <f>IF('Year 8 _2022'!$I214="","", 'Year 8 _2022'!$I214)</f>
        <v/>
      </c>
      <c r="J215" s="181"/>
      <c r="K215" s="180" t="str">
        <f>IF('Year 8 _2022'!$J214="","", 'Year 8 _2022'!$J214)</f>
        <v/>
      </c>
      <c r="L215" s="181"/>
      <c r="M215" s="180">
        <f t="shared" si="94"/>
        <v>0</v>
      </c>
      <c r="N215" s="180" t="str">
        <f>IF('Year 8 _2022'!$L214="","", 'Year 8 _2022'!$L214)</f>
        <v/>
      </c>
      <c r="O215" s="181"/>
      <c r="P215" s="171">
        <f>IF('Year 8 _2022'!$O214="",0, ('Year 8 _2022'!$O214+'Year 8 _2022'!$R214))</f>
        <v>0</v>
      </c>
      <c r="Q215" s="181"/>
      <c r="R215" s="180">
        <f>IF('Year 8 _2022'!$P214="",0, 'Year 8 _2022'!$P214)</f>
        <v>0</v>
      </c>
      <c r="S215" s="242"/>
      <c r="T215" s="349"/>
      <c r="U215" s="242"/>
      <c r="V215" s="174">
        <f t="shared" si="86"/>
        <v>0</v>
      </c>
      <c r="W215" s="351"/>
      <c r="X215" s="175"/>
      <c r="Y215" s="180">
        <f>IF('Year 8 _2022'!$V214="",0, ('Year 8 _2022'!$V214+'Year 8 _2022'!$Y214))</f>
        <v>0</v>
      </c>
      <c r="Z215" s="181"/>
      <c r="AA215" s="162">
        <f>IF('Year 8 _2022'!$W214="",0, 'Year 8 _2022'!$W214)</f>
        <v>0</v>
      </c>
      <c r="AB215" s="184"/>
      <c r="AC215" s="353"/>
      <c r="AD215" s="120"/>
      <c r="AE215" s="174">
        <f t="shared" si="96"/>
        <v>0</v>
      </c>
      <c r="AF215" s="183"/>
      <c r="AG215" s="165" t="str">
        <f t="shared" si="87"/>
        <v/>
      </c>
      <c r="AH215" s="170" t="str">
        <f t="shared" si="88"/>
        <v/>
      </c>
      <c r="AI215" s="153">
        <f t="shared" si="73"/>
        <v>0</v>
      </c>
      <c r="AJ215" s="166" t="str">
        <f t="shared" si="89"/>
        <v>NA</v>
      </c>
      <c r="AK215" s="166" t="str">
        <f t="shared" si="74"/>
        <v/>
      </c>
      <c r="AL215" s="166" t="str">
        <f t="shared" si="75"/>
        <v/>
      </c>
      <c r="AM215" s="166" t="str">
        <f t="shared" si="76"/>
        <v/>
      </c>
      <c r="AN215" s="166">
        <f t="shared" si="77"/>
        <v>0</v>
      </c>
      <c r="AO215" s="166">
        <f t="shared" si="78"/>
        <v>0</v>
      </c>
      <c r="AP215" s="166">
        <f t="shared" si="79"/>
        <v>0</v>
      </c>
      <c r="AQ215" s="166">
        <f t="shared" si="80"/>
        <v>0</v>
      </c>
      <c r="AR215" s="167" t="str">
        <f>IF('Year 8 _2022'!$S214="","", 'Year 8 _2022'!$S214)</f>
        <v/>
      </c>
      <c r="AS215" s="166" t="str">
        <f>IF('Year 8 _2022'!$Z214="","", 'Year 8 _2022'!$Z214)</f>
        <v/>
      </c>
      <c r="AT215" s="166" t="str">
        <f t="shared" si="95"/>
        <v/>
      </c>
      <c r="AU215" s="166" t="str">
        <f t="shared" si="81"/>
        <v>NA</v>
      </c>
      <c r="AV215" s="166" t="str">
        <f>IF(AU215="NA","",IF(AU215=999999, "", IF(AU215=888888, "", IF(COUNTIF($AU$11:AU215,AU215)=1,AU215,""))))</f>
        <v/>
      </c>
      <c r="AW215" s="166" t="str">
        <f t="shared" si="82"/>
        <v>NA</v>
      </c>
      <c r="AX215" s="166" t="str">
        <f>IF(AW215="NA","",IF(AW215=999999, "", IF(AW215=888888, "", IF(COUNTIF($AW$11:AW215,AW215)=1,AW215,""))))</f>
        <v/>
      </c>
      <c r="AY215" s="166" t="str">
        <f t="shared" si="83"/>
        <v>NA</v>
      </c>
      <c r="AZ215" s="166" t="str">
        <f>IF(AY215="NA","",IF(AY215=999999, "", IF(AY215=888888, "", IF(COUNTIF($AY$11:AY215,AY215)=1,AY215,""))))</f>
        <v/>
      </c>
      <c r="BA215" s="166">
        <f t="shared" si="90"/>
        <v>0</v>
      </c>
      <c r="BB215" s="166">
        <f t="shared" si="91"/>
        <v>0</v>
      </c>
      <c r="BC215" s="166" t="str">
        <f t="shared" si="92"/>
        <v/>
      </c>
      <c r="BD215" s="166" t="str">
        <f t="shared" si="84"/>
        <v/>
      </c>
      <c r="BE215" s="120" t="str">
        <f t="shared" si="93"/>
        <v>NA</v>
      </c>
      <c r="BF215" s="120" t="str">
        <f>IF(BE215="NA","",IF(BE215=999999, "", IF(BE215=888888, "", IF(COUNTIF($BE$11:BE215,BE215)=1,BE215,""))))</f>
        <v/>
      </c>
      <c r="BG215" s="121"/>
      <c r="BH215" s="121"/>
      <c r="BI215" s="121"/>
      <c r="BJ215" s="121"/>
      <c r="BK215" s="121"/>
      <c r="BL215" s="121"/>
      <c r="BM215" s="119"/>
      <c r="BN215" s="119"/>
      <c r="BO215" s="119"/>
      <c r="BP215" s="119"/>
      <c r="BQ215" s="119"/>
      <c r="BR215" s="119"/>
      <c r="BS215" s="119"/>
      <c r="BT215" s="119"/>
      <c r="BU215" s="119"/>
      <c r="BV215" s="119"/>
      <c r="BW215" s="119"/>
      <c r="BX215" s="119"/>
      <c r="BY215" s="119"/>
      <c r="BZ215" s="121"/>
      <c r="CA215" s="121"/>
      <c r="CB215" s="121"/>
      <c r="CC215" s="121"/>
      <c r="CD215" s="118"/>
      <c r="CE215" s="118"/>
      <c r="CF215" s="26"/>
      <c r="CG215" s="26"/>
      <c r="CH215" s="26"/>
      <c r="CI215" s="26"/>
      <c r="CJ215" s="26"/>
      <c r="CK215" s="26"/>
      <c r="CL215" s="26"/>
      <c r="CM215" s="26"/>
      <c r="CN215" s="26"/>
      <c r="CO215" s="26"/>
      <c r="CP215" s="26"/>
      <c r="CQ215" s="26"/>
      <c r="CR215" s="26"/>
      <c r="CS215" s="26"/>
      <c r="CT215" s="26"/>
      <c r="CU215" s="26"/>
    </row>
    <row r="216" spans="1:99" ht="15.5" x14ac:dyDescent="0.35">
      <c r="A216" s="203" t="str">
        <f t="shared" si="85"/>
        <v/>
      </c>
      <c r="B216" s="161" t="str">
        <f>IF('Year 8 _2022'!$B215="","", 'Year 8 _2022'!$B215)</f>
        <v/>
      </c>
      <c r="C216" s="160" t="str">
        <f>IF('Year 8 _2022'!$C215="","", 'Year 8 _2022'!$C215)</f>
        <v>NA</v>
      </c>
      <c r="D216" s="149" t="str">
        <f>IF('Year 8 _2022'!$D215="","", 'Year 8 _2022'!$D215)</f>
        <v/>
      </c>
      <c r="E216" s="138"/>
      <c r="F216" s="230" t="str">
        <f>IF('Year 8 _2022'!$E215="","", 'Year 8 _2022'!$E215)</f>
        <v/>
      </c>
      <c r="G216" s="161" t="str">
        <f>IF('Year 8 _2022'!$AB215="","", 'Year 8 _2022'!$AB215)</f>
        <v/>
      </c>
      <c r="H216" s="120"/>
      <c r="I216" s="171" t="str">
        <f>IF('Year 8 _2022'!$I215="","", 'Year 8 _2022'!$I215)</f>
        <v/>
      </c>
      <c r="J216" s="181"/>
      <c r="K216" s="180" t="str">
        <f>IF('Year 8 _2022'!$J215="","", 'Year 8 _2022'!$J215)</f>
        <v/>
      </c>
      <c r="L216" s="181"/>
      <c r="M216" s="180">
        <f t="shared" si="94"/>
        <v>0</v>
      </c>
      <c r="N216" s="180" t="str">
        <f>IF('Year 8 _2022'!$L215="","", 'Year 8 _2022'!$L215)</f>
        <v/>
      </c>
      <c r="O216" s="181"/>
      <c r="P216" s="171">
        <f>IF('Year 8 _2022'!$O215="",0, ('Year 8 _2022'!$O215+'Year 8 _2022'!$R215))</f>
        <v>0</v>
      </c>
      <c r="Q216" s="181"/>
      <c r="R216" s="180">
        <f>IF('Year 8 _2022'!$P215="",0, 'Year 8 _2022'!$P215)</f>
        <v>0</v>
      </c>
      <c r="S216" s="242"/>
      <c r="T216" s="349"/>
      <c r="U216" s="242"/>
      <c r="V216" s="174">
        <f t="shared" si="86"/>
        <v>0</v>
      </c>
      <c r="W216" s="351"/>
      <c r="X216" s="175"/>
      <c r="Y216" s="180">
        <f>IF('Year 8 _2022'!$V215="",0, ('Year 8 _2022'!$V215+'Year 8 _2022'!$Y215))</f>
        <v>0</v>
      </c>
      <c r="Z216" s="181"/>
      <c r="AA216" s="162">
        <f>IF('Year 8 _2022'!$W215="",0, 'Year 8 _2022'!$W215)</f>
        <v>0</v>
      </c>
      <c r="AB216" s="184"/>
      <c r="AC216" s="353"/>
      <c r="AD216" s="120"/>
      <c r="AE216" s="174">
        <f t="shared" si="96"/>
        <v>0</v>
      </c>
      <c r="AF216" s="183"/>
      <c r="AG216" s="165" t="str">
        <f t="shared" si="87"/>
        <v/>
      </c>
      <c r="AH216" s="170" t="str">
        <f t="shared" si="88"/>
        <v/>
      </c>
      <c r="AI216" s="153">
        <f t="shared" si="73"/>
        <v>0</v>
      </c>
      <c r="AJ216" s="166" t="str">
        <f t="shared" si="89"/>
        <v>NA</v>
      </c>
      <c r="AK216" s="166" t="str">
        <f t="shared" si="74"/>
        <v/>
      </c>
      <c r="AL216" s="166" t="str">
        <f t="shared" si="75"/>
        <v/>
      </c>
      <c r="AM216" s="166" t="str">
        <f t="shared" si="76"/>
        <v/>
      </c>
      <c r="AN216" s="166">
        <f t="shared" si="77"/>
        <v>0</v>
      </c>
      <c r="AO216" s="166">
        <f t="shared" si="78"/>
        <v>0</v>
      </c>
      <c r="AP216" s="166">
        <f t="shared" si="79"/>
        <v>0</v>
      </c>
      <c r="AQ216" s="166">
        <f t="shared" si="80"/>
        <v>0</v>
      </c>
      <c r="AR216" s="167" t="str">
        <f>IF('Year 8 _2022'!$S215="","", 'Year 8 _2022'!$S215)</f>
        <v/>
      </c>
      <c r="AS216" s="166" t="str">
        <f>IF('Year 8 _2022'!$Z215="","", 'Year 8 _2022'!$Z215)</f>
        <v/>
      </c>
      <c r="AT216" s="166" t="str">
        <f t="shared" si="95"/>
        <v/>
      </c>
      <c r="AU216" s="166" t="str">
        <f t="shared" si="81"/>
        <v>NA</v>
      </c>
      <c r="AV216" s="166" t="str">
        <f>IF(AU216="NA","",IF(AU216=999999, "", IF(AU216=888888, "", IF(COUNTIF($AU$11:AU216,AU216)=1,AU216,""))))</f>
        <v/>
      </c>
      <c r="AW216" s="166" t="str">
        <f t="shared" si="82"/>
        <v>NA</v>
      </c>
      <c r="AX216" s="166" t="str">
        <f>IF(AW216="NA","",IF(AW216=999999, "", IF(AW216=888888, "", IF(COUNTIF($AW$11:AW216,AW216)=1,AW216,""))))</f>
        <v/>
      </c>
      <c r="AY216" s="166" t="str">
        <f t="shared" si="83"/>
        <v>NA</v>
      </c>
      <c r="AZ216" s="166" t="str">
        <f>IF(AY216="NA","",IF(AY216=999999, "", IF(AY216=888888, "", IF(COUNTIF($AY$11:AY216,AY216)=1,AY216,""))))</f>
        <v/>
      </c>
      <c r="BA216" s="166">
        <f t="shared" si="90"/>
        <v>0</v>
      </c>
      <c r="BB216" s="166">
        <f t="shared" si="91"/>
        <v>0</v>
      </c>
      <c r="BC216" s="166" t="str">
        <f t="shared" si="92"/>
        <v/>
      </c>
      <c r="BD216" s="166" t="str">
        <f t="shared" si="84"/>
        <v/>
      </c>
      <c r="BE216" s="120" t="str">
        <f t="shared" si="93"/>
        <v>NA</v>
      </c>
      <c r="BF216" s="120" t="str">
        <f>IF(BE216="NA","",IF(BE216=999999, "", IF(BE216=888888, "", IF(COUNTIF($BE$11:BE216,BE216)=1,BE216,""))))</f>
        <v/>
      </c>
      <c r="BG216" s="121"/>
      <c r="BH216" s="121"/>
      <c r="BI216" s="121"/>
      <c r="BJ216" s="121"/>
      <c r="BK216" s="121"/>
      <c r="BL216" s="121"/>
      <c r="BM216" s="119"/>
      <c r="BN216" s="119"/>
      <c r="BO216" s="119"/>
      <c r="BP216" s="119"/>
      <c r="BQ216" s="119"/>
      <c r="BR216" s="119"/>
      <c r="BS216" s="119"/>
      <c r="BT216" s="119"/>
      <c r="BU216" s="119"/>
      <c r="BV216" s="119"/>
      <c r="BW216" s="119"/>
      <c r="BX216" s="119"/>
      <c r="BY216" s="119"/>
      <c r="BZ216" s="121"/>
      <c r="CA216" s="121"/>
      <c r="CB216" s="121"/>
      <c r="CC216" s="121"/>
      <c r="CD216" s="118"/>
      <c r="CE216" s="118"/>
      <c r="CF216" s="26"/>
      <c r="CG216" s="26"/>
      <c r="CH216" s="26"/>
      <c r="CI216" s="26"/>
      <c r="CJ216" s="26"/>
      <c r="CK216" s="26"/>
      <c r="CL216" s="26"/>
      <c r="CM216" s="26"/>
      <c r="CN216" s="26"/>
      <c r="CO216" s="26"/>
      <c r="CP216" s="26"/>
      <c r="CQ216" s="26"/>
      <c r="CR216" s="26"/>
      <c r="CS216" s="26"/>
      <c r="CT216" s="26"/>
      <c r="CU216" s="26"/>
    </row>
    <row r="217" spans="1:99" ht="15.5" x14ac:dyDescent="0.35">
      <c r="A217" s="203" t="str">
        <f t="shared" si="85"/>
        <v/>
      </c>
      <c r="B217" s="161" t="str">
        <f>IF('Year 8 _2022'!$B216="","", 'Year 8 _2022'!$B216)</f>
        <v/>
      </c>
      <c r="C217" s="160" t="str">
        <f>IF('Year 8 _2022'!$C216="","", 'Year 8 _2022'!$C216)</f>
        <v>NA</v>
      </c>
      <c r="D217" s="149" t="str">
        <f>IF('Year 8 _2022'!$D216="","", 'Year 8 _2022'!$D216)</f>
        <v/>
      </c>
      <c r="E217" s="138"/>
      <c r="F217" s="230" t="str">
        <f>IF('Year 8 _2022'!$E216="","", 'Year 8 _2022'!$E216)</f>
        <v/>
      </c>
      <c r="G217" s="161" t="str">
        <f>IF('Year 8 _2022'!$AB216="","", 'Year 8 _2022'!$AB216)</f>
        <v/>
      </c>
      <c r="H217" s="120"/>
      <c r="I217" s="171" t="str">
        <f>IF('Year 8 _2022'!$I216="","", 'Year 8 _2022'!$I216)</f>
        <v/>
      </c>
      <c r="J217" s="181"/>
      <c r="K217" s="180" t="str">
        <f>IF('Year 8 _2022'!$J216="","", 'Year 8 _2022'!$J216)</f>
        <v/>
      </c>
      <c r="L217" s="181"/>
      <c r="M217" s="180">
        <f t="shared" si="94"/>
        <v>0</v>
      </c>
      <c r="N217" s="180" t="str">
        <f>IF('Year 8 _2022'!$L216="","", 'Year 8 _2022'!$L216)</f>
        <v/>
      </c>
      <c r="O217" s="181"/>
      <c r="P217" s="171">
        <f>IF('Year 8 _2022'!$O216="",0, ('Year 8 _2022'!$O216+'Year 8 _2022'!$R216))</f>
        <v>0</v>
      </c>
      <c r="Q217" s="181"/>
      <c r="R217" s="180">
        <f>IF('Year 8 _2022'!$P216="",0, 'Year 8 _2022'!$P216)</f>
        <v>0</v>
      </c>
      <c r="S217" s="242"/>
      <c r="T217" s="349"/>
      <c r="U217" s="242"/>
      <c r="V217" s="174">
        <f t="shared" si="86"/>
        <v>0</v>
      </c>
      <c r="W217" s="351"/>
      <c r="X217" s="175"/>
      <c r="Y217" s="180">
        <f>IF('Year 8 _2022'!$V216="",0, ('Year 8 _2022'!$V216+'Year 8 _2022'!$Y216))</f>
        <v>0</v>
      </c>
      <c r="Z217" s="181"/>
      <c r="AA217" s="162">
        <f>IF('Year 8 _2022'!$W216="",0, 'Year 8 _2022'!$W216)</f>
        <v>0</v>
      </c>
      <c r="AB217" s="184"/>
      <c r="AC217" s="353"/>
      <c r="AD217" s="120"/>
      <c r="AE217" s="174">
        <f t="shared" si="96"/>
        <v>0</v>
      </c>
      <c r="AF217" s="183"/>
      <c r="AG217" s="165" t="str">
        <f t="shared" si="87"/>
        <v/>
      </c>
      <c r="AH217" s="170" t="str">
        <f t="shared" si="88"/>
        <v/>
      </c>
      <c r="AI217" s="153">
        <f t="shared" si="73"/>
        <v>0</v>
      </c>
      <c r="AJ217" s="166" t="str">
        <f t="shared" si="89"/>
        <v>NA</v>
      </c>
      <c r="AK217" s="166" t="str">
        <f t="shared" si="74"/>
        <v/>
      </c>
      <c r="AL217" s="166" t="str">
        <f t="shared" si="75"/>
        <v/>
      </c>
      <c r="AM217" s="166" t="str">
        <f t="shared" si="76"/>
        <v/>
      </c>
      <c r="AN217" s="166">
        <f t="shared" si="77"/>
        <v>0</v>
      </c>
      <c r="AO217" s="166">
        <f t="shared" si="78"/>
        <v>0</v>
      </c>
      <c r="AP217" s="166">
        <f t="shared" si="79"/>
        <v>0</v>
      </c>
      <c r="AQ217" s="166">
        <f t="shared" si="80"/>
        <v>0</v>
      </c>
      <c r="AR217" s="167" t="str">
        <f>IF('Year 8 _2022'!$S216="","", 'Year 8 _2022'!$S216)</f>
        <v/>
      </c>
      <c r="AS217" s="166" t="str">
        <f>IF('Year 8 _2022'!$Z216="","", 'Year 8 _2022'!$Z216)</f>
        <v/>
      </c>
      <c r="AT217" s="166" t="str">
        <f t="shared" si="95"/>
        <v/>
      </c>
      <c r="AU217" s="166" t="str">
        <f t="shared" si="81"/>
        <v>NA</v>
      </c>
      <c r="AV217" s="166" t="str">
        <f>IF(AU217="NA","",IF(AU217=999999, "", IF(AU217=888888, "", IF(COUNTIF($AU$11:AU217,AU217)=1,AU217,""))))</f>
        <v/>
      </c>
      <c r="AW217" s="166" t="str">
        <f t="shared" si="82"/>
        <v>NA</v>
      </c>
      <c r="AX217" s="166" t="str">
        <f>IF(AW217="NA","",IF(AW217=999999, "", IF(AW217=888888, "", IF(COUNTIF($AW$11:AW217,AW217)=1,AW217,""))))</f>
        <v/>
      </c>
      <c r="AY217" s="166" t="str">
        <f t="shared" si="83"/>
        <v>NA</v>
      </c>
      <c r="AZ217" s="166" t="str">
        <f>IF(AY217="NA","",IF(AY217=999999, "", IF(AY217=888888, "", IF(COUNTIF($AY$11:AY217,AY217)=1,AY217,""))))</f>
        <v/>
      </c>
      <c r="BA217" s="166">
        <f t="shared" si="90"/>
        <v>0</v>
      </c>
      <c r="BB217" s="166">
        <f t="shared" si="91"/>
        <v>0</v>
      </c>
      <c r="BC217" s="166" t="str">
        <f t="shared" si="92"/>
        <v/>
      </c>
      <c r="BD217" s="166" t="str">
        <f t="shared" si="84"/>
        <v/>
      </c>
      <c r="BE217" s="120" t="str">
        <f t="shared" si="93"/>
        <v>NA</v>
      </c>
      <c r="BF217" s="120" t="str">
        <f>IF(BE217="NA","",IF(BE217=999999, "", IF(BE217=888888, "", IF(COUNTIF($BE$11:BE217,BE217)=1,BE217,""))))</f>
        <v/>
      </c>
      <c r="BG217" s="121"/>
      <c r="BH217" s="121"/>
      <c r="BI217" s="121"/>
      <c r="BJ217" s="121"/>
      <c r="BK217" s="121"/>
      <c r="BL217" s="121"/>
      <c r="BM217" s="119"/>
      <c r="BN217" s="119"/>
      <c r="BO217" s="119"/>
      <c r="BP217" s="119"/>
      <c r="BQ217" s="119"/>
      <c r="BR217" s="119"/>
      <c r="BS217" s="119"/>
      <c r="BT217" s="119"/>
      <c r="BU217" s="119"/>
      <c r="BV217" s="119"/>
      <c r="BW217" s="119"/>
      <c r="BX217" s="119"/>
      <c r="BY217" s="119"/>
      <c r="BZ217" s="121"/>
      <c r="CA217" s="121"/>
      <c r="CB217" s="121"/>
      <c r="CC217" s="121"/>
      <c r="CD217" s="118"/>
      <c r="CE217" s="118"/>
      <c r="CF217" s="26"/>
      <c r="CG217" s="26"/>
      <c r="CH217" s="26"/>
      <c r="CI217" s="26"/>
      <c r="CJ217" s="26"/>
      <c r="CK217" s="26"/>
      <c r="CL217" s="26"/>
      <c r="CM217" s="26"/>
      <c r="CN217" s="26"/>
      <c r="CO217" s="26"/>
      <c r="CP217" s="26"/>
      <c r="CQ217" s="26"/>
      <c r="CR217" s="26"/>
      <c r="CS217" s="26"/>
      <c r="CT217" s="26"/>
      <c r="CU217" s="26"/>
    </row>
    <row r="218" spans="1:99" ht="15.5" x14ac:dyDescent="0.35">
      <c r="A218" s="203" t="str">
        <f t="shared" si="85"/>
        <v/>
      </c>
      <c r="B218" s="161" t="str">
        <f>IF('Year 8 _2022'!$B217="","", 'Year 8 _2022'!$B217)</f>
        <v/>
      </c>
      <c r="C218" s="160" t="str">
        <f>IF('Year 8 _2022'!$C217="","", 'Year 8 _2022'!$C217)</f>
        <v>NA</v>
      </c>
      <c r="D218" s="149" t="str">
        <f>IF('Year 8 _2022'!$D217="","", 'Year 8 _2022'!$D217)</f>
        <v/>
      </c>
      <c r="E218" s="138"/>
      <c r="F218" s="230" t="str">
        <f>IF('Year 8 _2022'!$E217="","", 'Year 8 _2022'!$E217)</f>
        <v/>
      </c>
      <c r="G218" s="161" t="str">
        <f>IF('Year 8 _2022'!$AB217="","", 'Year 8 _2022'!$AB217)</f>
        <v/>
      </c>
      <c r="H218" s="120"/>
      <c r="I218" s="171" t="str">
        <f>IF('Year 8 _2022'!$I217="","", 'Year 8 _2022'!$I217)</f>
        <v/>
      </c>
      <c r="J218" s="181"/>
      <c r="K218" s="180" t="str">
        <f>IF('Year 8 _2022'!$J217="","", 'Year 8 _2022'!$J217)</f>
        <v/>
      </c>
      <c r="L218" s="181"/>
      <c r="M218" s="180">
        <f t="shared" si="94"/>
        <v>0</v>
      </c>
      <c r="N218" s="180" t="str">
        <f>IF('Year 8 _2022'!$L217="","", 'Year 8 _2022'!$L217)</f>
        <v/>
      </c>
      <c r="O218" s="181"/>
      <c r="P218" s="171">
        <f>IF('Year 8 _2022'!$O217="",0, ('Year 8 _2022'!$O217+'Year 8 _2022'!$R217))</f>
        <v>0</v>
      </c>
      <c r="Q218" s="181"/>
      <c r="R218" s="180">
        <f>IF('Year 8 _2022'!$P217="",0, 'Year 8 _2022'!$P217)</f>
        <v>0</v>
      </c>
      <c r="S218" s="242"/>
      <c r="T218" s="349"/>
      <c r="U218" s="242"/>
      <c r="V218" s="174">
        <f t="shared" si="86"/>
        <v>0</v>
      </c>
      <c r="W218" s="351"/>
      <c r="X218" s="175"/>
      <c r="Y218" s="180">
        <f>IF('Year 8 _2022'!$V217="",0, ('Year 8 _2022'!$V217+'Year 8 _2022'!$Y217))</f>
        <v>0</v>
      </c>
      <c r="Z218" s="181"/>
      <c r="AA218" s="162">
        <f>IF('Year 8 _2022'!$W217="",0, 'Year 8 _2022'!$W217)</f>
        <v>0</v>
      </c>
      <c r="AB218" s="184"/>
      <c r="AC218" s="353"/>
      <c r="AD218" s="120"/>
      <c r="AE218" s="174">
        <f t="shared" si="96"/>
        <v>0</v>
      </c>
      <c r="AF218" s="183"/>
      <c r="AG218" s="165" t="str">
        <f t="shared" si="87"/>
        <v/>
      </c>
      <c r="AH218" s="170" t="str">
        <f t="shared" si="88"/>
        <v/>
      </c>
      <c r="AI218" s="153">
        <f t="shared" si="73"/>
        <v>0</v>
      </c>
      <c r="AJ218" s="166" t="str">
        <f t="shared" si="89"/>
        <v>NA</v>
      </c>
      <c r="AK218" s="166" t="str">
        <f t="shared" si="74"/>
        <v/>
      </c>
      <c r="AL218" s="166" t="str">
        <f t="shared" si="75"/>
        <v/>
      </c>
      <c r="AM218" s="166" t="str">
        <f t="shared" si="76"/>
        <v/>
      </c>
      <c r="AN218" s="166">
        <f t="shared" si="77"/>
        <v>0</v>
      </c>
      <c r="AO218" s="166">
        <f t="shared" si="78"/>
        <v>0</v>
      </c>
      <c r="AP218" s="166">
        <f t="shared" si="79"/>
        <v>0</v>
      </c>
      <c r="AQ218" s="166">
        <f t="shared" si="80"/>
        <v>0</v>
      </c>
      <c r="AR218" s="167" t="str">
        <f>IF('Year 8 _2022'!$S217="","", 'Year 8 _2022'!$S217)</f>
        <v/>
      </c>
      <c r="AS218" s="166" t="str">
        <f>IF('Year 8 _2022'!$Z217="","", 'Year 8 _2022'!$Z217)</f>
        <v/>
      </c>
      <c r="AT218" s="166" t="str">
        <f t="shared" si="95"/>
        <v/>
      </c>
      <c r="AU218" s="166" t="str">
        <f t="shared" si="81"/>
        <v>NA</v>
      </c>
      <c r="AV218" s="166" t="str">
        <f>IF(AU218="NA","",IF(AU218=999999, "", IF(AU218=888888, "", IF(COUNTIF($AU$11:AU218,AU218)=1,AU218,""))))</f>
        <v/>
      </c>
      <c r="AW218" s="166" t="str">
        <f t="shared" si="82"/>
        <v>NA</v>
      </c>
      <c r="AX218" s="166" t="str">
        <f>IF(AW218="NA","",IF(AW218=999999, "", IF(AW218=888888, "", IF(COUNTIF($AW$11:AW218,AW218)=1,AW218,""))))</f>
        <v/>
      </c>
      <c r="AY218" s="166" t="str">
        <f t="shared" si="83"/>
        <v>NA</v>
      </c>
      <c r="AZ218" s="166" t="str">
        <f>IF(AY218="NA","",IF(AY218=999999, "", IF(AY218=888888, "", IF(COUNTIF($AY$11:AY218,AY218)=1,AY218,""))))</f>
        <v/>
      </c>
      <c r="BA218" s="166">
        <f t="shared" si="90"/>
        <v>0</v>
      </c>
      <c r="BB218" s="166">
        <f t="shared" si="91"/>
        <v>0</v>
      </c>
      <c r="BC218" s="166" t="str">
        <f t="shared" si="92"/>
        <v/>
      </c>
      <c r="BD218" s="166" t="str">
        <f t="shared" si="84"/>
        <v/>
      </c>
      <c r="BE218" s="120" t="str">
        <f t="shared" si="93"/>
        <v>NA</v>
      </c>
      <c r="BF218" s="120" t="str">
        <f>IF(BE218="NA","",IF(BE218=999999, "", IF(BE218=888888, "", IF(COUNTIF($BE$11:BE218,BE218)=1,BE218,""))))</f>
        <v/>
      </c>
      <c r="BG218" s="121"/>
      <c r="BH218" s="121"/>
      <c r="BI218" s="121"/>
      <c r="BJ218" s="121"/>
      <c r="BK218" s="121"/>
      <c r="BL218" s="121"/>
      <c r="BM218" s="119"/>
      <c r="BN218" s="119"/>
      <c r="BO218" s="119"/>
      <c r="BP218" s="119"/>
      <c r="BQ218" s="119"/>
      <c r="BR218" s="119"/>
      <c r="BS218" s="119"/>
      <c r="BT218" s="119"/>
      <c r="BU218" s="119"/>
      <c r="BV218" s="119"/>
      <c r="BW218" s="119"/>
      <c r="BX218" s="119"/>
      <c r="BY218" s="119"/>
      <c r="BZ218" s="121"/>
      <c r="CA218" s="121"/>
      <c r="CB218" s="121"/>
      <c r="CC218" s="121"/>
      <c r="CD218" s="118"/>
      <c r="CE218" s="118"/>
      <c r="CF218" s="26"/>
      <c r="CG218" s="26"/>
      <c r="CH218" s="26"/>
      <c r="CI218" s="26"/>
      <c r="CJ218" s="26"/>
      <c r="CK218" s="26"/>
      <c r="CL218" s="26"/>
      <c r="CM218" s="26"/>
      <c r="CN218" s="26"/>
      <c r="CO218" s="26"/>
      <c r="CP218" s="26"/>
      <c r="CQ218" s="26"/>
      <c r="CR218" s="26"/>
      <c r="CS218" s="26"/>
      <c r="CT218" s="26"/>
      <c r="CU218" s="26"/>
    </row>
    <row r="219" spans="1:99" ht="15.5" x14ac:dyDescent="0.35">
      <c r="A219" s="203" t="str">
        <f t="shared" si="85"/>
        <v/>
      </c>
      <c r="B219" s="161" t="str">
        <f>IF('Year 8 _2022'!$B218="","", 'Year 8 _2022'!$B218)</f>
        <v/>
      </c>
      <c r="C219" s="160" t="str">
        <f>IF('Year 8 _2022'!$C218="","", 'Year 8 _2022'!$C218)</f>
        <v>NA</v>
      </c>
      <c r="D219" s="149" t="str">
        <f>IF('Year 8 _2022'!$D218="","", 'Year 8 _2022'!$D218)</f>
        <v/>
      </c>
      <c r="E219" s="138"/>
      <c r="F219" s="230" t="str">
        <f>IF('Year 8 _2022'!$E218="","", 'Year 8 _2022'!$E218)</f>
        <v/>
      </c>
      <c r="G219" s="161" t="str">
        <f>IF('Year 8 _2022'!$AB218="","", 'Year 8 _2022'!$AB218)</f>
        <v/>
      </c>
      <c r="H219" s="120"/>
      <c r="I219" s="171" t="str">
        <f>IF('Year 8 _2022'!$I218="","", 'Year 8 _2022'!$I218)</f>
        <v/>
      </c>
      <c r="J219" s="181"/>
      <c r="K219" s="180" t="str">
        <f>IF('Year 8 _2022'!$J218="","", 'Year 8 _2022'!$J218)</f>
        <v/>
      </c>
      <c r="L219" s="181"/>
      <c r="M219" s="180">
        <f t="shared" si="94"/>
        <v>0</v>
      </c>
      <c r="N219" s="180" t="str">
        <f>IF('Year 8 _2022'!$L218="","", 'Year 8 _2022'!$L218)</f>
        <v/>
      </c>
      <c r="O219" s="181"/>
      <c r="P219" s="171">
        <f>IF('Year 8 _2022'!$O218="",0, ('Year 8 _2022'!$O218+'Year 8 _2022'!$R218))</f>
        <v>0</v>
      </c>
      <c r="Q219" s="181"/>
      <c r="R219" s="180">
        <f>IF('Year 8 _2022'!$P218="",0, 'Year 8 _2022'!$P218)</f>
        <v>0</v>
      </c>
      <c r="S219" s="242"/>
      <c r="T219" s="349"/>
      <c r="U219" s="242"/>
      <c r="V219" s="174">
        <f t="shared" si="86"/>
        <v>0</v>
      </c>
      <c r="W219" s="351"/>
      <c r="X219" s="175"/>
      <c r="Y219" s="180">
        <f>IF('Year 8 _2022'!$V218="",0, ('Year 8 _2022'!$V218+'Year 8 _2022'!$Y218))</f>
        <v>0</v>
      </c>
      <c r="Z219" s="181"/>
      <c r="AA219" s="162">
        <f>IF('Year 8 _2022'!$W218="",0, 'Year 8 _2022'!$W218)</f>
        <v>0</v>
      </c>
      <c r="AB219" s="184"/>
      <c r="AC219" s="353"/>
      <c r="AD219" s="120"/>
      <c r="AE219" s="174">
        <f t="shared" si="96"/>
        <v>0</v>
      </c>
      <c r="AF219" s="183"/>
      <c r="AG219" s="165" t="str">
        <f t="shared" si="87"/>
        <v/>
      </c>
      <c r="AH219" s="170" t="str">
        <f t="shared" si="88"/>
        <v/>
      </c>
      <c r="AI219" s="153">
        <f t="shared" si="73"/>
        <v>0</v>
      </c>
      <c r="AJ219" s="166" t="str">
        <f t="shared" si="89"/>
        <v>NA</v>
      </c>
      <c r="AK219" s="166" t="str">
        <f t="shared" si="74"/>
        <v/>
      </c>
      <c r="AL219" s="166" t="str">
        <f t="shared" si="75"/>
        <v/>
      </c>
      <c r="AM219" s="166" t="str">
        <f t="shared" si="76"/>
        <v/>
      </c>
      <c r="AN219" s="166">
        <f t="shared" si="77"/>
        <v>0</v>
      </c>
      <c r="AO219" s="166">
        <f t="shared" si="78"/>
        <v>0</v>
      </c>
      <c r="AP219" s="166">
        <f t="shared" si="79"/>
        <v>0</v>
      </c>
      <c r="AQ219" s="166">
        <f t="shared" si="80"/>
        <v>0</v>
      </c>
      <c r="AR219" s="167" t="str">
        <f>IF('Year 8 _2022'!$S218="","", 'Year 8 _2022'!$S218)</f>
        <v/>
      </c>
      <c r="AS219" s="166" t="str">
        <f>IF('Year 8 _2022'!$Z218="","", 'Year 8 _2022'!$Z218)</f>
        <v/>
      </c>
      <c r="AT219" s="166" t="str">
        <f t="shared" si="95"/>
        <v/>
      </c>
      <c r="AU219" s="166" t="str">
        <f t="shared" si="81"/>
        <v>NA</v>
      </c>
      <c r="AV219" s="166" t="str">
        <f>IF(AU219="NA","",IF(AU219=999999, "", IF(AU219=888888, "", IF(COUNTIF($AU$11:AU219,AU219)=1,AU219,""))))</f>
        <v/>
      </c>
      <c r="AW219" s="166" t="str">
        <f t="shared" si="82"/>
        <v>NA</v>
      </c>
      <c r="AX219" s="166" t="str">
        <f>IF(AW219="NA","",IF(AW219=999999, "", IF(AW219=888888, "", IF(COUNTIF($AW$11:AW219,AW219)=1,AW219,""))))</f>
        <v/>
      </c>
      <c r="AY219" s="166" t="str">
        <f t="shared" si="83"/>
        <v>NA</v>
      </c>
      <c r="AZ219" s="166" t="str">
        <f>IF(AY219="NA","",IF(AY219=999999, "", IF(AY219=888888, "", IF(COUNTIF($AY$11:AY219,AY219)=1,AY219,""))))</f>
        <v/>
      </c>
      <c r="BA219" s="166">
        <f t="shared" si="90"/>
        <v>0</v>
      </c>
      <c r="BB219" s="166">
        <f t="shared" si="91"/>
        <v>0</v>
      </c>
      <c r="BC219" s="166" t="str">
        <f t="shared" si="92"/>
        <v/>
      </c>
      <c r="BD219" s="166" t="str">
        <f t="shared" si="84"/>
        <v/>
      </c>
      <c r="BE219" s="120" t="str">
        <f t="shared" si="93"/>
        <v>NA</v>
      </c>
      <c r="BF219" s="120" t="str">
        <f>IF(BE219="NA","",IF(BE219=999999, "", IF(BE219=888888, "", IF(COUNTIF($BE$11:BE219,BE219)=1,BE219,""))))</f>
        <v/>
      </c>
      <c r="BG219" s="121"/>
      <c r="BH219" s="121"/>
      <c r="BI219" s="121"/>
      <c r="BJ219" s="121"/>
      <c r="BK219" s="121"/>
      <c r="BL219" s="121"/>
      <c r="BM219" s="119"/>
      <c r="BN219" s="119"/>
      <c r="BO219" s="119"/>
      <c r="BP219" s="119"/>
      <c r="BQ219" s="119"/>
      <c r="BR219" s="119"/>
      <c r="BS219" s="119"/>
      <c r="BT219" s="119"/>
      <c r="BU219" s="119"/>
      <c r="BV219" s="119"/>
      <c r="BW219" s="119"/>
      <c r="BX219" s="119"/>
      <c r="BY219" s="119"/>
      <c r="BZ219" s="121"/>
      <c r="CA219" s="121"/>
      <c r="CB219" s="121"/>
      <c r="CC219" s="121"/>
      <c r="CD219" s="118"/>
      <c r="CE219" s="118"/>
      <c r="CF219" s="26"/>
      <c r="CG219" s="26"/>
      <c r="CH219" s="26"/>
      <c r="CI219" s="26"/>
      <c r="CJ219" s="26"/>
      <c r="CK219" s="26"/>
      <c r="CL219" s="26"/>
      <c r="CM219" s="26"/>
      <c r="CN219" s="26"/>
      <c r="CO219" s="26"/>
      <c r="CP219" s="26"/>
      <c r="CQ219" s="26"/>
      <c r="CR219" s="26"/>
      <c r="CS219" s="26"/>
      <c r="CT219" s="26"/>
      <c r="CU219" s="26"/>
    </row>
    <row r="220" spans="1:99" ht="15.5" x14ac:dyDescent="0.35">
      <c r="A220" s="203" t="str">
        <f t="shared" si="85"/>
        <v/>
      </c>
      <c r="B220" s="161" t="str">
        <f>IF('Year 8 _2022'!$B219="","", 'Year 8 _2022'!$B219)</f>
        <v/>
      </c>
      <c r="C220" s="160" t="str">
        <f>IF('Year 8 _2022'!$C219="","", 'Year 8 _2022'!$C219)</f>
        <v>NA</v>
      </c>
      <c r="D220" s="149" t="str">
        <f>IF('Year 8 _2022'!$D219="","", 'Year 8 _2022'!$D219)</f>
        <v/>
      </c>
      <c r="E220" s="138"/>
      <c r="F220" s="230" t="str">
        <f>IF('Year 8 _2022'!$E219="","", 'Year 8 _2022'!$E219)</f>
        <v/>
      </c>
      <c r="G220" s="161" t="str">
        <f>IF('Year 8 _2022'!$AB219="","", 'Year 8 _2022'!$AB219)</f>
        <v/>
      </c>
      <c r="H220" s="120"/>
      <c r="I220" s="171" t="str">
        <f>IF('Year 8 _2022'!$I219="","", 'Year 8 _2022'!$I219)</f>
        <v/>
      </c>
      <c r="J220" s="181"/>
      <c r="K220" s="180" t="str">
        <f>IF('Year 8 _2022'!$J219="","", 'Year 8 _2022'!$J219)</f>
        <v/>
      </c>
      <c r="L220" s="181"/>
      <c r="M220" s="180">
        <f t="shared" si="94"/>
        <v>0</v>
      </c>
      <c r="N220" s="180" t="str">
        <f>IF('Year 8 _2022'!$L219="","", 'Year 8 _2022'!$L219)</f>
        <v/>
      </c>
      <c r="O220" s="181"/>
      <c r="P220" s="171">
        <f>IF('Year 8 _2022'!$O219="",0, ('Year 8 _2022'!$O219+'Year 8 _2022'!$R219))</f>
        <v>0</v>
      </c>
      <c r="Q220" s="181"/>
      <c r="R220" s="180">
        <f>IF('Year 8 _2022'!$P219="",0, 'Year 8 _2022'!$P219)</f>
        <v>0</v>
      </c>
      <c r="S220" s="242"/>
      <c r="T220" s="349"/>
      <c r="U220" s="242"/>
      <c r="V220" s="174">
        <f t="shared" si="86"/>
        <v>0</v>
      </c>
      <c r="W220" s="351"/>
      <c r="X220" s="175"/>
      <c r="Y220" s="180">
        <f>IF('Year 8 _2022'!$V219="",0, ('Year 8 _2022'!$V219+'Year 8 _2022'!$Y219))</f>
        <v>0</v>
      </c>
      <c r="Z220" s="181"/>
      <c r="AA220" s="162">
        <f>IF('Year 8 _2022'!$W219="",0, 'Year 8 _2022'!$W219)</f>
        <v>0</v>
      </c>
      <c r="AB220" s="184"/>
      <c r="AC220" s="353"/>
      <c r="AD220" s="120"/>
      <c r="AE220" s="174">
        <f t="shared" si="96"/>
        <v>0</v>
      </c>
      <c r="AF220" s="183"/>
      <c r="AG220" s="165" t="str">
        <f t="shared" si="87"/>
        <v/>
      </c>
      <c r="AH220" s="170" t="str">
        <f t="shared" si="88"/>
        <v/>
      </c>
      <c r="AI220" s="153">
        <f t="shared" si="73"/>
        <v>0</v>
      </c>
      <c r="AJ220" s="166" t="str">
        <f t="shared" si="89"/>
        <v>NA</v>
      </c>
      <c r="AK220" s="166" t="str">
        <f t="shared" si="74"/>
        <v/>
      </c>
      <c r="AL220" s="166" t="str">
        <f t="shared" si="75"/>
        <v/>
      </c>
      <c r="AM220" s="166" t="str">
        <f t="shared" si="76"/>
        <v/>
      </c>
      <c r="AN220" s="166">
        <f t="shared" si="77"/>
        <v>0</v>
      </c>
      <c r="AO220" s="166">
        <f t="shared" si="78"/>
        <v>0</v>
      </c>
      <c r="AP220" s="166">
        <f t="shared" si="79"/>
        <v>0</v>
      </c>
      <c r="AQ220" s="166">
        <f t="shared" si="80"/>
        <v>0</v>
      </c>
      <c r="AR220" s="167" t="str">
        <f>IF('Year 8 _2022'!$S219="","", 'Year 8 _2022'!$S219)</f>
        <v/>
      </c>
      <c r="AS220" s="166" t="str">
        <f>IF('Year 8 _2022'!$Z219="","", 'Year 8 _2022'!$Z219)</f>
        <v/>
      </c>
      <c r="AT220" s="166" t="str">
        <f t="shared" si="95"/>
        <v/>
      </c>
      <c r="AU220" s="166" t="str">
        <f t="shared" si="81"/>
        <v>NA</v>
      </c>
      <c r="AV220" s="166" t="str">
        <f>IF(AU220="NA","",IF(AU220=999999, "", IF(AU220=888888, "", IF(COUNTIF($AU$11:AU220,AU220)=1,AU220,""))))</f>
        <v/>
      </c>
      <c r="AW220" s="166" t="str">
        <f t="shared" si="82"/>
        <v>NA</v>
      </c>
      <c r="AX220" s="166" t="str">
        <f>IF(AW220="NA","",IF(AW220=999999, "", IF(AW220=888888, "", IF(COUNTIF($AW$11:AW220,AW220)=1,AW220,""))))</f>
        <v/>
      </c>
      <c r="AY220" s="166" t="str">
        <f t="shared" si="83"/>
        <v>NA</v>
      </c>
      <c r="AZ220" s="166" t="str">
        <f>IF(AY220="NA","",IF(AY220=999999, "", IF(AY220=888888, "", IF(COUNTIF($AY$11:AY220,AY220)=1,AY220,""))))</f>
        <v/>
      </c>
      <c r="BA220" s="166">
        <f t="shared" si="90"/>
        <v>0</v>
      </c>
      <c r="BB220" s="166">
        <f t="shared" si="91"/>
        <v>0</v>
      </c>
      <c r="BC220" s="166" t="str">
        <f t="shared" si="92"/>
        <v/>
      </c>
      <c r="BD220" s="166" t="str">
        <f t="shared" si="84"/>
        <v/>
      </c>
      <c r="BE220" s="120" t="str">
        <f t="shared" si="93"/>
        <v>NA</v>
      </c>
      <c r="BF220" s="120" t="str">
        <f>IF(BE220="NA","",IF(BE220=999999, "", IF(BE220=888888, "", IF(COUNTIF($BE$11:BE220,BE220)=1,BE220,""))))</f>
        <v/>
      </c>
      <c r="BG220" s="121"/>
      <c r="BH220" s="121"/>
      <c r="BI220" s="121"/>
      <c r="BJ220" s="121"/>
      <c r="BK220" s="121"/>
      <c r="BL220" s="121"/>
      <c r="BM220" s="119"/>
      <c r="BN220" s="119"/>
      <c r="BO220" s="119"/>
      <c r="BP220" s="119"/>
      <c r="BQ220" s="119"/>
      <c r="BR220" s="119"/>
      <c r="BS220" s="119"/>
      <c r="BT220" s="119"/>
      <c r="BU220" s="119"/>
      <c r="BV220" s="119"/>
      <c r="BW220" s="119"/>
      <c r="BX220" s="119"/>
      <c r="BY220" s="119"/>
      <c r="BZ220" s="121"/>
      <c r="CA220" s="121"/>
      <c r="CB220" s="121"/>
      <c r="CC220" s="121"/>
      <c r="CD220" s="118"/>
      <c r="CE220" s="118"/>
      <c r="CF220" s="26"/>
      <c r="CG220" s="26"/>
      <c r="CH220" s="26"/>
      <c r="CI220" s="26"/>
      <c r="CJ220" s="26"/>
      <c r="CK220" s="26"/>
      <c r="CL220" s="26"/>
      <c r="CM220" s="26"/>
      <c r="CN220" s="26"/>
      <c r="CO220" s="26"/>
      <c r="CP220" s="26"/>
      <c r="CQ220" s="26"/>
      <c r="CR220" s="26"/>
      <c r="CS220" s="26"/>
      <c r="CT220" s="26"/>
      <c r="CU220" s="26"/>
    </row>
    <row r="221" spans="1:99" ht="15.5" x14ac:dyDescent="0.35">
      <c r="A221" s="203" t="str">
        <f t="shared" si="85"/>
        <v/>
      </c>
      <c r="B221" s="161" t="str">
        <f>IF('Year 8 _2022'!$B220="","", 'Year 8 _2022'!$B220)</f>
        <v/>
      </c>
      <c r="C221" s="160" t="str">
        <f>IF('Year 8 _2022'!$C220="","", 'Year 8 _2022'!$C220)</f>
        <v>NA</v>
      </c>
      <c r="D221" s="149" t="str">
        <f>IF('Year 8 _2022'!$D220="","", 'Year 8 _2022'!$D220)</f>
        <v/>
      </c>
      <c r="E221" s="138"/>
      <c r="F221" s="230" t="str">
        <f>IF('Year 8 _2022'!$E220="","", 'Year 8 _2022'!$E220)</f>
        <v/>
      </c>
      <c r="G221" s="161" t="str">
        <f>IF('Year 8 _2022'!$AB220="","", 'Year 8 _2022'!$AB220)</f>
        <v/>
      </c>
      <c r="H221" s="120"/>
      <c r="I221" s="171" t="str">
        <f>IF('Year 8 _2022'!$I220="","", 'Year 8 _2022'!$I220)</f>
        <v/>
      </c>
      <c r="J221" s="181"/>
      <c r="K221" s="180" t="str">
        <f>IF('Year 8 _2022'!$J220="","", 'Year 8 _2022'!$J220)</f>
        <v/>
      </c>
      <c r="L221" s="181"/>
      <c r="M221" s="180">
        <f t="shared" si="94"/>
        <v>0</v>
      </c>
      <c r="N221" s="180" t="str">
        <f>IF('Year 8 _2022'!$L220="","", 'Year 8 _2022'!$L220)</f>
        <v/>
      </c>
      <c r="O221" s="181"/>
      <c r="P221" s="171">
        <f>IF('Year 8 _2022'!$O220="",0, ('Year 8 _2022'!$O220+'Year 8 _2022'!$R220))</f>
        <v>0</v>
      </c>
      <c r="Q221" s="181"/>
      <c r="R221" s="180">
        <f>IF('Year 8 _2022'!$P220="",0, 'Year 8 _2022'!$P220)</f>
        <v>0</v>
      </c>
      <c r="S221" s="242"/>
      <c r="T221" s="349"/>
      <c r="U221" s="242"/>
      <c r="V221" s="174">
        <f t="shared" si="86"/>
        <v>0</v>
      </c>
      <c r="W221" s="351"/>
      <c r="X221" s="175"/>
      <c r="Y221" s="180">
        <f>IF('Year 8 _2022'!$V220="",0, ('Year 8 _2022'!$V220+'Year 8 _2022'!$Y220))</f>
        <v>0</v>
      </c>
      <c r="Z221" s="181"/>
      <c r="AA221" s="162">
        <f>IF('Year 8 _2022'!$W220="",0, 'Year 8 _2022'!$W220)</f>
        <v>0</v>
      </c>
      <c r="AB221" s="184"/>
      <c r="AC221" s="353"/>
      <c r="AD221" s="120"/>
      <c r="AE221" s="174">
        <f t="shared" si="96"/>
        <v>0</v>
      </c>
      <c r="AF221" s="183"/>
      <c r="AG221" s="165" t="str">
        <f t="shared" si="87"/>
        <v/>
      </c>
      <c r="AH221" s="170" t="str">
        <f t="shared" si="88"/>
        <v/>
      </c>
      <c r="AI221" s="153">
        <f t="shared" si="73"/>
        <v>0</v>
      </c>
      <c r="AJ221" s="166" t="str">
        <f t="shared" si="89"/>
        <v>NA</v>
      </c>
      <c r="AK221" s="166" t="str">
        <f t="shared" si="74"/>
        <v/>
      </c>
      <c r="AL221" s="166" t="str">
        <f t="shared" si="75"/>
        <v/>
      </c>
      <c r="AM221" s="166" t="str">
        <f t="shared" si="76"/>
        <v/>
      </c>
      <c r="AN221" s="166">
        <f t="shared" si="77"/>
        <v>0</v>
      </c>
      <c r="AO221" s="166">
        <f t="shared" si="78"/>
        <v>0</v>
      </c>
      <c r="AP221" s="166">
        <f t="shared" si="79"/>
        <v>0</v>
      </c>
      <c r="AQ221" s="166">
        <f t="shared" si="80"/>
        <v>0</v>
      </c>
      <c r="AR221" s="167" t="str">
        <f>IF('Year 8 _2022'!$S220="","", 'Year 8 _2022'!$S220)</f>
        <v/>
      </c>
      <c r="AS221" s="166" t="str">
        <f>IF('Year 8 _2022'!$Z220="","", 'Year 8 _2022'!$Z220)</f>
        <v/>
      </c>
      <c r="AT221" s="166" t="str">
        <f t="shared" si="95"/>
        <v/>
      </c>
      <c r="AU221" s="166" t="str">
        <f t="shared" si="81"/>
        <v>NA</v>
      </c>
      <c r="AV221" s="166" t="str">
        <f>IF(AU221="NA","",IF(AU221=999999, "", IF(AU221=888888, "", IF(COUNTIF($AU$11:AU221,AU221)=1,AU221,""))))</f>
        <v/>
      </c>
      <c r="AW221" s="166" t="str">
        <f t="shared" si="82"/>
        <v>NA</v>
      </c>
      <c r="AX221" s="166" t="str">
        <f>IF(AW221="NA","",IF(AW221=999999, "", IF(AW221=888888, "", IF(COUNTIF($AW$11:AW221,AW221)=1,AW221,""))))</f>
        <v/>
      </c>
      <c r="AY221" s="166" t="str">
        <f t="shared" si="83"/>
        <v>NA</v>
      </c>
      <c r="AZ221" s="166" t="str">
        <f>IF(AY221="NA","",IF(AY221=999999, "", IF(AY221=888888, "", IF(COUNTIF($AY$11:AY221,AY221)=1,AY221,""))))</f>
        <v/>
      </c>
      <c r="BA221" s="166">
        <f t="shared" si="90"/>
        <v>0</v>
      </c>
      <c r="BB221" s="166">
        <f t="shared" si="91"/>
        <v>0</v>
      </c>
      <c r="BC221" s="166" t="str">
        <f t="shared" si="92"/>
        <v/>
      </c>
      <c r="BD221" s="166" t="str">
        <f t="shared" si="84"/>
        <v/>
      </c>
      <c r="BE221" s="120" t="str">
        <f t="shared" si="93"/>
        <v>NA</v>
      </c>
      <c r="BF221" s="120" t="str">
        <f>IF(BE221="NA","",IF(BE221=999999, "", IF(BE221=888888, "", IF(COUNTIF($BE$11:BE221,BE221)=1,BE221,""))))</f>
        <v/>
      </c>
      <c r="BG221" s="121"/>
      <c r="BH221" s="121"/>
      <c r="BI221" s="121"/>
      <c r="BJ221" s="121"/>
      <c r="BK221" s="121"/>
      <c r="BL221" s="121"/>
      <c r="BM221" s="119"/>
      <c r="BN221" s="119"/>
      <c r="BO221" s="119"/>
      <c r="BP221" s="119"/>
      <c r="BQ221" s="119"/>
      <c r="BR221" s="119"/>
      <c r="BS221" s="119"/>
      <c r="BT221" s="119"/>
      <c r="BU221" s="119"/>
      <c r="BV221" s="119"/>
      <c r="BW221" s="119"/>
      <c r="BX221" s="119"/>
      <c r="BY221" s="119"/>
      <c r="BZ221" s="121"/>
      <c r="CA221" s="121"/>
      <c r="CB221" s="121"/>
      <c r="CC221" s="121"/>
      <c r="CD221" s="118"/>
      <c r="CE221" s="118"/>
      <c r="CF221" s="26"/>
      <c r="CG221" s="26"/>
      <c r="CH221" s="26"/>
      <c r="CI221" s="26"/>
      <c r="CJ221" s="26"/>
      <c r="CK221" s="26"/>
      <c r="CL221" s="26"/>
      <c r="CM221" s="26"/>
      <c r="CN221" s="26"/>
      <c r="CO221" s="26"/>
      <c r="CP221" s="26"/>
      <c r="CQ221" s="26"/>
      <c r="CR221" s="26"/>
      <c r="CS221" s="26"/>
      <c r="CT221" s="26"/>
      <c r="CU221" s="26"/>
    </row>
    <row r="222" spans="1:99" ht="15.5" x14ac:dyDescent="0.35">
      <c r="A222" s="203" t="str">
        <f t="shared" si="85"/>
        <v/>
      </c>
      <c r="B222" s="161" t="str">
        <f>IF('Year 8 _2022'!$B221="","", 'Year 8 _2022'!$B221)</f>
        <v/>
      </c>
      <c r="C222" s="160" t="str">
        <f>IF('Year 8 _2022'!$C221="","", 'Year 8 _2022'!$C221)</f>
        <v>NA</v>
      </c>
      <c r="D222" s="149" t="str">
        <f>IF('Year 8 _2022'!$D221="","", 'Year 8 _2022'!$D221)</f>
        <v/>
      </c>
      <c r="E222" s="138"/>
      <c r="F222" s="230" t="str">
        <f>IF('Year 8 _2022'!$E221="","", 'Year 8 _2022'!$E221)</f>
        <v/>
      </c>
      <c r="G222" s="161" t="str">
        <f>IF('Year 8 _2022'!$AB221="","", 'Year 8 _2022'!$AB221)</f>
        <v/>
      </c>
      <c r="H222" s="120"/>
      <c r="I222" s="171" t="str">
        <f>IF('Year 8 _2022'!$I221="","", 'Year 8 _2022'!$I221)</f>
        <v/>
      </c>
      <c r="J222" s="181"/>
      <c r="K222" s="180" t="str">
        <f>IF('Year 8 _2022'!$J221="","", 'Year 8 _2022'!$J221)</f>
        <v/>
      </c>
      <c r="L222" s="181"/>
      <c r="M222" s="180">
        <f t="shared" si="94"/>
        <v>0</v>
      </c>
      <c r="N222" s="180" t="str">
        <f>IF('Year 8 _2022'!$L221="","", 'Year 8 _2022'!$L221)</f>
        <v/>
      </c>
      <c r="O222" s="181"/>
      <c r="P222" s="171">
        <f>IF('Year 8 _2022'!$O221="",0, ('Year 8 _2022'!$O221+'Year 8 _2022'!$R221))</f>
        <v>0</v>
      </c>
      <c r="Q222" s="181"/>
      <c r="R222" s="180">
        <f>IF('Year 8 _2022'!$P221="",0, 'Year 8 _2022'!$P221)</f>
        <v>0</v>
      </c>
      <c r="S222" s="242"/>
      <c r="T222" s="349"/>
      <c r="U222" s="242"/>
      <c r="V222" s="174">
        <f t="shared" si="86"/>
        <v>0</v>
      </c>
      <c r="W222" s="351"/>
      <c r="X222" s="175"/>
      <c r="Y222" s="180">
        <f>IF('Year 8 _2022'!$V221="",0, ('Year 8 _2022'!$V221+'Year 8 _2022'!$Y221))</f>
        <v>0</v>
      </c>
      <c r="Z222" s="181"/>
      <c r="AA222" s="162">
        <f>IF('Year 8 _2022'!$W221="",0, 'Year 8 _2022'!$W221)</f>
        <v>0</v>
      </c>
      <c r="AB222" s="184"/>
      <c r="AC222" s="353"/>
      <c r="AD222" s="120"/>
      <c r="AE222" s="174">
        <f t="shared" si="96"/>
        <v>0</v>
      </c>
      <c r="AF222" s="183"/>
      <c r="AG222" s="165" t="str">
        <f t="shared" si="87"/>
        <v/>
      </c>
      <c r="AH222" s="170" t="str">
        <f t="shared" si="88"/>
        <v/>
      </c>
      <c r="AI222" s="153">
        <f t="shared" si="73"/>
        <v>0</v>
      </c>
      <c r="AJ222" s="166" t="str">
        <f t="shared" si="89"/>
        <v>NA</v>
      </c>
      <c r="AK222" s="166" t="str">
        <f t="shared" si="74"/>
        <v/>
      </c>
      <c r="AL222" s="166" t="str">
        <f t="shared" si="75"/>
        <v/>
      </c>
      <c r="AM222" s="166" t="str">
        <f t="shared" si="76"/>
        <v/>
      </c>
      <c r="AN222" s="166">
        <f t="shared" si="77"/>
        <v>0</v>
      </c>
      <c r="AO222" s="166">
        <f t="shared" si="78"/>
        <v>0</v>
      </c>
      <c r="AP222" s="166">
        <f t="shared" si="79"/>
        <v>0</v>
      </c>
      <c r="AQ222" s="166">
        <f t="shared" si="80"/>
        <v>0</v>
      </c>
      <c r="AR222" s="167" t="str">
        <f>IF('Year 8 _2022'!$S221="","", 'Year 8 _2022'!$S221)</f>
        <v/>
      </c>
      <c r="AS222" s="166" t="str">
        <f>IF('Year 8 _2022'!$Z221="","", 'Year 8 _2022'!$Z221)</f>
        <v/>
      </c>
      <c r="AT222" s="166" t="str">
        <f t="shared" si="95"/>
        <v/>
      </c>
      <c r="AU222" s="166" t="str">
        <f t="shared" si="81"/>
        <v>NA</v>
      </c>
      <c r="AV222" s="166" t="str">
        <f>IF(AU222="NA","",IF(AU222=999999, "", IF(AU222=888888, "", IF(COUNTIF($AU$11:AU222,AU222)=1,AU222,""))))</f>
        <v/>
      </c>
      <c r="AW222" s="166" t="str">
        <f t="shared" si="82"/>
        <v>NA</v>
      </c>
      <c r="AX222" s="166" t="str">
        <f>IF(AW222="NA","",IF(AW222=999999, "", IF(AW222=888888, "", IF(COUNTIF($AW$11:AW222,AW222)=1,AW222,""))))</f>
        <v/>
      </c>
      <c r="AY222" s="166" t="str">
        <f t="shared" si="83"/>
        <v>NA</v>
      </c>
      <c r="AZ222" s="166" t="str">
        <f>IF(AY222="NA","",IF(AY222=999999, "", IF(AY222=888888, "", IF(COUNTIF($AY$11:AY222,AY222)=1,AY222,""))))</f>
        <v/>
      </c>
      <c r="BA222" s="166">
        <f t="shared" si="90"/>
        <v>0</v>
      </c>
      <c r="BB222" s="166">
        <f t="shared" si="91"/>
        <v>0</v>
      </c>
      <c r="BC222" s="166" t="str">
        <f t="shared" si="92"/>
        <v/>
      </c>
      <c r="BD222" s="166" t="str">
        <f t="shared" si="84"/>
        <v/>
      </c>
      <c r="BE222" s="120" t="str">
        <f t="shared" si="93"/>
        <v>NA</v>
      </c>
      <c r="BF222" s="120" t="str">
        <f>IF(BE222="NA","",IF(BE222=999999, "", IF(BE222=888888, "", IF(COUNTIF($BE$11:BE222,BE222)=1,BE222,""))))</f>
        <v/>
      </c>
      <c r="BG222" s="121"/>
      <c r="BH222" s="121"/>
      <c r="BI222" s="121"/>
      <c r="BJ222" s="121"/>
      <c r="BK222" s="121"/>
      <c r="BL222" s="121"/>
      <c r="BM222" s="119"/>
      <c r="BN222" s="119"/>
      <c r="BO222" s="119"/>
      <c r="BP222" s="119"/>
      <c r="BQ222" s="119"/>
      <c r="BR222" s="119"/>
      <c r="BS222" s="119"/>
      <c r="BT222" s="119"/>
      <c r="BU222" s="119"/>
      <c r="BV222" s="119"/>
      <c r="BW222" s="119"/>
      <c r="BX222" s="119"/>
      <c r="BY222" s="119"/>
      <c r="BZ222" s="121"/>
      <c r="CA222" s="121"/>
      <c r="CB222" s="121"/>
      <c r="CC222" s="121"/>
      <c r="CD222" s="118"/>
      <c r="CE222" s="118"/>
      <c r="CF222" s="26"/>
      <c r="CG222" s="26"/>
      <c r="CH222" s="26"/>
      <c r="CI222" s="26"/>
      <c r="CJ222" s="26"/>
      <c r="CK222" s="26"/>
      <c r="CL222" s="26"/>
      <c r="CM222" s="26"/>
      <c r="CN222" s="26"/>
      <c r="CO222" s="26"/>
      <c r="CP222" s="26"/>
      <c r="CQ222" s="26"/>
      <c r="CR222" s="26"/>
      <c r="CS222" s="26"/>
      <c r="CT222" s="26"/>
      <c r="CU222" s="26"/>
    </row>
    <row r="223" spans="1:99" ht="15.5" x14ac:dyDescent="0.35">
      <c r="A223" s="203" t="str">
        <f t="shared" si="85"/>
        <v/>
      </c>
      <c r="B223" s="161" t="str">
        <f>IF('Year 8 _2022'!$B222="","", 'Year 8 _2022'!$B222)</f>
        <v/>
      </c>
      <c r="C223" s="160" t="str">
        <f>IF('Year 8 _2022'!$C222="","", 'Year 8 _2022'!$C222)</f>
        <v>NA</v>
      </c>
      <c r="D223" s="149" t="str">
        <f>IF('Year 8 _2022'!$D222="","", 'Year 8 _2022'!$D222)</f>
        <v/>
      </c>
      <c r="E223" s="138"/>
      <c r="F223" s="230" t="str">
        <f>IF('Year 8 _2022'!$E222="","", 'Year 8 _2022'!$E222)</f>
        <v/>
      </c>
      <c r="G223" s="161" t="str">
        <f>IF('Year 8 _2022'!$AB222="","", 'Year 8 _2022'!$AB222)</f>
        <v/>
      </c>
      <c r="H223" s="120"/>
      <c r="I223" s="171" t="str">
        <f>IF('Year 8 _2022'!$I222="","", 'Year 8 _2022'!$I222)</f>
        <v/>
      </c>
      <c r="J223" s="181"/>
      <c r="K223" s="180" t="str">
        <f>IF('Year 8 _2022'!$J222="","", 'Year 8 _2022'!$J222)</f>
        <v/>
      </c>
      <c r="L223" s="181"/>
      <c r="M223" s="180">
        <f t="shared" si="94"/>
        <v>0</v>
      </c>
      <c r="N223" s="180" t="str">
        <f>IF('Year 8 _2022'!$L222="","", 'Year 8 _2022'!$L222)</f>
        <v/>
      </c>
      <c r="O223" s="181"/>
      <c r="P223" s="171">
        <f>IF('Year 8 _2022'!$O222="",0, ('Year 8 _2022'!$O222+'Year 8 _2022'!$R222))</f>
        <v>0</v>
      </c>
      <c r="Q223" s="181"/>
      <c r="R223" s="180">
        <f>IF('Year 8 _2022'!$P222="",0, 'Year 8 _2022'!$P222)</f>
        <v>0</v>
      </c>
      <c r="S223" s="242"/>
      <c r="T223" s="349"/>
      <c r="U223" s="242"/>
      <c r="V223" s="174">
        <f t="shared" si="86"/>
        <v>0</v>
      </c>
      <c r="W223" s="351"/>
      <c r="X223" s="175"/>
      <c r="Y223" s="180">
        <f>IF('Year 8 _2022'!$V222="",0, ('Year 8 _2022'!$V222+'Year 8 _2022'!$Y222))</f>
        <v>0</v>
      </c>
      <c r="Z223" s="181"/>
      <c r="AA223" s="162">
        <f>IF('Year 8 _2022'!$W222="",0, 'Year 8 _2022'!$W222)</f>
        <v>0</v>
      </c>
      <c r="AB223" s="184"/>
      <c r="AC223" s="353"/>
      <c r="AD223" s="120"/>
      <c r="AE223" s="174">
        <f t="shared" si="96"/>
        <v>0</v>
      </c>
      <c r="AF223" s="183"/>
      <c r="AG223" s="165" t="str">
        <f t="shared" si="87"/>
        <v/>
      </c>
      <c r="AH223" s="170" t="str">
        <f t="shared" si="88"/>
        <v/>
      </c>
      <c r="AI223" s="153">
        <f t="shared" si="73"/>
        <v>0</v>
      </c>
      <c r="AJ223" s="166" t="str">
        <f t="shared" si="89"/>
        <v>NA</v>
      </c>
      <c r="AK223" s="166" t="str">
        <f t="shared" si="74"/>
        <v/>
      </c>
      <c r="AL223" s="166" t="str">
        <f t="shared" si="75"/>
        <v/>
      </c>
      <c r="AM223" s="166" t="str">
        <f t="shared" si="76"/>
        <v/>
      </c>
      <c r="AN223" s="166">
        <f t="shared" si="77"/>
        <v>0</v>
      </c>
      <c r="AO223" s="166">
        <f t="shared" si="78"/>
        <v>0</v>
      </c>
      <c r="AP223" s="166">
        <f t="shared" si="79"/>
        <v>0</v>
      </c>
      <c r="AQ223" s="166">
        <f t="shared" si="80"/>
        <v>0</v>
      </c>
      <c r="AR223" s="167" t="str">
        <f>IF('Year 8 _2022'!$S222="","", 'Year 8 _2022'!$S222)</f>
        <v/>
      </c>
      <c r="AS223" s="166" t="str">
        <f>IF('Year 8 _2022'!$Z222="","", 'Year 8 _2022'!$Z222)</f>
        <v/>
      </c>
      <c r="AT223" s="166" t="str">
        <f t="shared" si="95"/>
        <v/>
      </c>
      <c r="AU223" s="166" t="str">
        <f t="shared" si="81"/>
        <v>NA</v>
      </c>
      <c r="AV223" s="166" t="str">
        <f>IF(AU223="NA","",IF(AU223=999999, "", IF(AU223=888888, "", IF(COUNTIF($AU$11:AU223,AU223)=1,AU223,""))))</f>
        <v/>
      </c>
      <c r="AW223" s="166" t="str">
        <f t="shared" si="82"/>
        <v>NA</v>
      </c>
      <c r="AX223" s="166" t="str">
        <f>IF(AW223="NA","",IF(AW223=999999, "", IF(AW223=888888, "", IF(COUNTIF($AW$11:AW223,AW223)=1,AW223,""))))</f>
        <v/>
      </c>
      <c r="AY223" s="166" t="str">
        <f t="shared" si="83"/>
        <v>NA</v>
      </c>
      <c r="AZ223" s="166" t="str">
        <f>IF(AY223="NA","",IF(AY223=999999, "", IF(AY223=888888, "", IF(COUNTIF($AY$11:AY223,AY223)=1,AY223,""))))</f>
        <v/>
      </c>
      <c r="BA223" s="166">
        <f t="shared" si="90"/>
        <v>0</v>
      </c>
      <c r="BB223" s="166">
        <f t="shared" si="91"/>
        <v>0</v>
      </c>
      <c r="BC223" s="166" t="str">
        <f t="shared" si="92"/>
        <v/>
      </c>
      <c r="BD223" s="166" t="str">
        <f t="shared" si="84"/>
        <v/>
      </c>
      <c r="BE223" s="120" t="str">
        <f t="shared" si="93"/>
        <v>NA</v>
      </c>
      <c r="BF223" s="120" t="str">
        <f>IF(BE223="NA","",IF(BE223=999999, "", IF(BE223=888888, "", IF(COUNTIF($BE$11:BE223,BE223)=1,BE223,""))))</f>
        <v/>
      </c>
      <c r="BG223" s="121"/>
      <c r="BH223" s="121"/>
      <c r="BI223" s="121"/>
      <c r="BJ223" s="121"/>
      <c r="BK223" s="121"/>
      <c r="BL223" s="121"/>
      <c r="BM223" s="119"/>
      <c r="BN223" s="119"/>
      <c r="BO223" s="119"/>
      <c r="BP223" s="119"/>
      <c r="BQ223" s="119"/>
      <c r="BR223" s="119"/>
      <c r="BS223" s="119"/>
      <c r="BT223" s="119"/>
      <c r="BU223" s="119"/>
      <c r="BV223" s="119"/>
      <c r="BW223" s="119"/>
      <c r="BX223" s="119"/>
      <c r="BY223" s="119"/>
      <c r="BZ223" s="121"/>
      <c r="CA223" s="121"/>
      <c r="CB223" s="121"/>
      <c r="CC223" s="121"/>
      <c r="CD223" s="118"/>
      <c r="CE223" s="118"/>
      <c r="CF223" s="26"/>
      <c r="CG223" s="26"/>
      <c r="CH223" s="26"/>
      <c r="CI223" s="26"/>
      <c r="CJ223" s="26"/>
      <c r="CK223" s="26"/>
      <c r="CL223" s="26"/>
      <c r="CM223" s="26"/>
      <c r="CN223" s="26"/>
      <c r="CO223" s="26"/>
      <c r="CP223" s="26"/>
      <c r="CQ223" s="26"/>
      <c r="CR223" s="26"/>
      <c r="CS223" s="26"/>
      <c r="CT223" s="26"/>
      <c r="CU223" s="26"/>
    </row>
    <row r="224" spans="1:99" ht="15.5" x14ac:dyDescent="0.35">
      <c r="A224" s="203" t="str">
        <f t="shared" si="85"/>
        <v/>
      </c>
      <c r="B224" s="161" t="str">
        <f>IF('Year 8 _2022'!$B223="","", 'Year 8 _2022'!$B223)</f>
        <v/>
      </c>
      <c r="C224" s="160" t="str">
        <f>IF('Year 8 _2022'!$C223="","", 'Year 8 _2022'!$C223)</f>
        <v>NA</v>
      </c>
      <c r="D224" s="149" t="str">
        <f>IF('Year 8 _2022'!$D223="","", 'Year 8 _2022'!$D223)</f>
        <v/>
      </c>
      <c r="E224" s="138"/>
      <c r="F224" s="230" t="str">
        <f>IF('Year 8 _2022'!$E223="","", 'Year 8 _2022'!$E223)</f>
        <v/>
      </c>
      <c r="G224" s="161" t="str">
        <f>IF('Year 8 _2022'!$AB223="","", 'Year 8 _2022'!$AB223)</f>
        <v/>
      </c>
      <c r="H224" s="120"/>
      <c r="I224" s="171" t="str">
        <f>IF('Year 8 _2022'!$I223="","", 'Year 8 _2022'!$I223)</f>
        <v/>
      </c>
      <c r="J224" s="181"/>
      <c r="K224" s="180" t="str">
        <f>IF('Year 8 _2022'!$J223="","", 'Year 8 _2022'!$J223)</f>
        <v/>
      </c>
      <c r="L224" s="181"/>
      <c r="M224" s="180">
        <f t="shared" si="94"/>
        <v>0</v>
      </c>
      <c r="N224" s="180" t="str">
        <f>IF('Year 8 _2022'!$L223="","", 'Year 8 _2022'!$L223)</f>
        <v/>
      </c>
      <c r="O224" s="181"/>
      <c r="P224" s="171">
        <f>IF('Year 8 _2022'!$O223="",0, ('Year 8 _2022'!$O223+'Year 8 _2022'!$R223))</f>
        <v>0</v>
      </c>
      <c r="Q224" s="181"/>
      <c r="R224" s="180">
        <f>IF('Year 8 _2022'!$P223="",0, 'Year 8 _2022'!$P223)</f>
        <v>0</v>
      </c>
      <c r="S224" s="242"/>
      <c r="T224" s="349"/>
      <c r="U224" s="242"/>
      <c r="V224" s="174">
        <f t="shared" si="86"/>
        <v>0</v>
      </c>
      <c r="W224" s="351"/>
      <c r="X224" s="175"/>
      <c r="Y224" s="180">
        <f>IF('Year 8 _2022'!$V223="",0, ('Year 8 _2022'!$V223+'Year 8 _2022'!$Y223))</f>
        <v>0</v>
      </c>
      <c r="Z224" s="181"/>
      <c r="AA224" s="162">
        <f>IF('Year 8 _2022'!$W223="",0, 'Year 8 _2022'!$W223)</f>
        <v>0</v>
      </c>
      <c r="AB224" s="184"/>
      <c r="AC224" s="353"/>
      <c r="AD224" s="120"/>
      <c r="AE224" s="174">
        <f t="shared" si="96"/>
        <v>0</v>
      </c>
      <c r="AF224" s="183"/>
      <c r="AG224" s="165" t="str">
        <f t="shared" si="87"/>
        <v/>
      </c>
      <c r="AH224" s="170" t="str">
        <f t="shared" si="88"/>
        <v/>
      </c>
      <c r="AI224" s="153">
        <f t="shared" si="73"/>
        <v>0</v>
      </c>
      <c r="AJ224" s="166" t="str">
        <f t="shared" si="89"/>
        <v>NA</v>
      </c>
      <c r="AK224" s="166" t="str">
        <f t="shared" si="74"/>
        <v/>
      </c>
      <c r="AL224" s="166" t="str">
        <f t="shared" si="75"/>
        <v/>
      </c>
      <c r="AM224" s="166" t="str">
        <f t="shared" si="76"/>
        <v/>
      </c>
      <c r="AN224" s="166">
        <f t="shared" si="77"/>
        <v>0</v>
      </c>
      <c r="AO224" s="166">
        <f t="shared" si="78"/>
        <v>0</v>
      </c>
      <c r="AP224" s="166">
        <f t="shared" si="79"/>
        <v>0</v>
      </c>
      <c r="AQ224" s="166">
        <f t="shared" si="80"/>
        <v>0</v>
      </c>
      <c r="AR224" s="167" t="str">
        <f>IF('Year 8 _2022'!$S223="","", 'Year 8 _2022'!$S223)</f>
        <v/>
      </c>
      <c r="AS224" s="166" t="str">
        <f>IF('Year 8 _2022'!$Z223="","", 'Year 8 _2022'!$Z223)</f>
        <v/>
      </c>
      <c r="AT224" s="166" t="str">
        <f t="shared" si="95"/>
        <v/>
      </c>
      <c r="AU224" s="166" t="str">
        <f t="shared" si="81"/>
        <v>NA</v>
      </c>
      <c r="AV224" s="166" t="str">
        <f>IF(AU224="NA","",IF(AU224=999999, "", IF(AU224=888888, "", IF(COUNTIF($AU$11:AU224,AU224)=1,AU224,""))))</f>
        <v/>
      </c>
      <c r="AW224" s="166" t="str">
        <f t="shared" si="82"/>
        <v>NA</v>
      </c>
      <c r="AX224" s="166" t="str">
        <f>IF(AW224="NA","",IF(AW224=999999, "", IF(AW224=888888, "", IF(COUNTIF($AW$11:AW224,AW224)=1,AW224,""))))</f>
        <v/>
      </c>
      <c r="AY224" s="166" t="str">
        <f t="shared" si="83"/>
        <v>NA</v>
      </c>
      <c r="AZ224" s="166" t="str">
        <f>IF(AY224="NA","",IF(AY224=999999, "", IF(AY224=888888, "", IF(COUNTIF($AY$11:AY224,AY224)=1,AY224,""))))</f>
        <v/>
      </c>
      <c r="BA224" s="166">
        <f t="shared" si="90"/>
        <v>0</v>
      </c>
      <c r="BB224" s="166">
        <f t="shared" si="91"/>
        <v>0</v>
      </c>
      <c r="BC224" s="166" t="str">
        <f t="shared" si="92"/>
        <v/>
      </c>
      <c r="BD224" s="166" t="str">
        <f t="shared" si="84"/>
        <v/>
      </c>
      <c r="BE224" s="120" t="str">
        <f t="shared" si="93"/>
        <v>NA</v>
      </c>
      <c r="BF224" s="120" t="str">
        <f>IF(BE224="NA","",IF(BE224=999999, "", IF(BE224=888888, "", IF(COUNTIF($BE$11:BE224,BE224)=1,BE224,""))))</f>
        <v/>
      </c>
      <c r="BG224" s="121"/>
      <c r="BH224" s="121"/>
      <c r="BI224" s="121"/>
      <c r="BJ224" s="121"/>
      <c r="BK224" s="121"/>
      <c r="BL224" s="121"/>
      <c r="BM224" s="119"/>
      <c r="BN224" s="119"/>
      <c r="BO224" s="119"/>
      <c r="BP224" s="119"/>
      <c r="BQ224" s="119"/>
      <c r="BR224" s="119"/>
      <c r="BS224" s="119"/>
      <c r="BT224" s="119"/>
      <c r="BU224" s="119"/>
      <c r="BV224" s="119"/>
      <c r="BW224" s="119"/>
      <c r="BX224" s="119"/>
      <c r="BY224" s="119"/>
      <c r="BZ224" s="121"/>
      <c r="CA224" s="121"/>
      <c r="CB224" s="121"/>
      <c r="CC224" s="121"/>
      <c r="CD224" s="118"/>
      <c r="CE224" s="118"/>
      <c r="CF224" s="26"/>
      <c r="CG224" s="26"/>
      <c r="CH224" s="26"/>
      <c r="CI224" s="26"/>
      <c r="CJ224" s="26"/>
      <c r="CK224" s="26"/>
      <c r="CL224" s="26"/>
      <c r="CM224" s="26"/>
      <c r="CN224" s="26"/>
      <c r="CO224" s="26"/>
      <c r="CP224" s="26"/>
      <c r="CQ224" s="26"/>
      <c r="CR224" s="26"/>
      <c r="CS224" s="26"/>
      <c r="CT224" s="26"/>
      <c r="CU224" s="26"/>
    </row>
    <row r="225" spans="1:99" ht="15.5" x14ac:dyDescent="0.35">
      <c r="A225" s="203" t="str">
        <f t="shared" si="85"/>
        <v/>
      </c>
      <c r="B225" s="161" t="str">
        <f>IF('Year 8 _2022'!$B224="","", 'Year 8 _2022'!$B224)</f>
        <v/>
      </c>
      <c r="C225" s="160" t="str">
        <f>IF('Year 8 _2022'!$C224="","", 'Year 8 _2022'!$C224)</f>
        <v>NA</v>
      </c>
      <c r="D225" s="149" t="str">
        <f>IF('Year 8 _2022'!$D224="","", 'Year 8 _2022'!$D224)</f>
        <v/>
      </c>
      <c r="E225" s="138"/>
      <c r="F225" s="230" t="str">
        <f>IF('Year 8 _2022'!$E224="","", 'Year 8 _2022'!$E224)</f>
        <v/>
      </c>
      <c r="G225" s="161" t="str">
        <f>IF('Year 8 _2022'!$AB224="","", 'Year 8 _2022'!$AB224)</f>
        <v/>
      </c>
      <c r="H225" s="120"/>
      <c r="I225" s="171" t="str">
        <f>IF('Year 8 _2022'!$I224="","", 'Year 8 _2022'!$I224)</f>
        <v/>
      </c>
      <c r="J225" s="181"/>
      <c r="K225" s="180" t="str">
        <f>IF('Year 8 _2022'!$J224="","", 'Year 8 _2022'!$J224)</f>
        <v/>
      </c>
      <c r="L225" s="181"/>
      <c r="M225" s="180">
        <f t="shared" si="94"/>
        <v>0</v>
      </c>
      <c r="N225" s="180" t="str">
        <f>IF('Year 8 _2022'!$L224="","", 'Year 8 _2022'!$L224)</f>
        <v/>
      </c>
      <c r="O225" s="181"/>
      <c r="P225" s="171">
        <f>IF('Year 8 _2022'!$O224="",0, ('Year 8 _2022'!$O224+'Year 8 _2022'!$R224))</f>
        <v>0</v>
      </c>
      <c r="Q225" s="181"/>
      <c r="R225" s="180">
        <f>IF('Year 8 _2022'!$P224="",0, 'Year 8 _2022'!$P224)</f>
        <v>0</v>
      </c>
      <c r="S225" s="242"/>
      <c r="T225" s="349"/>
      <c r="U225" s="242"/>
      <c r="V225" s="174">
        <f t="shared" si="86"/>
        <v>0</v>
      </c>
      <c r="W225" s="351"/>
      <c r="X225" s="175"/>
      <c r="Y225" s="180">
        <f>IF('Year 8 _2022'!$V224="",0, ('Year 8 _2022'!$V224+'Year 8 _2022'!$Y224))</f>
        <v>0</v>
      </c>
      <c r="Z225" s="181"/>
      <c r="AA225" s="162">
        <f>IF('Year 8 _2022'!$W224="",0, 'Year 8 _2022'!$W224)</f>
        <v>0</v>
      </c>
      <c r="AB225" s="184"/>
      <c r="AC225" s="353"/>
      <c r="AD225" s="120"/>
      <c r="AE225" s="174">
        <f t="shared" si="96"/>
        <v>0</v>
      </c>
      <c r="AF225" s="183"/>
      <c r="AG225" s="165" t="str">
        <f t="shared" si="87"/>
        <v/>
      </c>
      <c r="AH225" s="170" t="str">
        <f t="shared" si="88"/>
        <v/>
      </c>
      <c r="AI225" s="153">
        <f t="shared" si="73"/>
        <v>0</v>
      </c>
      <c r="AJ225" s="166" t="str">
        <f t="shared" si="89"/>
        <v>NA</v>
      </c>
      <c r="AK225" s="166" t="str">
        <f t="shared" si="74"/>
        <v/>
      </c>
      <c r="AL225" s="166" t="str">
        <f t="shared" si="75"/>
        <v/>
      </c>
      <c r="AM225" s="166" t="str">
        <f t="shared" si="76"/>
        <v/>
      </c>
      <c r="AN225" s="166">
        <f t="shared" si="77"/>
        <v>0</v>
      </c>
      <c r="AO225" s="166">
        <f t="shared" si="78"/>
        <v>0</v>
      </c>
      <c r="AP225" s="166">
        <f t="shared" si="79"/>
        <v>0</v>
      </c>
      <c r="AQ225" s="166">
        <f t="shared" si="80"/>
        <v>0</v>
      </c>
      <c r="AR225" s="167" t="str">
        <f>IF('Year 8 _2022'!$S224="","", 'Year 8 _2022'!$S224)</f>
        <v/>
      </c>
      <c r="AS225" s="166" t="str">
        <f>IF('Year 8 _2022'!$Z224="","", 'Year 8 _2022'!$Z224)</f>
        <v/>
      </c>
      <c r="AT225" s="166" t="str">
        <f t="shared" si="95"/>
        <v/>
      </c>
      <c r="AU225" s="166" t="str">
        <f t="shared" si="81"/>
        <v>NA</v>
      </c>
      <c r="AV225" s="166" t="str">
        <f>IF(AU225="NA","",IF(AU225=999999, "", IF(AU225=888888, "", IF(COUNTIF($AU$11:AU225,AU225)=1,AU225,""))))</f>
        <v/>
      </c>
      <c r="AW225" s="166" t="str">
        <f t="shared" si="82"/>
        <v>NA</v>
      </c>
      <c r="AX225" s="166" t="str">
        <f>IF(AW225="NA","",IF(AW225=999999, "", IF(AW225=888888, "", IF(COUNTIF($AW$11:AW225,AW225)=1,AW225,""))))</f>
        <v/>
      </c>
      <c r="AY225" s="166" t="str">
        <f t="shared" si="83"/>
        <v>NA</v>
      </c>
      <c r="AZ225" s="166" t="str">
        <f>IF(AY225="NA","",IF(AY225=999999, "", IF(AY225=888888, "", IF(COUNTIF($AY$11:AY225,AY225)=1,AY225,""))))</f>
        <v/>
      </c>
      <c r="BA225" s="166">
        <f t="shared" si="90"/>
        <v>0</v>
      </c>
      <c r="BB225" s="166">
        <f t="shared" si="91"/>
        <v>0</v>
      </c>
      <c r="BC225" s="166" t="str">
        <f t="shared" si="92"/>
        <v/>
      </c>
      <c r="BD225" s="166" t="str">
        <f t="shared" si="84"/>
        <v/>
      </c>
      <c r="BE225" s="120" t="str">
        <f t="shared" si="93"/>
        <v>NA</v>
      </c>
      <c r="BF225" s="120" t="str">
        <f>IF(BE225="NA","",IF(BE225=999999, "", IF(BE225=888888, "", IF(COUNTIF($BE$11:BE225,BE225)=1,BE225,""))))</f>
        <v/>
      </c>
      <c r="BG225" s="121"/>
      <c r="BH225" s="121"/>
      <c r="BI225" s="121"/>
      <c r="BJ225" s="121"/>
      <c r="BK225" s="121"/>
      <c r="BL225" s="121"/>
      <c r="BM225" s="119"/>
      <c r="BN225" s="119"/>
      <c r="BO225" s="119"/>
      <c r="BP225" s="119"/>
      <c r="BQ225" s="119"/>
      <c r="BR225" s="119"/>
      <c r="BS225" s="119"/>
      <c r="BT225" s="119"/>
      <c r="BU225" s="119"/>
      <c r="BV225" s="119"/>
      <c r="BW225" s="119"/>
      <c r="BX225" s="119"/>
      <c r="BY225" s="119"/>
      <c r="BZ225" s="121"/>
      <c r="CA225" s="121"/>
      <c r="CB225" s="121"/>
      <c r="CC225" s="121"/>
      <c r="CD225" s="118"/>
      <c r="CE225" s="118"/>
      <c r="CF225" s="26"/>
      <c r="CG225" s="26"/>
      <c r="CH225" s="26"/>
      <c r="CI225" s="26"/>
      <c r="CJ225" s="26"/>
      <c r="CK225" s="26"/>
      <c r="CL225" s="26"/>
      <c r="CM225" s="26"/>
      <c r="CN225" s="26"/>
      <c r="CO225" s="26"/>
      <c r="CP225" s="26"/>
      <c r="CQ225" s="26"/>
      <c r="CR225" s="26"/>
      <c r="CS225" s="26"/>
      <c r="CT225" s="26"/>
      <c r="CU225" s="26"/>
    </row>
    <row r="226" spans="1:99" ht="15.5" x14ac:dyDescent="0.35">
      <c r="A226" s="203" t="str">
        <f t="shared" si="85"/>
        <v/>
      </c>
      <c r="B226" s="161" t="str">
        <f>IF('Year 8 _2022'!$B225="","", 'Year 8 _2022'!$B225)</f>
        <v/>
      </c>
      <c r="C226" s="160" t="str">
        <f>IF('Year 8 _2022'!$C225="","", 'Year 8 _2022'!$C225)</f>
        <v>NA</v>
      </c>
      <c r="D226" s="149" t="str">
        <f>IF('Year 8 _2022'!$D225="","", 'Year 8 _2022'!$D225)</f>
        <v/>
      </c>
      <c r="E226" s="138"/>
      <c r="F226" s="230" t="str">
        <f>IF('Year 8 _2022'!$E225="","", 'Year 8 _2022'!$E225)</f>
        <v/>
      </c>
      <c r="G226" s="161" t="str">
        <f>IF('Year 8 _2022'!$AB225="","", 'Year 8 _2022'!$AB225)</f>
        <v/>
      </c>
      <c r="H226" s="120"/>
      <c r="I226" s="171" t="str">
        <f>IF('Year 8 _2022'!$I225="","", 'Year 8 _2022'!$I225)</f>
        <v/>
      </c>
      <c r="J226" s="181"/>
      <c r="K226" s="180" t="str">
        <f>IF('Year 8 _2022'!$J225="","", 'Year 8 _2022'!$J225)</f>
        <v/>
      </c>
      <c r="L226" s="181"/>
      <c r="M226" s="180">
        <f t="shared" si="94"/>
        <v>0</v>
      </c>
      <c r="N226" s="180" t="str">
        <f>IF('Year 8 _2022'!$L225="","", 'Year 8 _2022'!$L225)</f>
        <v/>
      </c>
      <c r="O226" s="181"/>
      <c r="P226" s="171">
        <f>IF('Year 8 _2022'!$O225="",0, ('Year 8 _2022'!$O225+'Year 8 _2022'!$R225))</f>
        <v>0</v>
      </c>
      <c r="Q226" s="181"/>
      <c r="R226" s="180">
        <f>IF('Year 8 _2022'!$P225="",0, 'Year 8 _2022'!$P225)</f>
        <v>0</v>
      </c>
      <c r="S226" s="242"/>
      <c r="T226" s="349"/>
      <c r="U226" s="242"/>
      <c r="V226" s="174">
        <f t="shared" si="86"/>
        <v>0</v>
      </c>
      <c r="W226" s="351"/>
      <c r="X226" s="175"/>
      <c r="Y226" s="180">
        <f>IF('Year 8 _2022'!$V225="",0, ('Year 8 _2022'!$V225+'Year 8 _2022'!$Y225))</f>
        <v>0</v>
      </c>
      <c r="Z226" s="181"/>
      <c r="AA226" s="162">
        <f>IF('Year 8 _2022'!$W225="",0, 'Year 8 _2022'!$W225)</f>
        <v>0</v>
      </c>
      <c r="AB226" s="184"/>
      <c r="AC226" s="353"/>
      <c r="AD226" s="120"/>
      <c r="AE226" s="174">
        <f t="shared" si="96"/>
        <v>0</v>
      </c>
      <c r="AF226" s="183"/>
      <c r="AG226" s="165" t="str">
        <f t="shared" si="87"/>
        <v/>
      </c>
      <c r="AH226" s="170" t="str">
        <f t="shared" si="88"/>
        <v/>
      </c>
      <c r="AI226" s="153">
        <f t="shared" si="73"/>
        <v>0</v>
      </c>
      <c r="AJ226" s="166" t="str">
        <f t="shared" si="89"/>
        <v>NA</v>
      </c>
      <c r="AK226" s="166" t="str">
        <f t="shared" si="74"/>
        <v/>
      </c>
      <c r="AL226" s="166" t="str">
        <f t="shared" si="75"/>
        <v/>
      </c>
      <c r="AM226" s="166" t="str">
        <f t="shared" si="76"/>
        <v/>
      </c>
      <c r="AN226" s="166">
        <f t="shared" si="77"/>
        <v>0</v>
      </c>
      <c r="AO226" s="166">
        <f t="shared" si="78"/>
        <v>0</v>
      </c>
      <c r="AP226" s="166">
        <f t="shared" si="79"/>
        <v>0</v>
      </c>
      <c r="AQ226" s="166">
        <f t="shared" si="80"/>
        <v>0</v>
      </c>
      <c r="AR226" s="167" t="str">
        <f>IF('Year 8 _2022'!$S225="","", 'Year 8 _2022'!$S225)</f>
        <v/>
      </c>
      <c r="AS226" s="166" t="str">
        <f>IF('Year 8 _2022'!$Z225="","", 'Year 8 _2022'!$Z225)</f>
        <v/>
      </c>
      <c r="AT226" s="166" t="str">
        <f t="shared" si="95"/>
        <v/>
      </c>
      <c r="AU226" s="166" t="str">
        <f t="shared" si="81"/>
        <v>NA</v>
      </c>
      <c r="AV226" s="166" t="str">
        <f>IF(AU226="NA","",IF(AU226=999999, "", IF(AU226=888888, "", IF(COUNTIF($AU$11:AU226,AU226)=1,AU226,""))))</f>
        <v/>
      </c>
      <c r="AW226" s="166" t="str">
        <f t="shared" si="82"/>
        <v>NA</v>
      </c>
      <c r="AX226" s="166" t="str">
        <f>IF(AW226="NA","",IF(AW226=999999, "", IF(AW226=888888, "", IF(COUNTIF($AW$11:AW226,AW226)=1,AW226,""))))</f>
        <v/>
      </c>
      <c r="AY226" s="166" t="str">
        <f t="shared" si="83"/>
        <v>NA</v>
      </c>
      <c r="AZ226" s="166" t="str">
        <f>IF(AY226="NA","",IF(AY226=999999, "", IF(AY226=888888, "", IF(COUNTIF($AY$11:AY226,AY226)=1,AY226,""))))</f>
        <v/>
      </c>
      <c r="BA226" s="166">
        <f t="shared" si="90"/>
        <v>0</v>
      </c>
      <c r="BB226" s="166">
        <f t="shared" si="91"/>
        <v>0</v>
      </c>
      <c r="BC226" s="166" t="str">
        <f t="shared" si="92"/>
        <v/>
      </c>
      <c r="BD226" s="166" t="str">
        <f t="shared" si="84"/>
        <v/>
      </c>
      <c r="BE226" s="120" t="str">
        <f t="shared" si="93"/>
        <v>NA</v>
      </c>
      <c r="BF226" s="120" t="str">
        <f>IF(BE226="NA","",IF(BE226=999999, "", IF(BE226=888888, "", IF(COUNTIF($BE$11:BE226,BE226)=1,BE226,""))))</f>
        <v/>
      </c>
      <c r="BG226" s="121"/>
      <c r="BH226" s="121"/>
      <c r="BI226" s="121"/>
      <c r="BJ226" s="121"/>
      <c r="BK226" s="121"/>
      <c r="BL226" s="121"/>
      <c r="BM226" s="119"/>
      <c r="BN226" s="119"/>
      <c r="BO226" s="119"/>
      <c r="BP226" s="119"/>
      <c r="BQ226" s="119"/>
      <c r="BR226" s="119"/>
      <c r="BS226" s="119"/>
      <c r="BT226" s="119"/>
      <c r="BU226" s="119"/>
      <c r="BV226" s="119"/>
      <c r="BW226" s="119"/>
      <c r="BX226" s="119"/>
      <c r="BY226" s="119"/>
      <c r="BZ226" s="121"/>
      <c r="CA226" s="121"/>
      <c r="CB226" s="121"/>
      <c r="CC226" s="121"/>
      <c r="CD226" s="118"/>
      <c r="CE226" s="118"/>
      <c r="CF226" s="26"/>
      <c r="CG226" s="26"/>
      <c r="CH226" s="26"/>
      <c r="CI226" s="26"/>
      <c r="CJ226" s="26"/>
      <c r="CK226" s="26"/>
      <c r="CL226" s="26"/>
      <c r="CM226" s="26"/>
      <c r="CN226" s="26"/>
      <c r="CO226" s="26"/>
      <c r="CP226" s="26"/>
      <c r="CQ226" s="26"/>
      <c r="CR226" s="26"/>
      <c r="CS226" s="26"/>
      <c r="CT226" s="26"/>
      <c r="CU226" s="26"/>
    </row>
    <row r="227" spans="1:99" ht="15.5" x14ac:dyDescent="0.35">
      <c r="A227" s="203" t="str">
        <f t="shared" si="85"/>
        <v/>
      </c>
      <c r="B227" s="161" t="str">
        <f>IF('Year 8 _2022'!$B226="","", 'Year 8 _2022'!$B226)</f>
        <v/>
      </c>
      <c r="C227" s="160" t="str">
        <f>IF('Year 8 _2022'!$C226="","", 'Year 8 _2022'!$C226)</f>
        <v>NA</v>
      </c>
      <c r="D227" s="149" t="str">
        <f>IF('Year 8 _2022'!$D226="","", 'Year 8 _2022'!$D226)</f>
        <v/>
      </c>
      <c r="E227" s="138"/>
      <c r="F227" s="230" t="str">
        <f>IF('Year 8 _2022'!$E226="","", 'Year 8 _2022'!$E226)</f>
        <v/>
      </c>
      <c r="G227" s="161" t="str">
        <f>IF('Year 8 _2022'!$AB226="","", 'Year 8 _2022'!$AB226)</f>
        <v/>
      </c>
      <c r="H227" s="120"/>
      <c r="I227" s="171" t="str">
        <f>IF('Year 8 _2022'!$I226="","", 'Year 8 _2022'!$I226)</f>
        <v/>
      </c>
      <c r="J227" s="181"/>
      <c r="K227" s="180" t="str">
        <f>IF('Year 8 _2022'!$J226="","", 'Year 8 _2022'!$J226)</f>
        <v/>
      </c>
      <c r="L227" s="181"/>
      <c r="M227" s="180">
        <f t="shared" si="94"/>
        <v>0</v>
      </c>
      <c r="N227" s="180" t="str">
        <f>IF('Year 8 _2022'!$L226="","", 'Year 8 _2022'!$L226)</f>
        <v/>
      </c>
      <c r="O227" s="181"/>
      <c r="P227" s="171">
        <f>IF('Year 8 _2022'!$O226="",0, ('Year 8 _2022'!$O226+'Year 8 _2022'!$R226))</f>
        <v>0</v>
      </c>
      <c r="Q227" s="181"/>
      <c r="R227" s="180">
        <f>IF('Year 8 _2022'!$P226="",0, 'Year 8 _2022'!$P226)</f>
        <v>0</v>
      </c>
      <c r="S227" s="242"/>
      <c r="T227" s="349"/>
      <c r="U227" s="242"/>
      <c r="V227" s="174">
        <f t="shared" si="86"/>
        <v>0</v>
      </c>
      <c r="W227" s="351"/>
      <c r="X227" s="175"/>
      <c r="Y227" s="180">
        <f>IF('Year 8 _2022'!$V226="",0, ('Year 8 _2022'!$V226+'Year 8 _2022'!$Y226))</f>
        <v>0</v>
      </c>
      <c r="Z227" s="181"/>
      <c r="AA227" s="162">
        <f>IF('Year 8 _2022'!$W226="",0, 'Year 8 _2022'!$W226)</f>
        <v>0</v>
      </c>
      <c r="AB227" s="184"/>
      <c r="AC227" s="353"/>
      <c r="AD227" s="120"/>
      <c r="AE227" s="174">
        <f t="shared" si="96"/>
        <v>0</v>
      </c>
      <c r="AF227" s="183"/>
      <c r="AG227" s="165" t="str">
        <f t="shared" si="87"/>
        <v/>
      </c>
      <c r="AH227" s="170" t="str">
        <f t="shared" si="88"/>
        <v/>
      </c>
      <c r="AI227" s="153">
        <f t="shared" si="73"/>
        <v>0</v>
      </c>
      <c r="AJ227" s="166" t="str">
        <f t="shared" si="89"/>
        <v>NA</v>
      </c>
      <c r="AK227" s="166" t="str">
        <f t="shared" si="74"/>
        <v/>
      </c>
      <c r="AL227" s="166" t="str">
        <f t="shared" si="75"/>
        <v/>
      </c>
      <c r="AM227" s="166" t="str">
        <f t="shared" si="76"/>
        <v/>
      </c>
      <c r="AN227" s="166">
        <f t="shared" si="77"/>
        <v>0</v>
      </c>
      <c r="AO227" s="166">
        <f t="shared" si="78"/>
        <v>0</v>
      </c>
      <c r="AP227" s="166">
        <f t="shared" si="79"/>
        <v>0</v>
      </c>
      <c r="AQ227" s="166">
        <f t="shared" si="80"/>
        <v>0</v>
      </c>
      <c r="AR227" s="167" t="str">
        <f>IF('Year 8 _2022'!$S226="","", 'Year 8 _2022'!$S226)</f>
        <v/>
      </c>
      <c r="AS227" s="166" t="str">
        <f>IF('Year 8 _2022'!$Z226="","", 'Year 8 _2022'!$Z226)</f>
        <v/>
      </c>
      <c r="AT227" s="166" t="str">
        <f t="shared" si="95"/>
        <v/>
      </c>
      <c r="AU227" s="166" t="str">
        <f t="shared" si="81"/>
        <v>NA</v>
      </c>
      <c r="AV227" s="166" t="str">
        <f>IF(AU227="NA","",IF(AU227=999999, "", IF(AU227=888888, "", IF(COUNTIF($AU$11:AU227,AU227)=1,AU227,""))))</f>
        <v/>
      </c>
      <c r="AW227" s="166" t="str">
        <f t="shared" si="82"/>
        <v>NA</v>
      </c>
      <c r="AX227" s="166" t="str">
        <f>IF(AW227="NA","",IF(AW227=999999, "", IF(AW227=888888, "", IF(COUNTIF($AW$11:AW227,AW227)=1,AW227,""))))</f>
        <v/>
      </c>
      <c r="AY227" s="166" t="str">
        <f t="shared" si="83"/>
        <v>NA</v>
      </c>
      <c r="AZ227" s="166" t="str">
        <f>IF(AY227="NA","",IF(AY227=999999, "", IF(AY227=888888, "", IF(COUNTIF($AY$11:AY227,AY227)=1,AY227,""))))</f>
        <v/>
      </c>
      <c r="BA227" s="166">
        <f t="shared" si="90"/>
        <v>0</v>
      </c>
      <c r="BB227" s="166">
        <f t="shared" si="91"/>
        <v>0</v>
      </c>
      <c r="BC227" s="166" t="str">
        <f t="shared" si="92"/>
        <v/>
      </c>
      <c r="BD227" s="166" t="str">
        <f t="shared" si="84"/>
        <v/>
      </c>
      <c r="BE227" s="120" t="str">
        <f t="shared" si="93"/>
        <v>NA</v>
      </c>
      <c r="BF227" s="120" t="str">
        <f>IF(BE227="NA","",IF(BE227=999999, "", IF(BE227=888888, "", IF(COUNTIF($BE$11:BE227,BE227)=1,BE227,""))))</f>
        <v/>
      </c>
      <c r="BG227" s="121"/>
      <c r="BH227" s="121"/>
      <c r="BI227" s="121"/>
      <c r="BJ227" s="121"/>
      <c r="BK227" s="121"/>
      <c r="BL227" s="121"/>
      <c r="BM227" s="119"/>
      <c r="BN227" s="119"/>
      <c r="BO227" s="119"/>
      <c r="BP227" s="119"/>
      <c r="BQ227" s="119"/>
      <c r="BR227" s="119"/>
      <c r="BS227" s="119"/>
      <c r="BT227" s="119"/>
      <c r="BU227" s="119"/>
      <c r="BV227" s="119"/>
      <c r="BW227" s="119"/>
      <c r="BX227" s="119"/>
      <c r="BY227" s="119"/>
      <c r="BZ227" s="121"/>
      <c r="CA227" s="121"/>
      <c r="CB227" s="121"/>
      <c r="CC227" s="121"/>
      <c r="CD227" s="118"/>
      <c r="CE227" s="118"/>
      <c r="CF227" s="26"/>
      <c r="CG227" s="26"/>
      <c r="CH227" s="26"/>
      <c r="CI227" s="26"/>
      <c r="CJ227" s="26"/>
      <c r="CK227" s="26"/>
      <c r="CL227" s="26"/>
      <c r="CM227" s="26"/>
      <c r="CN227" s="26"/>
      <c r="CO227" s="26"/>
      <c r="CP227" s="26"/>
      <c r="CQ227" s="26"/>
      <c r="CR227" s="26"/>
      <c r="CS227" s="26"/>
      <c r="CT227" s="26"/>
      <c r="CU227" s="26"/>
    </row>
    <row r="228" spans="1:99" ht="15.5" x14ac:dyDescent="0.35">
      <c r="A228" s="203" t="str">
        <f t="shared" si="85"/>
        <v/>
      </c>
      <c r="B228" s="161" t="str">
        <f>IF('Year 8 _2022'!$B227="","", 'Year 8 _2022'!$B227)</f>
        <v/>
      </c>
      <c r="C228" s="160" t="str">
        <f>IF('Year 8 _2022'!$C227="","", 'Year 8 _2022'!$C227)</f>
        <v>NA</v>
      </c>
      <c r="D228" s="149" t="str">
        <f>IF('Year 8 _2022'!$D227="","", 'Year 8 _2022'!$D227)</f>
        <v/>
      </c>
      <c r="E228" s="138"/>
      <c r="F228" s="230" t="str">
        <f>IF('Year 8 _2022'!$E227="","", 'Year 8 _2022'!$E227)</f>
        <v/>
      </c>
      <c r="G228" s="161" t="str">
        <f>IF('Year 8 _2022'!$AB227="","", 'Year 8 _2022'!$AB227)</f>
        <v/>
      </c>
      <c r="H228" s="120"/>
      <c r="I228" s="171" t="str">
        <f>IF('Year 8 _2022'!$I227="","", 'Year 8 _2022'!$I227)</f>
        <v/>
      </c>
      <c r="J228" s="181"/>
      <c r="K228" s="180" t="str">
        <f>IF('Year 8 _2022'!$J227="","", 'Year 8 _2022'!$J227)</f>
        <v/>
      </c>
      <c r="L228" s="181"/>
      <c r="M228" s="180">
        <f t="shared" si="94"/>
        <v>0</v>
      </c>
      <c r="N228" s="180" t="str">
        <f>IF('Year 8 _2022'!$L227="","", 'Year 8 _2022'!$L227)</f>
        <v/>
      </c>
      <c r="O228" s="181"/>
      <c r="P228" s="171">
        <f>IF('Year 8 _2022'!$O227="",0, ('Year 8 _2022'!$O227+'Year 8 _2022'!$R227))</f>
        <v>0</v>
      </c>
      <c r="Q228" s="181"/>
      <c r="R228" s="180">
        <f>IF('Year 8 _2022'!$P227="",0, 'Year 8 _2022'!$P227)</f>
        <v>0</v>
      </c>
      <c r="S228" s="242"/>
      <c r="T228" s="349"/>
      <c r="U228" s="242"/>
      <c r="V228" s="174">
        <f t="shared" si="86"/>
        <v>0</v>
      </c>
      <c r="W228" s="351"/>
      <c r="X228" s="175"/>
      <c r="Y228" s="180">
        <f>IF('Year 8 _2022'!$V227="",0, ('Year 8 _2022'!$V227+'Year 8 _2022'!$Y227))</f>
        <v>0</v>
      </c>
      <c r="Z228" s="181"/>
      <c r="AA228" s="162">
        <f>IF('Year 8 _2022'!$W227="",0, 'Year 8 _2022'!$W227)</f>
        <v>0</v>
      </c>
      <c r="AB228" s="184"/>
      <c r="AC228" s="353"/>
      <c r="AD228" s="120"/>
      <c r="AE228" s="174">
        <f t="shared" si="96"/>
        <v>0</v>
      </c>
      <c r="AF228" s="183"/>
      <c r="AG228" s="165" t="str">
        <f t="shared" si="87"/>
        <v/>
      </c>
      <c r="AH228" s="170" t="str">
        <f t="shared" si="88"/>
        <v/>
      </c>
      <c r="AI228" s="153">
        <f t="shared" si="73"/>
        <v>0</v>
      </c>
      <c r="AJ228" s="166" t="str">
        <f t="shared" si="89"/>
        <v>NA</v>
      </c>
      <c r="AK228" s="166" t="str">
        <f t="shared" si="74"/>
        <v/>
      </c>
      <c r="AL228" s="166" t="str">
        <f t="shared" si="75"/>
        <v/>
      </c>
      <c r="AM228" s="166" t="str">
        <f t="shared" si="76"/>
        <v/>
      </c>
      <c r="AN228" s="166">
        <f t="shared" si="77"/>
        <v>0</v>
      </c>
      <c r="AO228" s="166">
        <f t="shared" si="78"/>
        <v>0</v>
      </c>
      <c r="AP228" s="166">
        <f t="shared" si="79"/>
        <v>0</v>
      </c>
      <c r="AQ228" s="166">
        <f t="shared" si="80"/>
        <v>0</v>
      </c>
      <c r="AR228" s="167" t="str">
        <f>IF('Year 8 _2022'!$S227="","", 'Year 8 _2022'!$S227)</f>
        <v/>
      </c>
      <c r="AS228" s="166" t="str">
        <f>IF('Year 8 _2022'!$Z227="","", 'Year 8 _2022'!$Z227)</f>
        <v/>
      </c>
      <c r="AT228" s="166" t="str">
        <f t="shared" si="95"/>
        <v/>
      </c>
      <c r="AU228" s="166" t="str">
        <f t="shared" si="81"/>
        <v>NA</v>
      </c>
      <c r="AV228" s="166" t="str">
        <f>IF(AU228="NA","",IF(AU228=999999, "", IF(AU228=888888, "", IF(COUNTIF($AU$11:AU228,AU228)=1,AU228,""))))</f>
        <v/>
      </c>
      <c r="AW228" s="166" t="str">
        <f t="shared" si="82"/>
        <v>NA</v>
      </c>
      <c r="AX228" s="166" t="str">
        <f>IF(AW228="NA","",IF(AW228=999999, "", IF(AW228=888888, "", IF(COUNTIF($AW$11:AW228,AW228)=1,AW228,""))))</f>
        <v/>
      </c>
      <c r="AY228" s="166" t="str">
        <f t="shared" si="83"/>
        <v>NA</v>
      </c>
      <c r="AZ228" s="166" t="str">
        <f>IF(AY228="NA","",IF(AY228=999999, "", IF(AY228=888888, "", IF(COUNTIF($AY$11:AY228,AY228)=1,AY228,""))))</f>
        <v/>
      </c>
      <c r="BA228" s="166">
        <f t="shared" si="90"/>
        <v>0</v>
      </c>
      <c r="BB228" s="166">
        <f t="shared" si="91"/>
        <v>0</v>
      </c>
      <c r="BC228" s="166" t="str">
        <f t="shared" si="92"/>
        <v/>
      </c>
      <c r="BD228" s="166" t="str">
        <f t="shared" si="84"/>
        <v/>
      </c>
      <c r="BE228" s="120" t="str">
        <f t="shared" si="93"/>
        <v>NA</v>
      </c>
      <c r="BF228" s="120" t="str">
        <f>IF(BE228="NA","",IF(BE228=999999, "", IF(BE228=888888, "", IF(COUNTIF($BE$11:BE228,BE228)=1,BE228,""))))</f>
        <v/>
      </c>
      <c r="BG228" s="121"/>
      <c r="BH228" s="121"/>
      <c r="BI228" s="121"/>
      <c r="BJ228" s="121"/>
      <c r="BK228" s="121"/>
      <c r="BL228" s="121"/>
      <c r="BM228" s="119"/>
      <c r="BN228" s="119"/>
      <c r="BO228" s="119"/>
      <c r="BP228" s="119"/>
      <c r="BQ228" s="119"/>
      <c r="BR228" s="119"/>
      <c r="BS228" s="119"/>
      <c r="BT228" s="119"/>
      <c r="BU228" s="119"/>
      <c r="BV228" s="119"/>
      <c r="BW228" s="119"/>
      <c r="BX228" s="119"/>
      <c r="BY228" s="119"/>
      <c r="BZ228" s="121"/>
      <c r="CA228" s="121"/>
      <c r="CB228" s="121"/>
      <c r="CC228" s="121"/>
      <c r="CD228" s="118"/>
      <c r="CE228" s="118"/>
      <c r="CF228" s="26"/>
      <c r="CG228" s="26"/>
      <c r="CH228" s="26"/>
      <c r="CI228" s="26"/>
      <c r="CJ228" s="26"/>
      <c r="CK228" s="26"/>
      <c r="CL228" s="26"/>
      <c r="CM228" s="26"/>
      <c r="CN228" s="26"/>
      <c r="CO228" s="26"/>
      <c r="CP228" s="26"/>
      <c r="CQ228" s="26"/>
      <c r="CR228" s="26"/>
      <c r="CS228" s="26"/>
      <c r="CT228" s="26"/>
      <c r="CU228" s="26"/>
    </row>
    <row r="229" spans="1:99" ht="15.5" x14ac:dyDescent="0.35">
      <c r="A229" s="203" t="str">
        <f t="shared" si="85"/>
        <v/>
      </c>
      <c r="B229" s="161" t="str">
        <f>IF('Year 8 _2022'!$B228="","", 'Year 8 _2022'!$B228)</f>
        <v/>
      </c>
      <c r="C229" s="160" t="str">
        <f>IF('Year 8 _2022'!$C228="","", 'Year 8 _2022'!$C228)</f>
        <v>NA</v>
      </c>
      <c r="D229" s="149" t="str">
        <f>IF('Year 8 _2022'!$D228="","", 'Year 8 _2022'!$D228)</f>
        <v/>
      </c>
      <c r="E229" s="138"/>
      <c r="F229" s="230" t="str">
        <f>IF('Year 8 _2022'!$E228="","", 'Year 8 _2022'!$E228)</f>
        <v/>
      </c>
      <c r="G229" s="161" t="str">
        <f>IF('Year 8 _2022'!$AB228="","", 'Year 8 _2022'!$AB228)</f>
        <v/>
      </c>
      <c r="H229" s="120"/>
      <c r="I229" s="171" t="str">
        <f>IF('Year 8 _2022'!$I228="","", 'Year 8 _2022'!$I228)</f>
        <v/>
      </c>
      <c r="J229" s="181"/>
      <c r="K229" s="180" t="str">
        <f>IF('Year 8 _2022'!$J228="","", 'Year 8 _2022'!$J228)</f>
        <v/>
      </c>
      <c r="L229" s="181"/>
      <c r="M229" s="180">
        <f t="shared" si="94"/>
        <v>0</v>
      </c>
      <c r="N229" s="180" t="str">
        <f>IF('Year 8 _2022'!$L228="","", 'Year 8 _2022'!$L228)</f>
        <v/>
      </c>
      <c r="O229" s="181"/>
      <c r="P229" s="171">
        <f>IF('Year 8 _2022'!$O228="",0, ('Year 8 _2022'!$O228+'Year 8 _2022'!$R228))</f>
        <v>0</v>
      </c>
      <c r="Q229" s="181"/>
      <c r="R229" s="180">
        <f>IF('Year 8 _2022'!$P228="",0, 'Year 8 _2022'!$P228)</f>
        <v>0</v>
      </c>
      <c r="S229" s="242"/>
      <c r="T229" s="349"/>
      <c r="U229" s="242"/>
      <c r="V229" s="174">
        <f t="shared" si="86"/>
        <v>0</v>
      </c>
      <c r="W229" s="351"/>
      <c r="X229" s="175"/>
      <c r="Y229" s="180">
        <f>IF('Year 8 _2022'!$V228="",0, ('Year 8 _2022'!$V228+'Year 8 _2022'!$Y228))</f>
        <v>0</v>
      </c>
      <c r="Z229" s="181"/>
      <c r="AA229" s="162">
        <f>IF('Year 8 _2022'!$W228="",0, 'Year 8 _2022'!$W228)</f>
        <v>0</v>
      </c>
      <c r="AB229" s="184"/>
      <c r="AC229" s="353"/>
      <c r="AD229" s="120"/>
      <c r="AE229" s="174">
        <f t="shared" si="96"/>
        <v>0</v>
      </c>
      <c r="AF229" s="183"/>
      <c r="AG229" s="165" t="str">
        <f t="shared" si="87"/>
        <v/>
      </c>
      <c r="AH229" s="170" t="str">
        <f t="shared" si="88"/>
        <v/>
      </c>
      <c r="AI229" s="153">
        <f t="shared" si="73"/>
        <v>0</v>
      </c>
      <c r="AJ229" s="166" t="str">
        <f t="shared" si="89"/>
        <v>NA</v>
      </c>
      <c r="AK229" s="166" t="str">
        <f t="shared" si="74"/>
        <v/>
      </c>
      <c r="AL229" s="166" t="str">
        <f t="shared" si="75"/>
        <v/>
      </c>
      <c r="AM229" s="166" t="str">
        <f t="shared" si="76"/>
        <v/>
      </c>
      <c r="AN229" s="166">
        <f t="shared" si="77"/>
        <v>0</v>
      </c>
      <c r="AO229" s="166">
        <f t="shared" si="78"/>
        <v>0</v>
      </c>
      <c r="AP229" s="166">
        <f t="shared" si="79"/>
        <v>0</v>
      </c>
      <c r="AQ229" s="166">
        <f t="shared" si="80"/>
        <v>0</v>
      </c>
      <c r="AR229" s="167" t="str">
        <f>IF('Year 8 _2022'!$S228="","", 'Year 8 _2022'!$S228)</f>
        <v/>
      </c>
      <c r="AS229" s="166" t="str">
        <f>IF('Year 8 _2022'!$Z228="","", 'Year 8 _2022'!$Z228)</f>
        <v/>
      </c>
      <c r="AT229" s="166" t="str">
        <f t="shared" si="95"/>
        <v/>
      </c>
      <c r="AU229" s="166" t="str">
        <f t="shared" si="81"/>
        <v>NA</v>
      </c>
      <c r="AV229" s="166" t="str">
        <f>IF(AU229="NA","",IF(AU229=999999, "", IF(AU229=888888, "", IF(COUNTIF($AU$11:AU229,AU229)=1,AU229,""))))</f>
        <v/>
      </c>
      <c r="AW229" s="166" t="str">
        <f t="shared" si="82"/>
        <v>NA</v>
      </c>
      <c r="AX229" s="166" t="str">
        <f>IF(AW229="NA","",IF(AW229=999999, "", IF(AW229=888888, "", IF(COUNTIF($AW$11:AW229,AW229)=1,AW229,""))))</f>
        <v/>
      </c>
      <c r="AY229" s="166" t="str">
        <f t="shared" si="83"/>
        <v>NA</v>
      </c>
      <c r="AZ229" s="166" t="str">
        <f>IF(AY229="NA","",IF(AY229=999999, "", IF(AY229=888888, "", IF(COUNTIF($AY$11:AY229,AY229)=1,AY229,""))))</f>
        <v/>
      </c>
      <c r="BA229" s="166">
        <f t="shared" si="90"/>
        <v>0</v>
      </c>
      <c r="BB229" s="166">
        <f t="shared" si="91"/>
        <v>0</v>
      </c>
      <c r="BC229" s="166" t="str">
        <f t="shared" si="92"/>
        <v/>
      </c>
      <c r="BD229" s="166" t="str">
        <f t="shared" si="84"/>
        <v/>
      </c>
      <c r="BE229" s="120" t="str">
        <f t="shared" si="93"/>
        <v>NA</v>
      </c>
      <c r="BF229" s="120" t="str">
        <f>IF(BE229="NA","",IF(BE229=999999, "", IF(BE229=888888, "", IF(COUNTIF($BE$11:BE229,BE229)=1,BE229,""))))</f>
        <v/>
      </c>
      <c r="BG229" s="121"/>
      <c r="BH229" s="121"/>
      <c r="BI229" s="121"/>
      <c r="BJ229" s="121"/>
      <c r="BK229" s="121"/>
      <c r="BL229" s="121"/>
      <c r="BM229" s="119"/>
      <c r="BN229" s="119"/>
      <c r="BO229" s="119"/>
      <c r="BP229" s="119"/>
      <c r="BQ229" s="119"/>
      <c r="BR229" s="119"/>
      <c r="BS229" s="119"/>
      <c r="BT229" s="119"/>
      <c r="BU229" s="119"/>
      <c r="BV229" s="119"/>
      <c r="BW229" s="119"/>
      <c r="BX229" s="119"/>
      <c r="BY229" s="119"/>
      <c r="BZ229" s="121"/>
      <c r="CA229" s="121"/>
      <c r="CB229" s="121"/>
      <c r="CC229" s="121"/>
      <c r="CD229" s="118"/>
      <c r="CE229" s="118"/>
      <c r="CF229" s="26"/>
      <c r="CG229" s="26"/>
      <c r="CH229" s="26"/>
      <c r="CI229" s="26"/>
      <c r="CJ229" s="26"/>
      <c r="CK229" s="26"/>
      <c r="CL229" s="26"/>
      <c r="CM229" s="26"/>
      <c r="CN229" s="26"/>
      <c r="CO229" s="26"/>
      <c r="CP229" s="26"/>
      <c r="CQ229" s="26"/>
      <c r="CR229" s="26"/>
      <c r="CS229" s="26"/>
      <c r="CT229" s="26"/>
      <c r="CU229" s="26"/>
    </row>
    <row r="230" spans="1:99" ht="15.5" x14ac:dyDescent="0.35">
      <c r="A230" s="203" t="str">
        <f t="shared" si="85"/>
        <v/>
      </c>
      <c r="B230" s="161" t="str">
        <f>IF('Year 8 _2022'!$B229="","", 'Year 8 _2022'!$B229)</f>
        <v/>
      </c>
      <c r="C230" s="160" t="str">
        <f>IF('Year 8 _2022'!$C229="","", 'Year 8 _2022'!$C229)</f>
        <v>NA</v>
      </c>
      <c r="D230" s="149" t="str">
        <f>IF('Year 8 _2022'!$D229="","", 'Year 8 _2022'!$D229)</f>
        <v/>
      </c>
      <c r="E230" s="138"/>
      <c r="F230" s="230" t="str">
        <f>IF('Year 8 _2022'!$E229="","", 'Year 8 _2022'!$E229)</f>
        <v/>
      </c>
      <c r="G230" s="161" t="str">
        <f>IF('Year 8 _2022'!$AB229="","", 'Year 8 _2022'!$AB229)</f>
        <v/>
      </c>
      <c r="H230" s="120"/>
      <c r="I230" s="171" t="str">
        <f>IF('Year 8 _2022'!$I229="","", 'Year 8 _2022'!$I229)</f>
        <v/>
      </c>
      <c r="J230" s="181"/>
      <c r="K230" s="180" t="str">
        <f>IF('Year 8 _2022'!$J229="","", 'Year 8 _2022'!$J229)</f>
        <v/>
      </c>
      <c r="L230" s="181"/>
      <c r="M230" s="180">
        <f t="shared" si="94"/>
        <v>0</v>
      </c>
      <c r="N230" s="180" t="str">
        <f>IF('Year 8 _2022'!$L229="","", 'Year 8 _2022'!$L229)</f>
        <v/>
      </c>
      <c r="O230" s="181"/>
      <c r="P230" s="171">
        <f>IF('Year 8 _2022'!$O229="",0, ('Year 8 _2022'!$O229+'Year 8 _2022'!$R229))</f>
        <v>0</v>
      </c>
      <c r="Q230" s="181"/>
      <c r="R230" s="180">
        <f>IF('Year 8 _2022'!$P229="",0, 'Year 8 _2022'!$P229)</f>
        <v>0</v>
      </c>
      <c r="S230" s="242"/>
      <c r="T230" s="349"/>
      <c r="U230" s="242"/>
      <c r="V230" s="174">
        <f t="shared" si="86"/>
        <v>0</v>
      </c>
      <c r="W230" s="351"/>
      <c r="X230" s="175"/>
      <c r="Y230" s="180">
        <f>IF('Year 8 _2022'!$V229="",0, ('Year 8 _2022'!$V229+'Year 8 _2022'!$Y229))</f>
        <v>0</v>
      </c>
      <c r="Z230" s="181"/>
      <c r="AA230" s="162">
        <f>IF('Year 8 _2022'!$W229="",0, 'Year 8 _2022'!$W229)</f>
        <v>0</v>
      </c>
      <c r="AB230" s="184"/>
      <c r="AC230" s="353"/>
      <c r="AD230" s="120"/>
      <c r="AE230" s="174">
        <f t="shared" si="96"/>
        <v>0</v>
      </c>
      <c r="AF230" s="183"/>
      <c r="AG230" s="165" t="str">
        <f t="shared" si="87"/>
        <v/>
      </c>
      <c r="AH230" s="170" t="str">
        <f t="shared" si="88"/>
        <v/>
      </c>
      <c r="AI230" s="153">
        <f t="shared" si="73"/>
        <v>0</v>
      </c>
      <c r="AJ230" s="166" t="str">
        <f t="shared" si="89"/>
        <v>NA</v>
      </c>
      <c r="AK230" s="166" t="str">
        <f t="shared" si="74"/>
        <v/>
      </c>
      <c r="AL230" s="166" t="str">
        <f t="shared" si="75"/>
        <v/>
      </c>
      <c r="AM230" s="166" t="str">
        <f t="shared" si="76"/>
        <v/>
      </c>
      <c r="AN230" s="166">
        <f t="shared" si="77"/>
        <v>0</v>
      </c>
      <c r="AO230" s="166">
        <f t="shared" si="78"/>
        <v>0</v>
      </c>
      <c r="AP230" s="166">
        <f t="shared" si="79"/>
        <v>0</v>
      </c>
      <c r="AQ230" s="166">
        <f t="shared" si="80"/>
        <v>0</v>
      </c>
      <c r="AR230" s="167" t="str">
        <f>IF('Year 8 _2022'!$S229="","", 'Year 8 _2022'!$S229)</f>
        <v/>
      </c>
      <c r="AS230" s="166" t="str">
        <f>IF('Year 8 _2022'!$Z229="","", 'Year 8 _2022'!$Z229)</f>
        <v/>
      </c>
      <c r="AT230" s="166" t="str">
        <f t="shared" si="95"/>
        <v/>
      </c>
      <c r="AU230" s="166" t="str">
        <f t="shared" si="81"/>
        <v>NA</v>
      </c>
      <c r="AV230" s="166" t="str">
        <f>IF(AU230="NA","",IF(AU230=999999, "", IF(AU230=888888, "", IF(COUNTIF($AU$11:AU230,AU230)=1,AU230,""))))</f>
        <v/>
      </c>
      <c r="AW230" s="166" t="str">
        <f t="shared" si="82"/>
        <v>NA</v>
      </c>
      <c r="AX230" s="166" t="str">
        <f>IF(AW230="NA","",IF(AW230=999999, "", IF(AW230=888888, "", IF(COUNTIF($AW$11:AW230,AW230)=1,AW230,""))))</f>
        <v/>
      </c>
      <c r="AY230" s="166" t="str">
        <f t="shared" si="83"/>
        <v>NA</v>
      </c>
      <c r="AZ230" s="166" t="str">
        <f>IF(AY230="NA","",IF(AY230=999999, "", IF(AY230=888888, "", IF(COUNTIF($AY$11:AY230,AY230)=1,AY230,""))))</f>
        <v/>
      </c>
      <c r="BA230" s="166">
        <f t="shared" si="90"/>
        <v>0</v>
      </c>
      <c r="BB230" s="166">
        <f t="shared" si="91"/>
        <v>0</v>
      </c>
      <c r="BC230" s="166" t="str">
        <f t="shared" si="92"/>
        <v/>
      </c>
      <c r="BD230" s="166" t="str">
        <f t="shared" si="84"/>
        <v/>
      </c>
      <c r="BE230" s="120" t="str">
        <f t="shared" si="93"/>
        <v>NA</v>
      </c>
      <c r="BF230" s="120" t="str">
        <f>IF(BE230="NA","",IF(BE230=999999, "", IF(BE230=888888, "", IF(COUNTIF($BE$11:BE230,BE230)=1,BE230,""))))</f>
        <v/>
      </c>
      <c r="BG230" s="121"/>
      <c r="BH230" s="121"/>
      <c r="BI230" s="121"/>
      <c r="BJ230" s="121"/>
      <c r="BK230" s="121"/>
      <c r="BL230" s="121"/>
      <c r="BM230" s="119"/>
      <c r="BN230" s="119"/>
      <c r="BO230" s="119"/>
      <c r="BP230" s="119"/>
      <c r="BQ230" s="119"/>
      <c r="BR230" s="119"/>
      <c r="BS230" s="119"/>
      <c r="BT230" s="119"/>
      <c r="BU230" s="119"/>
      <c r="BV230" s="119"/>
      <c r="BW230" s="119"/>
      <c r="BX230" s="119"/>
      <c r="BY230" s="119"/>
      <c r="BZ230" s="121"/>
      <c r="CA230" s="121"/>
      <c r="CB230" s="121"/>
      <c r="CC230" s="121"/>
      <c r="CD230" s="118"/>
      <c r="CE230" s="118"/>
      <c r="CF230" s="26"/>
      <c r="CG230" s="26"/>
      <c r="CH230" s="26"/>
      <c r="CI230" s="26"/>
      <c r="CJ230" s="26"/>
      <c r="CK230" s="26"/>
      <c r="CL230" s="26"/>
      <c r="CM230" s="26"/>
      <c r="CN230" s="26"/>
      <c r="CO230" s="26"/>
      <c r="CP230" s="26"/>
      <c r="CQ230" s="26"/>
      <c r="CR230" s="26"/>
      <c r="CS230" s="26"/>
      <c r="CT230" s="26"/>
      <c r="CU230" s="26"/>
    </row>
    <row r="231" spans="1:99" ht="15.5" x14ac:dyDescent="0.35">
      <c r="A231" s="203" t="str">
        <f t="shared" si="85"/>
        <v/>
      </c>
      <c r="B231" s="161" t="str">
        <f>IF('Year 8 _2022'!$B230="","", 'Year 8 _2022'!$B230)</f>
        <v/>
      </c>
      <c r="C231" s="160" t="str">
        <f>IF('Year 8 _2022'!$C230="","", 'Year 8 _2022'!$C230)</f>
        <v>NA</v>
      </c>
      <c r="D231" s="149" t="str">
        <f>IF('Year 8 _2022'!$D230="","", 'Year 8 _2022'!$D230)</f>
        <v/>
      </c>
      <c r="E231" s="138"/>
      <c r="F231" s="230" t="str">
        <f>IF('Year 8 _2022'!$E230="","", 'Year 8 _2022'!$E230)</f>
        <v/>
      </c>
      <c r="G231" s="161" t="str">
        <f>IF('Year 8 _2022'!$AB230="","", 'Year 8 _2022'!$AB230)</f>
        <v/>
      </c>
      <c r="H231" s="120"/>
      <c r="I231" s="171" t="str">
        <f>IF('Year 8 _2022'!$I230="","", 'Year 8 _2022'!$I230)</f>
        <v/>
      </c>
      <c r="J231" s="181"/>
      <c r="K231" s="180" t="str">
        <f>IF('Year 8 _2022'!$J230="","", 'Year 8 _2022'!$J230)</f>
        <v/>
      </c>
      <c r="L231" s="181"/>
      <c r="M231" s="180">
        <f t="shared" si="94"/>
        <v>0</v>
      </c>
      <c r="N231" s="180" t="str">
        <f>IF('Year 8 _2022'!$L230="","", 'Year 8 _2022'!$L230)</f>
        <v/>
      </c>
      <c r="O231" s="181"/>
      <c r="P231" s="171">
        <f>IF('Year 8 _2022'!$O230="",0, ('Year 8 _2022'!$O230+'Year 8 _2022'!$R230))</f>
        <v>0</v>
      </c>
      <c r="Q231" s="181"/>
      <c r="R231" s="180">
        <f>IF('Year 8 _2022'!$P230="",0, 'Year 8 _2022'!$P230)</f>
        <v>0</v>
      </c>
      <c r="S231" s="242"/>
      <c r="T231" s="349"/>
      <c r="U231" s="242"/>
      <c r="V231" s="174">
        <f t="shared" si="86"/>
        <v>0</v>
      </c>
      <c r="W231" s="351"/>
      <c r="X231" s="175"/>
      <c r="Y231" s="180">
        <f>IF('Year 8 _2022'!$V230="",0, ('Year 8 _2022'!$V230+'Year 8 _2022'!$Y230))</f>
        <v>0</v>
      </c>
      <c r="Z231" s="181"/>
      <c r="AA231" s="162">
        <f>IF('Year 8 _2022'!$W230="",0, 'Year 8 _2022'!$W230)</f>
        <v>0</v>
      </c>
      <c r="AB231" s="184"/>
      <c r="AC231" s="353"/>
      <c r="AD231" s="120"/>
      <c r="AE231" s="174">
        <f t="shared" si="96"/>
        <v>0</v>
      </c>
      <c r="AF231" s="183"/>
      <c r="AG231" s="165" t="str">
        <f t="shared" si="87"/>
        <v/>
      </c>
      <c r="AH231" s="170" t="str">
        <f t="shared" si="88"/>
        <v/>
      </c>
      <c r="AI231" s="153">
        <f t="shared" si="73"/>
        <v>0</v>
      </c>
      <c r="AJ231" s="166" t="str">
        <f t="shared" si="89"/>
        <v>NA</v>
      </c>
      <c r="AK231" s="166" t="str">
        <f t="shared" si="74"/>
        <v/>
      </c>
      <c r="AL231" s="166" t="str">
        <f t="shared" si="75"/>
        <v/>
      </c>
      <c r="AM231" s="166" t="str">
        <f t="shared" si="76"/>
        <v/>
      </c>
      <c r="AN231" s="166">
        <f t="shared" si="77"/>
        <v>0</v>
      </c>
      <c r="AO231" s="166">
        <f t="shared" si="78"/>
        <v>0</v>
      </c>
      <c r="AP231" s="166">
        <f t="shared" si="79"/>
        <v>0</v>
      </c>
      <c r="AQ231" s="166">
        <f t="shared" si="80"/>
        <v>0</v>
      </c>
      <c r="AR231" s="167" t="str">
        <f>IF('Year 8 _2022'!$S230="","", 'Year 8 _2022'!$S230)</f>
        <v/>
      </c>
      <c r="AS231" s="166" t="str">
        <f>IF('Year 8 _2022'!$Z230="","", 'Year 8 _2022'!$Z230)</f>
        <v/>
      </c>
      <c r="AT231" s="166" t="str">
        <f t="shared" si="95"/>
        <v/>
      </c>
      <c r="AU231" s="166" t="str">
        <f t="shared" si="81"/>
        <v>NA</v>
      </c>
      <c r="AV231" s="166" t="str">
        <f>IF(AU231="NA","",IF(AU231=999999, "", IF(AU231=888888, "", IF(COUNTIF($AU$11:AU231,AU231)=1,AU231,""))))</f>
        <v/>
      </c>
      <c r="AW231" s="166" t="str">
        <f t="shared" si="82"/>
        <v>NA</v>
      </c>
      <c r="AX231" s="166" t="str">
        <f>IF(AW231="NA","",IF(AW231=999999, "", IF(AW231=888888, "", IF(COUNTIF($AW$11:AW231,AW231)=1,AW231,""))))</f>
        <v/>
      </c>
      <c r="AY231" s="166" t="str">
        <f t="shared" si="83"/>
        <v>NA</v>
      </c>
      <c r="AZ231" s="166" t="str">
        <f>IF(AY231="NA","",IF(AY231=999999, "", IF(AY231=888888, "", IF(COUNTIF($AY$11:AY231,AY231)=1,AY231,""))))</f>
        <v/>
      </c>
      <c r="BA231" s="166">
        <f t="shared" si="90"/>
        <v>0</v>
      </c>
      <c r="BB231" s="166">
        <f t="shared" si="91"/>
        <v>0</v>
      </c>
      <c r="BC231" s="166" t="str">
        <f t="shared" si="92"/>
        <v/>
      </c>
      <c r="BD231" s="166" t="str">
        <f t="shared" si="84"/>
        <v/>
      </c>
      <c r="BE231" s="120" t="str">
        <f t="shared" si="93"/>
        <v>NA</v>
      </c>
      <c r="BF231" s="120" t="str">
        <f>IF(BE231="NA","",IF(BE231=999999, "", IF(BE231=888888, "", IF(COUNTIF($BE$11:BE231,BE231)=1,BE231,""))))</f>
        <v/>
      </c>
      <c r="BG231" s="121"/>
      <c r="BH231" s="121"/>
      <c r="BI231" s="121"/>
      <c r="BJ231" s="121"/>
      <c r="BK231" s="121"/>
      <c r="BL231" s="121"/>
      <c r="BM231" s="119"/>
      <c r="BN231" s="119"/>
      <c r="BO231" s="119"/>
      <c r="BP231" s="119"/>
      <c r="BQ231" s="119"/>
      <c r="BR231" s="119"/>
      <c r="BS231" s="119"/>
      <c r="BT231" s="119"/>
      <c r="BU231" s="119"/>
      <c r="BV231" s="119"/>
      <c r="BW231" s="119"/>
      <c r="BX231" s="119"/>
      <c r="BY231" s="119"/>
      <c r="BZ231" s="121"/>
      <c r="CA231" s="121"/>
      <c r="CB231" s="121"/>
      <c r="CC231" s="121"/>
      <c r="CD231" s="118"/>
      <c r="CE231" s="118"/>
      <c r="CF231" s="26"/>
      <c r="CG231" s="26"/>
      <c r="CH231" s="26"/>
      <c r="CI231" s="26"/>
      <c r="CJ231" s="26"/>
      <c r="CK231" s="26"/>
      <c r="CL231" s="26"/>
      <c r="CM231" s="26"/>
      <c r="CN231" s="26"/>
      <c r="CO231" s="26"/>
      <c r="CP231" s="26"/>
      <c r="CQ231" s="26"/>
      <c r="CR231" s="26"/>
      <c r="CS231" s="26"/>
      <c r="CT231" s="26"/>
      <c r="CU231" s="26"/>
    </row>
    <row r="232" spans="1:99" ht="15.5" x14ac:dyDescent="0.35">
      <c r="A232" s="203" t="str">
        <f t="shared" si="85"/>
        <v/>
      </c>
      <c r="B232" s="161" t="str">
        <f>IF('Year 8 _2022'!$B231="","", 'Year 8 _2022'!$B231)</f>
        <v/>
      </c>
      <c r="C232" s="160" t="str">
        <f>IF('Year 8 _2022'!$C231="","", 'Year 8 _2022'!$C231)</f>
        <v>NA</v>
      </c>
      <c r="D232" s="149" t="str">
        <f>IF('Year 8 _2022'!$D231="","", 'Year 8 _2022'!$D231)</f>
        <v/>
      </c>
      <c r="E232" s="138"/>
      <c r="F232" s="230" t="str">
        <f>IF('Year 8 _2022'!$E231="","", 'Year 8 _2022'!$E231)</f>
        <v/>
      </c>
      <c r="G232" s="161" t="str">
        <f>IF('Year 8 _2022'!$AB231="","", 'Year 8 _2022'!$AB231)</f>
        <v/>
      </c>
      <c r="H232" s="120"/>
      <c r="I232" s="171" t="str">
        <f>IF('Year 8 _2022'!$I231="","", 'Year 8 _2022'!$I231)</f>
        <v/>
      </c>
      <c r="J232" s="181"/>
      <c r="K232" s="180" t="str">
        <f>IF('Year 8 _2022'!$J231="","", 'Year 8 _2022'!$J231)</f>
        <v/>
      </c>
      <c r="L232" s="181"/>
      <c r="M232" s="180">
        <f t="shared" si="94"/>
        <v>0</v>
      </c>
      <c r="N232" s="180" t="str">
        <f>IF('Year 8 _2022'!$L231="","", 'Year 8 _2022'!$L231)</f>
        <v/>
      </c>
      <c r="O232" s="181"/>
      <c r="P232" s="171">
        <f>IF('Year 8 _2022'!$O231="",0, ('Year 8 _2022'!$O231+'Year 8 _2022'!$R231))</f>
        <v>0</v>
      </c>
      <c r="Q232" s="181"/>
      <c r="R232" s="180">
        <f>IF('Year 8 _2022'!$P231="",0, 'Year 8 _2022'!$P231)</f>
        <v>0</v>
      </c>
      <c r="S232" s="242"/>
      <c r="T232" s="349"/>
      <c r="U232" s="242"/>
      <c r="V232" s="174">
        <f t="shared" si="86"/>
        <v>0</v>
      </c>
      <c r="W232" s="351"/>
      <c r="X232" s="175"/>
      <c r="Y232" s="180">
        <f>IF('Year 8 _2022'!$V231="",0, ('Year 8 _2022'!$V231+'Year 8 _2022'!$Y231))</f>
        <v>0</v>
      </c>
      <c r="Z232" s="181"/>
      <c r="AA232" s="162">
        <f>IF('Year 8 _2022'!$W231="",0, 'Year 8 _2022'!$W231)</f>
        <v>0</v>
      </c>
      <c r="AB232" s="184"/>
      <c r="AC232" s="353"/>
      <c r="AD232" s="120"/>
      <c r="AE232" s="174">
        <f t="shared" si="96"/>
        <v>0</v>
      </c>
      <c r="AF232" s="183"/>
      <c r="AG232" s="165" t="str">
        <f t="shared" si="87"/>
        <v/>
      </c>
      <c r="AH232" s="170" t="str">
        <f t="shared" si="88"/>
        <v/>
      </c>
      <c r="AI232" s="153">
        <f t="shared" si="73"/>
        <v>0</v>
      </c>
      <c r="AJ232" s="166" t="str">
        <f t="shared" si="89"/>
        <v>NA</v>
      </c>
      <c r="AK232" s="166" t="str">
        <f t="shared" si="74"/>
        <v/>
      </c>
      <c r="AL232" s="166" t="str">
        <f t="shared" si="75"/>
        <v/>
      </c>
      <c r="AM232" s="166" t="str">
        <f t="shared" si="76"/>
        <v/>
      </c>
      <c r="AN232" s="166">
        <f t="shared" si="77"/>
        <v>0</v>
      </c>
      <c r="AO232" s="166">
        <f t="shared" si="78"/>
        <v>0</v>
      </c>
      <c r="AP232" s="166">
        <f t="shared" si="79"/>
        <v>0</v>
      </c>
      <c r="AQ232" s="166">
        <f t="shared" si="80"/>
        <v>0</v>
      </c>
      <c r="AR232" s="167" t="str">
        <f>IF('Year 8 _2022'!$S231="","", 'Year 8 _2022'!$S231)</f>
        <v/>
      </c>
      <c r="AS232" s="166" t="str">
        <f>IF('Year 8 _2022'!$Z231="","", 'Year 8 _2022'!$Z231)</f>
        <v/>
      </c>
      <c r="AT232" s="166" t="str">
        <f t="shared" si="95"/>
        <v/>
      </c>
      <c r="AU232" s="166" t="str">
        <f t="shared" si="81"/>
        <v>NA</v>
      </c>
      <c r="AV232" s="166" t="str">
        <f>IF(AU232="NA","",IF(AU232=999999, "", IF(AU232=888888, "", IF(COUNTIF($AU$11:AU232,AU232)=1,AU232,""))))</f>
        <v/>
      </c>
      <c r="AW232" s="166" t="str">
        <f t="shared" si="82"/>
        <v>NA</v>
      </c>
      <c r="AX232" s="166" t="str">
        <f>IF(AW232="NA","",IF(AW232=999999, "", IF(AW232=888888, "", IF(COUNTIF($AW$11:AW232,AW232)=1,AW232,""))))</f>
        <v/>
      </c>
      <c r="AY232" s="166" t="str">
        <f t="shared" si="83"/>
        <v>NA</v>
      </c>
      <c r="AZ232" s="166" t="str">
        <f>IF(AY232="NA","",IF(AY232=999999, "", IF(AY232=888888, "", IF(COUNTIF($AY$11:AY232,AY232)=1,AY232,""))))</f>
        <v/>
      </c>
      <c r="BA232" s="166">
        <f t="shared" si="90"/>
        <v>0</v>
      </c>
      <c r="BB232" s="166">
        <f t="shared" si="91"/>
        <v>0</v>
      </c>
      <c r="BC232" s="166" t="str">
        <f t="shared" si="92"/>
        <v/>
      </c>
      <c r="BD232" s="166" t="str">
        <f t="shared" si="84"/>
        <v/>
      </c>
      <c r="BE232" s="120" t="str">
        <f t="shared" si="93"/>
        <v>NA</v>
      </c>
      <c r="BF232" s="120" t="str">
        <f>IF(BE232="NA","",IF(BE232=999999, "", IF(BE232=888888, "", IF(COUNTIF($BE$11:BE232,BE232)=1,BE232,""))))</f>
        <v/>
      </c>
      <c r="BG232" s="121"/>
      <c r="BH232" s="121"/>
      <c r="BI232" s="121"/>
      <c r="BJ232" s="121"/>
      <c r="BK232" s="121"/>
      <c r="BL232" s="121"/>
      <c r="BM232" s="119"/>
      <c r="BN232" s="119"/>
      <c r="BO232" s="119"/>
      <c r="BP232" s="119"/>
      <c r="BQ232" s="119"/>
      <c r="BR232" s="119"/>
      <c r="BS232" s="119"/>
      <c r="BT232" s="119"/>
      <c r="BU232" s="119"/>
      <c r="BV232" s="119"/>
      <c r="BW232" s="119"/>
      <c r="BX232" s="119"/>
      <c r="BY232" s="119"/>
      <c r="BZ232" s="121"/>
      <c r="CA232" s="121"/>
      <c r="CB232" s="121"/>
      <c r="CC232" s="121"/>
      <c r="CD232" s="118"/>
      <c r="CE232" s="118"/>
      <c r="CF232" s="26"/>
      <c r="CG232" s="26"/>
      <c r="CH232" s="26"/>
      <c r="CI232" s="26"/>
      <c r="CJ232" s="26"/>
      <c r="CK232" s="26"/>
      <c r="CL232" s="26"/>
      <c r="CM232" s="26"/>
      <c r="CN232" s="26"/>
      <c r="CO232" s="26"/>
      <c r="CP232" s="26"/>
      <c r="CQ232" s="26"/>
      <c r="CR232" s="26"/>
      <c r="CS232" s="26"/>
      <c r="CT232" s="26"/>
      <c r="CU232" s="26"/>
    </row>
    <row r="233" spans="1:99" ht="15.5" x14ac:dyDescent="0.35">
      <c r="A233" s="203" t="str">
        <f t="shared" si="85"/>
        <v/>
      </c>
      <c r="B233" s="161" t="str">
        <f>IF('Year 8 _2022'!$B232="","", 'Year 8 _2022'!$B232)</f>
        <v/>
      </c>
      <c r="C233" s="160" t="str">
        <f>IF('Year 8 _2022'!$C232="","", 'Year 8 _2022'!$C232)</f>
        <v>NA</v>
      </c>
      <c r="D233" s="149" t="str">
        <f>IF('Year 8 _2022'!$D232="","", 'Year 8 _2022'!$D232)</f>
        <v/>
      </c>
      <c r="E233" s="138"/>
      <c r="F233" s="230" t="str">
        <f>IF('Year 8 _2022'!$E232="","", 'Year 8 _2022'!$E232)</f>
        <v/>
      </c>
      <c r="G233" s="161" t="str">
        <f>IF('Year 8 _2022'!$AB232="","", 'Year 8 _2022'!$AB232)</f>
        <v/>
      </c>
      <c r="H233" s="120"/>
      <c r="I233" s="171" t="str">
        <f>IF('Year 8 _2022'!$I232="","", 'Year 8 _2022'!$I232)</f>
        <v/>
      </c>
      <c r="J233" s="181"/>
      <c r="K233" s="180" t="str">
        <f>IF('Year 8 _2022'!$J232="","", 'Year 8 _2022'!$J232)</f>
        <v/>
      </c>
      <c r="L233" s="181"/>
      <c r="M233" s="180">
        <f t="shared" si="94"/>
        <v>0</v>
      </c>
      <c r="N233" s="180" t="str">
        <f>IF('Year 8 _2022'!$L232="","", 'Year 8 _2022'!$L232)</f>
        <v/>
      </c>
      <c r="O233" s="181"/>
      <c r="P233" s="171">
        <f>IF('Year 8 _2022'!$O232="",0, ('Year 8 _2022'!$O232+'Year 8 _2022'!$R232))</f>
        <v>0</v>
      </c>
      <c r="Q233" s="181"/>
      <c r="R233" s="180">
        <f>IF('Year 8 _2022'!$P232="",0, 'Year 8 _2022'!$P232)</f>
        <v>0</v>
      </c>
      <c r="S233" s="242"/>
      <c r="T233" s="349"/>
      <c r="U233" s="242"/>
      <c r="V233" s="174">
        <f t="shared" si="86"/>
        <v>0</v>
      </c>
      <c r="W233" s="351"/>
      <c r="X233" s="175"/>
      <c r="Y233" s="180">
        <f>IF('Year 8 _2022'!$V232="",0, ('Year 8 _2022'!$V232+'Year 8 _2022'!$Y232))</f>
        <v>0</v>
      </c>
      <c r="Z233" s="181"/>
      <c r="AA233" s="162">
        <f>IF('Year 8 _2022'!$W232="",0, 'Year 8 _2022'!$W232)</f>
        <v>0</v>
      </c>
      <c r="AB233" s="184"/>
      <c r="AC233" s="353"/>
      <c r="AD233" s="120"/>
      <c r="AE233" s="174">
        <f t="shared" si="96"/>
        <v>0</v>
      </c>
      <c r="AF233" s="183"/>
      <c r="AG233" s="165" t="str">
        <f t="shared" si="87"/>
        <v/>
      </c>
      <c r="AH233" s="170" t="str">
        <f t="shared" si="88"/>
        <v/>
      </c>
      <c r="AI233" s="153">
        <f t="shared" si="73"/>
        <v>0</v>
      </c>
      <c r="AJ233" s="166" t="str">
        <f t="shared" si="89"/>
        <v>NA</v>
      </c>
      <c r="AK233" s="166" t="str">
        <f t="shared" si="74"/>
        <v/>
      </c>
      <c r="AL233" s="166" t="str">
        <f t="shared" si="75"/>
        <v/>
      </c>
      <c r="AM233" s="166" t="str">
        <f t="shared" si="76"/>
        <v/>
      </c>
      <c r="AN233" s="166">
        <f t="shared" si="77"/>
        <v>0</v>
      </c>
      <c r="AO233" s="166">
        <f t="shared" si="78"/>
        <v>0</v>
      </c>
      <c r="AP233" s="166">
        <f t="shared" si="79"/>
        <v>0</v>
      </c>
      <c r="AQ233" s="166">
        <f t="shared" si="80"/>
        <v>0</v>
      </c>
      <c r="AR233" s="167" t="str">
        <f>IF('Year 8 _2022'!$S232="","", 'Year 8 _2022'!$S232)</f>
        <v/>
      </c>
      <c r="AS233" s="166" t="str">
        <f>IF('Year 8 _2022'!$Z232="","", 'Year 8 _2022'!$Z232)</f>
        <v/>
      </c>
      <c r="AT233" s="166" t="str">
        <f t="shared" si="95"/>
        <v/>
      </c>
      <c r="AU233" s="166" t="str">
        <f t="shared" si="81"/>
        <v>NA</v>
      </c>
      <c r="AV233" s="166" t="str">
        <f>IF(AU233="NA","",IF(AU233=999999, "", IF(AU233=888888, "", IF(COUNTIF($AU$11:AU233,AU233)=1,AU233,""))))</f>
        <v/>
      </c>
      <c r="AW233" s="166" t="str">
        <f t="shared" si="82"/>
        <v>NA</v>
      </c>
      <c r="AX233" s="166" t="str">
        <f>IF(AW233="NA","",IF(AW233=999999, "", IF(AW233=888888, "", IF(COUNTIF($AW$11:AW233,AW233)=1,AW233,""))))</f>
        <v/>
      </c>
      <c r="AY233" s="166" t="str">
        <f t="shared" si="83"/>
        <v>NA</v>
      </c>
      <c r="AZ233" s="166" t="str">
        <f>IF(AY233="NA","",IF(AY233=999999, "", IF(AY233=888888, "", IF(COUNTIF($AY$11:AY233,AY233)=1,AY233,""))))</f>
        <v/>
      </c>
      <c r="BA233" s="166">
        <f t="shared" si="90"/>
        <v>0</v>
      </c>
      <c r="BB233" s="166">
        <f t="shared" si="91"/>
        <v>0</v>
      </c>
      <c r="BC233" s="166" t="str">
        <f t="shared" si="92"/>
        <v/>
      </c>
      <c r="BD233" s="166" t="str">
        <f t="shared" si="84"/>
        <v/>
      </c>
      <c r="BE233" s="120" t="str">
        <f t="shared" si="93"/>
        <v>NA</v>
      </c>
      <c r="BF233" s="120" t="str">
        <f>IF(BE233="NA","",IF(BE233=999999, "", IF(BE233=888888, "", IF(COUNTIF($BE$11:BE233,BE233)=1,BE233,""))))</f>
        <v/>
      </c>
      <c r="BG233" s="121"/>
      <c r="BH233" s="121"/>
      <c r="BI233" s="121"/>
      <c r="BJ233" s="121"/>
      <c r="BK233" s="121"/>
      <c r="BL233" s="121"/>
      <c r="BM233" s="119"/>
      <c r="BN233" s="119"/>
      <c r="BO233" s="119"/>
      <c r="BP233" s="119"/>
      <c r="BQ233" s="119"/>
      <c r="BR233" s="119"/>
      <c r="BS233" s="119"/>
      <c r="BT233" s="119"/>
      <c r="BU233" s="119"/>
      <c r="BV233" s="119"/>
      <c r="BW233" s="119"/>
      <c r="BX233" s="119"/>
      <c r="BY233" s="119"/>
      <c r="BZ233" s="121"/>
      <c r="CA233" s="121"/>
      <c r="CB233" s="121"/>
      <c r="CC233" s="121"/>
      <c r="CD233" s="118"/>
      <c r="CE233" s="118"/>
      <c r="CF233" s="26"/>
      <c r="CG233" s="26"/>
      <c r="CH233" s="26"/>
      <c r="CI233" s="26"/>
      <c r="CJ233" s="26"/>
      <c r="CK233" s="26"/>
      <c r="CL233" s="26"/>
      <c r="CM233" s="26"/>
      <c r="CN233" s="26"/>
      <c r="CO233" s="26"/>
      <c r="CP233" s="26"/>
      <c r="CQ233" s="26"/>
      <c r="CR233" s="26"/>
      <c r="CS233" s="26"/>
      <c r="CT233" s="26"/>
      <c r="CU233" s="26"/>
    </row>
    <row r="234" spans="1:99" ht="15.5" x14ac:dyDescent="0.35">
      <c r="A234" s="203" t="str">
        <f t="shared" si="85"/>
        <v/>
      </c>
      <c r="B234" s="161" t="str">
        <f>IF('Year 8 _2022'!$B233="","", 'Year 8 _2022'!$B233)</f>
        <v/>
      </c>
      <c r="C234" s="160" t="str">
        <f>IF('Year 8 _2022'!$C233="","", 'Year 8 _2022'!$C233)</f>
        <v>NA</v>
      </c>
      <c r="D234" s="149" t="str">
        <f>IF('Year 8 _2022'!$D233="","", 'Year 8 _2022'!$D233)</f>
        <v/>
      </c>
      <c r="E234" s="138"/>
      <c r="F234" s="230" t="str">
        <f>IF('Year 8 _2022'!$E233="","", 'Year 8 _2022'!$E233)</f>
        <v/>
      </c>
      <c r="G234" s="161" t="str">
        <f>IF('Year 8 _2022'!$AB233="","", 'Year 8 _2022'!$AB233)</f>
        <v/>
      </c>
      <c r="H234" s="120"/>
      <c r="I234" s="171" t="str">
        <f>IF('Year 8 _2022'!$I233="","", 'Year 8 _2022'!$I233)</f>
        <v/>
      </c>
      <c r="J234" s="181"/>
      <c r="K234" s="180" t="str">
        <f>IF('Year 8 _2022'!$J233="","", 'Year 8 _2022'!$J233)</f>
        <v/>
      </c>
      <c r="L234" s="181"/>
      <c r="M234" s="180">
        <f t="shared" si="94"/>
        <v>0</v>
      </c>
      <c r="N234" s="180" t="str">
        <f>IF('Year 8 _2022'!$L233="","", 'Year 8 _2022'!$L233)</f>
        <v/>
      </c>
      <c r="O234" s="181"/>
      <c r="P234" s="171">
        <f>IF('Year 8 _2022'!$O233="",0, ('Year 8 _2022'!$O233+'Year 8 _2022'!$R233))</f>
        <v>0</v>
      </c>
      <c r="Q234" s="181"/>
      <c r="R234" s="180">
        <f>IF('Year 8 _2022'!$P233="",0, 'Year 8 _2022'!$P233)</f>
        <v>0</v>
      </c>
      <c r="S234" s="242"/>
      <c r="T234" s="349"/>
      <c r="U234" s="242"/>
      <c r="V234" s="174">
        <f t="shared" si="86"/>
        <v>0</v>
      </c>
      <c r="W234" s="351"/>
      <c r="X234" s="175"/>
      <c r="Y234" s="180">
        <f>IF('Year 8 _2022'!$V233="",0, ('Year 8 _2022'!$V233+'Year 8 _2022'!$Y233))</f>
        <v>0</v>
      </c>
      <c r="Z234" s="181"/>
      <c r="AA234" s="162">
        <f>IF('Year 8 _2022'!$W233="",0, 'Year 8 _2022'!$W233)</f>
        <v>0</v>
      </c>
      <c r="AB234" s="184"/>
      <c r="AC234" s="353"/>
      <c r="AD234" s="120"/>
      <c r="AE234" s="174">
        <f t="shared" si="96"/>
        <v>0</v>
      </c>
      <c r="AF234" s="183"/>
      <c r="AG234" s="165" t="str">
        <f t="shared" si="87"/>
        <v/>
      </c>
      <c r="AH234" s="170" t="str">
        <f t="shared" si="88"/>
        <v/>
      </c>
      <c r="AI234" s="153">
        <f t="shared" si="73"/>
        <v>0</v>
      </c>
      <c r="AJ234" s="166" t="str">
        <f t="shared" si="89"/>
        <v>NA</v>
      </c>
      <c r="AK234" s="166" t="str">
        <f t="shared" si="74"/>
        <v/>
      </c>
      <c r="AL234" s="166" t="str">
        <f t="shared" si="75"/>
        <v/>
      </c>
      <c r="AM234" s="166" t="str">
        <f t="shared" si="76"/>
        <v/>
      </c>
      <c r="AN234" s="166">
        <f t="shared" si="77"/>
        <v>0</v>
      </c>
      <c r="AO234" s="166">
        <f t="shared" si="78"/>
        <v>0</v>
      </c>
      <c r="AP234" s="166">
        <f t="shared" si="79"/>
        <v>0</v>
      </c>
      <c r="AQ234" s="166">
        <f t="shared" si="80"/>
        <v>0</v>
      </c>
      <c r="AR234" s="167" t="str">
        <f>IF('Year 8 _2022'!$S233="","", 'Year 8 _2022'!$S233)</f>
        <v/>
      </c>
      <c r="AS234" s="166" t="str">
        <f>IF('Year 8 _2022'!$Z233="","", 'Year 8 _2022'!$Z233)</f>
        <v/>
      </c>
      <c r="AT234" s="166" t="str">
        <f t="shared" si="95"/>
        <v/>
      </c>
      <c r="AU234" s="166" t="str">
        <f t="shared" si="81"/>
        <v>NA</v>
      </c>
      <c r="AV234" s="166" t="str">
        <f>IF(AU234="NA","",IF(AU234=999999, "", IF(AU234=888888, "", IF(COUNTIF($AU$11:AU234,AU234)=1,AU234,""))))</f>
        <v/>
      </c>
      <c r="AW234" s="166" t="str">
        <f t="shared" si="82"/>
        <v>NA</v>
      </c>
      <c r="AX234" s="166" t="str">
        <f>IF(AW234="NA","",IF(AW234=999999, "", IF(AW234=888888, "", IF(COUNTIF($AW$11:AW234,AW234)=1,AW234,""))))</f>
        <v/>
      </c>
      <c r="AY234" s="166" t="str">
        <f t="shared" si="83"/>
        <v>NA</v>
      </c>
      <c r="AZ234" s="166" t="str">
        <f>IF(AY234="NA","",IF(AY234=999999, "", IF(AY234=888888, "", IF(COUNTIF($AY$11:AY234,AY234)=1,AY234,""))))</f>
        <v/>
      </c>
      <c r="BA234" s="166">
        <f t="shared" si="90"/>
        <v>0</v>
      </c>
      <c r="BB234" s="166">
        <f t="shared" si="91"/>
        <v>0</v>
      </c>
      <c r="BC234" s="166" t="str">
        <f t="shared" si="92"/>
        <v/>
      </c>
      <c r="BD234" s="166" t="str">
        <f t="shared" si="84"/>
        <v/>
      </c>
      <c r="BE234" s="120" t="str">
        <f t="shared" si="93"/>
        <v>NA</v>
      </c>
      <c r="BF234" s="120" t="str">
        <f>IF(BE234="NA","",IF(BE234=999999, "", IF(BE234=888888, "", IF(COUNTIF($BE$11:BE234,BE234)=1,BE234,""))))</f>
        <v/>
      </c>
      <c r="BG234" s="121"/>
      <c r="BH234" s="121"/>
      <c r="BI234" s="121"/>
      <c r="BJ234" s="121"/>
      <c r="BK234" s="121"/>
      <c r="BL234" s="121"/>
      <c r="BM234" s="119"/>
      <c r="BN234" s="119"/>
      <c r="BO234" s="119"/>
      <c r="BP234" s="119"/>
      <c r="BQ234" s="119"/>
      <c r="BR234" s="119"/>
      <c r="BS234" s="119"/>
      <c r="BT234" s="119"/>
      <c r="BU234" s="119"/>
      <c r="BV234" s="119"/>
      <c r="BW234" s="119"/>
      <c r="BX234" s="119"/>
      <c r="BY234" s="119"/>
      <c r="BZ234" s="121"/>
      <c r="CA234" s="121"/>
      <c r="CB234" s="121"/>
      <c r="CC234" s="121"/>
      <c r="CD234" s="118"/>
      <c r="CE234" s="118"/>
      <c r="CF234" s="26"/>
      <c r="CG234" s="26"/>
      <c r="CH234" s="26"/>
      <c r="CI234" s="26"/>
      <c r="CJ234" s="26"/>
      <c r="CK234" s="26"/>
      <c r="CL234" s="26"/>
      <c r="CM234" s="26"/>
      <c r="CN234" s="26"/>
      <c r="CO234" s="26"/>
      <c r="CP234" s="26"/>
      <c r="CQ234" s="26"/>
      <c r="CR234" s="26"/>
      <c r="CS234" s="26"/>
      <c r="CT234" s="26"/>
      <c r="CU234" s="26"/>
    </row>
    <row r="235" spans="1:99" ht="15.5" x14ac:dyDescent="0.35">
      <c r="A235" s="203" t="str">
        <f t="shared" si="85"/>
        <v/>
      </c>
      <c r="B235" s="161" t="str">
        <f>IF('Year 8 _2022'!$B234="","", 'Year 8 _2022'!$B234)</f>
        <v/>
      </c>
      <c r="C235" s="160" t="str">
        <f>IF('Year 8 _2022'!$C234="","", 'Year 8 _2022'!$C234)</f>
        <v>NA</v>
      </c>
      <c r="D235" s="149" t="str">
        <f>IF('Year 8 _2022'!$D234="","", 'Year 8 _2022'!$D234)</f>
        <v/>
      </c>
      <c r="E235" s="138"/>
      <c r="F235" s="230" t="str">
        <f>IF('Year 8 _2022'!$E234="","", 'Year 8 _2022'!$E234)</f>
        <v/>
      </c>
      <c r="G235" s="161" t="str">
        <f>IF('Year 8 _2022'!$AB234="","", 'Year 8 _2022'!$AB234)</f>
        <v/>
      </c>
      <c r="H235" s="120"/>
      <c r="I235" s="171" t="str">
        <f>IF('Year 8 _2022'!$I234="","", 'Year 8 _2022'!$I234)</f>
        <v/>
      </c>
      <c r="J235" s="181"/>
      <c r="K235" s="180" t="str">
        <f>IF('Year 8 _2022'!$J234="","", 'Year 8 _2022'!$J234)</f>
        <v/>
      </c>
      <c r="L235" s="181"/>
      <c r="M235" s="180">
        <f t="shared" si="94"/>
        <v>0</v>
      </c>
      <c r="N235" s="180" t="str">
        <f>IF('Year 8 _2022'!$L234="","", 'Year 8 _2022'!$L234)</f>
        <v/>
      </c>
      <c r="O235" s="181"/>
      <c r="P235" s="171">
        <f>IF('Year 8 _2022'!$O234="",0, ('Year 8 _2022'!$O234+'Year 8 _2022'!$R234))</f>
        <v>0</v>
      </c>
      <c r="Q235" s="181"/>
      <c r="R235" s="180">
        <f>IF('Year 8 _2022'!$P234="",0, 'Year 8 _2022'!$P234)</f>
        <v>0</v>
      </c>
      <c r="S235" s="242"/>
      <c r="T235" s="349"/>
      <c r="U235" s="242"/>
      <c r="V235" s="174">
        <f t="shared" si="86"/>
        <v>0</v>
      </c>
      <c r="W235" s="351"/>
      <c r="X235" s="175"/>
      <c r="Y235" s="180">
        <f>IF('Year 8 _2022'!$V234="",0, ('Year 8 _2022'!$V234+'Year 8 _2022'!$Y234))</f>
        <v>0</v>
      </c>
      <c r="Z235" s="181"/>
      <c r="AA235" s="162">
        <f>IF('Year 8 _2022'!$W234="",0, 'Year 8 _2022'!$W234)</f>
        <v>0</v>
      </c>
      <c r="AB235" s="184"/>
      <c r="AC235" s="353"/>
      <c r="AD235" s="120"/>
      <c r="AE235" s="174">
        <f t="shared" si="96"/>
        <v>0</v>
      </c>
      <c r="AF235" s="183"/>
      <c r="AG235" s="165" t="str">
        <f t="shared" si="87"/>
        <v/>
      </c>
      <c r="AH235" s="170" t="str">
        <f t="shared" si="88"/>
        <v/>
      </c>
      <c r="AI235" s="153">
        <f t="shared" si="73"/>
        <v>0</v>
      </c>
      <c r="AJ235" s="166" t="str">
        <f t="shared" si="89"/>
        <v>NA</v>
      </c>
      <c r="AK235" s="166" t="str">
        <f t="shared" si="74"/>
        <v/>
      </c>
      <c r="AL235" s="166" t="str">
        <f t="shared" si="75"/>
        <v/>
      </c>
      <c r="AM235" s="166" t="str">
        <f t="shared" si="76"/>
        <v/>
      </c>
      <c r="AN235" s="166">
        <f t="shared" si="77"/>
        <v>0</v>
      </c>
      <c r="AO235" s="166">
        <f t="shared" si="78"/>
        <v>0</v>
      </c>
      <c r="AP235" s="166">
        <f t="shared" si="79"/>
        <v>0</v>
      </c>
      <c r="AQ235" s="166">
        <f t="shared" si="80"/>
        <v>0</v>
      </c>
      <c r="AR235" s="167" t="str">
        <f>IF('Year 8 _2022'!$S234="","", 'Year 8 _2022'!$S234)</f>
        <v/>
      </c>
      <c r="AS235" s="166" t="str">
        <f>IF('Year 8 _2022'!$Z234="","", 'Year 8 _2022'!$Z234)</f>
        <v/>
      </c>
      <c r="AT235" s="166" t="str">
        <f t="shared" si="95"/>
        <v/>
      </c>
      <c r="AU235" s="166" t="str">
        <f t="shared" si="81"/>
        <v>NA</v>
      </c>
      <c r="AV235" s="166" t="str">
        <f>IF(AU235="NA","",IF(AU235=999999, "", IF(AU235=888888, "", IF(COUNTIF($AU$11:AU235,AU235)=1,AU235,""))))</f>
        <v/>
      </c>
      <c r="AW235" s="166" t="str">
        <f t="shared" si="82"/>
        <v>NA</v>
      </c>
      <c r="AX235" s="166" t="str">
        <f>IF(AW235="NA","",IF(AW235=999999, "", IF(AW235=888888, "", IF(COUNTIF($AW$11:AW235,AW235)=1,AW235,""))))</f>
        <v/>
      </c>
      <c r="AY235" s="166" t="str">
        <f t="shared" si="83"/>
        <v>NA</v>
      </c>
      <c r="AZ235" s="166" t="str">
        <f>IF(AY235="NA","",IF(AY235=999999, "", IF(AY235=888888, "", IF(COUNTIF($AY$11:AY235,AY235)=1,AY235,""))))</f>
        <v/>
      </c>
      <c r="BA235" s="166">
        <f t="shared" si="90"/>
        <v>0</v>
      </c>
      <c r="BB235" s="166">
        <f t="shared" si="91"/>
        <v>0</v>
      </c>
      <c r="BC235" s="166" t="str">
        <f t="shared" si="92"/>
        <v/>
      </c>
      <c r="BD235" s="166" t="str">
        <f t="shared" si="84"/>
        <v/>
      </c>
      <c r="BE235" s="120" t="str">
        <f t="shared" si="93"/>
        <v>NA</v>
      </c>
      <c r="BF235" s="120" t="str">
        <f>IF(BE235="NA","",IF(BE235=999999, "", IF(BE235=888888, "", IF(COUNTIF($BE$11:BE235,BE235)=1,BE235,""))))</f>
        <v/>
      </c>
      <c r="BG235" s="121"/>
      <c r="BH235" s="121"/>
      <c r="BI235" s="121"/>
      <c r="BJ235" s="121"/>
      <c r="BK235" s="121"/>
      <c r="BL235" s="121"/>
      <c r="BM235" s="119"/>
      <c r="BN235" s="119"/>
      <c r="BO235" s="119"/>
      <c r="BP235" s="119"/>
      <c r="BQ235" s="119"/>
      <c r="BR235" s="119"/>
      <c r="BS235" s="119"/>
      <c r="BT235" s="119"/>
      <c r="BU235" s="119"/>
      <c r="BV235" s="119"/>
      <c r="BW235" s="119"/>
      <c r="BX235" s="119"/>
      <c r="BY235" s="119"/>
      <c r="BZ235" s="121"/>
      <c r="CA235" s="121"/>
      <c r="CB235" s="121"/>
      <c r="CC235" s="121"/>
      <c r="CD235" s="118"/>
      <c r="CE235" s="118"/>
      <c r="CF235" s="26"/>
      <c r="CG235" s="26"/>
      <c r="CH235" s="26"/>
      <c r="CI235" s="26"/>
      <c r="CJ235" s="26"/>
      <c r="CK235" s="26"/>
      <c r="CL235" s="26"/>
      <c r="CM235" s="26"/>
      <c r="CN235" s="26"/>
      <c r="CO235" s="26"/>
      <c r="CP235" s="26"/>
      <c r="CQ235" s="26"/>
      <c r="CR235" s="26"/>
      <c r="CS235" s="26"/>
      <c r="CT235" s="26"/>
      <c r="CU235" s="26"/>
    </row>
    <row r="236" spans="1:99" ht="15.5" x14ac:dyDescent="0.35">
      <c r="A236" s="203" t="str">
        <f t="shared" si="85"/>
        <v/>
      </c>
      <c r="B236" s="161" t="str">
        <f>IF('Year 8 _2022'!$B235="","", 'Year 8 _2022'!$B235)</f>
        <v/>
      </c>
      <c r="C236" s="160" t="str">
        <f>IF('Year 8 _2022'!$C235="","", 'Year 8 _2022'!$C235)</f>
        <v>NA</v>
      </c>
      <c r="D236" s="149" t="str">
        <f>IF('Year 8 _2022'!$D235="","", 'Year 8 _2022'!$D235)</f>
        <v/>
      </c>
      <c r="E236" s="138"/>
      <c r="F236" s="230" t="str">
        <f>IF('Year 8 _2022'!$E235="","", 'Year 8 _2022'!$E235)</f>
        <v/>
      </c>
      <c r="G236" s="161" t="str">
        <f>IF('Year 8 _2022'!$AB235="","", 'Year 8 _2022'!$AB235)</f>
        <v/>
      </c>
      <c r="H236" s="120"/>
      <c r="I236" s="171" t="str">
        <f>IF('Year 8 _2022'!$I235="","", 'Year 8 _2022'!$I235)</f>
        <v/>
      </c>
      <c r="J236" s="181"/>
      <c r="K236" s="180" t="str">
        <f>IF('Year 8 _2022'!$J235="","", 'Year 8 _2022'!$J235)</f>
        <v/>
      </c>
      <c r="L236" s="181"/>
      <c r="M236" s="180">
        <f t="shared" si="94"/>
        <v>0</v>
      </c>
      <c r="N236" s="180" t="str">
        <f>IF('Year 8 _2022'!$L235="","", 'Year 8 _2022'!$L235)</f>
        <v/>
      </c>
      <c r="O236" s="181"/>
      <c r="P236" s="171">
        <f>IF('Year 8 _2022'!$O235="",0, ('Year 8 _2022'!$O235+'Year 8 _2022'!$R235))</f>
        <v>0</v>
      </c>
      <c r="Q236" s="181"/>
      <c r="R236" s="180">
        <f>IF('Year 8 _2022'!$P235="",0, 'Year 8 _2022'!$P235)</f>
        <v>0</v>
      </c>
      <c r="S236" s="242"/>
      <c r="T236" s="349"/>
      <c r="U236" s="242"/>
      <c r="V236" s="174">
        <f t="shared" si="86"/>
        <v>0</v>
      </c>
      <c r="W236" s="351"/>
      <c r="X236" s="175"/>
      <c r="Y236" s="180">
        <f>IF('Year 8 _2022'!$V235="",0, ('Year 8 _2022'!$V235+'Year 8 _2022'!$Y235))</f>
        <v>0</v>
      </c>
      <c r="Z236" s="181"/>
      <c r="AA236" s="162">
        <f>IF('Year 8 _2022'!$W235="",0, 'Year 8 _2022'!$W235)</f>
        <v>0</v>
      </c>
      <c r="AB236" s="184"/>
      <c r="AC236" s="353"/>
      <c r="AD236" s="120"/>
      <c r="AE236" s="174">
        <f t="shared" si="96"/>
        <v>0</v>
      </c>
      <c r="AF236" s="183"/>
      <c r="AG236" s="165" t="str">
        <f t="shared" si="87"/>
        <v/>
      </c>
      <c r="AH236" s="170" t="str">
        <f t="shared" si="88"/>
        <v/>
      </c>
      <c r="AI236" s="153">
        <f t="shared" si="73"/>
        <v>0</v>
      </c>
      <c r="AJ236" s="166" t="str">
        <f t="shared" si="89"/>
        <v>NA</v>
      </c>
      <c r="AK236" s="166" t="str">
        <f t="shared" si="74"/>
        <v/>
      </c>
      <c r="AL236" s="166" t="str">
        <f t="shared" si="75"/>
        <v/>
      </c>
      <c r="AM236" s="166" t="str">
        <f t="shared" si="76"/>
        <v/>
      </c>
      <c r="AN236" s="166">
        <f t="shared" si="77"/>
        <v>0</v>
      </c>
      <c r="AO236" s="166">
        <f t="shared" si="78"/>
        <v>0</v>
      </c>
      <c r="AP236" s="166">
        <f t="shared" si="79"/>
        <v>0</v>
      </c>
      <c r="AQ236" s="166">
        <f t="shared" si="80"/>
        <v>0</v>
      </c>
      <c r="AR236" s="167" t="str">
        <f>IF('Year 8 _2022'!$S235="","", 'Year 8 _2022'!$S235)</f>
        <v/>
      </c>
      <c r="AS236" s="166" t="str">
        <f>IF('Year 8 _2022'!$Z235="","", 'Year 8 _2022'!$Z235)</f>
        <v/>
      </c>
      <c r="AT236" s="166" t="str">
        <f t="shared" si="95"/>
        <v/>
      </c>
      <c r="AU236" s="166" t="str">
        <f t="shared" si="81"/>
        <v>NA</v>
      </c>
      <c r="AV236" s="166" t="str">
        <f>IF(AU236="NA","",IF(AU236=999999, "", IF(AU236=888888, "", IF(COUNTIF($AU$11:AU236,AU236)=1,AU236,""))))</f>
        <v/>
      </c>
      <c r="AW236" s="166" t="str">
        <f t="shared" si="82"/>
        <v>NA</v>
      </c>
      <c r="AX236" s="166" t="str">
        <f>IF(AW236="NA","",IF(AW236=999999, "", IF(AW236=888888, "", IF(COUNTIF($AW$11:AW236,AW236)=1,AW236,""))))</f>
        <v/>
      </c>
      <c r="AY236" s="166" t="str">
        <f t="shared" si="83"/>
        <v>NA</v>
      </c>
      <c r="AZ236" s="166" t="str">
        <f>IF(AY236="NA","",IF(AY236=999999, "", IF(AY236=888888, "", IF(COUNTIF($AY$11:AY236,AY236)=1,AY236,""))))</f>
        <v/>
      </c>
      <c r="BA236" s="166">
        <f t="shared" si="90"/>
        <v>0</v>
      </c>
      <c r="BB236" s="166">
        <f t="shared" si="91"/>
        <v>0</v>
      </c>
      <c r="BC236" s="166" t="str">
        <f t="shared" si="92"/>
        <v/>
      </c>
      <c r="BD236" s="166" t="str">
        <f t="shared" si="84"/>
        <v/>
      </c>
      <c r="BE236" s="120" t="str">
        <f t="shared" si="93"/>
        <v>NA</v>
      </c>
      <c r="BF236" s="120" t="str">
        <f>IF(BE236="NA","",IF(BE236=999999, "", IF(BE236=888888, "", IF(COUNTIF($BE$11:BE236,BE236)=1,BE236,""))))</f>
        <v/>
      </c>
      <c r="BG236" s="121"/>
      <c r="BH236" s="121"/>
      <c r="BI236" s="121"/>
      <c r="BJ236" s="121"/>
      <c r="BK236" s="121"/>
      <c r="BL236" s="121"/>
      <c r="BM236" s="119"/>
      <c r="BN236" s="119"/>
      <c r="BO236" s="119"/>
      <c r="BP236" s="119"/>
      <c r="BQ236" s="119"/>
      <c r="BR236" s="119"/>
      <c r="BS236" s="119"/>
      <c r="BT236" s="119"/>
      <c r="BU236" s="119"/>
      <c r="BV236" s="119"/>
      <c r="BW236" s="119"/>
      <c r="BX236" s="119"/>
      <c r="BY236" s="119"/>
      <c r="BZ236" s="121"/>
      <c r="CA236" s="121"/>
      <c r="CB236" s="121"/>
      <c r="CC236" s="121"/>
      <c r="CD236" s="118"/>
      <c r="CE236" s="118"/>
      <c r="CF236" s="26"/>
      <c r="CG236" s="26"/>
      <c r="CH236" s="26"/>
      <c r="CI236" s="26"/>
      <c r="CJ236" s="26"/>
      <c r="CK236" s="26"/>
      <c r="CL236" s="26"/>
      <c r="CM236" s="26"/>
      <c r="CN236" s="26"/>
      <c r="CO236" s="26"/>
      <c r="CP236" s="26"/>
      <c r="CQ236" s="26"/>
      <c r="CR236" s="26"/>
      <c r="CS236" s="26"/>
      <c r="CT236" s="26"/>
      <c r="CU236" s="26"/>
    </row>
    <row r="237" spans="1:99" ht="15.5" x14ac:dyDescent="0.35">
      <c r="A237" s="203" t="str">
        <f t="shared" si="85"/>
        <v/>
      </c>
      <c r="B237" s="161" t="str">
        <f>IF('Year 8 _2022'!$B236="","", 'Year 8 _2022'!$B236)</f>
        <v/>
      </c>
      <c r="C237" s="160" t="str">
        <f>IF('Year 8 _2022'!$C236="","", 'Year 8 _2022'!$C236)</f>
        <v>NA</v>
      </c>
      <c r="D237" s="149" t="str">
        <f>IF('Year 8 _2022'!$D236="","", 'Year 8 _2022'!$D236)</f>
        <v/>
      </c>
      <c r="E237" s="138"/>
      <c r="F237" s="230" t="str">
        <f>IF('Year 8 _2022'!$E236="","", 'Year 8 _2022'!$E236)</f>
        <v/>
      </c>
      <c r="G237" s="161" t="str">
        <f>IF('Year 8 _2022'!$AB236="","", 'Year 8 _2022'!$AB236)</f>
        <v/>
      </c>
      <c r="H237" s="120"/>
      <c r="I237" s="171" t="str">
        <f>IF('Year 8 _2022'!$I236="","", 'Year 8 _2022'!$I236)</f>
        <v/>
      </c>
      <c r="J237" s="181"/>
      <c r="K237" s="180" t="str">
        <f>IF('Year 8 _2022'!$J236="","", 'Year 8 _2022'!$J236)</f>
        <v/>
      </c>
      <c r="L237" s="181"/>
      <c r="M237" s="180">
        <f t="shared" si="94"/>
        <v>0</v>
      </c>
      <c r="N237" s="180" t="str">
        <f>IF('Year 8 _2022'!$L236="","", 'Year 8 _2022'!$L236)</f>
        <v/>
      </c>
      <c r="O237" s="181"/>
      <c r="P237" s="171">
        <f>IF('Year 8 _2022'!$O236="",0, ('Year 8 _2022'!$O236+'Year 8 _2022'!$R236))</f>
        <v>0</v>
      </c>
      <c r="Q237" s="181"/>
      <c r="R237" s="180">
        <f>IF('Year 8 _2022'!$P236="",0, 'Year 8 _2022'!$P236)</f>
        <v>0</v>
      </c>
      <c r="S237" s="242"/>
      <c r="T237" s="349"/>
      <c r="U237" s="242"/>
      <c r="V237" s="174">
        <f t="shared" si="86"/>
        <v>0</v>
      </c>
      <c r="W237" s="351"/>
      <c r="X237" s="175"/>
      <c r="Y237" s="180">
        <f>IF('Year 8 _2022'!$V236="",0, ('Year 8 _2022'!$V236+'Year 8 _2022'!$Y236))</f>
        <v>0</v>
      </c>
      <c r="Z237" s="181"/>
      <c r="AA237" s="162">
        <f>IF('Year 8 _2022'!$W236="",0, 'Year 8 _2022'!$W236)</f>
        <v>0</v>
      </c>
      <c r="AB237" s="184"/>
      <c r="AC237" s="353"/>
      <c r="AD237" s="120"/>
      <c r="AE237" s="174">
        <f t="shared" si="96"/>
        <v>0</v>
      </c>
      <c r="AF237" s="183"/>
      <c r="AG237" s="165" t="str">
        <f t="shared" si="87"/>
        <v/>
      </c>
      <c r="AH237" s="170" t="str">
        <f t="shared" si="88"/>
        <v/>
      </c>
      <c r="AI237" s="153">
        <f t="shared" si="73"/>
        <v>0</v>
      </c>
      <c r="AJ237" s="166" t="str">
        <f t="shared" si="89"/>
        <v>NA</v>
      </c>
      <c r="AK237" s="166" t="str">
        <f t="shared" si="74"/>
        <v/>
      </c>
      <c r="AL237" s="166" t="str">
        <f t="shared" si="75"/>
        <v/>
      </c>
      <c r="AM237" s="166" t="str">
        <f t="shared" si="76"/>
        <v/>
      </c>
      <c r="AN237" s="166">
        <f t="shared" si="77"/>
        <v>0</v>
      </c>
      <c r="AO237" s="166">
        <f t="shared" si="78"/>
        <v>0</v>
      </c>
      <c r="AP237" s="166">
        <f t="shared" si="79"/>
        <v>0</v>
      </c>
      <c r="AQ237" s="166">
        <f t="shared" si="80"/>
        <v>0</v>
      </c>
      <c r="AR237" s="167" t="str">
        <f>IF('Year 8 _2022'!$S236="","", 'Year 8 _2022'!$S236)</f>
        <v/>
      </c>
      <c r="AS237" s="166" t="str">
        <f>IF('Year 8 _2022'!$Z236="","", 'Year 8 _2022'!$Z236)</f>
        <v/>
      </c>
      <c r="AT237" s="166" t="str">
        <f t="shared" si="95"/>
        <v/>
      </c>
      <c r="AU237" s="166" t="str">
        <f t="shared" si="81"/>
        <v>NA</v>
      </c>
      <c r="AV237" s="166" t="str">
        <f>IF(AU237="NA","",IF(AU237=999999, "", IF(AU237=888888, "", IF(COUNTIF($AU$11:AU237,AU237)=1,AU237,""))))</f>
        <v/>
      </c>
      <c r="AW237" s="166" t="str">
        <f t="shared" si="82"/>
        <v>NA</v>
      </c>
      <c r="AX237" s="166" t="str">
        <f>IF(AW237="NA","",IF(AW237=999999, "", IF(AW237=888888, "", IF(COUNTIF($AW$11:AW237,AW237)=1,AW237,""))))</f>
        <v/>
      </c>
      <c r="AY237" s="166" t="str">
        <f t="shared" si="83"/>
        <v>NA</v>
      </c>
      <c r="AZ237" s="166" t="str">
        <f>IF(AY237="NA","",IF(AY237=999999, "", IF(AY237=888888, "", IF(COUNTIF($AY$11:AY237,AY237)=1,AY237,""))))</f>
        <v/>
      </c>
      <c r="BA237" s="166">
        <f t="shared" si="90"/>
        <v>0</v>
      </c>
      <c r="BB237" s="166">
        <f t="shared" si="91"/>
        <v>0</v>
      </c>
      <c r="BC237" s="166" t="str">
        <f t="shared" si="92"/>
        <v/>
      </c>
      <c r="BD237" s="166" t="str">
        <f t="shared" si="84"/>
        <v/>
      </c>
      <c r="BE237" s="120" t="str">
        <f t="shared" si="93"/>
        <v>NA</v>
      </c>
      <c r="BF237" s="120" t="str">
        <f>IF(BE237="NA","",IF(BE237=999999, "", IF(BE237=888888, "", IF(COUNTIF($BE$11:BE237,BE237)=1,BE237,""))))</f>
        <v/>
      </c>
      <c r="BG237" s="121"/>
      <c r="BH237" s="121"/>
      <c r="BI237" s="121"/>
      <c r="BJ237" s="121"/>
      <c r="BK237" s="121"/>
      <c r="BL237" s="121"/>
      <c r="BM237" s="119"/>
      <c r="BN237" s="119"/>
      <c r="BO237" s="119"/>
      <c r="BP237" s="119"/>
      <c r="BQ237" s="119"/>
      <c r="BR237" s="119"/>
      <c r="BS237" s="119"/>
      <c r="BT237" s="119"/>
      <c r="BU237" s="119"/>
      <c r="BV237" s="119"/>
      <c r="BW237" s="119"/>
      <c r="BX237" s="119"/>
      <c r="BY237" s="119"/>
      <c r="BZ237" s="121"/>
      <c r="CA237" s="121"/>
      <c r="CB237" s="121"/>
      <c r="CC237" s="121"/>
      <c r="CD237" s="118"/>
      <c r="CE237" s="118"/>
      <c r="CF237" s="26"/>
      <c r="CG237" s="26"/>
      <c r="CH237" s="26"/>
      <c r="CI237" s="26"/>
      <c r="CJ237" s="26"/>
      <c r="CK237" s="26"/>
      <c r="CL237" s="26"/>
      <c r="CM237" s="26"/>
      <c r="CN237" s="26"/>
      <c r="CO237" s="26"/>
      <c r="CP237" s="26"/>
      <c r="CQ237" s="26"/>
      <c r="CR237" s="26"/>
      <c r="CS237" s="26"/>
      <c r="CT237" s="26"/>
      <c r="CU237" s="26"/>
    </row>
    <row r="238" spans="1:99" ht="15.5" x14ac:dyDescent="0.35">
      <c r="A238" s="203" t="str">
        <f t="shared" si="85"/>
        <v/>
      </c>
      <c r="B238" s="161" t="str">
        <f>IF('Year 8 _2022'!$B237="","", 'Year 8 _2022'!$B237)</f>
        <v/>
      </c>
      <c r="C238" s="160" t="str">
        <f>IF('Year 8 _2022'!$C237="","", 'Year 8 _2022'!$C237)</f>
        <v>NA</v>
      </c>
      <c r="D238" s="149" t="str">
        <f>IF('Year 8 _2022'!$D237="","", 'Year 8 _2022'!$D237)</f>
        <v/>
      </c>
      <c r="E238" s="138"/>
      <c r="F238" s="230" t="str">
        <f>IF('Year 8 _2022'!$E237="","", 'Year 8 _2022'!$E237)</f>
        <v/>
      </c>
      <c r="G238" s="161" t="str">
        <f>IF('Year 8 _2022'!$AB237="","", 'Year 8 _2022'!$AB237)</f>
        <v/>
      </c>
      <c r="H238" s="120"/>
      <c r="I238" s="171" t="str">
        <f>IF('Year 8 _2022'!$I237="","", 'Year 8 _2022'!$I237)</f>
        <v/>
      </c>
      <c r="J238" s="181"/>
      <c r="K238" s="180" t="str">
        <f>IF('Year 8 _2022'!$J237="","", 'Year 8 _2022'!$J237)</f>
        <v/>
      </c>
      <c r="L238" s="181"/>
      <c r="M238" s="180">
        <f t="shared" si="94"/>
        <v>0</v>
      </c>
      <c r="N238" s="180" t="str">
        <f>IF('Year 8 _2022'!$L237="","", 'Year 8 _2022'!$L237)</f>
        <v/>
      </c>
      <c r="O238" s="181"/>
      <c r="P238" s="171">
        <f>IF('Year 8 _2022'!$O237="",0, ('Year 8 _2022'!$O237+'Year 8 _2022'!$R237))</f>
        <v>0</v>
      </c>
      <c r="Q238" s="181"/>
      <c r="R238" s="180">
        <f>IF('Year 8 _2022'!$P237="",0, 'Year 8 _2022'!$P237)</f>
        <v>0</v>
      </c>
      <c r="S238" s="242"/>
      <c r="T238" s="349"/>
      <c r="U238" s="242"/>
      <c r="V238" s="174">
        <f t="shared" si="86"/>
        <v>0</v>
      </c>
      <c r="W238" s="351"/>
      <c r="X238" s="175"/>
      <c r="Y238" s="180">
        <f>IF('Year 8 _2022'!$V237="",0, ('Year 8 _2022'!$V237+'Year 8 _2022'!$Y237))</f>
        <v>0</v>
      </c>
      <c r="Z238" s="181"/>
      <c r="AA238" s="162">
        <f>IF('Year 8 _2022'!$W237="",0, 'Year 8 _2022'!$W237)</f>
        <v>0</v>
      </c>
      <c r="AB238" s="184"/>
      <c r="AC238" s="353"/>
      <c r="AD238" s="120"/>
      <c r="AE238" s="174">
        <f t="shared" si="96"/>
        <v>0</v>
      </c>
      <c r="AF238" s="183"/>
      <c r="AG238" s="165" t="str">
        <f t="shared" si="87"/>
        <v/>
      </c>
      <c r="AH238" s="170" t="str">
        <f t="shared" si="88"/>
        <v/>
      </c>
      <c r="AI238" s="153">
        <f t="shared" si="73"/>
        <v>0</v>
      </c>
      <c r="AJ238" s="166" t="str">
        <f t="shared" si="89"/>
        <v>NA</v>
      </c>
      <c r="AK238" s="166" t="str">
        <f t="shared" si="74"/>
        <v/>
      </c>
      <c r="AL238" s="166" t="str">
        <f t="shared" si="75"/>
        <v/>
      </c>
      <c r="AM238" s="166" t="str">
        <f t="shared" si="76"/>
        <v/>
      </c>
      <c r="AN238" s="166">
        <f t="shared" si="77"/>
        <v>0</v>
      </c>
      <c r="AO238" s="166">
        <f t="shared" si="78"/>
        <v>0</v>
      </c>
      <c r="AP238" s="166">
        <f t="shared" si="79"/>
        <v>0</v>
      </c>
      <c r="AQ238" s="166">
        <f t="shared" si="80"/>
        <v>0</v>
      </c>
      <c r="AR238" s="167" t="str">
        <f>IF('Year 8 _2022'!$S237="","", 'Year 8 _2022'!$S237)</f>
        <v/>
      </c>
      <c r="AS238" s="166" t="str">
        <f>IF('Year 8 _2022'!$Z237="","", 'Year 8 _2022'!$Z237)</f>
        <v/>
      </c>
      <c r="AT238" s="166" t="str">
        <f t="shared" si="95"/>
        <v/>
      </c>
      <c r="AU238" s="166" t="str">
        <f t="shared" si="81"/>
        <v>NA</v>
      </c>
      <c r="AV238" s="166" t="str">
        <f>IF(AU238="NA","",IF(AU238=999999, "", IF(AU238=888888, "", IF(COUNTIF($AU$11:AU238,AU238)=1,AU238,""))))</f>
        <v/>
      </c>
      <c r="AW238" s="166" t="str">
        <f t="shared" si="82"/>
        <v>NA</v>
      </c>
      <c r="AX238" s="166" t="str">
        <f>IF(AW238="NA","",IF(AW238=999999, "", IF(AW238=888888, "", IF(COUNTIF($AW$11:AW238,AW238)=1,AW238,""))))</f>
        <v/>
      </c>
      <c r="AY238" s="166" t="str">
        <f t="shared" si="83"/>
        <v>NA</v>
      </c>
      <c r="AZ238" s="166" t="str">
        <f>IF(AY238="NA","",IF(AY238=999999, "", IF(AY238=888888, "", IF(COUNTIF($AY$11:AY238,AY238)=1,AY238,""))))</f>
        <v/>
      </c>
      <c r="BA238" s="166">
        <f t="shared" si="90"/>
        <v>0</v>
      </c>
      <c r="BB238" s="166">
        <f t="shared" si="91"/>
        <v>0</v>
      </c>
      <c r="BC238" s="166" t="str">
        <f t="shared" si="92"/>
        <v/>
      </c>
      <c r="BD238" s="166" t="str">
        <f t="shared" si="84"/>
        <v/>
      </c>
      <c r="BE238" s="120" t="str">
        <f t="shared" si="93"/>
        <v>NA</v>
      </c>
      <c r="BF238" s="120" t="str">
        <f>IF(BE238="NA","",IF(BE238=999999, "", IF(BE238=888888, "", IF(COUNTIF($BE$11:BE238,BE238)=1,BE238,""))))</f>
        <v/>
      </c>
      <c r="BG238" s="121"/>
      <c r="BH238" s="121"/>
      <c r="BI238" s="121"/>
      <c r="BJ238" s="121"/>
      <c r="BK238" s="121"/>
      <c r="BL238" s="121"/>
      <c r="BM238" s="119"/>
      <c r="BN238" s="119"/>
      <c r="BO238" s="119"/>
      <c r="BP238" s="119"/>
      <c r="BQ238" s="119"/>
      <c r="BR238" s="119"/>
      <c r="BS238" s="119"/>
      <c r="BT238" s="119"/>
      <c r="BU238" s="119"/>
      <c r="BV238" s="119"/>
      <c r="BW238" s="119"/>
      <c r="BX238" s="119"/>
      <c r="BY238" s="119"/>
      <c r="BZ238" s="121"/>
      <c r="CA238" s="121"/>
      <c r="CB238" s="121"/>
      <c r="CC238" s="121"/>
      <c r="CD238" s="118"/>
      <c r="CE238" s="118"/>
      <c r="CF238" s="26"/>
      <c r="CG238" s="26"/>
      <c r="CH238" s="26"/>
      <c r="CI238" s="26"/>
      <c r="CJ238" s="26"/>
      <c r="CK238" s="26"/>
      <c r="CL238" s="26"/>
      <c r="CM238" s="26"/>
      <c r="CN238" s="26"/>
      <c r="CO238" s="26"/>
      <c r="CP238" s="26"/>
      <c r="CQ238" s="26"/>
      <c r="CR238" s="26"/>
      <c r="CS238" s="26"/>
      <c r="CT238" s="26"/>
      <c r="CU238" s="26"/>
    </row>
    <row r="239" spans="1:99" ht="15.5" x14ac:dyDescent="0.35">
      <c r="A239" s="203" t="str">
        <f t="shared" si="85"/>
        <v/>
      </c>
      <c r="B239" s="161" t="str">
        <f>IF('Year 8 _2022'!$B238="","", 'Year 8 _2022'!$B238)</f>
        <v/>
      </c>
      <c r="C239" s="160" t="str">
        <f>IF('Year 8 _2022'!$C238="","", 'Year 8 _2022'!$C238)</f>
        <v>NA</v>
      </c>
      <c r="D239" s="149" t="str">
        <f>IF('Year 8 _2022'!$D238="","", 'Year 8 _2022'!$D238)</f>
        <v/>
      </c>
      <c r="E239" s="138"/>
      <c r="F239" s="230" t="str">
        <f>IF('Year 8 _2022'!$E238="","", 'Year 8 _2022'!$E238)</f>
        <v/>
      </c>
      <c r="G239" s="161" t="str">
        <f>IF('Year 8 _2022'!$AB238="","", 'Year 8 _2022'!$AB238)</f>
        <v/>
      </c>
      <c r="H239" s="120"/>
      <c r="I239" s="171" t="str">
        <f>IF('Year 8 _2022'!$I238="","", 'Year 8 _2022'!$I238)</f>
        <v/>
      </c>
      <c r="J239" s="181"/>
      <c r="K239" s="180" t="str">
        <f>IF('Year 8 _2022'!$J238="","", 'Year 8 _2022'!$J238)</f>
        <v/>
      </c>
      <c r="L239" s="181"/>
      <c r="M239" s="180">
        <f t="shared" si="94"/>
        <v>0</v>
      </c>
      <c r="N239" s="180" t="str">
        <f>IF('Year 8 _2022'!$L238="","", 'Year 8 _2022'!$L238)</f>
        <v/>
      </c>
      <c r="O239" s="181"/>
      <c r="P239" s="171">
        <f>IF('Year 8 _2022'!$O238="",0, ('Year 8 _2022'!$O238+'Year 8 _2022'!$R238))</f>
        <v>0</v>
      </c>
      <c r="Q239" s="181"/>
      <c r="R239" s="180">
        <f>IF('Year 8 _2022'!$P238="",0, 'Year 8 _2022'!$P238)</f>
        <v>0</v>
      </c>
      <c r="S239" s="242"/>
      <c r="T239" s="349"/>
      <c r="U239" s="242"/>
      <c r="V239" s="174">
        <f t="shared" si="86"/>
        <v>0</v>
      </c>
      <c r="W239" s="351"/>
      <c r="X239" s="175"/>
      <c r="Y239" s="180">
        <f>IF('Year 8 _2022'!$V238="",0, ('Year 8 _2022'!$V238+'Year 8 _2022'!$Y238))</f>
        <v>0</v>
      </c>
      <c r="Z239" s="181"/>
      <c r="AA239" s="162">
        <f>IF('Year 8 _2022'!$W238="",0, 'Year 8 _2022'!$W238)</f>
        <v>0</v>
      </c>
      <c r="AB239" s="184"/>
      <c r="AC239" s="353"/>
      <c r="AD239" s="120"/>
      <c r="AE239" s="174">
        <f t="shared" si="96"/>
        <v>0</v>
      </c>
      <c r="AF239" s="183"/>
      <c r="AG239" s="165" t="str">
        <f t="shared" si="87"/>
        <v/>
      </c>
      <c r="AH239" s="170" t="str">
        <f t="shared" si="88"/>
        <v/>
      </c>
      <c r="AI239" s="153">
        <f t="shared" si="73"/>
        <v>0</v>
      </c>
      <c r="AJ239" s="166" t="str">
        <f t="shared" si="89"/>
        <v>NA</v>
      </c>
      <c r="AK239" s="166" t="str">
        <f t="shared" si="74"/>
        <v/>
      </c>
      <c r="AL239" s="166" t="str">
        <f t="shared" si="75"/>
        <v/>
      </c>
      <c r="AM239" s="166" t="str">
        <f t="shared" si="76"/>
        <v/>
      </c>
      <c r="AN239" s="166">
        <f t="shared" si="77"/>
        <v>0</v>
      </c>
      <c r="AO239" s="166">
        <f t="shared" si="78"/>
        <v>0</v>
      </c>
      <c r="AP239" s="166">
        <f t="shared" si="79"/>
        <v>0</v>
      </c>
      <c r="AQ239" s="166">
        <f t="shared" si="80"/>
        <v>0</v>
      </c>
      <c r="AR239" s="167" t="str">
        <f>IF('Year 8 _2022'!$S238="","", 'Year 8 _2022'!$S238)</f>
        <v/>
      </c>
      <c r="AS239" s="166" t="str">
        <f>IF('Year 8 _2022'!$Z238="","", 'Year 8 _2022'!$Z238)</f>
        <v/>
      </c>
      <c r="AT239" s="166" t="str">
        <f t="shared" si="95"/>
        <v/>
      </c>
      <c r="AU239" s="166" t="str">
        <f t="shared" si="81"/>
        <v>NA</v>
      </c>
      <c r="AV239" s="166" t="str">
        <f>IF(AU239="NA","",IF(AU239=999999, "", IF(AU239=888888, "", IF(COUNTIF($AU$11:AU239,AU239)=1,AU239,""))))</f>
        <v/>
      </c>
      <c r="AW239" s="166" t="str">
        <f t="shared" si="82"/>
        <v>NA</v>
      </c>
      <c r="AX239" s="166" t="str">
        <f>IF(AW239="NA","",IF(AW239=999999, "", IF(AW239=888888, "", IF(COUNTIF($AW$11:AW239,AW239)=1,AW239,""))))</f>
        <v/>
      </c>
      <c r="AY239" s="166" t="str">
        <f t="shared" si="83"/>
        <v>NA</v>
      </c>
      <c r="AZ239" s="166" t="str">
        <f>IF(AY239="NA","",IF(AY239=999999, "", IF(AY239=888888, "", IF(COUNTIF($AY$11:AY239,AY239)=1,AY239,""))))</f>
        <v/>
      </c>
      <c r="BA239" s="166">
        <f t="shared" si="90"/>
        <v>0</v>
      </c>
      <c r="BB239" s="166">
        <f t="shared" si="91"/>
        <v>0</v>
      </c>
      <c r="BC239" s="166" t="str">
        <f t="shared" si="92"/>
        <v/>
      </c>
      <c r="BD239" s="166" t="str">
        <f t="shared" si="84"/>
        <v/>
      </c>
      <c r="BE239" s="120" t="str">
        <f t="shared" si="93"/>
        <v>NA</v>
      </c>
      <c r="BF239" s="120" t="str">
        <f>IF(BE239="NA","",IF(BE239=999999, "", IF(BE239=888888, "", IF(COUNTIF($BE$11:BE239,BE239)=1,BE239,""))))</f>
        <v/>
      </c>
      <c r="BG239" s="121"/>
      <c r="BH239" s="121"/>
      <c r="BI239" s="121"/>
      <c r="BJ239" s="121"/>
      <c r="BK239" s="121"/>
      <c r="BL239" s="121"/>
      <c r="BM239" s="119"/>
      <c r="BN239" s="119"/>
      <c r="BO239" s="119"/>
      <c r="BP239" s="119"/>
      <c r="BQ239" s="119"/>
      <c r="BR239" s="119"/>
      <c r="BS239" s="119"/>
      <c r="BT239" s="119"/>
      <c r="BU239" s="119"/>
      <c r="BV239" s="119"/>
      <c r="BW239" s="119"/>
      <c r="BX239" s="119"/>
      <c r="BY239" s="119"/>
      <c r="BZ239" s="121"/>
      <c r="CA239" s="121"/>
      <c r="CB239" s="121"/>
      <c r="CC239" s="121"/>
      <c r="CD239" s="118"/>
      <c r="CE239" s="118"/>
      <c r="CF239" s="26"/>
      <c r="CG239" s="26"/>
      <c r="CH239" s="26"/>
      <c r="CI239" s="26"/>
      <c r="CJ239" s="26"/>
      <c r="CK239" s="26"/>
      <c r="CL239" s="26"/>
      <c r="CM239" s="26"/>
      <c r="CN239" s="26"/>
      <c r="CO239" s="26"/>
      <c r="CP239" s="26"/>
      <c r="CQ239" s="26"/>
      <c r="CR239" s="26"/>
      <c r="CS239" s="26"/>
      <c r="CT239" s="26"/>
      <c r="CU239" s="26"/>
    </row>
    <row r="240" spans="1:99" ht="15.5" x14ac:dyDescent="0.35">
      <c r="A240" s="203" t="str">
        <f t="shared" si="85"/>
        <v/>
      </c>
      <c r="B240" s="161" t="str">
        <f>IF('Year 8 _2022'!$B239="","", 'Year 8 _2022'!$B239)</f>
        <v/>
      </c>
      <c r="C240" s="160" t="str">
        <f>IF('Year 8 _2022'!$C239="","", 'Year 8 _2022'!$C239)</f>
        <v>NA</v>
      </c>
      <c r="D240" s="149" t="str">
        <f>IF('Year 8 _2022'!$D239="","", 'Year 8 _2022'!$D239)</f>
        <v/>
      </c>
      <c r="E240" s="138"/>
      <c r="F240" s="230" t="str">
        <f>IF('Year 8 _2022'!$E239="","", 'Year 8 _2022'!$E239)</f>
        <v/>
      </c>
      <c r="G240" s="161" t="str">
        <f>IF('Year 8 _2022'!$AB239="","", 'Year 8 _2022'!$AB239)</f>
        <v/>
      </c>
      <c r="H240" s="120"/>
      <c r="I240" s="171" t="str">
        <f>IF('Year 8 _2022'!$I239="","", 'Year 8 _2022'!$I239)</f>
        <v/>
      </c>
      <c r="J240" s="181"/>
      <c r="K240" s="180" t="str">
        <f>IF('Year 8 _2022'!$J239="","", 'Year 8 _2022'!$J239)</f>
        <v/>
      </c>
      <c r="L240" s="181"/>
      <c r="M240" s="180">
        <f t="shared" si="94"/>
        <v>0</v>
      </c>
      <c r="N240" s="180" t="str">
        <f>IF('Year 8 _2022'!$L239="","", 'Year 8 _2022'!$L239)</f>
        <v/>
      </c>
      <c r="O240" s="181"/>
      <c r="P240" s="171">
        <f>IF('Year 8 _2022'!$O239="",0, ('Year 8 _2022'!$O239+'Year 8 _2022'!$R239))</f>
        <v>0</v>
      </c>
      <c r="Q240" s="181"/>
      <c r="R240" s="180">
        <f>IF('Year 8 _2022'!$P239="",0, 'Year 8 _2022'!$P239)</f>
        <v>0</v>
      </c>
      <c r="S240" s="242"/>
      <c r="T240" s="349"/>
      <c r="U240" s="242"/>
      <c r="V240" s="174">
        <f t="shared" si="86"/>
        <v>0</v>
      </c>
      <c r="W240" s="351"/>
      <c r="X240" s="175"/>
      <c r="Y240" s="180">
        <f>IF('Year 8 _2022'!$V239="",0, ('Year 8 _2022'!$V239+'Year 8 _2022'!$Y239))</f>
        <v>0</v>
      </c>
      <c r="Z240" s="181"/>
      <c r="AA240" s="162">
        <f>IF('Year 8 _2022'!$W239="",0, 'Year 8 _2022'!$W239)</f>
        <v>0</v>
      </c>
      <c r="AB240" s="184"/>
      <c r="AC240" s="353"/>
      <c r="AD240" s="120"/>
      <c r="AE240" s="174">
        <f t="shared" si="96"/>
        <v>0</v>
      </c>
      <c r="AF240" s="183"/>
      <c r="AG240" s="165" t="str">
        <f t="shared" si="87"/>
        <v/>
      </c>
      <c r="AH240" s="170" t="str">
        <f t="shared" si="88"/>
        <v/>
      </c>
      <c r="AI240" s="153">
        <f t="shared" si="73"/>
        <v>0</v>
      </c>
      <c r="AJ240" s="166" t="str">
        <f t="shared" si="89"/>
        <v>NA</v>
      </c>
      <c r="AK240" s="166" t="str">
        <f t="shared" si="74"/>
        <v/>
      </c>
      <c r="AL240" s="166" t="str">
        <f t="shared" si="75"/>
        <v/>
      </c>
      <c r="AM240" s="166" t="str">
        <f t="shared" si="76"/>
        <v/>
      </c>
      <c r="AN240" s="166">
        <f t="shared" si="77"/>
        <v>0</v>
      </c>
      <c r="AO240" s="166">
        <f t="shared" si="78"/>
        <v>0</v>
      </c>
      <c r="AP240" s="166">
        <f t="shared" si="79"/>
        <v>0</v>
      </c>
      <c r="AQ240" s="166">
        <f t="shared" si="80"/>
        <v>0</v>
      </c>
      <c r="AR240" s="167" t="str">
        <f>IF('Year 8 _2022'!$S239="","", 'Year 8 _2022'!$S239)</f>
        <v/>
      </c>
      <c r="AS240" s="166" t="str">
        <f>IF('Year 8 _2022'!$Z239="","", 'Year 8 _2022'!$Z239)</f>
        <v/>
      </c>
      <c r="AT240" s="166" t="str">
        <f t="shared" si="95"/>
        <v/>
      </c>
      <c r="AU240" s="166" t="str">
        <f t="shared" si="81"/>
        <v>NA</v>
      </c>
      <c r="AV240" s="166" t="str">
        <f>IF(AU240="NA","",IF(AU240=999999, "", IF(AU240=888888, "", IF(COUNTIF($AU$11:AU240,AU240)=1,AU240,""))))</f>
        <v/>
      </c>
      <c r="AW240" s="166" t="str">
        <f t="shared" si="82"/>
        <v>NA</v>
      </c>
      <c r="AX240" s="166" t="str">
        <f>IF(AW240="NA","",IF(AW240=999999, "", IF(AW240=888888, "", IF(COUNTIF($AW$11:AW240,AW240)=1,AW240,""))))</f>
        <v/>
      </c>
      <c r="AY240" s="166" t="str">
        <f t="shared" si="83"/>
        <v>NA</v>
      </c>
      <c r="AZ240" s="166" t="str">
        <f>IF(AY240="NA","",IF(AY240=999999, "", IF(AY240=888888, "", IF(COUNTIF($AY$11:AY240,AY240)=1,AY240,""))))</f>
        <v/>
      </c>
      <c r="BA240" s="166">
        <f t="shared" si="90"/>
        <v>0</v>
      </c>
      <c r="BB240" s="166">
        <f t="shared" si="91"/>
        <v>0</v>
      </c>
      <c r="BC240" s="166" t="str">
        <f t="shared" si="92"/>
        <v/>
      </c>
      <c r="BD240" s="166" t="str">
        <f t="shared" si="84"/>
        <v/>
      </c>
      <c r="BE240" s="120" t="str">
        <f t="shared" si="93"/>
        <v>NA</v>
      </c>
      <c r="BF240" s="120" t="str">
        <f>IF(BE240="NA","",IF(BE240=999999, "", IF(BE240=888888, "", IF(COUNTIF($BE$11:BE240,BE240)=1,BE240,""))))</f>
        <v/>
      </c>
      <c r="BG240" s="121"/>
      <c r="BH240" s="121"/>
      <c r="BI240" s="121"/>
      <c r="BJ240" s="121"/>
      <c r="BK240" s="121"/>
      <c r="BL240" s="121"/>
      <c r="BM240" s="119"/>
      <c r="BN240" s="119"/>
      <c r="BO240" s="119"/>
      <c r="BP240" s="119"/>
      <c r="BQ240" s="119"/>
      <c r="BR240" s="119"/>
      <c r="BS240" s="119"/>
      <c r="BT240" s="119"/>
      <c r="BU240" s="119"/>
      <c r="BV240" s="119"/>
      <c r="BW240" s="119"/>
      <c r="BX240" s="119"/>
      <c r="BY240" s="119"/>
      <c r="BZ240" s="121"/>
      <c r="CA240" s="121"/>
      <c r="CB240" s="121"/>
      <c r="CC240" s="121"/>
      <c r="CD240" s="118"/>
      <c r="CE240" s="118"/>
      <c r="CF240" s="26"/>
      <c r="CG240" s="26"/>
      <c r="CH240" s="26"/>
      <c r="CI240" s="26"/>
      <c r="CJ240" s="26"/>
      <c r="CK240" s="26"/>
      <c r="CL240" s="26"/>
      <c r="CM240" s="26"/>
      <c r="CN240" s="26"/>
      <c r="CO240" s="26"/>
      <c r="CP240" s="26"/>
      <c r="CQ240" s="26"/>
      <c r="CR240" s="26"/>
      <c r="CS240" s="26"/>
      <c r="CT240" s="26"/>
      <c r="CU240" s="26"/>
    </row>
    <row r="241" spans="1:99" ht="15.5" x14ac:dyDescent="0.35">
      <c r="A241" s="203" t="str">
        <f t="shared" si="85"/>
        <v/>
      </c>
      <c r="B241" s="161" t="str">
        <f>IF('Year 8 _2022'!$B240="","", 'Year 8 _2022'!$B240)</f>
        <v/>
      </c>
      <c r="C241" s="160" t="str">
        <f>IF('Year 8 _2022'!$C240="","", 'Year 8 _2022'!$C240)</f>
        <v>NA</v>
      </c>
      <c r="D241" s="149" t="str">
        <f>IF('Year 8 _2022'!$D240="","", 'Year 8 _2022'!$D240)</f>
        <v/>
      </c>
      <c r="E241" s="138"/>
      <c r="F241" s="230" t="str">
        <f>IF('Year 8 _2022'!$E240="","", 'Year 8 _2022'!$E240)</f>
        <v/>
      </c>
      <c r="G241" s="161" t="str">
        <f>IF('Year 8 _2022'!$AB240="","", 'Year 8 _2022'!$AB240)</f>
        <v/>
      </c>
      <c r="H241" s="120"/>
      <c r="I241" s="171" t="str">
        <f>IF('Year 8 _2022'!$I240="","", 'Year 8 _2022'!$I240)</f>
        <v/>
      </c>
      <c r="J241" s="181"/>
      <c r="K241" s="180" t="str">
        <f>IF('Year 8 _2022'!$J240="","", 'Year 8 _2022'!$J240)</f>
        <v/>
      </c>
      <c r="L241" s="181"/>
      <c r="M241" s="180">
        <f t="shared" si="94"/>
        <v>0</v>
      </c>
      <c r="N241" s="180" t="str">
        <f>IF('Year 8 _2022'!$L240="","", 'Year 8 _2022'!$L240)</f>
        <v/>
      </c>
      <c r="O241" s="181"/>
      <c r="P241" s="171">
        <f>IF('Year 8 _2022'!$O240="",0, ('Year 8 _2022'!$O240+'Year 8 _2022'!$R240))</f>
        <v>0</v>
      </c>
      <c r="Q241" s="181"/>
      <c r="R241" s="180">
        <f>IF('Year 8 _2022'!$P240="",0, 'Year 8 _2022'!$P240)</f>
        <v>0</v>
      </c>
      <c r="S241" s="242"/>
      <c r="T241" s="349"/>
      <c r="U241" s="242"/>
      <c r="V241" s="174">
        <f t="shared" si="86"/>
        <v>0</v>
      </c>
      <c r="W241" s="351"/>
      <c r="X241" s="175"/>
      <c r="Y241" s="180">
        <f>IF('Year 8 _2022'!$V240="",0, ('Year 8 _2022'!$V240+'Year 8 _2022'!$Y240))</f>
        <v>0</v>
      </c>
      <c r="Z241" s="181"/>
      <c r="AA241" s="162">
        <f>IF('Year 8 _2022'!$W240="",0, 'Year 8 _2022'!$W240)</f>
        <v>0</v>
      </c>
      <c r="AB241" s="184"/>
      <c r="AC241" s="353"/>
      <c r="AD241" s="120"/>
      <c r="AE241" s="174">
        <f t="shared" si="96"/>
        <v>0</v>
      </c>
      <c r="AF241" s="183"/>
      <c r="AG241" s="165" t="str">
        <f t="shared" si="87"/>
        <v/>
      </c>
      <c r="AH241" s="170" t="str">
        <f t="shared" si="88"/>
        <v/>
      </c>
      <c r="AI241" s="153">
        <f t="shared" si="73"/>
        <v>0</v>
      </c>
      <c r="AJ241" s="166" t="str">
        <f t="shared" si="89"/>
        <v>NA</v>
      </c>
      <c r="AK241" s="166" t="str">
        <f t="shared" si="74"/>
        <v/>
      </c>
      <c r="AL241" s="166" t="str">
        <f t="shared" si="75"/>
        <v/>
      </c>
      <c r="AM241" s="166" t="str">
        <f t="shared" si="76"/>
        <v/>
      </c>
      <c r="AN241" s="166">
        <f t="shared" si="77"/>
        <v>0</v>
      </c>
      <c r="AO241" s="166">
        <f t="shared" si="78"/>
        <v>0</v>
      </c>
      <c r="AP241" s="166">
        <f t="shared" si="79"/>
        <v>0</v>
      </c>
      <c r="AQ241" s="166">
        <f t="shared" si="80"/>
        <v>0</v>
      </c>
      <c r="AR241" s="167" t="str">
        <f>IF('Year 8 _2022'!$S240="","", 'Year 8 _2022'!$S240)</f>
        <v/>
      </c>
      <c r="AS241" s="166" t="str">
        <f>IF('Year 8 _2022'!$Z240="","", 'Year 8 _2022'!$Z240)</f>
        <v/>
      </c>
      <c r="AT241" s="166" t="str">
        <f t="shared" si="95"/>
        <v/>
      </c>
      <c r="AU241" s="166" t="str">
        <f t="shared" si="81"/>
        <v>NA</v>
      </c>
      <c r="AV241" s="166" t="str">
        <f>IF(AU241="NA","",IF(AU241=999999, "", IF(AU241=888888, "", IF(COUNTIF($AU$11:AU241,AU241)=1,AU241,""))))</f>
        <v/>
      </c>
      <c r="AW241" s="166" t="str">
        <f t="shared" si="82"/>
        <v>NA</v>
      </c>
      <c r="AX241" s="166" t="str">
        <f>IF(AW241="NA","",IF(AW241=999999, "", IF(AW241=888888, "", IF(COUNTIF($AW$11:AW241,AW241)=1,AW241,""))))</f>
        <v/>
      </c>
      <c r="AY241" s="166" t="str">
        <f t="shared" si="83"/>
        <v>NA</v>
      </c>
      <c r="AZ241" s="166" t="str">
        <f>IF(AY241="NA","",IF(AY241=999999, "", IF(AY241=888888, "", IF(COUNTIF($AY$11:AY241,AY241)=1,AY241,""))))</f>
        <v/>
      </c>
      <c r="BA241" s="166">
        <f t="shared" si="90"/>
        <v>0</v>
      </c>
      <c r="BB241" s="166">
        <f t="shared" si="91"/>
        <v>0</v>
      </c>
      <c r="BC241" s="166" t="str">
        <f t="shared" si="92"/>
        <v/>
      </c>
      <c r="BD241" s="166" t="str">
        <f t="shared" si="84"/>
        <v/>
      </c>
      <c r="BE241" s="120" t="str">
        <f t="shared" si="93"/>
        <v>NA</v>
      </c>
      <c r="BF241" s="120" t="str">
        <f>IF(BE241="NA","",IF(BE241=999999, "", IF(BE241=888888, "", IF(COUNTIF($BE$11:BE241,BE241)=1,BE241,""))))</f>
        <v/>
      </c>
      <c r="BG241" s="121"/>
      <c r="BH241" s="121"/>
      <c r="BI241" s="121"/>
      <c r="BJ241" s="121"/>
      <c r="BK241" s="121"/>
      <c r="BL241" s="121"/>
      <c r="BM241" s="119"/>
      <c r="BN241" s="119"/>
      <c r="BO241" s="119"/>
      <c r="BP241" s="119"/>
      <c r="BQ241" s="119"/>
      <c r="BR241" s="119"/>
      <c r="BS241" s="119"/>
      <c r="BT241" s="119"/>
      <c r="BU241" s="119"/>
      <c r="BV241" s="119"/>
      <c r="BW241" s="119"/>
      <c r="BX241" s="119"/>
      <c r="BY241" s="119"/>
      <c r="BZ241" s="121"/>
      <c r="CA241" s="121"/>
      <c r="CB241" s="121"/>
      <c r="CC241" s="121"/>
      <c r="CD241" s="118"/>
      <c r="CE241" s="118"/>
      <c r="CF241" s="26"/>
      <c r="CG241" s="26"/>
      <c r="CH241" s="26"/>
      <c r="CI241" s="26"/>
      <c r="CJ241" s="26"/>
      <c r="CK241" s="26"/>
      <c r="CL241" s="26"/>
      <c r="CM241" s="26"/>
      <c r="CN241" s="26"/>
      <c r="CO241" s="26"/>
      <c r="CP241" s="26"/>
      <c r="CQ241" s="26"/>
      <c r="CR241" s="26"/>
      <c r="CS241" s="26"/>
      <c r="CT241" s="26"/>
      <c r="CU241" s="26"/>
    </row>
    <row r="242" spans="1:99" ht="15.5" x14ac:dyDescent="0.35">
      <c r="A242" s="203" t="str">
        <f t="shared" si="85"/>
        <v/>
      </c>
      <c r="B242" s="161" t="str">
        <f>IF('Year 8 _2022'!$B241="","", 'Year 8 _2022'!$B241)</f>
        <v/>
      </c>
      <c r="C242" s="160" t="str">
        <f>IF('Year 8 _2022'!$C241="","", 'Year 8 _2022'!$C241)</f>
        <v>NA</v>
      </c>
      <c r="D242" s="149" t="str">
        <f>IF('Year 8 _2022'!$D241="","", 'Year 8 _2022'!$D241)</f>
        <v/>
      </c>
      <c r="E242" s="138"/>
      <c r="F242" s="230" t="str">
        <f>IF('Year 8 _2022'!$E241="","", 'Year 8 _2022'!$E241)</f>
        <v/>
      </c>
      <c r="G242" s="161" t="str">
        <f>IF('Year 8 _2022'!$AB241="","", 'Year 8 _2022'!$AB241)</f>
        <v/>
      </c>
      <c r="H242" s="120"/>
      <c r="I242" s="171" t="str">
        <f>IF('Year 8 _2022'!$I241="","", 'Year 8 _2022'!$I241)</f>
        <v/>
      </c>
      <c r="J242" s="181"/>
      <c r="K242" s="180" t="str">
        <f>IF('Year 8 _2022'!$J241="","", 'Year 8 _2022'!$J241)</f>
        <v/>
      </c>
      <c r="L242" s="181"/>
      <c r="M242" s="180">
        <f t="shared" si="94"/>
        <v>0</v>
      </c>
      <c r="N242" s="180" t="str">
        <f>IF('Year 8 _2022'!$L241="","", 'Year 8 _2022'!$L241)</f>
        <v/>
      </c>
      <c r="O242" s="181"/>
      <c r="P242" s="171">
        <f>IF('Year 8 _2022'!$O241="",0, ('Year 8 _2022'!$O241+'Year 8 _2022'!$R241))</f>
        <v>0</v>
      </c>
      <c r="Q242" s="181"/>
      <c r="R242" s="180">
        <f>IF('Year 8 _2022'!$P241="",0, 'Year 8 _2022'!$P241)</f>
        <v>0</v>
      </c>
      <c r="S242" s="242"/>
      <c r="T242" s="349"/>
      <c r="U242" s="242"/>
      <c r="V242" s="174">
        <f t="shared" si="86"/>
        <v>0</v>
      </c>
      <c r="W242" s="351"/>
      <c r="X242" s="175"/>
      <c r="Y242" s="180">
        <f>IF('Year 8 _2022'!$V241="",0, ('Year 8 _2022'!$V241+'Year 8 _2022'!$Y241))</f>
        <v>0</v>
      </c>
      <c r="Z242" s="181"/>
      <c r="AA242" s="162">
        <f>IF('Year 8 _2022'!$W241="",0, 'Year 8 _2022'!$W241)</f>
        <v>0</v>
      </c>
      <c r="AB242" s="184"/>
      <c r="AC242" s="353"/>
      <c r="AD242" s="120"/>
      <c r="AE242" s="174">
        <f t="shared" si="96"/>
        <v>0</v>
      </c>
      <c r="AF242" s="183"/>
      <c r="AG242" s="165" t="str">
        <f t="shared" si="87"/>
        <v/>
      </c>
      <c r="AH242" s="170" t="str">
        <f t="shared" si="88"/>
        <v/>
      </c>
      <c r="AI242" s="153">
        <f t="shared" si="73"/>
        <v>0</v>
      </c>
      <c r="AJ242" s="166" t="str">
        <f t="shared" si="89"/>
        <v>NA</v>
      </c>
      <c r="AK242" s="166" t="str">
        <f t="shared" si="74"/>
        <v/>
      </c>
      <c r="AL242" s="166" t="str">
        <f t="shared" si="75"/>
        <v/>
      </c>
      <c r="AM242" s="166" t="str">
        <f t="shared" si="76"/>
        <v/>
      </c>
      <c r="AN242" s="166">
        <f t="shared" si="77"/>
        <v>0</v>
      </c>
      <c r="AO242" s="166">
        <f t="shared" si="78"/>
        <v>0</v>
      </c>
      <c r="AP242" s="166">
        <f t="shared" si="79"/>
        <v>0</v>
      </c>
      <c r="AQ242" s="166">
        <f t="shared" si="80"/>
        <v>0</v>
      </c>
      <c r="AR242" s="167" t="str">
        <f>IF('Year 8 _2022'!$S241="","", 'Year 8 _2022'!$S241)</f>
        <v/>
      </c>
      <c r="AS242" s="166" t="str">
        <f>IF('Year 8 _2022'!$Z241="","", 'Year 8 _2022'!$Z241)</f>
        <v/>
      </c>
      <c r="AT242" s="166" t="str">
        <f t="shared" si="95"/>
        <v/>
      </c>
      <c r="AU242" s="166" t="str">
        <f t="shared" si="81"/>
        <v>NA</v>
      </c>
      <c r="AV242" s="166" t="str">
        <f>IF(AU242="NA","",IF(AU242=999999, "", IF(AU242=888888, "", IF(COUNTIF($AU$11:AU242,AU242)=1,AU242,""))))</f>
        <v/>
      </c>
      <c r="AW242" s="166" t="str">
        <f t="shared" si="82"/>
        <v>NA</v>
      </c>
      <c r="AX242" s="166" t="str">
        <f>IF(AW242="NA","",IF(AW242=999999, "", IF(AW242=888888, "", IF(COUNTIF($AW$11:AW242,AW242)=1,AW242,""))))</f>
        <v/>
      </c>
      <c r="AY242" s="166" t="str">
        <f t="shared" si="83"/>
        <v>NA</v>
      </c>
      <c r="AZ242" s="166" t="str">
        <f>IF(AY242="NA","",IF(AY242=999999, "", IF(AY242=888888, "", IF(COUNTIF($AY$11:AY242,AY242)=1,AY242,""))))</f>
        <v/>
      </c>
      <c r="BA242" s="166">
        <f t="shared" si="90"/>
        <v>0</v>
      </c>
      <c r="BB242" s="166">
        <f t="shared" si="91"/>
        <v>0</v>
      </c>
      <c r="BC242" s="166" t="str">
        <f t="shared" si="92"/>
        <v/>
      </c>
      <c r="BD242" s="166" t="str">
        <f t="shared" si="84"/>
        <v/>
      </c>
      <c r="BE242" s="120" t="str">
        <f t="shared" si="93"/>
        <v>NA</v>
      </c>
      <c r="BF242" s="120" t="str">
        <f>IF(BE242="NA","",IF(BE242=999999, "", IF(BE242=888888, "", IF(COUNTIF($BE$11:BE242,BE242)=1,BE242,""))))</f>
        <v/>
      </c>
      <c r="BG242" s="121"/>
      <c r="BH242" s="121"/>
      <c r="BI242" s="121"/>
      <c r="BJ242" s="121"/>
      <c r="BK242" s="121"/>
      <c r="BL242" s="121"/>
      <c r="BM242" s="119"/>
      <c r="BN242" s="119"/>
      <c r="BO242" s="119"/>
      <c r="BP242" s="119"/>
      <c r="BQ242" s="119"/>
      <c r="BR242" s="119"/>
      <c r="BS242" s="119"/>
      <c r="BT242" s="119"/>
      <c r="BU242" s="119"/>
      <c r="BV242" s="119"/>
      <c r="BW242" s="119"/>
      <c r="BX242" s="119"/>
      <c r="BY242" s="119"/>
      <c r="BZ242" s="121"/>
      <c r="CA242" s="121"/>
      <c r="CB242" s="121"/>
      <c r="CC242" s="121"/>
      <c r="CD242" s="118"/>
      <c r="CE242" s="118"/>
      <c r="CF242" s="26"/>
      <c r="CG242" s="26"/>
      <c r="CH242" s="26"/>
      <c r="CI242" s="26"/>
      <c r="CJ242" s="26"/>
      <c r="CK242" s="26"/>
      <c r="CL242" s="26"/>
      <c r="CM242" s="26"/>
      <c r="CN242" s="26"/>
      <c r="CO242" s="26"/>
      <c r="CP242" s="26"/>
      <c r="CQ242" s="26"/>
      <c r="CR242" s="26"/>
      <c r="CS242" s="26"/>
      <c r="CT242" s="26"/>
      <c r="CU242" s="26"/>
    </row>
    <row r="243" spans="1:99" ht="15.5" x14ac:dyDescent="0.35">
      <c r="A243" s="203" t="str">
        <f t="shared" si="85"/>
        <v/>
      </c>
      <c r="B243" s="161" t="str">
        <f>IF('Year 8 _2022'!$B242="","", 'Year 8 _2022'!$B242)</f>
        <v/>
      </c>
      <c r="C243" s="160" t="str">
        <f>IF('Year 8 _2022'!$C242="","", 'Year 8 _2022'!$C242)</f>
        <v>NA</v>
      </c>
      <c r="D243" s="149" t="str">
        <f>IF('Year 8 _2022'!$D242="","", 'Year 8 _2022'!$D242)</f>
        <v/>
      </c>
      <c r="E243" s="138"/>
      <c r="F243" s="230" t="str">
        <f>IF('Year 8 _2022'!$E242="","", 'Year 8 _2022'!$E242)</f>
        <v/>
      </c>
      <c r="G243" s="161" t="str">
        <f>IF('Year 8 _2022'!$AB242="","", 'Year 8 _2022'!$AB242)</f>
        <v/>
      </c>
      <c r="H243" s="120"/>
      <c r="I243" s="171" t="str">
        <f>IF('Year 8 _2022'!$I242="","", 'Year 8 _2022'!$I242)</f>
        <v/>
      </c>
      <c r="J243" s="181"/>
      <c r="K243" s="180" t="str">
        <f>IF('Year 8 _2022'!$J242="","", 'Year 8 _2022'!$J242)</f>
        <v/>
      </c>
      <c r="L243" s="181"/>
      <c r="M243" s="180">
        <f t="shared" si="94"/>
        <v>0</v>
      </c>
      <c r="N243" s="180" t="str">
        <f>IF('Year 8 _2022'!$L242="","", 'Year 8 _2022'!$L242)</f>
        <v/>
      </c>
      <c r="O243" s="181"/>
      <c r="P243" s="171">
        <f>IF('Year 8 _2022'!$O242="",0, ('Year 8 _2022'!$O242+'Year 8 _2022'!$R242))</f>
        <v>0</v>
      </c>
      <c r="Q243" s="181"/>
      <c r="R243" s="180">
        <f>IF('Year 8 _2022'!$P242="",0, 'Year 8 _2022'!$P242)</f>
        <v>0</v>
      </c>
      <c r="S243" s="242"/>
      <c r="T243" s="349"/>
      <c r="U243" s="242"/>
      <c r="V243" s="174">
        <f t="shared" si="86"/>
        <v>0</v>
      </c>
      <c r="W243" s="351"/>
      <c r="X243" s="175"/>
      <c r="Y243" s="180">
        <f>IF('Year 8 _2022'!$V242="",0, ('Year 8 _2022'!$V242+'Year 8 _2022'!$Y242))</f>
        <v>0</v>
      </c>
      <c r="Z243" s="181"/>
      <c r="AA243" s="162">
        <f>IF('Year 8 _2022'!$W242="",0, 'Year 8 _2022'!$W242)</f>
        <v>0</v>
      </c>
      <c r="AB243" s="184"/>
      <c r="AC243" s="353"/>
      <c r="AD243" s="120"/>
      <c r="AE243" s="174">
        <f t="shared" si="96"/>
        <v>0</v>
      </c>
      <c r="AF243" s="183"/>
      <c r="AG243" s="165" t="str">
        <f t="shared" si="87"/>
        <v/>
      </c>
      <c r="AH243" s="170" t="str">
        <f t="shared" si="88"/>
        <v/>
      </c>
      <c r="AI243" s="153">
        <f t="shared" si="73"/>
        <v>0</v>
      </c>
      <c r="AJ243" s="166" t="str">
        <f t="shared" si="89"/>
        <v>NA</v>
      </c>
      <c r="AK243" s="166" t="str">
        <f t="shared" si="74"/>
        <v/>
      </c>
      <c r="AL243" s="166" t="str">
        <f t="shared" si="75"/>
        <v/>
      </c>
      <c r="AM243" s="166" t="str">
        <f t="shared" si="76"/>
        <v/>
      </c>
      <c r="AN243" s="166">
        <f t="shared" si="77"/>
        <v>0</v>
      </c>
      <c r="AO243" s="166">
        <f t="shared" si="78"/>
        <v>0</v>
      </c>
      <c r="AP243" s="166">
        <f t="shared" si="79"/>
        <v>0</v>
      </c>
      <c r="AQ243" s="166">
        <f t="shared" si="80"/>
        <v>0</v>
      </c>
      <c r="AR243" s="167" t="str">
        <f>IF('Year 8 _2022'!$S242="","", 'Year 8 _2022'!$S242)</f>
        <v/>
      </c>
      <c r="AS243" s="166" t="str">
        <f>IF('Year 8 _2022'!$Z242="","", 'Year 8 _2022'!$Z242)</f>
        <v/>
      </c>
      <c r="AT243" s="166" t="str">
        <f t="shared" si="95"/>
        <v/>
      </c>
      <c r="AU243" s="166" t="str">
        <f t="shared" si="81"/>
        <v>NA</v>
      </c>
      <c r="AV243" s="166" t="str">
        <f>IF(AU243="NA","",IF(AU243=999999, "", IF(AU243=888888, "", IF(COUNTIF($AU$11:AU243,AU243)=1,AU243,""))))</f>
        <v/>
      </c>
      <c r="AW243" s="166" t="str">
        <f t="shared" si="82"/>
        <v>NA</v>
      </c>
      <c r="AX243" s="166" t="str">
        <f>IF(AW243="NA","",IF(AW243=999999, "", IF(AW243=888888, "", IF(COUNTIF($AW$11:AW243,AW243)=1,AW243,""))))</f>
        <v/>
      </c>
      <c r="AY243" s="166" t="str">
        <f t="shared" si="83"/>
        <v>NA</v>
      </c>
      <c r="AZ243" s="166" t="str">
        <f>IF(AY243="NA","",IF(AY243=999999, "", IF(AY243=888888, "", IF(COUNTIF($AY$11:AY243,AY243)=1,AY243,""))))</f>
        <v/>
      </c>
      <c r="BA243" s="166">
        <f t="shared" si="90"/>
        <v>0</v>
      </c>
      <c r="BB243" s="166">
        <f t="shared" si="91"/>
        <v>0</v>
      </c>
      <c r="BC243" s="166" t="str">
        <f t="shared" si="92"/>
        <v/>
      </c>
      <c r="BD243" s="166" t="str">
        <f t="shared" si="84"/>
        <v/>
      </c>
      <c r="BE243" s="120" t="str">
        <f t="shared" si="93"/>
        <v>NA</v>
      </c>
      <c r="BF243" s="120" t="str">
        <f>IF(BE243="NA","",IF(BE243=999999, "", IF(BE243=888888, "", IF(COUNTIF($BE$11:BE243,BE243)=1,BE243,""))))</f>
        <v/>
      </c>
      <c r="BG243" s="121"/>
      <c r="BH243" s="121"/>
      <c r="BI243" s="121"/>
      <c r="BJ243" s="121"/>
      <c r="BK243" s="121"/>
      <c r="BL243" s="121"/>
      <c r="BM243" s="119"/>
      <c r="BN243" s="119"/>
      <c r="BO243" s="119"/>
      <c r="BP243" s="119"/>
      <c r="BQ243" s="119"/>
      <c r="BR243" s="119"/>
      <c r="BS243" s="119"/>
      <c r="BT243" s="119"/>
      <c r="BU243" s="119"/>
      <c r="BV243" s="119"/>
      <c r="BW243" s="119"/>
      <c r="BX243" s="119"/>
      <c r="BY243" s="119"/>
      <c r="BZ243" s="121"/>
      <c r="CA243" s="121"/>
      <c r="CB243" s="121"/>
      <c r="CC243" s="121"/>
      <c r="CD243" s="118"/>
      <c r="CE243" s="118"/>
      <c r="CF243" s="26"/>
      <c r="CG243" s="26"/>
      <c r="CH243" s="26"/>
      <c r="CI243" s="26"/>
      <c r="CJ243" s="26"/>
      <c r="CK243" s="26"/>
      <c r="CL243" s="26"/>
      <c r="CM243" s="26"/>
      <c r="CN243" s="26"/>
      <c r="CO243" s="26"/>
      <c r="CP243" s="26"/>
      <c r="CQ243" s="26"/>
      <c r="CR243" s="26"/>
      <c r="CS243" s="26"/>
      <c r="CT243" s="26"/>
      <c r="CU243" s="26"/>
    </row>
    <row r="244" spans="1:99" ht="15.5" x14ac:dyDescent="0.35">
      <c r="A244" s="203" t="str">
        <f t="shared" si="85"/>
        <v/>
      </c>
      <c r="B244" s="161" t="str">
        <f>IF('Year 8 _2022'!$B243="","", 'Year 8 _2022'!$B243)</f>
        <v/>
      </c>
      <c r="C244" s="160" t="str">
        <f>IF('Year 8 _2022'!$C243="","", 'Year 8 _2022'!$C243)</f>
        <v>NA</v>
      </c>
      <c r="D244" s="149" t="str">
        <f>IF('Year 8 _2022'!$D243="","", 'Year 8 _2022'!$D243)</f>
        <v/>
      </c>
      <c r="E244" s="138"/>
      <c r="F244" s="230" t="str">
        <f>IF('Year 8 _2022'!$E243="","", 'Year 8 _2022'!$E243)</f>
        <v/>
      </c>
      <c r="G244" s="161" t="str">
        <f>IF('Year 8 _2022'!$AB243="","", 'Year 8 _2022'!$AB243)</f>
        <v/>
      </c>
      <c r="H244" s="120"/>
      <c r="I244" s="171" t="str">
        <f>IF('Year 8 _2022'!$I243="","", 'Year 8 _2022'!$I243)</f>
        <v/>
      </c>
      <c r="J244" s="181"/>
      <c r="K244" s="180" t="str">
        <f>IF('Year 8 _2022'!$J243="","", 'Year 8 _2022'!$J243)</f>
        <v/>
      </c>
      <c r="L244" s="181"/>
      <c r="M244" s="180">
        <f t="shared" si="94"/>
        <v>0</v>
      </c>
      <c r="N244" s="180" t="str">
        <f>IF('Year 8 _2022'!$L243="","", 'Year 8 _2022'!$L243)</f>
        <v/>
      </c>
      <c r="O244" s="181"/>
      <c r="P244" s="171">
        <f>IF('Year 8 _2022'!$O243="",0, ('Year 8 _2022'!$O243+'Year 8 _2022'!$R243))</f>
        <v>0</v>
      </c>
      <c r="Q244" s="181"/>
      <c r="R244" s="180">
        <f>IF('Year 8 _2022'!$P243="",0, 'Year 8 _2022'!$P243)</f>
        <v>0</v>
      </c>
      <c r="S244" s="242"/>
      <c r="T244" s="349"/>
      <c r="U244" s="242"/>
      <c r="V244" s="174">
        <f t="shared" si="86"/>
        <v>0</v>
      </c>
      <c r="W244" s="351"/>
      <c r="X244" s="175"/>
      <c r="Y244" s="180">
        <f>IF('Year 8 _2022'!$V243="",0, ('Year 8 _2022'!$V243+'Year 8 _2022'!$Y243))</f>
        <v>0</v>
      </c>
      <c r="Z244" s="181"/>
      <c r="AA244" s="162">
        <f>IF('Year 8 _2022'!$W243="",0, 'Year 8 _2022'!$W243)</f>
        <v>0</v>
      </c>
      <c r="AB244" s="184"/>
      <c r="AC244" s="353"/>
      <c r="AD244" s="120"/>
      <c r="AE244" s="174">
        <f t="shared" si="96"/>
        <v>0</v>
      </c>
      <c r="AF244" s="183"/>
      <c r="AG244" s="165" t="str">
        <f t="shared" si="87"/>
        <v/>
      </c>
      <c r="AH244" s="170" t="str">
        <f t="shared" si="88"/>
        <v/>
      </c>
      <c r="AI244" s="153">
        <f t="shared" si="73"/>
        <v>0</v>
      </c>
      <c r="AJ244" s="166" t="str">
        <f t="shared" si="89"/>
        <v>NA</v>
      </c>
      <c r="AK244" s="166" t="str">
        <f t="shared" si="74"/>
        <v/>
      </c>
      <c r="AL244" s="166" t="str">
        <f t="shared" si="75"/>
        <v/>
      </c>
      <c r="AM244" s="166" t="str">
        <f t="shared" si="76"/>
        <v/>
      </c>
      <c r="AN244" s="166">
        <f t="shared" si="77"/>
        <v>0</v>
      </c>
      <c r="AO244" s="166">
        <f t="shared" si="78"/>
        <v>0</v>
      </c>
      <c r="AP244" s="166">
        <f t="shared" si="79"/>
        <v>0</v>
      </c>
      <c r="AQ244" s="166">
        <f t="shared" si="80"/>
        <v>0</v>
      </c>
      <c r="AR244" s="167" t="str">
        <f>IF('Year 8 _2022'!$S243="","", 'Year 8 _2022'!$S243)</f>
        <v/>
      </c>
      <c r="AS244" s="166" t="str">
        <f>IF('Year 8 _2022'!$Z243="","", 'Year 8 _2022'!$Z243)</f>
        <v/>
      </c>
      <c r="AT244" s="166" t="str">
        <f t="shared" si="95"/>
        <v/>
      </c>
      <c r="AU244" s="166" t="str">
        <f t="shared" si="81"/>
        <v>NA</v>
      </c>
      <c r="AV244" s="166" t="str">
        <f>IF(AU244="NA","",IF(AU244=999999, "", IF(AU244=888888, "", IF(COUNTIF($AU$11:AU244,AU244)=1,AU244,""))))</f>
        <v/>
      </c>
      <c r="AW244" s="166" t="str">
        <f t="shared" si="82"/>
        <v>NA</v>
      </c>
      <c r="AX244" s="166" t="str">
        <f>IF(AW244="NA","",IF(AW244=999999, "", IF(AW244=888888, "", IF(COUNTIF($AW$11:AW244,AW244)=1,AW244,""))))</f>
        <v/>
      </c>
      <c r="AY244" s="166" t="str">
        <f t="shared" si="83"/>
        <v>NA</v>
      </c>
      <c r="AZ244" s="166" t="str">
        <f>IF(AY244="NA","",IF(AY244=999999, "", IF(AY244=888888, "", IF(COUNTIF($AY$11:AY244,AY244)=1,AY244,""))))</f>
        <v/>
      </c>
      <c r="BA244" s="166">
        <f t="shared" si="90"/>
        <v>0</v>
      </c>
      <c r="BB244" s="166">
        <f t="shared" si="91"/>
        <v>0</v>
      </c>
      <c r="BC244" s="166" t="str">
        <f t="shared" si="92"/>
        <v/>
      </c>
      <c r="BD244" s="166" t="str">
        <f t="shared" si="84"/>
        <v/>
      </c>
      <c r="BE244" s="120" t="str">
        <f t="shared" si="93"/>
        <v>NA</v>
      </c>
      <c r="BF244" s="120" t="str">
        <f>IF(BE244="NA","",IF(BE244=999999, "", IF(BE244=888888, "", IF(COUNTIF($BE$11:BE244,BE244)=1,BE244,""))))</f>
        <v/>
      </c>
      <c r="BG244" s="121"/>
      <c r="BH244" s="121"/>
      <c r="BI244" s="121"/>
      <c r="BJ244" s="121"/>
      <c r="BK244" s="121"/>
      <c r="BL244" s="121"/>
      <c r="BM244" s="119"/>
      <c r="BN244" s="119"/>
      <c r="BO244" s="119"/>
      <c r="BP244" s="119"/>
      <c r="BQ244" s="119"/>
      <c r="BR244" s="119"/>
      <c r="BS244" s="119"/>
      <c r="BT244" s="119"/>
      <c r="BU244" s="119"/>
      <c r="BV244" s="119"/>
      <c r="BW244" s="119"/>
      <c r="BX244" s="119"/>
      <c r="BY244" s="119"/>
      <c r="BZ244" s="121"/>
      <c r="CA244" s="121"/>
      <c r="CB244" s="121"/>
      <c r="CC244" s="121"/>
      <c r="CD244" s="118"/>
      <c r="CE244" s="118"/>
      <c r="CF244" s="26"/>
      <c r="CG244" s="26"/>
      <c r="CH244" s="26"/>
      <c r="CI244" s="26"/>
      <c r="CJ244" s="26"/>
      <c r="CK244" s="26"/>
      <c r="CL244" s="26"/>
      <c r="CM244" s="26"/>
      <c r="CN244" s="26"/>
      <c r="CO244" s="26"/>
      <c r="CP244" s="26"/>
      <c r="CQ244" s="26"/>
      <c r="CR244" s="26"/>
      <c r="CS244" s="26"/>
      <c r="CT244" s="26"/>
      <c r="CU244" s="26"/>
    </row>
    <row r="245" spans="1:99" ht="15.5" x14ac:dyDescent="0.35">
      <c r="A245" s="203" t="str">
        <f t="shared" si="85"/>
        <v/>
      </c>
      <c r="B245" s="161" t="str">
        <f>IF('Year 8 _2022'!$B244="","", 'Year 8 _2022'!$B244)</f>
        <v/>
      </c>
      <c r="C245" s="160" t="str">
        <f>IF('Year 8 _2022'!$C244="","", 'Year 8 _2022'!$C244)</f>
        <v>NA</v>
      </c>
      <c r="D245" s="149" t="str">
        <f>IF('Year 8 _2022'!$D244="","", 'Year 8 _2022'!$D244)</f>
        <v/>
      </c>
      <c r="E245" s="138"/>
      <c r="F245" s="230" t="str">
        <f>IF('Year 8 _2022'!$E244="","", 'Year 8 _2022'!$E244)</f>
        <v/>
      </c>
      <c r="G245" s="161" t="str">
        <f>IF('Year 8 _2022'!$AB244="","", 'Year 8 _2022'!$AB244)</f>
        <v/>
      </c>
      <c r="H245" s="120"/>
      <c r="I245" s="171" t="str">
        <f>IF('Year 8 _2022'!$I244="","", 'Year 8 _2022'!$I244)</f>
        <v/>
      </c>
      <c r="J245" s="181"/>
      <c r="K245" s="180" t="str">
        <f>IF('Year 8 _2022'!$J244="","", 'Year 8 _2022'!$J244)</f>
        <v/>
      </c>
      <c r="L245" s="181"/>
      <c r="M245" s="180">
        <f t="shared" si="94"/>
        <v>0</v>
      </c>
      <c r="N245" s="180" t="str">
        <f>IF('Year 8 _2022'!$L244="","", 'Year 8 _2022'!$L244)</f>
        <v/>
      </c>
      <c r="O245" s="181"/>
      <c r="P245" s="171">
        <f>IF('Year 8 _2022'!$O244="",0, ('Year 8 _2022'!$O244+'Year 8 _2022'!$R244))</f>
        <v>0</v>
      </c>
      <c r="Q245" s="181"/>
      <c r="R245" s="180">
        <f>IF('Year 8 _2022'!$P244="",0, 'Year 8 _2022'!$P244)</f>
        <v>0</v>
      </c>
      <c r="S245" s="242"/>
      <c r="T245" s="349"/>
      <c r="U245" s="242"/>
      <c r="V245" s="174">
        <f t="shared" si="86"/>
        <v>0</v>
      </c>
      <c r="W245" s="351"/>
      <c r="X245" s="175"/>
      <c r="Y245" s="180">
        <f>IF('Year 8 _2022'!$V244="",0, ('Year 8 _2022'!$V244+'Year 8 _2022'!$Y244))</f>
        <v>0</v>
      </c>
      <c r="Z245" s="181"/>
      <c r="AA245" s="162">
        <f>IF('Year 8 _2022'!$W244="",0, 'Year 8 _2022'!$W244)</f>
        <v>0</v>
      </c>
      <c r="AB245" s="184"/>
      <c r="AC245" s="353"/>
      <c r="AD245" s="120"/>
      <c r="AE245" s="174">
        <f t="shared" si="96"/>
        <v>0</v>
      </c>
      <c r="AF245" s="183"/>
      <c r="AG245" s="165" t="str">
        <f t="shared" si="87"/>
        <v/>
      </c>
      <c r="AH245" s="170" t="str">
        <f t="shared" si="88"/>
        <v/>
      </c>
      <c r="AI245" s="153">
        <f t="shared" si="73"/>
        <v>0</v>
      </c>
      <c r="AJ245" s="166" t="str">
        <f t="shared" si="89"/>
        <v>NA</v>
      </c>
      <c r="AK245" s="166" t="str">
        <f t="shared" si="74"/>
        <v/>
      </c>
      <c r="AL245" s="166" t="str">
        <f t="shared" si="75"/>
        <v/>
      </c>
      <c r="AM245" s="166" t="str">
        <f t="shared" si="76"/>
        <v/>
      </c>
      <c r="AN245" s="166">
        <f t="shared" si="77"/>
        <v>0</v>
      </c>
      <c r="AO245" s="166">
        <f t="shared" si="78"/>
        <v>0</v>
      </c>
      <c r="AP245" s="166">
        <f t="shared" si="79"/>
        <v>0</v>
      </c>
      <c r="AQ245" s="166">
        <f t="shared" si="80"/>
        <v>0</v>
      </c>
      <c r="AR245" s="167" t="str">
        <f>IF('Year 8 _2022'!$S244="","", 'Year 8 _2022'!$S244)</f>
        <v/>
      </c>
      <c r="AS245" s="166" t="str">
        <f>IF('Year 8 _2022'!$Z244="","", 'Year 8 _2022'!$Z244)</f>
        <v/>
      </c>
      <c r="AT245" s="166" t="str">
        <f t="shared" si="95"/>
        <v/>
      </c>
      <c r="AU245" s="166" t="str">
        <f t="shared" si="81"/>
        <v>NA</v>
      </c>
      <c r="AV245" s="166" t="str">
        <f>IF(AU245="NA","",IF(AU245=999999, "", IF(AU245=888888, "", IF(COUNTIF($AU$11:AU245,AU245)=1,AU245,""))))</f>
        <v/>
      </c>
      <c r="AW245" s="166" t="str">
        <f t="shared" si="82"/>
        <v>NA</v>
      </c>
      <c r="AX245" s="166" t="str">
        <f>IF(AW245="NA","",IF(AW245=999999, "", IF(AW245=888888, "", IF(COUNTIF($AW$11:AW245,AW245)=1,AW245,""))))</f>
        <v/>
      </c>
      <c r="AY245" s="166" t="str">
        <f t="shared" si="83"/>
        <v>NA</v>
      </c>
      <c r="AZ245" s="166" t="str">
        <f>IF(AY245="NA","",IF(AY245=999999, "", IF(AY245=888888, "", IF(COUNTIF($AY$11:AY245,AY245)=1,AY245,""))))</f>
        <v/>
      </c>
      <c r="BA245" s="166">
        <f t="shared" si="90"/>
        <v>0</v>
      </c>
      <c r="BB245" s="166">
        <f t="shared" si="91"/>
        <v>0</v>
      </c>
      <c r="BC245" s="166" t="str">
        <f t="shared" si="92"/>
        <v/>
      </c>
      <c r="BD245" s="166" t="str">
        <f t="shared" si="84"/>
        <v/>
      </c>
      <c r="BE245" s="120" t="str">
        <f t="shared" si="93"/>
        <v>NA</v>
      </c>
      <c r="BF245" s="120" t="str">
        <f>IF(BE245="NA","",IF(BE245=999999, "", IF(BE245=888888, "", IF(COUNTIF($BE$11:BE245,BE245)=1,BE245,""))))</f>
        <v/>
      </c>
      <c r="BG245" s="121"/>
      <c r="BH245" s="121"/>
      <c r="BI245" s="121"/>
      <c r="BJ245" s="121"/>
      <c r="BK245" s="121"/>
      <c r="BL245" s="121"/>
      <c r="BM245" s="119"/>
      <c r="BN245" s="119"/>
      <c r="BO245" s="119"/>
      <c r="BP245" s="119"/>
      <c r="BQ245" s="119"/>
      <c r="BR245" s="119"/>
      <c r="BS245" s="119"/>
      <c r="BT245" s="119"/>
      <c r="BU245" s="119"/>
      <c r="BV245" s="119"/>
      <c r="BW245" s="119"/>
      <c r="BX245" s="119"/>
      <c r="BY245" s="119"/>
      <c r="BZ245" s="121"/>
      <c r="CA245" s="121"/>
      <c r="CB245" s="121"/>
      <c r="CC245" s="121"/>
      <c r="CD245" s="118"/>
      <c r="CE245" s="118"/>
      <c r="CF245" s="26"/>
      <c r="CG245" s="26"/>
      <c r="CH245" s="26"/>
      <c r="CI245" s="26"/>
      <c r="CJ245" s="26"/>
      <c r="CK245" s="26"/>
      <c r="CL245" s="26"/>
      <c r="CM245" s="26"/>
      <c r="CN245" s="26"/>
      <c r="CO245" s="26"/>
      <c r="CP245" s="26"/>
      <c r="CQ245" s="26"/>
      <c r="CR245" s="26"/>
      <c r="CS245" s="26"/>
      <c r="CT245" s="26"/>
      <c r="CU245" s="26"/>
    </row>
    <row r="246" spans="1:99" ht="15.5" x14ac:dyDescent="0.35">
      <c r="A246" s="203" t="str">
        <f t="shared" si="85"/>
        <v/>
      </c>
      <c r="B246" s="161" t="str">
        <f>IF('Year 8 _2022'!$B245="","", 'Year 8 _2022'!$B245)</f>
        <v/>
      </c>
      <c r="C246" s="160" t="str">
        <f>IF('Year 8 _2022'!$C245="","", 'Year 8 _2022'!$C245)</f>
        <v>NA</v>
      </c>
      <c r="D246" s="149" t="str">
        <f>IF('Year 8 _2022'!$D245="","", 'Year 8 _2022'!$D245)</f>
        <v/>
      </c>
      <c r="E246" s="138"/>
      <c r="F246" s="230" t="str">
        <f>IF('Year 8 _2022'!$E245="","", 'Year 8 _2022'!$E245)</f>
        <v/>
      </c>
      <c r="G246" s="161" t="str">
        <f>IF('Year 8 _2022'!$AB245="","", 'Year 8 _2022'!$AB245)</f>
        <v/>
      </c>
      <c r="H246" s="120"/>
      <c r="I246" s="171" t="str">
        <f>IF('Year 8 _2022'!$I245="","", 'Year 8 _2022'!$I245)</f>
        <v/>
      </c>
      <c r="J246" s="181"/>
      <c r="K246" s="180" t="str">
        <f>IF('Year 8 _2022'!$J245="","", 'Year 8 _2022'!$J245)</f>
        <v/>
      </c>
      <c r="L246" s="181"/>
      <c r="M246" s="180">
        <f t="shared" si="94"/>
        <v>0</v>
      </c>
      <c r="N246" s="180" t="str">
        <f>IF('Year 8 _2022'!$L245="","", 'Year 8 _2022'!$L245)</f>
        <v/>
      </c>
      <c r="O246" s="181"/>
      <c r="P246" s="171">
        <f>IF('Year 8 _2022'!$O245="",0, ('Year 8 _2022'!$O245+'Year 8 _2022'!$R245))</f>
        <v>0</v>
      </c>
      <c r="Q246" s="181"/>
      <c r="R246" s="180">
        <f>IF('Year 8 _2022'!$P245="",0, 'Year 8 _2022'!$P245)</f>
        <v>0</v>
      </c>
      <c r="S246" s="242"/>
      <c r="T246" s="349"/>
      <c r="U246" s="242"/>
      <c r="V246" s="174">
        <f t="shared" si="86"/>
        <v>0</v>
      </c>
      <c r="W246" s="351"/>
      <c r="X246" s="175"/>
      <c r="Y246" s="180">
        <f>IF('Year 8 _2022'!$V245="",0, ('Year 8 _2022'!$V245+'Year 8 _2022'!$Y245))</f>
        <v>0</v>
      </c>
      <c r="Z246" s="181"/>
      <c r="AA246" s="162">
        <f>IF('Year 8 _2022'!$W245="",0, 'Year 8 _2022'!$W245)</f>
        <v>0</v>
      </c>
      <c r="AB246" s="184"/>
      <c r="AC246" s="353"/>
      <c r="AD246" s="120"/>
      <c r="AE246" s="174">
        <f t="shared" si="96"/>
        <v>0</v>
      </c>
      <c r="AF246" s="183"/>
      <c r="AG246" s="165" t="str">
        <f t="shared" si="87"/>
        <v/>
      </c>
      <c r="AH246" s="170" t="str">
        <f t="shared" si="88"/>
        <v/>
      </c>
      <c r="AI246" s="153">
        <f t="shared" si="73"/>
        <v>0</v>
      </c>
      <c r="AJ246" s="166" t="str">
        <f t="shared" si="89"/>
        <v>NA</v>
      </c>
      <c r="AK246" s="166" t="str">
        <f t="shared" si="74"/>
        <v/>
      </c>
      <c r="AL246" s="166" t="str">
        <f t="shared" si="75"/>
        <v/>
      </c>
      <c r="AM246" s="166" t="str">
        <f t="shared" si="76"/>
        <v/>
      </c>
      <c r="AN246" s="166">
        <f t="shared" si="77"/>
        <v>0</v>
      </c>
      <c r="AO246" s="166">
        <f t="shared" si="78"/>
        <v>0</v>
      </c>
      <c r="AP246" s="166">
        <f t="shared" si="79"/>
        <v>0</v>
      </c>
      <c r="AQ246" s="166">
        <f t="shared" si="80"/>
        <v>0</v>
      </c>
      <c r="AR246" s="167" t="str">
        <f>IF('Year 8 _2022'!$S245="","", 'Year 8 _2022'!$S245)</f>
        <v/>
      </c>
      <c r="AS246" s="166" t="str">
        <f>IF('Year 8 _2022'!$Z245="","", 'Year 8 _2022'!$Z245)</f>
        <v/>
      </c>
      <c r="AT246" s="166" t="str">
        <f t="shared" si="95"/>
        <v/>
      </c>
      <c r="AU246" s="166" t="str">
        <f t="shared" si="81"/>
        <v>NA</v>
      </c>
      <c r="AV246" s="166" t="str">
        <f>IF(AU246="NA","",IF(AU246=999999, "", IF(AU246=888888, "", IF(COUNTIF($AU$11:AU246,AU246)=1,AU246,""))))</f>
        <v/>
      </c>
      <c r="AW246" s="166" t="str">
        <f t="shared" si="82"/>
        <v>NA</v>
      </c>
      <c r="AX246" s="166" t="str">
        <f>IF(AW246="NA","",IF(AW246=999999, "", IF(AW246=888888, "", IF(COUNTIF($AW$11:AW246,AW246)=1,AW246,""))))</f>
        <v/>
      </c>
      <c r="AY246" s="166" t="str">
        <f t="shared" si="83"/>
        <v>NA</v>
      </c>
      <c r="AZ246" s="166" t="str">
        <f>IF(AY246="NA","",IF(AY246=999999, "", IF(AY246=888888, "", IF(COUNTIF($AY$11:AY246,AY246)=1,AY246,""))))</f>
        <v/>
      </c>
      <c r="BA246" s="166">
        <f t="shared" si="90"/>
        <v>0</v>
      </c>
      <c r="BB246" s="166">
        <f t="shared" si="91"/>
        <v>0</v>
      </c>
      <c r="BC246" s="166" t="str">
        <f t="shared" si="92"/>
        <v/>
      </c>
      <c r="BD246" s="166" t="str">
        <f t="shared" si="84"/>
        <v/>
      </c>
      <c r="BE246" s="120" t="str">
        <f t="shared" si="93"/>
        <v>NA</v>
      </c>
      <c r="BF246" s="120" t="str">
        <f>IF(BE246="NA","",IF(BE246=999999, "", IF(BE246=888888, "", IF(COUNTIF($BE$11:BE246,BE246)=1,BE246,""))))</f>
        <v/>
      </c>
      <c r="BG246" s="121"/>
      <c r="BH246" s="121"/>
      <c r="BI246" s="121"/>
      <c r="BJ246" s="121"/>
      <c r="BK246" s="121"/>
      <c r="BL246" s="121"/>
      <c r="BM246" s="119"/>
      <c r="BN246" s="119"/>
      <c r="BO246" s="119"/>
      <c r="BP246" s="119"/>
      <c r="BQ246" s="119"/>
      <c r="BR246" s="119"/>
      <c r="BS246" s="119"/>
      <c r="BT246" s="119"/>
      <c r="BU246" s="119"/>
      <c r="BV246" s="119"/>
      <c r="BW246" s="119"/>
      <c r="BX246" s="119"/>
      <c r="BY246" s="119"/>
      <c r="BZ246" s="121"/>
      <c r="CA246" s="121"/>
      <c r="CB246" s="121"/>
      <c r="CC246" s="121"/>
      <c r="CD246" s="118"/>
      <c r="CE246" s="118"/>
      <c r="CF246" s="26"/>
      <c r="CG246" s="26"/>
      <c r="CH246" s="26"/>
      <c r="CI246" s="26"/>
      <c r="CJ246" s="26"/>
      <c r="CK246" s="26"/>
      <c r="CL246" s="26"/>
      <c r="CM246" s="26"/>
      <c r="CN246" s="26"/>
      <c r="CO246" s="26"/>
      <c r="CP246" s="26"/>
      <c r="CQ246" s="26"/>
      <c r="CR246" s="26"/>
      <c r="CS246" s="26"/>
      <c r="CT246" s="26"/>
      <c r="CU246" s="26"/>
    </row>
    <row r="247" spans="1:99" ht="15.5" x14ac:dyDescent="0.35">
      <c r="A247" s="203" t="str">
        <f t="shared" si="85"/>
        <v/>
      </c>
      <c r="B247" s="161" t="str">
        <f>IF('Year 8 _2022'!$B246="","", 'Year 8 _2022'!$B246)</f>
        <v/>
      </c>
      <c r="C247" s="160" t="str">
        <f>IF('Year 8 _2022'!$C246="","", 'Year 8 _2022'!$C246)</f>
        <v>NA</v>
      </c>
      <c r="D247" s="149" t="str">
        <f>IF('Year 8 _2022'!$D246="","", 'Year 8 _2022'!$D246)</f>
        <v/>
      </c>
      <c r="E247" s="138"/>
      <c r="F247" s="230" t="str">
        <f>IF('Year 8 _2022'!$E246="","", 'Year 8 _2022'!$E246)</f>
        <v/>
      </c>
      <c r="G247" s="161" t="str">
        <f>IF('Year 8 _2022'!$AB246="","", 'Year 8 _2022'!$AB246)</f>
        <v/>
      </c>
      <c r="H247" s="120"/>
      <c r="I247" s="171" t="str">
        <f>IF('Year 8 _2022'!$I246="","", 'Year 8 _2022'!$I246)</f>
        <v/>
      </c>
      <c r="J247" s="181"/>
      <c r="K247" s="180" t="str">
        <f>IF('Year 8 _2022'!$J246="","", 'Year 8 _2022'!$J246)</f>
        <v/>
      </c>
      <c r="L247" s="181"/>
      <c r="M247" s="180">
        <f t="shared" si="94"/>
        <v>0</v>
      </c>
      <c r="N247" s="180" t="str">
        <f>IF('Year 8 _2022'!$L246="","", 'Year 8 _2022'!$L246)</f>
        <v/>
      </c>
      <c r="O247" s="181"/>
      <c r="P247" s="171">
        <f>IF('Year 8 _2022'!$O246="",0, ('Year 8 _2022'!$O246+'Year 8 _2022'!$R246))</f>
        <v>0</v>
      </c>
      <c r="Q247" s="181"/>
      <c r="R247" s="180">
        <f>IF('Year 8 _2022'!$P246="",0, 'Year 8 _2022'!$P246)</f>
        <v>0</v>
      </c>
      <c r="S247" s="242"/>
      <c r="T247" s="349"/>
      <c r="U247" s="242"/>
      <c r="V247" s="174">
        <f t="shared" si="86"/>
        <v>0</v>
      </c>
      <c r="W247" s="351"/>
      <c r="X247" s="175"/>
      <c r="Y247" s="180">
        <f>IF('Year 8 _2022'!$V246="",0, ('Year 8 _2022'!$V246+'Year 8 _2022'!$Y246))</f>
        <v>0</v>
      </c>
      <c r="Z247" s="181"/>
      <c r="AA247" s="162">
        <f>IF('Year 8 _2022'!$W246="",0, 'Year 8 _2022'!$W246)</f>
        <v>0</v>
      </c>
      <c r="AB247" s="184"/>
      <c r="AC247" s="353"/>
      <c r="AD247" s="120"/>
      <c r="AE247" s="174">
        <f t="shared" si="96"/>
        <v>0</v>
      </c>
      <c r="AF247" s="183"/>
      <c r="AG247" s="165" t="str">
        <f t="shared" si="87"/>
        <v/>
      </c>
      <c r="AH247" s="170" t="str">
        <f t="shared" si="88"/>
        <v/>
      </c>
      <c r="AI247" s="153">
        <f t="shared" si="73"/>
        <v>0</v>
      </c>
      <c r="AJ247" s="166" t="str">
        <f t="shared" si="89"/>
        <v>NA</v>
      </c>
      <c r="AK247" s="166" t="str">
        <f t="shared" si="74"/>
        <v/>
      </c>
      <c r="AL247" s="166" t="str">
        <f t="shared" si="75"/>
        <v/>
      </c>
      <c r="AM247" s="166" t="str">
        <f t="shared" si="76"/>
        <v/>
      </c>
      <c r="AN247" s="166">
        <f t="shared" si="77"/>
        <v>0</v>
      </c>
      <c r="AO247" s="166">
        <f t="shared" si="78"/>
        <v>0</v>
      </c>
      <c r="AP247" s="166">
        <f t="shared" si="79"/>
        <v>0</v>
      </c>
      <c r="AQ247" s="166">
        <f t="shared" si="80"/>
        <v>0</v>
      </c>
      <c r="AR247" s="167" t="str">
        <f>IF('Year 8 _2022'!$S246="","", 'Year 8 _2022'!$S246)</f>
        <v/>
      </c>
      <c r="AS247" s="166" t="str">
        <f>IF('Year 8 _2022'!$Z246="","", 'Year 8 _2022'!$Z246)</f>
        <v/>
      </c>
      <c r="AT247" s="166" t="str">
        <f t="shared" si="95"/>
        <v/>
      </c>
      <c r="AU247" s="166" t="str">
        <f t="shared" si="81"/>
        <v>NA</v>
      </c>
      <c r="AV247" s="166" t="str">
        <f>IF(AU247="NA","",IF(AU247=999999, "", IF(AU247=888888, "", IF(COUNTIF($AU$11:AU247,AU247)=1,AU247,""))))</f>
        <v/>
      </c>
      <c r="AW247" s="166" t="str">
        <f t="shared" si="82"/>
        <v>NA</v>
      </c>
      <c r="AX247" s="166" t="str">
        <f>IF(AW247="NA","",IF(AW247=999999, "", IF(AW247=888888, "", IF(COUNTIF($AW$11:AW247,AW247)=1,AW247,""))))</f>
        <v/>
      </c>
      <c r="AY247" s="166" t="str">
        <f t="shared" si="83"/>
        <v>NA</v>
      </c>
      <c r="AZ247" s="166" t="str">
        <f>IF(AY247="NA","",IF(AY247=999999, "", IF(AY247=888888, "", IF(COUNTIF($AY$11:AY247,AY247)=1,AY247,""))))</f>
        <v/>
      </c>
      <c r="BA247" s="166">
        <f t="shared" si="90"/>
        <v>0</v>
      </c>
      <c r="BB247" s="166">
        <f t="shared" si="91"/>
        <v>0</v>
      </c>
      <c r="BC247" s="166" t="str">
        <f t="shared" si="92"/>
        <v/>
      </c>
      <c r="BD247" s="166" t="str">
        <f t="shared" si="84"/>
        <v/>
      </c>
      <c r="BE247" s="120" t="str">
        <f t="shared" si="93"/>
        <v>NA</v>
      </c>
      <c r="BF247" s="120" t="str">
        <f>IF(BE247="NA","",IF(BE247=999999, "", IF(BE247=888888, "", IF(COUNTIF($BE$11:BE247,BE247)=1,BE247,""))))</f>
        <v/>
      </c>
      <c r="BG247" s="121"/>
      <c r="BH247" s="121"/>
      <c r="BI247" s="121"/>
      <c r="BJ247" s="121"/>
      <c r="BK247" s="121"/>
      <c r="BL247" s="121"/>
      <c r="BM247" s="119"/>
      <c r="BN247" s="119"/>
      <c r="BO247" s="119"/>
      <c r="BP247" s="119"/>
      <c r="BQ247" s="119"/>
      <c r="BR247" s="119"/>
      <c r="BS247" s="119"/>
      <c r="BT247" s="119"/>
      <c r="BU247" s="119"/>
      <c r="BV247" s="119"/>
      <c r="BW247" s="119"/>
      <c r="BX247" s="119"/>
      <c r="BY247" s="119"/>
      <c r="BZ247" s="121"/>
      <c r="CA247" s="121"/>
      <c r="CB247" s="121"/>
      <c r="CC247" s="121"/>
      <c r="CD247" s="118"/>
      <c r="CE247" s="118"/>
      <c r="CF247" s="26"/>
      <c r="CG247" s="26"/>
      <c r="CH247" s="26"/>
      <c r="CI247" s="26"/>
      <c r="CJ247" s="26"/>
      <c r="CK247" s="26"/>
      <c r="CL247" s="26"/>
      <c r="CM247" s="26"/>
      <c r="CN247" s="26"/>
      <c r="CO247" s="26"/>
      <c r="CP247" s="26"/>
      <c r="CQ247" s="26"/>
      <c r="CR247" s="26"/>
      <c r="CS247" s="26"/>
      <c r="CT247" s="26"/>
      <c r="CU247" s="26"/>
    </row>
    <row r="248" spans="1:99" ht="15.5" x14ac:dyDescent="0.35">
      <c r="A248" s="203" t="str">
        <f t="shared" si="85"/>
        <v/>
      </c>
      <c r="B248" s="161" t="str">
        <f>IF('Year 8 _2022'!$B247="","", 'Year 8 _2022'!$B247)</f>
        <v/>
      </c>
      <c r="C248" s="160" t="str">
        <f>IF('Year 8 _2022'!$C247="","", 'Year 8 _2022'!$C247)</f>
        <v>NA</v>
      </c>
      <c r="D248" s="149" t="str">
        <f>IF('Year 8 _2022'!$D247="","", 'Year 8 _2022'!$D247)</f>
        <v/>
      </c>
      <c r="E248" s="138"/>
      <c r="F248" s="230" t="str">
        <f>IF('Year 8 _2022'!$E247="","", 'Year 8 _2022'!$E247)</f>
        <v/>
      </c>
      <c r="G248" s="161" t="str">
        <f>IF('Year 8 _2022'!$AB247="","", 'Year 8 _2022'!$AB247)</f>
        <v/>
      </c>
      <c r="H248" s="120"/>
      <c r="I248" s="171" t="str">
        <f>IF('Year 8 _2022'!$I247="","", 'Year 8 _2022'!$I247)</f>
        <v/>
      </c>
      <c r="J248" s="181"/>
      <c r="K248" s="180" t="str">
        <f>IF('Year 8 _2022'!$J247="","", 'Year 8 _2022'!$J247)</f>
        <v/>
      </c>
      <c r="L248" s="181"/>
      <c r="M248" s="180">
        <f t="shared" si="94"/>
        <v>0</v>
      </c>
      <c r="N248" s="180" t="str">
        <f>IF('Year 8 _2022'!$L247="","", 'Year 8 _2022'!$L247)</f>
        <v/>
      </c>
      <c r="O248" s="181"/>
      <c r="P248" s="171">
        <f>IF('Year 8 _2022'!$O247="",0, ('Year 8 _2022'!$O247+'Year 8 _2022'!$R247))</f>
        <v>0</v>
      </c>
      <c r="Q248" s="181"/>
      <c r="R248" s="180">
        <f>IF('Year 8 _2022'!$P247="",0, 'Year 8 _2022'!$P247)</f>
        <v>0</v>
      </c>
      <c r="S248" s="242"/>
      <c r="T248" s="349"/>
      <c r="U248" s="242"/>
      <c r="V248" s="174">
        <f t="shared" si="86"/>
        <v>0</v>
      </c>
      <c r="W248" s="351"/>
      <c r="X248" s="175"/>
      <c r="Y248" s="180">
        <f>IF('Year 8 _2022'!$V247="",0, ('Year 8 _2022'!$V247+'Year 8 _2022'!$Y247))</f>
        <v>0</v>
      </c>
      <c r="Z248" s="181"/>
      <c r="AA248" s="162">
        <f>IF('Year 8 _2022'!$W247="",0, 'Year 8 _2022'!$W247)</f>
        <v>0</v>
      </c>
      <c r="AB248" s="184"/>
      <c r="AC248" s="353"/>
      <c r="AD248" s="120"/>
      <c r="AE248" s="174">
        <f t="shared" si="96"/>
        <v>0</v>
      </c>
      <c r="AF248" s="183"/>
      <c r="AG248" s="165" t="str">
        <f t="shared" si="87"/>
        <v/>
      </c>
      <c r="AH248" s="170" t="str">
        <f t="shared" si="88"/>
        <v/>
      </c>
      <c r="AI248" s="153">
        <f t="shared" si="73"/>
        <v>0</v>
      </c>
      <c r="AJ248" s="166" t="str">
        <f t="shared" si="89"/>
        <v>NA</v>
      </c>
      <c r="AK248" s="166" t="str">
        <f t="shared" si="74"/>
        <v/>
      </c>
      <c r="AL248" s="166" t="str">
        <f t="shared" si="75"/>
        <v/>
      </c>
      <c r="AM248" s="166" t="str">
        <f t="shared" si="76"/>
        <v/>
      </c>
      <c r="AN248" s="166">
        <f t="shared" si="77"/>
        <v>0</v>
      </c>
      <c r="AO248" s="166">
        <f t="shared" si="78"/>
        <v>0</v>
      </c>
      <c r="AP248" s="166">
        <f t="shared" si="79"/>
        <v>0</v>
      </c>
      <c r="AQ248" s="166">
        <f t="shared" si="80"/>
        <v>0</v>
      </c>
      <c r="AR248" s="167" t="str">
        <f>IF('Year 8 _2022'!$S247="","", 'Year 8 _2022'!$S247)</f>
        <v/>
      </c>
      <c r="AS248" s="166" t="str">
        <f>IF('Year 8 _2022'!$Z247="","", 'Year 8 _2022'!$Z247)</f>
        <v/>
      </c>
      <c r="AT248" s="166" t="str">
        <f t="shared" si="95"/>
        <v/>
      </c>
      <c r="AU248" s="166" t="str">
        <f t="shared" si="81"/>
        <v>NA</v>
      </c>
      <c r="AV248" s="166" t="str">
        <f>IF(AU248="NA","",IF(AU248=999999, "", IF(AU248=888888, "", IF(COUNTIF($AU$11:AU248,AU248)=1,AU248,""))))</f>
        <v/>
      </c>
      <c r="AW248" s="166" t="str">
        <f t="shared" si="82"/>
        <v>NA</v>
      </c>
      <c r="AX248" s="166" t="str">
        <f>IF(AW248="NA","",IF(AW248=999999, "", IF(AW248=888888, "", IF(COUNTIF($AW$11:AW248,AW248)=1,AW248,""))))</f>
        <v/>
      </c>
      <c r="AY248" s="166" t="str">
        <f t="shared" si="83"/>
        <v>NA</v>
      </c>
      <c r="AZ248" s="166" t="str">
        <f>IF(AY248="NA","",IF(AY248=999999, "", IF(AY248=888888, "", IF(COUNTIF($AY$11:AY248,AY248)=1,AY248,""))))</f>
        <v/>
      </c>
      <c r="BA248" s="166">
        <f t="shared" si="90"/>
        <v>0</v>
      </c>
      <c r="BB248" s="166">
        <f t="shared" si="91"/>
        <v>0</v>
      </c>
      <c r="BC248" s="166" t="str">
        <f t="shared" si="92"/>
        <v/>
      </c>
      <c r="BD248" s="166" t="str">
        <f t="shared" si="84"/>
        <v/>
      </c>
      <c r="BE248" s="120" t="str">
        <f t="shared" si="93"/>
        <v>NA</v>
      </c>
      <c r="BF248" s="120" t="str">
        <f>IF(BE248="NA","",IF(BE248=999999, "", IF(BE248=888888, "", IF(COUNTIF($BE$11:BE248,BE248)=1,BE248,""))))</f>
        <v/>
      </c>
      <c r="BG248" s="121"/>
      <c r="BH248" s="121"/>
      <c r="BI248" s="121"/>
      <c r="BJ248" s="121"/>
      <c r="BK248" s="121"/>
      <c r="BL248" s="121"/>
      <c r="BM248" s="119"/>
      <c r="BN248" s="119"/>
      <c r="BO248" s="119"/>
      <c r="BP248" s="119"/>
      <c r="BQ248" s="119"/>
      <c r="BR248" s="119"/>
      <c r="BS248" s="119"/>
      <c r="BT248" s="119"/>
      <c r="BU248" s="119"/>
      <c r="BV248" s="119"/>
      <c r="BW248" s="119"/>
      <c r="BX248" s="119"/>
      <c r="BY248" s="119"/>
      <c r="BZ248" s="121"/>
      <c r="CA248" s="121"/>
      <c r="CB248" s="121"/>
      <c r="CC248" s="121"/>
      <c r="CD248" s="118"/>
      <c r="CE248" s="118"/>
      <c r="CF248" s="26"/>
      <c r="CG248" s="26"/>
      <c r="CH248" s="26"/>
      <c r="CI248" s="26"/>
      <c r="CJ248" s="26"/>
      <c r="CK248" s="26"/>
      <c r="CL248" s="26"/>
      <c r="CM248" s="26"/>
      <c r="CN248" s="26"/>
      <c r="CO248" s="26"/>
      <c r="CP248" s="26"/>
      <c r="CQ248" s="26"/>
      <c r="CR248" s="26"/>
      <c r="CS248" s="26"/>
      <c r="CT248" s="26"/>
      <c r="CU248" s="26"/>
    </row>
    <row r="249" spans="1:99" ht="15.5" x14ac:dyDescent="0.35">
      <c r="A249" s="203" t="str">
        <f t="shared" si="85"/>
        <v/>
      </c>
      <c r="B249" s="161" t="str">
        <f>IF('Year 8 _2022'!$B248="","", 'Year 8 _2022'!$B248)</f>
        <v/>
      </c>
      <c r="C249" s="160" t="str">
        <f>IF('Year 8 _2022'!$C248="","", 'Year 8 _2022'!$C248)</f>
        <v>NA</v>
      </c>
      <c r="D249" s="149" t="str">
        <f>IF('Year 8 _2022'!$D248="","", 'Year 8 _2022'!$D248)</f>
        <v/>
      </c>
      <c r="E249" s="138"/>
      <c r="F249" s="230" t="str">
        <f>IF('Year 8 _2022'!$E248="","", 'Year 8 _2022'!$E248)</f>
        <v/>
      </c>
      <c r="G249" s="161" t="str">
        <f>IF('Year 8 _2022'!$AB248="","", 'Year 8 _2022'!$AB248)</f>
        <v/>
      </c>
      <c r="H249" s="120"/>
      <c r="I249" s="171" t="str">
        <f>IF('Year 8 _2022'!$I248="","", 'Year 8 _2022'!$I248)</f>
        <v/>
      </c>
      <c r="J249" s="181"/>
      <c r="K249" s="180" t="str">
        <f>IF('Year 8 _2022'!$J248="","", 'Year 8 _2022'!$J248)</f>
        <v/>
      </c>
      <c r="L249" s="181"/>
      <c r="M249" s="180">
        <f t="shared" si="94"/>
        <v>0</v>
      </c>
      <c r="N249" s="180" t="str">
        <f>IF('Year 8 _2022'!$L248="","", 'Year 8 _2022'!$L248)</f>
        <v/>
      </c>
      <c r="O249" s="181"/>
      <c r="P249" s="171">
        <f>IF('Year 8 _2022'!$O248="",0, ('Year 8 _2022'!$O248+'Year 8 _2022'!$R248))</f>
        <v>0</v>
      </c>
      <c r="Q249" s="181"/>
      <c r="R249" s="180">
        <f>IF('Year 8 _2022'!$P248="",0, 'Year 8 _2022'!$P248)</f>
        <v>0</v>
      </c>
      <c r="S249" s="242"/>
      <c r="T249" s="349"/>
      <c r="U249" s="242"/>
      <c r="V249" s="174">
        <f t="shared" si="86"/>
        <v>0</v>
      </c>
      <c r="W249" s="351"/>
      <c r="X249" s="175"/>
      <c r="Y249" s="180">
        <f>IF('Year 8 _2022'!$V248="",0, ('Year 8 _2022'!$V248+'Year 8 _2022'!$Y248))</f>
        <v>0</v>
      </c>
      <c r="Z249" s="181"/>
      <c r="AA249" s="162">
        <f>IF('Year 8 _2022'!$W248="",0, 'Year 8 _2022'!$W248)</f>
        <v>0</v>
      </c>
      <c r="AB249" s="184"/>
      <c r="AC249" s="353"/>
      <c r="AD249" s="120"/>
      <c r="AE249" s="174">
        <f t="shared" si="96"/>
        <v>0</v>
      </c>
      <c r="AF249" s="183"/>
      <c r="AG249" s="165" t="str">
        <f t="shared" si="87"/>
        <v/>
      </c>
      <c r="AH249" s="170" t="str">
        <f t="shared" si="88"/>
        <v/>
      </c>
      <c r="AI249" s="153">
        <f t="shared" si="73"/>
        <v>0</v>
      </c>
      <c r="AJ249" s="166" t="str">
        <f t="shared" si="89"/>
        <v>NA</v>
      </c>
      <c r="AK249" s="166" t="str">
        <f t="shared" si="74"/>
        <v/>
      </c>
      <c r="AL249" s="166" t="str">
        <f t="shared" si="75"/>
        <v/>
      </c>
      <c r="AM249" s="166" t="str">
        <f t="shared" si="76"/>
        <v/>
      </c>
      <c r="AN249" s="166">
        <f t="shared" si="77"/>
        <v>0</v>
      </c>
      <c r="AO249" s="166">
        <f t="shared" si="78"/>
        <v>0</v>
      </c>
      <c r="AP249" s="166">
        <f t="shared" si="79"/>
        <v>0</v>
      </c>
      <c r="AQ249" s="166">
        <f t="shared" si="80"/>
        <v>0</v>
      </c>
      <c r="AR249" s="167" t="str">
        <f>IF('Year 8 _2022'!$S248="","", 'Year 8 _2022'!$S248)</f>
        <v/>
      </c>
      <c r="AS249" s="166" t="str">
        <f>IF('Year 8 _2022'!$Z248="","", 'Year 8 _2022'!$Z248)</f>
        <v/>
      </c>
      <c r="AT249" s="166" t="str">
        <f t="shared" si="95"/>
        <v/>
      </c>
      <c r="AU249" s="166" t="str">
        <f t="shared" si="81"/>
        <v>NA</v>
      </c>
      <c r="AV249" s="166" t="str">
        <f>IF(AU249="NA","",IF(AU249=999999, "", IF(AU249=888888, "", IF(COUNTIF($AU$11:AU249,AU249)=1,AU249,""))))</f>
        <v/>
      </c>
      <c r="AW249" s="166" t="str">
        <f t="shared" si="82"/>
        <v>NA</v>
      </c>
      <c r="AX249" s="166" t="str">
        <f>IF(AW249="NA","",IF(AW249=999999, "", IF(AW249=888888, "", IF(COUNTIF($AW$11:AW249,AW249)=1,AW249,""))))</f>
        <v/>
      </c>
      <c r="AY249" s="166" t="str">
        <f t="shared" si="83"/>
        <v>NA</v>
      </c>
      <c r="AZ249" s="166" t="str">
        <f>IF(AY249="NA","",IF(AY249=999999, "", IF(AY249=888888, "", IF(COUNTIF($AY$11:AY249,AY249)=1,AY249,""))))</f>
        <v/>
      </c>
      <c r="BA249" s="166">
        <f t="shared" si="90"/>
        <v>0</v>
      </c>
      <c r="BB249" s="166">
        <f t="shared" si="91"/>
        <v>0</v>
      </c>
      <c r="BC249" s="166" t="str">
        <f t="shared" si="92"/>
        <v/>
      </c>
      <c r="BD249" s="166" t="str">
        <f t="shared" si="84"/>
        <v/>
      </c>
      <c r="BE249" s="120" t="str">
        <f t="shared" si="93"/>
        <v>NA</v>
      </c>
      <c r="BF249" s="120" t="str">
        <f>IF(BE249="NA","",IF(BE249=999999, "", IF(BE249=888888, "", IF(COUNTIF($BE$11:BE249,BE249)=1,BE249,""))))</f>
        <v/>
      </c>
      <c r="BG249" s="121"/>
      <c r="BH249" s="121"/>
      <c r="BI249" s="121"/>
      <c r="BJ249" s="121"/>
      <c r="BK249" s="121"/>
      <c r="BL249" s="121"/>
      <c r="BM249" s="119"/>
      <c r="BN249" s="119"/>
      <c r="BO249" s="119"/>
      <c r="BP249" s="119"/>
      <c r="BQ249" s="119"/>
      <c r="BR249" s="119"/>
      <c r="BS249" s="119"/>
      <c r="BT249" s="119"/>
      <c r="BU249" s="119"/>
      <c r="BV249" s="119"/>
      <c r="BW249" s="119"/>
      <c r="BX249" s="119"/>
      <c r="BY249" s="119"/>
      <c r="BZ249" s="121"/>
      <c r="CA249" s="121"/>
      <c r="CB249" s="121"/>
      <c r="CC249" s="121"/>
      <c r="CD249" s="118"/>
      <c r="CE249" s="118"/>
      <c r="CF249" s="26"/>
      <c r="CG249" s="26"/>
      <c r="CH249" s="26"/>
      <c r="CI249" s="26"/>
      <c r="CJ249" s="26"/>
      <c r="CK249" s="26"/>
      <c r="CL249" s="26"/>
      <c r="CM249" s="26"/>
      <c r="CN249" s="26"/>
      <c r="CO249" s="26"/>
      <c r="CP249" s="26"/>
      <c r="CQ249" s="26"/>
      <c r="CR249" s="26"/>
      <c r="CS249" s="26"/>
      <c r="CT249" s="26"/>
      <c r="CU249" s="26"/>
    </row>
    <row r="250" spans="1:99" ht="15.5" x14ac:dyDescent="0.35">
      <c r="A250" s="203" t="str">
        <f t="shared" si="85"/>
        <v/>
      </c>
      <c r="B250" s="161" t="str">
        <f>IF('Year 8 _2022'!$B249="","", 'Year 8 _2022'!$B249)</f>
        <v/>
      </c>
      <c r="C250" s="160" t="str">
        <f>IF('Year 8 _2022'!$C249="","", 'Year 8 _2022'!$C249)</f>
        <v>NA</v>
      </c>
      <c r="D250" s="149" t="str">
        <f>IF('Year 8 _2022'!$D249="","", 'Year 8 _2022'!$D249)</f>
        <v/>
      </c>
      <c r="E250" s="138"/>
      <c r="F250" s="230" t="str">
        <f>IF('Year 8 _2022'!$E249="","", 'Year 8 _2022'!$E249)</f>
        <v/>
      </c>
      <c r="G250" s="161" t="str">
        <f>IF('Year 8 _2022'!$AB249="","", 'Year 8 _2022'!$AB249)</f>
        <v/>
      </c>
      <c r="H250" s="120"/>
      <c r="I250" s="171" t="str">
        <f>IF('Year 8 _2022'!$I249="","", 'Year 8 _2022'!$I249)</f>
        <v/>
      </c>
      <c r="J250" s="181"/>
      <c r="K250" s="180" t="str">
        <f>IF('Year 8 _2022'!$J249="","", 'Year 8 _2022'!$J249)</f>
        <v/>
      </c>
      <c r="L250" s="181"/>
      <c r="M250" s="180">
        <f t="shared" si="94"/>
        <v>0</v>
      </c>
      <c r="N250" s="180" t="str">
        <f>IF('Year 8 _2022'!$L249="","", 'Year 8 _2022'!$L249)</f>
        <v/>
      </c>
      <c r="O250" s="181"/>
      <c r="P250" s="171">
        <f>IF('Year 8 _2022'!$O249="",0, ('Year 8 _2022'!$O249+'Year 8 _2022'!$R249))</f>
        <v>0</v>
      </c>
      <c r="Q250" s="181"/>
      <c r="R250" s="180">
        <f>IF('Year 8 _2022'!$P249="",0, 'Year 8 _2022'!$P249)</f>
        <v>0</v>
      </c>
      <c r="S250" s="242"/>
      <c r="T250" s="349"/>
      <c r="U250" s="242"/>
      <c r="V250" s="174">
        <f t="shared" si="86"/>
        <v>0</v>
      </c>
      <c r="W250" s="351"/>
      <c r="X250" s="175"/>
      <c r="Y250" s="180">
        <f>IF('Year 8 _2022'!$V249="",0, ('Year 8 _2022'!$V249+'Year 8 _2022'!$Y249))</f>
        <v>0</v>
      </c>
      <c r="Z250" s="181"/>
      <c r="AA250" s="162">
        <f>IF('Year 8 _2022'!$W249="",0, 'Year 8 _2022'!$W249)</f>
        <v>0</v>
      </c>
      <c r="AB250" s="184"/>
      <c r="AC250" s="353"/>
      <c r="AD250" s="120"/>
      <c r="AE250" s="174">
        <f t="shared" si="96"/>
        <v>0</v>
      </c>
      <c r="AF250" s="183"/>
      <c r="AG250" s="165" t="str">
        <f t="shared" si="87"/>
        <v/>
      </c>
      <c r="AH250" s="170" t="str">
        <f t="shared" si="88"/>
        <v/>
      </c>
      <c r="AI250" s="153">
        <f t="shared" si="73"/>
        <v>0</v>
      </c>
      <c r="AJ250" s="166" t="str">
        <f t="shared" si="89"/>
        <v>NA</v>
      </c>
      <c r="AK250" s="166" t="str">
        <f t="shared" si="74"/>
        <v/>
      </c>
      <c r="AL250" s="166" t="str">
        <f t="shared" si="75"/>
        <v/>
      </c>
      <c r="AM250" s="166" t="str">
        <f t="shared" si="76"/>
        <v/>
      </c>
      <c r="AN250" s="166">
        <f t="shared" si="77"/>
        <v>0</v>
      </c>
      <c r="AO250" s="166">
        <f t="shared" si="78"/>
        <v>0</v>
      </c>
      <c r="AP250" s="166">
        <f t="shared" si="79"/>
        <v>0</v>
      </c>
      <c r="AQ250" s="166">
        <f t="shared" si="80"/>
        <v>0</v>
      </c>
      <c r="AR250" s="167" t="str">
        <f>IF('Year 8 _2022'!$S249="","", 'Year 8 _2022'!$S249)</f>
        <v/>
      </c>
      <c r="AS250" s="166" t="str">
        <f>IF('Year 8 _2022'!$Z249="","", 'Year 8 _2022'!$Z249)</f>
        <v/>
      </c>
      <c r="AT250" s="166" t="str">
        <f t="shared" si="95"/>
        <v/>
      </c>
      <c r="AU250" s="166" t="str">
        <f t="shared" si="81"/>
        <v>NA</v>
      </c>
      <c r="AV250" s="166" t="str">
        <f>IF(AU250="NA","",IF(AU250=999999, "", IF(AU250=888888, "", IF(COUNTIF($AU$11:AU250,AU250)=1,AU250,""))))</f>
        <v/>
      </c>
      <c r="AW250" s="166" t="str">
        <f t="shared" si="82"/>
        <v>NA</v>
      </c>
      <c r="AX250" s="166" t="str">
        <f>IF(AW250="NA","",IF(AW250=999999, "", IF(AW250=888888, "", IF(COUNTIF($AW$11:AW250,AW250)=1,AW250,""))))</f>
        <v/>
      </c>
      <c r="AY250" s="166" t="str">
        <f t="shared" si="83"/>
        <v>NA</v>
      </c>
      <c r="AZ250" s="166" t="str">
        <f>IF(AY250="NA","",IF(AY250=999999, "", IF(AY250=888888, "", IF(COUNTIF($AY$11:AY250,AY250)=1,AY250,""))))</f>
        <v/>
      </c>
      <c r="BA250" s="166">
        <f t="shared" si="90"/>
        <v>0</v>
      </c>
      <c r="BB250" s="166">
        <f t="shared" si="91"/>
        <v>0</v>
      </c>
      <c r="BC250" s="166" t="str">
        <f t="shared" si="92"/>
        <v/>
      </c>
      <c r="BD250" s="166" t="str">
        <f t="shared" si="84"/>
        <v/>
      </c>
      <c r="BE250" s="120" t="str">
        <f t="shared" si="93"/>
        <v>NA</v>
      </c>
      <c r="BF250" s="120" t="str">
        <f>IF(BE250="NA","",IF(BE250=999999, "", IF(BE250=888888, "", IF(COUNTIF($BE$11:BE250,BE250)=1,BE250,""))))</f>
        <v/>
      </c>
      <c r="BG250" s="121"/>
      <c r="BH250" s="121"/>
      <c r="BI250" s="121"/>
      <c r="BJ250" s="121"/>
      <c r="BK250" s="121"/>
      <c r="BL250" s="121"/>
      <c r="BM250" s="119"/>
      <c r="BN250" s="119"/>
      <c r="BO250" s="119"/>
      <c r="BP250" s="119"/>
      <c r="BQ250" s="119"/>
      <c r="BR250" s="119"/>
      <c r="BS250" s="119"/>
      <c r="BT250" s="119"/>
      <c r="BU250" s="119"/>
      <c r="BV250" s="119"/>
      <c r="BW250" s="119"/>
      <c r="BX250" s="119"/>
      <c r="BY250" s="119"/>
      <c r="BZ250" s="121"/>
      <c r="CA250" s="121"/>
      <c r="CB250" s="121"/>
      <c r="CC250" s="121"/>
      <c r="CD250" s="118"/>
      <c r="CE250" s="118"/>
      <c r="CF250" s="26"/>
      <c r="CG250" s="26"/>
      <c r="CH250" s="26"/>
      <c r="CI250" s="26"/>
      <c r="CJ250" s="26"/>
      <c r="CK250" s="26"/>
      <c r="CL250" s="26"/>
      <c r="CM250" s="26"/>
      <c r="CN250" s="26"/>
      <c r="CO250" s="26"/>
      <c r="CP250" s="26"/>
      <c r="CQ250" s="26"/>
      <c r="CR250" s="26"/>
      <c r="CS250" s="26"/>
      <c r="CT250" s="26"/>
      <c r="CU250" s="26"/>
    </row>
    <row r="251" spans="1:99" ht="15.5" x14ac:dyDescent="0.35">
      <c r="A251" s="203" t="str">
        <f t="shared" si="85"/>
        <v/>
      </c>
      <c r="B251" s="161" t="str">
        <f>IF('Year 8 _2022'!$B250="","", 'Year 8 _2022'!$B250)</f>
        <v/>
      </c>
      <c r="C251" s="160" t="str">
        <f>IF('Year 8 _2022'!$C250="","", 'Year 8 _2022'!$C250)</f>
        <v>NA</v>
      </c>
      <c r="D251" s="149" t="str">
        <f>IF('Year 8 _2022'!$D250="","", 'Year 8 _2022'!$D250)</f>
        <v/>
      </c>
      <c r="E251" s="138"/>
      <c r="F251" s="230" t="str">
        <f>IF('Year 8 _2022'!$E250="","", 'Year 8 _2022'!$E250)</f>
        <v/>
      </c>
      <c r="G251" s="161" t="str">
        <f>IF('Year 8 _2022'!$AB250="","", 'Year 8 _2022'!$AB250)</f>
        <v/>
      </c>
      <c r="H251" s="120"/>
      <c r="I251" s="171" t="str">
        <f>IF('Year 8 _2022'!$I250="","", 'Year 8 _2022'!$I250)</f>
        <v/>
      </c>
      <c r="J251" s="181"/>
      <c r="K251" s="180" t="str">
        <f>IF('Year 8 _2022'!$J250="","", 'Year 8 _2022'!$J250)</f>
        <v/>
      </c>
      <c r="L251" s="181"/>
      <c r="M251" s="180">
        <f t="shared" si="94"/>
        <v>0</v>
      </c>
      <c r="N251" s="180" t="str">
        <f>IF('Year 8 _2022'!$L250="","", 'Year 8 _2022'!$L250)</f>
        <v/>
      </c>
      <c r="O251" s="181"/>
      <c r="P251" s="171">
        <f>IF('Year 8 _2022'!$O250="",0, ('Year 8 _2022'!$O250+'Year 8 _2022'!$R250))</f>
        <v>0</v>
      </c>
      <c r="Q251" s="181"/>
      <c r="R251" s="180">
        <f>IF('Year 8 _2022'!$P250="",0, 'Year 8 _2022'!$P250)</f>
        <v>0</v>
      </c>
      <c r="S251" s="242"/>
      <c r="T251" s="349"/>
      <c r="U251" s="242"/>
      <c r="V251" s="174">
        <f t="shared" si="86"/>
        <v>0</v>
      </c>
      <c r="W251" s="351"/>
      <c r="X251" s="175"/>
      <c r="Y251" s="180">
        <f>IF('Year 8 _2022'!$V250="",0, ('Year 8 _2022'!$V250+'Year 8 _2022'!$Y250))</f>
        <v>0</v>
      </c>
      <c r="Z251" s="181"/>
      <c r="AA251" s="162">
        <f>IF('Year 8 _2022'!$W250="",0, 'Year 8 _2022'!$W250)</f>
        <v>0</v>
      </c>
      <c r="AB251" s="184"/>
      <c r="AC251" s="353"/>
      <c r="AD251" s="120"/>
      <c r="AE251" s="174">
        <f t="shared" si="96"/>
        <v>0</v>
      </c>
      <c r="AF251" s="183"/>
      <c r="AG251" s="165" t="str">
        <f t="shared" si="87"/>
        <v/>
      </c>
      <c r="AH251" s="170" t="str">
        <f t="shared" si="88"/>
        <v/>
      </c>
      <c r="AI251" s="153">
        <f t="shared" si="73"/>
        <v>0</v>
      </c>
      <c r="AJ251" s="166" t="str">
        <f t="shared" si="89"/>
        <v>NA</v>
      </c>
      <c r="AK251" s="166" t="str">
        <f t="shared" si="74"/>
        <v/>
      </c>
      <c r="AL251" s="166" t="str">
        <f t="shared" si="75"/>
        <v/>
      </c>
      <c r="AM251" s="166" t="str">
        <f t="shared" si="76"/>
        <v/>
      </c>
      <c r="AN251" s="166">
        <f t="shared" si="77"/>
        <v>0</v>
      </c>
      <c r="AO251" s="166">
        <f t="shared" si="78"/>
        <v>0</v>
      </c>
      <c r="AP251" s="166">
        <f t="shared" si="79"/>
        <v>0</v>
      </c>
      <c r="AQ251" s="166">
        <f t="shared" si="80"/>
        <v>0</v>
      </c>
      <c r="AR251" s="167" t="str">
        <f>IF('Year 8 _2022'!$S250="","", 'Year 8 _2022'!$S250)</f>
        <v/>
      </c>
      <c r="AS251" s="166" t="str">
        <f>IF('Year 8 _2022'!$Z250="","", 'Year 8 _2022'!$Z250)</f>
        <v/>
      </c>
      <c r="AT251" s="166" t="str">
        <f t="shared" si="95"/>
        <v/>
      </c>
      <c r="AU251" s="166" t="str">
        <f t="shared" si="81"/>
        <v>NA</v>
      </c>
      <c r="AV251" s="166" t="str">
        <f>IF(AU251="NA","",IF(AU251=999999, "", IF(AU251=888888, "", IF(COUNTIF($AU$11:AU251,AU251)=1,AU251,""))))</f>
        <v/>
      </c>
      <c r="AW251" s="166" t="str">
        <f t="shared" si="82"/>
        <v>NA</v>
      </c>
      <c r="AX251" s="166" t="str">
        <f>IF(AW251="NA","",IF(AW251=999999, "", IF(AW251=888888, "", IF(COUNTIF($AW$11:AW251,AW251)=1,AW251,""))))</f>
        <v/>
      </c>
      <c r="AY251" s="166" t="str">
        <f t="shared" si="83"/>
        <v>NA</v>
      </c>
      <c r="AZ251" s="166" t="str">
        <f>IF(AY251="NA","",IF(AY251=999999, "", IF(AY251=888888, "", IF(COUNTIF($AY$11:AY251,AY251)=1,AY251,""))))</f>
        <v/>
      </c>
      <c r="BA251" s="166">
        <f t="shared" si="90"/>
        <v>0</v>
      </c>
      <c r="BB251" s="166">
        <f t="shared" si="91"/>
        <v>0</v>
      </c>
      <c r="BC251" s="166" t="str">
        <f t="shared" si="92"/>
        <v/>
      </c>
      <c r="BD251" s="166" t="str">
        <f t="shared" si="84"/>
        <v/>
      </c>
      <c r="BE251" s="120" t="str">
        <f t="shared" si="93"/>
        <v>NA</v>
      </c>
      <c r="BF251" s="120" t="str">
        <f>IF(BE251="NA","",IF(BE251=999999, "", IF(BE251=888888, "", IF(COUNTIF($BE$11:BE251,BE251)=1,BE251,""))))</f>
        <v/>
      </c>
      <c r="BG251" s="121"/>
      <c r="BH251" s="121"/>
      <c r="BI251" s="121"/>
      <c r="BJ251" s="121"/>
      <c r="BK251" s="121"/>
      <c r="BL251" s="121"/>
      <c r="BM251" s="119"/>
      <c r="BN251" s="119"/>
      <c r="BO251" s="119"/>
      <c r="BP251" s="119"/>
      <c r="BQ251" s="119"/>
      <c r="BR251" s="119"/>
      <c r="BS251" s="119"/>
      <c r="BT251" s="119"/>
      <c r="BU251" s="119"/>
      <c r="BV251" s="119"/>
      <c r="BW251" s="119"/>
      <c r="BX251" s="119"/>
      <c r="BY251" s="119"/>
      <c r="BZ251" s="121"/>
      <c r="CA251" s="121"/>
      <c r="CB251" s="121"/>
      <c r="CC251" s="121"/>
      <c r="CD251" s="118"/>
      <c r="CE251" s="118"/>
      <c r="CF251" s="26"/>
      <c r="CG251" s="26"/>
      <c r="CH251" s="26"/>
      <c r="CI251" s="26"/>
      <c r="CJ251" s="26"/>
      <c r="CK251" s="26"/>
      <c r="CL251" s="26"/>
      <c r="CM251" s="26"/>
      <c r="CN251" s="26"/>
      <c r="CO251" s="26"/>
      <c r="CP251" s="26"/>
      <c r="CQ251" s="26"/>
      <c r="CR251" s="26"/>
      <c r="CS251" s="26"/>
      <c r="CT251" s="26"/>
      <c r="CU251" s="26"/>
    </row>
    <row r="252" spans="1:99" ht="15.5" x14ac:dyDescent="0.35">
      <c r="A252" s="203" t="str">
        <f t="shared" si="85"/>
        <v/>
      </c>
      <c r="B252" s="161" t="str">
        <f>IF('Year 8 _2022'!$B251="","", 'Year 8 _2022'!$B251)</f>
        <v/>
      </c>
      <c r="C252" s="160" t="str">
        <f>IF('Year 8 _2022'!$C251="","", 'Year 8 _2022'!$C251)</f>
        <v>NA</v>
      </c>
      <c r="D252" s="149" t="str">
        <f>IF('Year 8 _2022'!$D251="","", 'Year 8 _2022'!$D251)</f>
        <v/>
      </c>
      <c r="E252" s="138"/>
      <c r="F252" s="230" t="str">
        <f>IF('Year 8 _2022'!$E251="","", 'Year 8 _2022'!$E251)</f>
        <v/>
      </c>
      <c r="G252" s="161" t="str">
        <f>IF('Year 8 _2022'!$AB251="","", 'Year 8 _2022'!$AB251)</f>
        <v/>
      </c>
      <c r="H252" s="120"/>
      <c r="I252" s="171" t="str">
        <f>IF('Year 8 _2022'!$I251="","", 'Year 8 _2022'!$I251)</f>
        <v/>
      </c>
      <c r="J252" s="181"/>
      <c r="K252" s="180" t="str">
        <f>IF('Year 8 _2022'!$J251="","", 'Year 8 _2022'!$J251)</f>
        <v/>
      </c>
      <c r="L252" s="181"/>
      <c r="M252" s="180">
        <f t="shared" si="94"/>
        <v>0</v>
      </c>
      <c r="N252" s="180" t="str">
        <f>IF('Year 8 _2022'!$L251="","", 'Year 8 _2022'!$L251)</f>
        <v/>
      </c>
      <c r="O252" s="181"/>
      <c r="P252" s="171">
        <f>IF('Year 8 _2022'!$O251="",0, ('Year 8 _2022'!$O251+'Year 8 _2022'!$R251))</f>
        <v>0</v>
      </c>
      <c r="Q252" s="181"/>
      <c r="R252" s="180">
        <f>IF('Year 8 _2022'!$P251="",0, 'Year 8 _2022'!$P251)</f>
        <v>0</v>
      </c>
      <c r="S252" s="242"/>
      <c r="T252" s="349"/>
      <c r="U252" s="242"/>
      <c r="V252" s="174">
        <f t="shared" si="86"/>
        <v>0</v>
      </c>
      <c r="W252" s="351"/>
      <c r="X252" s="175"/>
      <c r="Y252" s="180">
        <f>IF('Year 8 _2022'!$V251="",0, ('Year 8 _2022'!$V251+'Year 8 _2022'!$Y251))</f>
        <v>0</v>
      </c>
      <c r="Z252" s="181"/>
      <c r="AA252" s="162">
        <f>IF('Year 8 _2022'!$W251="",0, 'Year 8 _2022'!$W251)</f>
        <v>0</v>
      </c>
      <c r="AB252" s="184"/>
      <c r="AC252" s="353"/>
      <c r="AD252" s="120"/>
      <c r="AE252" s="174">
        <f t="shared" si="96"/>
        <v>0</v>
      </c>
      <c r="AF252" s="183"/>
      <c r="AG252" s="165" t="str">
        <f t="shared" si="87"/>
        <v/>
      </c>
      <c r="AH252" s="170" t="str">
        <f t="shared" si="88"/>
        <v/>
      </c>
      <c r="AI252" s="153">
        <f t="shared" si="73"/>
        <v>0</v>
      </c>
      <c r="AJ252" s="166" t="str">
        <f t="shared" si="89"/>
        <v>NA</v>
      </c>
      <c r="AK252" s="166" t="str">
        <f t="shared" si="74"/>
        <v/>
      </c>
      <c r="AL252" s="166" t="str">
        <f t="shared" si="75"/>
        <v/>
      </c>
      <c r="AM252" s="166" t="str">
        <f t="shared" si="76"/>
        <v/>
      </c>
      <c r="AN252" s="166">
        <f t="shared" si="77"/>
        <v>0</v>
      </c>
      <c r="AO252" s="166">
        <f t="shared" si="78"/>
        <v>0</v>
      </c>
      <c r="AP252" s="166">
        <f t="shared" si="79"/>
        <v>0</v>
      </c>
      <c r="AQ252" s="166">
        <f t="shared" si="80"/>
        <v>0</v>
      </c>
      <c r="AR252" s="167" t="str">
        <f>IF('Year 8 _2022'!$S251="","", 'Year 8 _2022'!$S251)</f>
        <v/>
      </c>
      <c r="AS252" s="166" t="str">
        <f>IF('Year 8 _2022'!$Z251="","", 'Year 8 _2022'!$Z251)</f>
        <v/>
      </c>
      <c r="AT252" s="166" t="str">
        <f t="shared" si="95"/>
        <v/>
      </c>
      <c r="AU252" s="166" t="str">
        <f t="shared" si="81"/>
        <v>NA</v>
      </c>
      <c r="AV252" s="166" t="str">
        <f>IF(AU252="NA","",IF(AU252=999999, "", IF(AU252=888888, "", IF(COUNTIF($AU$11:AU252,AU252)=1,AU252,""))))</f>
        <v/>
      </c>
      <c r="AW252" s="166" t="str">
        <f t="shared" si="82"/>
        <v>NA</v>
      </c>
      <c r="AX252" s="166" t="str">
        <f>IF(AW252="NA","",IF(AW252=999999, "", IF(AW252=888888, "", IF(COUNTIF($AW$11:AW252,AW252)=1,AW252,""))))</f>
        <v/>
      </c>
      <c r="AY252" s="166" t="str">
        <f t="shared" si="83"/>
        <v>NA</v>
      </c>
      <c r="AZ252" s="166" t="str">
        <f>IF(AY252="NA","",IF(AY252=999999, "", IF(AY252=888888, "", IF(COUNTIF($AY$11:AY252,AY252)=1,AY252,""))))</f>
        <v/>
      </c>
      <c r="BA252" s="166">
        <f t="shared" si="90"/>
        <v>0</v>
      </c>
      <c r="BB252" s="166">
        <f t="shared" si="91"/>
        <v>0</v>
      </c>
      <c r="BC252" s="166" t="str">
        <f t="shared" si="92"/>
        <v/>
      </c>
      <c r="BD252" s="166" t="str">
        <f t="shared" si="84"/>
        <v/>
      </c>
      <c r="BE252" s="120" t="str">
        <f t="shared" si="93"/>
        <v>NA</v>
      </c>
      <c r="BF252" s="120" t="str">
        <f>IF(BE252="NA","",IF(BE252=999999, "", IF(BE252=888888, "", IF(COUNTIF($BE$11:BE252,BE252)=1,BE252,""))))</f>
        <v/>
      </c>
      <c r="BG252" s="121"/>
      <c r="BH252" s="121"/>
      <c r="BI252" s="121"/>
      <c r="BJ252" s="121"/>
      <c r="BK252" s="121"/>
      <c r="BL252" s="121"/>
      <c r="BM252" s="119"/>
      <c r="BN252" s="119"/>
      <c r="BO252" s="119"/>
      <c r="BP252" s="119"/>
      <c r="BQ252" s="119"/>
      <c r="BR252" s="119"/>
      <c r="BS252" s="119"/>
      <c r="BT252" s="119"/>
      <c r="BU252" s="119"/>
      <c r="BV252" s="119"/>
      <c r="BW252" s="119"/>
      <c r="BX252" s="119"/>
      <c r="BY252" s="119"/>
      <c r="BZ252" s="121"/>
      <c r="CA252" s="121"/>
      <c r="CB252" s="121"/>
      <c r="CC252" s="121"/>
      <c r="CD252" s="118"/>
      <c r="CE252" s="118"/>
      <c r="CF252" s="26"/>
      <c r="CG252" s="26"/>
      <c r="CH252" s="26"/>
      <c r="CI252" s="26"/>
      <c r="CJ252" s="26"/>
      <c r="CK252" s="26"/>
      <c r="CL252" s="26"/>
      <c r="CM252" s="26"/>
      <c r="CN252" s="26"/>
      <c r="CO252" s="26"/>
      <c r="CP252" s="26"/>
      <c r="CQ252" s="26"/>
      <c r="CR252" s="26"/>
      <c r="CS252" s="26"/>
      <c r="CT252" s="26"/>
      <c r="CU252" s="26"/>
    </row>
    <row r="253" spans="1:99" ht="15.5" x14ac:dyDescent="0.35">
      <c r="A253" s="203" t="str">
        <f t="shared" si="85"/>
        <v/>
      </c>
      <c r="B253" s="161" t="str">
        <f>IF('Year 8 _2022'!$B252="","", 'Year 8 _2022'!$B252)</f>
        <v/>
      </c>
      <c r="C253" s="160" t="str">
        <f>IF('Year 8 _2022'!$C252="","", 'Year 8 _2022'!$C252)</f>
        <v>NA</v>
      </c>
      <c r="D253" s="149" t="str">
        <f>IF('Year 8 _2022'!$D252="","", 'Year 8 _2022'!$D252)</f>
        <v/>
      </c>
      <c r="E253" s="138"/>
      <c r="F253" s="230" t="str">
        <f>IF('Year 8 _2022'!$E252="","", 'Year 8 _2022'!$E252)</f>
        <v/>
      </c>
      <c r="G253" s="161" t="str">
        <f>IF('Year 8 _2022'!$AB252="","", 'Year 8 _2022'!$AB252)</f>
        <v/>
      </c>
      <c r="H253" s="120"/>
      <c r="I253" s="171" t="str">
        <f>IF('Year 8 _2022'!$I252="","", 'Year 8 _2022'!$I252)</f>
        <v/>
      </c>
      <c r="J253" s="181"/>
      <c r="K253" s="180" t="str">
        <f>IF('Year 8 _2022'!$J252="","", 'Year 8 _2022'!$J252)</f>
        <v/>
      </c>
      <c r="L253" s="181"/>
      <c r="M253" s="180">
        <f t="shared" si="94"/>
        <v>0</v>
      </c>
      <c r="N253" s="180" t="str">
        <f>IF('Year 8 _2022'!$L252="","", 'Year 8 _2022'!$L252)</f>
        <v/>
      </c>
      <c r="O253" s="181"/>
      <c r="P253" s="171">
        <f>IF('Year 8 _2022'!$O252="",0, ('Year 8 _2022'!$O252+'Year 8 _2022'!$R252))</f>
        <v>0</v>
      </c>
      <c r="Q253" s="181"/>
      <c r="R253" s="180">
        <f>IF('Year 8 _2022'!$P252="",0, 'Year 8 _2022'!$P252)</f>
        <v>0</v>
      </c>
      <c r="S253" s="242"/>
      <c r="T253" s="349"/>
      <c r="U253" s="242"/>
      <c r="V253" s="174">
        <f t="shared" si="86"/>
        <v>0</v>
      </c>
      <c r="W253" s="351"/>
      <c r="X253" s="175"/>
      <c r="Y253" s="180">
        <f>IF('Year 8 _2022'!$V252="",0, ('Year 8 _2022'!$V252+'Year 8 _2022'!$Y252))</f>
        <v>0</v>
      </c>
      <c r="Z253" s="181"/>
      <c r="AA253" s="162">
        <f>IF('Year 8 _2022'!$W252="",0, 'Year 8 _2022'!$W252)</f>
        <v>0</v>
      </c>
      <c r="AB253" s="184"/>
      <c r="AC253" s="353"/>
      <c r="AD253" s="120"/>
      <c r="AE253" s="174">
        <f t="shared" si="96"/>
        <v>0</v>
      </c>
      <c r="AF253" s="183"/>
      <c r="AG253" s="165" t="str">
        <f t="shared" si="87"/>
        <v/>
      </c>
      <c r="AH253" s="170" t="str">
        <f t="shared" si="88"/>
        <v/>
      </c>
      <c r="AI253" s="153">
        <f t="shared" si="73"/>
        <v>0</v>
      </c>
      <c r="AJ253" s="166" t="str">
        <f t="shared" si="89"/>
        <v>NA</v>
      </c>
      <c r="AK253" s="166" t="str">
        <f t="shared" si="74"/>
        <v/>
      </c>
      <c r="AL253" s="166" t="str">
        <f t="shared" si="75"/>
        <v/>
      </c>
      <c r="AM253" s="166" t="str">
        <f t="shared" si="76"/>
        <v/>
      </c>
      <c r="AN253" s="166">
        <f t="shared" si="77"/>
        <v>0</v>
      </c>
      <c r="AO253" s="166">
        <f t="shared" si="78"/>
        <v>0</v>
      </c>
      <c r="AP253" s="166">
        <f t="shared" si="79"/>
        <v>0</v>
      </c>
      <c r="AQ253" s="166">
        <f t="shared" si="80"/>
        <v>0</v>
      </c>
      <c r="AR253" s="167" t="str">
        <f>IF('Year 8 _2022'!$S252="","", 'Year 8 _2022'!$S252)</f>
        <v/>
      </c>
      <c r="AS253" s="166" t="str">
        <f>IF('Year 8 _2022'!$Z252="","", 'Year 8 _2022'!$Z252)</f>
        <v/>
      </c>
      <c r="AT253" s="166" t="str">
        <f t="shared" si="95"/>
        <v/>
      </c>
      <c r="AU253" s="166" t="str">
        <f t="shared" si="81"/>
        <v>NA</v>
      </c>
      <c r="AV253" s="166" t="str">
        <f>IF(AU253="NA","",IF(AU253=999999, "", IF(AU253=888888, "", IF(COUNTIF($AU$11:AU253,AU253)=1,AU253,""))))</f>
        <v/>
      </c>
      <c r="AW253" s="166" t="str">
        <f t="shared" si="82"/>
        <v>NA</v>
      </c>
      <c r="AX253" s="166" t="str">
        <f>IF(AW253="NA","",IF(AW253=999999, "", IF(AW253=888888, "", IF(COUNTIF($AW$11:AW253,AW253)=1,AW253,""))))</f>
        <v/>
      </c>
      <c r="AY253" s="166" t="str">
        <f t="shared" si="83"/>
        <v>NA</v>
      </c>
      <c r="AZ253" s="166" t="str">
        <f>IF(AY253="NA","",IF(AY253=999999, "", IF(AY253=888888, "", IF(COUNTIF($AY$11:AY253,AY253)=1,AY253,""))))</f>
        <v/>
      </c>
      <c r="BA253" s="166">
        <f t="shared" si="90"/>
        <v>0</v>
      </c>
      <c r="BB253" s="166">
        <f t="shared" si="91"/>
        <v>0</v>
      </c>
      <c r="BC253" s="166" t="str">
        <f t="shared" si="92"/>
        <v/>
      </c>
      <c r="BD253" s="166" t="str">
        <f t="shared" si="84"/>
        <v/>
      </c>
      <c r="BE253" s="120" t="str">
        <f t="shared" si="93"/>
        <v>NA</v>
      </c>
      <c r="BF253" s="120" t="str">
        <f>IF(BE253="NA","",IF(BE253=999999, "", IF(BE253=888888, "", IF(COUNTIF($BE$11:BE253,BE253)=1,BE253,""))))</f>
        <v/>
      </c>
      <c r="BG253" s="121"/>
      <c r="BH253" s="121"/>
      <c r="BI253" s="121"/>
      <c r="BJ253" s="121"/>
      <c r="BK253" s="121"/>
      <c r="BL253" s="121"/>
      <c r="BM253" s="119"/>
      <c r="BN253" s="119"/>
      <c r="BO253" s="119"/>
      <c r="BP253" s="119"/>
      <c r="BQ253" s="119"/>
      <c r="BR253" s="119"/>
      <c r="BS253" s="119"/>
      <c r="BT253" s="119"/>
      <c r="BU253" s="119"/>
      <c r="BV253" s="119"/>
      <c r="BW253" s="119"/>
      <c r="BX253" s="119"/>
      <c r="BY253" s="119"/>
      <c r="BZ253" s="121"/>
      <c r="CA253" s="121"/>
      <c r="CB253" s="121"/>
      <c r="CC253" s="121"/>
      <c r="CD253" s="118"/>
      <c r="CE253" s="118"/>
      <c r="CF253" s="26"/>
      <c r="CG253" s="26"/>
      <c r="CH253" s="26"/>
      <c r="CI253" s="26"/>
      <c r="CJ253" s="26"/>
      <c r="CK253" s="26"/>
      <c r="CL253" s="26"/>
      <c r="CM253" s="26"/>
      <c r="CN253" s="26"/>
      <c r="CO253" s="26"/>
      <c r="CP253" s="26"/>
      <c r="CQ253" s="26"/>
      <c r="CR253" s="26"/>
      <c r="CS253" s="26"/>
      <c r="CT253" s="26"/>
      <c r="CU253" s="26"/>
    </row>
    <row r="254" spans="1:99" ht="15.5" x14ac:dyDescent="0.35">
      <c r="A254" s="203" t="str">
        <f t="shared" si="85"/>
        <v/>
      </c>
      <c r="B254" s="161" t="str">
        <f>IF('Year 8 _2022'!$B253="","", 'Year 8 _2022'!$B253)</f>
        <v/>
      </c>
      <c r="C254" s="160" t="str">
        <f>IF('Year 8 _2022'!$C253="","", 'Year 8 _2022'!$C253)</f>
        <v>NA</v>
      </c>
      <c r="D254" s="149" t="str">
        <f>IF('Year 8 _2022'!$D253="","", 'Year 8 _2022'!$D253)</f>
        <v/>
      </c>
      <c r="E254" s="138"/>
      <c r="F254" s="230" t="str">
        <f>IF('Year 8 _2022'!$E253="","", 'Year 8 _2022'!$E253)</f>
        <v/>
      </c>
      <c r="G254" s="161" t="str">
        <f>IF('Year 8 _2022'!$AB253="","", 'Year 8 _2022'!$AB253)</f>
        <v/>
      </c>
      <c r="H254" s="120"/>
      <c r="I254" s="171" t="str">
        <f>IF('Year 8 _2022'!$I253="","", 'Year 8 _2022'!$I253)</f>
        <v/>
      </c>
      <c r="J254" s="181"/>
      <c r="K254" s="180" t="str">
        <f>IF('Year 8 _2022'!$J253="","", 'Year 8 _2022'!$J253)</f>
        <v/>
      </c>
      <c r="L254" s="181"/>
      <c r="M254" s="180">
        <f t="shared" si="94"/>
        <v>0</v>
      </c>
      <c r="N254" s="180" t="str">
        <f>IF('Year 8 _2022'!$L253="","", 'Year 8 _2022'!$L253)</f>
        <v/>
      </c>
      <c r="O254" s="181"/>
      <c r="P254" s="171">
        <f>IF('Year 8 _2022'!$O253="",0, ('Year 8 _2022'!$O253+'Year 8 _2022'!$R253))</f>
        <v>0</v>
      </c>
      <c r="Q254" s="181"/>
      <c r="R254" s="180">
        <f>IF('Year 8 _2022'!$P253="",0, 'Year 8 _2022'!$P253)</f>
        <v>0</v>
      </c>
      <c r="S254" s="242"/>
      <c r="T254" s="349"/>
      <c r="U254" s="242"/>
      <c r="V254" s="174">
        <f t="shared" si="86"/>
        <v>0</v>
      </c>
      <c r="W254" s="351"/>
      <c r="X254" s="175"/>
      <c r="Y254" s="180">
        <f>IF('Year 8 _2022'!$V253="",0, ('Year 8 _2022'!$V253+'Year 8 _2022'!$Y253))</f>
        <v>0</v>
      </c>
      <c r="Z254" s="181"/>
      <c r="AA254" s="162">
        <f>IF('Year 8 _2022'!$W253="",0, 'Year 8 _2022'!$W253)</f>
        <v>0</v>
      </c>
      <c r="AB254" s="184"/>
      <c r="AC254" s="353"/>
      <c r="AD254" s="120"/>
      <c r="AE254" s="174">
        <f t="shared" si="96"/>
        <v>0</v>
      </c>
      <c r="AF254" s="183"/>
      <c r="AG254" s="165" t="str">
        <f t="shared" si="87"/>
        <v/>
      </c>
      <c r="AH254" s="170" t="str">
        <f t="shared" si="88"/>
        <v/>
      </c>
      <c r="AI254" s="153">
        <f t="shared" si="73"/>
        <v>0</v>
      </c>
      <c r="AJ254" s="166" t="str">
        <f t="shared" si="89"/>
        <v>NA</v>
      </c>
      <c r="AK254" s="166" t="str">
        <f t="shared" si="74"/>
        <v/>
      </c>
      <c r="AL254" s="166" t="str">
        <f t="shared" si="75"/>
        <v/>
      </c>
      <c r="AM254" s="166" t="str">
        <f t="shared" si="76"/>
        <v/>
      </c>
      <c r="AN254" s="166">
        <f t="shared" si="77"/>
        <v>0</v>
      </c>
      <c r="AO254" s="166">
        <f t="shared" si="78"/>
        <v>0</v>
      </c>
      <c r="AP254" s="166">
        <f t="shared" si="79"/>
        <v>0</v>
      </c>
      <c r="AQ254" s="166">
        <f t="shared" si="80"/>
        <v>0</v>
      </c>
      <c r="AR254" s="167" t="str">
        <f>IF('Year 8 _2022'!$S253="","", 'Year 8 _2022'!$S253)</f>
        <v/>
      </c>
      <c r="AS254" s="166" t="str">
        <f>IF('Year 8 _2022'!$Z253="","", 'Year 8 _2022'!$Z253)</f>
        <v/>
      </c>
      <c r="AT254" s="166" t="str">
        <f t="shared" si="95"/>
        <v/>
      </c>
      <c r="AU254" s="166" t="str">
        <f t="shared" si="81"/>
        <v>NA</v>
      </c>
      <c r="AV254" s="166" t="str">
        <f>IF(AU254="NA","",IF(AU254=999999, "", IF(AU254=888888, "", IF(COUNTIF($AU$11:AU254,AU254)=1,AU254,""))))</f>
        <v/>
      </c>
      <c r="AW254" s="166" t="str">
        <f t="shared" si="82"/>
        <v>NA</v>
      </c>
      <c r="AX254" s="166" t="str">
        <f>IF(AW254="NA","",IF(AW254=999999, "", IF(AW254=888888, "", IF(COUNTIF($AW$11:AW254,AW254)=1,AW254,""))))</f>
        <v/>
      </c>
      <c r="AY254" s="166" t="str">
        <f t="shared" si="83"/>
        <v>NA</v>
      </c>
      <c r="AZ254" s="166" t="str">
        <f>IF(AY254="NA","",IF(AY254=999999, "", IF(AY254=888888, "", IF(COUNTIF($AY$11:AY254,AY254)=1,AY254,""))))</f>
        <v/>
      </c>
      <c r="BA254" s="166">
        <f t="shared" si="90"/>
        <v>0</v>
      </c>
      <c r="BB254" s="166">
        <f t="shared" si="91"/>
        <v>0</v>
      </c>
      <c r="BC254" s="166" t="str">
        <f t="shared" si="92"/>
        <v/>
      </c>
      <c r="BD254" s="166" t="str">
        <f t="shared" si="84"/>
        <v/>
      </c>
      <c r="BE254" s="120" t="str">
        <f t="shared" si="93"/>
        <v>NA</v>
      </c>
      <c r="BF254" s="120" t="str">
        <f>IF(BE254="NA","",IF(BE254=999999, "", IF(BE254=888888, "", IF(COUNTIF($BE$11:BE254,BE254)=1,BE254,""))))</f>
        <v/>
      </c>
      <c r="BG254" s="121"/>
      <c r="BH254" s="121"/>
      <c r="BI254" s="121"/>
      <c r="BJ254" s="121"/>
      <c r="BK254" s="121"/>
      <c r="BL254" s="121"/>
      <c r="BM254" s="119"/>
      <c r="BN254" s="119"/>
      <c r="BO254" s="119"/>
      <c r="BP254" s="119"/>
      <c r="BQ254" s="119"/>
      <c r="BR254" s="119"/>
      <c r="BS254" s="119"/>
      <c r="BT254" s="119"/>
      <c r="BU254" s="119"/>
      <c r="BV254" s="119"/>
      <c r="BW254" s="119"/>
      <c r="BX254" s="119"/>
      <c r="BY254" s="119"/>
      <c r="BZ254" s="121"/>
      <c r="CA254" s="121"/>
      <c r="CB254" s="121"/>
      <c r="CC254" s="121"/>
      <c r="CD254" s="118"/>
      <c r="CE254" s="118"/>
      <c r="CF254" s="26"/>
      <c r="CG254" s="26"/>
      <c r="CH254" s="26"/>
      <c r="CI254" s="26"/>
      <c r="CJ254" s="26"/>
      <c r="CK254" s="26"/>
      <c r="CL254" s="26"/>
      <c r="CM254" s="26"/>
      <c r="CN254" s="26"/>
      <c r="CO254" s="26"/>
      <c r="CP254" s="26"/>
      <c r="CQ254" s="26"/>
      <c r="CR254" s="26"/>
      <c r="CS254" s="26"/>
      <c r="CT254" s="26"/>
      <c r="CU254" s="26"/>
    </row>
    <row r="255" spans="1:99" ht="15.5" x14ac:dyDescent="0.35">
      <c r="A255" s="203" t="str">
        <f t="shared" si="85"/>
        <v/>
      </c>
      <c r="B255" s="161" t="str">
        <f>IF('Year 8 _2022'!$B254="","", 'Year 8 _2022'!$B254)</f>
        <v/>
      </c>
      <c r="C255" s="160" t="str">
        <f>IF('Year 8 _2022'!$C254="","", 'Year 8 _2022'!$C254)</f>
        <v>NA</v>
      </c>
      <c r="D255" s="149" t="str">
        <f>IF('Year 8 _2022'!$D254="","", 'Year 8 _2022'!$D254)</f>
        <v/>
      </c>
      <c r="E255" s="138"/>
      <c r="F255" s="230" t="str">
        <f>IF('Year 8 _2022'!$E254="","", 'Year 8 _2022'!$E254)</f>
        <v/>
      </c>
      <c r="G255" s="161" t="str">
        <f>IF('Year 8 _2022'!$AB254="","", 'Year 8 _2022'!$AB254)</f>
        <v/>
      </c>
      <c r="H255" s="120"/>
      <c r="I255" s="171" t="str">
        <f>IF('Year 8 _2022'!$I254="","", 'Year 8 _2022'!$I254)</f>
        <v/>
      </c>
      <c r="J255" s="181"/>
      <c r="K255" s="180" t="str">
        <f>IF('Year 8 _2022'!$J254="","", 'Year 8 _2022'!$J254)</f>
        <v/>
      </c>
      <c r="L255" s="181"/>
      <c r="M255" s="180">
        <f t="shared" si="94"/>
        <v>0</v>
      </c>
      <c r="N255" s="180" t="str">
        <f>IF('Year 8 _2022'!$L254="","", 'Year 8 _2022'!$L254)</f>
        <v/>
      </c>
      <c r="O255" s="181"/>
      <c r="P255" s="171">
        <f>IF('Year 8 _2022'!$O254="",0, ('Year 8 _2022'!$O254+'Year 8 _2022'!$R254))</f>
        <v>0</v>
      </c>
      <c r="Q255" s="181"/>
      <c r="R255" s="180">
        <f>IF('Year 8 _2022'!$P254="",0, 'Year 8 _2022'!$P254)</f>
        <v>0</v>
      </c>
      <c r="S255" s="242"/>
      <c r="T255" s="349"/>
      <c r="U255" s="242"/>
      <c r="V255" s="174">
        <f t="shared" si="86"/>
        <v>0</v>
      </c>
      <c r="W255" s="351"/>
      <c r="X255" s="175"/>
      <c r="Y255" s="180">
        <f>IF('Year 8 _2022'!$V254="",0, ('Year 8 _2022'!$V254+'Year 8 _2022'!$Y254))</f>
        <v>0</v>
      </c>
      <c r="Z255" s="181"/>
      <c r="AA255" s="162">
        <f>IF('Year 8 _2022'!$W254="",0, 'Year 8 _2022'!$W254)</f>
        <v>0</v>
      </c>
      <c r="AB255" s="184"/>
      <c r="AC255" s="353"/>
      <c r="AD255" s="120"/>
      <c r="AE255" s="174">
        <f t="shared" si="96"/>
        <v>0</v>
      </c>
      <c r="AF255" s="183"/>
      <c r="AG255" s="165" t="str">
        <f t="shared" si="87"/>
        <v/>
      </c>
      <c r="AH255" s="170" t="str">
        <f t="shared" si="88"/>
        <v/>
      </c>
      <c r="AI255" s="153">
        <f t="shared" si="73"/>
        <v>0</v>
      </c>
      <c r="AJ255" s="166" t="str">
        <f t="shared" si="89"/>
        <v>NA</v>
      </c>
      <c r="AK255" s="166" t="str">
        <f t="shared" si="74"/>
        <v/>
      </c>
      <c r="AL255" s="166" t="str">
        <f t="shared" si="75"/>
        <v/>
      </c>
      <c r="AM255" s="166" t="str">
        <f t="shared" si="76"/>
        <v/>
      </c>
      <c r="AN255" s="166">
        <f t="shared" si="77"/>
        <v>0</v>
      </c>
      <c r="AO255" s="166">
        <f t="shared" si="78"/>
        <v>0</v>
      </c>
      <c r="AP255" s="166">
        <f t="shared" si="79"/>
        <v>0</v>
      </c>
      <c r="AQ255" s="166">
        <f t="shared" si="80"/>
        <v>0</v>
      </c>
      <c r="AR255" s="167" t="str">
        <f>IF('Year 8 _2022'!$S254="","", 'Year 8 _2022'!$S254)</f>
        <v/>
      </c>
      <c r="AS255" s="166" t="str">
        <f>IF('Year 8 _2022'!$Z254="","", 'Year 8 _2022'!$Z254)</f>
        <v/>
      </c>
      <c r="AT255" s="166" t="str">
        <f t="shared" si="95"/>
        <v/>
      </c>
      <c r="AU255" s="166" t="str">
        <f t="shared" si="81"/>
        <v>NA</v>
      </c>
      <c r="AV255" s="166" t="str">
        <f>IF(AU255="NA","",IF(AU255=999999, "", IF(AU255=888888, "", IF(COUNTIF($AU$11:AU255,AU255)=1,AU255,""))))</f>
        <v/>
      </c>
      <c r="AW255" s="166" t="str">
        <f t="shared" si="82"/>
        <v>NA</v>
      </c>
      <c r="AX255" s="166" t="str">
        <f>IF(AW255="NA","",IF(AW255=999999, "", IF(AW255=888888, "", IF(COUNTIF($AW$11:AW255,AW255)=1,AW255,""))))</f>
        <v/>
      </c>
      <c r="AY255" s="166" t="str">
        <f t="shared" si="83"/>
        <v>NA</v>
      </c>
      <c r="AZ255" s="166" t="str">
        <f>IF(AY255="NA","",IF(AY255=999999, "", IF(AY255=888888, "", IF(COUNTIF($AY$11:AY255,AY255)=1,AY255,""))))</f>
        <v/>
      </c>
      <c r="BA255" s="166">
        <f t="shared" si="90"/>
        <v>0</v>
      </c>
      <c r="BB255" s="166">
        <f t="shared" si="91"/>
        <v>0</v>
      </c>
      <c r="BC255" s="166" t="str">
        <f t="shared" si="92"/>
        <v/>
      </c>
      <c r="BD255" s="166" t="str">
        <f t="shared" si="84"/>
        <v/>
      </c>
      <c r="BE255" s="120" t="str">
        <f t="shared" si="93"/>
        <v>NA</v>
      </c>
      <c r="BF255" s="120" t="str">
        <f>IF(BE255="NA","",IF(BE255=999999, "", IF(BE255=888888, "", IF(COUNTIF($BE$11:BE255,BE255)=1,BE255,""))))</f>
        <v/>
      </c>
      <c r="BG255" s="121"/>
      <c r="BH255" s="121"/>
      <c r="BI255" s="121"/>
      <c r="BJ255" s="121"/>
      <c r="BK255" s="121"/>
      <c r="BL255" s="121"/>
      <c r="BM255" s="119"/>
      <c r="BN255" s="119"/>
      <c r="BO255" s="119"/>
      <c r="BP255" s="119"/>
      <c r="BQ255" s="119"/>
      <c r="BR255" s="119"/>
      <c r="BS255" s="119"/>
      <c r="BT255" s="119"/>
      <c r="BU255" s="119"/>
      <c r="BV255" s="119"/>
      <c r="BW255" s="119"/>
      <c r="BX255" s="119"/>
      <c r="BY255" s="119"/>
      <c r="BZ255" s="121"/>
      <c r="CA255" s="121"/>
      <c r="CB255" s="121"/>
      <c r="CC255" s="121"/>
      <c r="CD255" s="118"/>
      <c r="CE255" s="118"/>
      <c r="CF255" s="26"/>
      <c r="CG255" s="26"/>
      <c r="CH255" s="26"/>
      <c r="CI255" s="26"/>
      <c r="CJ255" s="26"/>
      <c r="CK255" s="26"/>
      <c r="CL255" s="26"/>
      <c r="CM255" s="26"/>
      <c r="CN255" s="26"/>
      <c r="CO255" s="26"/>
      <c r="CP255" s="26"/>
      <c r="CQ255" s="26"/>
      <c r="CR255" s="26"/>
      <c r="CS255" s="26"/>
      <c r="CT255" s="26"/>
      <c r="CU255" s="26"/>
    </row>
    <row r="256" spans="1:99" ht="15.5" x14ac:dyDescent="0.35">
      <c r="A256" s="203" t="str">
        <f t="shared" si="85"/>
        <v/>
      </c>
      <c r="B256" s="161" t="str">
        <f>IF('Year 8 _2022'!$B255="","", 'Year 8 _2022'!$B255)</f>
        <v/>
      </c>
      <c r="C256" s="160" t="str">
        <f>IF('Year 8 _2022'!$C255="","", 'Year 8 _2022'!$C255)</f>
        <v>NA</v>
      </c>
      <c r="D256" s="149" t="str">
        <f>IF('Year 8 _2022'!$D255="","", 'Year 8 _2022'!$D255)</f>
        <v/>
      </c>
      <c r="E256" s="138"/>
      <c r="F256" s="230" t="str">
        <f>IF('Year 8 _2022'!$E255="","", 'Year 8 _2022'!$E255)</f>
        <v/>
      </c>
      <c r="G256" s="161" t="str">
        <f>IF('Year 8 _2022'!$AB255="","", 'Year 8 _2022'!$AB255)</f>
        <v/>
      </c>
      <c r="H256" s="120"/>
      <c r="I256" s="171" t="str">
        <f>IF('Year 8 _2022'!$I255="","", 'Year 8 _2022'!$I255)</f>
        <v/>
      </c>
      <c r="J256" s="181"/>
      <c r="K256" s="180" t="str">
        <f>IF('Year 8 _2022'!$J255="","", 'Year 8 _2022'!$J255)</f>
        <v/>
      </c>
      <c r="L256" s="181"/>
      <c r="M256" s="180">
        <f t="shared" si="94"/>
        <v>0</v>
      </c>
      <c r="N256" s="180" t="str">
        <f>IF('Year 8 _2022'!$L255="","", 'Year 8 _2022'!$L255)</f>
        <v/>
      </c>
      <c r="O256" s="181"/>
      <c r="P256" s="171">
        <f>IF('Year 8 _2022'!$O255="",0, ('Year 8 _2022'!$O255+'Year 8 _2022'!$R255))</f>
        <v>0</v>
      </c>
      <c r="Q256" s="181"/>
      <c r="R256" s="180">
        <f>IF('Year 8 _2022'!$P255="",0, 'Year 8 _2022'!$P255)</f>
        <v>0</v>
      </c>
      <c r="S256" s="242"/>
      <c r="T256" s="349"/>
      <c r="U256" s="242"/>
      <c r="V256" s="174">
        <f t="shared" si="86"/>
        <v>0</v>
      </c>
      <c r="W256" s="351"/>
      <c r="X256" s="175"/>
      <c r="Y256" s="180">
        <f>IF('Year 8 _2022'!$V255="",0, ('Year 8 _2022'!$V255+'Year 8 _2022'!$Y255))</f>
        <v>0</v>
      </c>
      <c r="Z256" s="181"/>
      <c r="AA256" s="162">
        <f>IF('Year 8 _2022'!$W255="",0, 'Year 8 _2022'!$W255)</f>
        <v>0</v>
      </c>
      <c r="AB256" s="184"/>
      <c r="AC256" s="353"/>
      <c r="AD256" s="120"/>
      <c r="AE256" s="174">
        <f t="shared" si="96"/>
        <v>0</v>
      </c>
      <c r="AF256" s="183"/>
      <c r="AG256" s="165" t="str">
        <f t="shared" si="87"/>
        <v/>
      </c>
      <c r="AH256" s="170" t="str">
        <f t="shared" si="88"/>
        <v/>
      </c>
      <c r="AI256" s="153">
        <f t="shared" si="73"/>
        <v>0</v>
      </c>
      <c r="AJ256" s="166" t="str">
        <f t="shared" si="89"/>
        <v>NA</v>
      </c>
      <c r="AK256" s="166" t="str">
        <f t="shared" si="74"/>
        <v/>
      </c>
      <c r="AL256" s="166" t="str">
        <f t="shared" si="75"/>
        <v/>
      </c>
      <c r="AM256" s="166" t="str">
        <f t="shared" si="76"/>
        <v/>
      </c>
      <c r="AN256" s="166">
        <f t="shared" si="77"/>
        <v>0</v>
      </c>
      <c r="AO256" s="166">
        <f t="shared" si="78"/>
        <v>0</v>
      </c>
      <c r="AP256" s="166">
        <f t="shared" si="79"/>
        <v>0</v>
      </c>
      <c r="AQ256" s="166">
        <f t="shared" si="80"/>
        <v>0</v>
      </c>
      <c r="AR256" s="167" t="str">
        <f>IF('Year 8 _2022'!$S255="","", 'Year 8 _2022'!$S255)</f>
        <v/>
      </c>
      <c r="AS256" s="166" t="str">
        <f>IF('Year 8 _2022'!$Z255="","", 'Year 8 _2022'!$Z255)</f>
        <v/>
      </c>
      <c r="AT256" s="166" t="str">
        <f t="shared" si="95"/>
        <v/>
      </c>
      <c r="AU256" s="166" t="str">
        <f t="shared" si="81"/>
        <v>NA</v>
      </c>
      <c r="AV256" s="166" t="str">
        <f>IF(AU256="NA","",IF(AU256=999999, "", IF(AU256=888888, "", IF(COUNTIF($AU$11:AU256,AU256)=1,AU256,""))))</f>
        <v/>
      </c>
      <c r="AW256" s="166" t="str">
        <f t="shared" si="82"/>
        <v>NA</v>
      </c>
      <c r="AX256" s="166" t="str">
        <f>IF(AW256="NA","",IF(AW256=999999, "", IF(AW256=888888, "", IF(COUNTIF($AW$11:AW256,AW256)=1,AW256,""))))</f>
        <v/>
      </c>
      <c r="AY256" s="166" t="str">
        <f t="shared" si="83"/>
        <v>NA</v>
      </c>
      <c r="AZ256" s="166" t="str">
        <f>IF(AY256="NA","",IF(AY256=999999, "", IF(AY256=888888, "", IF(COUNTIF($AY$11:AY256,AY256)=1,AY256,""))))</f>
        <v/>
      </c>
      <c r="BA256" s="166">
        <f t="shared" si="90"/>
        <v>0</v>
      </c>
      <c r="BB256" s="166">
        <f t="shared" si="91"/>
        <v>0</v>
      </c>
      <c r="BC256" s="166" t="str">
        <f t="shared" si="92"/>
        <v/>
      </c>
      <c r="BD256" s="166" t="str">
        <f t="shared" si="84"/>
        <v/>
      </c>
      <c r="BE256" s="120" t="str">
        <f t="shared" si="93"/>
        <v>NA</v>
      </c>
      <c r="BF256" s="120" t="str">
        <f>IF(BE256="NA","",IF(BE256=999999, "", IF(BE256=888888, "", IF(COUNTIF($BE$11:BE256,BE256)=1,BE256,""))))</f>
        <v/>
      </c>
      <c r="BG256" s="121"/>
      <c r="BH256" s="121"/>
      <c r="BI256" s="121"/>
      <c r="BJ256" s="121"/>
      <c r="BK256" s="121"/>
      <c r="BL256" s="121"/>
      <c r="BM256" s="119"/>
      <c r="BN256" s="119"/>
      <c r="BO256" s="119"/>
      <c r="BP256" s="119"/>
      <c r="BQ256" s="119"/>
      <c r="BR256" s="119"/>
      <c r="BS256" s="119"/>
      <c r="BT256" s="119"/>
      <c r="BU256" s="119"/>
      <c r="BV256" s="119"/>
      <c r="BW256" s="119"/>
      <c r="BX256" s="119"/>
      <c r="BY256" s="119"/>
      <c r="BZ256" s="121"/>
      <c r="CA256" s="121"/>
      <c r="CB256" s="121"/>
      <c r="CC256" s="121"/>
      <c r="CD256" s="118"/>
      <c r="CE256" s="118"/>
      <c r="CF256" s="26"/>
      <c r="CG256" s="26"/>
      <c r="CH256" s="26"/>
      <c r="CI256" s="26"/>
      <c r="CJ256" s="26"/>
      <c r="CK256" s="26"/>
      <c r="CL256" s="26"/>
      <c r="CM256" s="26"/>
      <c r="CN256" s="26"/>
      <c r="CO256" s="26"/>
      <c r="CP256" s="26"/>
      <c r="CQ256" s="26"/>
      <c r="CR256" s="26"/>
      <c r="CS256" s="26"/>
      <c r="CT256" s="26"/>
      <c r="CU256" s="26"/>
    </row>
    <row r="257" spans="1:99" ht="15.5" x14ac:dyDescent="0.35">
      <c r="A257" s="203" t="str">
        <f t="shared" si="85"/>
        <v/>
      </c>
      <c r="B257" s="161" t="str">
        <f>IF('Year 8 _2022'!$B256="","", 'Year 8 _2022'!$B256)</f>
        <v/>
      </c>
      <c r="C257" s="160" t="str">
        <f>IF('Year 8 _2022'!$C256="","", 'Year 8 _2022'!$C256)</f>
        <v>NA</v>
      </c>
      <c r="D257" s="149" t="str">
        <f>IF('Year 8 _2022'!$D256="","", 'Year 8 _2022'!$D256)</f>
        <v/>
      </c>
      <c r="E257" s="138"/>
      <c r="F257" s="230" t="str">
        <f>IF('Year 8 _2022'!$E256="","", 'Year 8 _2022'!$E256)</f>
        <v/>
      </c>
      <c r="G257" s="161" t="str">
        <f>IF('Year 8 _2022'!$AB256="","", 'Year 8 _2022'!$AB256)</f>
        <v/>
      </c>
      <c r="H257" s="120"/>
      <c r="I257" s="171" t="str">
        <f>IF('Year 8 _2022'!$I256="","", 'Year 8 _2022'!$I256)</f>
        <v/>
      </c>
      <c r="J257" s="181"/>
      <c r="K257" s="180" t="str">
        <f>IF('Year 8 _2022'!$J256="","", 'Year 8 _2022'!$J256)</f>
        <v/>
      </c>
      <c r="L257" s="181"/>
      <c r="M257" s="180">
        <f t="shared" si="94"/>
        <v>0</v>
      </c>
      <c r="N257" s="180" t="str">
        <f>IF('Year 8 _2022'!$L256="","", 'Year 8 _2022'!$L256)</f>
        <v/>
      </c>
      <c r="O257" s="181"/>
      <c r="P257" s="171">
        <f>IF('Year 8 _2022'!$O256="",0, ('Year 8 _2022'!$O256+'Year 8 _2022'!$R256))</f>
        <v>0</v>
      </c>
      <c r="Q257" s="181"/>
      <c r="R257" s="180">
        <f>IF('Year 8 _2022'!$P256="",0, 'Year 8 _2022'!$P256)</f>
        <v>0</v>
      </c>
      <c r="S257" s="242"/>
      <c r="T257" s="349"/>
      <c r="U257" s="242"/>
      <c r="V257" s="174">
        <f t="shared" si="86"/>
        <v>0</v>
      </c>
      <c r="W257" s="351"/>
      <c r="X257" s="175"/>
      <c r="Y257" s="180">
        <f>IF('Year 8 _2022'!$V256="",0, ('Year 8 _2022'!$V256+'Year 8 _2022'!$Y256))</f>
        <v>0</v>
      </c>
      <c r="Z257" s="181"/>
      <c r="AA257" s="162">
        <f>IF('Year 8 _2022'!$W256="",0, 'Year 8 _2022'!$W256)</f>
        <v>0</v>
      </c>
      <c r="AB257" s="184"/>
      <c r="AC257" s="353"/>
      <c r="AD257" s="120"/>
      <c r="AE257" s="174">
        <f t="shared" si="96"/>
        <v>0</v>
      </c>
      <c r="AF257" s="183"/>
      <c r="AG257" s="165" t="str">
        <f t="shared" si="87"/>
        <v/>
      </c>
      <c r="AH257" s="170" t="str">
        <f t="shared" si="88"/>
        <v/>
      </c>
      <c r="AI257" s="153">
        <f t="shared" si="73"/>
        <v>0</v>
      </c>
      <c r="AJ257" s="166" t="str">
        <f t="shared" si="89"/>
        <v>NA</v>
      </c>
      <c r="AK257" s="166" t="str">
        <f t="shared" si="74"/>
        <v/>
      </c>
      <c r="AL257" s="166" t="str">
        <f t="shared" si="75"/>
        <v/>
      </c>
      <c r="AM257" s="166" t="str">
        <f t="shared" si="76"/>
        <v/>
      </c>
      <c r="AN257" s="166">
        <f t="shared" si="77"/>
        <v>0</v>
      </c>
      <c r="AO257" s="166">
        <f t="shared" si="78"/>
        <v>0</v>
      </c>
      <c r="AP257" s="166">
        <f t="shared" si="79"/>
        <v>0</v>
      </c>
      <c r="AQ257" s="166">
        <f t="shared" si="80"/>
        <v>0</v>
      </c>
      <c r="AR257" s="167" t="str">
        <f>IF('Year 8 _2022'!$S256="","", 'Year 8 _2022'!$S256)</f>
        <v/>
      </c>
      <c r="AS257" s="166" t="str">
        <f>IF('Year 8 _2022'!$Z256="","", 'Year 8 _2022'!$Z256)</f>
        <v/>
      </c>
      <c r="AT257" s="166" t="str">
        <f t="shared" si="95"/>
        <v/>
      </c>
      <c r="AU257" s="166" t="str">
        <f t="shared" si="81"/>
        <v>NA</v>
      </c>
      <c r="AV257" s="166" t="str">
        <f>IF(AU257="NA","",IF(AU257=999999, "", IF(AU257=888888, "", IF(COUNTIF($AU$11:AU257,AU257)=1,AU257,""))))</f>
        <v/>
      </c>
      <c r="AW257" s="166" t="str">
        <f t="shared" si="82"/>
        <v>NA</v>
      </c>
      <c r="AX257" s="166" t="str">
        <f>IF(AW257="NA","",IF(AW257=999999, "", IF(AW257=888888, "", IF(COUNTIF($AW$11:AW257,AW257)=1,AW257,""))))</f>
        <v/>
      </c>
      <c r="AY257" s="166" t="str">
        <f t="shared" si="83"/>
        <v>NA</v>
      </c>
      <c r="AZ257" s="166" t="str">
        <f>IF(AY257="NA","",IF(AY257=999999, "", IF(AY257=888888, "", IF(COUNTIF($AY$11:AY257,AY257)=1,AY257,""))))</f>
        <v/>
      </c>
      <c r="BA257" s="166">
        <f t="shared" si="90"/>
        <v>0</v>
      </c>
      <c r="BB257" s="166">
        <f t="shared" si="91"/>
        <v>0</v>
      </c>
      <c r="BC257" s="166" t="str">
        <f t="shared" si="92"/>
        <v/>
      </c>
      <c r="BD257" s="166" t="str">
        <f t="shared" si="84"/>
        <v/>
      </c>
      <c r="BE257" s="120" t="str">
        <f t="shared" si="93"/>
        <v>NA</v>
      </c>
      <c r="BF257" s="120" t="str">
        <f>IF(BE257="NA","",IF(BE257=999999, "", IF(BE257=888888, "", IF(COUNTIF($BE$11:BE257,BE257)=1,BE257,""))))</f>
        <v/>
      </c>
      <c r="BG257" s="121"/>
      <c r="BH257" s="121"/>
      <c r="BI257" s="121"/>
      <c r="BJ257" s="121"/>
      <c r="BK257" s="121"/>
      <c r="BL257" s="121"/>
      <c r="BM257" s="119"/>
      <c r="BN257" s="119"/>
      <c r="BO257" s="119"/>
      <c r="BP257" s="119"/>
      <c r="BQ257" s="119"/>
      <c r="BR257" s="119"/>
      <c r="BS257" s="119"/>
      <c r="BT257" s="119"/>
      <c r="BU257" s="119"/>
      <c r="BV257" s="119"/>
      <c r="BW257" s="119"/>
      <c r="BX257" s="119"/>
      <c r="BY257" s="119"/>
      <c r="BZ257" s="121"/>
      <c r="CA257" s="121"/>
      <c r="CB257" s="121"/>
      <c r="CC257" s="121"/>
      <c r="CD257" s="118"/>
      <c r="CE257" s="118"/>
      <c r="CF257" s="26"/>
      <c r="CG257" s="26"/>
      <c r="CH257" s="26"/>
      <c r="CI257" s="26"/>
      <c r="CJ257" s="26"/>
      <c r="CK257" s="26"/>
      <c r="CL257" s="26"/>
      <c r="CM257" s="26"/>
      <c r="CN257" s="26"/>
      <c r="CO257" s="26"/>
      <c r="CP257" s="26"/>
      <c r="CQ257" s="26"/>
      <c r="CR257" s="26"/>
      <c r="CS257" s="26"/>
      <c r="CT257" s="26"/>
      <c r="CU257" s="26"/>
    </row>
    <row r="258" spans="1:99" ht="15.5" x14ac:dyDescent="0.35">
      <c r="A258" s="203" t="str">
        <f t="shared" si="85"/>
        <v/>
      </c>
      <c r="B258" s="161" t="str">
        <f>IF('Year 8 _2022'!$B257="","", 'Year 8 _2022'!$B257)</f>
        <v/>
      </c>
      <c r="C258" s="160" t="str">
        <f>IF('Year 8 _2022'!$C257="","", 'Year 8 _2022'!$C257)</f>
        <v>NA</v>
      </c>
      <c r="D258" s="149" t="str">
        <f>IF('Year 8 _2022'!$D257="","", 'Year 8 _2022'!$D257)</f>
        <v/>
      </c>
      <c r="E258" s="138"/>
      <c r="F258" s="230" t="str">
        <f>IF('Year 8 _2022'!$E257="","", 'Year 8 _2022'!$E257)</f>
        <v/>
      </c>
      <c r="G258" s="161" t="str">
        <f>IF('Year 8 _2022'!$AB257="","", 'Year 8 _2022'!$AB257)</f>
        <v/>
      </c>
      <c r="H258" s="120"/>
      <c r="I258" s="171" t="str">
        <f>IF('Year 8 _2022'!$I257="","", 'Year 8 _2022'!$I257)</f>
        <v/>
      </c>
      <c r="J258" s="181"/>
      <c r="K258" s="180" t="str">
        <f>IF('Year 8 _2022'!$J257="","", 'Year 8 _2022'!$J257)</f>
        <v/>
      </c>
      <c r="L258" s="181"/>
      <c r="M258" s="180">
        <f t="shared" si="94"/>
        <v>0</v>
      </c>
      <c r="N258" s="180" t="str">
        <f>IF('Year 8 _2022'!$L257="","", 'Year 8 _2022'!$L257)</f>
        <v/>
      </c>
      <c r="O258" s="181"/>
      <c r="P258" s="171">
        <f>IF('Year 8 _2022'!$O257="",0, ('Year 8 _2022'!$O257+'Year 8 _2022'!$R257))</f>
        <v>0</v>
      </c>
      <c r="Q258" s="181"/>
      <c r="R258" s="180">
        <f>IF('Year 8 _2022'!$P257="",0, 'Year 8 _2022'!$P257)</f>
        <v>0</v>
      </c>
      <c r="S258" s="242"/>
      <c r="T258" s="349"/>
      <c r="U258" s="242"/>
      <c r="V258" s="174">
        <f t="shared" si="86"/>
        <v>0</v>
      </c>
      <c r="W258" s="351"/>
      <c r="X258" s="175"/>
      <c r="Y258" s="180">
        <f>IF('Year 8 _2022'!$V257="",0, ('Year 8 _2022'!$V257+'Year 8 _2022'!$Y257))</f>
        <v>0</v>
      </c>
      <c r="Z258" s="181"/>
      <c r="AA258" s="162">
        <f>IF('Year 8 _2022'!$W257="",0, 'Year 8 _2022'!$W257)</f>
        <v>0</v>
      </c>
      <c r="AB258" s="184"/>
      <c r="AC258" s="353"/>
      <c r="AD258" s="120"/>
      <c r="AE258" s="174">
        <f t="shared" si="96"/>
        <v>0</v>
      </c>
      <c r="AF258" s="183"/>
      <c r="AG258" s="165" t="str">
        <f t="shared" si="87"/>
        <v/>
      </c>
      <c r="AH258" s="170" t="str">
        <f t="shared" si="88"/>
        <v/>
      </c>
      <c r="AI258" s="153">
        <f t="shared" si="73"/>
        <v>0</v>
      </c>
      <c r="AJ258" s="166" t="str">
        <f t="shared" si="89"/>
        <v>NA</v>
      </c>
      <c r="AK258" s="166" t="str">
        <f t="shared" si="74"/>
        <v/>
      </c>
      <c r="AL258" s="166" t="str">
        <f t="shared" si="75"/>
        <v/>
      </c>
      <c r="AM258" s="166" t="str">
        <f t="shared" si="76"/>
        <v/>
      </c>
      <c r="AN258" s="166">
        <f t="shared" si="77"/>
        <v>0</v>
      </c>
      <c r="AO258" s="166">
        <f t="shared" si="78"/>
        <v>0</v>
      </c>
      <c r="AP258" s="166">
        <f t="shared" si="79"/>
        <v>0</v>
      </c>
      <c r="AQ258" s="166">
        <f t="shared" si="80"/>
        <v>0</v>
      </c>
      <c r="AR258" s="167" t="str">
        <f>IF('Year 8 _2022'!$S257="","", 'Year 8 _2022'!$S257)</f>
        <v/>
      </c>
      <c r="AS258" s="166" t="str">
        <f>IF('Year 8 _2022'!$Z257="","", 'Year 8 _2022'!$Z257)</f>
        <v/>
      </c>
      <c r="AT258" s="166" t="str">
        <f t="shared" si="95"/>
        <v/>
      </c>
      <c r="AU258" s="166" t="str">
        <f t="shared" si="81"/>
        <v>NA</v>
      </c>
      <c r="AV258" s="166" t="str">
        <f>IF(AU258="NA","",IF(AU258=999999, "", IF(AU258=888888, "", IF(COUNTIF($AU$11:AU258,AU258)=1,AU258,""))))</f>
        <v/>
      </c>
      <c r="AW258" s="166" t="str">
        <f t="shared" si="82"/>
        <v>NA</v>
      </c>
      <c r="AX258" s="166" t="str">
        <f>IF(AW258="NA","",IF(AW258=999999, "", IF(AW258=888888, "", IF(COUNTIF($AW$11:AW258,AW258)=1,AW258,""))))</f>
        <v/>
      </c>
      <c r="AY258" s="166" t="str">
        <f t="shared" si="83"/>
        <v>NA</v>
      </c>
      <c r="AZ258" s="166" t="str">
        <f>IF(AY258="NA","",IF(AY258=999999, "", IF(AY258=888888, "", IF(COUNTIF($AY$11:AY258,AY258)=1,AY258,""))))</f>
        <v/>
      </c>
      <c r="BA258" s="166">
        <f t="shared" si="90"/>
        <v>0</v>
      </c>
      <c r="BB258" s="166">
        <f t="shared" si="91"/>
        <v>0</v>
      </c>
      <c r="BC258" s="166" t="str">
        <f t="shared" si="92"/>
        <v/>
      </c>
      <c r="BD258" s="166" t="str">
        <f t="shared" si="84"/>
        <v/>
      </c>
      <c r="BE258" s="120" t="str">
        <f t="shared" si="93"/>
        <v>NA</v>
      </c>
      <c r="BF258" s="120" t="str">
        <f>IF(BE258="NA","",IF(BE258=999999, "", IF(BE258=888888, "", IF(COUNTIF($BE$11:BE258,BE258)=1,BE258,""))))</f>
        <v/>
      </c>
      <c r="BG258" s="121"/>
      <c r="BH258" s="121"/>
      <c r="BI258" s="121"/>
      <c r="BJ258" s="121"/>
      <c r="BK258" s="121"/>
      <c r="BL258" s="121"/>
      <c r="BM258" s="119"/>
      <c r="BN258" s="119"/>
      <c r="BO258" s="119"/>
      <c r="BP258" s="119"/>
      <c r="BQ258" s="119"/>
      <c r="BR258" s="119"/>
      <c r="BS258" s="119"/>
      <c r="BT258" s="119"/>
      <c r="BU258" s="119"/>
      <c r="BV258" s="119"/>
      <c r="BW258" s="119"/>
      <c r="BX258" s="119"/>
      <c r="BY258" s="119"/>
      <c r="BZ258" s="121"/>
      <c r="CA258" s="121"/>
      <c r="CB258" s="121"/>
      <c r="CC258" s="121"/>
      <c r="CD258" s="118"/>
      <c r="CE258" s="118"/>
      <c r="CF258" s="26"/>
      <c r="CG258" s="26"/>
      <c r="CH258" s="26"/>
      <c r="CI258" s="26"/>
      <c r="CJ258" s="26"/>
      <c r="CK258" s="26"/>
      <c r="CL258" s="26"/>
      <c r="CM258" s="26"/>
      <c r="CN258" s="26"/>
      <c r="CO258" s="26"/>
      <c r="CP258" s="26"/>
      <c r="CQ258" s="26"/>
      <c r="CR258" s="26"/>
      <c r="CS258" s="26"/>
      <c r="CT258" s="26"/>
      <c r="CU258" s="26"/>
    </row>
    <row r="259" spans="1:99" ht="15.5" x14ac:dyDescent="0.35">
      <c r="A259" s="203" t="str">
        <f t="shared" si="85"/>
        <v/>
      </c>
      <c r="B259" s="161" t="str">
        <f>IF('Year 8 _2022'!$B258="","", 'Year 8 _2022'!$B258)</f>
        <v/>
      </c>
      <c r="C259" s="160" t="str">
        <f>IF('Year 8 _2022'!$C258="","", 'Year 8 _2022'!$C258)</f>
        <v>NA</v>
      </c>
      <c r="D259" s="149" t="str">
        <f>IF('Year 8 _2022'!$D258="","", 'Year 8 _2022'!$D258)</f>
        <v/>
      </c>
      <c r="E259" s="138"/>
      <c r="F259" s="230" t="str">
        <f>IF('Year 8 _2022'!$E258="","", 'Year 8 _2022'!$E258)</f>
        <v/>
      </c>
      <c r="G259" s="161" t="str">
        <f>IF('Year 8 _2022'!$AB258="","", 'Year 8 _2022'!$AB258)</f>
        <v/>
      </c>
      <c r="H259" s="120"/>
      <c r="I259" s="171" t="str">
        <f>IF('Year 8 _2022'!$I258="","", 'Year 8 _2022'!$I258)</f>
        <v/>
      </c>
      <c r="J259" s="181"/>
      <c r="K259" s="180" t="str">
        <f>IF('Year 8 _2022'!$J258="","", 'Year 8 _2022'!$J258)</f>
        <v/>
      </c>
      <c r="L259" s="181"/>
      <c r="M259" s="180">
        <f t="shared" si="94"/>
        <v>0</v>
      </c>
      <c r="N259" s="180" t="str">
        <f>IF('Year 8 _2022'!$L258="","", 'Year 8 _2022'!$L258)</f>
        <v/>
      </c>
      <c r="O259" s="181"/>
      <c r="P259" s="171">
        <f>IF('Year 8 _2022'!$O258="",0, ('Year 8 _2022'!$O258+'Year 8 _2022'!$R258))</f>
        <v>0</v>
      </c>
      <c r="Q259" s="181"/>
      <c r="R259" s="180">
        <f>IF('Year 8 _2022'!$P258="",0, 'Year 8 _2022'!$P258)</f>
        <v>0</v>
      </c>
      <c r="S259" s="242"/>
      <c r="T259" s="349"/>
      <c r="U259" s="242"/>
      <c r="V259" s="174">
        <f t="shared" si="86"/>
        <v>0</v>
      </c>
      <c r="W259" s="351"/>
      <c r="X259" s="175"/>
      <c r="Y259" s="180">
        <f>IF('Year 8 _2022'!$V258="",0, ('Year 8 _2022'!$V258+'Year 8 _2022'!$Y258))</f>
        <v>0</v>
      </c>
      <c r="Z259" s="181"/>
      <c r="AA259" s="162">
        <f>IF('Year 8 _2022'!$W258="",0, 'Year 8 _2022'!$W258)</f>
        <v>0</v>
      </c>
      <c r="AB259" s="184"/>
      <c r="AC259" s="353"/>
      <c r="AD259" s="120"/>
      <c r="AE259" s="174">
        <f t="shared" si="96"/>
        <v>0</v>
      </c>
      <c r="AF259" s="183"/>
      <c r="AG259" s="165" t="str">
        <f t="shared" si="87"/>
        <v/>
      </c>
      <c r="AH259" s="170" t="str">
        <f t="shared" si="88"/>
        <v/>
      </c>
      <c r="AI259" s="153">
        <f t="shared" si="73"/>
        <v>0</v>
      </c>
      <c r="AJ259" s="166" t="str">
        <f t="shared" si="89"/>
        <v>NA</v>
      </c>
      <c r="AK259" s="166" t="str">
        <f t="shared" si="74"/>
        <v/>
      </c>
      <c r="AL259" s="166" t="str">
        <f t="shared" si="75"/>
        <v/>
      </c>
      <c r="AM259" s="166" t="str">
        <f t="shared" si="76"/>
        <v/>
      </c>
      <c r="AN259" s="166">
        <f t="shared" si="77"/>
        <v>0</v>
      </c>
      <c r="AO259" s="166">
        <f t="shared" si="78"/>
        <v>0</v>
      </c>
      <c r="AP259" s="166">
        <f t="shared" si="79"/>
        <v>0</v>
      </c>
      <c r="AQ259" s="166">
        <f t="shared" si="80"/>
        <v>0</v>
      </c>
      <c r="AR259" s="167" t="str">
        <f>IF('Year 8 _2022'!$S258="","", 'Year 8 _2022'!$S258)</f>
        <v/>
      </c>
      <c r="AS259" s="166" t="str">
        <f>IF('Year 8 _2022'!$Z258="","", 'Year 8 _2022'!$Z258)</f>
        <v/>
      </c>
      <c r="AT259" s="166" t="str">
        <f t="shared" si="95"/>
        <v/>
      </c>
      <c r="AU259" s="166" t="str">
        <f t="shared" si="81"/>
        <v>NA</v>
      </c>
      <c r="AV259" s="166" t="str">
        <f>IF(AU259="NA","",IF(AU259=999999, "", IF(AU259=888888, "", IF(COUNTIF($AU$11:AU259,AU259)=1,AU259,""))))</f>
        <v/>
      </c>
      <c r="AW259" s="166" t="str">
        <f t="shared" si="82"/>
        <v>NA</v>
      </c>
      <c r="AX259" s="166" t="str">
        <f>IF(AW259="NA","",IF(AW259=999999, "", IF(AW259=888888, "", IF(COUNTIF($AW$11:AW259,AW259)=1,AW259,""))))</f>
        <v/>
      </c>
      <c r="AY259" s="166" t="str">
        <f t="shared" si="83"/>
        <v>NA</v>
      </c>
      <c r="AZ259" s="166" t="str">
        <f>IF(AY259="NA","",IF(AY259=999999, "", IF(AY259=888888, "", IF(COUNTIF($AY$11:AY259,AY259)=1,AY259,""))))</f>
        <v/>
      </c>
      <c r="BA259" s="166">
        <f t="shared" si="90"/>
        <v>0</v>
      </c>
      <c r="BB259" s="166">
        <f t="shared" si="91"/>
        <v>0</v>
      </c>
      <c r="BC259" s="166" t="str">
        <f t="shared" si="92"/>
        <v/>
      </c>
      <c r="BD259" s="166" t="str">
        <f t="shared" si="84"/>
        <v/>
      </c>
      <c r="BE259" s="120" t="str">
        <f t="shared" si="93"/>
        <v>NA</v>
      </c>
      <c r="BF259" s="120" t="str">
        <f>IF(BE259="NA","",IF(BE259=999999, "", IF(BE259=888888, "", IF(COUNTIF($BE$11:BE259,BE259)=1,BE259,""))))</f>
        <v/>
      </c>
      <c r="BG259" s="121"/>
      <c r="BH259" s="121"/>
      <c r="BI259" s="121"/>
      <c r="BJ259" s="121"/>
      <c r="BK259" s="121"/>
      <c r="BL259" s="121"/>
      <c r="BM259" s="119"/>
      <c r="BN259" s="119"/>
      <c r="BO259" s="119"/>
      <c r="BP259" s="119"/>
      <c r="BQ259" s="119"/>
      <c r="BR259" s="119"/>
      <c r="BS259" s="119"/>
      <c r="BT259" s="119"/>
      <c r="BU259" s="119"/>
      <c r="BV259" s="119"/>
      <c r="BW259" s="119"/>
      <c r="BX259" s="119"/>
      <c r="BY259" s="119"/>
      <c r="BZ259" s="121"/>
      <c r="CA259" s="121"/>
      <c r="CB259" s="121"/>
      <c r="CC259" s="121"/>
      <c r="CD259" s="118"/>
      <c r="CE259" s="118"/>
      <c r="CF259" s="26"/>
      <c r="CG259" s="26"/>
      <c r="CH259" s="26"/>
      <c r="CI259" s="26"/>
      <c r="CJ259" s="26"/>
      <c r="CK259" s="26"/>
      <c r="CL259" s="26"/>
      <c r="CM259" s="26"/>
      <c r="CN259" s="26"/>
      <c r="CO259" s="26"/>
      <c r="CP259" s="26"/>
      <c r="CQ259" s="26"/>
      <c r="CR259" s="26"/>
      <c r="CS259" s="26"/>
      <c r="CT259" s="26"/>
      <c r="CU259" s="26"/>
    </row>
    <row r="260" spans="1:99" ht="15.5" x14ac:dyDescent="0.35">
      <c r="A260" s="203" t="str">
        <f t="shared" si="85"/>
        <v/>
      </c>
      <c r="B260" s="161" t="str">
        <f>IF('Year 8 _2022'!$B259="","", 'Year 8 _2022'!$B259)</f>
        <v/>
      </c>
      <c r="C260" s="160" t="str">
        <f>IF('Year 8 _2022'!$C259="","", 'Year 8 _2022'!$C259)</f>
        <v>NA</v>
      </c>
      <c r="D260" s="149" t="str">
        <f>IF('Year 8 _2022'!$D259="","", 'Year 8 _2022'!$D259)</f>
        <v/>
      </c>
      <c r="E260" s="138"/>
      <c r="F260" s="230" t="str">
        <f>IF('Year 8 _2022'!$E259="","", 'Year 8 _2022'!$E259)</f>
        <v/>
      </c>
      <c r="G260" s="161" t="str">
        <f>IF('Year 8 _2022'!$AB259="","", 'Year 8 _2022'!$AB259)</f>
        <v/>
      </c>
      <c r="H260" s="120"/>
      <c r="I260" s="171" t="str">
        <f>IF('Year 8 _2022'!$I259="","", 'Year 8 _2022'!$I259)</f>
        <v/>
      </c>
      <c r="J260" s="181"/>
      <c r="K260" s="180" t="str">
        <f>IF('Year 8 _2022'!$J259="","", 'Year 8 _2022'!$J259)</f>
        <v/>
      </c>
      <c r="L260" s="181"/>
      <c r="M260" s="180">
        <f t="shared" si="94"/>
        <v>0</v>
      </c>
      <c r="N260" s="180" t="str">
        <f>IF('Year 8 _2022'!$L259="","", 'Year 8 _2022'!$L259)</f>
        <v/>
      </c>
      <c r="O260" s="181"/>
      <c r="P260" s="171">
        <f>IF('Year 8 _2022'!$O259="",0, ('Year 8 _2022'!$O259+'Year 8 _2022'!$R259))</f>
        <v>0</v>
      </c>
      <c r="Q260" s="181"/>
      <c r="R260" s="180">
        <f>IF('Year 8 _2022'!$P259="",0, 'Year 8 _2022'!$P259)</f>
        <v>0</v>
      </c>
      <c r="S260" s="242"/>
      <c r="T260" s="349"/>
      <c r="U260" s="242"/>
      <c r="V260" s="174">
        <f t="shared" si="86"/>
        <v>0</v>
      </c>
      <c r="W260" s="351"/>
      <c r="X260" s="175"/>
      <c r="Y260" s="180">
        <f>IF('Year 8 _2022'!$V259="",0, ('Year 8 _2022'!$V259+'Year 8 _2022'!$Y259))</f>
        <v>0</v>
      </c>
      <c r="Z260" s="181"/>
      <c r="AA260" s="162">
        <f>IF('Year 8 _2022'!$W259="",0, 'Year 8 _2022'!$W259)</f>
        <v>0</v>
      </c>
      <c r="AB260" s="184"/>
      <c r="AC260" s="353"/>
      <c r="AD260" s="120"/>
      <c r="AE260" s="174">
        <f t="shared" si="96"/>
        <v>0</v>
      </c>
      <c r="AF260" s="183"/>
      <c r="AG260" s="165" t="str">
        <f t="shared" si="87"/>
        <v/>
      </c>
      <c r="AH260" s="170" t="str">
        <f t="shared" si="88"/>
        <v/>
      </c>
      <c r="AI260" s="153">
        <f t="shared" si="73"/>
        <v>0</v>
      </c>
      <c r="AJ260" s="166" t="str">
        <f t="shared" si="89"/>
        <v>NA</v>
      </c>
      <c r="AK260" s="166" t="str">
        <f t="shared" si="74"/>
        <v/>
      </c>
      <c r="AL260" s="166" t="str">
        <f t="shared" si="75"/>
        <v/>
      </c>
      <c r="AM260" s="166" t="str">
        <f t="shared" si="76"/>
        <v/>
      </c>
      <c r="AN260" s="166">
        <f t="shared" si="77"/>
        <v>0</v>
      </c>
      <c r="AO260" s="166">
        <f t="shared" si="78"/>
        <v>0</v>
      </c>
      <c r="AP260" s="166">
        <f t="shared" si="79"/>
        <v>0</v>
      </c>
      <c r="AQ260" s="166">
        <f t="shared" si="80"/>
        <v>0</v>
      </c>
      <c r="AR260" s="167" t="str">
        <f>IF('Year 8 _2022'!$S259="","", 'Year 8 _2022'!$S259)</f>
        <v/>
      </c>
      <c r="AS260" s="166" t="str">
        <f>IF('Year 8 _2022'!$Z259="","", 'Year 8 _2022'!$Z259)</f>
        <v/>
      </c>
      <c r="AT260" s="166" t="str">
        <f t="shared" si="95"/>
        <v/>
      </c>
      <c r="AU260" s="166" t="str">
        <f t="shared" si="81"/>
        <v>NA</v>
      </c>
      <c r="AV260" s="166" t="str">
        <f>IF(AU260="NA","",IF(AU260=999999, "", IF(AU260=888888, "", IF(COUNTIF($AU$11:AU260,AU260)=1,AU260,""))))</f>
        <v/>
      </c>
      <c r="AW260" s="166" t="str">
        <f t="shared" si="82"/>
        <v>NA</v>
      </c>
      <c r="AX260" s="166" t="str">
        <f>IF(AW260="NA","",IF(AW260=999999, "", IF(AW260=888888, "", IF(COUNTIF($AW$11:AW260,AW260)=1,AW260,""))))</f>
        <v/>
      </c>
      <c r="AY260" s="166" t="str">
        <f t="shared" si="83"/>
        <v>NA</v>
      </c>
      <c r="AZ260" s="166" t="str">
        <f>IF(AY260="NA","",IF(AY260=999999, "", IF(AY260=888888, "", IF(COUNTIF($AY$11:AY260,AY260)=1,AY260,""))))</f>
        <v/>
      </c>
      <c r="BA260" s="166">
        <f t="shared" si="90"/>
        <v>0</v>
      </c>
      <c r="BB260" s="166">
        <f t="shared" si="91"/>
        <v>0</v>
      </c>
      <c r="BC260" s="166" t="str">
        <f t="shared" si="92"/>
        <v/>
      </c>
      <c r="BD260" s="166" t="str">
        <f t="shared" si="84"/>
        <v/>
      </c>
      <c r="BE260" s="120" t="str">
        <f t="shared" si="93"/>
        <v>NA</v>
      </c>
      <c r="BF260" s="120" t="str">
        <f>IF(BE260="NA","",IF(BE260=999999, "", IF(BE260=888888, "", IF(COUNTIF($BE$11:BE260,BE260)=1,BE260,""))))</f>
        <v/>
      </c>
      <c r="BG260" s="121"/>
      <c r="BH260" s="121"/>
      <c r="BI260" s="121"/>
      <c r="BJ260" s="121"/>
      <c r="BK260" s="121"/>
      <c r="BL260" s="121"/>
      <c r="BM260" s="119"/>
      <c r="BN260" s="119"/>
      <c r="BO260" s="119"/>
      <c r="BP260" s="119"/>
      <c r="BQ260" s="119"/>
      <c r="BR260" s="119"/>
      <c r="BS260" s="119"/>
      <c r="BT260" s="119"/>
      <c r="BU260" s="119"/>
      <c r="BV260" s="119"/>
      <c r="BW260" s="119"/>
      <c r="BX260" s="119"/>
      <c r="BY260" s="119"/>
      <c r="BZ260" s="121"/>
      <c r="CA260" s="121"/>
      <c r="CB260" s="121"/>
      <c r="CC260" s="121"/>
      <c r="CD260" s="118"/>
      <c r="CE260" s="118"/>
      <c r="CF260" s="26"/>
      <c r="CG260" s="26"/>
      <c r="CH260" s="26"/>
      <c r="CI260" s="26"/>
      <c r="CJ260" s="26"/>
      <c r="CK260" s="26"/>
      <c r="CL260" s="26"/>
      <c r="CM260" s="26"/>
      <c r="CN260" s="26"/>
      <c r="CO260" s="26"/>
      <c r="CP260" s="26"/>
      <c r="CQ260" s="26"/>
      <c r="CR260" s="26"/>
      <c r="CS260" s="26"/>
      <c r="CT260" s="26"/>
      <c r="CU260" s="26"/>
    </row>
    <row r="261" spans="1:99" ht="15.5" x14ac:dyDescent="0.35">
      <c r="A261" s="203" t="str">
        <f t="shared" si="85"/>
        <v/>
      </c>
      <c r="B261" s="161" t="str">
        <f>IF('Year 8 _2022'!$B260="","", 'Year 8 _2022'!$B260)</f>
        <v/>
      </c>
      <c r="C261" s="160" t="str">
        <f>IF('Year 8 _2022'!$C260="","", 'Year 8 _2022'!$C260)</f>
        <v>NA</v>
      </c>
      <c r="D261" s="149" t="str">
        <f>IF('Year 8 _2022'!$D260="","", 'Year 8 _2022'!$D260)</f>
        <v/>
      </c>
      <c r="E261" s="138"/>
      <c r="F261" s="230" t="str">
        <f>IF('Year 8 _2022'!$E260="","", 'Year 8 _2022'!$E260)</f>
        <v/>
      </c>
      <c r="G261" s="161" t="str">
        <f>IF('Year 8 _2022'!$AB260="","", 'Year 8 _2022'!$AB260)</f>
        <v/>
      </c>
      <c r="H261" s="120"/>
      <c r="I261" s="171" t="str">
        <f>IF('Year 8 _2022'!$I260="","", 'Year 8 _2022'!$I260)</f>
        <v/>
      </c>
      <c r="J261" s="181"/>
      <c r="K261" s="180" t="str">
        <f>IF('Year 8 _2022'!$J260="","", 'Year 8 _2022'!$J260)</f>
        <v/>
      </c>
      <c r="L261" s="181"/>
      <c r="M261" s="180">
        <f t="shared" si="94"/>
        <v>0</v>
      </c>
      <c r="N261" s="180" t="str">
        <f>IF('Year 8 _2022'!$L260="","", 'Year 8 _2022'!$L260)</f>
        <v/>
      </c>
      <c r="O261" s="181"/>
      <c r="P261" s="171">
        <f>IF('Year 8 _2022'!$O260="",0, ('Year 8 _2022'!$O260+'Year 8 _2022'!$R260))</f>
        <v>0</v>
      </c>
      <c r="Q261" s="181"/>
      <c r="R261" s="180">
        <f>IF('Year 8 _2022'!$P260="",0, 'Year 8 _2022'!$P260)</f>
        <v>0</v>
      </c>
      <c r="S261" s="242"/>
      <c r="T261" s="349"/>
      <c r="U261" s="242"/>
      <c r="V261" s="174">
        <f t="shared" si="86"/>
        <v>0</v>
      </c>
      <c r="W261" s="351"/>
      <c r="X261" s="175"/>
      <c r="Y261" s="180">
        <f>IF('Year 8 _2022'!$V260="",0, ('Year 8 _2022'!$V260+'Year 8 _2022'!$Y260))</f>
        <v>0</v>
      </c>
      <c r="Z261" s="181"/>
      <c r="AA261" s="162">
        <f>IF('Year 8 _2022'!$W260="",0, 'Year 8 _2022'!$W260)</f>
        <v>0</v>
      </c>
      <c r="AB261" s="184"/>
      <c r="AC261" s="353"/>
      <c r="AD261" s="120"/>
      <c r="AE261" s="174">
        <f t="shared" si="96"/>
        <v>0</v>
      </c>
      <c r="AF261" s="183"/>
      <c r="AG261" s="165" t="str">
        <f t="shared" si="87"/>
        <v/>
      </c>
      <c r="AH261" s="170" t="str">
        <f t="shared" si="88"/>
        <v/>
      </c>
      <c r="AI261" s="153">
        <f t="shared" si="73"/>
        <v>0</v>
      </c>
      <c r="AJ261" s="166" t="str">
        <f t="shared" si="89"/>
        <v>NA</v>
      </c>
      <c r="AK261" s="166" t="str">
        <f t="shared" si="74"/>
        <v/>
      </c>
      <c r="AL261" s="166" t="str">
        <f t="shared" si="75"/>
        <v/>
      </c>
      <c r="AM261" s="166" t="str">
        <f t="shared" si="76"/>
        <v/>
      </c>
      <c r="AN261" s="166">
        <f t="shared" si="77"/>
        <v>0</v>
      </c>
      <c r="AO261" s="166">
        <f t="shared" si="78"/>
        <v>0</v>
      </c>
      <c r="AP261" s="166">
        <f t="shared" si="79"/>
        <v>0</v>
      </c>
      <c r="AQ261" s="166">
        <f t="shared" si="80"/>
        <v>0</v>
      </c>
      <c r="AR261" s="167" t="str">
        <f>IF('Year 8 _2022'!$S260="","", 'Year 8 _2022'!$S260)</f>
        <v/>
      </c>
      <c r="AS261" s="166" t="str">
        <f>IF('Year 8 _2022'!$Z260="","", 'Year 8 _2022'!$Z260)</f>
        <v/>
      </c>
      <c r="AT261" s="166" t="str">
        <f t="shared" si="95"/>
        <v/>
      </c>
      <c r="AU261" s="166" t="str">
        <f t="shared" si="81"/>
        <v>NA</v>
      </c>
      <c r="AV261" s="166" t="str">
        <f>IF(AU261="NA","",IF(AU261=999999, "", IF(AU261=888888, "", IF(COUNTIF($AU$11:AU261,AU261)=1,AU261,""))))</f>
        <v/>
      </c>
      <c r="AW261" s="166" t="str">
        <f t="shared" si="82"/>
        <v>NA</v>
      </c>
      <c r="AX261" s="166" t="str">
        <f>IF(AW261="NA","",IF(AW261=999999, "", IF(AW261=888888, "", IF(COUNTIF($AW$11:AW261,AW261)=1,AW261,""))))</f>
        <v/>
      </c>
      <c r="AY261" s="166" t="str">
        <f t="shared" si="83"/>
        <v>NA</v>
      </c>
      <c r="AZ261" s="166" t="str">
        <f>IF(AY261="NA","",IF(AY261=999999, "", IF(AY261=888888, "", IF(COUNTIF($AY$11:AY261,AY261)=1,AY261,""))))</f>
        <v/>
      </c>
      <c r="BA261" s="166">
        <f t="shared" si="90"/>
        <v>0</v>
      </c>
      <c r="BB261" s="166">
        <f t="shared" si="91"/>
        <v>0</v>
      </c>
      <c r="BC261" s="166" t="str">
        <f t="shared" si="92"/>
        <v/>
      </c>
      <c r="BD261" s="166" t="str">
        <f t="shared" si="84"/>
        <v/>
      </c>
      <c r="BE261" s="120" t="str">
        <f t="shared" si="93"/>
        <v>NA</v>
      </c>
      <c r="BF261" s="120" t="str">
        <f>IF(BE261="NA","",IF(BE261=999999, "", IF(BE261=888888, "", IF(COUNTIF($BE$11:BE261,BE261)=1,BE261,""))))</f>
        <v/>
      </c>
      <c r="BG261" s="121"/>
      <c r="BH261" s="121"/>
      <c r="BI261" s="121"/>
      <c r="BJ261" s="121"/>
      <c r="BK261" s="121"/>
      <c r="BL261" s="121"/>
      <c r="BM261" s="119"/>
      <c r="BN261" s="119"/>
      <c r="BO261" s="119"/>
      <c r="BP261" s="119"/>
      <c r="BQ261" s="119"/>
      <c r="BR261" s="119"/>
      <c r="BS261" s="119"/>
      <c r="BT261" s="119"/>
      <c r="BU261" s="119"/>
      <c r="BV261" s="119"/>
      <c r="BW261" s="119"/>
      <c r="BX261" s="119"/>
      <c r="BY261" s="119"/>
      <c r="BZ261" s="121"/>
      <c r="CA261" s="121"/>
      <c r="CB261" s="121"/>
      <c r="CC261" s="121"/>
      <c r="CD261" s="118"/>
      <c r="CE261" s="118"/>
      <c r="CF261" s="26"/>
      <c r="CG261" s="26"/>
      <c r="CH261" s="26"/>
      <c r="CI261" s="26"/>
      <c r="CJ261" s="26"/>
      <c r="CK261" s="26"/>
      <c r="CL261" s="26"/>
      <c r="CM261" s="26"/>
      <c r="CN261" s="26"/>
      <c r="CO261" s="26"/>
      <c r="CP261" s="26"/>
      <c r="CQ261" s="26"/>
      <c r="CR261" s="26"/>
      <c r="CS261" s="26"/>
      <c r="CT261" s="26"/>
      <c r="CU261" s="26"/>
    </row>
    <row r="262" spans="1:99" ht="15.5" x14ac:dyDescent="0.35">
      <c r="A262" s="203" t="str">
        <f t="shared" si="85"/>
        <v/>
      </c>
      <c r="B262" s="161" t="str">
        <f>IF('Year 8 _2022'!$B261="","", 'Year 8 _2022'!$B261)</f>
        <v/>
      </c>
      <c r="C262" s="160" t="str">
        <f>IF('Year 8 _2022'!$C261="","", 'Year 8 _2022'!$C261)</f>
        <v>NA</v>
      </c>
      <c r="D262" s="149" t="str">
        <f>IF('Year 8 _2022'!$D261="","", 'Year 8 _2022'!$D261)</f>
        <v/>
      </c>
      <c r="E262" s="138"/>
      <c r="F262" s="230" t="str">
        <f>IF('Year 8 _2022'!$E261="","", 'Year 8 _2022'!$E261)</f>
        <v/>
      </c>
      <c r="G262" s="161" t="str">
        <f>IF('Year 8 _2022'!$AB261="","", 'Year 8 _2022'!$AB261)</f>
        <v/>
      </c>
      <c r="H262" s="120"/>
      <c r="I262" s="171" t="str">
        <f>IF('Year 8 _2022'!$I261="","", 'Year 8 _2022'!$I261)</f>
        <v/>
      </c>
      <c r="J262" s="181"/>
      <c r="K262" s="180" t="str">
        <f>IF('Year 8 _2022'!$J261="","", 'Year 8 _2022'!$J261)</f>
        <v/>
      </c>
      <c r="L262" s="181"/>
      <c r="M262" s="180">
        <f t="shared" si="94"/>
        <v>0</v>
      </c>
      <c r="N262" s="180" t="str">
        <f>IF('Year 8 _2022'!$L261="","", 'Year 8 _2022'!$L261)</f>
        <v/>
      </c>
      <c r="O262" s="181"/>
      <c r="P262" s="171">
        <f>IF('Year 8 _2022'!$O261="",0, ('Year 8 _2022'!$O261+'Year 8 _2022'!$R261))</f>
        <v>0</v>
      </c>
      <c r="Q262" s="181"/>
      <c r="R262" s="180">
        <f>IF('Year 8 _2022'!$P261="",0, 'Year 8 _2022'!$P261)</f>
        <v>0</v>
      </c>
      <c r="S262" s="242"/>
      <c r="T262" s="349"/>
      <c r="U262" s="242"/>
      <c r="V262" s="174">
        <f t="shared" si="86"/>
        <v>0</v>
      </c>
      <c r="W262" s="351"/>
      <c r="X262" s="175"/>
      <c r="Y262" s="180">
        <f>IF('Year 8 _2022'!$V261="",0, ('Year 8 _2022'!$V261+'Year 8 _2022'!$Y261))</f>
        <v>0</v>
      </c>
      <c r="Z262" s="181"/>
      <c r="AA262" s="162">
        <f>IF('Year 8 _2022'!$W261="",0, 'Year 8 _2022'!$W261)</f>
        <v>0</v>
      </c>
      <c r="AB262" s="184"/>
      <c r="AC262" s="353"/>
      <c r="AD262" s="120"/>
      <c r="AE262" s="174">
        <f t="shared" si="96"/>
        <v>0</v>
      </c>
      <c r="AF262" s="183"/>
      <c r="AG262" s="165" t="str">
        <f t="shared" si="87"/>
        <v/>
      </c>
      <c r="AH262" s="170" t="str">
        <f t="shared" si="88"/>
        <v/>
      </c>
      <c r="AI262" s="153">
        <f t="shared" si="73"/>
        <v>0</v>
      </c>
      <c r="AJ262" s="166" t="str">
        <f t="shared" si="89"/>
        <v>NA</v>
      </c>
      <c r="AK262" s="166" t="str">
        <f t="shared" si="74"/>
        <v/>
      </c>
      <c r="AL262" s="166" t="str">
        <f t="shared" si="75"/>
        <v/>
      </c>
      <c r="AM262" s="166" t="str">
        <f t="shared" si="76"/>
        <v/>
      </c>
      <c r="AN262" s="166">
        <f t="shared" si="77"/>
        <v>0</v>
      </c>
      <c r="AO262" s="166">
        <f t="shared" si="78"/>
        <v>0</v>
      </c>
      <c r="AP262" s="166">
        <f t="shared" si="79"/>
        <v>0</v>
      </c>
      <c r="AQ262" s="166">
        <f t="shared" si="80"/>
        <v>0</v>
      </c>
      <c r="AR262" s="167" t="str">
        <f>IF('Year 8 _2022'!$S261="","", 'Year 8 _2022'!$S261)</f>
        <v/>
      </c>
      <c r="AS262" s="166" t="str">
        <f>IF('Year 8 _2022'!$Z261="","", 'Year 8 _2022'!$Z261)</f>
        <v/>
      </c>
      <c r="AT262" s="166" t="str">
        <f t="shared" si="95"/>
        <v/>
      </c>
      <c r="AU262" s="166" t="str">
        <f t="shared" si="81"/>
        <v>NA</v>
      </c>
      <c r="AV262" s="166" t="str">
        <f>IF(AU262="NA","",IF(AU262=999999, "", IF(AU262=888888, "", IF(COUNTIF($AU$11:AU262,AU262)=1,AU262,""))))</f>
        <v/>
      </c>
      <c r="AW262" s="166" t="str">
        <f t="shared" si="82"/>
        <v>NA</v>
      </c>
      <c r="AX262" s="166" t="str">
        <f>IF(AW262="NA","",IF(AW262=999999, "", IF(AW262=888888, "", IF(COUNTIF($AW$11:AW262,AW262)=1,AW262,""))))</f>
        <v/>
      </c>
      <c r="AY262" s="166" t="str">
        <f t="shared" si="83"/>
        <v>NA</v>
      </c>
      <c r="AZ262" s="166" t="str">
        <f>IF(AY262="NA","",IF(AY262=999999, "", IF(AY262=888888, "", IF(COUNTIF($AY$11:AY262,AY262)=1,AY262,""))))</f>
        <v/>
      </c>
      <c r="BA262" s="166">
        <f t="shared" si="90"/>
        <v>0</v>
      </c>
      <c r="BB262" s="166">
        <f t="shared" si="91"/>
        <v>0</v>
      </c>
      <c r="BC262" s="166" t="str">
        <f t="shared" si="92"/>
        <v/>
      </c>
      <c r="BD262" s="166" t="str">
        <f t="shared" si="84"/>
        <v/>
      </c>
      <c r="BE262" s="120" t="str">
        <f t="shared" si="93"/>
        <v>NA</v>
      </c>
      <c r="BF262" s="120" t="str">
        <f>IF(BE262="NA","",IF(BE262=999999, "", IF(BE262=888888, "", IF(COUNTIF($BE$11:BE262,BE262)=1,BE262,""))))</f>
        <v/>
      </c>
      <c r="BG262" s="121"/>
      <c r="BH262" s="121"/>
      <c r="BI262" s="121"/>
      <c r="BJ262" s="121"/>
      <c r="BK262" s="121"/>
      <c r="BL262" s="121"/>
      <c r="BM262" s="119"/>
      <c r="BN262" s="119"/>
      <c r="BO262" s="119"/>
      <c r="BP262" s="119"/>
      <c r="BQ262" s="119"/>
      <c r="BR262" s="119"/>
      <c r="BS262" s="119"/>
      <c r="BT262" s="119"/>
      <c r="BU262" s="119"/>
      <c r="BV262" s="119"/>
      <c r="BW262" s="119"/>
      <c r="BX262" s="119"/>
      <c r="BY262" s="119"/>
      <c r="BZ262" s="121"/>
      <c r="CA262" s="121"/>
      <c r="CB262" s="121"/>
      <c r="CC262" s="121"/>
      <c r="CD262" s="118"/>
      <c r="CE262" s="118"/>
      <c r="CF262" s="26"/>
      <c r="CG262" s="26"/>
      <c r="CH262" s="26"/>
      <c r="CI262" s="26"/>
      <c r="CJ262" s="26"/>
      <c r="CK262" s="26"/>
      <c r="CL262" s="26"/>
      <c r="CM262" s="26"/>
      <c r="CN262" s="26"/>
      <c r="CO262" s="26"/>
      <c r="CP262" s="26"/>
      <c r="CQ262" s="26"/>
      <c r="CR262" s="26"/>
      <c r="CS262" s="26"/>
      <c r="CT262" s="26"/>
      <c r="CU262" s="26"/>
    </row>
    <row r="263" spans="1:99" ht="15.5" x14ac:dyDescent="0.35">
      <c r="A263" s="203" t="str">
        <f t="shared" si="85"/>
        <v/>
      </c>
      <c r="B263" s="161" t="str">
        <f>IF('Year 8 _2022'!$B262="","", 'Year 8 _2022'!$B262)</f>
        <v/>
      </c>
      <c r="C263" s="160" t="str">
        <f>IF('Year 8 _2022'!$C262="","", 'Year 8 _2022'!$C262)</f>
        <v>NA</v>
      </c>
      <c r="D263" s="149" t="str">
        <f>IF('Year 8 _2022'!$D262="","", 'Year 8 _2022'!$D262)</f>
        <v/>
      </c>
      <c r="E263" s="138"/>
      <c r="F263" s="230" t="str">
        <f>IF('Year 8 _2022'!$E262="","", 'Year 8 _2022'!$E262)</f>
        <v/>
      </c>
      <c r="G263" s="161" t="str">
        <f>IF('Year 8 _2022'!$AB262="","", 'Year 8 _2022'!$AB262)</f>
        <v/>
      </c>
      <c r="H263" s="120"/>
      <c r="I263" s="171" t="str">
        <f>IF('Year 8 _2022'!$I262="","", 'Year 8 _2022'!$I262)</f>
        <v/>
      </c>
      <c r="J263" s="181"/>
      <c r="K263" s="180" t="str">
        <f>IF('Year 8 _2022'!$J262="","", 'Year 8 _2022'!$J262)</f>
        <v/>
      </c>
      <c r="L263" s="181"/>
      <c r="M263" s="180">
        <f t="shared" si="94"/>
        <v>0</v>
      </c>
      <c r="N263" s="180" t="str">
        <f>IF('Year 8 _2022'!$L262="","", 'Year 8 _2022'!$L262)</f>
        <v/>
      </c>
      <c r="O263" s="181"/>
      <c r="P263" s="171">
        <f>IF('Year 8 _2022'!$O262="",0, ('Year 8 _2022'!$O262+'Year 8 _2022'!$R262))</f>
        <v>0</v>
      </c>
      <c r="Q263" s="181"/>
      <c r="R263" s="180">
        <f>IF('Year 8 _2022'!$P262="",0, 'Year 8 _2022'!$P262)</f>
        <v>0</v>
      </c>
      <c r="S263" s="242"/>
      <c r="T263" s="349"/>
      <c r="U263" s="242"/>
      <c r="V263" s="174">
        <f t="shared" si="86"/>
        <v>0</v>
      </c>
      <c r="W263" s="351"/>
      <c r="X263" s="175"/>
      <c r="Y263" s="180">
        <f>IF('Year 8 _2022'!$V262="",0, ('Year 8 _2022'!$V262+'Year 8 _2022'!$Y262))</f>
        <v>0</v>
      </c>
      <c r="Z263" s="181"/>
      <c r="AA263" s="162">
        <f>IF('Year 8 _2022'!$W262="",0, 'Year 8 _2022'!$W262)</f>
        <v>0</v>
      </c>
      <c r="AB263" s="184"/>
      <c r="AC263" s="353"/>
      <c r="AD263" s="120"/>
      <c r="AE263" s="174">
        <f t="shared" si="96"/>
        <v>0</v>
      </c>
      <c r="AF263" s="183"/>
      <c r="AG263" s="165" t="str">
        <f t="shared" si="87"/>
        <v/>
      </c>
      <c r="AH263" s="170" t="str">
        <f t="shared" si="88"/>
        <v/>
      </c>
      <c r="AI263" s="153">
        <f t="shared" si="73"/>
        <v>0</v>
      </c>
      <c r="AJ263" s="166" t="str">
        <f t="shared" si="89"/>
        <v>NA</v>
      </c>
      <c r="AK263" s="166" t="str">
        <f t="shared" si="74"/>
        <v/>
      </c>
      <c r="AL263" s="166" t="str">
        <f t="shared" si="75"/>
        <v/>
      </c>
      <c r="AM263" s="166" t="str">
        <f t="shared" si="76"/>
        <v/>
      </c>
      <c r="AN263" s="166">
        <f t="shared" si="77"/>
        <v>0</v>
      </c>
      <c r="AO263" s="166">
        <f t="shared" si="78"/>
        <v>0</v>
      </c>
      <c r="AP263" s="166">
        <f t="shared" si="79"/>
        <v>0</v>
      </c>
      <c r="AQ263" s="166">
        <f t="shared" si="80"/>
        <v>0</v>
      </c>
      <c r="AR263" s="167" t="str">
        <f>IF('Year 8 _2022'!$S262="","", 'Year 8 _2022'!$S262)</f>
        <v/>
      </c>
      <c r="AS263" s="166" t="str">
        <f>IF('Year 8 _2022'!$Z262="","", 'Year 8 _2022'!$Z262)</f>
        <v/>
      </c>
      <c r="AT263" s="166" t="str">
        <f t="shared" si="95"/>
        <v/>
      </c>
      <c r="AU263" s="166" t="str">
        <f t="shared" si="81"/>
        <v>NA</v>
      </c>
      <c r="AV263" s="166" t="str">
        <f>IF(AU263="NA","",IF(AU263=999999, "", IF(AU263=888888, "", IF(COUNTIF($AU$11:AU263,AU263)=1,AU263,""))))</f>
        <v/>
      </c>
      <c r="AW263" s="166" t="str">
        <f t="shared" si="82"/>
        <v>NA</v>
      </c>
      <c r="AX263" s="166" t="str">
        <f>IF(AW263="NA","",IF(AW263=999999, "", IF(AW263=888888, "", IF(COUNTIF($AW$11:AW263,AW263)=1,AW263,""))))</f>
        <v/>
      </c>
      <c r="AY263" s="166" t="str">
        <f t="shared" si="83"/>
        <v>NA</v>
      </c>
      <c r="AZ263" s="166" t="str">
        <f>IF(AY263="NA","",IF(AY263=999999, "", IF(AY263=888888, "", IF(COUNTIF($AY$11:AY263,AY263)=1,AY263,""))))</f>
        <v/>
      </c>
      <c r="BA263" s="166">
        <f t="shared" si="90"/>
        <v>0</v>
      </c>
      <c r="BB263" s="166">
        <f t="shared" si="91"/>
        <v>0</v>
      </c>
      <c r="BC263" s="166" t="str">
        <f t="shared" si="92"/>
        <v/>
      </c>
      <c r="BD263" s="166" t="str">
        <f t="shared" si="84"/>
        <v/>
      </c>
      <c r="BE263" s="120" t="str">
        <f t="shared" si="93"/>
        <v>NA</v>
      </c>
      <c r="BF263" s="120" t="str">
        <f>IF(BE263="NA","",IF(BE263=999999, "", IF(BE263=888888, "", IF(COUNTIF($BE$11:BE263,BE263)=1,BE263,""))))</f>
        <v/>
      </c>
      <c r="BG263" s="121"/>
      <c r="BH263" s="121"/>
      <c r="BI263" s="121"/>
      <c r="BJ263" s="121"/>
      <c r="BK263" s="121"/>
      <c r="BL263" s="121"/>
      <c r="BM263" s="119"/>
      <c r="BN263" s="119"/>
      <c r="BO263" s="119"/>
      <c r="BP263" s="119"/>
      <c r="BQ263" s="119"/>
      <c r="BR263" s="119"/>
      <c r="BS263" s="119"/>
      <c r="BT263" s="119"/>
      <c r="BU263" s="119"/>
      <c r="BV263" s="119"/>
      <c r="BW263" s="119"/>
      <c r="BX263" s="119"/>
      <c r="BY263" s="119"/>
      <c r="BZ263" s="121"/>
      <c r="CA263" s="121"/>
      <c r="CB263" s="121"/>
      <c r="CC263" s="121"/>
      <c r="CD263" s="118"/>
      <c r="CE263" s="118"/>
      <c r="CF263" s="26"/>
      <c r="CG263" s="26"/>
      <c r="CH263" s="26"/>
      <c r="CI263" s="26"/>
      <c r="CJ263" s="26"/>
      <c r="CK263" s="26"/>
      <c r="CL263" s="26"/>
      <c r="CM263" s="26"/>
      <c r="CN263" s="26"/>
      <c r="CO263" s="26"/>
      <c r="CP263" s="26"/>
      <c r="CQ263" s="26"/>
      <c r="CR263" s="26"/>
      <c r="CS263" s="26"/>
      <c r="CT263" s="26"/>
      <c r="CU263" s="26"/>
    </row>
    <row r="264" spans="1:99" ht="15.5" x14ac:dyDescent="0.35">
      <c r="A264" s="203" t="str">
        <f t="shared" si="85"/>
        <v/>
      </c>
      <c r="B264" s="161" t="str">
        <f>IF('Year 8 _2022'!$B263="","", 'Year 8 _2022'!$B263)</f>
        <v/>
      </c>
      <c r="C264" s="160" t="str">
        <f>IF('Year 8 _2022'!$C263="","", 'Year 8 _2022'!$C263)</f>
        <v>NA</v>
      </c>
      <c r="D264" s="149" t="str">
        <f>IF('Year 8 _2022'!$D263="","", 'Year 8 _2022'!$D263)</f>
        <v/>
      </c>
      <c r="E264" s="138"/>
      <c r="F264" s="230" t="str">
        <f>IF('Year 8 _2022'!$E263="","", 'Year 8 _2022'!$E263)</f>
        <v/>
      </c>
      <c r="G264" s="161" t="str">
        <f>IF('Year 8 _2022'!$AB263="","", 'Year 8 _2022'!$AB263)</f>
        <v/>
      </c>
      <c r="H264" s="120"/>
      <c r="I264" s="171" t="str">
        <f>IF('Year 8 _2022'!$I263="","", 'Year 8 _2022'!$I263)</f>
        <v/>
      </c>
      <c r="J264" s="181"/>
      <c r="K264" s="180" t="str">
        <f>IF('Year 8 _2022'!$J263="","", 'Year 8 _2022'!$J263)</f>
        <v/>
      </c>
      <c r="L264" s="181"/>
      <c r="M264" s="180">
        <f t="shared" si="94"/>
        <v>0</v>
      </c>
      <c r="N264" s="180" t="str">
        <f>IF('Year 8 _2022'!$L263="","", 'Year 8 _2022'!$L263)</f>
        <v/>
      </c>
      <c r="O264" s="181"/>
      <c r="P264" s="171">
        <f>IF('Year 8 _2022'!$O263="",0, ('Year 8 _2022'!$O263+'Year 8 _2022'!$R263))</f>
        <v>0</v>
      </c>
      <c r="Q264" s="181"/>
      <c r="R264" s="180">
        <f>IF('Year 8 _2022'!$P263="",0, 'Year 8 _2022'!$P263)</f>
        <v>0</v>
      </c>
      <c r="S264" s="242"/>
      <c r="T264" s="349"/>
      <c r="U264" s="242"/>
      <c r="V264" s="174">
        <f t="shared" si="86"/>
        <v>0</v>
      </c>
      <c r="W264" s="351"/>
      <c r="X264" s="175"/>
      <c r="Y264" s="180">
        <f>IF('Year 8 _2022'!$V263="",0, ('Year 8 _2022'!$V263+'Year 8 _2022'!$Y263))</f>
        <v>0</v>
      </c>
      <c r="Z264" s="181"/>
      <c r="AA264" s="162">
        <f>IF('Year 8 _2022'!$W263="",0, 'Year 8 _2022'!$W263)</f>
        <v>0</v>
      </c>
      <c r="AB264" s="184"/>
      <c r="AC264" s="353"/>
      <c r="AD264" s="120"/>
      <c r="AE264" s="174">
        <f t="shared" si="96"/>
        <v>0</v>
      </c>
      <c r="AF264" s="183"/>
      <c r="AG264" s="165" t="str">
        <f t="shared" si="87"/>
        <v/>
      </c>
      <c r="AH264" s="170" t="str">
        <f t="shared" si="88"/>
        <v/>
      </c>
      <c r="AI264" s="153">
        <f t="shared" si="73"/>
        <v>0</v>
      </c>
      <c r="AJ264" s="166" t="str">
        <f t="shared" si="89"/>
        <v>NA</v>
      </c>
      <c r="AK264" s="166" t="str">
        <f t="shared" si="74"/>
        <v/>
      </c>
      <c r="AL264" s="166" t="str">
        <f t="shared" si="75"/>
        <v/>
      </c>
      <c r="AM264" s="166" t="str">
        <f t="shared" si="76"/>
        <v/>
      </c>
      <c r="AN264" s="166">
        <f t="shared" si="77"/>
        <v>0</v>
      </c>
      <c r="AO264" s="166">
        <f t="shared" si="78"/>
        <v>0</v>
      </c>
      <c r="AP264" s="166">
        <f t="shared" si="79"/>
        <v>0</v>
      </c>
      <c r="AQ264" s="166">
        <f t="shared" si="80"/>
        <v>0</v>
      </c>
      <c r="AR264" s="167" t="str">
        <f>IF('Year 8 _2022'!$S263="","", 'Year 8 _2022'!$S263)</f>
        <v/>
      </c>
      <c r="AS264" s="166" t="str">
        <f>IF('Year 8 _2022'!$Z263="","", 'Year 8 _2022'!$Z263)</f>
        <v/>
      </c>
      <c r="AT264" s="166" t="str">
        <f t="shared" si="95"/>
        <v/>
      </c>
      <c r="AU264" s="166" t="str">
        <f t="shared" si="81"/>
        <v>NA</v>
      </c>
      <c r="AV264" s="166" t="str">
        <f>IF(AU264="NA","",IF(AU264=999999, "", IF(AU264=888888, "", IF(COUNTIF($AU$11:AU264,AU264)=1,AU264,""))))</f>
        <v/>
      </c>
      <c r="AW264" s="166" t="str">
        <f t="shared" si="82"/>
        <v>NA</v>
      </c>
      <c r="AX264" s="166" t="str">
        <f>IF(AW264="NA","",IF(AW264=999999, "", IF(AW264=888888, "", IF(COUNTIF($AW$11:AW264,AW264)=1,AW264,""))))</f>
        <v/>
      </c>
      <c r="AY264" s="166" t="str">
        <f t="shared" si="83"/>
        <v>NA</v>
      </c>
      <c r="AZ264" s="166" t="str">
        <f>IF(AY264="NA","",IF(AY264=999999, "", IF(AY264=888888, "", IF(COUNTIF($AY$11:AY264,AY264)=1,AY264,""))))</f>
        <v/>
      </c>
      <c r="BA264" s="166">
        <f t="shared" si="90"/>
        <v>0</v>
      </c>
      <c r="BB264" s="166">
        <f t="shared" si="91"/>
        <v>0</v>
      </c>
      <c r="BC264" s="166" t="str">
        <f t="shared" si="92"/>
        <v/>
      </c>
      <c r="BD264" s="166" t="str">
        <f t="shared" si="84"/>
        <v/>
      </c>
      <c r="BE264" s="120" t="str">
        <f t="shared" si="93"/>
        <v>NA</v>
      </c>
      <c r="BF264" s="120" t="str">
        <f>IF(BE264="NA","",IF(BE264=999999, "", IF(BE264=888888, "", IF(COUNTIF($BE$11:BE264,BE264)=1,BE264,""))))</f>
        <v/>
      </c>
      <c r="BG264" s="121"/>
      <c r="BH264" s="121"/>
      <c r="BI264" s="121"/>
      <c r="BJ264" s="121"/>
      <c r="BK264" s="121"/>
      <c r="BL264" s="121"/>
      <c r="BM264" s="119"/>
      <c r="BN264" s="119"/>
      <c r="BO264" s="119"/>
      <c r="BP264" s="119"/>
      <c r="BQ264" s="119"/>
      <c r="BR264" s="119"/>
      <c r="BS264" s="119"/>
      <c r="BT264" s="119"/>
      <c r="BU264" s="119"/>
      <c r="BV264" s="119"/>
      <c r="BW264" s="119"/>
      <c r="BX264" s="119"/>
      <c r="BY264" s="119"/>
      <c r="BZ264" s="121"/>
      <c r="CA264" s="121"/>
      <c r="CB264" s="121"/>
      <c r="CC264" s="121"/>
      <c r="CD264" s="118"/>
      <c r="CE264" s="118"/>
      <c r="CF264" s="26"/>
      <c r="CG264" s="26"/>
      <c r="CH264" s="26"/>
      <c r="CI264" s="26"/>
      <c r="CJ264" s="26"/>
      <c r="CK264" s="26"/>
      <c r="CL264" s="26"/>
      <c r="CM264" s="26"/>
      <c r="CN264" s="26"/>
      <c r="CO264" s="26"/>
      <c r="CP264" s="26"/>
      <c r="CQ264" s="26"/>
      <c r="CR264" s="26"/>
      <c r="CS264" s="26"/>
      <c r="CT264" s="26"/>
      <c r="CU264" s="26"/>
    </row>
    <row r="265" spans="1:99" ht="15.5" x14ac:dyDescent="0.35">
      <c r="A265" s="203" t="str">
        <f t="shared" si="85"/>
        <v/>
      </c>
      <c r="B265" s="161" t="str">
        <f>IF('Year 8 _2022'!$B264="","", 'Year 8 _2022'!$B264)</f>
        <v/>
      </c>
      <c r="C265" s="160" t="str">
        <f>IF('Year 8 _2022'!$C264="","", 'Year 8 _2022'!$C264)</f>
        <v>NA</v>
      </c>
      <c r="D265" s="149" t="str">
        <f>IF('Year 8 _2022'!$D264="","", 'Year 8 _2022'!$D264)</f>
        <v/>
      </c>
      <c r="E265" s="138"/>
      <c r="F265" s="230" t="str">
        <f>IF('Year 8 _2022'!$E264="","", 'Year 8 _2022'!$E264)</f>
        <v/>
      </c>
      <c r="G265" s="161" t="str">
        <f>IF('Year 8 _2022'!$AB264="","", 'Year 8 _2022'!$AB264)</f>
        <v/>
      </c>
      <c r="H265" s="120"/>
      <c r="I265" s="171" t="str">
        <f>IF('Year 8 _2022'!$I264="","", 'Year 8 _2022'!$I264)</f>
        <v/>
      </c>
      <c r="J265" s="181"/>
      <c r="K265" s="180" t="str">
        <f>IF('Year 8 _2022'!$J264="","", 'Year 8 _2022'!$J264)</f>
        <v/>
      </c>
      <c r="L265" s="181"/>
      <c r="M265" s="180">
        <f t="shared" si="94"/>
        <v>0</v>
      </c>
      <c r="N265" s="180" t="str">
        <f>IF('Year 8 _2022'!$L264="","", 'Year 8 _2022'!$L264)</f>
        <v/>
      </c>
      <c r="O265" s="181"/>
      <c r="P265" s="171">
        <f>IF('Year 8 _2022'!$O264="",0, ('Year 8 _2022'!$O264+'Year 8 _2022'!$R264))</f>
        <v>0</v>
      </c>
      <c r="Q265" s="181"/>
      <c r="R265" s="180">
        <f>IF('Year 8 _2022'!$P264="",0, 'Year 8 _2022'!$P264)</f>
        <v>0</v>
      </c>
      <c r="S265" s="242"/>
      <c r="T265" s="349"/>
      <c r="U265" s="242"/>
      <c r="V265" s="174">
        <f t="shared" si="86"/>
        <v>0</v>
      </c>
      <c r="W265" s="351"/>
      <c r="X265" s="175"/>
      <c r="Y265" s="180">
        <f>IF('Year 8 _2022'!$V264="",0, ('Year 8 _2022'!$V264+'Year 8 _2022'!$Y264))</f>
        <v>0</v>
      </c>
      <c r="Z265" s="181"/>
      <c r="AA265" s="162">
        <f>IF('Year 8 _2022'!$W264="",0, 'Year 8 _2022'!$W264)</f>
        <v>0</v>
      </c>
      <c r="AB265" s="184"/>
      <c r="AC265" s="353"/>
      <c r="AD265" s="120"/>
      <c r="AE265" s="174">
        <f t="shared" si="96"/>
        <v>0</v>
      </c>
      <c r="AF265" s="183"/>
      <c r="AG265" s="165" t="str">
        <f t="shared" si="87"/>
        <v/>
      </c>
      <c r="AH265" s="170" t="str">
        <f t="shared" si="88"/>
        <v/>
      </c>
      <c r="AI265" s="153">
        <f t="shared" si="73"/>
        <v>0</v>
      </c>
      <c r="AJ265" s="166" t="str">
        <f t="shared" si="89"/>
        <v>NA</v>
      </c>
      <c r="AK265" s="166" t="str">
        <f t="shared" si="74"/>
        <v/>
      </c>
      <c r="AL265" s="166" t="str">
        <f t="shared" si="75"/>
        <v/>
      </c>
      <c r="AM265" s="166" t="str">
        <f t="shared" si="76"/>
        <v/>
      </c>
      <c r="AN265" s="166">
        <f t="shared" si="77"/>
        <v>0</v>
      </c>
      <c r="AO265" s="166">
        <f t="shared" si="78"/>
        <v>0</v>
      </c>
      <c r="AP265" s="166">
        <f t="shared" si="79"/>
        <v>0</v>
      </c>
      <c r="AQ265" s="166">
        <f t="shared" si="80"/>
        <v>0</v>
      </c>
      <c r="AR265" s="167" t="str">
        <f>IF('Year 8 _2022'!$S264="","", 'Year 8 _2022'!$S264)</f>
        <v/>
      </c>
      <c r="AS265" s="166" t="str">
        <f>IF('Year 8 _2022'!$Z264="","", 'Year 8 _2022'!$Z264)</f>
        <v/>
      </c>
      <c r="AT265" s="166" t="str">
        <f t="shared" si="95"/>
        <v/>
      </c>
      <c r="AU265" s="166" t="str">
        <f t="shared" si="81"/>
        <v>NA</v>
      </c>
      <c r="AV265" s="166" t="str">
        <f>IF(AU265="NA","",IF(AU265=999999, "", IF(AU265=888888, "", IF(COUNTIF($AU$11:AU265,AU265)=1,AU265,""))))</f>
        <v/>
      </c>
      <c r="AW265" s="166" t="str">
        <f t="shared" si="82"/>
        <v>NA</v>
      </c>
      <c r="AX265" s="166" t="str">
        <f>IF(AW265="NA","",IF(AW265=999999, "", IF(AW265=888888, "", IF(COUNTIF($AW$11:AW265,AW265)=1,AW265,""))))</f>
        <v/>
      </c>
      <c r="AY265" s="166" t="str">
        <f t="shared" si="83"/>
        <v>NA</v>
      </c>
      <c r="AZ265" s="166" t="str">
        <f>IF(AY265="NA","",IF(AY265=999999, "", IF(AY265=888888, "", IF(COUNTIF($AY$11:AY265,AY265)=1,AY265,""))))</f>
        <v/>
      </c>
      <c r="BA265" s="166">
        <f t="shared" si="90"/>
        <v>0</v>
      </c>
      <c r="BB265" s="166">
        <f t="shared" si="91"/>
        <v>0</v>
      </c>
      <c r="BC265" s="166" t="str">
        <f t="shared" si="92"/>
        <v/>
      </c>
      <c r="BD265" s="166" t="str">
        <f t="shared" si="84"/>
        <v/>
      </c>
      <c r="BE265" s="120" t="str">
        <f t="shared" si="93"/>
        <v>NA</v>
      </c>
      <c r="BF265" s="120" t="str">
        <f>IF(BE265="NA","",IF(BE265=999999, "", IF(BE265=888888, "", IF(COUNTIF($BE$11:BE265,BE265)=1,BE265,""))))</f>
        <v/>
      </c>
      <c r="BG265" s="121"/>
      <c r="BH265" s="121"/>
      <c r="BI265" s="121"/>
      <c r="BJ265" s="121"/>
      <c r="BK265" s="121"/>
      <c r="BL265" s="121"/>
      <c r="BM265" s="119"/>
      <c r="BN265" s="119"/>
      <c r="BO265" s="119"/>
      <c r="BP265" s="119"/>
      <c r="BQ265" s="119"/>
      <c r="BR265" s="119"/>
      <c r="BS265" s="119"/>
      <c r="BT265" s="119"/>
      <c r="BU265" s="119"/>
      <c r="BV265" s="119"/>
      <c r="BW265" s="119"/>
      <c r="BX265" s="119"/>
      <c r="BY265" s="119"/>
      <c r="BZ265" s="121"/>
      <c r="CA265" s="121"/>
      <c r="CB265" s="121"/>
      <c r="CC265" s="121"/>
      <c r="CD265" s="118"/>
      <c r="CE265" s="118"/>
      <c r="CF265" s="26"/>
      <c r="CG265" s="26"/>
      <c r="CH265" s="26"/>
      <c r="CI265" s="26"/>
      <c r="CJ265" s="26"/>
      <c r="CK265" s="26"/>
      <c r="CL265" s="26"/>
      <c r="CM265" s="26"/>
      <c r="CN265" s="26"/>
      <c r="CO265" s="26"/>
      <c r="CP265" s="26"/>
      <c r="CQ265" s="26"/>
      <c r="CR265" s="26"/>
      <c r="CS265" s="26"/>
      <c r="CT265" s="26"/>
      <c r="CU265" s="26"/>
    </row>
    <row r="266" spans="1:99" ht="15.5" x14ac:dyDescent="0.35">
      <c r="A266" s="203" t="str">
        <f t="shared" si="85"/>
        <v/>
      </c>
      <c r="B266" s="161" t="str">
        <f>IF('Year 8 _2022'!$B265="","", 'Year 8 _2022'!$B265)</f>
        <v/>
      </c>
      <c r="C266" s="160" t="str">
        <f>IF('Year 8 _2022'!$C265="","", 'Year 8 _2022'!$C265)</f>
        <v>NA</v>
      </c>
      <c r="D266" s="149" t="str">
        <f>IF('Year 8 _2022'!$D265="","", 'Year 8 _2022'!$D265)</f>
        <v/>
      </c>
      <c r="E266" s="138"/>
      <c r="F266" s="230" t="str">
        <f>IF('Year 8 _2022'!$E265="","", 'Year 8 _2022'!$E265)</f>
        <v/>
      </c>
      <c r="G266" s="161" t="str">
        <f>IF('Year 8 _2022'!$AB265="","", 'Year 8 _2022'!$AB265)</f>
        <v/>
      </c>
      <c r="H266" s="120"/>
      <c r="I266" s="171" t="str">
        <f>IF('Year 8 _2022'!$I265="","", 'Year 8 _2022'!$I265)</f>
        <v/>
      </c>
      <c r="J266" s="181"/>
      <c r="K266" s="180" t="str">
        <f>IF('Year 8 _2022'!$J265="","", 'Year 8 _2022'!$J265)</f>
        <v/>
      </c>
      <c r="L266" s="181"/>
      <c r="M266" s="180">
        <f t="shared" si="94"/>
        <v>0</v>
      </c>
      <c r="N266" s="180" t="str">
        <f>IF('Year 8 _2022'!$L265="","", 'Year 8 _2022'!$L265)</f>
        <v/>
      </c>
      <c r="O266" s="181"/>
      <c r="P266" s="171">
        <f>IF('Year 8 _2022'!$O265="",0, ('Year 8 _2022'!$O265+'Year 8 _2022'!$R265))</f>
        <v>0</v>
      </c>
      <c r="Q266" s="181"/>
      <c r="R266" s="180">
        <f>IF('Year 8 _2022'!$P265="",0, 'Year 8 _2022'!$P265)</f>
        <v>0</v>
      </c>
      <c r="S266" s="242"/>
      <c r="T266" s="349"/>
      <c r="U266" s="242"/>
      <c r="V266" s="174">
        <f t="shared" si="86"/>
        <v>0</v>
      </c>
      <c r="W266" s="351"/>
      <c r="X266" s="175"/>
      <c r="Y266" s="180">
        <f>IF('Year 8 _2022'!$V265="",0, ('Year 8 _2022'!$V265+'Year 8 _2022'!$Y265))</f>
        <v>0</v>
      </c>
      <c r="Z266" s="181"/>
      <c r="AA266" s="162">
        <f>IF('Year 8 _2022'!$W265="",0, 'Year 8 _2022'!$W265)</f>
        <v>0</v>
      </c>
      <c r="AB266" s="184"/>
      <c r="AC266" s="353"/>
      <c r="AD266" s="120"/>
      <c r="AE266" s="174">
        <f t="shared" si="96"/>
        <v>0</v>
      </c>
      <c r="AF266" s="183"/>
      <c r="AG266" s="165" t="str">
        <f t="shared" si="87"/>
        <v/>
      </c>
      <c r="AH266" s="170" t="str">
        <f t="shared" si="88"/>
        <v/>
      </c>
      <c r="AI266" s="153">
        <f t="shared" si="73"/>
        <v>0</v>
      </c>
      <c r="AJ266" s="166" t="str">
        <f t="shared" si="89"/>
        <v>NA</v>
      </c>
      <c r="AK266" s="166" t="str">
        <f t="shared" si="74"/>
        <v/>
      </c>
      <c r="AL266" s="166" t="str">
        <f t="shared" si="75"/>
        <v/>
      </c>
      <c r="AM266" s="166" t="str">
        <f t="shared" si="76"/>
        <v/>
      </c>
      <c r="AN266" s="166">
        <f t="shared" si="77"/>
        <v>0</v>
      </c>
      <c r="AO266" s="166">
        <f t="shared" si="78"/>
        <v>0</v>
      </c>
      <c r="AP266" s="166">
        <f t="shared" si="79"/>
        <v>0</v>
      </c>
      <c r="AQ266" s="166">
        <f t="shared" si="80"/>
        <v>0</v>
      </c>
      <c r="AR266" s="167" t="str">
        <f>IF('Year 8 _2022'!$S265="","", 'Year 8 _2022'!$S265)</f>
        <v/>
      </c>
      <c r="AS266" s="166" t="str">
        <f>IF('Year 8 _2022'!$Z265="","", 'Year 8 _2022'!$Z265)</f>
        <v/>
      </c>
      <c r="AT266" s="166" t="str">
        <f t="shared" si="95"/>
        <v/>
      </c>
      <c r="AU266" s="166" t="str">
        <f t="shared" si="81"/>
        <v>NA</v>
      </c>
      <c r="AV266" s="166" t="str">
        <f>IF(AU266="NA","",IF(AU266=999999, "", IF(AU266=888888, "", IF(COUNTIF($AU$11:AU266,AU266)=1,AU266,""))))</f>
        <v/>
      </c>
      <c r="AW266" s="166" t="str">
        <f t="shared" si="82"/>
        <v>NA</v>
      </c>
      <c r="AX266" s="166" t="str">
        <f>IF(AW266="NA","",IF(AW266=999999, "", IF(AW266=888888, "", IF(COUNTIF($AW$11:AW266,AW266)=1,AW266,""))))</f>
        <v/>
      </c>
      <c r="AY266" s="166" t="str">
        <f t="shared" si="83"/>
        <v>NA</v>
      </c>
      <c r="AZ266" s="166" t="str">
        <f>IF(AY266="NA","",IF(AY266=999999, "", IF(AY266=888888, "", IF(COUNTIF($AY$11:AY266,AY266)=1,AY266,""))))</f>
        <v/>
      </c>
      <c r="BA266" s="166">
        <f t="shared" si="90"/>
        <v>0</v>
      </c>
      <c r="BB266" s="166">
        <f t="shared" si="91"/>
        <v>0</v>
      </c>
      <c r="BC266" s="166" t="str">
        <f t="shared" si="92"/>
        <v/>
      </c>
      <c r="BD266" s="166" t="str">
        <f t="shared" si="84"/>
        <v/>
      </c>
      <c r="BE266" s="120" t="str">
        <f t="shared" si="93"/>
        <v>NA</v>
      </c>
      <c r="BF266" s="120" t="str">
        <f>IF(BE266="NA","",IF(BE266=999999, "", IF(BE266=888888, "", IF(COUNTIF($BE$11:BE266,BE266)=1,BE266,""))))</f>
        <v/>
      </c>
      <c r="BG266" s="121"/>
      <c r="BH266" s="121"/>
      <c r="BI266" s="121"/>
      <c r="BJ266" s="121"/>
      <c r="BK266" s="121"/>
      <c r="BL266" s="121"/>
      <c r="BM266" s="119"/>
      <c r="BN266" s="119"/>
      <c r="BO266" s="119"/>
      <c r="BP266" s="119"/>
      <c r="BQ266" s="119"/>
      <c r="BR266" s="119"/>
      <c r="BS266" s="119"/>
      <c r="BT266" s="119"/>
      <c r="BU266" s="119"/>
      <c r="BV266" s="119"/>
      <c r="BW266" s="119"/>
      <c r="BX266" s="119"/>
      <c r="BY266" s="119"/>
      <c r="BZ266" s="121"/>
      <c r="CA266" s="121"/>
      <c r="CB266" s="121"/>
      <c r="CC266" s="121"/>
      <c r="CD266" s="118"/>
      <c r="CE266" s="118"/>
      <c r="CF266" s="26"/>
      <c r="CG266" s="26"/>
      <c r="CH266" s="26"/>
      <c r="CI266" s="26"/>
      <c r="CJ266" s="26"/>
      <c r="CK266" s="26"/>
      <c r="CL266" s="26"/>
      <c r="CM266" s="26"/>
      <c r="CN266" s="26"/>
      <c r="CO266" s="26"/>
      <c r="CP266" s="26"/>
      <c r="CQ266" s="26"/>
      <c r="CR266" s="26"/>
      <c r="CS266" s="26"/>
      <c r="CT266" s="26"/>
      <c r="CU266" s="26"/>
    </row>
    <row r="267" spans="1:99" ht="15.5" x14ac:dyDescent="0.35">
      <c r="A267" s="203" t="str">
        <f t="shared" si="85"/>
        <v/>
      </c>
      <c r="B267" s="161" t="str">
        <f>IF('Year 8 _2022'!$B266="","", 'Year 8 _2022'!$B266)</f>
        <v/>
      </c>
      <c r="C267" s="160" t="str">
        <f>IF('Year 8 _2022'!$C266="","", 'Year 8 _2022'!$C266)</f>
        <v>NA</v>
      </c>
      <c r="D267" s="149" t="str">
        <f>IF('Year 8 _2022'!$D266="","", 'Year 8 _2022'!$D266)</f>
        <v/>
      </c>
      <c r="E267" s="138"/>
      <c r="F267" s="230" t="str">
        <f>IF('Year 8 _2022'!$E266="","", 'Year 8 _2022'!$E266)</f>
        <v/>
      </c>
      <c r="G267" s="161" t="str">
        <f>IF('Year 8 _2022'!$AB266="","", 'Year 8 _2022'!$AB266)</f>
        <v/>
      </c>
      <c r="H267" s="120"/>
      <c r="I267" s="171" t="str">
        <f>IF('Year 8 _2022'!$I266="","", 'Year 8 _2022'!$I266)</f>
        <v/>
      </c>
      <c r="J267" s="181"/>
      <c r="K267" s="180" t="str">
        <f>IF('Year 8 _2022'!$J266="","", 'Year 8 _2022'!$J266)</f>
        <v/>
      </c>
      <c r="L267" s="181"/>
      <c r="M267" s="180">
        <f t="shared" si="94"/>
        <v>0</v>
      </c>
      <c r="N267" s="180" t="str">
        <f>IF('Year 8 _2022'!$L266="","", 'Year 8 _2022'!$L266)</f>
        <v/>
      </c>
      <c r="O267" s="181"/>
      <c r="P267" s="171">
        <f>IF('Year 8 _2022'!$O266="",0, ('Year 8 _2022'!$O266+'Year 8 _2022'!$R266))</f>
        <v>0</v>
      </c>
      <c r="Q267" s="181"/>
      <c r="R267" s="180">
        <f>IF('Year 8 _2022'!$P266="",0, 'Year 8 _2022'!$P266)</f>
        <v>0</v>
      </c>
      <c r="S267" s="242"/>
      <c r="T267" s="349"/>
      <c r="U267" s="242"/>
      <c r="V267" s="174">
        <f t="shared" si="86"/>
        <v>0</v>
      </c>
      <c r="W267" s="351"/>
      <c r="X267" s="175"/>
      <c r="Y267" s="180">
        <f>IF('Year 8 _2022'!$V266="",0, ('Year 8 _2022'!$V266+'Year 8 _2022'!$Y266))</f>
        <v>0</v>
      </c>
      <c r="Z267" s="181"/>
      <c r="AA267" s="162">
        <f>IF('Year 8 _2022'!$W266="",0, 'Year 8 _2022'!$W266)</f>
        <v>0</v>
      </c>
      <c r="AB267" s="184"/>
      <c r="AC267" s="353"/>
      <c r="AD267" s="120"/>
      <c r="AE267" s="174">
        <f t="shared" si="96"/>
        <v>0</v>
      </c>
      <c r="AF267" s="183"/>
      <c r="AG267" s="165" t="str">
        <f t="shared" si="87"/>
        <v/>
      </c>
      <c r="AH267" s="170" t="str">
        <f t="shared" si="88"/>
        <v/>
      </c>
      <c r="AI267" s="153">
        <f t="shared" ref="AI267:AI330" si="97">SUM($B267, $F267, $AN267, $AP267)</f>
        <v>0</v>
      </c>
      <c r="AJ267" s="166" t="str">
        <f t="shared" si="89"/>
        <v>NA</v>
      </c>
      <c r="AK267" s="166" t="str">
        <f t="shared" ref="AK267:AK330" si="98">IF($J267="",$I267,$J267)</f>
        <v/>
      </c>
      <c r="AL267" s="166" t="str">
        <f t="shared" ref="AL267:AL330" si="99">IF($L267="",$K267,$L267)</f>
        <v/>
      </c>
      <c r="AM267" s="166" t="str">
        <f t="shared" ref="AM267:AM330" si="100">IF($O267="",$N267,$O267)</f>
        <v/>
      </c>
      <c r="AN267" s="166">
        <f t="shared" ref="AN267:AN330" si="101">IF($Q267="",$P267,$Q267)</f>
        <v>0</v>
      </c>
      <c r="AO267" s="166">
        <f t="shared" ref="AO267:AO330" si="102">IF($S267="",$R267,$S267)</f>
        <v>0</v>
      </c>
      <c r="AP267" s="166">
        <f t="shared" ref="AP267:AP330" si="103">IF($Z267="",$Y267,$Z267)</f>
        <v>0</v>
      </c>
      <c r="AQ267" s="166">
        <f t="shared" ref="AQ267:AQ330" si="104">IF($AB267="",$AA267,$AB267)</f>
        <v>0</v>
      </c>
      <c r="AR267" s="167" t="str">
        <f>IF('Year 8 _2022'!$S266="","", 'Year 8 _2022'!$S266)</f>
        <v/>
      </c>
      <c r="AS267" s="166" t="str">
        <f>IF('Year 8 _2022'!$Z266="","", 'Year 8 _2022'!$Z266)</f>
        <v/>
      </c>
      <c r="AT267" s="166" t="str">
        <f t="shared" si="95"/>
        <v/>
      </c>
      <c r="AU267" s="166" t="str">
        <f t="shared" ref="AU267:AU330" si="105">IFERROR(IF($AT267&lt;&gt;"", $B267, "NA"), "NA")</f>
        <v>NA</v>
      </c>
      <c r="AV267" s="166" t="str">
        <f>IF(AU267="NA","",IF(AU267=999999, "", IF(AU267=888888, "", IF(COUNTIF($AU$11:AU267,AU267)=1,AU267,""))))</f>
        <v/>
      </c>
      <c r="AW267" s="166" t="str">
        <f t="shared" ref="AW267:AW330" si="106">IFERROR(IF($AT267="refused", $B267, "NA"), "NA")</f>
        <v>NA</v>
      </c>
      <c r="AX267" s="166" t="str">
        <f>IF(AW267="NA","",IF(AW267=999999, "", IF(AW267=888888, "", IF(COUNTIF($AW$11:AW267,AW267)=1,AW267,""))))</f>
        <v/>
      </c>
      <c r="AY267" s="166" t="str">
        <f t="shared" ref="AY267:AY330" si="107">IFERROR(IF($AT267="visited", $B267, "NA"), "NA")</f>
        <v>NA</v>
      </c>
      <c r="AZ267" s="166" t="str">
        <f>IF(AY267="NA","",IF(AY267=999999, "", IF(AY267=888888, "", IF(COUNTIF($AY$11:AY267,AY267)=1,AY267,""))))</f>
        <v/>
      </c>
      <c r="BA267" s="166">
        <f t="shared" si="90"/>
        <v>0</v>
      </c>
      <c r="BB267" s="166">
        <f t="shared" si="91"/>
        <v>0</v>
      </c>
      <c r="BC267" s="166" t="str">
        <f t="shared" si="92"/>
        <v/>
      </c>
      <c r="BD267" s="166" t="str">
        <f t="shared" ref="BD267:BD330" si="108">IFERROR((($AE267-$AS267)/$AE267)*100, "")</f>
        <v/>
      </c>
      <c r="BE267" s="120" t="str">
        <f t="shared" si="93"/>
        <v>NA</v>
      </c>
      <c r="BF267" s="120" t="str">
        <f>IF(BE267="NA","",IF(BE267=999999, "", IF(BE267=888888, "", IF(COUNTIF($BE$11:BE267,BE267)=1,BE267,""))))</f>
        <v/>
      </c>
      <c r="BG267" s="121"/>
      <c r="BH267" s="121"/>
      <c r="BI267" s="121"/>
      <c r="BJ267" s="121"/>
      <c r="BK267" s="121"/>
      <c r="BL267" s="121"/>
      <c r="BM267" s="119"/>
      <c r="BN267" s="119"/>
      <c r="BO267" s="119"/>
      <c r="BP267" s="119"/>
      <c r="BQ267" s="119"/>
      <c r="BR267" s="119"/>
      <c r="BS267" s="119"/>
      <c r="BT267" s="119"/>
      <c r="BU267" s="119"/>
      <c r="BV267" s="119"/>
      <c r="BW267" s="119"/>
      <c r="BX267" s="119"/>
      <c r="BY267" s="119"/>
      <c r="BZ267" s="121"/>
      <c r="CA267" s="121"/>
      <c r="CB267" s="121"/>
      <c r="CC267" s="121"/>
      <c r="CD267" s="118"/>
      <c r="CE267" s="118"/>
      <c r="CF267" s="26"/>
      <c r="CG267" s="26"/>
      <c r="CH267" s="26"/>
      <c r="CI267" s="26"/>
      <c r="CJ267" s="26"/>
      <c r="CK267" s="26"/>
      <c r="CL267" s="26"/>
      <c r="CM267" s="26"/>
      <c r="CN267" s="26"/>
      <c r="CO267" s="26"/>
      <c r="CP267" s="26"/>
      <c r="CQ267" s="26"/>
      <c r="CR267" s="26"/>
      <c r="CS267" s="26"/>
      <c r="CT267" s="26"/>
      <c r="CU267" s="26"/>
    </row>
    <row r="268" spans="1:99" ht="15.5" x14ac:dyDescent="0.35">
      <c r="A268" s="203" t="str">
        <f t="shared" ref="A268:A331" si="109">IFERROR(IF($AI268=0,"",IF(OR($B268="",$D268="",$E268="",$F268="",$Q268="",$Z268=""),"Required data Incomplete","")), "")</f>
        <v/>
      </c>
      <c r="B268" s="161" t="str">
        <f>IF('Year 8 _2022'!$B267="","", 'Year 8 _2022'!$B267)</f>
        <v/>
      </c>
      <c r="C268" s="160" t="str">
        <f>IF('Year 8 _2022'!$C267="","", 'Year 8 _2022'!$C267)</f>
        <v>NA</v>
      </c>
      <c r="D268" s="149" t="str">
        <f>IF('Year 8 _2022'!$D267="","", 'Year 8 _2022'!$D267)</f>
        <v/>
      </c>
      <c r="E268" s="138"/>
      <c r="F268" s="230" t="str">
        <f>IF('Year 8 _2022'!$E267="","", 'Year 8 _2022'!$E267)</f>
        <v/>
      </c>
      <c r="G268" s="161" t="str">
        <f>IF('Year 8 _2022'!$AB267="","", 'Year 8 _2022'!$AB267)</f>
        <v/>
      </c>
      <c r="H268" s="120"/>
      <c r="I268" s="171" t="str">
        <f>IF('Year 8 _2022'!$I267="","", 'Year 8 _2022'!$I267)</f>
        <v/>
      </c>
      <c r="J268" s="181"/>
      <c r="K268" s="180" t="str">
        <f>IF('Year 8 _2022'!$J267="","", 'Year 8 _2022'!$J267)</f>
        <v/>
      </c>
      <c r="L268" s="181"/>
      <c r="M268" s="180">
        <f t="shared" si="94"/>
        <v>0</v>
      </c>
      <c r="N268" s="180" t="str">
        <f>IF('Year 8 _2022'!$L267="","", 'Year 8 _2022'!$L267)</f>
        <v/>
      </c>
      <c r="O268" s="181"/>
      <c r="P268" s="171">
        <f>IF('Year 8 _2022'!$O267="",0, ('Year 8 _2022'!$O267+'Year 8 _2022'!$R267))</f>
        <v>0</v>
      </c>
      <c r="Q268" s="181"/>
      <c r="R268" s="180">
        <f>IF('Year 8 _2022'!$P267="",0, 'Year 8 _2022'!$P267)</f>
        <v>0</v>
      </c>
      <c r="S268" s="242"/>
      <c r="T268" s="349"/>
      <c r="U268" s="242"/>
      <c r="V268" s="174">
        <f t="shared" ref="V268:V331" si="110">IFERROR(((($AN268+$AO268+$U268)/$AG268)*100),0)</f>
        <v>0</v>
      </c>
      <c r="W268" s="351"/>
      <c r="X268" s="175"/>
      <c r="Y268" s="180">
        <f>IF('Year 8 _2022'!$V267="",0, ('Year 8 _2022'!$V267+'Year 8 _2022'!$Y267))</f>
        <v>0</v>
      </c>
      <c r="Z268" s="181"/>
      <c r="AA268" s="162">
        <f>IF('Year 8 _2022'!$W267="",0, 'Year 8 _2022'!$W267)</f>
        <v>0</v>
      </c>
      <c r="AB268" s="184"/>
      <c r="AC268" s="353"/>
      <c r="AD268" s="120"/>
      <c r="AE268" s="174">
        <f t="shared" si="96"/>
        <v>0</v>
      </c>
      <c r="AF268" s="183"/>
      <c r="AG268" s="165" t="str">
        <f t="shared" ref="AG268:AG331" si="111">IF($H268="",$G268,$H268)</f>
        <v/>
      </c>
      <c r="AH268" s="170" t="str">
        <f t="shared" ref="AH268:AH331" si="112">IFERROR(IF($H268="", "", (($H268-$G268)/$G268)*100), "")</f>
        <v/>
      </c>
      <c r="AI268" s="153">
        <f t="shared" si="97"/>
        <v>0</v>
      </c>
      <c r="AJ268" s="166" t="str">
        <f t="shared" ref="AJ268:AJ331" si="113">IF($H268="","NA", $H268-$G268)</f>
        <v>NA</v>
      </c>
      <c r="AK268" s="166" t="str">
        <f t="shared" si="98"/>
        <v/>
      </c>
      <c r="AL268" s="166" t="str">
        <f t="shared" si="99"/>
        <v/>
      </c>
      <c r="AM268" s="166" t="str">
        <f t="shared" si="100"/>
        <v/>
      </c>
      <c r="AN268" s="166">
        <f t="shared" si="101"/>
        <v>0</v>
      </c>
      <c r="AO268" s="166">
        <f t="shared" si="102"/>
        <v>0</v>
      </c>
      <c r="AP268" s="166">
        <f t="shared" si="103"/>
        <v>0</v>
      </c>
      <c r="AQ268" s="166">
        <f t="shared" si="104"/>
        <v>0</v>
      </c>
      <c r="AR268" s="167" t="str">
        <f>IF('Year 8 _2022'!$S267="","", 'Year 8 _2022'!$S267)</f>
        <v/>
      </c>
      <c r="AS268" s="166" t="str">
        <f>IF('Year 8 _2022'!$Z267="","", 'Year 8 _2022'!$Z267)</f>
        <v/>
      </c>
      <c r="AT268" s="166" t="str">
        <f t="shared" si="95"/>
        <v/>
      </c>
      <c r="AU268" s="166" t="str">
        <f t="shared" si="105"/>
        <v>NA</v>
      </c>
      <c r="AV268" s="166" t="str">
        <f>IF(AU268="NA","",IF(AU268=999999, "", IF(AU268=888888, "", IF(COUNTIF($AU$11:AU268,AU268)=1,AU268,""))))</f>
        <v/>
      </c>
      <c r="AW268" s="166" t="str">
        <f t="shared" si="106"/>
        <v>NA</v>
      </c>
      <c r="AX268" s="166" t="str">
        <f>IF(AW268="NA","",IF(AW268=999999, "", IF(AW268=888888, "", IF(COUNTIF($AW$11:AW268,AW268)=1,AW268,""))))</f>
        <v/>
      </c>
      <c r="AY268" s="166" t="str">
        <f t="shared" si="107"/>
        <v>NA</v>
      </c>
      <c r="AZ268" s="166" t="str">
        <f>IF(AY268="NA","",IF(AY268=999999, "", IF(AY268=888888, "", IF(COUNTIF($AY$11:AY268,AY268)=1,AY268,""))))</f>
        <v/>
      </c>
      <c r="BA268" s="166">
        <f t="shared" ref="BA268:BA331" si="114">AN268+AO268+U268</f>
        <v>0</v>
      </c>
      <c r="BB268" s="166">
        <f t="shared" ref="BB268:BB331" si="115">AP268+AQ268+AD268</f>
        <v>0</v>
      </c>
      <c r="BC268" s="166" t="str">
        <f t="shared" ref="BC268:BC331" si="116">IFERROR((($V268-AR268)/AR268)*100,"")</f>
        <v/>
      </c>
      <c r="BD268" s="166" t="str">
        <f t="shared" si="108"/>
        <v/>
      </c>
      <c r="BE268" s="120" t="str">
        <f t="shared" ref="BE268:BE331" si="117">IFERROR(IF($AT268="booked", $B268, "NA"), "NA")</f>
        <v>NA</v>
      </c>
      <c r="BF268" s="120" t="str">
        <f>IF(BE268="NA","",IF(BE268=999999, "", IF(BE268=888888, "", IF(COUNTIF($BE$11:BE268,BE268)=1,BE268,""))))</f>
        <v/>
      </c>
      <c r="BG268" s="121"/>
      <c r="BH268" s="121"/>
      <c r="BI268" s="121"/>
      <c r="BJ268" s="121"/>
      <c r="BK268" s="121"/>
      <c r="BL268" s="121"/>
      <c r="BM268" s="119"/>
      <c r="BN268" s="119"/>
      <c r="BO268" s="119"/>
      <c r="BP268" s="119"/>
      <c r="BQ268" s="119"/>
      <c r="BR268" s="119"/>
      <c r="BS268" s="119"/>
      <c r="BT268" s="119"/>
      <c r="BU268" s="119"/>
      <c r="BV268" s="119"/>
      <c r="BW268" s="119"/>
      <c r="BX268" s="119"/>
      <c r="BY268" s="119"/>
      <c r="BZ268" s="121"/>
      <c r="CA268" s="121"/>
      <c r="CB268" s="121"/>
      <c r="CC268" s="121"/>
      <c r="CD268" s="118"/>
      <c r="CE268" s="118"/>
      <c r="CF268" s="26"/>
      <c r="CG268" s="26"/>
      <c r="CH268" s="26"/>
      <c r="CI268" s="26"/>
      <c r="CJ268" s="26"/>
      <c r="CK268" s="26"/>
      <c r="CL268" s="26"/>
      <c r="CM268" s="26"/>
      <c r="CN268" s="26"/>
      <c r="CO268" s="26"/>
      <c r="CP268" s="26"/>
      <c r="CQ268" s="26"/>
      <c r="CR268" s="26"/>
      <c r="CS268" s="26"/>
      <c r="CT268" s="26"/>
      <c r="CU268" s="26"/>
    </row>
    <row r="269" spans="1:99" ht="15.5" x14ac:dyDescent="0.35">
      <c r="A269" s="203" t="str">
        <f t="shared" si="109"/>
        <v/>
      </c>
      <c r="B269" s="161" t="str">
        <f>IF('Year 8 _2022'!$B268="","", 'Year 8 _2022'!$B268)</f>
        <v/>
      </c>
      <c r="C269" s="160" t="str">
        <f>IF('Year 8 _2022'!$C268="","", 'Year 8 _2022'!$C268)</f>
        <v>NA</v>
      </c>
      <c r="D269" s="149" t="str">
        <f>IF('Year 8 _2022'!$D268="","", 'Year 8 _2022'!$D268)</f>
        <v/>
      </c>
      <c r="E269" s="138"/>
      <c r="F269" s="230" t="str">
        <f>IF('Year 8 _2022'!$E268="","", 'Year 8 _2022'!$E268)</f>
        <v/>
      </c>
      <c r="G269" s="161" t="str">
        <f>IF('Year 8 _2022'!$AB268="","", 'Year 8 _2022'!$AB268)</f>
        <v/>
      </c>
      <c r="H269" s="120"/>
      <c r="I269" s="171" t="str">
        <f>IF('Year 8 _2022'!$I268="","", 'Year 8 _2022'!$I268)</f>
        <v/>
      </c>
      <c r="J269" s="181"/>
      <c r="K269" s="180" t="str">
        <f>IF('Year 8 _2022'!$J268="","", 'Year 8 _2022'!$J268)</f>
        <v/>
      </c>
      <c r="L269" s="181"/>
      <c r="M269" s="180">
        <f t="shared" ref="M269:M332" si="118">IFERROR(($AK269+$AL269),0)</f>
        <v>0</v>
      </c>
      <c r="N269" s="180" t="str">
        <f>IF('Year 8 _2022'!$L268="","", 'Year 8 _2022'!$L268)</f>
        <v/>
      </c>
      <c r="O269" s="181"/>
      <c r="P269" s="171">
        <f>IF('Year 8 _2022'!$O268="",0, ('Year 8 _2022'!$O268+'Year 8 _2022'!$R268))</f>
        <v>0</v>
      </c>
      <c r="Q269" s="181"/>
      <c r="R269" s="180">
        <f>IF('Year 8 _2022'!$P268="",0, 'Year 8 _2022'!$P268)</f>
        <v>0</v>
      </c>
      <c r="S269" s="242"/>
      <c r="T269" s="349"/>
      <c r="U269" s="242"/>
      <c r="V269" s="174">
        <f t="shared" si="110"/>
        <v>0</v>
      </c>
      <c r="W269" s="351"/>
      <c r="X269" s="175"/>
      <c r="Y269" s="180">
        <f>IF('Year 8 _2022'!$V268="",0, ('Year 8 _2022'!$V268+'Year 8 _2022'!$Y268))</f>
        <v>0</v>
      </c>
      <c r="Z269" s="181"/>
      <c r="AA269" s="162">
        <f>IF('Year 8 _2022'!$W268="",0, 'Year 8 _2022'!$W268)</f>
        <v>0</v>
      </c>
      <c r="AB269" s="184"/>
      <c r="AC269" s="353"/>
      <c r="AD269" s="120"/>
      <c r="AE269" s="174">
        <f t="shared" si="96"/>
        <v>0</v>
      </c>
      <c r="AF269" s="183"/>
      <c r="AG269" s="165" t="str">
        <f t="shared" si="111"/>
        <v/>
      </c>
      <c r="AH269" s="170" t="str">
        <f t="shared" si="112"/>
        <v/>
      </c>
      <c r="AI269" s="153">
        <f t="shared" si="97"/>
        <v>0</v>
      </c>
      <c r="AJ269" s="166" t="str">
        <f t="shared" si="113"/>
        <v>NA</v>
      </c>
      <c r="AK269" s="166" t="str">
        <f t="shared" si="98"/>
        <v/>
      </c>
      <c r="AL269" s="166" t="str">
        <f t="shared" si="99"/>
        <v/>
      </c>
      <c r="AM269" s="166" t="str">
        <f t="shared" si="100"/>
        <v/>
      </c>
      <c r="AN269" s="166">
        <f t="shared" si="101"/>
        <v>0</v>
      </c>
      <c r="AO269" s="166">
        <f t="shared" si="102"/>
        <v>0</v>
      </c>
      <c r="AP269" s="166">
        <f t="shared" si="103"/>
        <v>0</v>
      </c>
      <c r="AQ269" s="166">
        <f t="shared" si="104"/>
        <v>0</v>
      </c>
      <c r="AR269" s="167" t="str">
        <f>IF('Year 8 _2022'!$S268="","", 'Year 8 _2022'!$S268)</f>
        <v/>
      </c>
      <c r="AS269" s="166" t="str">
        <f>IF('Year 8 _2022'!$Z268="","", 'Year 8 _2022'!$Z268)</f>
        <v/>
      </c>
      <c r="AT269" s="166" t="str">
        <f t="shared" ref="AT269:AT332" si="119">IF($E269="", $D269, $E269)</f>
        <v/>
      </c>
      <c r="AU269" s="166" t="str">
        <f t="shared" si="105"/>
        <v>NA</v>
      </c>
      <c r="AV269" s="166" t="str">
        <f>IF(AU269="NA","",IF(AU269=999999, "", IF(AU269=888888, "", IF(COUNTIF($AU$11:AU269,AU269)=1,AU269,""))))</f>
        <v/>
      </c>
      <c r="AW269" s="166" t="str">
        <f t="shared" si="106"/>
        <v>NA</v>
      </c>
      <c r="AX269" s="166" t="str">
        <f>IF(AW269="NA","",IF(AW269=999999, "", IF(AW269=888888, "", IF(COUNTIF($AW$11:AW269,AW269)=1,AW269,""))))</f>
        <v/>
      </c>
      <c r="AY269" s="166" t="str">
        <f t="shared" si="107"/>
        <v>NA</v>
      </c>
      <c r="AZ269" s="166" t="str">
        <f>IF(AY269="NA","",IF(AY269=999999, "", IF(AY269=888888, "", IF(COUNTIF($AY$11:AY269,AY269)=1,AY269,""))))</f>
        <v/>
      </c>
      <c r="BA269" s="166">
        <f t="shared" si="114"/>
        <v>0</v>
      </c>
      <c r="BB269" s="166">
        <f t="shared" si="115"/>
        <v>0</v>
      </c>
      <c r="BC269" s="166" t="str">
        <f t="shared" si="116"/>
        <v/>
      </c>
      <c r="BD269" s="166" t="str">
        <f t="shared" si="108"/>
        <v/>
      </c>
      <c r="BE269" s="120" t="str">
        <f t="shared" si="117"/>
        <v>NA</v>
      </c>
      <c r="BF269" s="120" t="str">
        <f>IF(BE269="NA","",IF(BE269=999999, "", IF(BE269=888888, "", IF(COUNTIF($BE$11:BE269,BE269)=1,BE269,""))))</f>
        <v/>
      </c>
      <c r="BG269" s="121"/>
      <c r="BH269" s="121"/>
      <c r="BI269" s="121"/>
      <c r="BJ269" s="121"/>
      <c r="BK269" s="121"/>
      <c r="BL269" s="121"/>
      <c r="BM269" s="119"/>
      <c r="BN269" s="119"/>
      <c r="BO269" s="119"/>
      <c r="BP269" s="119"/>
      <c r="BQ269" s="119"/>
      <c r="BR269" s="119"/>
      <c r="BS269" s="119"/>
      <c r="BT269" s="119"/>
      <c r="BU269" s="119"/>
      <c r="BV269" s="119"/>
      <c r="BW269" s="119"/>
      <c r="BX269" s="119"/>
      <c r="BY269" s="119"/>
      <c r="BZ269" s="121"/>
      <c r="CA269" s="121"/>
      <c r="CB269" s="121"/>
      <c r="CC269" s="121"/>
      <c r="CD269" s="118"/>
      <c r="CE269" s="118"/>
      <c r="CF269" s="26"/>
      <c r="CG269" s="26"/>
      <c r="CH269" s="26"/>
      <c r="CI269" s="26"/>
      <c r="CJ269" s="26"/>
      <c r="CK269" s="26"/>
      <c r="CL269" s="26"/>
      <c r="CM269" s="26"/>
      <c r="CN269" s="26"/>
      <c r="CO269" s="26"/>
      <c r="CP269" s="26"/>
      <c r="CQ269" s="26"/>
      <c r="CR269" s="26"/>
      <c r="CS269" s="26"/>
      <c r="CT269" s="26"/>
      <c r="CU269" s="26"/>
    </row>
    <row r="270" spans="1:99" ht="15.5" x14ac:dyDescent="0.35">
      <c r="A270" s="203" t="str">
        <f t="shared" si="109"/>
        <v/>
      </c>
      <c r="B270" s="161" t="str">
        <f>IF('Year 8 _2022'!$B269="","", 'Year 8 _2022'!$B269)</f>
        <v/>
      </c>
      <c r="C270" s="160" t="str">
        <f>IF('Year 8 _2022'!$C269="","", 'Year 8 _2022'!$C269)</f>
        <v>NA</v>
      </c>
      <c r="D270" s="149" t="str">
        <f>IF('Year 8 _2022'!$D269="","", 'Year 8 _2022'!$D269)</f>
        <v/>
      </c>
      <c r="E270" s="138"/>
      <c r="F270" s="230" t="str">
        <f>IF('Year 8 _2022'!$E269="","", 'Year 8 _2022'!$E269)</f>
        <v/>
      </c>
      <c r="G270" s="161" t="str">
        <f>IF('Year 8 _2022'!$AB269="","", 'Year 8 _2022'!$AB269)</f>
        <v/>
      </c>
      <c r="H270" s="120"/>
      <c r="I270" s="171" t="str">
        <f>IF('Year 8 _2022'!$I269="","", 'Year 8 _2022'!$I269)</f>
        <v/>
      </c>
      <c r="J270" s="181"/>
      <c r="K270" s="180" t="str">
        <f>IF('Year 8 _2022'!$J269="","", 'Year 8 _2022'!$J269)</f>
        <v/>
      </c>
      <c r="L270" s="181"/>
      <c r="M270" s="180">
        <f t="shared" si="118"/>
        <v>0</v>
      </c>
      <c r="N270" s="180" t="str">
        <f>IF('Year 8 _2022'!$L269="","", 'Year 8 _2022'!$L269)</f>
        <v/>
      </c>
      <c r="O270" s="181"/>
      <c r="P270" s="171">
        <f>IF('Year 8 _2022'!$O269="",0, ('Year 8 _2022'!$O269+'Year 8 _2022'!$R269))</f>
        <v>0</v>
      </c>
      <c r="Q270" s="181"/>
      <c r="R270" s="180">
        <f>IF('Year 8 _2022'!$P269="",0, 'Year 8 _2022'!$P269)</f>
        <v>0</v>
      </c>
      <c r="S270" s="242"/>
      <c r="T270" s="349"/>
      <c r="U270" s="242"/>
      <c r="V270" s="174">
        <f t="shared" si="110"/>
        <v>0</v>
      </c>
      <c r="W270" s="351"/>
      <c r="X270" s="175"/>
      <c r="Y270" s="180">
        <f>IF('Year 8 _2022'!$V269="",0, ('Year 8 _2022'!$V269+'Year 8 _2022'!$Y269))</f>
        <v>0</v>
      </c>
      <c r="Z270" s="181"/>
      <c r="AA270" s="162">
        <f>IF('Year 8 _2022'!$W269="",0, 'Year 8 _2022'!$W269)</f>
        <v>0</v>
      </c>
      <c r="AB270" s="184"/>
      <c r="AC270" s="353"/>
      <c r="AD270" s="120"/>
      <c r="AE270" s="174">
        <f t="shared" si="96"/>
        <v>0</v>
      </c>
      <c r="AF270" s="183"/>
      <c r="AG270" s="165" t="str">
        <f t="shared" si="111"/>
        <v/>
      </c>
      <c r="AH270" s="170" t="str">
        <f t="shared" si="112"/>
        <v/>
      </c>
      <c r="AI270" s="153">
        <f t="shared" si="97"/>
        <v>0</v>
      </c>
      <c r="AJ270" s="166" t="str">
        <f t="shared" si="113"/>
        <v>NA</v>
      </c>
      <c r="AK270" s="166" t="str">
        <f t="shared" si="98"/>
        <v/>
      </c>
      <c r="AL270" s="166" t="str">
        <f t="shared" si="99"/>
        <v/>
      </c>
      <c r="AM270" s="166" t="str">
        <f t="shared" si="100"/>
        <v/>
      </c>
      <c r="AN270" s="166">
        <f t="shared" si="101"/>
        <v>0</v>
      </c>
      <c r="AO270" s="166">
        <f t="shared" si="102"/>
        <v>0</v>
      </c>
      <c r="AP270" s="166">
        <f t="shared" si="103"/>
        <v>0</v>
      </c>
      <c r="AQ270" s="166">
        <f t="shared" si="104"/>
        <v>0</v>
      </c>
      <c r="AR270" s="167" t="str">
        <f>IF('Year 8 _2022'!$S269="","", 'Year 8 _2022'!$S269)</f>
        <v/>
      </c>
      <c r="AS270" s="166" t="str">
        <f>IF('Year 8 _2022'!$Z269="","", 'Year 8 _2022'!$Z269)</f>
        <v/>
      </c>
      <c r="AT270" s="166" t="str">
        <f t="shared" si="119"/>
        <v/>
      </c>
      <c r="AU270" s="166" t="str">
        <f t="shared" si="105"/>
        <v>NA</v>
      </c>
      <c r="AV270" s="166" t="str">
        <f>IF(AU270="NA","",IF(AU270=999999, "", IF(AU270=888888, "", IF(COUNTIF($AU$11:AU270,AU270)=1,AU270,""))))</f>
        <v/>
      </c>
      <c r="AW270" s="166" t="str">
        <f t="shared" si="106"/>
        <v>NA</v>
      </c>
      <c r="AX270" s="166" t="str">
        <f>IF(AW270="NA","",IF(AW270=999999, "", IF(AW270=888888, "", IF(COUNTIF($AW$11:AW270,AW270)=1,AW270,""))))</f>
        <v/>
      </c>
      <c r="AY270" s="166" t="str">
        <f t="shared" si="107"/>
        <v>NA</v>
      </c>
      <c r="AZ270" s="166" t="str">
        <f>IF(AY270="NA","",IF(AY270=999999, "", IF(AY270=888888, "", IF(COUNTIF($AY$11:AY270,AY270)=1,AY270,""))))</f>
        <v/>
      </c>
      <c r="BA270" s="166">
        <f t="shared" si="114"/>
        <v>0</v>
      </c>
      <c r="BB270" s="166">
        <f t="shared" si="115"/>
        <v>0</v>
      </c>
      <c r="BC270" s="166" t="str">
        <f t="shared" si="116"/>
        <v/>
      </c>
      <c r="BD270" s="166" t="str">
        <f t="shared" si="108"/>
        <v/>
      </c>
      <c r="BE270" s="120" t="str">
        <f t="shared" si="117"/>
        <v>NA</v>
      </c>
      <c r="BF270" s="120" t="str">
        <f>IF(BE270="NA","",IF(BE270=999999, "", IF(BE270=888888, "", IF(COUNTIF($BE$11:BE270,BE270)=1,BE270,""))))</f>
        <v/>
      </c>
      <c r="BG270" s="121"/>
      <c r="BH270" s="121"/>
      <c r="BI270" s="121"/>
      <c r="BJ270" s="121"/>
      <c r="BK270" s="121"/>
      <c r="BL270" s="121"/>
      <c r="BM270" s="119"/>
      <c r="BN270" s="119"/>
      <c r="BO270" s="119"/>
      <c r="BP270" s="119"/>
      <c r="BQ270" s="119"/>
      <c r="BR270" s="119"/>
      <c r="BS270" s="119"/>
      <c r="BT270" s="119"/>
      <c r="BU270" s="119"/>
      <c r="BV270" s="119"/>
      <c r="BW270" s="119"/>
      <c r="BX270" s="119"/>
      <c r="BY270" s="119"/>
      <c r="BZ270" s="121"/>
      <c r="CA270" s="121"/>
      <c r="CB270" s="121"/>
      <c r="CC270" s="121"/>
      <c r="CD270" s="118"/>
      <c r="CE270" s="118"/>
      <c r="CF270" s="26"/>
      <c r="CG270" s="26"/>
      <c r="CH270" s="26"/>
      <c r="CI270" s="26"/>
      <c r="CJ270" s="26"/>
      <c r="CK270" s="26"/>
      <c r="CL270" s="26"/>
      <c r="CM270" s="26"/>
      <c r="CN270" s="26"/>
      <c r="CO270" s="26"/>
      <c r="CP270" s="26"/>
      <c r="CQ270" s="26"/>
      <c r="CR270" s="26"/>
      <c r="CS270" s="26"/>
      <c r="CT270" s="26"/>
      <c r="CU270" s="26"/>
    </row>
    <row r="271" spans="1:99" ht="15.5" x14ac:dyDescent="0.35">
      <c r="A271" s="203" t="str">
        <f t="shared" si="109"/>
        <v/>
      </c>
      <c r="B271" s="161" t="str">
        <f>IF('Year 8 _2022'!$B270="","", 'Year 8 _2022'!$B270)</f>
        <v/>
      </c>
      <c r="C271" s="160" t="str">
        <f>IF('Year 8 _2022'!$C270="","", 'Year 8 _2022'!$C270)</f>
        <v>NA</v>
      </c>
      <c r="D271" s="149" t="str">
        <f>IF('Year 8 _2022'!$D270="","", 'Year 8 _2022'!$D270)</f>
        <v/>
      </c>
      <c r="E271" s="138"/>
      <c r="F271" s="230" t="str">
        <f>IF('Year 8 _2022'!$E270="","", 'Year 8 _2022'!$E270)</f>
        <v/>
      </c>
      <c r="G271" s="161" t="str">
        <f>IF('Year 8 _2022'!$AB270="","", 'Year 8 _2022'!$AB270)</f>
        <v/>
      </c>
      <c r="H271" s="120"/>
      <c r="I271" s="171" t="str">
        <f>IF('Year 8 _2022'!$I270="","", 'Year 8 _2022'!$I270)</f>
        <v/>
      </c>
      <c r="J271" s="181"/>
      <c r="K271" s="180" t="str">
        <f>IF('Year 8 _2022'!$J270="","", 'Year 8 _2022'!$J270)</f>
        <v/>
      </c>
      <c r="L271" s="181"/>
      <c r="M271" s="180">
        <f t="shared" si="118"/>
        <v>0</v>
      </c>
      <c r="N271" s="180" t="str">
        <f>IF('Year 8 _2022'!$L270="","", 'Year 8 _2022'!$L270)</f>
        <v/>
      </c>
      <c r="O271" s="181"/>
      <c r="P271" s="171">
        <f>IF('Year 8 _2022'!$O270="",0, ('Year 8 _2022'!$O270+'Year 8 _2022'!$R270))</f>
        <v>0</v>
      </c>
      <c r="Q271" s="181"/>
      <c r="R271" s="180">
        <f>IF('Year 8 _2022'!$P270="",0, 'Year 8 _2022'!$P270)</f>
        <v>0</v>
      </c>
      <c r="S271" s="242"/>
      <c r="T271" s="349"/>
      <c r="U271" s="242"/>
      <c r="V271" s="174">
        <f t="shared" si="110"/>
        <v>0</v>
      </c>
      <c r="W271" s="351"/>
      <c r="X271" s="175"/>
      <c r="Y271" s="180">
        <f>IF('Year 8 _2022'!$V270="",0, ('Year 8 _2022'!$V270+'Year 8 _2022'!$Y270))</f>
        <v>0</v>
      </c>
      <c r="Z271" s="181"/>
      <c r="AA271" s="162">
        <f>IF('Year 8 _2022'!$W270="",0, 'Year 8 _2022'!$W270)</f>
        <v>0</v>
      </c>
      <c r="AB271" s="184"/>
      <c r="AC271" s="353"/>
      <c r="AD271" s="120"/>
      <c r="AE271" s="174">
        <f t="shared" ref="AE271:AE334" si="120">IFERROR(((($AP271+$AQ271+$AD271)/$AG271)*100),0)</f>
        <v>0</v>
      </c>
      <c r="AF271" s="183"/>
      <c r="AG271" s="165" t="str">
        <f t="shared" si="111"/>
        <v/>
      </c>
      <c r="AH271" s="170" t="str">
        <f t="shared" si="112"/>
        <v/>
      </c>
      <c r="AI271" s="153">
        <f t="shared" si="97"/>
        <v>0</v>
      </c>
      <c r="AJ271" s="166" t="str">
        <f t="shared" si="113"/>
        <v>NA</v>
      </c>
      <c r="AK271" s="166" t="str">
        <f t="shared" si="98"/>
        <v/>
      </c>
      <c r="AL271" s="166" t="str">
        <f t="shared" si="99"/>
        <v/>
      </c>
      <c r="AM271" s="166" t="str">
        <f t="shared" si="100"/>
        <v/>
      </c>
      <c r="AN271" s="166">
        <f t="shared" si="101"/>
        <v>0</v>
      </c>
      <c r="AO271" s="166">
        <f t="shared" si="102"/>
        <v>0</v>
      </c>
      <c r="AP271" s="166">
        <f t="shared" si="103"/>
        <v>0</v>
      </c>
      <c r="AQ271" s="166">
        <f t="shared" si="104"/>
        <v>0</v>
      </c>
      <c r="AR271" s="167" t="str">
        <f>IF('Year 8 _2022'!$S270="","", 'Year 8 _2022'!$S270)</f>
        <v/>
      </c>
      <c r="AS271" s="166" t="str">
        <f>IF('Year 8 _2022'!$Z270="","", 'Year 8 _2022'!$Z270)</f>
        <v/>
      </c>
      <c r="AT271" s="166" t="str">
        <f t="shared" si="119"/>
        <v/>
      </c>
      <c r="AU271" s="166" t="str">
        <f t="shared" si="105"/>
        <v>NA</v>
      </c>
      <c r="AV271" s="166" t="str">
        <f>IF(AU271="NA","",IF(AU271=999999, "", IF(AU271=888888, "", IF(COUNTIF($AU$11:AU271,AU271)=1,AU271,""))))</f>
        <v/>
      </c>
      <c r="AW271" s="166" t="str">
        <f t="shared" si="106"/>
        <v>NA</v>
      </c>
      <c r="AX271" s="166" t="str">
        <f>IF(AW271="NA","",IF(AW271=999999, "", IF(AW271=888888, "", IF(COUNTIF($AW$11:AW271,AW271)=1,AW271,""))))</f>
        <v/>
      </c>
      <c r="AY271" s="166" t="str">
        <f t="shared" si="107"/>
        <v>NA</v>
      </c>
      <c r="AZ271" s="166" t="str">
        <f>IF(AY271="NA","",IF(AY271=999999, "", IF(AY271=888888, "", IF(COUNTIF($AY$11:AY271,AY271)=1,AY271,""))))</f>
        <v/>
      </c>
      <c r="BA271" s="166">
        <f t="shared" si="114"/>
        <v>0</v>
      </c>
      <c r="BB271" s="166">
        <f t="shared" si="115"/>
        <v>0</v>
      </c>
      <c r="BC271" s="166" t="str">
        <f t="shared" si="116"/>
        <v/>
      </c>
      <c r="BD271" s="166" t="str">
        <f t="shared" si="108"/>
        <v/>
      </c>
      <c r="BE271" s="120" t="str">
        <f t="shared" si="117"/>
        <v>NA</v>
      </c>
      <c r="BF271" s="120" t="str">
        <f>IF(BE271="NA","",IF(BE271=999999, "", IF(BE271=888888, "", IF(COUNTIF($BE$11:BE271,BE271)=1,BE271,""))))</f>
        <v/>
      </c>
      <c r="BG271" s="121"/>
      <c r="BH271" s="121"/>
      <c r="BI271" s="121"/>
      <c r="BJ271" s="121"/>
      <c r="BK271" s="121"/>
      <c r="BL271" s="121"/>
      <c r="BM271" s="119"/>
      <c r="BN271" s="119"/>
      <c r="BO271" s="119"/>
      <c r="BP271" s="119"/>
      <c r="BQ271" s="119"/>
      <c r="BR271" s="119"/>
      <c r="BS271" s="119"/>
      <c r="BT271" s="119"/>
      <c r="BU271" s="119"/>
      <c r="BV271" s="119"/>
      <c r="BW271" s="119"/>
      <c r="BX271" s="119"/>
      <c r="BY271" s="119"/>
      <c r="BZ271" s="121"/>
      <c r="CA271" s="121"/>
      <c r="CB271" s="121"/>
      <c r="CC271" s="121"/>
      <c r="CD271" s="118"/>
      <c r="CE271" s="118"/>
      <c r="CF271" s="26"/>
      <c r="CG271" s="26"/>
      <c r="CH271" s="26"/>
      <c r="CI271" s="26"/>
      <c r="CJ271" s="26"/>
      <c r="CK271" s="26"/>
      <c r="CL271" s="26"/>
      <c r="CM271" s="26"/>
      <c r="CN271" s="26"/>
      <c r="CO271" s="26"/>
      <c r="CP271" s="26"/>
      <c r="CQ271" s="26"/>
      <c r="CR271" s="26"/>
      <c r="CS271" s="26"/>
      <c r="CT271" s="26"/>
      <c r="CU271" s="26"/>
    </row>
    <row r="272" spans="1:99" ht="15.5" x14ac:dyDescent="0.35">
      <c r="A272" s="203" t="str">
        <f t="shared" si="109"/>
        <v/>
      </c>
      <c r="B272" s="161" t="str">
        <f>IF('Year 8 _2022'!$B271="","", 'Year 8 _2022'!$B271)</f>
        <v/>
      </c>
      <c r="C272" s="160" t="str">
        <f>IF('Year 8 _2022'!$C271="","", 'Year 8 _2022'!$C271)</f>
        <v>NA</v>
      </c>
      <c r="D272" s="149" t="str">
        <f>IF('Year 8 _2022'!$D271="","", 'Year 8 _2022'!$D271)</f>
        <v/>
      </c>
      <c r="E272" s="138"/>
      <c r="F272" s="230" t="str">
        <f>IF('Year 8 _2022'!$E271="","", 'Year 8 _2022'!$E271)</f>
        <v/>
      </c>
      <c r="G272" s="161" t="str">
        <f>IF('Year 8 _2022'!$AB271="","", 'Year 8 _2022'!$AB271)</f>
        <v/>
      </c>
      <c r="H272" s="120"/>
      <c r="I272" s="171" t="str">
        <f>IF('Year 8 _2022'!$I271="","", 'Year 8 _2022'!$I271)</f>
        <v/>
      </c>
      <c r="J272" s="181"/>
      <c r="K272" s="180" t="str">
        <f>IF('Year 8 _2022'!$J271="","", 'Year 8 _2022'!$J271)</f>
        <v/>
      </c>
      <c r="L272" s="181"/>
      <c r="M272" s="180">
        <f t="shared" si="118"/>
        <v>0</v>
      </c>
      <c r="N272" s="180" t="str">
        <f>IF('Year 8 _2022'!$L271="","", 'Year 8 _2022'!$L271)</f>
        <v/>
      </c>
      <c r="O272" s="181"/>
      <c r="P272" s="171">
        <f>IF('Year 8 _2022'!$O271="",0, ('Year 8 _2022'!$O271+'Year 8 _2022'!$R271))</f>
        <v>0</v>
      </c>
      <c r="Q272" s="181"/>
      <c r="R272" s="180">
        <f>IF('Year 8 _2022'!$P271="",0, 'Year 8 _2022'!$P271)</f>
        <v>0</v>
      </c>
      <c r="S272" s="242"/>
      <c r="T272" s="349"/>
      <c r="U272" s="242"/>
      <c r="V272" s="174">
        <f t="shared" si="110"/>
        <v>0</v>
      </c>
      <c r="W272" s="351"/>
      <c r="X272" s="175"/>
      <c r="Y272" s="180">
        <f>IF('Year 8 _2022'!$V271="",0, ('Year 8 _2022'!$V271+'Year 8 _2022'!$Y271))</f>
        <v>0</v>
      </c>
      <c r="Z272" s="181"/>
      <c r="AA272" s="162">
        <f>IF('Year 8 _2022'!$W271="",0, 'Year 8 _2022'!$W271)</f>
        <v>0</v>
      </c>
      <c r="AB272" s="184"/>
      <c r="AC272" s="353"/>
      <c r="AD272" s="120"/>
      <c r="AE272" s="174">
        <f t="shared" si="120"/>
        <v>0</v>
      </c>
      <c r="AF272" s="183"/>
      <c r="AG272" s="165" t="str">
        <f t="shared" si="111"/>
        <v/>
      </c>
      <c r="AH272" s="170" t="str">
        <f t="shared" si="112"/>
        <v/>
      </c>
      <c r="AI272" s="153">
        <f t="shared" si="97"/>
        <v>0</v>
      </c>
      <c r="AJ272" s="166" t="str">
        <f t="shared" si="113"/>
        <v>NA</v>
      </c>
      <c r="AK272" s="166" t="str">
        <f t="shared" si="98"/>
        <v/>
      </c>
      <c r="AL272" s="166" t="str">
        <f t="shared" si="99"/>
        <v/>
      </c>
      <c r="AM272" s="166" t="str">
        <f t="shared" si="100"/>
        <v/>
      </c>
      <c r="AN272" s="166">
        <f t="shared" si="101"/>
        <v>0</v>
      </c>
      <c r="AO272" s="166">
        <f t="shared" si="102"/>
        <v>0</v>
      </c>
      <c r="AP272" s="166">
        <f t="shared" si="103"/>
        <v>0</v>
      </c>
      <c r="AQ272" s="166">
        <f t="shared" si="104"/>
        <v>0</v>
      </c>
      <c r="AR272" s="167" t="str">
        <f>IF('Year 8 _2022'!$S271="","", 'Year 8 _2022'!$S271)</f>
        <v/>
      </c>
      <c r="AS272" s="166" t="str">
        <f>IF('Year 8 _2022'!$Z271="","", 'Year 8 _2022'!$Z271)</f>
        <v/>
      </c>
      <c r="AT272" s="166" t="str">
        <f t="shared" si="119"/>
        <v/>
      </c>
      <c r="AU272" s="166" t="str">
        <f t="shared" si="105"/>
        <v>NA</v>
      </c>
      <c r="AV272" s="166" t="str">
        <f>IF(AU272="NA","",IF(AU272=999999, "", IF(AU272=888888, "", IF(COUNTIF($AU$11:AU272,AU272)=1,AU272,""))))</f>
        <v/>
      </c>
      <c r="AW272" s="166" t="str">
        <f t="shared" si="106"/>
        <v>NA</v>
      </c>
      <c r="AX272" s="166" t="str">
        <f>IF(AW272="NA","",IF(AW272=999999, "", IF(AW272=888888, "", IF(COUNTIF($AW$11:AW272,AW272)=1,AW272,""))))</f>
        <v/>
      </c>
      <c r="AY272" s="166" t="str">
        <f t="shared" si="107"/>
        <v>NA</v>
      </c>
      <c r="AZ272" s="166" t="str">
        <f>IF(AY272="NA","",IF(AY272=999999, "", IF(AY272=888888, "", IF(COUNTIF($AY$11:AY272,AY272)=1,AY272,""))))</f>
        <v/>
      </c>
      <c r="BA272" s="166">
        <f t="shared" si="114"/>
        <v>0</v>
      </c>
      <c r="BB272" s="166">
        <f t="shared" si="115"/>
        <v>0</v>
      </c>
      <c r="BC272" s="166" t="str">
        <f t="shared" si="116"/>
        <v/>
      </c>
      <c r="BD272" s="166" t="str">
        <f t="shared" si="108"/>
        <v/>
      </c>
      <c r="BE272" s="120" t="str">
        <f t="shared" si="117"/>
        <v>NA</v>
      </c>
      <c r="BF272" s="120" t="str">
        <f>IF(BE272="NA","",IF(BE272=999999, "", IF(BE272=888888, "", IF(COUNTIF($BE$11:BE272,BE272)=1,BE272,""))))</f>
        <v/>
      </c>
      <c r="BG272" s="121"/>
      <c r="BH272" s="121"/>
      <c r="BI272" s="121"/>
      <c r="BJ272" s="121"/>
      <c r="BK272" s="121"/>
      <c r="BL272" s="121"/>
      <c r="BM272" s="119"/>
      <c r="BN272" s="119"/>
      <c r="BO272" s="119"/>
      <c r="BP272" s="119"/>
      <c r="BQ272" s="119"/>
      <c r="BR272" s="119"/>
      <c r="BS272" s="119"/>
      <c r="BT272" s="119"/>
      <c r="BU272" s="119"/>
      <c r="BV272" s="119"/>
      <c r="BW272" s="119"/>
      <c r="BX272" s="119"/>
      <c r="BY272" s="119"/>
      <c r="BZ272" s="121"/>
      <c r="CA272" s="121"/>
      <c r="CB272" s="121"/>
      <c r="CC272" s="121"/>
      <c r="CD272" s="118"/>
      <c r="CE272" s="118"/>
      <c r="CF272" s="26"/>
      <c r="CG272" s="26"/>
      <c r="CH272" s="26"/>
      <c r="CI272" s="26"/>
      <c r="CJ272" s="26"/>
      <c r="CK272" s="26"/>
      <c r="CL272" s="26"/>
      <c r="CM272" s="26"/>
      <c r="CN272" s="26"/>
      <c r="CO272" s="26"/>
      <c r="CP272" s="26"/>
      <c r="CQ272" s="26"/>
      <c r="CR272" s="26"/>
      <c r="CS272" s="26"/>
      <c r="CT272" s="26"/>
      <c r="CU272" s="26"/>
    </row>
    <row r="273" spans="1:99" ht="15.5" x14ac:dyDescent="0.35">
      <c r="A273" s="203" t="str">
        <f t="shared" si="109"/>
        <v/>
      </c>
      <c r="B273" s="161" t="str">
        <f>IF('Year 8 _2022'!$B272="","", 'Year 8 _2022'!$B272)</f>
        <v/>
      </c>
      <c r="C273" s="160" t="str">
        <f>IF('Year 8 _2022'!$C272="","", 'Year 8 _2022'!$C272)</f>
        <v>NA</v>
      </c>
      <c r="D273" s="149" t="str">
        <f>IF('Year 8 _2022'!$D272="","", 'Year 8 _2022'!$D272)</f>
        <v/>
      </c>
      <c r="E273" s="138"/>
      <c r="F273" s="230" t="str">
        <f>IF('Year 8 _2022'!$E272="","", 'Year 8 _2022'!$E272)</f>
        <v/>
      </c>
      <c r="G273" s="161" t="str">
        <f>IF('Year 8 _2022'!$AB272="","", 'Year 8 _2022'!$AB272)</f>
        <v/>
      </c>
      <c r="H273" s="120"/>
      <c r="I273" s="171" t="str">
        <f>IF('Year 8 _2022'!$I272="","", 'Year 8 _2022'!$I272)</f>
        <v/>
      </c>
      <c r="J273" s="181"/>
      <c r="K273" s="180" t="str">
        <f>IF('Year 8 _2022'!$J272="","", 'Year 8 _2022'!$J272)</f>
        <v/>
      </c>
      <c r="L273" s="181"/>
      <c r="M273" s="180">
        <f t="shared" si="118"/>
        <v>0</v>
      </c>
      <c r="N273" s="180" t="str">
        <f>IF('Year 8 _2022'!$L272="","", 'Year 8 _2022'!$L272)</f>
        <v/>
      </c>
      <c r="O273" s="181"/>
      <c r="P273" s="171">
        <f>IF('Year 8 _2022'!$O272="",0, ('Year 8 _2022'!$O272+'Year 8 _2022'!$R272))</f>
        <v>0</v>
      </c>
      <c r="Q273" s="181"/>
      <c r="R273" s="180">
        <f>IF('Year 8 _2022'!$P272="",0, 'Year 8 _2022'!$P272)</f>
        <v>0</v>
      </c>
      <c r="S273" s="242"/>
      <c r="T273" s="349"/>
      <c r="U273" s="242"/>
      <c r="V273" s="174">
        <f t="shared" si="110"/>
        <v>0</v>
      </c>
      <c r="W273" s="351"/>
      <c r="X273" s="175"/>
      <c r="Y273" s="180">
        <f>IF('Year 8 _2022'!$V272="",0, ('Year 8 _2022'!$V272+'Year 8 _2022'!$Y272))</f>
        <v>0</v>
      </c>
      <c r="Z273" s="181"/>
      <c r="AA273" s="162">
        <f>IF('Year 8 _2022'!$W272="",0, 'Year 8 _2022'!$W272)</f>
        <v>0</v>
      </c>
      <c r="AB273" s="184"/>
      <c r="AC273" s="353"/>
      <c r="AD273" s="120"/>
      <c r="AE273" s="174">
        <f t="shared" si="120"/>
        <v>0</v>
      </c>
      <c r="AF273" s="183"/>
      <c r="AG273" s="165" t="str">
        <f t="shared" si="111"/>
        <v/>
      </c>
      <c r="AH273" s="170" t="str">
        <f t="shared" si="112"/>
        <v/>
      </c>
      <c r="AI273" s="153">
        <f t="shared" si="97"/>
        <v>0</v>
      </c>
      <c r="AJ273" s="166" t="str">
        <f t="shared" si="113"/>
        <v>NA</v>
      </c>
      <c r="AK273" s="166" t="str">
        <f t="shared" si="98"/>
        <v/>
      </c>
      <c r="AL273" s="166" t="str">
        <f t="shared" si="99"/>
        <v/>
      </c>
      <c r="AM273" s="166" t="str">
        <f t="shared" si="100"/>
        <v/>
      </c>
      <c r="AN273" s="166">
        <f t="shared" si="101"/>
        <v>0</v>
      </c>
      <c r="AO273" s="166">
        <f t="shared" si="102"/>
        <v>0</v>
      </c>
      <c r="AP273" s="166">
        <f t="shared" si="103"/>
        <v>0</v>
      </c>
      <c r="AQ273" s="166">
        <f t="shared" si="104"/>
        <v>0</v>
      </c>
      <c r="AR273" s="167" t="str">
        <f>IF('Year 8 _2022'!$S272="","", 'Year 8 _2022'!$S272)</f>
        <v/>
      </c>
      <c r="AS273" s="166" t="str">
        <f>IF('Year 8 _2022'!$Z272="","", 'Year 8 _2022'!$Z272)</f>
        <v/>
      </c>
      <c r="AT273" s="166" t="str">
        <f t="shared" si="119"/>
        <v/>
      </c>
      <c r="AU273" s="166" t="str">
        <f t="shared" si="105"/>
        <v>NA</v>
      </c>
      <c r="AV273" s="166" t="str">
        <f>IF(AU273="NA","",IF(AU273=999999, "", IF(AU273=888888, "", IF(COUNTIF($AU$11:AU273,AU273)=1,AU273,""))))</f>
        <v/>
      </c>
      <c r="AW273" s="166" t="str">
        <f t="shared" si="106"/>
        <v>NA</v>
      </c>
      <c r="AX273" s="166" t="str">
        <f>IF(AW273="NA","",IF(AW273=999999, "", IF(AW273=888888, "", IF(COUNTIF($AW$11:AW273,AW273)=1,AW273,""))))</f>
        <v/>
      </c>
      <c r="AY273" s="166" t="str">
        <f t="shared" si="107"/>
        <v>NA</v>
      </c>
      <c r="AZ273" s="166" t="str">
        <f>IF(AY273="NA","",IF(AY273=999999, "", IF(AY273=888888, "", IF(COUNTIF($AY$11:AY273,AY273)=1,AY273,""))))</f>
        <v/>
      </c>
      <c r="BA273" s="166">
        <f t="shared" si="114"/>
        <v>0</v>
      </c>
      <c r="BB273" s="166">
        <f t="shared" si="115"/>
        <v>0</v>
      </c>
      <c r="BC273" s="166" t="str">
        <f t="shared" si="116"/>
        <v/>
      </c>
      <c r="BD273" s="166" t="str">
        <f t="shared" si="108"/>
        <v/>
      </c>
      <c r="BE273" s="120" t="str">
        <f t="shared" si="117"/>
        <v>NA</v>
      </c>
      <c r="BF273" s="120" t="str">
        <f>IF(BE273="NA","",IF(BE273=999999, "", IF(BE273=888888, "", IF(COUNTIF($BE$11:BE273,BE273)=1,BE273,""))))</f>
        <v/>
      </c>
      <c r="BG273" s="121"/>
      <c r="BH273" s="121"/>
      <c r="BI273" s="121"/>
      <c r="BJ273" s="121"/>
      <c r="BK273" s="121"/>
      <c r="BL273" s="121"/>
      <c r="BM273" s="119"/>
      <c r="BN273" s="119"/>
      <c r="BO273" s="119"/>
      <c r="BP273" s="119"/>
      <c r="BQ273" s="119"/>
      <c r="BR273" s="119"/>
      <c r="BS273" s="119"/>
      <c r="BT273" s="119"/>
      <c r="BU273" s="119"/>
      <c r="BV273" s="119"/>
      <c r="BW273" s="119"/>
      <c r="BX273" s="119"/>
      <c r="BY273" s="119"/>
      <c r="BZ273" s="121"/>
      <c r="CA273" s="121"/>
      <c r="CB273" s="121"/>
      <c r="CC273" s="121"/>
      <c r="CD273" s="118"/>
      <c r="CE273" s="118"/>
      <c r="CF273" s="26"/>
      <c r="CG273" s="26"/>
      <c r="CH273" s="26"/>
      <c r="CI273" s="26"/>
      <c r="CJ273" s="26"/>
      <c r="CK273" s="26"/>
      <c r="CL273" s="26"/>
      <c r="CM273" s="26"/>
      <c r="CN273" s="26"/>
      <c r="CO273" s="26"/>
      <c r="CP273" s="26"/>
      <c r="CQ273" s="26"/>
      <c r="CR273" s="26"/>
      <c r="CS273" s="26"/>
      <c r="CT273" s="26"/>
      <c r="CU273" s="26"/>
    </row>
    <row r="274" spans="1:99" ht="15.5" x14ac:dyDescent="0.35">
      <c r="A274" s="203" t="str">
        <f t="shared" si="109"/>
        <v/>
      </c>
      <c r="B274" s="161" t="str">
        <f>IF('Year 8 _2022'!$B273="","", 'Year 8 _2022'!$B273)</f>
        <v/>
      </c>
      <c r="C274" s="160" t="str">
        <f>IF('Year 8 _2022'!$C273="","", 'Year 8 _2022'!$C273)</f>
        <v>NA</v>
      </c>
      <c r="D274" s="149" t="str">
        <f>IF('Year 8 _2022'!$D273="","", 'Year 8 _2022'!$D273)</f>
        <v/>
      </c>
      <c r="E274" s="138"/>
      <c r="F274" s="230" t="str">
        <f>IF('Year 8 _2022'!$E273="","", 'Year 8 _2022'!$E273)</f>
        <v/>
      </c>
      <c r="G274" s="161" t="str">
        <f>IF('Year 8 _2022'!$AB273="","", 'Year 8 _2022'!$AB273)</f>
        <v/>
      </c>
      <c r="H274" s="120"/>
      <c r="I274" s="171" t="str">
        <f>IF('Year 8 _2022'!$I273="","", 'Year 8 _2022'!$I273)</f>
        <v/>
      </c>
      <c r="J274" s="181"/>
      <c r="K274" s="180" t="str">
        <f>IF('Year 8 _2022'!$J273="","", 'Year 8 _2022'!$J273)</f>
        <v/>
      </c>
      <c r="L274" s="181"/>
      <c r="M274" s="180">
        <f t="shared" si="118"/>
        <v>0</v>
      </c>
      <c r="N274" s="180" t="str">
        <f>IF('Year 8 _2022'!$L273="","", 'Year 8 _2022'!$L273)</f>
        <v/>
      </c>
      <c r="O274" s="181"/>
      <c r="P274" s="171">
        <f>IF('Year 8 _2022'!$O273="",0, ('Year 8 _2022'!$O273+'Year 8 _2022'!$R273))</f>
        <v>0</v>
      </c>
      <c r="Q274" s="181"/>
      <c r="R274" s="180">
        <f>IF('Year 8 _2022'!$P273="",0, 'Year 8 _2022'!$P273)</f>
        <v>0</v>
      </c>
      <c r="S274" s="242"/>
      <c r="T274" s="349"/>
      <c r="U274" s="242"/>
      <c r="V274" s="174">
        <f t="shared" si="110"/>
        <v>0</v>
      </c>
      <c r="W274" s="351"/>
      <c r="X274" s="175"/>
      <c r="Y274" s="180">
        <f>IF('Year 8 _2022'!$V273="",0, ('Year 8 _2022'!$V273+'Year 8 _2022'!$Y273))</f>
        <v>0</v>
      </c>
      <c r="Z274" s="181"/>
      <c r="AA274" s="162">
        <f>IF('Year 8 _2022'!$W273="",0, 'Year 8 _2022'!$W273)</f>
        <v>0</v>
      </c>
      <c r="AB274" s="184"/>
      <c r="AC274" s="353"/>
      <c r="AD274" s="120"/>
      <c r="AE274" s="174">
        <f t="shared" si="120"/>
        <v>0</v>
      </c>
      <c r="AF274" s="183"/>
      <c r="AG274" s="165" t="str">
        <f t="shared" si="111"/>
        <v/>
      </c>
      <c r="AH274" s="170" t="str">
        <f t="shared" si="112"/>
        <v/>
      </c>
      <c r="AI274" s="153">
        <f t="shared" si="97"/>
        <v>0</v>
      </c>
      <c r="AJ274" s="166" t="str">
        <f t="shared" si="113"/>
        <v>NA</v>
      </c>
      <c r="AK274" s="166" t="str">
        <f t="shared" si="98"/>
        <v/>
      </c>
      <c r="AL274" s="166" t="str">
        <f t="shared" si="99"/>
        <v/>
      </c>
      <c r="AM274" s="166" t="str">
        <f t="shared" si="100"/>
        <v/>
      </c>
      <c r="AN274" s="166">
        <f t="shared" si="101"/>
        <v>0</v>
      </c>
      <c r="AO274" s="166">
        <f t="shared" si="102"/>
        <v>0</v>
      </c>
      <c r="AP274" s="166">
        <f t="shared" si="103"/>
        <v>0</v>
      </c>
      <c r="AQ274" s="166">
        <f t="shared" si="104"/>
        <v>0</v>
      </c>
      <c r="AR274" s="167" t="str">
        <f>IF('Year 8 _2022'!$S273="","", 'Year 8 _2022'!$S273)</f>
        <v/>
      </c>
      <c r="AS274" s="166" t="str">
        <f>IF('Year 8 _2022'!$Z273="","", 'Year 8 _2022'!$Z273)</f>
        <v/>
      </c>
      <c r="AT274" s="166" t="str">
        <f t="shared" si="119"/>
        <v/>
      </c>
      <c r="AU274" s="166" t="str">
        <f t="shared" si="105"/>
        <v>NA</v>
      </c>
      <c r="AV274" s="166" t="str">
        <f>IF(AU274="NA","",IF(AU274=999999, "", IF(AU274=888888, "", IF(COUNTIF($AU$11:AU274,AU274)=1,AU274,""))))</f>
        <v/>
      </c>
      <c r="AW274" s="166" t="str">
        <f t="shared" si="106"/>
        <v>NA</v>
      </c>
      <c r="AX274" s="166" t="str">
        <f>IF(AW274="NA","",IF(AW274=999999, "", IF(AW274=888888, "", IF(COUNTIF($AW$11:AW274,AW274)=1,AW274,""))))</f>
        <v/>
      </c>
      <c r="AY274" s="166" t="str">
        <f t="shared" si="107"/>
        <v>NA</v>
      </c>
      <c r="AZ274" s="166" t="str">
        <f>IF(AY274="NA","",IF(AY274=999999, "", IF(AY274=888888, "", IF(COUNTIF($AY$11:AY274,AY274)=1,AY274,""))))</f>
        <v/>
      </c>
      <c r="BA274" s="166">
        <f t="shared" si="114"/>
        <v>0</v>
      </c>
      <c r="BB274" s="166">
        <f t="shared" si="115"/>
        <v>0</v>
      </c>
      <c r="BC274" s="166" t="str">
        <f t="shared" si="116"/>
        <v/>
      </c>
      <c r="BD274" s="166" t="str">
        <f t="shared" si="108"/>
        <v/>
      </c>
      <c r="BE274" s="120" t="str">
        <f t="shared" si="117"/>
        <v>NA</v>
      </c>
      <c r="BF274" s="120" t="str">
        <f>IF(BE274="NA","",IF(BE274=999999, "", IF(BE274=888888, "", IF(COUNTIF($BE$11:BE274,BE274)=1,BE274,""))))</f>
        <v/>
      </c>
      <c r="BG274" s="121"/>
      <c r="BH274" s="121"/>
      <c r="BI274" s="121"/>
      <c r="BJ274" s="121"/>
      <c r="BK274" s="121"/>
      <c r="BL274" s="121"/>
      <c r="BM274" s="119"/>
      <c r="BN274" s="119"/>
      <c r="BO274" s="119"/>
      <c r="BP274" s="119"/>
      <c r="BQ274" s="119"/>
      <c r="BR274" s="119"/>
      <c r="BS274" s="119"/>
      <c r="BT274" s="119"/>
      <c r="BU274" s="119"/>
      <c r="BV274" s="119"/>
      <c r="BW274" s="119"/>
      <c r="BX274" s="119"/>
      <c r="BY274" s="119"/>
      <c r="BZ274" s="121"/>
      <c r="CA274" s="121"/>
      <c r="CB274" s="121"/>
      <c r="CC274" s="121"/>
      <c r="CD274" s="118"/>
      <c r="CE274" s="118"/>
      <c r="CF274" s="26"/>
      <c r="CG274" s="26"/>
      <c r="CH274" s="26"/>
      <c r="CI274" s="26"/>
      <c r="CJ274" s="26"/>
      <c r="CK274" s="26"/>
      <c r="CL274" s="26"/>
      <c r="CM274" s="26"/>
      <c r="CN274" s="26"/>
      <c r="CO274" s="26"/>
      <c r="CP274" s="26"/>
      <c r="CQ274" s="26"/>
      <c r="CR274" s="26"/>
      <c r="CS274" s="26"/>
      <c r="CT274" s="26"/>
      <c r="CU274" s="26"/>
    </row>
    <row r="275" spans="1:99" ht="15.5" x14ac:dyDescent="0.35">
      <c r="A275" s="203" t="str">
        <f t="shared" si="109"/>
        <v/>
      </c>
      <c r="B275" s="161" t="str">
        <f>IF('Year 8 _2022'!$B274="","", 'Year 8 _2022'!$B274)</f>
        <v/>
      </c>
      <c r="C275" s="160" t="str">
        <f>IF('Year 8 _2022'!$C274="","", 'Year 8 _2022'!$C274)</f>
        <v>NA</v>
      </c>
      <c r="D275" s="149" t="str">
        <f>IF('Year 8 _2022'!$D274="","", 'Year 8 _2022'!$D274)</f>
        <v/>
      </c>
      <c r="E275" s="138"/>
      <c r="F275" s="230" t="str">
        <f>IF('Year 8 _2022'!$E274="","", 'Year 8 _2022'!$E274)</f>
        <v/>
      </c>
      <c r="G275" s="161" t="str">
        <f>IF('Year 8 _2022'!$AB274="","", 'Year 8 _2022'!$AB274)</f>
        <v/>
      </c>
      <c r="H275" s="120"/>
      <c r="I275" s="171" t="str">
        <f>IF('Year 8 _2022'!$I274="","", 'Year 8 _2022'!$I274)</f>
        <v/>
      </c>
      <c r="J275" s="181"/>
      <c r="K275" s="180" t="str">
        <f>IF('Year 8 _2022'!$J274="","", 'Year 8 _2022'!$J274)</f>
        <v/>
      </c>
      <c r="L275" s="181"/>
      <c r="M275" s="180">
        <f t="shared" si="118"/>
        <v>0</v>
      </c>
      <c r="N275" s="180" t="str">
        <f>IF('Year 8 _2022'!$L274="","", 'Year 8 _2022'!$L274)</f>
        <v/>
      </c>
      <c r="O275" s="181"/>
      <c r="P275" s="171">
        <f>IF('Year 8 _2022'!$O274="",0, ('Year 8 _2022'!$O274+'Year 8 _2022'!$R274))</f>
        <v>0</v>
      </c>
      <c r="Q275" s="181"/>
      <c r="R275" s="180">
        <f>IF('Year 8 _2022'!$P274="",0, 'Year 8 _2022'!$P274)</f>
        <v>0</v>
      </c>
      <c r="S275" s="242"/>
      <c r="T275" s="349"/>
      <c r="U275" s="242"/>
      <c r="V275" s="174">
        <f t="shared" si="110"/>
        <v>0</v>
      </c>
      <c r="W275" s="351"/>
      <c r="X275" s="175"/>
      <c r="Y275" s="180">
        <f>IF('Year 8 _2022'!$V274="",0, ('Year 8 _2022'!$V274+'Year 8 _2022'!$Y274))</f>
        <v>0</v>
      </c>
      <c r="Z275" s="181"/>
      <c r="AA275" s="162">
        <f>IF('Year 8 _2022'!$W274="",0, 'Year 8 _2022'!$W274)</f>
        <v>0</v>
      </c>
      <c r="AB275" s="184"/>
      <c r="AC275" s="353"/>
      <c r="AD275" s="120"/>
      <c r="AE275" s="174">
        <f t="shared" si="120"/>
        <v>0</v>
      </c>
      <c r="AF275" s="183"/>
      <c r="AG275" s="165" t="str">
        <f t="shared" si="111"/>
        <v/>
      </c>
      <c r="AH275" s="170" t="str">
        <f t="shared" si="112"/>
        <v/>
      </c>
      <c r="AI275" s="153">
        <f t="shared" si="97"/>
        <v>0</v>
      </c>
      <c r="AJ275" s="166" t="str">
        <f t="shared" si="113"/>
        <v>NA</v>
      </c>
      <c r="AK275" s="166" t="str">
        <f t="shared" si="98"/>
        <v/>
      </c>
      <c r="AL275" s="166" t="str">
        <f t="shared" si="99"/>
        <v/>
      </c>
      <c r="AM275" s="166" t="str">
        <f t="shared" si="100"/>
        <v/>
      </c>
      <c r="AN275" s="166">
        <f t="shared" si="101"/>
        <v>0</v>
      </c>
      <c r="AO275" s="166">
        <f t="shared" si="102"/>
        <v>0</v>
      </c>
      <c r="AP275" s="166">
        <f t="shared" si="103"/>
        <v>0</v>
      </c>
      <c r="AQ275" s="166">
        <f t="shared" si="104"/>
        <v>0</v>
      </c>
      <c r="AR275" s="167" t="str">
        <f>IF('Year 8 _2022'!$S274="","", 'Year 8 _2022'!$S274)</f>
        <v/>
      </c>
      <c r="AS275" s="166" t="str">
        <f>IF('Year 8 _2022'!$Z274="","", 'Year 8 _2022'!$Z274)</f>
        <v/>
      </c>
      <c r="AT275" s="166" t="str">
        <f t="shared" si="119"/>
        <v/>
      </c>
      <c r="AU275" s="166" t="str">
        <f t="shared" si="105"/>
        <v>NA</v>
      </c>
      <c r="AV275" s="166" t="str">
        <f>IF(AU275="NA","",IF(AU275=999999, "", IF(AU275=888888, "", IF(COUNTIF($AU$11:AU275,AU275)=1,AU275,""))))</f>
        <v/>
      </c>
      <c r="AW275" s="166" t="str">
        <f t="shared" si="106"/>
        <v>NA</v>
      </c>
      <c r="AX275" s="166" t="str">
        <f>IF(AW275="NA","",IF(AW275=999999, "", IF(AW275=888888, "", IF(COUNTIF($AW$11:AW275,AW275)=1,AW275,""))))</f>
        <v/>
      </c>
      <c r="AY275" s="166" t="str">
        <f t="shared" si="107"/>
        <v>NA</v>
      </c>
      <c r="AZ275" s="166" t="str">
        <f>IF(AY275="NA","",IF(AY275=999999, "", IF(AY275=888888, "", IF(COUNTIF($AY$11:AY275,AY275)=1,AY275,""))))</f>
        <v/>
      </c>
      <c r="BA275" s="166">
        <f t="shared" si="114"/>
        <v>0</v>
      </c>
      <c r="BB275" s="166">
        <f t="shared" si="115"/>
        <v>0</v>
      </c>
      <c r="BC275" s="166" t="str">
        <f t="shared" si="116"/>
        <v/>
      </c>
      <c r="BD275" s="166" t="str">
        <f t="shared" si="108"/>
        <v/>
      </c>
      <c r="BE275" s="120" t="str">
        <f t="shared" si="117"/>
        <v>NA</v>
      </c>
      <c r="BF275" s="120" t="str">
        <f>IF(BE275="NA","",IF(BE275=999999, "", IF(BE275=888888, "", IF(COUNTIF($BE$11:BE275,BE275)=1,BE275,""))))</f>
        <v/>
      </c>
      <c r="BG275" s="121"/>
      <c r="BH275" s="121"/>
      <c r="BI275" s="121"/>
      <c r="BJ275" s="121"/>
      <c r="BK275" s="121"/>
      <c r="BL275" s="121"/>
      <c r="BM275" s="119"/>
      <c r="BN275" s="119"/>
      <c r="BO275" s="119"/>
      <c r="BP275" s="119"/>
      <c r="BQ275" s="119"/>
      <c r="BR275" s="119"/>
      <c r="BS275" s="119"/>
      <c r="BT275" s="119"/>
      <c r="BU275" s="119"/>
      <c r="BV275" s="119"/>
      <c r="BW275" s="119"/>
      <c r="BX275" s="119"/>
      <c r="BY275" s="119"/>
      <c r="BZ275" s="121"/>
      <c r="CA275" s="121"/>
      <c r="CB275" s="121"/>
      <c r="CC275" s="121"/>
      <c r="CD275" s="118"/>
      <c r="CE275" s="118"/>
      <c r="CF275" s="26"/>
      <c r="CG275" s="26"/>
      <c r="CH275" s="26"/>
      <c r="CI275" s="26"/>
      <c r="CJ275" s="26"/>
      <c r="CK275" s="26"/>
      <c r="CL275" s="26"/>
      <c r="CM275" s="26"/>
      <c r="CN275" s="26"/>
      <c r="CO275" s="26"/>
      <c r="CP275" s="26"/>
      <c r="CQ275" s="26"/>
      <c r="CR275" s="26"/>
      <c r="CS275" s="26"/>
      <c r="CT275" s="26"/>
      <c r="CU275" s="26"/>
    </row>
    <row r="276" spans="1:99" ht="15.5" x14ac:dyDescent="0.35">
      <c r="A276" s="203" t="str">
        <f t="shared" si="109"/>
        <v/>
      </c>
      <c r="B276" s="161" t="str">
        <f>IF('Year 8 _2022'!$B275="","", 'Year 8 _2022'!$B275)</f>
        <v/>
      </c>
      <c r="C276" s="160" t="str">
        <f>IF('Year 8 _2022'!$C275="","", 'Year 8 _2022'!$C275)</f>
        <v>NA</v>
      </c>
      <c r="D276" s="149" t="str">
        <f>IF('Year 8 _2022'!$D275="","", 'Year 8 _2022'!$D275)</f>
        <v/>
      </c>
      <c r="E276" s="138"/>
      <c r="F276" s="230" t="str">
        <f>IF('Year 8 _2022'!$E275="","", 'Year 8 _2022'!$E275)</f>
        <v/>
      </c>
      <c r="G276" s="161" t="str">
        <f>IF('Year 8 _2022'!$AB275="","", 'Year 8 _2022'!$AB275)</f>
        <v/>
      </c>
      <c r="H276" s="120"/>
      <c r="I276" s="171" t="str">
        <f>IF('Year 8 _2022'!$I275="","", 'Year 8 _2022'!$I275)</f>
        <v/>
      </c>
      <c r="J276" s="181"/>
      <c r="K276" s="180" t="str">
        <f>IF('Year 8 _2022'!$J275="","", 'Year 8 _2022'!$J275)</f>
        <v/>
      </c>
      <c r="L276" s="181"/>
      <c r="M276" s="180">
        <f t="shared" si="118"/>
        <v>0</v>
      </c>
      <c r="N276" s="180" t="str">
        <f>IF('Year 8 _2022'!$L275="","", 'Year 8 _2022'!$L275)</f>
        <v/>
      </c>
      <c r="O276" s="181"/>
      <c r="P276" s="171">
        <f>IF('Year 8 _2022'!$O275="",0, ('Year 8 _2022'!$O275+'Year 8 _2022'!$R275))</f>
        <v>0</v>
      </c>
      <c r="Q276" s="181"/>
      <c r="R276" s="180">
        <f>IF('Year 8 _2022'!$P275="",0, 'Year 8 _2022'!$P275)</f>
        <v>0</v>
      </c>
      <c r="S276" s="242"/>
      <c r="T276" s="349"/>
      <c r="U276" s="242"/>
      <c r="V276" s="174">
        <f t="shared" si="110"/>
        <v>0</v>
      </c>
      <c r="W276" s="351"/>
      <c r="X276" s="175"/>
      <c r="Y276" s="180">
        <f>IF('Year 8 _2022'!$V275="",0, ('Year 8 _2022'!$V275+'Year 8 _2022'!$Y275))</f>
        <v>0</v>
      </c>
      <c r="Z276" s="181"/>
      <c r="AA276" s="162">
        <f>IF('Year 8 _2022'!$W275="",0, 'Year 8 _2022'!$W275)</f>
        <v>0</v>
      </c>
      <c r="AB276" s="184"/>
      <c r="AC276" s="353"/>
      <c r="AD276" s="120"/>
      <c r="AE276" s="174">
        <f t="shared" si="120"/>
        <v>0</v>
      </c>
      <c r="AF276" s="183"/>
      <c r="AG276" s="165" t="str">
        <f t="shared" si="111"/>
        <v/>
      </c>
      <c r="AH276" s="170" t="str">
        <f t="shared" si="112"/>
        <v/>
      </c>
      <c r="AI276" s="153">
        <f t="shared" si="97"/>
        <v>0</v>
      </c>
      <c r="AJ276" s="166" t="str">
        <f t="shared" si="113"/>
        <v>NA</v>
      </c>
      <c r="AK276" s="166" t="str">
        <f t="shared" si="98"/>
        <v/>
      </c>
      <c r="AL276" s="166" t="str">
        <f t="shared" si="99"/>
        <v/>
      </c>
      <c r="AM276" s="166" t="str">
        <f t="shared" si="100"/>
        <v/>
      </c>
      <c r="AN276" s="166">
        <f t="shared" si="101"/>
        <v>0</v>
      </c>
      <c r="AO276" s="166">
        <f t="shared" si="102"/>
        <v>0</v>
      </c>
      <c r="AP276" s="166">
        <f t="shared" si="103"/>
        <v>0</v>
      </c>
      <c r="AQ276" s="166">
        <f t="shared" si="104"/>
        <v>0</v>
      </c>
      <c r="AR276" s="167" t="str">
        <f>IF('Year 8 _2022'!$S275="","", 'Year 8 _2022'!$S275)</f>
        <v/>
      </c>
      <c r="AS276" s="166" t="str">
        <f>IF('Year 8 _2022'!$Z275="","", 'Year 8 _2022'!$Z275)</f>
        <v/>
      </c>
      <c r="AT276" s="166" t="str">
        <f t="shared" si="119"/>
        <v/>
      </c>
      <c r="AU276" s="166" t="str">
        <f t="shared" si="105"/>
        <v>NA</v>
      </c>
      <c r="AV276" s="166" t="str">
        <f>IF(AU276="NA","",IF(AU276=999999, "", IF(AU276=888888, "", IF(COUNTIF($AU$11:AU276,AU276)=1,AU276,""))))</f>
        <v/>
      </c>
      <c r="AW276" s="166" t="str">
        <f t="shared" si="106"/>
        <v>NA</v>
      </c>
      <c r="AX276" s="166" t="str">
        <f>IF(AW276="NA","",IF(AW276=999999, "", IF(AW276=888888, "", IF(COUNTIF($AW$11:AW276,AW276)=1,AW276,""))))</f>
        <v/>
      </c>
      <c r="AY276" s="166" t="str">
        <f t="shared" si="107"/>
        <v>NA</v>
      </c>
      <c r="AZ276" s="166" t="str">
        <f>IF(AY276="NA","",IF(AY276=999999, "", IF(AY276=888888, "", IF(COUNTIF($AY$11:AY276,AY276)=1,AY276,""))))</f>
        <v/>
      </c>
      <c r="BA276" s="166">
        <f t="shared" si="114"/>
        <v>0</v>
      </c>
      <c r="BB276" s="166">
        <f t="shared" si="115"/>
        <v>0</v>
      </c>
      <c r="BC276" s="166" t="str">
        <f t="shared" si="116"/>
        <v/>
      </c>
      <c r="BD276" s="166" t="str">
        <f t="shared" si="108"/>
        <v/>
      </c>
      <c r="BE276" s="120" t="str">
        <f t="shared" si="117"/>
        <v>NA</v>
      </c>
      <c r="BF276" s="120" t="str">
        <f>IF(BE276="NA","",IF(BE276=999999, "", IF(BE276=888888, "", IF(COUNTIF($BE$11:BE276,BE276)=1,BE276,""))))</f>
        <v/>
      </c>
      <c r="BG276" s="121"/>
      <c r="BH276" s="121"/>
      <c r="BI276" s="121"/>
      <c r="BJ276" s="121"/>
      <c r="BK276" s="121"/>
      <c r="BL276" s="121"/>
      <c r="BM276" s="119"/>
      <c r="BN276" s="119"/>
      <c r="BO276" s="119"/>
      <c r="BP276" s="119"/>
      <c r="BQ276" s="119"/>
      <c r="BR276" s="119"/>
      <c r="BS276" s="119"/>
      <c r="BT276" s="119"/>
      <c r="BU276" s="119"/>
      <c r="BV276" s="119"/>
      <c r="BW276" s="119"/>
      <c r="BX276" s="119"/>
      <c r="BY276" s="119"/>
      <c r="BZ276" s="121"/>
      <c r="CA276" s="121"/>
      <c r="CB276" s="121"/>
      <c r="CC276" s="121"/>
      <c r="CD276" s="118"/>
      <c r="CE276" s="118"/>
      <c r="CF276" s="26"/>
      <c r="CG276" s="26"/>
      <c r="CH276" s="26"/>
      <c r="CI276" s="26"/>
      <c r="CJ276" s="26"/>
      <c r="CK276" s="26"/>
      <c r="CL276" s="26"/>
      <c r="CM276" s="26"/>
      <c r="CN276" s="26"/>
      <c r="CO276" s="26"/>
      <c r="CP276" s="26"/>
      <c r="CQ276" s="26"/>
      <c r="CR276" s="26"/>
      <c r="CS276" s="26"/>
      <c r="CT276" s="26"/>
      <c r="CU276" s="26"/>
    </row>
    <row r="277" spans="1:99" ht="15.5" x14ac:dyDescent="0.35">
      <c r="A277" s="203" t="str">
        <f t="shared" si="109"/>
        <v/>
      </c>
      <c r="B277" s="161" t="str">
        <f>IF('Year 8 _2022'!$B276="","", 'Year 8 _2022'!$B276)</f>
        <v/>
      </c>
      <c r="C277" s="160" t="str">
        <f>IF('Year 8 _2022'!$C276="","", 'Year 8 _2022'!$C276)</f>
        <v>NA</v>
      </c>
      <c r="D277" s="149" t="str">
        <f>IF('Year 8 _2022'!$D276="","", 'Year 8 _2022'!$D276)</f>
        <v/>
      </c>
      <c r="E277" s="138"/>
      <c r="F277" s="230" t="str">
        <f>IF('Year 8 _2022'!$E276="","", 'Year 8 _2022'!$E276)</f>
        <v/>
      </c>
      <c r="G277" s="161" t="str">
        <f>IF('Year 8 _2022'!$AB276="","", 'Year 8 _2022'!$AB276)</f>
        <v/>
      </c>
      <c r="H277" s="120"/>
      <c r="I277" s="171" t="str">
        <f>IF('Year 8 _2022'!$I276="","", 'Year 8 _2022'!$I276)</f>
        <v/>
      </c>
      <c r="J277" s="181"/>
      <c r="K277" s="180" t="str">
        <f>IF('Year 8 _2022'!$J276="","", 'Year 8 _2022'!$J276)</f>
        <v/>
      </c>
      <c r="L277" s="181"/>
      <c r="M277" s="180">
        <f t="shared" si="118"/>
        <v>0</v>
      </c>
      <c r="N277" s="180" t="str">
        <f>IF('Year 8 _2022'!$L276="","", 'Year 8 _2022'!$L276)</f>
        <v/>
      </c>
      <c r="O277" s="181"/>
      <c r="P277" s="171">
        <f>IF('Year 8 _2022'!$O276="",0, ('Year 8 _2022'!$O276+'Year 8 _2022'!$R276))</f>
        <v>0</v>
      </c>
      <c r="Q277" s="181"/>
      <c r="R277" s="180">
        <f>IF('Year 8 _2022'!$P276="",0, 'Year 8 _2022'!$P276)</f>
        <v>0</v>
      </c>
      <c r="S277" s="242"/>
      <c r="T277" s="349"/>
      <c r="U277" s="242"/>
      <c r="V277" s="174">
        <f t="shared" si="110"/>
        <v>0</v>
      </c>
      <c r="W277" s="351"/>
      <c r="X277" s="175"/>
      <c r="Y277" s="180">
        <f>IF('Year 8 _2022'!$V276="",0, ('Year 8 _2022'!$V276+'Year 8 _2022'!$Y276))</f>
        <v>0</v>
      </c>
      <c r="Z277" s="181"/>
      <c r="AA277" s="162">
        <f>IF('Year 8 _2022'!$W276="",0, 'Year 8 _2022'!$W276)</f>
        <v>0</v>
      </c>
      <c r="AB277" s="184"/>
      <c r="AC277" s="353"/>
      <c r="AD277" s="120"/>
      <c r="AE277" s="174">
        <f t="shared" si="120"/>
        <v>0</v>
      </c>
      <c r="AF277" s="183"/>
      <c r="AG277" s="165" t="str">
        <f t="shared" si="111"/>
        <v/>
      </c>
      <c r="AH277" s="170" t="str">
        <f t="shared" si="112"/>
        <v/>
      </c>
      <c r="AI277" s="153">
        <f t="shared" si="97"/>
        <v>0</v>
      </c>
      <c r="AJ277" s="166" t="str">
        <f t="shared" si="113"/>
        <v>NA</v>
      </c>
      <c r="AK277" s="166" t="str">
        <f t="shared" si="98"/>
        <v/>
      </c>
      <c r="AL277" s="166" t="str">
        <f t="shared" si="99"/>
        <v/>
      </c>
      <c r="AM277" s="166" t="str">
        <f t="shared" si="100"/>
        <v/>
      </c>
      <c r="AN277" s="166">
        <f t="shared" si="101"/>
        <v>0</v>
      </c>
      <c r="AO277" s="166">
        <f t="shared" si="102"/>
        <v>0</v>
      </c>
      <c r="AP277" s="166">
        <f t="shared" si="103"/>
        <v>0</v>
      </c>
      <c r="AQ277" s="166">
        <f t="shared" si="104"/>
        <v>0</v>
      </c>
      <c r="AR277" s="167" t="str">
        <f>IF('Year 8 _2022'!$S276="","", 'Year 8 _2022'!$S276)</f>
        <v/>
      </c>
      <c r="AS277" s="166" t="str">
        <f>IF('Year 8 _2022'!$Z276="","", 'Year 8 _2022'!$Z276)</f>
        <v/>
      </c>
      <c r="AT277" s="166" t="str">
        <f t="shared" si="119"/>
        <v/>
      </c>
      <c r="AU277" s="166" t="str">
        <f t="shared" si="105"/>
        <v>NA</v>
      </c>
      <c r="AV277" s="166" t="str">
        <f>IF(AU277="NA","",IF(AU277=999999, "", IF(AU277=888888, "", IF(COUNTIF($AU$11:AU277,AU277)=1,AU277,""))))</f>
        <v/>
      </c>
      <c r="AW277" s="166" t="str">
        <f t="shared" si="106"/>
        <v>NA</v>
      </c>
      <c r="AX277" s="166" t="str">
        <f>IF(AW277="NA","",IF(AW277=999999, "", IF(AW277=888888, "", IF(COUNTIF($AW$11:AW277,AW277)=1,AW277,""))))</f>
        <v/>
      </c>
      <c r="AY277" s="166" t="str">
        <f t="shared" si="107"/>
        <v>NA</v>
      </c>
      <c r="AZ277" s="166" t="str">
        <f>IF(AY277="NA","",IF(AY277=999999, "", IF(AY277=888888, "", IF(COUNTIF($AY$11:AY277,AY277)=1,AY277,""))))</f>
        <v/>
      </c>
      <c r="BA277" s="166">
        <f t="shared" si="114"/>
        <v>0</v>
      </c>
      <c r="BB277" s="166">
        <f t="shared" si="115"/>
        <v>0</v>
      </c>
      <c r="BC277" s="166" t="str">
        <f t="shared" si="116"/>
        <v/>
      </c>
      <c r="BD277" s="166" t="str">
        <f t="shared" si="108"/>
        <v/>
      </c>
      <c r="BE277" s="120" t="str">
        <f t="shared" si="117"/>
        <v>NA</v>
      </c>
      <c r="BF277" s="120" t="str">
        <f>IF(BE277="NA","",IF(BE277=999999, "", IF(BE277=888888, "", IF(COUNTIF($BE$11:BE277,BE277)=1,BE277,""))))</f>
        <v/>
      </c>
      <c r="BG277" s="121"/>
      <c r="BH277" s="121"/>
      <c r="BI277" s="121"/>
      <c r="BJ277" s="121"/>
      <c r="BK277" s="121"/>
      <c r="BL277" s="121"/>
      <c r="BM277" s="119"/>
      <c r="BN277" s="119"/>
      <c r="BO277" s="119"/>
      <c r="BP277" s="119"/>
      <c r="BQ277" s="119"/>
      <c r="BR277" s="119"/>
      <c r="BS277" s="119"/>
      <c r="BT277" s="119"/>
      <c r="BU277" s="119"/>
      <c r="BV277" s="119"/>
      <c r="BW277" s="119"/>
      <c r="BX277" s="119"/>
      <c r="BY277" s="119"/>
      <c r="BZ277" s="121"/>
      <c r="CA277" s="121"/>
      <c r="CB277" s="121"/>
      <c r="CC277" s="121"/>
      <c r="CD277" s="118"/>
      <c r="CE277" s="118"/>
      <c r="CF277" s="26"/>
      <c r="CG277" s="26"/>
      <c r="CH277" s="26"/>
      <c r="CI277" s="26"/>
      <c r="CJ277" s="26"/>
      <c r="CK277" s="26"/>
      <c r="CL277" s="26"/>
      <c r="CM277" s="26"/>
      <c r="CN277" s="26"/>
      <c r="CO277" s="26"/>
      <c r="CP277" s="26"/>
      <c r="CQ277" s="26"/>
      <c r="CR277" s="26"/>
      <c r="CS277" s="26"/>
      <c r="CT277" s="26"/>
      <c r="CU277" s="26"/>
    </row>
    <row r="278" spans="1:99" ht="15.5" x14ac:dyDescent="0.35">
      <c r="A278" s="203" t="str">
        <f t="shared" si="109"/>
        <v/>
      </c>
      <c r="B278" s="161" t="str">
        <f>IF('Year 8 _2022'!$B277="","", 'Year 8 _2022'!$B277)</f>
        <v/>
      </c>
      <c r="C278" s="160" t="str">
        <f>IF('Year 8 _2022'!$C277="","", 'Year 8 _2022'!$C277)</f>
        <v>NA</v>
      </c>
      <c r="D278" s="149" t="str">
        <f>IF('Year 8 _2022'!$D277="","", 'Year 8 _2022'!$D277)</f>
        <v/>
      </c>
      <c r="E278" s="138"/>
      <c r="F278" s="230" t="str">
        <f>IF('Year 8 _2022'!$E277="","", 'Year 8 _2022'!$E277)</f>
        <v/>
      </c>
      <c r="G278" s="161" t="str">
        <f>IF('Year 8 _2022'!$AB277="","", 'Year 8 _2022'!$AB277)</f>
        <v/>
      </c>
      <c r="H278" s="120"/>
      <c r="I278" s="171" t="str">
        <f>IF('Year 8 _2022'!$I277="","", 'Year 8 _2022'!$I277)</f>
        <v/>
      </c>
      <c r="J278" s="181"/>
      <c r="K278" s="180" t="str">
        <f>IF('Year 8 _2022'!$J277="","", 'Year 8 _2022'!$J277)</f>
        <v/>
      </c>
      <c r="L278" s="181"/>
      <c r="M278" s="180">
        <f t="shared" si="118"/>
        <v>0</v>
      </c>
      <c r="N278" s="180" t="str">
        <f>IF('Year 8 _2022'!$L277="","", 'Year 8 _2022'!$L277)</f>
        <v/>
      </c>
      <c r="O278" s="181"/>
      <c r="P278" s="171">
        <f>IF('Year 8 _2022'!$O277="",0, ('Year 8 _2022'!$O277+'Year 8 _2022'!$R277))</f>
        <v>0</v>
      </c>
      <c r="Q278" s="181"/>
      <c r="R278" s="180">
        <f>IF('Year 8 _2022'!$P277="",0, 'Year 8 _2022'!$P277)</f>
        <v>0</v>
      </c>
      <c r="S278" s="242"/>
      <c r="T278" s="349"/>
      <c r="U278" s="242"/>
      <c r="V278" s="174">
        <f t="shared" si="110"/>
        <v>0</v>
      </c>
      <c r="W278" s="351"/>
      <c r="X278" s="175"/>
      <c r="Y278" s="180">
        <f>IF('Year 8 _2022'!$V277="",0, ('Year 8 _2022'!$V277+'Year 8 _2022'!$Y277))</f>
        <v>0</v>
      </c>
      <c r="Z278" s="181"/>
      <c r="AA278" s="162">
        <f>IF('Year 8 _2022'!$W277="",0, 'Year 8 _2022'!$W277)</f>
        <v>0</v>
      </c>
      <c r="AB278" s="184"/>
      <c r="AC278" s="353"/>
      <c r="AD278" s="120"/>
      <c r="AE278" s="174">
        <f t="shared" si="120"/>
        <v>0</v>
      </c>
      <c r="AF278" s="183"/>
      <c r="AG278" s="165" t="str">
        <f t="shared" si="111"/>
        <v/>
      </c>
      <c r="AH278" s="170" t="str">
        <f t="shared" si="112"/>
        <v/>
      </c>
      <c r="AI278" s="153">
        <f t="shared" si="97"/>
        <v>0</v>
      </c>
      <c r="AJ278" s="166" t="str">
        <f t="shared" si="113"/>
        <v>NA</v>
      </c>
      <c r="AK278" s="166" t="str">
        <f t="shared" si="98"/>
        <v/>
      </c>
      <c r="AL278" s="166" t="str">
        <f t="shared" si="99"/>
        <v/>
      </c>
      <c r="AM278" s="166" t="str">
        <f t="shared" si="100"/>
        <v/>
      </c>
      <c r="AN278" s="166">
        <f t="shared" si="101"/>
        <v>0</v>
      </c>
      <c r="AO278" s="166">
        <f t="shared" si="102"/>
        <v>0</v>
      </c>
      <c r="AP278" s="166">
        <f t="shared" si="103"/>
        <v>0</v>
      </c>
      <c r="AQ278" s="166">
        <f t="shared" si="104"/>
        <v>0</v>
      </c>
      <c r="AR278" s="167" t="str">
        <f>IF('Year 8 _2022'!$S277="","", 'Year 8 _2022'!$S277)</f>
        <v/>
      </c>
      <c r="AS278" s="166" t="str">
        <f>IF('Year 8 _2022'!$Z277="","", 'Year 8 _2022'!$Z277)</f>
        <v/>
      </c>
      <c r="AT278" s="166" t="str">
        <f t="shared" si="119"/>
        <v/>
      </c>
      <c r="AU278" s="166" t="str">
        <f t="shared" si="105"/>
        <v>NA</v>
      </c>
      <c r="AV278" s="166" t="str">
        <f>IF(AU278="NA","",IF(AU278=999999, "", IF(AU278=888888, "", IF(COUNTIF($AU$11:AU278,AU278)=1,AU278,""))))</f>
        <v/>
      </c>
      <c r="AW278" s="166" t="str">
        <f t="shared" si="106"/>
        <v>NA</v>
      </c>
      <c r="AX278" s="166" t="str">
        <f>IF(AW278="NA","",IF(AW278=999999, "", IF(AW278=888888, "", IF(COUNTIF($AW$11:AW278,AW278)=1,AW278,""))))</f>
        <v/>
      </c>
      <c r="AY278" s="166" t="str">
        <f t="shared" si="107"/>
        <v>NA</v>
      </c>
      <c r="AZ278" s="166" t="str">
        <f>IF(AY278="NA","",IF(AY278=999999, "", IF(AY278=888888, "", IF(COUNTIF($AY$11:AY278,AY278)=1,AY278,""))))</f>
        <v/>
      </c>
      <c r="BA278" s="166">
        <f t="shared" si="114"/>
        <v>0</v>
      </c>
      <c r="BB278" s="166">
        <f t="shared" si="115"/>
        <v>0</v>
      </c>
      <c r="BC278" s="166" t="str">
        <f t="shared" si="116"/>
        <v/>
      </c>
      <c r="BD278" s="166" t="str">
        <f t="shared" si="108"/>
        <v/>
      </c>
      <c r="BE278" s="120" t="str">
        <f t="shared" si="117"/>
        <v>NA</v>
      </c>
      <c r="BF278" s="120" t="str">
        <f>IF(BE278="NA","",IF(BE278=999999, "", IF(BE278=888888, "", IF(COUNTIF($BE$11:BE278,BE278)=1,BE278,""))))</f>
        <v/>
      </c>
      <c r="BG278" s="121"/>
      <c r="BH278" s="121"/>
      <c r="BI278" s="121"/>
      <c r="BJ278" s="121"/>
      <c r="BK278" s="121"/>
      <c r="BL278" s="121"/>
      <c r="BM278" s="119"/>
      <c r="BN278" s="119"/>
      <c r="BO278" s="119"/>
      <c r="BP278" s="119"/>
      <c r="BQ278" s="119"/>
      <c r="BR278" s="119"/>
      <c r="BS278" s="119"/>
      <c r="BT278" s="119"/>
      <c r="BU278" s="119"/>
      <c r="BV278" s="119"/>
      <c r="BW278" s="119"/>
      <c r="BX278" s="119"/>
      <c r="BY278" s="119"/>
      <c r="BZ278" s="121"/>
      <c r="CA278" s="121"/>
      <c r="CB278" s="121"/>
      <c r="CC278" s="121"/>
      <c r="CD278" s="118"/>
      <c r="CE278" s="118"/>
      <c r="CF278" s="26"/>
      <c r="CG278" s="26"/>
      <c r="CH278" s="26"/>
      <c r="CI278" s="26"/>
      <c r="CJ278" s="26"/>
      <c r="CK278" s="26"/>
      <c r="CL278" s="26"/>
      <c r="CM278" s="26"/>
      <c r="CN278" s="26"/>
      <c r="CO278" s="26"/>
      <c r="CP278" s="26"/>
      <c r="CQ278" s="26"/>
      <c r="CR278" s="26"/>
      <c r="CS278" s="26"/>
      <c r="CT278" s="26"/>
      <c r="CU278" s="26"/>
    </row>
    <row r="279" spans="1:99" ht="15.5" x14ac:dyDescent="0.35">
      <c r="A279" s="203" t="str">
        <f t="shared" si="109"/>
        <v/>
      </c>
      <c r="B279" s="161" t="str">
        <f>IF('Year 8 _2022'!$B278="","", 'Year 8 _2022'!$B278)</f>
        <v/>
      </c>
      <c r="C279" s="160" t="str">
        <f>IF('Year 8 _2022'!$C278="","", 'Year 8 _2022'!$C278)</f>
        <v>NA</v>
      </c>
      <c r="D279" s="149" t="str">
        <f>IF('Year 8 _2022'!$D278="","", 'Year 8 _2022'!$D278)</f>
        <v/>
      </c>
      <c r="E279" s="138"/>
      <c r="F279" s="230" t="str">
        <f>IF('Year 8 _2022'!$E278="","", 'Year 8 _2022'!$E278)</f>
        <v/>
      </c>
      <c r="G279" s="161" t="str">
        <f>IF('Year 8 _2022'!$AB278="","", 'Year 8 _2022'!$AB278)</f>
        <v/>
      </c>
      <c r="H279" s="120"/>
      <c r="I279" s="171" t="str">
        <f>IF('Year 8 _2022'!$I278="","", 'Year 8 _2022'!$I278)</f>
        <v/>
      </c>
      <c r="J279" s="181"/>
      <c r="K279" s="180" t="str">
        <f>IF('Year 8 _2022'!$J278="","", 'Year 8 _2022'!$J278)</f>
        <v/>
      </c>
      <c r="L279" s="181"/>
      <c r="M279" s="180">
        <f t="shared" si="118"/>
        <v>0</v>
      </c>
      <c r="N279" s="180" t="str">
        <f>IF('Year 8 _2022'!$L278="","", 'Year 8 _2022'!$L278)</f>
        <v/>
      </c>
      <c r="O279" s="181"/>
      <c r="P279" s="171">
        <f>IF('Year 8 _2022'!$O278="",0, ('Year 8 _2022'!$O278+'Year 8 _2022'!$R278))</f>
        <v>0</v>
      </c>
      <c r="Q279" s="181"/>
      <c r="R279" s="180">
        <f>IF('Year 8 _2022'!$P278="",0, 'Year 8 _2022'!$P278)</f>
        <v>0</v>
      </c>
      <c r="S279" s="242"/>
      <c r="T279" s="349"/>
      <c r="U279" s="242"/>
      <c r="V279" s="174">
        <f t="shared" si="110"/>
        <v>0</v>
      </c>
      <c r="W279" s="351"/>
      <c r="X279" s="175"/>
      <c r="Y279" s="180">
        <f>IF('Year 8 _2022'!$V278="",0, ('Year 8 _2022'!$V278+'Year 8 _2022'!$Y278))</f>
        <v>0</v>
      </c>
      <c r="Z279" s="181"/>
      <c r="AA279" s="162">
        <f>IF('Year 8 _2022'!$W278="",0, 'Year 8 _2022'!$W278)</f>
        <v>0</v>
      </c>
      <c r="AB279" s="184"/>
      <c r="AC279" s="353"/>
      <c r="AD279" s="120"/>
      <c r="AE279" s="174">
        <f t="shared" si="120"/>
        <v>0</v>
      </c>
      <c r="AF279" s="183"/>
      <c r="AG279" s="165" t="str">
        <f t="shared" si="111"/>
        <v/>
      </c>
      <c r="AH279" s="170" t="str">
        <f t="shared" si="112"/>
        <v/>
      </c>
      <c r="AI279" s="153">
        <f t="shared" si="97"/>
        <v>0</v>
      </c>
      <c r="AJ279" s="166" t="str">
        <f t="shared" si="113"/>
        <v>NA</v>
      </c>
      <c r="AK279" s="166" t="str">
        <f t="shared" si="98"/>
        <v/>
      </c>
      <c r="AL279" s="166" t="str">
        <f t="shared" si="99"/>
        <v/>
      </c>
      <c r="AM279" s="166" t="str">
        <f t="shared" si="100"/>
        <v/>
      </c>
      <c r="AN279" s="166">
        <f t="shared" si="101"/>
        <v>0</v>
      </c>
      <c r="AO279" s="166">
        <f t="shared" si="102"/>
        <v>0</v>
      </c>
      <c r="AP279" s="166">
        <f t="shared" si="103"/>
        <v>0</v>
      </c>
      <c r="AQ279" s="166">
        <f t="shared" si="104"/>
        <v>0</v>
      </c>
      <c r="AR279" s="167" t="str">
        <f>IF('Year 8 _2022'!$S278="","", 'Year 8 _2022'!$S278)</f>
        <v/>
      </c>
      <c r="AS279" s="166" t="str">
        <f>IF('Year 8 _2022'!$Z278="","", 'Year 8 _2022'!$Z278)</f>
        <v/>
      </c>
      <c r="AT279" s="166" t="str">
        <f t="shared" si="119"/>
        <v/>
      </c>
      <c r="AU279" s="166" t="str">
        <f t="shared" si="105"/>
        <v>NA</v>
      </c>
      <c r="AV279" s="166" t="str">
        <f>IF(AU279="NA","",IF(AU279=999999, "", IF(AU279=888888, "", IF(COUNTIF($AU$11:AU279,AU279)=1,AU279,""))))</f>
        <v/>
      </c>
      <c r="AW279" s="166" t="str">
        <f t="shared" si="106"/>
        <v>NA</v>
      </c>
      <c r="AX279" s="166" t="str">
        <f>IF(AW279="NA","",IF(AW279=999999, "", IF(AW279=888888, "", IF(COUNTIF($AW$11:AW279,AW279)=1,AW279,""))))</f>
        <v/>
      </c>
      <c r="AY279" s="166" t="str">
        <f t="shared" si="107"/>
        <v>NA</v>
      </c>
      <c r="AZ279" s="166" t="str">
        <f>IF(AY279="NA","",IF(AY279=999999, "", IF(AY279=888888, "", IF(COUNTIF($AY$11:AY279,AY279)=1,AY279,""))))</f>
        <v/>
      </c>
      <c r="BA279" s="166">
        <f t="shared" si="114"/>
        <v>0</v>
      </c>
      <c r="BB279" s="166">
        <f t="shared" si="115"/>
        <v>0</v>
      </c>
      <c r="BC279" s="166" t="str">
        <f t="shared" si="116"/>
        <v/>
      </c>
      <c r="BD279" s="166" t="str">
        <f t="shared" si="108"/>
        <v/>
      </c>
      <c r="BE279" s="120" t="str">
        <f t="shared" si="117"/>
        <v>NA</v>
      </c>
      <c r="BF279" s="120" t="str">
        <f>IF(BE279="NA","",IF(BE279=999999, "", IF(BE279=888888, "", IF(COUNTIF($BE$11:BE279,BE279)=1,BE279,""))))</f>
        <v/>
      </c>
      <c r="BG279" s="121"/>
      <c r="BH279" s="121"/>
      <c r="BI279" s="121"/>
      <c r="BJ279" s="121"/>
      <c r="BK279" s="121"/>
      <c r="BL279" s="121"/>
      <c r="BM279" s="119"/>
      <c r="BN279" s="119"/>
      <c r="BO279" s="119"/>
      <c r="BP279" s="119"/>
      <c r="BQ279" s="119"/>
      <c r="BR279" s="119"/>
      <c r="BS279" s="119"/>
      <c r="BT279" s="119"/>
      <c r="BU279" s="119"/>
      <c r="BV279" s="119"/>
      <c r="BW279" s="119"/>
      <c r="BX279" s="119"/>
      <c r="BY279" s="119"/>
      <c r="BZ279" s="121"/>
      <c r="CA279" s="121"/>
      <c r="CB279" s="121"/>
      <c r="CC279" s="121"/>
      <c r="CD279" s="118"/>
      <c r="CE279" s="118"/>
      <c r="CF279" s="26"/>
      <c r="CG279" s="26"/>
      <c r="CH279" s="26"/>
      <c r="CI279" s="26"/>
      <c r="CJ279" s="26"/>
      <c r="CK279" s="26"/>
      <c r="CL279" s="26"/>
      <c r="CM279" s="26"/>
      <c r="CN279" s="26"/>
      <c r="CO279" s="26"/>
      <c r="CP279" s="26"/>
      <c r="CQ279" s="26"/>
      <c r="CR279" s="26"/>
      <c r="CS279" s="26"/>
      <c r="CT279" s="26"/>
      <c r="CU279" s="26"/>
    </row>
    <row r="280" spans="1:99" ht="15.5" x14ac:dyDescent="0.35">
      <c r="A280" s="203" t="str">
        <f t="shared" si="109"/>
        <v/>
      </c>
      <c r="B280" s="161" t="str">
        <f>IF('Year 8 _2022'!$B279="","", 'Year 8 _2022'!$B279)</f>
        <v/>
      </c>
      <c r="C280" s="160" t="str">
        <f>IF('Year 8 _2022'!$C279="","", 'Year 8 _2022'!$C279)</f>
        <v>NA</v>
      </c>
      <c r="D280" s="149" t="str">
        <f>IF('Year 8 _2022'!$D279="","", 'Year 8 _2022'!$D279)</f>
        <v/>
      </c>
      <c r="E280" s="138"/>
      <c r="F280" s="230" t="str">
        <f>IF('Year 8 _2022'!$E279="","", 'Year 8 _2022'!$E279)</f>
        <v/>
      </c>
      <c r="G280" s="161" t="str">
        <f>IF('Year 8 _2022'!$AB279="","", 'Year 8 _2022'!$AB279)</f>
        <v/>
      </c>
      <c r="H280" s="120"/>
      <c r="I280" s="171" t="str">
        <f>IF('Year 8 _2022'!$I279="","", 'Year 8 _2022'!$I279)</f>
        <v/>
      </c>
      <c r="J280" s="181"/>
      <c r="K280" s="180" t="str">
        <f>IF('Year 8 _2022'!$J279="","", 'Year 8 _2022'!$J279)</f>
        <v/>
      </c>
      <c r="L280" s="181"/>
      <c r="M280" s="180">
        <f t="shared" si="118"/>
        <v>0</v>
      </c>
      <c r="N280" s="180" t="str">
        <f>IF('Year 8 _2022'!$L279="","", 'Year 8 _2022'!$L279)</f>
        <v/>
      </c>
      <c r="O280" s="181"/>
      <c r="P280" s="171">
        <f>IF('Year 8 _2022'!$O279="",0, ('Year 8 _2022'!$O279+'Year 8 _2022'!$R279))</f>
        <v>0</v>
      </c>
      <c r="Q280" s="181"/>
      <c r="R280" s="180">
        <f>IF('Year 8 _2022'!$P279="",0, 'Year 8 _2022'!$P279)</f>
        <v>0</v>
      </c>
      <c r="S280" s="242"/>
      <c r="T280" s="349"/>
      <c r="U280" s="242"/>
      <c r="V280" s="174">
        <f t="shared" si="110"/>
        <v>0</v>
      </c>
      <c r="W280" s="351"/>
      <c r="X280" s="175"/>
      <c r="Y280" s="180">
        <f>IF('Year 8 _2022'!$V279="",0, ('Year 8 _2022'!$V279+'Year 8 _2022'!$Y279))</f>
        <v>0</v>
      </c>
      <c r="Z280" s="181"/>
      <c r="AA280" s="162">
        <f>IF('Year 8 _2022'!$W279="",0, 'Year 8 _2022'!$W279)</f>
        <v>0</v>
      </c>
      <c r="AB280" s="184"/>
      <c r="AC280" s="353"/>
      <c r="AD280" s="120"/>
      <c r="AE280" s="174">
        <f t="shared" si="120"/>
        <v>0</v>
      </c>
      <c r="AF280" s="183"/>
      <c r="AG280" s="165" t="str">
        <f t="shared" si="111"/>
        <v/>
      </c>
      <c r="AH280" s="170" t="str">
        <f t="shared" si="112"/>
        <v/>
      </c>
      <c r="AI280" s="153">
        <f t="shared" si="97"/>
        <v>0</v>
      </c>
      <c r="AJ280" s="166" t="str">
        <f t="shared" si="113"/>
        <v>NA</v>
      </c>
      <c r="AK280" s="166" t="str">
        <f t="shared" si="98"/>
        <v/>
      </c>
      <c r="AL280" s="166" t="str">
        <f t="shared" si="99"/>
        <v/>
      </c>
      <c r="AM280" s="166" t="str">
        <f t="shared" si="100"/>
        <v/>
      </c>
      <c r="AN280" s="166">
        <f t="shared" si="101"/>
        <v>0</v>
      </c>
      <c r="AO280" s="166">
        <f t="shared" si="102"/>
        <v>0</v>
      </c>
      <c r="AP280" s="166">
        <f t="shared" si="103"/>
        <v>0</v>
      </c>
      <c r="AQ280" s="166">
        <f t="shared" si="104"/>
        <v>0</v>
      </c>
      <c r="AR280" s="167" t="str">
        <f>IF('Year 8 _2022'!$S279="","", 'Year 8 _2022'!$S279)</f>
        <v/>
      </c>
      <c r="AS280" s="166" t="str">
        <f>IF('Year 8 _2022'!$Z279="","", 'Year 8 _2022'!$Z279)</f>
        <v/>
      </c>
      <c r="AT280" s="166" t="str">
        <f t="shared" si="119"/>
        <v/>
      </c>
      <c r="AU280" s="166" t="str">
        <f t="shared" si="105"/>
        <v>NA</v>
      </c>
      <c r="AV280" s="166" t="str">
        <f>IF(AU280="NA","",IF(AU280=999999, "", IF(AU280=888888, "", IF(COUNTIF($AU$11:AU280,AU280)=1,AU280,""))))</f>
        <v/>
      </c>
      <c r="AW280" s="166" t="str">
        <f t="shared" si="106"/>
        <v>NA</v>
      </c>
      <c r="AX280" s="166" t="str">
        <f>IF(AW280="NA","",IF(AW280=999999, "", IF(AW280=888888, "", IF(COUNTIF($AW$11:AW280,AW280)=1,AW280,""))))</f>
        <v/>
      </c>
      <c r="AY280" s="166" t="str">
        <f t="shared" si="107"/>
        <v>NA</v>
      </c>
      <c r="AZ280" s="166" t="str">
        <f>IF(AY280="NA","",IF(AY280=999999, "", IF(AY280=888888, "", IF(COUNTIF($AY$11:AY280,AY280)=1,AY280,""))))</f>
        <v/>
      </c>
      <c r="BA280" s="166">
        <f t="shared" si="114"/>
        <v>0</v>
      </c>
      <c r="BB280" s="166">
        <f t="shared" si="115"/>
        <v>0</v>
      </c>
      <c r="BC280" s="166" t="str">
        <f t="shared" si="116"/>
        <v/>
      </c>
      <c r="BD280" s="166" t="str">
        <f t="shared" si="108"/>
        <v/>
      </c>
      <c r="BE280" s="120" t="str">
        <f t="shared" si="117"/>
        <v>NA</v>
      </c>
      <c r="BF280" s="120" t="str">
        <f>IF(BE280="NA","",IF(BE280=999999, "", IF(BE280=888888, "", IF(COUNTIF($BE$11:BE280,BE280)=1,BE280,""))))</f>
        <v/>
      </c>
      <c r="BG280" s="121"/>
      <c r="BH280" s="121"/>
      <c r="BI280" s="121"/>
      <c r="BJ280" s="121"/>
      <c r="BK280" s="121"/>
      <c r="BL280" s="121"/>
      <c r="BM280" s="119"/>
      <c r="BN280" s="119"/>
      <c r="BO280" s="119"/>
      <c r="BP280" s="119"/>
      <c r="BQ280" s="119"/>
      <c r="BR280" s="119"/>
      <c r="BS280" s="119"/>
      <c r="BT280" s="119"/>
      <c r="BU280" s="119"/>
      <c r="BV280" s="119"/>
      <c r="BW280" s="119"/>
      <c r="BX280" s="119"/>
      <c r="BY280" s="119"/>
      <c r="BZ280" s="121"/>
      <c r="CA280" s="121"/>
      <c r="CB280" s="121"/>
      <c r="CC280" s="121"/>
      <c r="CD280" s="118"/>
      <c r="CE280" s="118"/>
      <c r="CF280" s="26"/>
      <c r="CG280" s="26"/>
      <c r="CH280" s="26"/>
      <c r="CI280" s="26"/>
      <c r="CJ280" s="26"/>
      <c r="CK280" s="26"/>
      <c r="CL280" s="26"/>
      <c r="CM280" s="26"/>
      <c r="CN280" s="26"/>
      <c r="CO280" s="26"/>
      <c r="CP280" s="26"/>
      <c r="CQ280" s="26"/>
      <c r="CR280" s="26"/>
      <c r="CS280" s="26"/>
      <c r="CT280" s="26"/>
      <c r="CU280" s="26"/>
    </row>
    <row r="281" spans="1:99" ht="15.5" x14ac:dyDescent="0.35">
      <c r="A281" s="203" t="str">
        <f t="shared" si="109"/>
        <v/>
      </c>
      <c r="B281" s="161" t="str">
        <f>IF('Year 8 _2022'!$B280="","", 'Year 8 _2022'!$B280)</f>
        <v/>
      </c>
      <c r="C281" s="160" t="str">
        <f>IF('Year 8 _2022'!$C280="","", 'Year 8 _2022'!$C280)</f>
        <v>NA</v>
      </c>
      <c r="D281" s="149" t="str">
        <f>IF('Year 8 _2022'!$D280="","", 'Year 8 _2022'!$D280)</f>
        <v/>
      </c>
      <c r="E281" s="138"/>
      <c r="F281" s="230" t="str">
        <f>IF('Year 8 _2022'!$E280="","", 'Year 8 _2022'!$E280)</f>
        <v/>
      </c>
      <c r="G281" s="161" t="str">
        <f>IF('Year 8 _2022'!$AB280="","", 'Year 8 _2022'!$AB280)</f>
        <v/>
      </c>
      <c r="H281" s="120"/>
      <c r="I281" s="171" t="str">
        <f>IF('Year 8 _2022'!$I280="","", 'Year 8 _2022'!$I280)</f>
        <v/>
      </c>
      <c r="J281" s="181"/>
      <c r="K281" s="180" t="str">
        <f>IF('Year 8 _2022'!$J280="","", 'Year 8 _2022'!$J280)</f>
        <v/>
      </c>
      <c r="L281" s="181"/>
      <c r="M281" s="180">
        <f t="shared" si="118"/>
        <v>0</v>
      </c>
      <c r="N281" s="180" t="str">
        <f>IF('Year 8 _2022'!$L280="","", 'Year 8 _2022'!$L280)</f>
        <v/>
      </c>
      <c r="O281" s="181"/>
      <c r="P281" s="171">
        <f>IF('Year 8 _2022'!$O280="",0, ('Year 8 _2022'!$O280+'Year 8 _2022'!$R280))</f>
        <v>0</v>
      </c>
      <c r="Q281" s="181"/>
      <c r="R281" s="180">
        <f>IF('Year 8 _2022'!$P280="",0, 'Year 8 _2022'!$P280)</f>
        <v>0</v>
      </c>
      <c r="S281" s="242"/>
      <c r="T281" s="349"/>
      <c r="U281" s="242"/>
      <c r="V281" s="174">
        <f t="shared" si="110"/>
        <v>0</v>
      </c>
      <c r="W281" s="351"/>
      <c r="X281" s="175"/>
      <c r="Y281" s="180">
        <f>IF('Year 8 _2022'!$V280="",0, ('Year 8 _2022'!$V280+'Year 8 _2022'!$Y280))</f>
        <v>0</v>
      </c>
      <c r="Z281" s="181"/>
      <c r="AA281" s="162">
        <f>IF('Year 8 _2022'!$W280="",0, 'Year 8 _2022'!$W280)</f>
        <v>0</v>
      </c>
      <c r="AB281" s="184"/>
      <c r="AC281" s="353"/>
      <c r="AD281" s="120"/>
      <c r="AE281" s="174">
        <f t="shared" si="120"/>
        <v>0</v>
      </c>
      <c r="AF281" s="183"/>
      <c r="AG281" s="165" t="str">
        <f t="shared" si="111"/>
        <v/>
      </c>
      <c r="AH281" s="170" t="str">
        <f t="shared" si="112"/>
        <v/>
      </c>
      <c r="AI281" s="153">
        <f t="shared" si="97"/>
        <v>0</v>
      </c>
      <c r="AJ281" s="166" t="str">
        <f t="shared" si="113"/>
        <v>NA</v>
      </c>
      <c r="AK281" s="166" t="str">
        <f t="shared" si="98"/>
        <v/>
      </c>
      <c r="AL281" s="166" t="str">
        <f t="shared" si="99"/>
        <v/>
      </c>
      <c r="AM281" s="166" t="str">
        <f t="shared" si="100"/>
        <v/>
      </c>
      <c r="AN281" s="166">
        <f t="shared" si="101"/>
        <v>0</v>
      </c>
      <c r="AO281" s="166">
        <f t="shared" si="102"/>
        <v>0</v>
      </c>
      <c r="AP281" s="166">
        <f t="shared" si="103"/>
        <v>0</v>
      </c>
      <c r="AQ281" s="166">
        <f t="shared" si="104"/>
        <v>0</v>
      </c>
      <c r="AR281" s="167" t="str">
        <f>IF('Year 8 _2022'!$S280="","", 'Year 8 _2022'!$S280)</f>
        <v/>
      </c>
      <c r="AS281" s="166" t="str">
        <f>IF('Year 8 _2022'!$Z280="","", 'Year 8 _2022'!$Z280)</f>
        <v/>
      </c>
      <c r="AT281" s="166" t="str">
        <f t="shared" si="119"/>
        <v/>
      </c>
      <c r="AU281" s="166" t="str">
        <f t="shared" si="105"/>
        <v>NA</v>
      </c>
      <c r="AV281" s="166" t="str">
        <f>IF(AU281="NA","",IF(AU281=999999, "", IF(AU281=888888, "", IF(COUNTIF($AU$11:AU281,AU281)=1,AU281,""))))</f>
        <v/>
      </c>
      <c r="AW281" s="166" t="str">
        <f t="shared" si="106"/>
        <v>NA</v>
      </c>
      <c r="AX281" s="166" t="str">
        <f>IF(AW281="NA","",IF(AW281=999999, "", IF(AW281=888888, "", IF(COUNTIF($AW$11:AW281,AW281)=1,AW281,""))))</f>
        <v/>
      </c>
      <c r="AY281" s="166" t="str">
        <f t="shared" si="107"/>
        <v>NA</v>
      </c>
      <c r="AZ281" s="166" t="str">
        <f>IF(AY281="NA","",IF(AY281=999999, "", IF(AY281=888888, "", IF(COUNTIF($AY$11:AY281,AY281)=1,AY281,""))))</f>
        <v/>
      </c>
      <c r="BA281" s="166">
        <f t="shared" si="114"/>
        <v>0</v>
      </c>
      <c r="BB281" s="166">
        <f t="shared" si="115"/>
        <v>0</v>
      </c>
      <c r="BC281" s="166" t="str">
        <f t="shared" si="116"/>
        <v/>
      </c>
      <c r="BD281" s="166" t="str">
        <f t="shared" si="108"/>
        <v/>
      </c>
      <c r="BE281" s="120" t="str">
        <f t="shared" si="117"/>
        <v>NA</v>
      </c>
      <c r="BF281" s="120" t="str">
        <f>IF(BE281="NA","",IF(BE281=999999, "", IF(BE281=888888, "", IF(COUNTIF($BE$11:BE281,BE281)=1,BE281,""))))</f>
        <v/>
      </c>
      <c r="BG281" s="121"/>
      <c r="BH281" s="121"/>
      <c r="BI281" s="121"/>
      <c r="BJ281" s="121"/>
      <c r="BK281" s="121"/>
      <c r="BL281" s="121"/>
      <c r="BM281" s="119"/>
      <c r="BN281" s="119"/>
      <c r="BO281" s="119"/>
      <c r="BP281" s="119"/>
      <c r="BQ281" s="119"/>
      <c r="BR281" s="119"/>
      <c r="BS281" s="119"/>
      <c r="BT281" s="119"/>
      <c r="BU281" s="119"/>
      <c r="BV281" s="119"/>
      <c r="BW281" s="119"/>
      <c r="BX281" s="119"/>
      <c r="BY281" s="119"/>
      <c r="BZ281" s="121"/>
      <c r="CA281" s="121"/>
      <c r="CB281" s="121"/>
      <c r="CC281" s="121"/>
      <c r="CD281" s="118"/>
      <c r="CE281" s="118"/>
      <c r="CF281" s="26"/>
      <c r="CG281" s="26"/>
      <c r="CH281" s="26"/>
      <c r="CI281" s="26"/>
      <c r="CJ281" s="26"/>
      <c r="CK281" s="26"/>
      <c r="CL281" s="26"/>
      <c r="CM281" s="26"/>
      <c r="CN281" s="26"/>
      <c r="CO281" s="26"/>
      <c r="CP281" s="26"/>
      <c r="CQ281" s="26"/>
      <c r="CR281" s="26"/>
      <c r="CS281" s="26"/>
      <c r="CT281" s="26"/>
      <c r="CU281" s="26"/>
    </row>
    <row r="282" spans="1:99" ht="15.5" x14ac:dyDescent="0.35">
      <c r="A282" s="203" t="str">
        <f t="shared" si="109"/>
        <v/>
      </c>
      <c r="B282" s="161" t="str">
        <f>IF('Year 8 _2022'!$B281="","", 'Year 8 _2022'!$B281)</f>
        <v/>
      </c>
      <c r="C282" s="160" t="str">
        <f>IF('Year 8 _2022'!$C281="","", 'Year 8 _2022'!$C281)</f>
        <v>NA</v>
      </c>
      <c r="D282" s="149" t="str">
        <f>IF('Year 8 _2022'!$D281="","", 'Year 8 _2022'!$D281)</f>
        <v/>
      </c>
      <c r="E282" s="138"/>
      <c r="F282" s="230" t="str">
        <f>IF('Year 8 _2022'!$E281="","", 'Year 8 _2022'!$E281)</f>
        <v/>
      </c>
      <c r="G282" s="161" t="str">
        <f>IF('Year 8 _2022'!$AB281="","", 'Year 8 _2022'!$AB281)</f>
        <v/>
      </c>
      <c r="H282" s="120"/>
      <c r="I282" s="171" t="str">
        <f>IF('Year 8 _2022'!$I281="","", 'Year 8 _2022'!$I281)</f>
        <v/>
      </c>
      <c r="J282" s="181"/>
      <c r="K282" s="180" t="str">
        <f>IF('Year 8 _2022'!$J281="","", 'Year 8 _2022'!$J281)</f>
        <v/>
      </c>
      <c r="L282" s="181"/>
      <c r="M282" s="180">
        <f t="shared" si="118"/>
        <v>0</v>
      </c>
      <c r="N282" s="180" t="str">
        <f>IF('Year 8 _2022'!$L281="","", 'Year 8 _2022'!$L281)</f>
        <v/>
      </c>
      <c r="O282" s="181"/>
      <c r="P282" s="171">
        <f>IF('Year 8 _2022'!$O281="",0, ('Year 8 _2022'!$O281+'Year 8 _2022'!$R281))</f>
        <v>0</v>
      </c>
      <c r="Q282" s="181"/>
      <c r="R282" s="180">
        <f>IF('Year 8 _2022'!$P281="",0, 'Year 8 _2022'!$P281)</f>
        <v>0</v>
      </c>
      <c r="S282" s="242"/>
      <c r="T282" s="349"/>
      <c r="U282" s="242"/>
      <c r="V282" s="174">
        <f t="shared" si="110"/>
        <v>0</v>
      </c>
      <c r="W282" s="351"/>
      <c r="X282" s="175"/>
      <c r="Y282" s="180">
        <f>IF('Year 8 _2022'!$V281="",0, ('Year 8 _2022'!$V281+'Year 8 _2022'!$Y281))</f>
        <v>0</v>
      </c>
      <c r="Z282" s="181"/>
      <c r="AA282" s="162">
        <f>IF('Year 8 _2022'!$W281="",0, 'Year 8 _2022'!$W281)</f>
        <v>0</v>
      </c>
      <c r="AB282" s="184"/>
      <c r="AC282" s="353"/>
      <c r="AD282" s="120"/>
      <c r="AE282" s="174">
        <f t="shared" si="120"/>
        <v>0</v>
      </c>
      <c r="AF282" s="183"/>
      <c r="AG282" s="165" t="str">
        <f t="shared" si="111"/>
        <v/>
      </c>
      <c r="AH282" s="170" t="str">
        <f t="shared" si="112"/>
        <v/>
      </c>
      <c r="AI282" s="153">
        <f t="shared" si="97"/>
        <v>0</v>
      </c>
      <c r="AJ282" s="166" t="str">
        <f t="shared" si="113"/>
        <v>NA</v>
      </c>
      <c r="AK282" s="166" t="str">
        <f t="shared" si="98"/>
        <v/>
      </c>
      <c r="AL282" s="166" t="str">
        <f t="shared" si="99"/>
        <v/>
      </c>
      <c r="AM282" s="166" t="str">
        <f t="shared" si="100"/>
        <v/>
      </c>
      <c r="AN282" s="166">
        <f t="shared" si="101"/>
        <v>0</v>
      </c>
      <c r="AO282" s="166">
        <f t="shared" si="102"/>
        <v>0</v>
      </c>
      <c r="AP282" s="166">
        <f t="shared" si="103"/>
        <v>0</v>
      </c>
      <c r="AQ282" s="166">
        <f t="shared" si="104"/>
        <v>0</v>
      </c>
      <c r="AR282" s="167" t="str">
        <f>IF('Year 8 _2022'!$S281="","", 'Year 8 _2022'!$S281)</f>
        <v/>
      </c>
      <c r="AS282" s="166" t="str">
        <f>IF('Year 8 _2022'!$Z281="","", 'Year 8 _2022'!$Z281)</f>
        <v/>
      </c>
      <c r="AT282" s="166" t="str">
        <f t="shared" si="119"/>
        <v/>
      </c>
      <c r="AU282" s="166" t="str">
        <f t="shared" si="105"/>
        <v>NA</v>
      </c>
      <c r="AV282" s="166" t="str">
        <f>IF(AU282="NA","",IF(AU282=999999, "", IF(AU282=888888, "", IF(COUNTIF($AU$11:AU282,AU282)=1,AU282,""))))</f>
        <v/>
      </c>
      <c r="AW282" s="166" t="str">
        <f t="shared" si="106"/>
        <v>NA</v>
      </c>
      <c r="AX282" s="166" t="str">
        <f>IF(AW282="NA","",IF(AW282=999999, "", IF(AW282=888888, "", IF(COUNTIF($AW$11:AW282,AW282)=1,AW282,""))))</f>
        <v/>
      </c>
      <c r="AY282" s="166" t="str">
        <f t="shared" si="107"/>
        <v>NA</v>
      </c>
      <c r="AZ282" s="166" t="str">
        <f>IF(AY282="NA","",IF(AY282=999999, "", IF(AY282=888888, "", IF(COUNTIF($AY$11:AY282,AY282)=1,AY282,""))))</f>
        <v/>
      </c>
      <c r="BA282" s="166">
        <f t="shared" si="114"/>
        <v>0</v>
      </c>
      <c r="BB282" s="166">
        <f t="shared" si="115"/>
        <v>0</v>
      </c>
      <c r="BC282" s="166" t="str">
        <f t="shared" si="116"/>
        <v/>
      </c>
      <c r="BD282" s="166" t="str">
        <f t="shared" si="108"/>
        <v/>
      </c>
      <c r="BE282" s="120" t="str">
        <f t="shared" si="117"/>
        <v>NA</v>
      </c>
      <c r="BF282" s="120" t="str">
        <f>IF(BE282="NA","",IF(BE282=999999, "", IF(BE282=888888, "", IF(COUNTIF($BE$11:BE282,BE282)=1,BE282,""))))</f>
        <v/>
      </c>
      <c r="BG282" s="121"/>
      <c r="BH282" s="121"/>
      <c r="BI282" s="121"/>
      <c r="BJ282" s="121"/>
      <c r="BK282" s="121"/>
      <c r="BL282" s="121"/>
      <c r="BM282" s="119"/>
      <c r="BN282" s="119"/>
      <c r="BO282" s="119"/>
      <c r="BP282" s="119"/>
      <c r="BQ282" s="119"/>
      <c r="BR282" s="119"/>
      <c r="BS282" s="119"/>
      <c r="BT282" s="119"/>
      <c r="BU282" s="119"/>
      <c r="BV282" s="119"/>
      <c r="BW282" s="119"/>
      <c r="BX282" s="119"/>
      <c r="BY282" s="119"/>
      <c r="BZ282" s="121"/>
      <c r="CA282" s="121"/>
      <c r="CB282" s="121"/>
      <c r="CC282" s="121"/>
      <c r="CD282" s="118"/>
      <c r="CE282" s="118"/>
      <c r="CF282" s="26"/>
      <c r="CG282" s="26"/>
      <c r="CH282" s="26"/>
      <c r="CI282" s="26"/>
      <c r="CJ282" s="26"/>
      <c r="CK282" s="26"/>
      <c r="CL282" s="26"/>
      <c r="CM282" s="26"/>
      <c r="CN282" s="26"/>
      <c r="CO282" s="26"/>
      <c r="CP282" s="26"/>
      <c r="CQ282" s="26"/>
      <c r="CR282" s="26"/>
      <c r="CS282" s="26"/>
      <c r="CT282" s="26"/>
      <c r="CU282" s="26"/>
    </row>
    <row r="283" spans="1:99" ht="15.5" x14ac:dyDescent="0.35">
      <c r="A283" s="203" t="str">
        <f t="shared" si="109"/>
        <v/>
      </c>
      <c r="B283" s="161" t="str">
        <f>IF('Year 8 _2022'!$B282="","", 'Year 8 _2022'!$B282)</f>
        <v/>
      </c>
      <c r="C283" s="160" t="str">
        <f>IF('Year 8 _2022'!$C282="","", 'Year 8 _2022'!$C282)</f>
        <v>NA</v>
      </c>
      <c r="D283" s="149" t="str">
        <f>IF('Year 8 _2022'!$D282="","", 'Year 8 _2022'!$D282)</f>
        <v/>
      </c>
      <c r="E283" s="138"/>
      <c r="F283" s="230" t="str">
        <f>IF('Year 8 _2022'!$E282="","", 'Year 8 _2022'!$E282)</f>
        <v/>
      </c>
      <c r="G283" s="161" t="str">
        <f>IF('Year 8 _2022'!$AB282="","", 'Year 8 _2022'!$AB282)</f>
        <v/>
      </c>
      <c r="H283" s="120"/>
      <c r="I283" s="171" t="str">
        <f>IF('Year 8 _2022'!$I282="","", 'Year 8 _2022'!$I282)</f>
        <v/>
      </c>
      <c r="J283" s="181"/>
      <c r="K283" s="180" t="str">
        <f>IF('Year 8 _2022'!$J282="","", 'Year 8 _2022'!$J282)</f>
        <v/>
      </c>
      <c r="L283" s="181"/>
      <c r="M283" s="180">
        <f t="shared" si="118"/>
        <v>0</v>
      </c>
      <c r="N283" s="180" t="str">
        <f>IF('Year 8 _2022'!$L282="","", 'Year 8 _2022'!$L282)</f>
        <v/>
      </c>
      <c r="O283" s="181"/>
      <c r="P283" s="171">
        <f>IF('Year 8 _2022'!$O282="",0, ('Year 8 _2022'!$O282+'Year 8 _2022'!$R282))</f>
        <v>0</v>
      </c>
      <c r="Q283" s="181"/>
      <c r="R283" s="180">
        <f>IF('Year 8 _2022'!$P282="",0, 'Year 8 _2022'!$P282)</f>
        <v>0</v>
      </c>
      <c r="S283" s="242"/>
      <c r="T283" s="349"/>
      <c r="U283" s="242"/>
      <c r="V283" s="174">
        <f t="shared" si="110"/>
        <v>0</v>
      </c>
      <c r="W283" s="351"/>
      <c r="X283" s="175"/>
      <c r="Y283" s="180">
        <f>IF('Year 8 _2022'!$V282="",0, ('Year 8 _2022'!$V282+'Year 8 _2022'!$Y282))</f>
        <v>0</v>
      </c>
      <c r="Z283" s="181"/>
      <c r="AA283" s="162">
        <f>IF('Year 8 _2022'!$W282="",0, 'Year 8 _2022'!$W282)</f>
        <v>0</v>
      </c>
      <c r="AB283" s="184"/>
      <c r="AC283" s="353"/>
      <c r="AD283" s="120"/>
      <c r="AE283" s="174">
        <f t="shared" si="120"/>
        <v>0</v>
      </c>
      <c r="AF283" s="183"/>
      <c r="AG283" s="165" t="str">
        <f t="shared" si="111"/>
        <v/>
      </c>
      <c r="AH283" s="170" t="str">
        <f t="shared" si="112"/>
        <v/>
      </c>
      <c r="AI283" s="153">
        <f t="shared" si="97"/>
        <v>0</v>
      </c>
      <c r="AJ283" s="166" t="str">
        <f t="shared" si="113"/>
        <v>NA</v>
      </c>
      <c r="AK283" s="166" t="str">
        <f t="shared" si="98"/>
        <v/>
      </c>
      <c r="AL283" s="166" t="str">
        <f t="shared" si="99"/>
        <v/>
      </c>
      <c r="AM283" s="166" t="str">
        <f t="shared" si="100"/>
        <v/>
      </c>
      <c r="AN283" s="166">
        <f t="shared" si="101"/>
        <v>0</v>
      </c>
      <c r="AO283" s="166">
        <f t="shared" si="102"/>
        <v>0</v>
      </c>
      <c r="AP283" s="166">
        <f t="shared" si="103"/>
        <v>0</v>
      </c>
      <c r="AQ283" s="166">
        <f t="shared" si="104"/>
        <v>0</v>
      </c>
      <c r="AR283" s="167" t="str">
        <f>IF('Year 8 _2022'!$S282="","", 'Year 8 _2022'!$S282)</f>
        <v/>
      </c>
      <c r="AS283" s="166" t="str">
        <f>IF('Year 8 _2022'!$Z282="","", 'Year 8 _2022'!$Z282)</f>
        <v/>
      </c>
      <c r="AT283" s="166" t="str">
        <f t="shared" si="119"/>
        <v/>
      </c>
      <c r="AU283" s="166" t="str">
        <f t="shared" si="105"/>
        <v>NA</v>
      </c>
      <c r="AV283" s="166" t="str">
        <f>IF(AU283="NA","",IF(AU283=999999, "", IF(AU283=888888, "", IF(COUNTIF($AU$11:AU283,AU283)=1,AU283,""))))</f>
        <v/>
      </c>
      <c r="AW283" s="166" t="str">
        <f t="shared" si="106"/>
        <v>NA</v>
      </c>
      <c r="AX283" s="166" t="str">
        <f>IF(AW283="NA","",IF(AW283=999999, "", IF(AW283=888888, "", IF(COUNTIF($AW$11:AW283,AW283)=1,AW283,""))))</f>
        <v/>
      </c>
      <c r="AY283" s="166" t="str">
        <f t="shared" si="107"/>
        <v>NA</v>
      </c>
      <c r="AZ283" s="166" t="str">
        <f>IF(AY283="NA","",IF(AY283=999999, "", IF(AY283=888888, "", IF(COUNTIF($AY$11:AY283,AY283)=1,AY283,""))))</f>
        <v/>
      </c>
      <c r="BA283" s="166">
        <f t="shared" si="114"/>
        <v>0</v>
      </c>
      <c r="BB283" s="166">
        <f t="shared" si="115"/>
        <v>0</v>
      </c>
      <c r="BC283" s="166" t="str">
        <f t="shared" si="116"/>
        <v/>
      </c>
      <c r="BD283" s="166" t="str">
        <f t="shared" si="108"/>
        <v/>
      </c>
      <c r="BE283" s="120" t="str">
        <f t="shared" si="117"/>
        <v>NA</v>
      </c>
      <c r="BF283" s="120" t="str">
        <f>IF(BE283="NA","",IF(BE283=999999, "", IF(BE283=888888, "", IF(COUNTIF($BE$11:BE283,BE283)=1,BE283,""))))</f>
        <v/>
      </c>
      <c r="BG283" s="121"/>
      <c r="BH283" s="121"/>
      <c r="BI283" s="121"/>
      <c r="BJ283" s="121"/>
      <c r="BK283" s="121"/>
      <c r="BL283" s="121"/>
      <c r="BM283" s="119"/>
      <c r="BN283" s="119"/>
      <c r="BO283" s="119"/>
      <c r="BP283" s="119"/>
      <c r="BQ283" s="119"/>
      <c r="BR283" s="119"/>
      <c r="BS283" s="119"/>
      <c r="BT283" s="119"/>
      <c r="BU283" s="119"/>
      <c r="BV283" s="119"/>
      <c r="BW283" s="119"/>
      <c r="BX283" s="119"/>
      <c r="BY283" s="119"/>
      <c r="BZ283" s="121"/>
      <c r="CA283" s="121"/>
      <c r="CB283" s="121"/>
      <c r="CC283" s="121"/>
      <c r="CD283" s="118"/>
      <c r="CE283" s="118"/>
      <c r="CF283" s="26"/>
      <c r="CG283" s="26"/>
      <c r="CH283" s="26"/>
      <c r="CI283" s="26"/>
      <c r="CJ283" s="26"/>
      <c r="CK283" s="26"/>
      <c r="CL283" s="26"/>
      <c r="CM283" s="26"/>
      <c r="CN283" s="26"/>
      <c r="CO283" s="26"/>
      <c r="CP283" s="26"/>
      <c r="CQ283" s="26"/>
      <c r="CR283" s="26"/>
      <c r="CS283" s="26"/>
      <c r="CT283" s="26"/>
      <c r="CU283" s="26"/>
    </row>
    <row r="284" spans="1:99" ht="15.5" x14ac:dyDescent="0.35">
      <c r="A284" s="203" t="str">
        <f t="shared" si="109"/>
        <v/>
      </c>
      <c r="B284" s="161" t="str">
        <f>IF('Year 8 _2022'!$B283="","", 'Year 8 _2022'!$B283)</f>
        <v/>
      </c>
      <c r="C284" s="160" t="str">
        <f>IF('Year 8 _2022'!$C283="","", 'Year 8 _2022'!$C283)</f>
        <v>NA</v>
      </c>
      <c r="D284" s="149" t="str">
        <f>IF('Year 8 _2022'!$D283="","", 'Year 8 _2022'!$D283)</f>
        <v/>
      </c>
      <c r="E284" s="138"/>
      <c r="F284" s="230" t="str">
        <f>IF('Year 8 _2022'!$E283="","", 'Year 8 _2022'!$E283)</f>
        <v/>
      </c>
      <c r="G284" s="161" t="str">
        <f>IF('Year 8 _2022'!$AB283="","", 'Year 8 _2022'!$AB283)</f>
        <v/>
      </c>
      <c r="H284" s="120"/>
      <c r="I284" s="171" t="str">
        <f>IF('Year 8 _2022'!$I283="","", 'Year 8 _2022'!$I283)</f>
        <v/>
      </c>
      <c r="J284" s="181"/>
      <c r="K284" s="180" t="str">
        <f>IF('Year 8 _2022'!$J283="","", 'Year 8 _2022'!$J283)</f>
        <v/>
      </c>
      <c r="L284" s="181"/>
      <c r="M284" s="180">
        <f t="shared" si="118"/>
        <v>0</v>
      </c>
      <c r="N284" s="180" t="str">
        <f>IF('Year 8 _2022'!$L283="","", 'Year 8 _2022'!$L283)</f>
        <v/>
      </c>
      <c r="O284" s="181"/>
      <c r="P284" s="171">
        <f>IF('Year 8 _2022'!$O283="",0, ('Year 8 _2022'!$O283+'Year 8 _2022'!$R283))</f>
        <v>0</v>
      </c>
      <c r="Q284" s="181"/>
      <c r="R284" s="180">
        <f>IF('Year 8 _2022'!$P283="",0, 'Year 8 _2022'!$P283)</f>
        <v>0</v>
      </c>
      <c r="S284" s="242"/>
      <c r="T284" s="349"/>
      <c r="U284" s="242"/>
      <c r="V284" s="174">
        <f t="shared" si="110"/>
        <v>0</v>
      </c>
      <c r="W284" s="351"/>
      <c r="X284" s="175"/>
      <c r="Y284" s="180">
        <f>IF('Year 8 _2022'!$V283="",0, ('Year 8 _2022'!$V283+'Year 8 _2022'!$Y283))</f>
        <v>0</v>
      </c>
      <c r="Z284" s="181"/>
      <c r="AA284" s="162">
        <f>IF('Year 8 _2022'!$W283="",0, 'Year 8 _2022'!$W283)</f>
        <v>0</v>
      </c>
      <c r="AB284" s="184"/>
      <c r="AC284" s="353"/>
      <c r="AD284" s="120"/>
      <c r="AE284" s="174">
        <f t="shared" si="120"/>
        <v>0</v>
      </c>
      <c r="AF284" s="183"/>
      <c r="AG284" s="165" t="str">
        <f t="shared" si="111"/>
        <v/>
      </c>
      <c r="AH284" s="170" t="str">
        <f t="shared" si="112"/>
        <v/>
      </c>
      <c r="AI284" s="153">
        <f t="shared" si="97"/>
        <v>0</v>
      </c>
      <c r="AJ284" s="166" t="str">
        <f t="shared" si="113"/>
        <v>NA</v>
      </c>
      <c r="AK284" s="166" t="str">
        <f t="shared" si="98"/>
        <v/>
      </c>
      <c r="AL284" s="166" t="str">
        <f t="shared" si="99"/>
        <v/>
      </c>
      <c r="AM284" s="166" t="str">
        <f t="shared" si="100"/>
        <v/>
      </c>
      <c r="AN284" s="166">
        <f t="shared" si="101"/>
        <v>0</v>
      </c>
      <c r="AO284" s="166">
        <f t="shared" si="102"/>
        <v>0</v>
      </c>
      <c r="AP284" s="166">
        <f t="shared" si="103"/>
        <v>0</v>
      </c>
      <c r="AQ284" s="166">
        <f t="shared" si="104"/>
        <v>0</v>
      </c>
      <c r="AR284" s="167" t="str">
        <f>IF('Year 8 _2022'!$S283="","", 'Year 8 _2022'!$S283)</f>
        <v/>
      </c>
      <c r="AS284" s="166" t="str">
        <f>IF('Year 8 _2022'!$Z283="","", 'Year 8 _2022'!$Z283)</f>
        <v/>
      </c>
      <c r="AT284" s="166" t="str">
        <f t="shared" si="119"/>
        <v/>
      </c>
      <c r="AU284" s="166" t="str">
        <f t="shared" si="105"/>
        <v>NA</v>
      </c>
      <c r="AV284" s="166" t="str">
        <f>IF(AU284="NA","",IF(AU284=999999, "", IF(AU284=888888, "", IF(COUNTIF($AU$11:AU284,AU284)=1,AU284,""))))</f>
        <v/>
      </c>
      <c r="AW284" s="166" t="str">
        <f t="shared" si="106"/>
        <v>NA</v>
      </c>
      <c r="AX284" s="166" t="str">
        <f>IF(AW284="NA","",IF(AW284=999999, "", IF(AW284=888888, "", IF(COUNTIF($AW$11:AW284,AW284)=1,AW284,""))))</f>
        <v/>
      </c>
      <c r="AY284" s="166" t="str">
        <f t="shared" si="107"/>
        <v>NA</v>
      </c>
      <c r="AZ284" s="166" t="str">
        <f>IF(AY284="NA","",IF(AY284=999999, "", IF(AY284=888888, "", IF(COUNTIF($AY$11:AY284,AY284)=1,AY284,""))))</f>
        <v/>
      </c>
      <c r="BA284" s="166">
        <f t="shared" si="114"/>
        <v>0</v>
      </c>
      <c r="BB284" s="166">
        <f t="shared" si="115"/>
        <v>0</v>
      </c>
      <c r="BC284" s="166" t="str">
        <f t="shared" si="116"/>
        <v/>
      </c>
      <c r="BD284" s="166" t="str">
        <f t="shared" si="108"/>
        <v/>
      </c>
      <c r="BE284" s="120" t="str">
        <f t="shared" si="117"/>
        <v>NA</v>
      </c>
      <c r="BF284" s="120" t="str">
        <f>IF(BE284="NA","",IF(BE284=999999, "", IF(BE284=888888, "", IF(COUNTIF($BE$11:BE284,BE284)=1,BE284,""))))</f>
        <v/>
      </c>
      <c r="BG284" s="121"/>
      <c r="BH284" s="121"/>
      <c r="BI284" s="121"/>
      <c r="BJ284" s="121"/>
      <c r="BK284" s="121"/>
      <c r="BL284" s="121"/>
      <c r="BM284" s="119"/>
      <c r="BN284" s="119"/>
      <c r="BO284" s="119"/>
      <c r="BP284" s="119"/>
      <c r="BQ284" s="119"/>
      <c r="BR284" s="119"/>
      <c r="BS284" s="119"/>
      <c r="BT284" s="119"/>
      <c r="BU284" s="119"/>
      <c r="BV284" s="119"/>
      <c r="BW284" s="119"/>
      <c r="BX284" s="119"/>
      <c r="BY284" s="119"/>
      <c r="BZ284" s="121"/>
      <c r="CA284" s="121"/>
      <c r="CB284" s="121"/>
      <c r="CC284" s="121"/>
      <c r="CD284" s="118"/>
      <c r="CE284" s="118"/>
      <c r="CF284" s="26"/>
      <c r="CG284" s="26"/>
      <c r="CH284" s="26"/>
      <c r="CI284" s="26"/>
      <c r="CJ284" s="26"/>
      <c r="CK284" s="26"/>
      <c r="CL284" s="26"/>
      <c r="CM284" s="26"/>
      <c r="CN284" s="26"/>
      <c r="CO284" s="26"/>
      <c r="CP284" s="26"/>
      <c r="CQ284" s="26"/>
      <c r="CR284" s="26"/>
      <c r="CS284" s="26"/>
      <c r="CT284" s="26"/>
      <c r="CU284" s="26"/>
    </row>
    <row r="285" spans="1:99" ht="15.5" x14ac:dyDescent="0.35">
      <c r="A285" s="203" t="str">
        <f t="shared" si="109"/>
        <v/>
      </c>
      <c r="B285" s="161" t="str">
        <f>IF('Year 8 _2022'!$B284="","", 'Year 8 _2022'!$B284)</f>
        <v/>
      </c>
      <c r="C285" s="160" t="str">
        <f>IF('Year 8 _2022'!$C284="","", 'Year 8 _2022'!$C284)</f>
        <v>NA</v>
      </c>
      <c r="D285" s="149" t="str">
        <f>IF('Year 8 _2022'!$D284="","", 'Year 8 _2022'!$D284)</f>
        <v/>
      </c>
      <c r="E285" s="138"/>
      <c r="F285" s="230" t="str">
        <f>IF('Year 8 _2022'!$E284="","", 'Year 8 _2022'!$E284)</f>
        <v/>
      </c>
      <c r="G285" s="161" t="str">
        <f>IF('Year 8 _2022'!$AB284="","", 'Year 8 _2022'!$AB284)</f>
        <v/>
      </c>
      <c r="H285" s="120"/>
      <c r="I285" s="171" t="str">
        <f>IF('Year 8 _2022'!$I284="","", 'Year 8 _2022'!$I284)</f>
        <v/>
      </c>
      <c r="J285" s="181"/>
      <c r="K285" s="180" t="str">
        <f>IF('Year 8 _2022'!$J284="","", 'Year 8 _2022'!$J284)</f>
        <v/>
      </c>
      <c r="L285" s="181"/>
      <c r="M285" s="180">
        <f t="shared" si="118"/>
        <v>0</v>
      </c>
      <c r="N285" s="180" t="str">
        <f>IF('Year 8 _2022'!$L284="","", 'Year 8 _2022'!$L284)</f>
        <v/>
      </c>
      <c r="O285" s="181"/>
      <c r="P285" s="171">
        <f>IF('Year 8 _2022'!$O284="",0, ('Year 8 _2022'!$O284+'Year 8 _2022'!$R284))</f>
        <v>0</v>
      </c>
      <c r="Q285" s="181"/>
      <c r="R285" s="180">
        <f>IF('Year 8 _2022'!$P284="",0, 'Year 8 _2022'!$P284)</f>
        <v>0</v>
      </c>
      <c r="S285" s="242"/>
      <c r="T285" s="349"/>
      <c r="U285" s="242"/>
      <c r="V285" s="174">
        <f t="shared" si="110"/>
        <v>0</v>
      </c>
      <c r="W285" s="351"/>
      <c r="X285" s="175"/>
      <c r="Y285" s="180">
        <f>IF('Year 8 _2022'!$V284="",0, ('Year 8 _2022'!$V284+'Year 8 _2022'!$Y284))</f>
        <v>0</v>
      </c>
      <c r="Z285" s="181"/>
      <c r="AA285" s="162">
        <f>IF('Year 8 _2022'!$W284="",0, 'Year 8 _2022'!$W284)</f>
        <v>0</v>
      </c>
      <c r="AB285" s="184"/>
      <c r="AC285" s="353"/>
      <c r="AD285" s="120"/>
      <c r="AE285" s="174">
        <f t="shared" si="120"/>
        <v>0</v>
      </c>
      <c r="AF285" s="183"/>
      <c r="AG285" s="165" t="str">
        <f t="shared" si="111"/>
        <v/>
      </c>
      <c r="AH285" s="170" t="str">
        <f t="shared" si="112"/>
        <v/>
      </c>
      <c r="AI285" s="153">
        <f t="shared" si="97"/>
        <v>0</v>
      </c>
      <c r="AJ285" s="166" t="str">
        <f t="shared" si="113"/>
        <v>NA</v>
      </c>
      <c r="AK285" s="166" t="str">
        <f t="shared" si="98"/>
        <v/>
      </c>
      <c r="AL285" s="166" t="str">
        <f t="shared" si="99"/>
        <v/>
      </c>
      <c r="AM285" s="166" t="str">
        <f t="shared" si="100"/>
        <v/>
      </c>
      <c r="AN285" s="166">
        <f t="shared" si="101"/>
        <v>0</v>
      </c>
      <c r="AO285" s="166">
        <f t="shared" si="102"/>
        <v>0</v>
      </c>
      <c r="AP285" s="166">
        <f t="shared" si="103"/>
        <v>0</v>
      </c>
      <c r="AQ285" s="166">
        <f t="shared" si="104"/>
        <v>0</v>
      </c>
      <c r="AR285" s="167" t="str">
        <f>IF('Year 8 _2022'!$S284="","", 'Year 8 _2022'!$S284)</f>
        <v/>
      </c>
      <c r="AS285" s="166" t="str">
        <f>IF('Year 8 _2022'!$Z284="","", 'Year 8 _2022'!$Z284)</f>
        <v/>
      </c>
      <c r="AT285" s="166" t="str">
        <f t="shared" si="119"/>
        <v/>
      </c>
      <c r="AU285" s="166" t="str">
        <f t="shared" si="105"/>
        <v>NA</v>
      </c>
      <c r="AV285" s="166" t="str">
        <f>IF(AU285="NA","",IF(AU285=999999, "", IF(AU285=888888, "", IF(COUNTIF($AU$11:AU285,AU285)=1,AU285,""))))</f>
        <v/>
      </c>
      <c r="AW285" s="166" t="str">
        <f t="shared" si="106"/>
        <v>NA</v>
      </c>
      <c r="AX285" s="166" t="str">
        <f>IF(AW285="NA","",IF(AW285=999999, "", IF(AW285=888888, "", IF(COUNTIF($AW$11:AW285,AW285)=1,AW285,""))))</f>
        <v/>
      </c>
      <c r="AY285" s="166" t="str">
        <f t="shared" si="107"/>
        <v>NA</v>
      </c>
      <c r="AZ285" s="166" t="str">
        <f>IF(AY285="NA","",IF(AY285=999999, "", IF(AY285=888888, "", IF(COUNTIF($AY$11:AY285,AY285)=1,AY285,""))))</f>
        <v/>
      </c>
      <c r="BA285" s="166">
        <f t="shared" si="114"/>
        <v>0</v>
      </c>
      <c r="BB285" s="166">
        <f t="shared" si="115"/>
        <v>0</v>
      </c>
      <c r="BC285" s="166" t="str">
        <f t="shared" si="116"/>
        <v/>
      </c>
      <c r="BD285" s="166" t="str">
        <f t="shared" si="108"/>
        <v/>
      </c>
      <c r="BE285" s="120" t="str">
        <f t="shared" si="117"/>
        <v>NA</v>
      </c>
      <c r="BF285" s="120" t="str">
        <f>IF(BE285="NA","",IF(BE285=999999, "", IF(BE285=888888, "", IF(COUNTIF($BE$11:BE285,BE285)=1,BE285,""))))</f>
        <v/>
      </c>
      <c r="BG285" s="121"/>
      <c r="BH285" s="121"/>
      <c r="BI285" s="121"/>
      <c r="BJ285" s="121"/>
      <c r="BK285" s="121"/>
      <c r="BL285" s="121"/>
      <c r="BM285" s="119"/>
      <c r="BN285" s="119"/>
      <c r="BO285" s="119"/>
      <c r="BP285" s="119"/>
      <c r="BQ285" s="119"/>
      <c r="BR285" s="119"/>
      <c r="BS285" s="119"/>
      <c r="BT285" s="119"/>
      <c r="BU285" s="119"/>
      <c r="BV285" s="119"/>
      <c r="BW285" s="119"/>
      <c r="BX285" s="119"/>
      <c r="BY285" s="119"/>
      <c r="BZ285" s="121"/>
      <c r="CA285" s="121"/>
      <c r="CB285" s="121"/>
      <c r="CC285" s="121"/>
      <c r="CD285" s="118"/>
      <c r="CE285" s="118"/>
      <c r="CF285" s="26"/>
      <c r="CG285" s="26"/>
      <c r="CH285" s="26"/>
      <c r="CI285" s="26"/>
      <c r="CJ285" s="26"/>
      <c r="CK285" s="26"/>
      <c r="CL285" s="26"/>
      <c r="CM285" s="26"/>
      <c r="CN285" s="26"/>
      <c r="CO285" s="26"/>
      <c r="CP285" s="26"/>
      <c r="CQ285" s="26"/>
      <c r="CR285" s="26"/>
      <c r="CS285" s="26"/>
      <c r="CT285" s="26"/>
      <c r="CU285" s="26"/>
    </row>
    <row r="286" spans="1:99" ht="15.5" x14ac:dyDescent="0.35">
      <c r="A286" s="203" t="str">
        <f t="shared" si="109"/>
        <v/>
      </c>
      <c r="B286" s="161" t="str">
        <f>IF('Year 8 _2022'!$B285="","", 'Year 8 _2022'!$B285)</f>
        <v/>
      </c>
      <c r="C286" s="160" t="str">
        <f>IF('Year 8 _2022'!$C285="","", 'Year 8 _2022'!$C285)</f>
        <v>NA</v>
      </c>
      <c r="D286" s="149" t="str">
        <f>IF('Year 8 _2022'!$D285="","", 'Year 8 _2022'!$D285)</f>
        <v/>
      </c>
      <c r="E286" s="138"/>
      <c r="F286" s="230" t="str">
        <f>IF('Year 8 _2022'!$E285="","", 'Year 8 _2022'!$E285)</f>
        <v/>
      </c>
      <c r="G286" s="161" t="str">
        <f>IF('Year 8 _2022'!$AB285="","", 'Year 8 _2022'!$AB285)</f>
        <v/>
      </c>
      <c r="H286" s="120"/>
      <c r="I286" s="171" t="str">
        <f>IF('Year 8 _2022'!$I285="","", 'Year 8 _2022'!$I285)</f>
        <v/>
      </c>
      <c r="J286" s="181"/>
      <c r="K286" s="180" t="str">
        <f>IF('Year 8 _2022'!$J285="","", 'Year 8 _2022'!$J285)</f>
        <v/>
      </c>
      <c r="L286" s="181"/>
      <c r="M286" s="180">
        <f t="shared" si="118"/>
        <v>0</v>
      </c>
      <c r="N286" s="180" t="str">
        <f>IF('Year 8 _2022'!$L285="","", 'Year 8 _2022'!$L285)</f>
        <v/>
      </c>
      <c r="O286" s="181"/>
      <c r="P286" s="171">
        <f>IF('Year 8 _2022'!$O285="",0, ('Year 8 _2022'!$O285+'Year 8 _2022'!$R285))</f>
        <v>0</v>
      </c>
      <c r="Q286" s="181"/>
      <c r="R286" s="180">
        <f>IF('Year 8 _2022'!$P285="",0, 'Year 8 _2022'!$P285)</f>
        <v>0</v>
      </c>
      <c r="S286" s="242"/>
      <c r="T286" s="349"/>
      <c r="U286" s="242"/>
      <c r="V286" s="174">
        <f t="shared" si="110"/>
        <v>0</v>
      </c>
      <c r="W286" s="351"/>
      <c r="X286" s="175"/>
      <c r="Y286" s="180">
        <f>IF('Year 8 _2022'!$V285="",0, ('Year 8 _2022'!$V285+'Year 8 _2022'!$Y285))</f>
        <v>0</v>
      </c>
      <c r="Z286" s="181"/>
      <c r="AA286" s="162">
        <f>IF('Year 8 _2022'!$W285="",0, 'Year 8 _2022'!$W285)</f>
        <v>0</v>
      </c>
      <c r="AB286" s="184"/>
      <c r="AC286" s="353"/>
      <c r="AD286" s="120"/>
      <c r="AE286" s="174">
        <f t="shared" si="120"/>
        <v>0</v>
      </c>
      <c r="AF286" s="183"/>
      <c r="AG286" s="165" t="str">
        <f t="shared" si="111"/>
        <v/>
      </c>
      <c r="AH286" s="170" t="str">
        <f t="shared" si="112"/>
        <v/>
      </c>
      <c r="AI286" s="153">
        <f t="shared" si="97"/>
        <v>0</v>
      </c>
      <c r="AJ286" s="166" t="str">
        <f t="shared" si="113"/>
        <v>NA</v>
      </c>
      <c r="AK286" s="166" t="str">
        <f t="shared" si="98"/>
        <v/>
      </c>
      <c r="AL286" s="166" t="str">
        <f t="shared" si="99"/>
        <v/>
      </c>
      <c r="AM286" s="166" t="str">
        <f t="shared" si="100"/>
        <v/>
      </c>
      <c r="AN286" s="166">
        <f t="shared" si="101"/>
        <v>0</v>
      </c>
      <c r="AO286" s="166">
        <f t="shared" si="102"/>
        <v>0</v>
      </c>
      <c r="AP286" s="166">
        <f t="shared" si="103"/>
        <v>0</v>
      </c>
      <c r="AQ286" s="166">
        <f t="shared" si="104"/>
        <v>0</v>
      </c>
      <c r="AR286" s="167" t="str">
        <f>IF('Year 8 _2022'!$S285="","", 'Year 8 _2022'!$S285)</f>
        <v/>
      </c>
      <c r="AS286" s="166" t="str">
        <f>IF('Year 8 _2022'!$Z285="","", 'Year 8 _2022'!$Z285)</f>
        <v/>
      </c>
      <c r="AT286" s="166" t="str">
        <f t="shared" si="119"/>
        <v/>
      </c>
      <c r="AU286" s="166" t="str">
        <f t="shared" si="105"/>
        <v>NA</v>
      </c>
      <c r="AV286" s="166" t="str">
        <f>IF(AU286="NA","",IF(AU286=999999, "", IF(AU286=888888, "", IF(COUNTIF($AU$11:AU286,AU286)=1,AU286,""))))</f>
        <v/>
      </c>
      <c r="AW286" s="166" t="str">
        <f t="shared" si="106"/>
        <v>NA</v>
      </c>
      <c r="AX286" s="166" t="str">
        <f>IF(AW286="NA","",IF(AW286=999999, "", IF(AW286=888888, "", IF(COUNTIF($AW$11:AW286,AW286)=1,AW286,""))))</f>
        <v/>
      </c>
      <c r="AY286" s="166" t="str">
        <f t="shared" si="107"/>
        <v>NA</v>
      </c>
      <c r="AZ286" s="166" t="str">
        <f>IF(AY286="NA","",IF(AY286=999999, "", IF(AY286=888888, "", IF(COUNTIF($AY$11:AY286,AY286)=1,AY286,""))))</f>
        <v/>
      </c>
      <c r="BA286" s="166">
        <f t="shared" si="114"/>
        <v>0</v>
      </c>
      <c r="BB286" s="166">
        <f t="shared" si="115"/>
        <v>0</v>
      </c>
      <c r="BC286" s="166" t="str">
        <f t="shared" si="116"/>
        <v/>
      </c>
      <c r="BD286" s="166" t="str">
        <f t="shared" si="108"/>
        <v/>
      </c>
      <c r="BE286" s="120" t="str">
        <f t="shared" si="117"/>
        <v>NA</v>
      </c>
      <c r="BF286" s="120" t="str">
        <f>IF(BE286="NA","",IF(BE286=999999, "", IF(BE286=888888, "", IF(COUNTIF($BE$11:BE286,BE286)=1,BE286,""))))</f>
        <v/>
      </c>
      <c r="BG286" s="121"/>
      <c r="BH286" s="121"/>
      <c r="BI286" s="121"/>
      <c r="BJ286" s="121"/>
      <c r="BK286" s="121"/>
      <c r="BL286" s="121"/>
      <c r="BM286" s="119"/>
      <c r="BN286" s="119"/>
      <c r="BO286" s="119"/>
      <c r="BP286" s="119"/>
      <c r="BQ286" s="119"/>
      <c r="BR286" s="119"/>
      <c r="BS286" s="119"/>
      <c r="BT286" s="119"/>
      <c r="BU286" s="119"/>
      <c r="BV286" s="119"/>
      <c r="BW286" s="119"/>
      <c r="BX286" s="119"/>
      <c r="BY286" s="119"/>
      <c r="BZ286" s="121"/>
      <c r="CA286" s="121"/>
      <c r="CB286" s="121"/>
      <c r="CC286" s="121"/>
      <c r="CD286" s="118"/>
      <c r="CE286" s="118"/>
      <c r="CF286" s="26"/>
      <c r="CG286" s="26"/>
      <c r="CH286" s="26"/>
      <c r="CI286" s="26"/>
      <c r="CJ286" s="26"/>
      <c r="CK286" s="26"/>
      <c r="CL286" s="26"/>
      <c r="CM286" s="26"/>
      <c r="CN286" s="26"/>
      <c r="CO286" s="26"/>
      <c r="CP286" s="26"/>
      <c r="CQ286" s="26"/>
      <c r="CR286" s="26"/>
      <c r="CS286" s="26"/>
      <c r="CT286" s="26"/>
      <c r="CU286" s="26"/>
    </row>
    <row r="287" spans="1:99" ht="15.5" x14ac:dyDescent="0.35">
      <c r="A287" s="203" t="str">
        <f t="shared" si="109"/>
        <v/>
      </c>
      <c r="B287" s="161" t="str">
        <f>IF('Year 8 _2022'!$B286="","", 'Year 8 _2022'!$B286)</f>
        <v/>
      </c>
      <c r="C287" s="160" t="str">
        <f>IF('Year 8 _2022'!$C286="","", 'Year 8 _2022'!$C286)</f>
        <v>NA</v>
      </c>
      <c r="D287" s="149" t="str">
        <f>IF('Year 8 _2022'!$D286="","", 'Year 8 _2022'!$D286)</f>
        <v/>
      </c>
      <c r="E287" s="138"/>
      <c r="F287" s="230" t="str">
        <f>IF('Year 8 _2022'!$E286="","", 'Year 8 _2022'!$E286)</f>
        <v/>
      </c>
      <c r="G287" s="161" t="str">
        <f>IF('Year 8 _2022'!$AB286="","", 'Year 8 _2022'!$AB286)</f>
        <v/>
      </c>
      <c r="H287" s="120"/>
      <c r="I287" s="171" t="str">
        <f>IF('Year 8 _2022'!$I286="","", 'Year 8 _2022'!$I286)</f>
        <v/>
      </c>
      <c r="J287" s="181"/>
      <c r="K287" s="180" t="str">
        <f>IF('Year 8 _2022'!$J286="","", 'Year 8 _2022'!$J286)</f>
        <v/>
      </c>
      <c r="L287" s="181"/>
      <c r="M287" s="180">
        <f t="shared" si="118"/>
        <v>0</v>
      </c>
      <c r="N287" s="180" t="str">
        <f>IF('Year 8 _2022'!$L286="","", 'Year 8 _2022'!$L286)</f>
        <v/>
      </c>
      <c r="O287" s="181"/>
      <c r="P287" s="171">
        <f>IF('Year 8 _2022'!$O286="",0, ('Year 8 _2022'!$O286+'Year 8 _2022'!$R286))</f>
        <v>0</v>
      </c>
      <c r="Q287" s="181"/>
      <c r="R287" s="180">
        <f>IF('Year 8 _2022'!$P286="",0, 'Year 8 _2022'!$P286)</f>
        <v>0</v>
      </c>
      <c r="S287" s="242"/>
      <c r="T287" s="349"/>
      <c r="U287" s="242"/>
      <c r="V287" s="174">
        <f t="shared" si="110"/>
        <v>0</v>
      </c>
      <c r="W287" s="351"/>
      <c r="X287" s="175"/>
      <c r="Y287" s="180">
        <f>IF('Year 8 _2022'!$V286="",0, ('Year 8 _2022'!$V286+'Year 8 _2022'!$Y286))</f>
        <v>0</v>
      </c>
      <c r="Z287" s="181"/>
      <c r="AA287" s="162">
        <f>IF('Year 8 _2022'!$W286="",0, 'Year 8 _2022'!$W286)</f>
        <v>0</v>
      </c>
      <c r="AB287" s="184"/>
      <c r="AC287" s="353"/>
      <c r="AD287" s="120"/>
      <c r="AE287" s="174">
        <f t="shared" si="120"/>
        <v>0</v>
      </c>
      <c r="AF287" s="183"/>
      <c r="AG287" s="165" t="str">
        <f t="shared" si="111"/>
        <v/>
      </c>
      <c r="AH287" s="170" t="str">
        <f t="shared" si="112"/>
        <v/>
      </c>
      <c r="AI287" s="153">
        <f t="shared" si="97"/>
        <v>0</v>
      </c>
      <c r="AJ287" s="166" t="str">
        <f t="shared" si="113"/>
        <v>NA</v>
      </c>
      <c r="AK287" s="166" t="str">
        <f t="shared" si="98"/>
        <v/>
      </c>
      <c r="AL287" s="166" t="str">
        <f t="shared" si="99"/>
        <v/>
      </c>
      <c r="AM287" s="166" t="str">
        <f t="shared" si="100"/>
        <v/>
      </c>
      <c r="AN287" s="166">
        <f t="shared" si="101"/>
        <v>0</v>
      </c>
      <c r="AO287" s="166">
        <f t="shared" si="102"/>
        <v>0</v>
      </c>
      <c r="AP287" s="166">
        <f t="shared" si="103"/>
        <v>0</v>
      </c>
      <c r="AQ287" s="166">
        <f t="shared" si="104"/>
        <v>0</v>
      </c>
      <c r="AR287" s="167" t="str">
        <f>IF('Year 8 _2022'!$S286="","", 'Year 8 _2022'!$S286)</f>
        <v/>
      </c>
      <c r="AS287" s="166" t="str">
        <f>IF('Year 8 _2022'!$Z286="","", 'Year 8 _2022'!$Z286)</f>
        <v/>
      </c>
      <c r="AT287" s="166" t="str">
        <f t="shared" si="119"/>
        <v/>
      </c>
      <c r="AU287" s="166" t="str">
        <f t="shared" si="105"/>
        <v>NA</v>
      </c>
      <c r="AV287" s="166" t="str">
        <f>IF(AU287="NA","",IF(AU287=999999, "", IF(AU287=888888, "", IF(COUNTIF($AU$11:AU287,AU287)=1,AU287,""))))</f>
        <v/>
      </c>
      <c r="AW287" s="166" t="str">
        <f t="shared" si="106"/>
        <v>NA</v>
      </c>
      <c r="AX287" s="166" t="str">
        <f>IF(AW287="NA","",IF(AW287=999999, "", IF(AW287=888888, "", IF(COUNTIF($AW$11:AW287,AW287)=1,AW287,""))))</f>
        <v/>
      </c>
      <c r="AY287" s="166" t="str">
        <f t="shared" si="107"/>
        <v>NA</v>
      </c>
      <c r="AZ287" s="166" t="str">
        <f>IF(AY287="NA","",IF(AY287=999999, "", IF(AY287=888888, "", IF(COUNTIF($AY$11:AY287,AY287)=1,AY287,""))))</f>
        <v/>
      </c>
      <c r="BA287" s="166">
        <f t="shared" si="114"/>
        <v>0</v>
      </c>
      <c r="BB287" s="166">
        <f t="shared" si="115"/>
        <v>0</v>
      </c>
      <c r="BC287" s="166" t="str">
        <f t="shared" si="116"/>
        <v/>
      </c>
      <c r="BD287" s="166" t="str">
        <f t="shared" si="108"/>
        <v/>
      </c>
      <c r="BE287" s="120" t="str">
        <f t="shared" si="117"/>
        <v>NA</v>
      </c>
      <c r="BF287" s="120" t="str">
        <f>IF(BE287="NA","",IF(BE287=999999, "", IF(BE287=888888, "", IF(COUNTIF($BE$11:BE287,BE287)=1,BE287,""))))</f>
        <v/>
      </c>
      <c r="BG287" s="121"/>
      <c r="BH287" s="121"/>
      <c r="BI287" s="121"/>
      <c r="BJ287" s="121"/>
      <c r="BK287" s="121"/>
      <c r="BL287" s="121"/>
      <c r="BM287" s="119"/>
      <c r="BN287" s="119"/>
      <c r="BO287" s="119"/>
      <c r="BP287" s="119"/>
      <c r="BQ287" s="119"/>
      <c r="BR287" s="119"/>
      <c r="BS287" s="119"/>
      <c r="BT287" s="119"/>
      <c r="BU287" s="119"/>
      <c r="BV287" s="119"/>
      <c r="BW287" s="119"/>
      <c r="BX287" s="119"/>
      <c r="BY287" s="119"/>
      <c r="BZ287" s="121"/>
      <c r="CA287" s="121"/>
      <c r="CB287" s="121"/>
      <c r="CC287" s="121"/>
      <c r="CD287" s="118"/>
      <c r="CE287" s="118"/>
      <c r="CF287" s="26"/>
      <c r="CG287" s="26"/>
      <c r="CH287" s="26"/>
      <c r="CI287" s="26"/>
      <c r="CJ287" s="26"/>
      <c r="CK287" s="26"/>
      <c r="CL287" s="26"/>
      <c r="CM287" s="26"/>
      <c r="CN287" s="26"/>
      <c r="CO287" s="26"/>
      <c r="CP287" s="26"/>
      <c r="CQ287" s="26"/>
      <c r="CR287" s="26"/>
      <c r="CS287" s="26"/>
      <c r="CT287" s="26"/>
      <c r="CU287" s="26"/>
    </row>
    <row r="288" spans="1:99" ht="15.5" x14ac:dyDescent="0.35">
      <c r="A288" s="203" t="str">
        <f t="shared" si="109"/>
        <v/>
      </c>
      <c r="B288" s="161" t="str">
        <f>IF('Year 8 _2022'!$B287="","", 'Year 8 _2022'!$B287)</f>
        <v/>
      </c>
      <c r="C288" s="160" t="str">
        <f>IF('Year 8 _2022'!$C287="","", 'Year 8 _2022'!$C287)</f>
        <v>NA</v>
      </c>
      <c r="D288" s="149" t="str">
        <f>IF('Year 8 _2022'!$D287="","", 'Year 8 _2022'!$D287)</f>
        <v/>
      </c>
      <c r="E288" s="138"/>
      <c r="F288" s="230" t="str">
        <f>IF('Year 8 _2022'!$E287="","", 'Year 8 _2022'!$E287)</f>
        <v/>
      </c>
      <c r="G288" s="161" t="str">
        <f>IF('Year 8 _2022'!$AB287="","", 'Year 8 _2022'!$AB287)</f>
        <v/>
      </c>
      <c r="H288" s="120"/>
      <c r="I288" s="171" t="str">
        <f>IF('Year 8 _2022'!$I287="","", 'Year 8 _2022'!$I287)</f>
        <v/>
      </c>
      <c r="J288" s="181"/>
      <c r="K288" s="180" t="str">
        <f>IF('Year 8 _2022'!$J287="","", 'Year 8 _2022'!$J287)</f>
        <v/>
      </c>
      <c r="L288" s="181"/>
      <c r="M288" s="180">
        <f t="shared" si="118"/>
        <v>0</v>
      </c>
      <c r="N288" s="180" t="str">
        <f>IF('Year 8 _2022'!$L287="","", 'Year 8 _2022'!$L287)</f>
        <v/>
      </c>
      <c r="O288" s="181"/>
      <c r="P288" s="171">
        <f>IF('Year 8 _2022'!$O287="",0, ('Year 8 _2022'!$O287+'Year 8 _2022'!$R287))</f>
        <v>0</v>
      </c>
      <c r="Q288" s="181"/>
      <c r="R288" s="180">
        <f>IF('Year 8 _2022'!$P287="",0, 'Year 8 _2022'!$P287)</f>
        <v>0</v>
      </c>
      <c r="S288" s="242"/>
      <c r="T288" s="349"/>
      <c r="U288" s="242"/>
      <c r="V288" s="174">
        <f t="shared" si="110"/>
        <v>0</v>
      </c>
      <c r="W288" s="351"/>
      <c r="X288" s="175"/>
      <c r="Y288" s="180">
        <f>IF('Year 8 _2022'!$V287="",0, ('Year 8 _2022'!$V287+'Year 8 _2022'!$Y287))</f>
        <v>0</v>
      </c>
      <c r="Z288" s="181"/>
      <c r="AA288" s="162">
        <f>IF('Year 8 _2022'!$W287="",0, 'Year 8 _2022'!$W287)</f>
        <v>0</v>
      </c>
      <c r="AB288" s="184"/>
      <c r="AC288" s="353"/>
      <c r="AD288" s="120"/>
      <c r="AE288" s="174">
        <f t="shared" si="120"/>
        <v>0</v>
      </c>
      <c r="AF288" s="183"/>
      <c r="AG288" s="165" t="str">
        <f t="shared" si="111"/>
        <v/>
      </c>
      <c r="AH288" s="170" t="str">
        <f t="shared" si="112"/>
        <v/>
      </c>
      <c r="AI288" s="153">
        <f t="shared" si="97"/>
        <v>0</v>
      </c>
      <c r="AJ288" s="166" t="str">
        <f t="shared" si="113"/>
        <v>NA</v>
      </c>
      <c r="AK288" s="166" t="str">
        <f t="shared" si="98"/>
        <v/>
      </c>
      <c r="AL288" s="166" t="str">
        <f t="shared" si="99"/>
        <v/>
      </c>
      <c r="AM288" s="166" t="str">
        <f t="shared" si="100"/>
        <v/>
      </c>
      <c r="AN288" s="166">
        <f t="shared" si="101"/>
        <v>0</v>
      </c>
      <c r="AO288" s="166">
        <f t="shared" si="102"/>
        <v>0</v>
      </c>
      <c r="AP288" s="166">
        <f t="shared" si="103"/>
        <v>0</v>
      </c>
      <c r="AQ288" s="166">
        <f t="shared" si="104"/>
        <v>0</v>
      </c>
      <c r="AR288" s="167" t="str">
        <f>IF('Year 8 _2022'!$S287="","", 'Year 8 _2022'!$S287)</f>
        <v/>
      </c>
      <c r="AS288" s="166" t="str">
        <f>IF('Year 8 _2022'!$Z287="","", 'Year 8 _2022'!$Z287)</f>
        <v/>
      </c>
      <c r="AT288" s="166" t="str">
        <f t="shared" si="119"/>
        <v/>
      </c>
      <c r="AU288" s="166" t="str">
        <f t="shared" si="105"/>
        <v>NA</v>
      </c>
      <c r="AV288" s="166" t="str">
        <f>IF(AU288="NA","",IF(AU288=999999, "", IF(AU288=888888, "", IF(COUNTIF($AU$11:AU288,AU288)=1,AU288,""))))</f>
        <v/>
      </c>
      <c r="AW288" s="166" t="str">
        <f t="shared" si="106"/>
        <v>NA</v>
      </c>
      <c r="AX288" s="166" t="str">
        <f>IF(AW288="NA","",IF(AW288=999999, "", IF(AW288=888888, "", IF(COUNTIF($AW$11:AW288,AW288)=1,AW288,""))))</f>
        <v/>
      </c>
      <c r="AY288" s="166" t="str">
        <f t="shared" si="107"/>
        <v>NA</v>
      </c>
      <c r="AZ288" s="166" t="str">
        <f>IF(AY288="NA","",IF(AY288=999999, "", IF(AY288=888888, "", IF(COUNTIF($AY$11:AY288,AY288)=1,AY288,""))))</f>
        <v/>
      </c>
      <c r="BA288" s="166">
        <f t="shared" si="114"/>
        <v>0</v>
      </c>
      <c r="BB288" s="166">
        <f t="shared" si="115"/>
        <v>0</v>
      </c>
      <c r="BC288" s="166" t="str">
        <f t="shared" si="116"/>
        <v/>
      </c>
      <c r="BD288" s="166" t="str">
        <f t="shared" si="108"/>
        <v/>
      </c>
      <c r="BE288" s="120" t="str">
        <f t="shared" si="117"/>
        <v>NA</v>
      </c>
      <c r="BF288" s="120" t="str">
        <f>IF(BE288="NA","",IF(BE288=999999, "", IF(BE288=888888, "", IF(COUNTIF($BE$11:BE288,BE288)=1,BE288,""))))</f>
        <v/>
      </c>
      <c r="BG288" s="121"/>
      <c r="BH288" s="121"/>
      <c r="BI288" s="121"/>
      <c r="BJ288" s="121"/>
      <c r="BK288" s="121"/>
      <c r="BL288" s="121"/>
      <c r="BM288" s="119"/>
      <c r="BN288" s="119"/>
      <c r="BO288" s="119"/>
      <c r="BP288" s="119"/>
      <c r="BQ288" s="119"/>
      <c r="BR288" s="119"/>
      <c r="BS288" s="119"/>
      <c r="BT288" s="119"/>
      <c r="BU288" s="119"/>
      <c r="BV288" s="119"/>
      <c r="BW288" s="119"/>
      <c r="BX288" s="119"/>
      <c r="BY288" s="119"/>
      <c r="BZ288" s="121"/>
      <c r="CA288" s="121"/>
      <c r="CB288" s="121"/>
      <c r="CC288" s="121"/>
      <c r="CD288" s="118"/>
      <c r="CE288" s="118"/>
      <c r="CF288" s="26"/>
      <c r="CG288" s="26"/>
      <c r="CH288" s="26"/>
      <c r="CI288" s="26"/>
      <c r="CJ288" s="26"/>
      <c r="CK288" s="26"/>
      <c r="CL288" s="26"/>
      <c r="CM288" s="26"/>
      <c r="CN288" s="26"/>
      <c r="CO288" s="26"/>
      <c r="CP288" s="26"/>
      <c r="CQ288" s="26"/>
      <c r="CR288" s="26"/>
      <c r="CS288" s="26"/>
      <c r="CT288" s="26"/>
      <c r="CU288" s="26"/>
    </row>
    <row r="289" spans="1:99" ht="15.5" x14ac:dyDescent="0.35">
      <c r="A289" s="203" t="str">
        <f t="shared" si="109"/>
        <v/>
      </c>
      <c r="B289" s="161" t="str">
        <f>IF('Year 8 _2022'!$B288="","", 'Year 8 _2022'!$B288)</f>
        <v/>
      </c>
      <c r="C289" s="160" t="str">
        <f>IF('Year 8 _2022'!$C288="","", 'Year 8 _2022'!$C288)</f>
        <v>NA</v>
      </c>
      <c r="D289" s="149" t="str">
        <f>IF('Year 8 _2022'!$D288="","", 'Year 8 _2022'!$D288)</f>
        <v/>
      </c>
      <c r="E289" s="138"/>
      <c r="F289" s="230" t="str">
        <f>IF('Year 8 _2022'!$E288="","", 'Year 8 _2022'!$E288)</f>
        <v/>
      </c>
      <c r="G289" s="161" t="str">
        <f>IF('Year 8 _2022'!$AB288="","", 'Year 8 _2022'!$AB288)</f>
        <v/>
      </c>
      <c r="H289" s="120"/>
      <c r="I289" s="171" t="str">
        <f>IF('Year 8 _2022'!$I288="","", 'Year 8 _2022'!$I288)</f>
        <v/>
      </c>
      <c r="J289" s="181"/>
      <c r="K289" s="180" t="str">
        <f>IF('Year 8 _2022'!$J288="","", 'Year 8 _2022'!$J288)</f>
        <v/>
      </c>
      <c r="L289" s="181"/>
      <c r="M289" s="180">
        <f t="shared" si="118"/>
        <v>0</v>
      </c>
      <c r="N289" s="180" t="str">
        <f>IF('Year 8 _2022'!$L288="","", 'Year 8 _2022'!$L288)</f>
        <v/>
      </c>
      <c r="O289" s="181"/>
      <c r="P289" s="171">
        <f>IF('Year 8 _2022'!$O288="",0, ('Year 8 _2022'!$O288+'Year 8 _2022'!$R288))</f>
        <v>0</v>
      </c>
      <c r="Q289" s="181"/>
      <c r="R289" s="180">
        <f>IF('Year 8 _2022'!$P288="",0, 'Year 8 _2022'!$P288)</f>
        <v>0</v>
      </c>
      <c r="S289" s="242"/>
      <c r="T289" s="349"/>
      <c r="U289" s="242"/>
      <c r="V289" s="174">
        <f t="shared" si="110"/>
        <v>0</v>
      </c>
      <c r="W289" s="351"/>
      <c r="X289" s="175"/>
      <c r="Y289" s="180">
        <f>IF('Year 8 _2022'!$V288="",0, ('Year 8 _2022'!$V288+'Year 8 _2022'!$Y288))</f>
        <v>0</v>
      </c>
      <c r="Z289" s="181"/>
      <c r="AA289" s="162">
        <f>IF('Year 8 _2022'!$W288="",0, 'Year 8 _2022'!$W288)</f>
        <v>0</v>
      </c>
      <c r="AB289" s="184"/>
      <c r="AC289" s="353"/>
      <c r="AD289" s="120"/>
      <c r="AE289" s="174">
        <f t="shared" si="120"/>
        <v>0</v>
      </c>
      <c r="AF289" s="183"/>
      <c r="AG289" s="165" t="str">
        <f t="shared" si="111"/>
        <v/>
      </c>
      <c r="AH289" s="170" t="str">
        <f t="shared" si="112"/>
        <v/>
      </c>
      <c r="AI289" s="153">
        <f t="shared" si="97"/>
        <v>0</v>
      </c>
      <c r="AJ289" s="166" t="str">
        <f t="shared" si="113"/>
        <v>NA</v>
      </c>
      <c r="AK289" s="166" t="str">
        <f t="shared" si="98"/>
        <v/>
      </c>
      <c r="AL289" s="166" t="str">
        <f t="shared" si="99"/>
        <v/>
      </c>
      <c r="AM289" s="166" t="str">
        <f t="shared" si="100"/>
        <v/>
      </c>
      <c r="AN289" s="166">
        <f t="shared" si="101"/>
        <v>0</v>
      </c>
      <c r="AO289" s="166">
        <f t="shared" si="102"/>
        <v>0</v>
      </c>
      <c r="AP289" s="166">
        <f t="shared" si="103"/>
        <v>0</v>
      </c>
      <c r="AQ289" s="166">
        <f t="shared" si="104"/>
        <v>0</v>
      </c>
      <c r="AR289" s="167" t="str">
        <f>IF('Year 8 _2022'!$S288="","", 'Year 8 _2022'!$S288)</f>
        <v/>
      </c>
      <c r="AS289" s="166" t="str">
        <f>IF('Year 8 _2022'!$Z288="","", 'Year 8 _2022'!$Z288)</f>
        <v/>
      </c>
      <c r="AT289" s="166" t="str">
        <f t="shared" si="119"/>
        <v/>
      </c>
      <c r="AU289" s="166" t="str">
        <f t="shared" si="105"/>
        <v>NA</v>
      </c>
      <c r="AV289" s="166" t="str">
        <f>IF(AU289="NA","",IF(AU289=999999, "", IF(AU289=888888, "", IF(COUNTIF($AU$11:AU289,AU289)=1,AU289,""))))</f>
        <v/>
      </c>
      <c r="AW289" s="166" t="str">
        <f t="shared" si="106"/>
        <v>NA</v>
      </c>
      <c r="AX289" s="166" t="str">
        <f>IF(AW289="NA","",IF(AW289=999999, "", IF(AW289=888888, "", IF(COUNTIF($AW$11:AW289,AW289)=1,AW289,""))))</f>
        <v/>
      </c>
      <c r="AY289" s="166" t="str">
        <f t="shared" si="107"/>
        <v>NA</v>
      </c>
      <c r="AZ289" s="166" t="str">
        <f>IF(AY289="NA","",IF(AY289=999999, "", IF(AY289=888888, "", IF(COUNTIF($AY$11:AY289,AY289)=1,AY289,""))))</f>
        <v/>
      </c>
      <c r="BA289" s="166">
        <f t="shared" si="114"/>
        <v>0</v>
      </c>
      <c r="BB289" s="166">
        <f t="shared" si="115"/>
        <v>0</v>
      </c>
      <c r="BC289" s="166" t="str">
        <f t="shared" si="116"/>
        <v/>
      </c>
      <c r="BD289" s="166" t="str">
        <f t="shared" si="108"/>
        <v/>
      </c>
      <c r="BE289" s="120" t="str">
        <f t="shared" si="117"/>
        <v>NA</v>
      </c>
      <c r="BF289" s="120" t="str">
        <f>IF(BE289="NA","",IF(BE289=999999, "", IF(BE289=888888, "", IF(COUNTIF($BE$11:BE289,BE289)=1,BE289,""))))</f>
        <v/>
      </c>
      <c r="BG289" s="121"/>
      <c r="BH289" s="121"/>
      <c r="BI289" s="121"/>
      <c r="BJ289" s="121"/>
      <c r="BK289" s="121"/>
      <c r="BL289" s="121"/>
      <c r="BM289" s="119"/>
      <c r="BN289" s="119"/>
      <c r="BO289" s="119"/>
      <c r="BP289" s="119"/>
      <c r="BQ289" s="119"/>
      <c r="BR289" s="119"/>
      <c r="BS289" s="119"/>
      <c r="BT289" s="119"/>
      <c r="BU289" s="119"/>
      <c r="BV289" s="119"/>
      <c r="BW289" s="119"/>
      <c r="BX289" s="119"/>
      <c r="BY289" s="119"/>
      <c r="BZ289" s="121"/>
      <c r="CA289" s="121"/>
      <c r="CB289" s="121"/>
      <c r="CC289" s="121"/>
      <c r="CD289" s="118"/>
      <c r="CE289" s="118"/>
      <c r="CF289" s="26"/>
      <c r="CG289" s="26"/>
      <c r="CH289" s="26"/>
      <c r="CI289" s="26"/>
      <c r="CJ289" s="26"/>
      <c r="CK289" s="26"/>
      <c r="CL289" s="26"/>
      <c r="CM289" s="26"/>
      <c r="CN289" s="26"/>
      <c r="CO289" s="26"/>
      <c r="CP289" s="26"/>
      <c r="CQ289" s="26"/>
      <c r="CR289" s="26"/>
      <c r="CS289" s="26"/>
      <c r="CT289" s="26"/>
      <c r="CU289" s="26"/>
    </row>
    <row r="290" spans="1:99" ht="15.5" x14ac:dyDescent="0.35">
      <c r="A290" s="203" t="str">
        <f t="shared" si="109"/>
        <v/>
      </c>
      <c r="B290" s="161" t="str">
        <f>IF('Year 8 _2022'!$B289="","", 'Year 8 _2022'!$B289)</f>
        <v/>
      </c>
      <c r="C290" s="160" t="str">
        <f>IF('Year 8 _2022'!$C289="","", 'Year 8 _2022'!$C289)</f>
        <v>NA</v>
      </c>
      <c r="D290" s="149" t="str">
        <f>IF('Year 8 _2022'!$D289="","", 'Year 8 _2022'!$D289)</f>
        <v/>
      </c>
      <c r="E290" s="138"/>
      <c r="F290" s="230" t="str">
        <f>IF('Year 8 _2022'!$E289="","", 'Year 8 _2022'!$E289)</f>
        <v/>
      </c>
      <c r="G290" s="161" t="str">
        <f>IF('Year 8 _2022'!$AB289="","", 'Year 8 _2022'!$AB289)</f>
        <v/>
      </c>
      <c r="H290" s="120"/>
      <c r="I290" s="171" t="str">
        <f>IF('Year 8 _2022'!$I289="","", 'Year 8 _2022'!$I289)</f>
        <v/>
      </c>
      <c r="J290" s="181"/>
      <c r="K290" s="180" t="str">
        <f>IF('Year 8 _2022'!$J289="","", 'Year 8 _2022'!$J289)</f>
        <v/>
      </c>
      <c r="L290" s="181"/>
      <c r="M290" s="180">
        <f t="shared" si="118"/>
        <v>0</v>
      </c>
      <c r="N290" s="180" t="str">
        <f>IF('Year 8 _2022'!$L289="","", 'Year 8 _2022'!$L289)</f>
        <v/>
      </c>
      <c r="O290" s="181"/>
      <c r="P290" s="171">
        <f>IF('Year 8 _2022'!$O289="",0, ('Year 8 _2022'!$O289+'Year 8 _2022'!$R289))</f>
        <v>0</v>
      </c>
      <c r="Q290" s="181"/>
      <c r="R290" s="180">
        <f>IF('Year 8 _2022'!$P289="",0, 'Year 8 _2022'!$P289)</f>
        <v>0</v>
      </c>
      <c r="S290" s="242"/>
      <c r="T290" s="349"/>
      <c r="U290" s="242"/>
      <c r="V290" s="174">
        <f t="shared" si="110"/>
        <v>0</v>
      </c>
      <c r="W290" s="351"/>
      <c r="X290" s="175"/>
      <c r="Y290" s="180">
        <f>IF('Year 8 _2022'!$V289="",0, ('Year 8 _2022'!$V289+'Year 8 _2022'!$Y289))</f>
        <v>0</v>
      </c>
      <c r="Z290" s="181"/>
      <c r="AA290" s="162">
        <f>IF('Year 8 _2022'!$W289="",0, 'Year 8 _2022'!$W289)</f>
        <v>0</v>
      </c>
      <c r="AB290" s="184"/>
      <c r="AC290" s="353"/>
      <c r="AD290" s="120"/>
      <c r="AE290" s="174">
        <f t="shared" si="120"/>
        <v>0</v>
      </c>
      <c r="AF290" s="183"/>
      <c r="AG290" s="165" t="str">
        <f t="shared" si="111"/>
        <v/>
      </c>
      <c r="AH290" s="170" t="str">
        <f t="shared" si="112"/>
        <v/>
      </c>
      <c r="AI290" s="153">
        <f t="shared" si="97"/>
        <v>0</v>
      </c>
      <c r="AJ290" s="166" t="str">
        <f t="shared" si="113"/>
        <v>NA</v>
      </c>
      <c r="AK290" s="166" t="str">
        <f t="shared" si="98"/>
        <v/>
      </c>
      <c r="AL290" s="166" t="str">
        <f t="shared" si="99"/>
        <v/>
      </c>
      <c r="AM290" s="166" t="str">
        <f t="shared" si="100"/>
        <v/>
      </c>
      <c r="AN290" s="166">
        <f t="shared" si="101"/>
        <v>0</v>
      </c>
      <c r="AO290" s="166">
        <f t="shared" si="102"/>
        <v>0</v>
      </c>
      <c r="AP290" s="166">
        <f t="shared" si="103"/>
        <v>0</v>
      </c>
      <c r="AQ290" s="166">
        <f t="shared" si="104"/>
        <v>0</v>
      </c>
      <c r="AR290" s="167" t="str">
        <f>IF('Year 8 _2022'!$S289="","", 'Year 8 _2022'!$S289)</f>
        <v/>
      </c>
      <c r="AS290" s="166" t="str">
        <f>IF('Year 8 _2022'!$Z289="","", 'Year 8 _2022'!$Z289)</f>
        <v/>
      </c>
      <c r="AT290" s="166" t="str">
        <f t="shared" si="119"/>
        <v/>
      </c>
      <c r="AU290" s="166" t="str">
        <f t="shared" si="105"/>
        <v>NA</v>
      </c>
      <c r="AV290" s="166" t="str">
        <f>IF(AU290="NA","",IF(AU290=999999, "", IF(AU290=888888, "", IF(COUNTIF($AU$11:AU290,AU290)=1,AU290,""))))</f>
        <v/>
      </c>
      <c r="AW290" s="166" t="str">
        <f t="shared" si="106"/>
        <v>NA</v>
      </c>
      <c r="AX290" s="166" t="str">
        <f>IF(AW290="NA","",IF(AW290=999999, "", IF(AW290=888888, "", IF(COUNTIF($AW$11:AW290,AW290)=1,AW290,""))))</f>
        <v/>
      </c>
      <c r="AY290" s="166" t="str">
        <f t="shared" si="107"/>
        <v>NA</v>
      </c>
      <c r="AZ290" s="166" t="str">
        <f>IF(AY290="NA","",IF(AY290=999999, "", IF(AY290=888888, "", IF(COUNTIF($AY$11:AY290,AY290)=1,AY290,""))))</f>
        <v/>
      </c>
      <c r="BA290" s="166">
        <f t="shared" si="114"/>
        <v>0</v>
      </c>
      <c r="BB290" s="166">
        <f t="shared" si="115"/>
        <v>0</v>
      </c>
      <c r="BC290" s="166" t="str">
        <f t="shared" si="116"/>
        <v/>
      </c>
      <c r="BD290" s="166" t="str">
        <f t="shared" si="108"/>
        <v/>
      </c>
      <c r="BE290" s="120" t="str">
        <f t="shared" si="117"/>
        <v>NA</v>
      </c>
      <c r="BF290" s="120" t="str">
        <f>IF(BE290="NA","",IF(BE290=999999, "", IF(BE290=888888, "", IF(COUNTIF($BE$11:BE290,BE290)=1,BE290,""))))</f>
        <v/>
      </c>
      <c r="BG290" s="121"/>
      <c r="BH290" s="121"/>
      <c r="BI290" s="121"/>
      <c r="BJ290" s="121"/>
      <c r="BK290" s="121"/>
      <c r="BL290" s="121"/>
      <c r="BM290" s="119"/>
      <c r="BN290" s="119"/>
      <c r="BO290" s="119"/>
      <c r="BP290" s="119"/>
      <c r="BQ290" s="119"/>
      <c r="BR290" s="119"/>
      <c r="BS290" s="119"/>
      <c r="BT290" s="119"/>
      <c r="BU290" s="119"/>
      <c r="BV290" s="119"/>
      <c r="BW290" s="119"/>
      <c r="BX290" s="119"/>
      <c r="BY290" s="119"/>
      <c r="BZ290" s="121"/>
      <c r="CA290" s="121"/>
      <c r="CB290" s="121"/>
      <c r="CC290" s="121"/>
      <c r="CD290" s="118"/>
      <c r="CE290" s="118"/>
      <c r="CF290" s="26"/>
      <c r="CG290" s="26"/>
      <c r="CH290" s="26"/>
      <c r="CI290" s="26"/>
      <c r="CJ290" s="26"/>
      <c r="CK290" s="26"/>
      <c r="CL290" s="26"/>
      <c r="CM290" s="26"/>
      <c r="CN290" s="26"/>
      <c r="CO290" s="26"/>
      <c r="CP290" s="26"/>
      <c r="CQ290" s="26"/>
      <c r="CR290" s="26"/>
      <c r="CS290" s="26"/>
      <c r="CT290" s="26"/>
      <c r="CU290" s="26"/>
    </row>
    <row r="291" spans="1:99" ht="15.5" x14ac:dyDescent="0.35">
      <c r="A291" s="203" t="str">
        <f t="shared" si="109"/>
        <v/>
      </c>
      <c r="B291" s="161" t="str">
        <f>IF('Year 8 _2022'!$B290="","", 'Year 8 _2022'!$B290)</f>
        <v/>
      </c>
      <c r="C291" s="160" t="str">
        <f>IF('Year 8 _2022'!$C290="","", 'Year 8 _2022'!$C290)</f>
        <v>NA</v>
      </c>
      <c r="D291" s="149" t="str">
        <f>IF('Year 8 _2022'!$D290="","", 'Year 8 _2022'!$D290)</f>
        <v/>
      </c>
      <c r="E291" s="138"/>
      <c r="F291" s="230" t="str">
        <f>IF('Year 8 _2022'!$E290="","", 'Year 8 _2022'!$E290)</f>
        <v/>
      </c>
      <c r="G291" s="161" t="str">
        <f>IF('Year 8 _2022'!$AB290="","", 'Year 8 _2022'!$AB290)</f>
        <v/>
      </c>
      <c r="H291" s="120"/>
      <c r="I291" s="171" t="str">
        <f>IF('Year 8 _2022'!$I290="","", 'Year 8 _2022'!$I290)</f>
        <v/>
      </c>
      <c r="J291" s="181"/>
      <c r="K291" s="180" t="str">
        <f>IF('Year 8 _2022'!$J290="","", 'Year 8 _2022'!$J290)</f>
        <v/>
      </c>
      <c r="L291" s="181"/>
      <c r="M291" s="180">
        <f t="shared" si="118"/>
        <v>0</v>
      </c>
      <c r="N291" s="180" t="str">
        <f>IF('Year 8 _2022'!$L290="","", 'Year 8 _2022'!$L290)</f>
        <v/>
      </c>
      <c r="O291" s="181"/>
      <c r="P291" s="171">
        <f>IF('Year 8 _2022'!$O290="",0, ('Year 8 _2022'!$O290+'Year 8 _2022'!$R290))</f>
        <v>0</v>
      </c>
      <c r="Q291" s="181"/>
      <c r="R291" s="180">
        <f>IF('Year 8 _2022'!$P290="",0, 'Year 8 _2022'!$P290)</f>
        <v>0</v>
      </c>
      <c r="S291" s="242"/>
      <c r="T291" s="349"/>
      <c r="U291" s="242"/>
      <c r="V291" s="174">
        <f t="shared" si="110"/>
        <v>0</v>
      </c>
      <c r="W291" s="351"/>
      <c r="X291" s="175"/>
      <c r="Y291" s="180">
        <f>IF('Year 8 _2022'!$V290="",0, ('Year 8 _2022'!$V290+'Year 8 _2022'!$Y290))</f>
        <v>0</v>
      </c>
      <c r="Z291" s="181"/>
      <c r="AA291" s="162">
        <f>IF('Year 8 _2022'!$W290="",0, 'Year 8 _2022'!$W290)</f>
        <v>0</v>
      </c>
      <c r="AB291" s="184"/>
      <c r="AC291" s="353"/>
      <c r="AD291" s="120"/>
      <c r="AE291" s="174">
        <f t="shared" si="120"/>
        <v>0</v>
      </c>
      <c r="AF291" s="183"/>
      <c r="AG291" s="165" t="str">
        <f t="shared" si="111"/>
        <v/>
      </c>
      <c r="AH291" s="170" t="str">
        <f t="shared" si="112"/>
        <v/>
      </c>
      <c r="AI291" s="153">
        <f t="shared" si="97"/>
        <v>0</v>
      </c>
      <c r="AJ291" s="166" t="str">
        <f t="shared" si="113"/>
        <v>NA</v>
      </c>
      <c r="AK291" s="166" t="str">
        <f t="shared" si="98"/>
        <v/>
      </c>
      <c r="AL291" s="166" t="str">
        <f t="shared" si="99"/>
        <v/>
      </c>
      <c r="AM291" s="166" t="str">
        <f t="shared" si="100"/>
        <v/>
      </c>
      <c r="AN291" s="166">
        <f t="shared" si="101"/>
        <v>0</v>
      </c>
      <c r="AO291" s="166">
        <f t="shared" si="102"/>
        <v>0</v>
      </c>
      <c r="AP291" s="166">
        <f t="shared" si="103"/>
        <v>0</v>
      </c>
      <c r="AQ291" s="166">
        <f t="shared" si="104"/>
        <v>0</v>
      </c>
      <c r="AR291" s="167" t="str">
        <f>IF('Year 8 _2022'!$S290="","", 'Year 8 _2022'!$S290)</f>
        <v/>
      </c>
      <c r="AS291" s="166" t="str">
        <f>IF('Year 8 _2022'!$Z290="","", 'Year 8 _2022'!$Z290)</f>
        <v/>
      </c>
      <c r="AT291" s="166" t="str">
        <f t="shared" si="119"/>
        <v/>
      </c>
      <c r="AU291" s="166" t="str">
        <f t="shared" si="105"/>
        <v>NA</v>
      </c>
      <c r="AV291" s="166" t="str">
        <f>IF(AU291="NA","",IF(AU291=999999, "", IF(AU291=888888, "", IF(COUNTIF($AU$11:AU291,AU291)=1,AU291,""))))</f>
        <v/>
      </c>
      <c r="AW291" s="166" t="str">
        <f t="shared" si="106"/>
        <v>NA</v>
      </c>
      <c r="AX291" s="166" t="str">
        <f>IF(AW291="NA","",IF(AW291=999999, "", IF(AW291=888888, "", IF(COUNTIF($AW$11:AW291,AW291)=1,AW291,""))))</f>
        <v/>
      </c>
      <c r="AY291" s="166" t="str">
        <f t="shared" si="107"/>
        <v>NA</v>
      </c>
      <c r="AZ291" s="166" t="str">
        <f>IF(AY291="NA","",IF(AY291=999999, "", IF(AY291=888888, "", IF(COUNTIF($AY$11:AY291,AY291)=1,AY291,""))))</f>
        <v/>
      </c>
      <c r="BA291" s="166">
        <f t="shared" si="114"/>
        <v>0</v>
      </c>
      <c r="BB291" s="166">
        <f t="shared" si="115"/>
        <v>0</v>
      </c>
      <c r="BC291" s="166" t="str">
        <f t="shared" si="116"/>
        <v/>
      </c>
      <c r="BD291" s="166" t="str">
        <f t="shared" si="108"/>
        <v/>
      </c>
      <c r="BE291" s="120" t="str">
        <f t="shared" si="117"/>
        <v>NA</v>
      </c>
      <c r="BF291" s="120" t="str">
        <f>IF(BE291="NA","",IF(BE291=999999, "", IF(BE291=888888, "", IF(COUNTIF($BE$11:BE291,BE291)=1,BE291,""))))</f>
        <v/>
      </c>
      <c r="BG291" s="121"/>
      <c r="BH291" s="121"/>
      <c r="BI291" s="121"/>
      <c r="BJ291" s="121"/>
      <c r="BK291" s="121"/>
      <c r="BL291" s="121"/>
      <c r="BM291" s="119"/>
      <c r="BN291" s="119"/>
      <c r="BO291" s="119"/>
      <c r="BP291" s="119"/>
      <c r="BQ291" s="119"/>
      <c r="BR291" s="119"/>
      <c r="BS291" s="119"/>
      <c r="BT291" s="119"/>
      <c r="BU291" s="119"/>
      <c r="BV291" s="119"/>
      <c r="BW291" s="119"/>
      <c r="BX291" s="119"/>
      <c r="BY291" s="119"/>
      <c r="BZ291" s="121"/>
      <c r="CA291" s="121"/>
      <c r="CB291" s="121"/>
      <c r="CC291" s="121"/>
      <c r="CD291" s="118"/>
      <c r="CE291" s="118"/>
      <c r="CF291" s="26"/>
      <c r="CG291" s="26"/>
      <c r="CH291" s="26"/>
      <c r="CI291" s="26"/>
      <c r="CJ291" s="26"/>
      <c r="CK291" s="26"/>
      <c r="CL291" s="26"/>
      <c r="CM291" s="26"/>
      <c r="CN291" s="26"/>
      <c r="CO291" s="26"/>
      <c r="CP291" s="26"/>
      <c r="CQ291" s="26"/>
      <c r="CR291" s="26"/>
      <c r="CS291" s="26"/>
      <c r="CT291" s="26"/>
      <c r="CU291" s="26"/>
    </row>
    <row r="292" spans="1:99" ht="15.5" x14ac:dyDescent="0.35">
      <c r="A292" s="203" t="str">
        <f t="shared" si="109"/>
        <v/>
      </c>
      <c r="B292" s="161" t="str">
        <f>IF('Year 8 _2022'!$B291="","", 'Year 8 _2022'!$B291)</f>
        <v/>
      </c>
      <c r="C292" s="160" t="str">
        <f>IF('Year 8 _2022'!$C291="","", 'Year 8 _2022'!$C291)</f>
        <v>NA</v>
      </c>
      <c r="D292" s="149" t="str">
        <f>IF('Year 8 _2022'!$D291="","", 'Year 8 _2022'!$D291)</f>
        <v/>
      </c>
      <c r="E292" s="138"/>
      <c r="F292" s="230" t="str">
        <f>IF('Year 8 _2022'!$E291="","", 'Year 8 _2022'!$E291)</f>
        <v/>
      </c>
      <c r="G292" s="161" t="str">
        <f>IF('Year 8 _2022'!$AB291="","", 'Year 8 _2022'!$AB291)</f>
        <v/>
      </c>
      <c r="H292" s="120"/>
      <c r="I292" s="171" t="str">
        <f>IF('Year 8 _2022'!$I291="","", 'Year 8 _2022'!$I291)</f>
        <v/>
      </c>
      <c r="J292" s="181"/>
      <c r="K292" s="180" t="str">
        <f>IF('Year 8 _2022'!$J291="","", 'Year 8 _2022'!$J291)</f>
        <v/>
      </c>
      <c r="L292" s="181"/>
      <c r="M292" s="180">
        <f t="shared" si="118"/>
        <v>0</v>
      </c>
      <c r="N292" s="180" t="str">
        <f>IF('Year 8 _2022'!$L291="","", 'Year 8 _2022'!$L291)</f>
        <v/>
      </c>
      <c r="O292" s="181"/>
      <c r="P292" s="171">
        <f>IF('Year 8 _2022'!$O291="",0, ('Year 8 _2022'!$O291+'Year 8 _2022'!$R291))</f>
        <v>0</v>
      </c>
      <c r="Q292" s="181"/>
      <c r="R292" s="180">
        <f>IF('Year 8 _2022'!$P291="",0, 'Year 8 _2022'!$P291)</f>
        <v>0</v>
      </c>
      <c r="S292" s="242"/>
      <c r="T292" s="349"/>
      <c r="U292" s="242"/>
      <c r="V292" s="174">
        <f t="shared" si="110"/>
        <v>0</v>
      </c>
      <c r="W292" s="351"/>
      <c r="X292" s="175"/>
      <c r="Y292" s="180">
        <f>IF('Year 8 _2022'!$V291="",0, ('Year 8 _2022'!$V291+'Year 8 _2022'!$Y291))</f>
        <v>0</v>
      </c>
      <c r="Z292" s="181"/>
      <c r="AA292" s="162">
        <f>IF('Year 8 _2022'!$W291="",0, 'Year 8 _2022'!$W291)</f>
        <v>0</v>
      </c>
      <c r="AB292" s="184"/>
      <c r="AC292" s="353"/>
      <c r="AD292" s="120"/>
      <c r="AE292" s="174">
        <f t="shared" si="120"/>
        <v>0</v>
      </c>
      <c r="AF292" s="183"/>
      <c r="AG292" s="165" t="str">
        <f t="shared" si="111"/>
        <v/>
      </c>
      <c r="AH292" s="170" t="str">
        <f t="shared" si="112"/>
        <v/>
      </c>
      <c r="AI292" s="153">
        <f t="shared" si="97"/>
        <v>0</v>
      </c>
      <c r="AJ292" s="166" t="str">
        <f t="shared" si="113"/>
        <v>NA</v>
      </c>
      <c r="AK292" s="166" t="str">
        <f t="shared" si="98"/>
        <v/>
      </c>
      <c r="AL292" s="166" t="str">
        <f t="shared" si="99"/>
        <v/>
      </c>
      <c r="AM292" s="166" t="str">
        <f t="shared" si="100"/>
        <v/>
      </c>
      <c r="AN292" s="166">
        <f t="shared" si="101"/>
        <v>0</v>
      </c>
      <c r="AO292" s="166">
        <f t="shared" si="102"/>
        <v>0</v>
      </c>
      <c r="AP292" s="166">
        <f t="shared" si="103"/>
        <v>0</v>
      </c>
      <c r="AQ292" s="166">
        <f t="shared" si="104"/>
        <v>0</v>
      </c>
      <c r="AR292" s="167" t="str">
        <f>IF('Year 8 _2022'!$S291="","", 'Year 8 _2022'!$S291)</f>
        <v/>
      </c>
      <c r="AS292" s="166" t="str">
        <f>IF('Year 8 _2022'!$Z291="","", 'Year 8 _2022'!$Z291)</f>
        <v/>
      </c>
      <c r="AT292" s="166" t="str">
        <f t="shared" si="119"/>
        <v/>
      </c>
      <c r="AU292" s="166" t="str">
        <f t="shared" si="105"/>
        <v>NA</v>
      </c>
      <c r="AV292" s="166" t="str">
        <f>IF(AU292="NA","",IF(AU292=999999, "", IF(AU292=888888, "", IF(COUNTIF($AU$11:AU292,AU292)=1,AU292,""))))</f>
        <v/>
      </c>
      <c r="AW292" s="166" t="str">
        <f t="shared" si="106"/>
        <v>NA</v>
      </c>
      <c r="AX292" s="166" t="str">
        <f>IF(AW292="NA","",IF(AW292=999999, "", IF(AW292=888888, "", IF(COUNTIF($AW$11:AW292,AW292)=1,AW292,""))))</f>
        <v/>
      </c>
      <c r="AY292" s="166" t="str">
        <f t="shared" si="107"/>
        <v>NA</v>
      </c>
      <c r="AZ292" s="166" t="str">
        <f>IF(AY292="NA","",IF(AY292=999999, "", IF(AY292=888888, "", IF(COUNTIF($AY$11:AY292,AY292)=1,AY292,""))))</f>
        <v/>
      </c>
      <c r="BA292" s="166">
        <f t="shared" si="114"/>
        <v>0</v>
      </c>
      <c r="BB292" s="166">
        <f t="shared" si="115"/>
        <v>0</v>
      </c>
      <c r="BC292" s="166" t="str">
        <f t="shared" si="116"/>
        <v/>
      </c>
      <c r="BD292" s="166" t="str">
        <f t="shared" si="108"/>
        <v/>
      </c>
      <c r="BE292" s="120" t="str">
        <f t="shared" si="117"/>
        <v>NA</v>
      </c>
      <c r="BF292" s="120" t="str">
        <f>IF(BE292="NA","",IF(BE292=999999, "", IF(BE292=888888, "", IF(COUNTIF($BE$11:BE292,BE292)=1,BE292,""))))</f>
        <v/>
      </c>
      <c r="BG292" s="121"/>
      <c r="BH292" s="121"/>
      <c r="BI292" s="121"/>
      <c r="BJ292" s="121"/>
      <c r="BK292" s="121"/>
      <c r="BL292" s="121"/>
      <c r="BM292" s="119"/>
      <c r="BN292" s="119"/>
      <c r="BO292" s="119"/>
      <c r="BP292" s="119"/>
      <c r="BQ292" s="119"/>
      <c r="BR292" s="119"/>
      <c r="BS292" s="119"/>
      <c r="BT292" s="119"/>
      <c r="BU292" s="119"/>
      <c r="BV292" s="119"/>
      <c r="BW292" s="119"/>
      <c r="BX292" s="119"/>
      <c r="BY292" s="119"/>
      <c r="BZ292" s="121"/>
      <c r="CA292" s="121"/>
      <c r="CB292" s="121"/>
      <c r="CC292" s="121"/>
      <c r="CD292" s="118"/>
      <c r="CE292" s="118"/>
      <c r="CF292" s="26"/>
      <c r="CG292" s="26"/>
      <c r="CH292" s="26"/>
      <c r="CI292" s="26"/>
      <c r="CJ292" s="26"/>
      <c r="CK292" s="26"/>
      <c r="CL292" s="26"/>
      <c r="CM292" s="26"/>
      <c r="CN292" s="26"/>
      <c r="CO292" s="26"/>
      <c r="CP292" s="26"/>
      <c r="CQ292" s="26"/>
      <c r="CR292" s="26"/>
      <c r="CS292" s="26"/>
      <c r="CT292" s="26"/>
      <c r="CU292" s="26"/>
    </row>
    <row r="293" spans="1:99" ht="15.5" x14ac:dyDescent="0.35">
      <c r="A293" s="203" t="str">
        <f t="shared" si="109"/>
        <v/>
      </c>
      <c r="B293" s="161" t="str">
        <f>IF('Year 8 _2022'!$B292="","", 'Year 8 _2022'!$B292)</f>
        <v/>
      </c>
      <c r="C293" s="160" t="str">
        <f>IF('Year 8 _2022'!$C292="","", 'Year 8 _2022'!$C292)</f>
        <v>NA</v>
      </c>
      <c r="D293" s="149" t="str">
        <f>IF('Year 8 _2022'!$D292="","", 'Year 8 _2022'!$D292)</f>
        <v/>
      </c>
      <c r="E293" s="138"/>
      <c r="F293" s="230" t="str">
        <f>IF('Year 8 _2022'!$E292="","", 'Year 8 _2022'!$E292)</f>
        <v/>
      </c>
      <c r="G293" s="161" t="str">
        <f>IF('Year 8 _2022'!$AB292="","", 'Year 8 _2022'!$AB292)</f>
        <v/>
      </c>
      <c r="H293" s="120"/>
      <c r="I293" s="171" t="str">
        <f>IF('Year 8 _2022'!$I292="","", 'Year 8 _2022'!$I292)</f>
        <v/>
      </c>
      <c r="J293" s="181"/>
      <c r="K293" s="180" t="str">
        <f>IF('Year 8 _2022'!$J292="","", 'Year 8 _2022'!$J292)</f>
        <v/>
      </c>
      <c r="L293" s="181"/>
      <c r="M293" s="180">
        <f t="shared" si="118"/>
        <v>0</v>
      </c>
      <c r="N293" s="180" t="str">
        <f>IF('Year 8 _2022'!$L292="","", 'Year 8 _2022'!$L292)</f>
        <v/>
      </c>
      <c r="O293" s="181"/>
      <c r="P293" s="171">
        <f>IF('Year 8 _2022'!$O292="",0, ('Year 8 _2022'!$O292+'Year 8 _2022'!$R292))</f>
        <v>0</v>
      </c>
      <c r="Q293" s="181"/>
      <c r="R293" s="180">
        <f>IF('Year 8 _2022'!$P292="",0, 'Year 8 _2022'!$P292)</f>
        <v>0</v>
      </c>
      <c r="S293" s="242"/>
      <c r="T293" s="349"/>
      <c r="U293" s="242"/>
      <c r="V293" s="174">
        <f t="shared" si="110"/>
        <v>0</v>
      </c>
      <c r="W293" s="351"/>
      <c r="X293" s="175"/>
      <c r="Y293" s="180">
        <f>IF('Year 8 _2022'!$V292="",0, ('Year 8 _2022'!$V292+'Year 8 _2022'!$Y292))</f>
        <v>0</v>
      </c>
      <c r="Z293" s="181"/>
      <c r="AA293" s="162">
        <f>IF('Year 8 _2022'!$W292="",0, 'Year 8 _2022'!$W292)</f>
        <v>0</v>
      </c>
      <c r="AB293" s="184"/>
      <c r="AC293" s="353"/>
      <c r="AD293" s="120"/>
      <c r="AE293" s="174">
        <f t="shared" si="120"/>
        <v>0</v>
      </c>
      <c r="AF293" s="183"/>
      <c r="AG293" s="165" t="str">
        <f t="shared" si="111"/>
        <v/>
      </c>
      <c r="AH293" s="170" t="str">
        <f t="shared" si="112"/>
        <v/>
      </c>
      <c r="AI293" s="153">
        <f t="shared" si="97"/>
        <v>0</v>
      </c>
      <c r="AJ293" s="166" t="str">
        <f t="shared" si="113"/>
        <v>NA</v>
      </c>
      <c r="AK293" s="166" t="str">
        <f t="shared" si="98"/>
        <v/>
      </c>
      <c r="AL293" s="166" t="str">
        <f t="shared" si="99"/>
        <v/>
      </c>
      <c r="AM293" s="166" t="str">
        <f t="shared" si="100"/>
        <v/>
      </c>
      <c r="AN293" s="166">
        <f t="shared" si="101"/>
        <v>0</v>
      </c>
      <c r="AO293" s="166">
        <f t="shared" si="102"/>
        <v>0</v>
      </c>
      <c r="AP293" s="166">
        <f t="shared" si="103"/>
        <v>0</v>
      </c>
      <c r="AQ293" s="166">
        <f t="shared" si="104"/>
        <v>0</v>
      </c>
      <c r="AR293" s="167" t="str">
        <f>IF('Year 8 _2022'!$S292="","", 'Year 8 _2022'!$S292)</f>
        <v/>
      </c>
      <c r="AS293" s="166" t="str">
        <f>IF('Year 8 _2022'!$Z292="","", 'Year 8 _2022'!$Z292)</f>
        <v/>
      </c>
      <c r="AT293" s="166" t="str">
        <f t="shared" si="119"/>
        <v/>
      </c>
      <c r="AU293" s="166" t="str">
        <f t="shared" si="105"/>
        <v>NA</v>
      </c>
      <c r="AV293" s="166" t="str">
        <f>IF(AU293="NA","",IF(AU293=999999, "", IF(AU293=888888, "", IF(COUNTIF($AU$11:AU293,AU293)=1,AU293,""))))</f>
        <v/>
      </c>
      <c r="AW293" s="166" t="str">
        <f t="shared" si="106"/>
        <v>NA</v>
      </c>
      <c r="AX293" s="166" t="str">
        <f>IF(AW293="NA","",IF(AW293=999999, "", IF(AW293=888888, "", IF(COUNTIF($AW$11:AW293,AW293)=1,AW293,""))))</f>
        <v/>
      </c>
      <c r="AY293" s="166" t="str">
        <f t="shared" si="107"/>
        <v>NA</v>
      </c>
      <c r="AZ293" s="166" t="str">
        <f>IF(AY293="NA","",IF(AY293=999999, "", IF(AY293=888888, "", IF(COUNTIF($AY$11:AY293,AY293)=1,AY293,""))))</f>
        <v/>
      </c>
      <c r="BA293" s="166">
        <f t="shared" si="114"/>
        <v>0</v>
      </c>
      <c r="BB293" s="166">
        <f t="shared" si="115"/>
        <v>0</v>
      </c>
      <c r="BC293" s="166" t="str">
        <f t="shared" si="116"/>
        <v/>
      </c>
      <c r="BD293" s="166" t="str">
        <f t="shared" si="108"/>
        <v/>
      </c>
      <c r="BE293" s="120" t="str">
        <f t="shared" si="117"/>
        <v>NA</v>
      </c>
      <c r="BF293" s="120" t="str">
        <f>IF(BE293="NA","",IF(BE293=999999, "", IF(BE293=888888, "", IF(COUNTIF($BE$11:BE293,BE293)=1,BE293,""))))</f>
        <v/>
      </c>
      <c r="BG293" s="121"/>
      <c r="BH293" s="121"/>
      <c r="BI293" s="121"/>
      <c r="BJ293" s="121"/>
      <c r="BK293" s="121"/>
      <c r="BL293" s="121"/>
      <c r="BM293" s="119"/>
      <c r="BN293" s="119"/>
      <c r="BO293" s="119"/>
      <c r="BP293" s="119"/>
      <c r="BQ293" s="119"/>
      <c r="BR293" s="119"/>
      <c r="BS293" s="119"/>
      <c r="BT293" s="119"/>
      <c r="BU293" s="119"/>
      <c r="BV293" s="119"/>
      <c r="BW293" s="119"/>
      <c r="BX293" s="119"/>
      <c r="BY293" s="119"/>
      <c r="BZ293" s="121"/>
      <c r="CA293" s="121"/>
      <c r="CB293" s="121"/>
      <c r="CC293" s="121"/>
      <c r="CD293" s="118"/>
      <c r="CE293" s="118"/>
      <c r="CF293" s="26"/>
      <c r="CG293" s="26"/>
      <c r="CH293" s="26"/>
      <c r="CI293" s="26"/>
      <c r="CJ293" s="26"/>
      <c r="CK293" s="26"/>
      <c r="CL293" s="26"/>
      <c r="CM293" s="26"/>
      <c r="CN293" s="26"/>
      <c r="CO293" s="26"/>
      <c r="CP293" s="26"/>
      <c r="CQ293" s="26"/>
      <c r="CR293" s="26"/>
      <c r="CS293" s="26"/>
      <c r="CT293" s="26"/>
      <c r="CU293" s="26"/>
    </row>
    <row r="294" spans="1:99" ht="15.5" x14ac:dyDescent="0.35">
      <c r="A294" s="203" t="str">
        <f t="shared" si="109"/>
        <v/>
      </c>
      <c r="B294" s="161" t="str">
        <f>IF('Year 8 _2022'!$B293="","", 'Year 8 _2022'!$B293)</f>
        <v/>
      </c>
      <c r="C294" s="160" t="str">
        <f>IF('Year 8 _2022'!$C293="","", 'Year 8 _2022'!$C293)</f>
        <v>NA</v>
      </c>
      <c r="D294" s="149" t="str">
        <f>IF('Year 8 _2022'!$D293="","", 'Year 8 _2022'!$D293)</f>
        <v/>
      </c>
      <c r="E294" s="138"/>
      <c r="F294" s="230" t="str">
        <f>IF('Year 8 _2022'!$E293="","", 'Year 8 _2022'!$E293)</f>
        <v/>
      </c>
      <c r="G294" s="161" t="str">
        <f>IF('Year 8 _2022'!$AB293="","", 'Year 8 _2022'!$AB293)</f>
        <v/>
      </c>
      <c r="H294" s="120"/>
      <c r="I294" s="171" t="str">
        <f>IF('Year 8 _2022'!$I293="","", 'Year 8 _2022'!$I293)</f>
        <v/>
      </c>
      <c r="J294" s="181"/>
      <c r="K294" s="180" t="str">
        <f>IF('Year 8 _2022'!$J293="","", 'Year 8 _2022'!$J293)</f>
        <v/>
      </c>
      <c r="L294" s="181"/>
      <c r="M294" s="180">
        <f t="shared" si="118"/>
        <v>0</v>
      </c>
      <c r="N294" s="180" t="str">
        <f>IF('Year 8 _2022'!$L293="","", 'Year 8 _2022'!$L293)</f>
        <v/>
      </c>
      <c r="O294" s="181"/>
      <c r="P294" s="171">
        <f>IF('Year 8 _2022'!$O293="",0, ('Year 8 _2022'!$O293+'Year 8 _2022'!$R293))</f>
        <v>0</v>
      </c>
      <c r="Q294" s="181"/>
      <c r="R294" s="180">
        <f>IF('Year 8 _2022'!$P293="",0, 'Year 8 _2022'!$P293)</f>
        <v>0</v>
      </c>
      <c r="S294" s="242"/>
      <c r="T294" s="349"/>
      <c r="U294" s="242"/>
      <c r="V294" s="174">
        <f t="shared" si="110"/>
        <v>0</v>
      </c>
      <c r="W294" s="351"/>
      <c r="X294" s="175"/>
      <c r="Y294" s="180">
        <f>IF('Year 8 _2022'!$V293="",0, ('Year 8 _2022'!$V293+'Year 8 _2022'!$Y293))</f>
        <v>0</v>
      </c>
      <c r="Z294" s="181"/>
      <c r="AA294" s="162">
        <f>IF('Year 8 _2022'!$W293="",0, 'Year 8 _2022'!$W293)</f>
        <v>0</v>
      </c>
      <c r="AB294" s="184"/>
      <c r="AC294" s="353"/>
      <c r="AD294" s="120"/>
      <c r="AE294" s="174">
        <f t="shared" si="120"/>
        <v>0</v>
      </c>
      <c r="AF294" s="183"/>
      <c r="AG294" s="165" t="str">
        <f t="shared" si="111"/>
        <v/>
      </c>
      <c r="AH294" s="170" t="str">
        <f t="shared" si="112"/>
        <v/>
      </c>
      <c r="AI294" s="153">
        <f t="shared" si="97"/>
        <v>0</v>
      </c>
      <c r="AJ294" s="166" t="str">
        <f t="shared" si="113"/>
        <v>NA</v>
      </c>
      <c r="AK294" s="166" t="str">
        <f t="shared" si="98"/>
        <v/>
      </c>
      <c r="AL294" s="166" t="str">
        <f t="shared" si="99"/>
        <v/>
      </c>
      <c r="AM294" s="166" t="str">
        <f t="shared" si="100"/>
        <v/>
      </c>
      <c r="AN294" s="166">
        <f t="shared" si="101"/>
        <v>0</v>
      </c>
      <c r="AO294" s="166">
        <f t="shared" si="102"/>
        <v>0</v>
      </c>
      <c r="AP294" s="166">
        <f t="shared" si="103"/>
        <v>0</v>
      </c>
      <c r="AQ294" s="166">
        <f t="shared" si="104"/>
        <v>0</v>
      </c>
      <c r="AR294" s="167" t="str">
        <f>IF('Year 8 _2022'!$S293="","", 'Year 8 _2022'!$S293)</f>
        <v/>
      </c>
      <c r="AS294" s="166" t="str">
        <f>IF('Year 8 _2022'!$Z293="","", 'Year 8 _2022'!$Z293)</f>
        <v/>
      </c>
      <c r="AT294" s="166" t="str">
        <f t="shared" si="119"/>
        <v/>
      </c>
      <c r="AU294" s="166" t="str">
        <f t="shared" si="105"/>
        <v>NA</v>
      </c>
      <c r="AV294" s="166" t="str">
        <f>IF(AU294="NA","",IF(AU294=999999, "", IF(AU294=888888, "", IF(COUNTIF($AU$11:AU294,AU294)=1,AU294,""))))</f>
        <v/>
      </c>
      <c r="AW294" s="166" t="str">
        <f t="shared" si="106"/>
        <v>NA</v>
      </c>
      <c r="AX294" s="166" t="str">
        <f>IF(AW294="NA","",IF(AW294=999999, "", IF(AW294=888888, "", IF(COUNTIF($AW$11:AW294,AW294)=1,AW294,""))))</f>
        <v/>
      </c>
      <c r="AY294" s="166" t="str">
        <f t="shared" si="107"/>
        <v>NA</v>
      </c>
      <c r="AZ294" s="166" t="str">
        <f>IF(AY294="NA","",IF(AY294=999999, "", IF(AY294=888888, "", IF(COUNTIF($AY$11:AY294,AY294)=1,AY294,""))))</f>
        <v/>
      </c>
      <c r="BA294" s="166">
        <f t="shared" si="114"/>
        <v>0</v>
      </c>
      <c r="BB294" s="166">
        <f t="shared" si="115"/>
        <v>0</v>
      </c>
      <c r="BC294" s="166" t="str">
        <f t="shared" si="116"/>
        <v/>
      </c>
      <c r="BD294" s="166" t="str">
        <f t="shared" si="108"/>
        <v/>
      </c>
      <c r="BE294" s="120" t="str">
        <f t="shared" si="117"/>
        <v>NA</v>
      </c>
      <c r="BF294" s="120" t="str">
        <f>IF(BE294="NA","",IF(BE294=999999, "", IF(BE294=888888, "", IF(COUNTIF($BE$11:BE294,BE294)=1,BE294,""))))</f>
        <v/>
      </c>
      <c r="BG294" s="121"/>
      <c r="BH294" s="121"/>
      <c r="BI294" s="121"/>
      <c r="BJ294" s="121"/>
      <c r="BK294" s="121"/>
      <c r="BL294" s="121"/>
      <c r="BM294" s="119"/>
      <c r="BN294" s="119"/>
      <c r="BO294" s="119"/>
      <c r="BP294" s="119"/>
      <c r="BQ294" s="119"/>
      <c r="BR294" s="119"/>
      <c r="BS294" s="119"/>
      <c r="BT294" s="119"/>
      <c r="BU294" s="119"/>
      <c r="BV294" s="119"/>
      <c r="BW294" s="119"/>
      <c r="BX294" s="119"/>
      <c r="BY294" s="119"/>
      <c r="BZ294" s="121"/>
      <c r="CA294" s="121"/>
      <c r="CB294" s="121"/>
      <c r="CC294" s="121"/>
      <c r="CD294" s="118"/>
      <c r="CE294" s="118"/>
      <c r="CF294" s="26"/>
      <c r="CG294" s="26"/>
      <c r="CH294" s="26"/>
      <c r="CI294" s="26"/>
      <c r="CJ294" s="26"/>
      <c r="CK294" s="26"/>
      <c r="CL294" s="26"/>
      <c r="CM294" s="26"/>
      <c r="CN294" s="26"/>
      <c r="CO294" s="26"/>
      <c r="CP294" s="26"/>
      <c r="CQ294" s="26"/>
      <c r="CR294" s="26"/>
      <c r="CS294" s="26"/>
      <c r="CT294" s="26"/>
      <c r="CU294" s="26"/>
    </row>
    <row r="295" spans="1:99" ht="15.5" x14ac:dyDescent="0.35">
      <c r="A295" s="203" t="str">
        <f t="shared" si="109"/>
        <v/>
      </c>
      <c r="B295" s="161" t="str">
        <f>IF('Year 8 _2022'!$B294="","", 'Year 8 _2022'!$B294)</f>
        <v/>
      </c>
      <c r="C295" s="160" t="str">
        <f>IF('Year 8 _2022'!$C294="","", 'Year 8 _2022'!$C294)</f>
        <v>NA</v>
      </c>
      <c r="D295" s="149" t="str">
        <f>IF('Year 8 _2022'!$D294="","", 'Year 8 _2022'!$D294)</f>
        <v/>
      </c>
      <c r="E295" s="138"/>
      <c r="F295" s="230" t="str">
        <f>IF('Year 8 _2022'!$E294="","", 'Year 8 _2022'!$E294)</f>
        <v/>
      </c>
      <c r="G295" s="161" t="str">
        <f>IF('Year 8 _2022'!$AB294="","", 'Year 8 _2022'!$AB294)</f>
        <v/>
      </c>
      <c r="H295" s="120"/>
      <c r="I295" s="171" t="str">
        <f>IF('Year 8 _2022'!$I294="","", 'Year 8 _2022'!$I294)</f>
        <v/>
      </c>
      <c r="J295" s="181"/>
      <c r="K295" s="180" t="str">
        <f>IF('Year 8 _2022'!$J294="","", 'Year 8 _2022'!$J294)</f>
        <v/>
      </c>
      <c r="L295" s="181"/>
      <c r="M295" s="180">
        <f t="shared" si="118"/>
        <v>0</v>
      </c>
      <c r="N295" s="180" t="str">
        <f>IF('Year 8 _2022'!$L294="","", 'Year 8 _2022'!$L294)</f>
        <v/>
      </c>
      <c r="O295" s="181"/>
      <c r="P295" s="171">
        <f>IF('Year 8 _2022'!$O294="",0, ('Year 8 _2022'!$O294+'Year 8 _2022'!$R294))</f>
        <v>0</v>
      </c>
      <c r="Q295" s="181"/>
      <c r="R295" s="180">
        <f>IF('Year 8 _2022'!$P294="",0, 'Year 8 _2022'!$P294)</f>
        <v>0</v>
      </c>
      <c r="S295" s="242"/>
      <c r="T295" s="349"/>
      <c r="U295" s="242"/>
      <c r="V295" s="174">
        <f t="shared" si="110"/>
        <v>0</v>
      </c>
      <c r="W295" s="351"/>
      <c r="X295" s="175"/>
      <c r="Y295" s="180">
        <f>IF('Year 8 _2022'!$V294="",0, ('Year 8 _2022'!$V294+'Year 8 _2022'!$Y294))</f>
        <v>0</v>
      </c>
      <c r="Z295" s="181"/>
      <c r="AA295" s="162">
        <f>IF('Year 8 _2022'!$W294="",0, 'Year 8 _2022'!$W294)</f>
        <v>0</v>
      </c>
      <c r="AB295" s="184"/>
      <c r="AC295" s="353"/>
      <c r="AD295" s="120"/>
      <c r="AE295" s="174">
        <f t="shared" si="120"/>
        <v>0</v>
      </c>
      <c r="AF295" s="183"/>
      <c r="AG295" s="165" t="str">
        <f t="shared" si="111"/>
        <v/>
      </c>
      <c r="AH295" s="170" t="str">
        <f t="shared" si="112"/>
        <v/>
      </c>
      <c r="AI295" s="153">
        <f t="shared" si="97"/>
        <v>0</v>
      </c>
      <c r="AJ295" s="166" t="str">
        <f t="shared" si="113"/>
        <v>NA</v>
      </c>
      <c r="AK295" s="166" t="str">
        <f t="shared" si="98"/>
        <v/>
      </c>
      <c r="AL295" s="166" t="str">
        <f t="shared" si="99"/>
        <v/>
      </c>
      <c r="AM295" s="166" t="str">
        <f t="shared" si="100"/>
        <v/>
      </c>
      <c r="AN295" s="166">
        <f t="shared" si="101"/>
        <v>0</v>
      </c>
      <c r="AO295" s="166">
        <f t="shared" si="102"/>
        <v>0</v>
      </c>
      <c r="AP295" s="166">
        <f t="shared" si="103"/>
        <v>0</v>
      </c>
      <c r="AQ295" s="166">
        <f t="shared" si="104"/>
        <v>0</v>
      </c>
      <c r="AR295" s="167" t="str">
        <f>IF('Year 8 _2022'!$S294="","", 'Year 8 _2022'!$S294)</f>
        <v/>
      </c>
      <c r="AS295" s="166" t="str">
        <f>IF('Year 8 _2022'!$Z294="","", 'Year 8 _2022'!$Z294)</f>
        <v/>
      </c>
      <c r="AT295" s="166" t="str">
        <f t="shared" si="119"/>
        <v/>
      </c>
      <c r="AU295" s="166" t="str">
        <f t="shared" si="105"/>
        <v>NA</v>
      </c>
      <c r="AV295" s="166" t="str">
        <f>IF(AU295="NA","",IF(AU295=999999, "", IF(AU295=888888, "", IF(COUNTIF($AU$11:AU295,AU295)=1,AU295,""))))</f>
        <v/>
      </c>
      <c r="AW295" s="166" t="str">
        <f t="shared" si="106"/>
        <v>NA</v>
      </c>
      <c r="AX295" s="166" t="str">
        <f>IF(AW295="NA","",IF(AW295=999999, "", IF(AW295=888888, "", IF(COUNTIF($AW$11:AW295,AW295)=1,AW295,""))))</f>
        <v/>
      </c>
      <c r="AY295" s="166" t="str">
        <f t="shared" si="107"/>
        <v>NA</v>
      </c>
      <c r="AZ295" s="166" t="str">
        <f>IF(AY295="NA","",IF(AY295=999999, "", IF(AY295=888888, "", IF(COUNTIF($AY$11:AY295,AY295)=1,AY295,""))))</f>
        <v/>
      </c>
      <c r="BA295" s="166">
        <f t="shared" si="114"/>
        <v>0</v>
      </c>
      <c r="BB295" s="166">
        <f t="shared" si="115"/>
        <v>0</v>
      </c>
      <c r="BC295" s="166" t="str">
        <f t="shared" si="116"/>
        <v/>
      </c>
      <c r="BD295" s="166" t="str">
        <f t="shared" si="108"/>
        <v/>
      </c>
      <c r="BE295" s="120" t="str">
        <f t="shared" si="117"/>
        <v>NA</v>
      </c>
      <c r="BF295" s="120" t="str">
        <f>IF(BE295="NA","",IF(BE295=999999, "", IF(BE295=888888, "", IF(COUNTIF($BE$11:BE295,BE295)=1,BE295,""))))</f>
        <v/>
      </c>
      <c r="BG295" s="121"/>
      <c r="BH295" s="121"/>
      <c r="BI295" s="121"/>
      <c r="BJ295" s="121"/>
      <c r="BK295" s="121"/>
      <c r="BL295" s="121"/>
      <c r="BM295" s="119"/>
      <c r="BN295" s="119"/>
      <c r="BO295" s="119"/>
      <c r="BP295" s="119"/>
      <c r="BQ295" s="119"/>
      <c r="BR295" s="119"/>
      <c r="BS295" s="119"/>
      <c r="BT295" s="119"/>
      <c r="BU295" s="119"/>
      <c r="BV295" s="119"/>
      <c r="BW295" s="119"/>
      <c r="BX295" s="119"/>
      <c r="BY295" s="119"/>
      <c r="BZ295" s="121"/>
      <c r="CA295" s="121"/>
      <c r="CB295" s="121"/>
      <c r="CC295" s="121"/>
      <c r="CD295" s="118"/>
      <c r="CE295" s="118"/>
      <c r="CF295" s="26"/>
      <c r="CG295" s="26"/>
      <c r="CH295" s="26"/>
      <c r="CI295" s="26"/>
      <c r="CJ295" s="26"/>
      <c r="CK295" s="26"/>
      <c r="CL295" s="26"/>
      <c r="CM295" s="26"/>
      <c r="CN295" s="26"/>
      <c r="CO295" s="26"/>
      <c r="CP295" s="26"/>
      <c r="CQ295" s="26"/>
      <c r="CR295" s="26"/>
      <c r="CS295" s="26"/>
      <c r="CT295" s="26"/>
      <c r="CU295" s="26"/>
    </row>
    <row r="296" spans="1:99" ht="15.5" x14ac:dyDescent="0.35">
      <c r="A296" s="203" t="str">
        <f t="shared" si="109"/>
        <v/>
      </c>
      <c r="B296" s="161" t="str">
        <f>IF('Year 8 _2022'!$B295="","", 'Year 8 _2022'!$B295)</f>
        <v/>
      </c>
      <c r="C296" s="160" t="str">
        <f>IF('Year 8 _2022'!$C295="","", 'Year 8 _2022'!$C295)</f>
        <v>NA</v>
      </c>
      <c r="D296" s="149" t="str">
        <f>IF('Year 8 _2022'!$D295="","", 'Year 8 _2022'!$D295)</f>
        <v/>
      </c>
      <c r="E296" s="138"/>
      <c r="F296" s="230" t="str">
        <f>IF('Year 8 _2022'!$E295="","", 'Year 8 _2022'!$E295)</f>
        <v/>
      </c>
      <c r="G296" s="161" t="str">
        <f>IF('Year 8 _2022'!$AB295="","", 'Year 8 _2022'!$AB295)</f>
        <v/>
      </c>
      <c r="H296" s="120"/>
      <c r="I296" s="171" t="str">
        <f>IF('Year 8 _2022'!$I295="","", 'Year 8 _2022'!$I295)</f>
        <v/>
      </c>
      <c r="J296" s="181"/>
      <c r="K296" s="180" t="str">
        <f>IF('Year 8 _2022'!$J295="","", 'Year 8 _2022'!$J295)</f>
        <v/>
      </c>
      <c r="L296" s="181"/>
      <c r="M296" s="180">
        <f t="shared" si="118"/>
        <v>0</v>
      </c>
      <c r="N296" s="180" t="str">
        <f>IF('Year 8 _2022'!$L295="","", 'Year 8 _2022'!$L295)</f>
        <v/>
      </c>
      <c r="O296" s="181"/>
      <c r="P296" s="171">
        <f>IF('Year 8 _2022'!$O295="",0, ('Year 8 _2022'!$O295+'Year 8 _2022'!$R295))</f>
        <v>0</v>
      </c>
      <c r="Q296" s="181"/>
      <c r="R296" s="180">
        <f>IF('Year 8 _2022'!$P295="",0, 'Year 8 _2022'!$P295)</f>
        <v>0</v>
      </c>
      <c r="S296" s="242"/>
      <c r="T296" s="349"/>
      <c r="U296" s="242"/>
      <c r="V296" s="174">
        <f t="shared" si="110"/>
        <v>0</v>
      </c>
      <c r="W296" s="351"/>
      <c r="X296" s="175"/>
      <c r="Y296" s="180">
        <f>IF('Year 8 _2022'!$V295="",0, ('Year 8 _2022'!$V295+'Year 8 _2022'!$Y295))</f>
        <v>0</v>
      </c>
      <c r="Z296" s="181"/>
      <c r="AA296" s="162">
        <f>IF('Year 8 _2022'!$W295="",0, 'Year 8 _2022'!$W295)</f>
        <v>0</v>
      </c>
      <c r="AB296" s="184"/>
      <c r="AC296" s="353"/>
      <c r="AD296" s="120"/>
      <c r="AE296" s="174">
        <f t="shared" si="120"/>
        <v>0</v>
      </c>
      <c r="AF296" s="183"/>
      <c r="AG296" s="165" t="str">
        <f t="shared" si="111"/>
        <v/>
      </c>
      <c r="AH296" s="170" t="str">
        <f t="shared" si="112"/>
        <v/>
      </c>
      <c r="AI296" s="153">
        <f t="shared" si="97"/>
        <v>0</v>
      </c>
      <c r="AJ296" s="166" t="str">
        <f t="shared" si="113"/>
        <v>NA</v>
      </c>
      <c r="AK296" s="166" t="str">
        <f t="shared" si="98"/>
        <v/>
      </c>
      <c r="AL296" s="166" t="str">
        <f t="shared" si="99"/>
        <v/>
      </c>
      <c r="AM296" s="166" t="str">
        <f t="shared" si="100"/>
        <v/>
      </c>
      <c r="AN296" s="166">
        <f t="shared" si="101"/>
        <v>0</v>
      </c>
      <c r="AO296" s="166">
        <f t="shared" si="102"/>
        <v>0</v>
      </c>
      <c r="AP296" s="166">
        <f t="shared" si="103"/>
        <v>0</v>
      </c>
      <c r="AQ296" s="166">
        <f t="shared" si="104"/>
        <v>0</v>
      </c>
      <c r="AR296" s="167" t="str">
        <f>IF('Year 8 _2022'!$S295="","", 'Year 8 _2022'!$S295)</f>
        <v/>
      </c>
      <c r="AS296" s="166" t="str">
        <f>IF('Year 8 _2022'!$Z295="","", 'Year 8 _2022'!$Z295)</f>
        <v/>
      </c>
      <c r="AT296" s="166" t="str">
        <f t="shared" si="119"/>
        <v/>
      </c>
      <c r="AU296" s="166" t="str">
        <f t="shared" si="105"/>
        <v>NA</v>
      </c>
      <c r="AV296" s="166" t="str">
        <f>IF(AU296="NA","",IF(AU296=999999, "", IF(AU296=888888, "", IF(COUNTIF($AU$11:AU296,AU296)=1,AU296,""))))</f>
        <v/>
      </c>
      <c r="AW296" s="166" t="str">
        <f t="shared" si="106"/>
        <v>NA</v>
      </c>
      <c r="AX296" s="166" t="str">
        <f>IF(AW296="NA","",IF(AW296=999999, "", IF(AW296=888888, "", IF(COUNTIF($AW$11:AW296,AW296)=1,AW296,""))))</f>
        <v/>
      </c>
      <c r="AY296" s="166" t="str">
        <f t="shared" si="107"/>
        <v>NA</v>
      </c>
      <c r="AZ296" s="166" t="str">
        <f>IF(AY296="NA","",IF(AY296=999999, "", IF(AY296=888888, "", IF(COUNTIF($AY$11:AY296,AY296)=1,AY296,""))))</f>
        <v/>
      </c>
      <c r="BA296" s="166">
        <f t="shared" si="114"/>
        <v>0</v>
      </c>
      <c r="BB296" s="166">
        <f t="shared" si="115"/>
        <v>0</v>
      </c>
      <c r="BC296" s="166" t="str">
        <f t="shared" si="116"/>
        <v/>
      </c>
      <c r="BD296" s="166" t="str">
        <f t="shared" si="108"/>
        <v/>
      </c>
      <c r="BE296" s="120" t="str">
        <f t="shared" si="117"/>
        <v>NA</v>
      </c>
      <c r="BF296" s="120" t="str">
        <f>IF(BE296="NA","",IF(BE296=999999, "", IF(BE296=888888, "", IF(COUNTIF($BE$11:BE296,BE296)=1,BE296,""))))</f>
        <v/>
      </c>
      <c r="BG296" s="121"/>
      <c r="BH296" s="121"/>
      <c r="BI296" s="121"/>
      <c r="BJ296" s="121"/>
      <c r="BK296" s="121"/>
      <c r="BL296" s="121"/>
      <c r="BM296" s="119"/>
      <c r="BN296" s="119"/>
      <c r="BO296" s="119"/>
      <c r="BP296" s="119"/>
      <c r="BQ296" s="119"/>
      <c r="BR296" s="119"/>
      <c r="BS296" s="119"/>
      <c r="BT296" s="119"/>
      <c r="BU296" s="119"/>
      <c r="BV296" s="119"/>
      <c r="BW296" s="119"/>
      <c r="BX296" s="119"/>
      <c r="BY296" s="119"/>
      <c r="BZ296" s="121"/>
      <c r="CA296" s="121"/>
      <c r="CB296" s="121"/>
      <c r="CC296" s="121"/>
      <c r="CD296" s="118"/>
      <c r="CE296" s="118"/>
      <c r="CF296" s="26"/>
      <c r="CG296" s="26"/>
      <c r="CH296" s="26"/>
      <c r="CI296" s="26"/>
      <c r="CJ296" s="26"/>
      <c r="CK296" s="26"/>
      <c r="CL296" s="26"/>
      <c r="CM296" s="26"/>
      <c r="CN296" s="26"/>
      <c r="CO296" s="26"/>
      <c r="CP296" s="26"/>
      <c r="CQ296" s="26"/>
      <c r="CR296" s="26"/>
      <c r="CS296" s="26"/>
      <c r="CT296" s="26"/>
      <c r="CU296" s="26"/>
    </row>
    <row r="297" spans="1:99" ht="15.5" x14ac:dyDescent="0.35">
      <c r="A297" s="203" t="str">
        <f t="shared" si="109"/>
        <v/>
      </c>
      <c r="B297" s="161" t="str">
        <f>IF('Year 8 _2022'!$B296="","", 'Year 8 _2022'!$B296)</f>
        <v/>
      </c>
      <c r="C297" s="160" t="str">
        <f>IF('Year 8 _2022'!$C296="","", 'Year 8 _2022'!$C296)</f>
        <v>NA</v>
      </c>
      <c r="D297" s="149" t="str">
        <f>IF('Year 8 _2022'!$D296="","", 'Year 8 _2022'!$D296)</f>
        <v/>
      </c>
      <c r="E297" s="138"/>
      <c r="F297" s="230" t="str">
        <f>IF('Year 8 _2022'!$E296="","", 'Year 8 _2022'!$E296)</f>
        <v/>
      </c>
      <c r="G297" s="161" t="str">
        <f>IF('Year 8 _2022'!$AB296="","", 'Year 8 _2022'!$AB296)</f>
        <v/>
      </c>
      <c r="H297" s="120"/>
      <c r="I297" s="171" t="str">
        <f>IF('Year 8 _2022'!$I296="","", 'Year 8 _2022'!$I296)</f>
        <v/>
      </c>
      <c r="J297" s="181"/>
      <c r="K297" s="180" t="str">
        <f>IF('Year 8 _2022'!$J296="","", 'Year 8 _2022'!$J296)</f>
        <v/>
      </c>
      <c r="L297" s="181"/>
      <c r="M297" s="180">
        <f t="shared" si="118"/>
        <v>0</v>
      </c>
      <c r="N297" s="180" t="str">
        <f>IF('Year 8 _2022'!$L296="","", 'Year 8 _2022'!$L296)</f>
        <v/>
      </c>
      <c r="O297" s="181"/>
      <c r="P297" s="171">
        <f>IF('Year 8 _2022'!$O296="",0, ('Year 8 _2022'!$O296+'Year 8 _2022'!$R296))</f>
        <v>0</v>
      </c>
      <c r="Q297" s="181"/>
      <c r="R297" s="180">
        <f>IF('Year 8 _2022'!$P296="",0, 'Year 8 _2022'!$P296)</f>
        <v>0</v>
      </c>
      <c r="S297" s="242"/>
      <c r="T297" s="349"/>
      <c r="U297" s="242"/>
      <c r="V297" s="174">
        <f t="shared" si="110"/>
        <v>0</v>
      </c>
      <c r="W297" s="351"/>
      <c r="X297" s="175"/>
      <c r="Y297" s="180">
        <f>IF('Year 8 _2022'!$V296="",0, ('Year 8 _2022'!$V296+'Year 8 _2022'!$Y296))</f>
        <v>0</v>
      </c>
      <c r="Z297" s="181"/>
      <c r="AA297" s="162">
        <f>IF('Year 8 _2022'!$W296="",0, 'Year 8 _2022'!$W296)</f>
        <v>0</v>
      </c>
      <c r="AB297" s="184"/>
      <c r="AC297" s="353"/>
      <c r="AD297" s="120"/>
      <c r="AE297" s="174">
        <f t="shared" si="120"/>
        <v>0</v>
      </c>
      <c r="AF297" s="183"/>
      <c r="AG297" s="165" t="str">
        <f t="shared" si="111"/>
        <v/>
      </c>
      <c r="AH297" s="170" t="str">
        <f t="shared" si="112"/>
        <v/>
      </c>
      <c r="AI297" s="153">
        <f t="shared" si="97"/>
        <v>0</v>
      </c>
      <c r="AJ297" s="166" t="str">
        <f t="shared" si="113"/>
        <v>NA</v>
      </c>
      <c r="AK297" s="166" t="str">
        <f t="shared" si="98"/>
        <v/>
      </c>
      <c r="AL297" s="166" t="str">
        <f t="shared" si="99"/>
        <v/>
      </c>
      <c r="AM297" s="166" t="str">
        <f t="shared" si="100"/>
        <v/>
      </c>
      <c r="AN297" s="166">
        <f t="shared" si="101"/>
        <v>0</v>
      </c>
      <c r="AO297" s="166">
        <f t="shared" si="102"/>
        <v>0</v>
      </c>
      <c r="AP297" s="166">
        <f t="shared" si="103"/>
        <v>0</v>
      </c>
      <c r="AQ297" s="166">
        <f t="shared" si="104"/>
        <v>0</v>
      </c>
      <c r="AR297" s="167" t="str">
        <f>IF('Year 8 _2022'!$S296="","", 'Year 8 _2022'!$S296)</f>
        <v/>
      </c>
      <c r="AS297" s="166" t="str">
        <f>IF('Year 8 _2022'!$Z296="","", 'Year 8 _2022'!$Z296)</f>
        <v/>
      </c>
      <c r="AT297" s="166" t="str">
        <f t="shared" si="119"/>
        <v/>
      </c>
      <c r="AU297" s="166" t="str">
        <f t="shared" si="105"/>
        <v>NA</v>
      </c>
      <c r="AV297" s="166" t="str">
        <f>IF(AU297="NA","",IF(AU297=999999, "", IF(AU297=888888, "", IF(COUNTIF($AU$11:AU297,AU297)=1,AU297,""))))</f>
        <v/>
      </c>
      <c r="AW297" s="166" t="str">
        <f t="shared" si="106"/>
        <v>NA</v>
      </c>
      <c r="AX297" s="166" t="str">
        <f>IF(AW297="NA","",IF(AW297=999999, "", IF(AW297=888888, "", IF(COUNTIF($AW$11:AW297,AW297)=1,AW297,""))))</f>
        <v/>
      </c>
      <c r="AY297" s="166" t="str">
        <f t="shared" si="107"/>
        <v>NA</v>
      </c>
      <c r="AZ297" s="166" t="str">
        <f>IF(AY297="NA","",IF(AY297=999999, "", IF(AY297=888888, "", IF(COUNTIF($AY$11:AY297,AY297)=1,AY297,""))))</f>
        <v/>
      </c>
      <c r="BA297" s="166">
        <f t="shared" si="114"/>
        <v>0</v>
      </c>
      <c r="BB297" s="166">
        <f t="shared" si="115"/>
        <v>0</v>
      </c>
      <c r="BC297" s="166" t="str">
        <f t="shared" si="116"/>
        <v/>
      </c>
      <c r="BD297" s="166" t="str">
        <f t="shared" si="108"/>
        <v/>
      </c>
      <c r="BE297" s="120" t="str">
        <f t="shared" si="117"/>
        <v>NA</v>
      </c>
      <c r="BF297" s="120" t="str">
        <f>IF(BE297="NA","",IF(BE297=999999, "", IF(BE297=888888, "", IF(COUNTIF($BE$11:BE297,BE297)=1,BE297,""))))</f>
        <v/>
      </c>
      <c r="BG297" s="121"/>
      <c r="BH297" s="121"/>
      <c r="BI297" s="121"/>
      <c r="BJ297" s="121"/>
      <c r="BK297" s="121"/>
      <c r="BL297" s="121"/>
      <c r="BM297" s="119"/>
      <c r="BN297" s="119"/>
      <c r="BO297" s="119"/>
      <c r="BP297" s="119"/>
      <c r="BQ297" s="119"/>
      <c r="BR297" s="119"/>
      <c r="BS297" s="119"/>
      <c r="BT297" s="119"/>
      <c r="BU297" s="119"/>
      <c r="BV297" s="119"/>
      <c r="BW297" s="119"/>
      <c r="BX297" s="119"/>
      <c r="BY297" s="119"/>
      <c r="BZ297" s="121"/>
      <c r="CA297" s="121"/>
      <c r="CB297" s="121"/>
      <c r="CC297" s="121"/>
      <c r="CD297" s="118"/>
      <c r="CE297" s="118"/>
      <c r="CF297" s="26"/>
      <c r="CG297" s="26"/>
      <c r="CH297" s="26"/>
      <c r="CI297" s="26"/>
      <c r="CJ297" s="26"/>
      <c r="CK297" s="26"/>
      <c r="CL297" s="26"/>
      <c r="CM297" s="26"/>
      <c r="CN297" s="26"/>
      <c r="CO297" s="26"/>
      <c r="CP297" s="26"/>
      <c r="CQ297" s="26"/>
      <c r="CR297" s="26"/>
      <c r="CS297" s="26"/>
      <c r="CT297" s="26"/>
      <c r="CU297" s="26"/>
    </row>
    <row r="298" spans="1:99" ht="15.5" x14ac:dyDescent="0.35">
      <c r="A298" s="203" t="str">
        <f t="shared" si="109"/>
        <v/>
      </c>
      <c r="B298" s="161" t="str">
        <f>IF('Year 8 _2022'!$B297="","", 'Year 8 _2022'!$B297)</f>
        <v/>
      </c>
      <c r="C298" s="160" t="str">
        <f>IF('Year 8 _2022'!$C297="","", 'Year 8 _2022'!$C297)</f>
        <v>NA</v>
      </c>
      <c r="D298" s="149" t="str">
        <f>IF('Year 8 _2022'!$D297="","", 'Year 8 _2022'!$D297)</f>
        <v/>
      </c>
      <c r="E298" s="138"/>
      <c r="F298" s="230" t="str">
        <f>IF('Year 8 _2022'!$E297="","", 'Year 8 _2022'!$E297)</f>
        <v/>
      </c>
      <c r="G298" s="161" t="str">
        <f>IF('Year 8 _2022'!$AB297="","", 'Year 8 _2022'!$AB297)</f>
        <v/>
      </c>
      <c r="H298" s="120"/>
      <c r="I298" s="171" t="str">
        <f>IF('Year 8 _2022'!$I297="","", 'Year 8 _2022'!$I297)</f>
        <v/>
      </c>
      <c r="J298" s="181"/>
      <c r="K298" s="180" t="str">
        <f>IF('Year 8 _2022'!$J297="","", 'Year 8 _2022'!$J297)</f>
        <v/>
      </c>
      <c r="L298" s="181"/>
      <c r="M298" s="180">
        <f t="shared" si="118"/>
        <v>0</v>
      </c>
      <c r="N298" s="180" t="str">
        <f>IF('Year 8 _2022'!$L297="","", 'Year 8 _2022'!$L297)</f>
        <v/>
      </c>
      <c r="O298" s="181"/>
      <c r="P298" s="171">
        <f>IF('Year 8 _2022'!$O297="",0, ('Year 8 _2022'!$O297+'Year 8 _2022'!$R297))</f>
        <v>0</v>
      </c>
      <c r="Q298" s="181"/>
      <c r="R298" s="180">
        <f>IF('Year 8 _2022'!$P297="",0, 'Year 8 _2022'!$P297)</f>
        <v>0</v>
      </c>
      <c r="S298" s="242"/>
      <c r="T298" s="349"/>
      <c r="U298" s="242"/>
      <c r="V298" s="174">
        <f t="shared" si="110"/>
        <v>0</v>
      </c>
      <c r="W298" s="351"/>
      <c r="X298" s="175"/>
      <c r="Y298" s="180">
        <f>IF('Year 8 _2022'!$V297="",0, ('Year 8 _2022'!$V297+'Year 8 _2022'!$Y297))</f>
        <v>0</v>
      </c>
      <c r="Z298" s="181"/>
      <c r="AA298" s="162">
        <f>IF('Year 8 _2022'!$W297="",0, 'Year 8 _2022'!$W297)</f>
        <v>0</v>
      </c>
      <c r="AB298" s="184"/>
      <c r="AC298" s="353"/>
      <c r="AD298" s="120"/>
      <c r="AE298" s="174">
        <f t="shared" si="120"/>
        <v>0</v>
      </c>
      <c r="AF298" s="183"/>
      <c r="AG298" s="165" t="str">
        <f t="shared" si="111"/>
        <v/>
      </c>
      <c r="AH298" s="170" t="str">
        <f t="shared" si="112"/>
        <v/>
      </c>
      <c r="AI298" s="153">
        <f t="shared" si="97"/>
        <v>0</v>
      </c>
      <c r="AJ298" s="166" t="str">
        <f t="shared" si="113"/>
        <v>NA</v>
      </c>
      <c r="AK298" s="166" t="str">
        <f t="shared" si="98"/>
        <v/>
      </c>
      <c r="AL298" s="166" t="str">
        <f t="shared" si="99"/>
        <v/>
      </c>
      <c r="AM298" s="166" t="str">
        <f t="shared" si="100"/>
        <v/>
      </c>
      <c r="AN298" s="166">
        <f t="shared" si="101"/>
        <v>0</v>
      </c>
      <c r="AO298" s="166">
        <f t="shared" si="102"/>
        <v>0</v>
      </c>
      <c r="AP298" s="166">
        <f t="shared" si="103"/>
        <v>0</v>
      </c>
      <c r="AQ298" s="166">
        <f t="shared" si="104"/>
        <v>0</v>
      </c>
      <c r="AR298" s="167" t="str">
        <f>IF('Year 8 _2022'!$S297="","", 'Year 8 _2022'!$S297)</f>
        <v/>
      </c>
      <c r="AS298" s="166" t="str">
        <f>IF('Year 8 _2022'!$Z297="","", 'Year 8 _2022'!$Z297)</f>
        <v/>
      </c>
      <c r="AT298" s="166" t="str">
        <f t="shared" si="119"/>
        <v/>
      </c>
      <c r="AU298" s="166" t="str">
        <f t="shared" si="105"/>
        <v>NA</v>
      </c>
      <c r="AV298" s="166" t="str">
        <f>IF(AU298="NA","",IF(AU298=999999, "", IF(AU298=888888, "", IF(COUNTIF($AU$11:AU298,AU298)=1,AU298,""))))</f>
        <v/>
      </c>
      <c r="AW298" s="166" t="str">
        <f t="shared" si="106"/>
        <v>NA</v>
      </c>
      <c r="AX298" s="166" t="str">
        <f>IF(AW298="NA","",IF(AW298=999999, "", IF(AW298=888888, "", IF(COUNTIF($AW$11:AW298,AW298)=1,AW298,""))))</f>
        <v/>
      </c>
      <c r="AY298" s="166" t="str">
        <f t="shared" si="107"/>
        <v>NA</v>
      </c>
      <c r="AZ298" s="166" t="str">
        <f>IF(AY298="NA","",IF(AY298=999999, "", IF(AY298=888888, "", IF(COUNTIF($AY$11:AY298,AY298)=1,AY298,""))))</f>
        <v/>
      </c>
      <c r="BA298" s="166">
        <f t="shared" si="114"/>
        <v>0</v>
      </c>
      <c r="BB298" s="166">
        <f t="shared" si="115"/>
        <v>0</v>
      </c>
      <c r="BC298" s="166" t="str">
        <f t="shared" si="116"/>
        <v/>
      </c>
      <c r="BD298" s="166" t="str">
        <f t="shared" si="108"/>
        <v/>
      </c>
      <c r="BE298" s="120" t="str">
        <f t="shared" si="117"/>
        <v>NA</v>
      </c>
      <c r="BF298" s="120" t="str">
        <f>IF(BE298="NA","",IF(BE298=999999, "", IF(BE298=888888, "", IF(COUNTIF($BE$11:BE298,BE298)=1,BE298,""))))</f>
        <v/>
      </c>
      <c r="BG298" s="121"/>
      <c r="BH298" s="121"/>
      <c r="BI298" s="121"/>
      <c r="BJ298" s="121"/>
      <c r="BK298" s="121"/>
      <c r="BL298" s="121"/>
      <c r="BM298" s="119"/>
      <c r="BN298" s="119"/>
      <c r="BO298" s="119"/>
      <c r="BP298" s="119"/>
      <c r="BQ298" s="119"/>
      <c r="BR298" s="119"/>
      <c r="BS298" s="119"/>
      <c r="BT298" s="119"/>
      <c r="BU298" s="119"/>
      <c r="BV298" s="119"/>
      <c r="BW298" s="119"/>
      <c r="BX298" s="119"/>
      <c r="BY298" s="119"/>
      <c r="BZ298" s="121"/>
      <c r="CA298" s="121"/>
      <c r="CB298" s="121"/>
      <c r="CC298" s="121"/>
      <c r="CD298" s="118"/>
      <c r="CE298" s="118"/>
      <c r="CF298" s="26"/>
      <c r="CG298" s="26"/>
      <c r="CH298" s="26"/>
      <c r="CI298" s="26"/>
      <c r="CJ298" s="26"/>
      <c r="CK298" s="26"/>
      <c r="CL298" s="26"/>
      <c r="CM298" s="26"/>
      <c r="CN298" s="26"/>
      <c r="CO298" s="26"/>
      <c r="CP298" s="26"/>
      <c r="CQ298" s="26"/>
      <c r="CR298" s="26"/>
      <c r="CS298" s="26"/>
      <c r="CT298" s="26"/>
      <c r="CU298" s="26"/>
    </row>
    <row r="299" spans="1:99" ht="15.5" x14ac:dyDescent="0.35">
      <c r="A299" s="203" t="str">
        <f t="shared" si="109"/>
        <v/>
      </c>
      <c r="B299" s="161" t="str">
        <f>IF('Year 8 _2022'!$B298="","", 'Year 8 _2022'!$B298)</f>
        <v/>
      </c>
      <c r="C299" s="160" t="str">
        <f>IF('Year 8 _2022'!$C298="","", 'Year 8 _2022'!$C298)</f>
        <v>NA</v>
      </c>
      <c r="D299" s="149" t="str">
        <f>IF('Year 8 _2022'!$D298="","", 'Year 8 _2022'!$D298)</f>
        <v/>
      </c>
      <c r="E299" s="138"/>
      <c r="F299" s="230" t="str">
        <f>IF('Year 8 _2022'!$E298="","", 'Year 8 _2022'!$E298)</f>
        <v/>
      </c>
      <c r="G299" s="161" t="str">
        <f>IF('Year 8 _2022'!$AB298="","", 'Year 8 _2022'!$AB298)</f>
        <v/>
      </c>
      <c r="H299" s="120"/>
      <c r="I299" s="171" t="str">
        <f>IF('Year 8 _2022'!$I298="","", 'Year 8 _2022'!$I298)</f>
        <v/>
      </c>
      <c r="J299" s="181"/>
      <c r="K299" s="180" t="str">
        <f>IF('Year 8 _2022'!$J298="","", 'Year 8 _2022'!$J298)</f>
        <v/>
      </c>
      <c r="L299" s="181"/>
      <c r="M299" s="180">
        <f t="shared" si="118"/>
        <v>0</v>
      </c>
      <c r="N299" s="180" t="str">
        <f>IF('Year 8 _2022'!$L298="","", 'Year 8 _2022'!$L298)</f>
        <v/>
      </c>
      <c r="O299" s="181"/>
      <c r="P299" s="171">
        <f>IF('Year 8 _2022'!$O298="",0, ('Year 8 _2022'!$O298+'Year 8 _2022'!$R298))</f>
        <v>0</v>
      </c>
      <c r="Q299" s="181"/>
      <c r="R299" s="180">
        <f>IF('Year 8 _2022'!$P298="",0, 'Year 8 _2022'!$P298)</f>
        <v>0</v>
      </c>
      <c r="S299" s="242"/>
      <c r="T299" s="349"/>
      <c r="U299" s="242"/>
      <c r="V299" s="174">
        <f t="shared" si="110"/>
        <v>0</v>
      </c>
      <c r="W299" s="351"/>
      <c r="X299" s="175"/>
      <c r="Y299" s="180">
        <f>IF('Year 8 _2022'!$V298="",0, ('Year 8 _2022'!$V298+'Year 8 _2022'!$Y298))</f>
        <v>0</v>
      </c>
      <c r="Z299" s="181"/>
      <c r="AA299" s="162">
        <f>IF('Year 8 _2022'!$W298="",0, 'Year 8 _2022'!$W298)</f>
        <v>0</v>
      </c>
      <c r="AB299" s="184"/>
      <c r="AC299" s="353"/>
      <c r="AD299" s="120"/>
      <c r="AE299" s="174">
        <f t="shared" si="120"/>
        <v>0</v>
      </c>
      <c r="AF299" s="183"/>
      <c r="AG299" s="165" t="str">
        <f t="shared" si="111"/>
        <v/>
      </c>
      <c r="AH299" s="170" t="str">
        <f t="shared" si="112"/>
        <v/>
      </c>
      <c r="AI299" s="153">
        <f t="shared" si="97"/>
        <v>0</v>
      </c>
      <c r="AJ299" s="166" t="str">
        <f t="shared" si="113"/>
        <v>NA</v>
      </c>
      <c r="AK299" s="166" t="str">
        <f t="shared" si="98"/>
        <v/>
      </c>
      <c r="AL299" s="166" t="str">
        <f t="shared" si="99"/>
        <v/>
      </c>
      <c r="AM299" s="166" t="str">
        <f t="shared" si="100"/>
        <v/>
      </c>
      <c r="AN299" s="166">
        <f t="shared" si="101"/>
        <v>0</v>
      </c>
      <c r="AO299" s="166">
        <f t="shared" si="102"/>
        <v>0</v>
      </c>
      <c r="AP299" s="166">
        <f t="shared" si="103"/>
        <v>0</v>
      </c>
      <c r="AQ299" s="166">
        <f t="shared" si="104"/>
        <v>0</v>
      </c>
      <c r="AR299" s="167" t="str">
        <f>IF('Year 8 _2022'!$S298="","", 'Year 8 _2022'!$S298)</f>
        <v/>
      </c>
      <c r="AS299" s="166" t="str">
        <f>IF('Year 8 _2022'!$Z298="","", 'Year 8 _2022'!$Z298)</f>
        <v/>
      </c>
      <c r="AT299" s="166" t="str">
        <f t="shared" si="119"/>
        <v/>
      </c>
      <c r="AU299" s="166" t="str">
        <f t="shared" si="105"/>
        <v>NA</v>
      </c>
      <c r="AV299" s="166" t="str">
        <f>IF(AU299="NA","",IF(AU299=999999, "", IF(AU299=888888, "", IF(COUNTIF($AU$11:AU299,AU299)=1,AU299,""))))</f>
        <v/>
      </c>
      <c r="AW299" s="166" t="str">
        <f t="shared" si="106"/>
        <v>NA</v>
      </c>
      <c r="AX299" s="166" t="str">
        <f>IF(AW299="NA","",IF(AW299=999999, "", IF(AW299=888888, "", IF(COUNTIF($AW$11:AW299,AW299)=1,AW299,""))))</f>
        <v/>
      </c>
      <c r="AY299" s="166" t="str">
        <f t="shared" si="107"/>
        <v>NA</v>
      </c>
      <c r="AZ299" s="166" t="str">
        <f>IF(AY299="NA","",IF(AY299=999999, "", IF(AY299=888888, "", IF(COUNTIF($AY$11:AY299,AY299)=1,AY299,""))))</f>
        <v/>
      </c>
      <c r="BA299" s="166">
        <f t="shared" si="114"/>
        <v>0</v>
      </c>
      <c r="BB299" s="166">
        <f t="shared" si="115"/>
        <v>0</v>
      </c>
      <c r="BC299" s="166" t="str">
        <f t="shared" si="116"/>
        <v/>
      </c>
      <c r="BD299" s="166" t="str">
        <f t="shared" si="108"/>
        <v/>
      </c>
      <c r="BE299" s="120" t="str">
        <f t="shared" si="117"/>
        <v>NA</v>
      </c>
      <c r="BF299" s="120" t="str">
        <f>IF(BE299="NA","",IF(BE299=999999, "", IF(BE299=888888, "", IF(COUNTIF($BE$11:BE299,BE299)=1,BE299,""))))</f>
        <v/>
      </c>
      <c r="BG299" s="121"/>
      <c r="BH299" s="121"/>
      <c r="BI299" s="121"/>
      <c r="BJ299" s="121"/>
      <c r="BK299" s="121"/>
      <c r="BL299" s="121"/>
      <c r="BM299" s="119"/>
      <c r="BN299" s="119"/>
      <c r="BO299" s="119"/>
      <c r="BP299" s="119"/>
      <c r="BQ299" s="119"/>
      <c r="BR299" s="119"/>
      <c r="BS299" s="119"/>
      <c r="BT299" s="119"/>
      <c r="BU299" s="119"/>
      <c r="BV299" s="119"/>
      <c r="BW299" s="119"/>
      <c r="BX299" s="119"/>
      <c r="BY299" s="119"/>
      <c r="BZ299" s="121"/>
      <c r="CA299" s="121"/>
      <c r="CB299" s="121"/>
      <c r="CC299" s="121"/>
      <c r="CD299" s="118"/>
      <c r="CE299" s="118"/>
      <c r="CF299" s="26"/>
      <c r="CG299" s="26"/>
      <c r="CH299" s="26"/>
      <c r="CI299" s="26"/>
      <c r="CJ299" s="26"/>
      <c r="CK299" s="26"/>
      <c r="CL299" s="26"/>
      <c r="CM299" s="26"/>
      <c r="CN299" s="26"/>
      <c r="CO299" s="26"/>
      <c r="CP299" s="26"/>
      <c r="CQ299" s="26"/>
      <c r="CR299" s="26"/>
      <c r="CS299" s="26"/>
      <c r="CT299" s="26"/>
      <c r="CU299" s="26"/>
    </row>
    <row r="300" spans="1:99" ht="15.5" x14ac:dyDescent="0.35">
      <c r="A300" s="203" t="str">
        <f t="shared" si="109"/>
        <v/>
      </c>
      <c r="B300" s="161" t="str">
        <f>IF('Year 8 _2022'!$B299="","", 'Year 8 _2022'!$B299)</f>
        <v/>
      </c>
      <c r="C300" s="160" t="str">
        <f>IF('Year 8 _2022'!$C299="","", 'Year 8 _2022'!$C299)</f>
        <v>NA</v>
      </c>
      <c r="D300" s="149" t="str">
        <f>IF('Year 8 _2022'!$D299="","", 'Year 8 _2022'!$D299)</f>
        <v/>
      </c>
      <c r="E300" s="138"/>
      <c r="F300" s="230" t="str">
        <f>IF('Year 8 _2022'!$E299="","", 'Year 8 _2022'!$E299)</f>
        <v/>
      </c>
      <c r="G300" s="161" t="str">
        <f>IF('Year 8 _2022'!$AB299="","", 'Year 8 _2022'!$AB299)</f>
        <v/>
      </c>
      <c r="H300" s="120"/>
      <c r="I300" s="171" t="str">
        <f>IF('Year 8 _2022'!$I299="","", 'Year 8 _2022'!$I299)</f>
        <v/>
      </c>
      <c r="J300" s="181"/>
      <c r="K300" s="180" t="str">
        <f>IF('Year 8 _2022'!$J299="","", 'Year 8 _2022'!$J299)</f>
        <v/>
      </c>
      <c r="L300" s="181"/>
      <c r="M300" s="180">
        <f t="shared" si="118"/>
        <v>0</v>
      </c>
      <c r="N300" s="180" t="str">
        <f>IF('Year 8 _2022'!$L299="","", 'Year 8 _2022'!$L299)</f>
        <v/>
      </c>
      <c r="O300" s="181"/>
      <c r="P300" s="171">
        <f>IF('Year 8 _2022'!$O299="",0, ('Year 8 _2022'!$O299+'Year 8 _2022'!$R299))</f>
        <v>0</v>
      </c>
      <c r="Q300" s="181"/>
      <c r="R300" s="180">
        <f>IF('Year 8 _2022'!$P299="",0, 'Year 8 _2022'!$P299)</f>
        <v>0</v>
      </c>
      <c r="S300" s="242"/>
      <c r="T300" s="349"/>
      <c r="U300" s="242"/>
      <c r="V300" s="174">
        <f t="shared" si="110"/>
        <v>0</v>
      </c>
      <c r="W300" s="351"/>
      <c r="X300" s="175"/>
      <c r="Y300" s="180">
        <f>IF('Year 8 _2022'!$V299="",0, ('Year 8 _2022'!$V299+'Year 8 _2022'!$Y299))</f>
        <v>0</v>
      </c>
      <c r="Z300" s="181"/>
      <c r="AA300" s="162">
        <f>IF('Year 8 _2022'!$W299="",0, 'Year 8 _2022'!$W299)</f>
        <v>0</v>
      </c>
      <c r="AB300" s="184"/>
      <c r="AC300" s="353"/>
      <c r="AD300" s="120"/>
      <c r="AE300" s="174">
        <f t="shared" si="120"/>
        <v>0</v>
      </c>
      <c r="AF300" s="183"/>
      <c r="AG300" s="165" t="str">
        <f t="shared" si="111"/>
        <v/>
      </c>
      <c r="AH300" s="170" t="str">
        <f t="shared" si="112"/>
        <v/>
      </c>
      <c r="AI300" s="153">
        <f t="shared" si="97"/>
        <v>0</v>
      </c>
      <c r="AJ300" s="166" t="str">
        <f t="shared" si="113"/>
        <v>NA</v>
      </c>
      <c r="AK300" s="166" t="str">
        <f t="shared" si="98"/>
        <v/>
      </c>
      <c r="AL300" s="166" t="str">
        <f t="shared" si="99"/>
        <v/>
      </c>
      <c r="AM300" s="166" t="str">
        <f t="shared" si="100"/>
        <v/>
      </c>
      <c r="AN300" s="166">
        <f t="shared" si="101"/>
        <v>0</v>
      </c>
      <c r="AO300" s="166">
        <f t="shared" si="102"/>
        <v>0</v>
      </c>
      <c r="AP300" s="166">
        <f t="shared" si="103"/>
        <v>0</v>
      </c>
      <c r="AQ300" s="166">
        <f t="shared" si="104"/>
        <v>0</v>
      </c>
      <c r="AR300" s="167" t="str">
        <f>IF('Year 8 _2022'!$S299="","", 'Year 8 _2022'!$S299)</f>
        <v/>
      </c>
      <c r="AS300" s="166" t="str">
        <f>IF('Year 8 _2022'!$Z299="","", 'Year 8 _2022'!$Z299)</f>
        <v/>
      </c>
      <c r="AT300" s="166" t="str">
        <f t="shared" si="119"/>
        <v/>
      </c>
      <c r="AU300" s="166" t="str">
        <f t="shared" si="105"/>
        <v>NA</v>
      </c>
      <c r="AV300" s="166" t="str">
        <f>IF(AU300="NA","",IF(AU300=999999, "", IF(AU300=888888, "", IF(COUNTIF($AU$11:AU300,AU300)=1,AU300,""))))</f>
        <v/>
      </c>
      <c r="AW300" s="166" t="str">
        <f t="shared" si="106"/>
        <v>NA</v>
      </c>
      <c r="AX300" s="166" t="str">
        <f>IF(AW300="NA","",IF(AW300=999999, "", IF(AW300=888888, "", IF(COUNTIF($AW$11:AW300,AW300)=1,AW300,""))))</f>
        <v/>
      </c>
      <c r="AY300" s="166" t="str">
        <f t="shared" si="107"/>
        <v>NA</v>
      </c>
      <c r="AZ300" s="166" t="str">
        <f>IF(AY300="NA","",IF(AY300=999999, "", IF(AY300=888888, "", IF(COUNTIF($AY$11:AY300,AY300)=1,AY300,""))))</f>
        <v/>
      </c>
      <c r="BA300" s="166">
        <f t="shared" si="114"/>
        <v>0</v>
      </c>
      <c r="BB300" s="166">
        <f t="shared" si="115"/>
        <v>0</v>
      </c>
      <c r="BC300" s="166" t="str">
        <f t="shared" si="116"/>
        <v/>
      </c>
      <c r="BD300" s="166" t="str">
        <f t="shared" si="108"/>
        <v/>
      </c>
      <c r="BE300" s="120" t="str">
        <f t="shared" si="117"/>
        <v>NA</v>
      </c>
      <c r="BF300" s="120" t="str">
        <f>IF(BE300="NA","",IF(BE300=999999, "", IF(BE300=888888, "", IF(COUNTIF($BE$11:BE300,BE300)=1,BE300,""))))</f>
        <v/>
      </c>
      <c r="BG300" s="121"/>
      <c r="BH300" s="121"/>
      <c r="BI300" s="121"/>
      <c r="BJ300" s="121"/>
      <c r="BK300" s="121"/>
      <c r="BL300" s="121"/>
      <c r="BM300" s="119"/>
      <c r="BN300" s="119"/>
      <c r="BO300" s="119"/>
      <c r="BP300" s="119"/>
      <c r="BQ300" s="119"/>
      <c r="BR300" s="119"/>
      <c r="BS300" s="119"/>
      <c r="BT300" s="119"/>
      <c r="BU300" s="119"/>
      <c r="BV300" s="119"/>
      <c r="BW300" s="119"/>
      <c r="BX300" s="119"/>
      <c r="BY300" s="119"/>
      <c r="BZ300" s="121"/>
      <c r="CA300" s="121"/>
      <c r="CB300" s="121"/>
      <c r="CC300" s="121"/>
      <c r="CD300" s="118"/>
      <c r="CE300" s="118"/>
      <c r="CF300" s="26"/>
      <c r="CG300" s="26"/>
      <c r="CH300" s="26"/>
      <c r="CI300" s="26"/>
      <c r="CJ300" s="26"/>
      <c r="CK300" s="26"/>
      <c r="CL300" s="26"/>
      <c r="CM300" s="26"/>
      <c r="CN300" s="26"/>
      <c r="CO300" s="26"/>
      <c r="CP300" s="26"/>
      <c r="CQ300" s="26"/>
      <c r="CR300" s="26"/>
      <c r="CS300" s="26"/>
      <c r="CT300" s="26"/>
      <c r="CU300" s="26"/>
    </row>
    <row r="301" spans="1:99" ht="15.5" x14ac:dyDescent="0.35">
      <c r="A301" s="203" t="str">
        <f t="shared" si="109"/>
        <v/>
      </c>
      <c r="B301" s="161" t="str">
        <f>IF('Year 8 _2022'!$B300="","", 'Year 8 _2022'!$B300)</f>
        <v/>
      </c>
      <c r="C301" s="160" t="str">
        <f>IF('Year 8 _2022'!$C300="","", 'Year 8 _2022'!$C300)</f>
        <v>NA</v>
      </c>
      <c r="D301" s="149" t="str">
        <f>IF('Year 8 _2022'!$D300="","", 'Year 8 _2022'!$D300)</f>
        <v/>
      </c>
      <c r="E301" s="138"/>
      <c r="F301" s="230" t="str">
        <f>IF('Year 8 _2022'!$E300="","", 'Year 8 _2022'!$E300)</f>
        <v/>
      </c>
      <c r="G301" s="161" t="str">
        <f>IF('Year 8 _2022'!$AB300="","", 'Year 8 _2022'!$AB300)</f>
        <v/>
      </c>
      <c r="H301" s="120"/>
      <c r="I301" s="171" t="str">
        <f>IF('Year 8 _2022'!$I300="","", 'Year 8 _2022'!$I300)</f>
        <v/>
      </c>
      <c r="J301" s="181"/>
      <c r="K301" s="180" t="str">
        <f>IF('Year 8 _2022'!$J300="","", 'Year 8 _2022'!$J300)</f>
        <v/>
      </c>
      <c r="L301" s="181"/>
      <c r="M301" s="180">
        <f t="shared" si="118"/>
        <v>0</v>
      </c>
      <c r="N301" s="180" t="str">
        <f>IF('Year 8 _2022'!$L300="","", 'Year 8 _2022'!$L300)</f>
        <v/>
      </c>
      <c r="O301" s="181"/>
      <c r="P301" s="171">
        <f>IF('Year 8 _2022'!$O300="",0, ('Year 8 _2022'!$O300+'Year 8 _2022'!$R300))</f>
        <v>0</v>
      </c>
      <c r="Q301" s="181"/>
      <c r="R301" s="180">
        <f>IF('Year 8 _2022'!$P300="",0, 'Year 8 _2022'!$P300)</f>
        <v>0</v>
      </c>
      <c r="S301" s="242"/>
      <c r="T301" s="349"/>
      <c r="U301" s="242"/>
      <c r="V301" s="174">
        <f t="shared" si="110"/>
        <v>0</v>
      </c>
      <c r="W301" s="351"/>
      <c r="X301" s="175"/>
      <c r="Y301" s="180">
        <f>IF('Year 8 _2022'!$V300="",0, ('Year 8 _2022'!$V300+'Year 8 _2022'!$Y300))</f>
        <v>0</v>
      </c>
      <c r="Z301" s="181"/>
      <c r="AA301" s="162">
        <f>IF('Year 8 _2022'!$W300="",0, 'Year 8 _2022'!$W300)</f>
        <v>0</v>
      </c>
      <c r="AB301" s="184"/>
      <c r="AC301" s="353"/>
      <c r="AD301" s="120"/>
      <c r="AE301" s="174">
        <f t="shared" si="120"/>
        <v>0</v>
      </c>
      <c r="AF301" s="183"/>
      <c r="AG301" s="165" t="str">
        <f t="shared" si="111"/>
        <v/>
      </c>
      <c r="AH301" s="170" t="str">
        <f t="shared" si="112"/>
        <v/>
      </c>
      <c r="AI301" s="153">
        <f t="shared" si="97"/>
        <v>0</v>
      </c>
      <c r="AJ301" s="166" t="str">
        <f t="shared" si="113"/>
        <v>NA</v>
      </c>
      <c r="AK301" s="166" t="str">
        <f t="shared" si="98"/>
        <v/>
      </c>
      <c r="AL301" s="166" t="str">
        <f t="shared" si="99"/>
        <v/>
      </c>
      <c r="AM301" s="166" t="str">
        <f t="shared" si="100"/>
        <v/>
      </c>
      <c r="AN301" s="166">
        <f t="shared" si="101"/>
        <v>0</v>
      </c>
      <c r="AO301" s="166">
        <f t="shared" si="102"/>
        <v>0</v>
      </c>
      <c r="AP301" s="166">
        <f t="shared" si="103"/>
        <v>0</v>
      </c>
      <c r="AQ301" s="166">
        <f t="shared" si="104"/>
        <v>0</v>
      </c>
      <c r="AR301" s="167" t="str">
        <f>IF('Year 8 _2022'!$S300="","", 'Year 8 _2022'!$S300)</f>
        <v/>
      </c>
      <c r="AS301" s="166" t="str">
        <f>IF('Year 8 _2022'!$Z300="","", 'Year 8 _2022'!$Z300)</f>
        <v/>
      </c>
      <c r="AT301" s="166" t="str">
        <f t="shared" si="119"/>
        <v/>
      </c>
      <c r="AU301" s="166" t="str">
        <f t="shared" si="105"/>
        <v>NA</v>
      </c>
      <c r="AV301" s="166" t="str">
        <f>IF(AU301="NA","",IF(AU301=999999, "", IF(AU301=888888, "", IF(COUNTIF($AU$11:AU301,AU301)=1,AU301,""))))</f>
        <v/>
      </c>
      <c r="AW301" s="166" t="str">
        <f t="shared" si="106"/>
        <v>NA</v>
      </c>
      <c r="AX301" s="166" t="str">
        <f>IF(AW301="NA","",IF(AW301=999999, "", IF(AW301=888888, "", IF(COUNTIF($AW$11:AW301,AW301)=1,AW301,""))))</f>
        <v/>
      </c>
      <c r="AY301" s="166" t="str">
        <f t="shared" si="107"/>
        <v>NA</v>
      </c>
      <c r="AZ301" s="166" t="str">
        <f>IF(AY301="NA","",IF(AY301=999999, "", IF(AY301=888888, "", IF(COUNTIF($AY$11:AY301,AY301)=1,AY301,""))))</f>
        <v/>
      </c>
      <c r="BA301" s="166">
        <f t="shared" si="114"/>
        <v>0</v>
      </c>
      <c r="BB301" s="166">
        <f t="shared" si="115"/>
        <v>0</v>
      </c>
      <c r="BC301" s="166" t="str">
        <f t="shared" si="116"/>
        <v/>
      </c>
      <c r="BD301" s="166" t="str">
        <f t="shared" si="108"/>
        <v/>
      </c>
      <c r="BE301" s="120" t="str">
        <f t="shared" si="117"/>
        <v>NA</v>
      </c>
      <c r="BF301" s="120" t="str">
        <f>IF(BE301="NA","",IF(BE301=999999, "", IF(BE301=888888, "", IF(COUNTIF($BE$11:BE301,BE301)=1,BE301,""))))</f>
        <v/>
      </c>
      <c r="BG301" s="121"/>
      <c r="BH301" s="121"/>
      <c r="BI301" s="121"/>
      <c r="BJ301" s="121"/>
      <c r="BK301" s="121"/>
      <c r="BL301" s="121"/>
      <c r="BM301" s="119"/>
      <c r="BN301" s="119"/>
      <c r="BO301" s="119"/>
      <c r="BP301" s="119"/>
      <c r="BQ301" s="119"/>
      <c r="BR301" s="119"/>
      <c r="BS301" s="119"/>
      <c r="BT301" s="119"/>
      <c r="BU301" s="119"/>
      <c r="BV301" s="119"/>
      <c r="BW301" s="119"/>
      <c r="BX301" s="119"/>
      <c r="BY301" s="119"/>
      <c r="BZ301" s="121"/>
      <c r="CA301" s="121"/>
      <c r="CB301" s="121"/>
      <c r="CC301" s="121"/>
      <c r="CD301" s="118"/>
      <c r="CE301" s="118"/>
      <c r="CF301" s="26"/>
      <c r="CG301" s="26"/>
      <c r="CH301" s="26"/>
      <c r="CI301" s="26"/>
      <c r="CJ301" s="26"/>
      <c r="CK301" s="26"/>
      <c r="CL301" s="26"/>
      <c r="CM301" s="26"/>
      <c r="CN301" s="26"/>
      <c r="CO301" s="26"/>
      <c r="CP301" s="26"/>
      <c r="CQ301" s="26"/>
      <c r="CR301" s="26"/>
      <c r="CS301" s="26"/>
      <c r="CT301" s="26"/>
      <c r="CU301" s="26"/>
    </row>
    <row r="302" spans="1:99" ht="15.5" x14ac:dyDescent="0.35">
      <c r="A302" s="203" t="str">
        <f t="shared" si="109"/>
        <v/>
      </c>
      <c r="B302" s="161" t="str">
        <f>IF('Year 8 _2022'!$B301="","", 'Year 8 _2022'!$B301)</f>
        <v/>
      </c>
      <c r="C302" s="160" t="str">
        <f>IF('Year 8 _2022'!$C301="","", 'Year 8 _2022'!$C301)</f>
        <v>NA</v>
      </c>
      <c r="D302" s="149" t="str">
        <f>IF('Year 8 _2022'!$D301="","", 'Year 8 _2022'!$D301)</f>
        <v/>
      </c>
      <c r="E302" s="138"/>
      <c r="F302" s="230" t="str">
        <f>IF('Year 8 _2022'!$E301="","", 'Year 8 _2022'!$E301)</f>
        <v/>
      </c>
      <c r="G302" s="161" t="str">
        <f>IF('Year 8 _2022'!$AB301="","", 'Year 8 _2022'!$AB301)</f>
        <v/>
      </c>
      <c r="H302" s="120"/>
      <c r="I302" s="171" t="str">
        <f>IF('Year 8 _2022'!$I301="","", 'Year 8 _2022'!$I301)</f>
        <v/>
      </c>
      <c r="J302" s="181"/>
      <c r="K302" s="180" t="str">
        <f>IF('Year 8 _2022'!$J301="","", 'Year 8 _2022'!$J301)</f>
        <v/>
      </c>
      <c r="L302" s="181"/>
      <c r="M302" s="180">
        <f t="shared" si="118"/>
        <v>0</v>
      </c>
      <c r="N302" s="180" t="str">
        <f>IF('Year 8 _2022'!$L301="","", 'Year 8 _2022'!$L301)</f>
        <v/>
      </c>
      <c r="O302" s="181"/>
      <c r="P302" s="171">
        <f>IF('Year 8 _2022'!$O301="",0, ('Year 8 _2022'!$O301+'Year 8 _2022'!$R301))</f>
        <v>0</v>
      </c>
      <c r="Q302" s="181"/>
      <c r="R302" s="180">
        <f>IF('Year 8 _2022'!$P301="",0, 'Year 8 _2022'!$P301)</f>
        <v>0</v>
      </c>
      <c r="S302" s="242"/>
      <c r="T302" s="349"/>
      <c r="U302" s="242"/>
      <c r="V302" s="174">
        <f t="shared" si="110"/>
        <v>0</v>
      </c>
      <c r="W302" s="351"/>
      <c r="X302" s="175"/>
      <c r="Y302" s="180">
        <f>IF('Year 8 _2022'!$V301="",0, ('Year 8 _2022'!$V301+'Year 8 _2022'!$Y301))</f>
        <v>0</v>
      </c>
      <c r="Z302" s="181"/>
      <c r="AA302" s="162">
        <f>IF('Year 8 _2022'!$W301="",0, 'Year 8 _2022'!$W301)</f>
        <v>0</v>
      </c>
      <c r="AB302" s="184"/>
      <c r="AC302" s="353"/>
      <c r="AD302" s="120"/>
      <c r="AE302" s="174">
        <f t="shared" si="120"/>
        <v>0</v>
      </c>
      <c r="AF302" s="183"/>
      <c r="AG302" s="165" t="str">
        <f t="shared" si="111"/>
        <v/>
      </c>
      <c r="AH302" s="170" t="str">
        <f t="shared" si="112"/>
        <v/>
      </c>
      <c r="AI302" s="153">
        <f t="shared" si="97"/>
        <v>0</v>
      </c>
      <c r="AJ302" s="166" t="str">
        <f t="shared" si="113"/>
        <v>NA</v>
      </c>
      <c r="AK302" s="166" t="str">
        <f t="shared" si="98"/>
        <v/>
      </c>
      <c r="AL302" s="166" t="str">
        <f t="shared" si="99"/>
        <v/>
      </c>
      <c r="AM302" s="166" t="str">
        <f t="shared" si="100"/>
        <v/>
      </c>
      <c r="AN302" s="166">
        <f t="shared" si="101"/>
        <v>0</v>
      </c>
      <c r="AO302" s="166">
        <f t="shared" si="102"/>
        <v>0</v>
      </c>
      <c r="AP302" s="166">
        <f t="shared" si="103"/>
        <v>0</v>
      </c>
      <c r="AQ302" s="166">
        <f t="shared" si="104"/>
        <v>0</v>
      </c>
      <c r="AR302" s="167" t="str">
        <f>IF('Year 8 _2022'!$S301="","", 'Year 8 _2022'!$S301)</f>
        <v/>
      </c>
      <c r="AS302" s="166" t="str">
        <f>IF('Year 8 _2022'!$Z301="","", 'Year 8 _2022'!$Z301)</f>
        <v/>
      </c>
      <c r="AT302" s="166" t="str">
        <f t="shared" si="119"/>
        <v/>
      </c>
      <c r="AU302" s="166" t="str">
        <f t="shared" si="105"/>
        <v>NA</v>
      </c>
      <c r="AV302" s="166" t="str">
        <f>IF(AU302="NA","",IF(AU302=999999, "", IF(AU302=888888, "", IF(COUNTIF($AU$11:AU302,AU302)=1,AU302,""))))</f>
        <v/>
      </c>
      <c r="AW302" s="166" t="str">
        <f t="shared" si="106"/>
        <v>NA</v>
      </c>
      <c r="AX302" s="166" t="str">
        <f>IF(AW302="NA","",IF(AW302=999999, "", IF(AW302=888888, "", IF(COUNTIF($AW$11:AW302,AW302)=1,AW302,""))))</f>
        <v/>
      </c>
      <c r="AY302" s="166" t="str">
        <f t="shared" si="107"/>
        <v>NA</v>
      </c>
      <c r="AZ302" s="166" t="str">
        <f>IF(AY302="NA","",IF(AY302=999999, "", IF(AY302=888888, "", IF(COUNTIF($AY$11:AY302,AY302)=1,AY302,""))))</f>
        <v/>
      </c>
      <c r="BA302" s="166">
        <f t="shared" si="114"/>
        <v>0</v>
      </c>
      <c r="BB302" s="166">
        <f t="shared" si="115"/>
        <v>0</v>
      </c>
      <c r="BC302" s="166" t="str">
        <f t="shared" si="116"/>
        <v/>
      </c>
      <c r="BD302" s="166" t="str">
        <f t="shared" si="108"/>
        <v/>
      </c>
      <c r="BE302" s="120" t="str">
        <f t="shared" si="117"/>
        <v>NA</v>
      </c>
      <c r="BF302" s="120" t="str">
        <f>IF(BE302="NA","",IF(BE302=999999, "", IF(BE302=888888, "", IF(COUNTIF($BE$11:BE302,BE302)=1,BE302,""))))</f>
        <v/>
      </c>
      <c r="BG302" s="121"/>
      <c r="BH302" s="121"/>
      <c r="BI302" s="121"/>
      <c r="BJ302" s="121"/>
      <c r="BK302" s="121"/>
      <c r="BL302" s="121"/>
      <c r="BM302" s="119"/>
      <c r="BN302" s="119"/>
      <c r="BO302" s="119"/>
      <c r="BP302" s="119"/>
      <c r="BQ302" s="119"/>
      <c r="BR302" s="119"/>
      <c r="BS302" s="119"/>
      <c r="BT302" s="119"/>
      <c r="BU302" s="119"/>
      <c r="BV302" s="119"/>
      <c r="BW302" s="119"/>
      <c r="BX302" s="119"/>
      <c r="BY302" s="119"/>
      <c r="BZ302" s="121"/>
      <c r="CA302" s="121"/>
      <c r="CB302" s="121"/>
      <c r="CC302" s="121"/>
      <c r="CD302" s="118"/>
      <c r="CE302" s="118"/>
      <c r="CF302" s="26"/>
      <c r="CG302" s="26"/>
      <c r="CH302" s="26"/>
      <c r="CI302" s="26"/>
      <c r="CJ302" s="26"/>
      <c r="CK302" s="26"/>
      <c r="CL302" s="26"/>
      <c r="CM302" s="26"/>
      <c r="CN302" s="26"/>
      <c r="CO302" s="26"/>
      <c r="CP302" s="26"/>
      <c r="CQ302" s="26"/>
      <c r="CR302" s="26"/>
      <c r="CS302" s="26"/>
      <c r="CT302" s="26"/>
      <c r="CU302" s="26"/>
    </row>
    <row r="303" spans="1:99" ht="15.5" x14ac:dyDescent="0.35">
      <c r="A303" s="203" t="str">
        <f t="shared" si="109"/>
        <v/>
      </c>
      <c r="B303" s="161" t="str">
        <f>IF('Year 8 _2022'!$B302="","", 'Year 8 _2022'!$B302)</f>
        <v/>
      </c>
      <c r="C303" s="160" t="str">
        <f>IF('Year 8 _2022'!$C302="","", 'Year 8 _2022'!$C302)</f>
        <v>NA</v>
      </c>
      <c r="D303" s="149" t="str">
        <f>IF('Year 8 _2022'!$D302="","", 'Year 8 _2022'!$D302)</f>
        <v/>
      </c>
      <c r="E303" s="138"/>
      <c r="F303" s="230" t="str">
        <f>IF('Year 8 _2022'!$E302="","", 'Year 8 _2022'!$E302)</f>
        <v/>
      </c>
      <c r="G303" s="161" t="str">
        <f>IF('Year 8 _2022'!$AB302="","", 'Year 8 _2022'!$AB302)</f>
        <v/>
      </c>
      <c r="H303" s="120"/>
      <c r="I303" s="171" t="str">
        <f>IF('Year 8 _2022'!$I302="","", 'Year 8 _2022'!$I302)</f>
        <v/>
      </c>
      <c r="J303" s="181"/>
      <c r="K303" s="180" t="str">
        <f>IF('Year 8 _2022'!$J302="","", 'Year 8 _2022'!$J302)</f>
        <v/>
      </c>
      <c r="L303" s="181"/>
      <c r="M303" s="180">
        <f t="shared" si="118"/>
        <v>0</v>
      </c>
      <c r="N303" s="180" t="str">
        <f>IF('Year 8 _2022'!$L302="","", 'Year 8 _2022'!$L302)</f>
        <v/>
      </c>
      <c r="O303" s="181"/>
      <c r="P303" s="171">
        <f>IF('Year 8 _2022'!$O302="",0, ('Year 8 _2022'!$O302+'Year 8 _2022'!$R302))</f>
        <v>0</v>
      </c>
      <c r="Q303" s="181"/>
      <c r="R303" s="180">
        <f>IF('Year 8 _2022'!$P302="",0, 'Year 8 _2022'!$P302)</f>
        <v>0</v>
      </c>
      <c r="S303" s="242"/>
      <c r="T303" s="349"/>
      <c r="U303" s="242"/>
      <c r="V303" s="174">
        <f t="shared" si="110"/>
        <v>0</v>
      </c>
      <c r="W303" s="351"/>
      <c r="X303" s="175"/>
      <c r="Y303" s="180">
        <f>IF('Year 8 _2022'!$V302="",0, ('Year 8 _2022'!$V302+'Year 8 _2022'!$Y302))</f>
        <v>0</v>
      </c>
      <c r="Z303" s="181"/>
      <c r="AA303" s="162">
        <f>IF('Year 8 _2022'!$W302="",0, 'Year 8 _2022'!$W302)</f>
        <v>0</v>
      </c>
      <c r="AB303" s="184"/>
      <c r="AC303" s="353"/>
      <c r="AD303" s="120"/>
      <c r="AE303" s="174">
        <f t="shared" si="120"/>
        <v>0</v>
      </c>
      <c r="AF303" s="183"/>
      <c r="AG303" s="165" t="str">
        <f t="shared" si="111"/>
        <v/>
      </c>
      <c r="AH303" s="170" t="str">
        <f t="shared" si="112"/>
        <v/>
      </c>
      <c r="AI303" s="153">
        <f t="shared" si="97"/>
        <v>0</v>
      </c>
      <c r="AJ303" s="166" t="str">
        <f t="shared" si="113"/>
        <v>NA</v>
      </c>
      <c r="AK303" s="166" t="str">
        <f t="shared" si="98"/>
        <v/>
      </c>
      <c r="AL303" s="166" t="str">
        <f t="shared" si="99"/>
        <v/>
      </c>
      <c r="AM303" s="166" t="str">
        <f t="shared" si="100"/>
        <v/>
      </c>
      <c r="AN303" s="166">
        <f t="shared" si="101"/>
        <v>0</v>
      </c>
      <c r="AO303" s="166">
        <f t="shared" si="102"/>
        <v>0</v>
      </c>
      <c r="AP303" s="166">
        <f t="shared" si="103"/>
        <v>0</v>
      </c>
      <c r="AQ303" s="166">
        <f t="shared" si="104"/>
        <v>0</v>
      </c>
      <c r="AR303" s="167" t="str">
        <f>IF('Year 8 _2022'!$S302="","", 'Year 8 _2022'!$S302)</f>
        <v/>
      </c>
      <c r="AS303" s="166" t="str">
        <f>IF('Year 8 _2022'!$Z302="","", 'Year 8 _2022'!$Z302)</f>
        <v/>
      </c>
      <c r="AT303" s="166" t="str">
        <f t="shared" si="119"/>
        <v/>
      </c>
      <c r="AU303" s="166" t="str">
        <f t="shared" si="105"/>
        <v>NA</v>
      </c>
      <c r="AV303" s="166" t="str">
        <f>IF(AU303="NA","",IF(AU303=999999, "", IF(AU303=888888, "", IF(COUNTIF($AU$11:AU303,AU303)=1,AU303,""))))</f>
        <v/>
      </c>
      <c r="AW303" s="166" t="str">
        <f t="shared" si="106"/>
        <v>NA</v>
      </c>
      <c r="AX303" s="166" t="str">
        <f>IF(AW303="NA","",IF(AW303=999999, "", IF(AW303=888888, "", IF(COUNTIF($AW$11:AW303,AW303)=1,AW303,""))))</f>
        <v/>
      </c>
      <c r="AY303" s="166" t="str">
        <f t="shared" si="107"/>
        <v>NA</v>
      </c>
      <c r="AZ303" s="166" t="str">
        <f>IF(AY303="NA","",IF(AY303=999999, "", IF(AY303=888888, "", IF(COUNTIF($AY$11:AY303,AY303)=1,AY303,""))))</f>
        <v/>
      </c>
      <c r="BA303" s="166">
        <f t="shared" si="114"/>
        <v>0</v>
      </c>
      <c r="BB303" s="166">
        <f t="shared" si="115"/>
        <v>0</v>
      </c>
      <c r="BC303" s="166" t="str">
        <f t="shared" si="116"/>
        <v/>
      </c>
      <c r="BD303" s="166" t="str">
        <f t="shared" si="108"/>
        <v/>
      </c>
      <c r="BE303" s="120" t="str">
        <f t="shared" si="117"/>
        <v>NA</v>
      </c>
      <c r="BF303" s="120" t="str">
        <f>IF(BE303="NA","",IF(BE303=999999, "", IF(BE303=888888, "", IF(COUNTIF($BE$11:BE303,BE303)=1,BE303,""))))</f>
        <v/>
      </c>
      <c r="BG303" s="121"/>
      <c r="BH303" s="121"/>
      <c r="BI303" s="121"/>
      <c r="BJ303" s="121"/>
      <c r="BK303" s="121"/>
      <c r="BL303" s="121"/>
      <c r="BM303" s="119"/>
      <c r="BN303" s="119"/>
      <c r="BO303" s="119"/>
      <c r="BP303" s="119"/>
      <c r="BQ303" s="119"/>
      <c r="BR303" s="119"/>
      <c r="BS303" s="119"/>
      <c r="BT303" s="119"/>
      <c r="BU303" s="119"/>
      <c r="BV303" s="119"/>
      <c r="BW303" s="119"/>
      <c r="BX303" s="119"/>
      <c r="BY303" s="119"/>
      <c r="BZ303" s="121"/>
      <c r="CA303" s="121"/>
      <c r="CB303" s="121"/>
      <c r="CC303" s="121"/>
      <c r="CD303" s="118"/>
      <c r="CE303" s="118"/>
      <c r="CF303" s="26"/>
      <c r="CG303" s="26"/>
      <c r="CH303" s="26"/>
      <c r="CI303" s="26"/>
      <c r="CJ303" s="26"/>
      <c r="CK303" s="26"/>
      <c r="CL303" s="26"/>
      <c r="CM303" s="26"/>
      <c r="CN303" s="26"/>
      <c r="CO303" s="26"/>
      <c r="CP303" s="26"/>
      <c r="CQ303" s="26"/>
      <c r="CR303" s="26"/>
      <c r="CS303" s="26"/>
      <c r="CT303" s="26"/>
      <c r="CU303" s="26"/>
    </row>
    <row r="304" spans="1:99" ht="15.5" x14ac:dyDescent="0.35">
      <c r="A304" s="203" t="str">
        <f t="shared" si="109"/>
        <v/>
      </c>
      <c r="B304" s="161" t="str">
        <f>IF('Year 8 _2022'!$B303="","", 'Year 8 _2022'!$B303)</f>
        <v/>
      </c>
      <c r="C304" s="160" t="str">
        <f>IF('Year 8 _2022'!$C303="","", 'Year 8 _2022'!$C303)</f>
        <v>NA</v>
      </c>
      <c r="D304" s="149" t="str">
        <f>IF('Year 8 _2022'!$D303="","", 'Year 8 _2022'!$D303)</f>
        <v/>
      </c>
      <c r="E304" s="138"/>
      <c r="F304" s="230" t="str">
        <f>IF('Year 8 _2022'!$E303="","", 'Year 8 _2022'!$E303)</f>
        <v/>
      </c>
      <c r="G304" s="161" t="str">
        <f>IF('Year 8 _2022'!$AB303="","", 'Year 8 _2022'!$AB303)</f>
        <v/>
      </c>
      <c r="H304" s="120"/>
      <c r="I304" s="171" t="str">
        <f>IF('Year 8 _2022'!$I303="","", 'Year 8 _2022'!$I303)</f>
        <v/>
      </c>
      <c r="J304" s="181"/>
      <c r="K304" s="180" t="str">
        <f>IF('Year 8 _2022'!$J303="","", 'Year 8 _2022'!$J303)</f>
        <v/>
      </c>
      <c r="L304" s="181"/>
      <c r="M304" s="180">
        <f t="shared" si="118"/>
        <v>0</v>
      </c>
      <c r="N304" s="180" t="str">
        <f>IF('Year 8 _2022'!$L303="","", 'Year 8 _2022'!$L303)</f>
        <v/>
      </c>
      <c r="O304" s="181"/>
      <c r="P304" s="171">
        <f>IF('Year 8 _2022'!$O303="",0, ('Year 8 _2022'!$O303+'Year 8 _2022'!$R303))</f>
        <v>0</v>
      </c>
      <c r="Q304" s="181"/>
      <c r="R304" s="180">
        <f>IF('Year 8 _2022'!$P303="",0, 'Year 8 _2022'!$P303)</f>
        <v>0</v>
      </c>
      <c r="S304" s="242"/>
      <c r="T304" s="349"/>
      <c r="U304" s="242"/>
      <c r="V304" s="174">
        <f t="shared" si="110"/>
        <v>0</v>
      </c>
      <c r="W304" s="351"/>
      <c r="X304" s="175"/>
      <c r="Y304" s="180">
        <f>IF('Year 8 _2022'!$V303="",0, ('Year 8 _2022'!$V303+'Year 8 _2022'!$Y303))</f>
        <v>0</v>
      </c>
      <c r="Z304" s="181"/>
      <c r="AA304" s="162">
        <f>IF('Year 8 _2022'!$W303="",0, 'Year 8 _2022'!$W303)</f>
        <v>0</v>
      </c>
      <c r="AB304" s="184"/>
      <c r="AC304" s="353"/>
      <c r="AD304" s="120"/>
      <c r="AE304" s="174">
        <f t="shared" si="120"/>
        <v>0</v>
      </c>
      <c r="AF304" s="183"/>
      <c r="AG304" s="165" t="str">
        <f t="shared" si="111"/>
        <v/>
      </c>
      <c r="AH304" s="170" t="str">
        <f t="shared" si="112"/>
        <v/>
      </c>
      <c r="AI304" s="153">
        <f t="shared" si="97"/>
        <v>0</v>
      </c>
      <c r="AJ304" s="166" t="str">
        <f t="shared" si="113"/>
        <v>NA</v>
      </c>
      <c r="AK304" s="166" t="str">
        <f t="shared" si="98"/>
        <v/>
      </c>
      <c r="AL304" s="166" t="str">
        <f t="shared" si="99"/>
        <v/>
      </c>
      <c r="AM304" s="166" t="str">
        <f t="shared" si="100"/>
        <v/>
      </c>
      <c r="AN304" s="166">
        <f t="shared" si="101"/>
        <v>0</v>
      </c>
      <c r="AO304" s="166">
        <f t="shared" si="102"/>
        <v>0</v>
      </c>
      <c r="AP304" s="166">
        <f t="shared" si="103"/>
        <v>0</v>
      </c>
      <c r="AQ304" s="166">
        <f t="shared" si="104"/>
        <v>0</v>
      </c>
      <c r="AR304" s="167" t="str">
        <f>IF('Year 8 _2022'!$S303="","", 'Year 8 _2022'!$S303)</f>
        <v/>
      </c>
      <c r="AS304" s="166" t="str">
        <f>IF('Year 8 _2022'!$Z303="","", 'Year 8 _2022'!$Z303)</f>
        <v/>
      </c>
      <c r="AT304" s="166" t="str">
        <f t="shared" si="119"/>
        <v/>
      </c>
      <c r="AU304" s="166" t="str">
        <f t="shared" si="105"/>
        <v>NA</v>
      </c>
      <c r="AV304" s="166" t="str">
        <f>IF(AU304="NA","",IF(AU304=999999, "", IF(AU304=888888, "", IF(COUNTIF($AU$11:AU304,AU304)=1,AU304,""))))</f>
        <v/>
      </c>
      <c r="AW304" s="166" t="str">
        <f t="shared" si="106"/>
        <v>NA</v>
      </c>
      <c r="AX304" s="166" t="str">
        <f>IF(AW304="NA","",IF(AW304=999999, "", IF(AW304=888888, "", IF(COUNTIF($AW$11:AW304,AW304)=1,AW304,""))))</f>
        <v/>
      </c>
      <c r="AY304" s="166" t="str">
        <f t="shared" si="107"/>
        <v>NA</v>
      </c>
      <c r="AZ304" s="166" t="str">
        <f>IF(AY304="NA","",IF(AY304=999999, "", IF(AY304=888888, "", IF(COUNTIF($AY$11:AY304,AY304)=1,AY304,""))))</f>
        <v/>
      </c>
      <c r="BA304" s="166">
        <f t="shared" si="114"/>
        <v>0</v>
      </c>
      <c r="BB304" s="166">
        <f t="shared" si="115"/>
        <v>0</v>
      </c>
      <c r="BC304" s="166" t="str">
        <f t="shared" si="116"/>
        <v/>
      </c>
      <c r="BD304" s="166" t="str">
        <f t="shared" si="108"/>
        <v/>
      </c>
      <c r="BE304" s="120" t="str">
        <f t="shared" si="117"/>
        <v>NA</v>
      </c>
      <c r="BF304" s="120" t="str">
        <f>IF(BE304="NA","",IF(BE304=999999, "", IF(BE304=888888, "", IF(COUNTIF($BE$11:BE304,BE304)=1,BE304,""))))</f>
        <v/>
      </c>
      <c r="BG304" s="121"/>
      <c r="BH304" s="121"/>
      <c r="BI304" s="121"/>
      <c r="BJ304" s="121"/>
      <c r="BK304" s="121"/>
      <c r="BL304" s="121"/>
      <c r="BM304" s="119"/>
      <c r="BN304" s="119"/>
      <c r="BO304" s="119"/>
      <c r="BP304" s="119"/>
      <c r="BQ304" s="119"/>
      <c r="BR304" s="119"/>
      <c r="BS304" s="119"/>
      <c r="BT304" s="119"/>
      <c r="BU304" s="119"/>
      <c r="BV304" s="119"/>
      <c r="BW304" s="119"/>
      <c r="BX304" s="119"/>
      <c r="BY304" s="119"/>
      <c r="BZ304" s="121"/>
      <c r="CA304" s="121"/>
      <c r="CB304" s="121"/>
      <c r="CC304" s="121"/>
      <c r="CD304" s="118"/>
      <c r="CE304" s="118"/>
      <c r="CF304" s="26"/>
      <c r="CG304" s="26"/>
      <c r="CH304" s="26"/>
      <c r="CI304" s="26"/>
      <c r="CJ304" s="26"/>
      <c r="CK304" s="26"/>
      <c r="CL304" s="26"/>
      <c r="CM304" s="26"/>
      <c r="CN304" s="26"/>
      <c r="CO304" s="26"/>
      <c r="CP304" s="26"/>
      <c r="CQ304" s="26"/>
      <c r="CR304" s="26"/>
      <c r="CS304" s="26"/>
      <c r="CT304" s="26"/>
      <c r="CU304" s="26"/>
    </row>
    <row r="305" spans="1:99" ht="15.5" x14ac:dyDescent="0.35">
      <c r="A305" s="203" t="str">
        <f t="shared" si="109"/>
        <v/>
      </c>
      <c r="B305" s="161" t="str">
        <f>IF('Year 8 _2022'!$B304="","", 'Year 8 _2022'!$B304)</f>
        <v/>
      </c>
      <c r="C305" s="160" t="str">
        <f>IF('Year 8 _2022'!$C304="","", 'Year 8 _2022'!$C304)</f>
        <v>NA</v>
      </c>
      <c r="D305" s="149" t="str">
        <f>IF('Year 8 _2022'!$D304="","", 'Year 8 _2022'!$D304)</f>
        <v/>
      </c>
      <c r="E305" s="138"/>
      <c r="F305" s="230" t="str">
        <f>IF('Year 8 _2022'!$E304="","", 'Year 8 _2022'!$E304)</f>
        <v/>
      </c>
      <c r="G305" s="161" t="str">
        <f>IF('Year 8 _2022'!$AB304="","", 'Year 8 _2022'!$AB304)</f>
        <v/>
      </c>
      <c r="H305" s="120"/>
      <c r="I305" s="171" t="str">
        <f>IF('Year 8 _2022'!$I304="","", 'Year 8 _2022'!$I304)</f>
        <v/>
      </c>
      <c r="J305" s="181"/>
      <c r="K305" s="180" t="str">
        <f>IF('Year 8 _2022'!$J304="","", 'Year 8 _2022'!$J304)</f>
        <v/>
      </c>
      <c r="L305" s="181"/>
      <c r="M305" s="180">
        <f t="shared" si="118"/>
        <v>0</v>
      </c>
      <c r="N305" s="180" t="str">
        <f>IF('Year 8 _2022'!$L304="","", 'Year 8 _2022'!$L304)</f>
        <v/>
      </c>
      <c r="O305" s="181"/>
      <c r="P305" s="171">
        <f>IF('Year 8 _2022'!$O304="",0, ('Year 8 _2022'!$O304+'Year 8 _2022'!$R304))</f>
        <v>0</v>
      </c>
      <c r="Q305" s="181"/>
      <c r="R305" s="180">
        <f>IF('Year 8 _2022'!$P304="",0, 'Year 8 _2022'!$P304)</f>
        <v>0</v>
      </c>
      <c r="S305" s="242"/>
      <c r="T305" s="349"/>
      <c r="U305" s="242"/>
      <c r="V305" s="174">
        <f t="shared" si="110"/>
        <v>0</v>
      </c>
      <c r="W305" s="351"/>
      <c r="X305" s="175"/>
      <c r="Y305" s="180">
        <f>IF('Year 8 _2022'!$V304="",0, ('Year 8 _2022'!$V304+'Year 8 _2022'!$Y304))</f>
        <v>0</v>
      </c>
      <c r="Z305" s="181"/>
      <c r="AA305" s="162">
        <f>IF('Year 8 _2022'!$W304="",0, 'Year 8 _2022'!$W304)</f>
        <v>0</v>
      </c>
      <c r="AB305" s="184"/>
      <c r="AC305" s="353"/>
      <c r="AD305" s="120"/>
      <c r="AE305" s="174">
        <f t="shared" si="120"/>
        <v>0</v>
      </c>
      <c r="AF305" s="183"/>
      <c r="AG305" s="165" t="str">
        <f t="shared" si="111"/>
        <v/>
      </c>
      <c r="AH305" s="170" t="str">
        <f t="shared" si="112"/>
        <v/>
      </c>
      <c r="AI305" s="153">
        <f t="shared" si="97"/>
        <v>0</v>
      </c>
      <c r="AJ305" s="166" t="str">
        <f t="shared" si="113"/>
        <v>NA</v>
      </c>
      <c r="AK305" s="166" t="str">
        <f t="shared" si="98"/>
        <v/>
      </c>
      <c r="AL305" s="166" t="str">
        <f t="shared" si="99"/>
        <v/>
      </c>
      <c r="AM305" s="166" t="str">
        <f t="shared" si="100"/>
        <v/>
      </c>
      <c r="AN305" s="166">
        <f t="shared" si="101"/>
        <v>0</v>
      </c>
      <c r="AO305" s="166">
        <f t="shared" si="102"/>
        <v>0</v>
      </c>
      <c r="AP305" s="166">
        <f t="shared" si="103"/>
        <v>0</v>
      </c>
      <c r="AQ305" s="166">
        <f t="shared" si="104"/>
        <v>0</v>
      </c>
      <c r="AR305" s="167" t="str">
        <f>IF('Year 8 _2022'!$S304="","", 'Year 8 _2022'!$S304)</f>
        <v/>
      </c>
      <c r="AS305" s="166" t="str">
        <f>IF('Year 8 _2022'!$Z304="","", 'Year 8 _2022'!$Z304)</f>
        <v/>
      </c>
      <c r="AT305" s="166" t="str">
        <f t="shared" si="119"/>
        <v/>
      </c>
      <c r="AU305" s="166" t="str">
        <f t="shared" si="105"/>
        <v>NA</v>
      </c>
      <c r="AV305" s="166" t="str">
        <f>IF(AU305="NA","",IF(AU305=999999, "", IF(AU305=888888, "", IF(COUNTIF($AU$11:AU305,AU305)=1,AU305,""))))</f>
        <v/>
      </c>
      <c r="AW305" s="166" t="str">
        <f t="shared" si="106"/>
        <v>NA</v>
      </c>
      <c r="AX305" s="166" t="str">
        <f>IF(AW305="NA","",IF(AW305=999999, "", IF(AW305=888888, "", IF(COUNTIF($AW$11:AW305,AW305)=1,AW305,""))))</f>
        <v/>
      </c>
      <c r="AY305" s="166" t="str">
        <f t="shared" si="107"/>
        <v>NA</v>
      </c>
      <c r="AZ305" s="166" t="str">
        <f>IF(AY305="NA","",IF(AY305=999999, "", IF(AY305=888888, "", IF(COUNTIF($AY$11:AY305,AY305)=1,AY305,""))))</f>
        <v/>
      </c>
      <c r="BA305" s="166">
        <f t="shared" si="114"/>
        <v>0</v>
      </c>
      <c r="BB305" s="166">
        <f t="shared" si="115"/>
        <v>0</v>
      </c>
      <c r="BC305" s="166" t="str">
        <f t="shared" si="116"/>
        <v/>
      </c>
      <c r="BD305" s="166" t="str">
        <f t="shared" si="108"/>
        <v/>
      </c>
      <c r="BE305" s="120" t="str">
        <f t="shared" si="117"/>
        <v>NA</v>
      </c>
      <c r="BF305" s="120" t="str">
        <f>IF(BE305="NA","",IF(BE305=999999, "", IF(BE305=888888, "", IF(COUNTIF($BE$11:BE305,BE305)=1,BE305,""))))</f>
        <v/>
      </c>
      <c r="BG305" s="121"/>
      <c r="BH305" s="121"/>
      <c r="BI305" s="121"/>
      <c r="BJ305" s="121"/>
      <c r="BK305" s="121"/>
      <c r="BL305" s="121"/>
      <c r="BM305" s="119"/>
      <c r="BN305" s="119"/>
      <c r="BO305" s="119"/>
      <c r="BP305" s="119"/>
      <c r="BQ305" s="119"/>
      <c r="BR305" s="119"/>
      <c r="BS305" s="119"/>
      <c r="BT305" s="119"/>
      <c r="BU305" s="119"/>
      <c r="BV305" s="119"/>
      <c r="BW305" s="119"/>
      <c r="BX305" s="119"/>
      <c r="BY305" s="119"/>
      <c r="BZ305" s="121"/>
      <c r="CA305" s="121"/>
      <c r="CB305" s="121"/>
      <c r="CC305" s="121"/>
      <c r="CD305" s="118"/>
      <c r="CE305" s="118"/>
      <c r="CF305" s="26"/>
      <c r="CG305" s="26"/>
      <c r="CH305" s="26"/>
      <c r="CI305" s="26"/>
      <c r="CJ305" s="26"/>
      <c r="CK305" s="26"/>
      <c r="CL305" s="26"/>
      <c r="CM305" s="26"/>
      <c r="CN305" s="26"/>
      <c r="CO305" s="26"/>
      <c r="CP305" s="26"/>
      <c r="CQ305" s="26"/>
      <c r="CR305" s="26"/>
      <c r="CS305" s="26"/>
      <c r="CT305" s="26"/>
      <c r="CU305" s="26"/>
    </row>
    <row r="306" spans="1:99" ht="15.5" x14ac:dyDescent="0.35">
      <c r="A306" s="203" t="str">
        <f t="shared" si="109"/>
        <v/>
      </c>
      <c r="B306" s="161" t="str">
        <f>IF('Year 8 _2022'!$B305="","", 'Year 8 _2022'!$B305)</f>
        <v/>
      </c>
      <c r="C306" s="160" t="str">
        <f>IF('Year 8 _2022'!$C305="","", 'Year 8 _2022'!$C305)</f>
        <v>NA</v>
      </c>
      <c r="D306" s="149" t="str">
        <f>IF('Year 8 _2022'!$D305="","", 'Year 8 _2022'!$D305)</f>
        <v/>
      </c>
      <c r="E306" s="138"/>
      <c r="F306" s="230" t="str">
        <f>IF('Year 8 _2022'!$E305="","", 'Year 8 _2022'!$E305)</f>
        <v/>
      </c>
      <c r="G306" s="161" t="str">
        <f>IF('Year 8 _2022'!$AB305="","", 'Year 8 _2022'!$AB305)</f>
        <v/>
      </c>
      <c r="H306" s="120"/>
      <c r="I306" s="171" t="str">
        <f>IF('Year 8 _2022'!$I305="","", 'Year 8 _2022'!$I305)</f>
        <v/>
      </c>
      <c r="J306" s="181"/>
      <c r="K306" s="180" t="str">
        <f>IF('Year 8 _2022'!$J305="","", 'Year 8 _2022'!$J305)</f>
        <v/>
      </c>
      <c r="L306" s="181"/>
      <c r="M306" s="180">
        <f t="shared" si="118"/>
        <v>0</v>
      </c>
      <c r="N306" s="180" t="str">
        <f>IF('Year 8 _2022'!$L305="","", 'Year 8 _2022'!$L305)</f>
        <v/>
      </c>
      <c r="O306" s="181"/>
      <c r="P306" s="171">
        <f>IF('Year 8 _2022'!$O305="",0, ('Year 8 _2022'!$O305+'Year 8 _2022'!$R305))</f>
        <v>0</v>
      </c>
      <c r="Q306" s="181"/>
      <c r="R306" s="180">
        <f>IF('Year 8 _2022'!$P305="",0, 'Year 8 _2022'!$P305)</f>
        <v>0</v>
      </c>
      <c r="S306" s="242"/>
      <c r="T306" s="349"/>
      <c r="U306" s="242"/>
      <c r="V306" s="174">
        <f t="shared" si="110"/>
        <v>0</v>
      </c>
      <c r="W306" s="351"/>
      <c r="X306" s="175"/>
      <c r="Y306" s="180">
        <f>IF('Year 8 _2022'!$V305="",0, ('Year 8 _2022'!$V305+'Year 8 _2022'!$Y305))</f>
        <v>0</v>
      </c>
      <c r="Z306" s="181"/>
      <c r="AA306" s="162">
        <f>IF('Year 8 _2022'!$W305="",0, 'Year 8 _2022'!$W305)</f>
        <v>0</v>
      </c>
      <c r="AB306" s="184"/>
      <c r="AC306" s="353"/>
      <c r="AD306" s="120"/>
      <c r="AE306" s="174">
        <f t="shared" si="120"/>
        <v>0</v>
      </c>
      <c r="AF306" s="183"/>
      <c r="AG306" s="165" t="str">
        <f t="shared" si="111"/>
        <v/>
      </c>
      <c r="AH306" s="170" t="str">
        <f t="shared" si="112"/>
        <v/>
      </c>
      <c r="AI306" s="153">
        <f t="shared" si="97"/>
        <v>0</v>
      </c>
      <c r="AJ306" s="166" t="str">
        <f t="shared" si="113"/>
        <v>NA</v>
      </c>
      <c r="AK306" s="166" t="str">
        <f t="shared" si="98"/>
        <v/>
      </c>
      <c r="AL306" s="166" t="str">
        <f t="shared" si="99"/>
        <v/>
      </c>
      <c r="AM306" s="166" t="str">
        <f t="shared" si="100"/>
        <v/>
      </c>
      <c r="AN306" s="166">
        <f t="shared" si="101"/>
        <v>0</v>
      </c>
      <c r="AO306" s="166">
        <f t="shared" si="102"/>
        <v>0</v>
      </c>
      <c r="AP306" s="166">
        <f t="shared" si="103"/>
        <v>0</v>
      </c>
      <c r="AQ306" s="166">
        <f t="shared" si="104"/>
        <v>0</v>
      </c>
      <c r="AR306" s="167" t="str">
        <f>IF('Year 8 _2022'!$S305="","", 'Year 8 _2022'!$S305)</f>
        <v/>
      </c>
      <c r="AS306" s="166" t="str">
        <f>IF('Year 8 _2022'!$Z305="","", 'Year 8 _2022'!$Z305)</f>
        <v/>
      </c>
      <c r="AT306" s="166" t="str">
        <f t="shared" si="119"/>
        <v/>
      </c>
      <c r="AU306" s="166" t="str">
        <f t="shared" si="105"/>
        <v>NA</v>
      </c>
      <c r="AV306" s="166" t="str">
        <f>IF(AU306="NA","",IF(AU306=999999, "", IF(AU306=888888, "", IF(COUNTIF($AU$11:AU306,AU306)=1,AU306,""))))</f>
        <v/>
      </c>
      <c r="AW306" s="166" t="str">
        <f t="shared" si="106"/>
        <v>NA</v>
      </c>
      <c r="AX306" s="166" t="str">
        <f>IF(AW306="NA","",IF(AW306=999999, "", IF(AW306=888888, "", IF(COUNTIF($AW$11:AW306,AW306)=1,AW306,""))))</f>
        <v/>
      </c>
      <c r="AY306" s="166" t="str">
        <f t="shared" si="107"/>
        <v>NA</v>
      </c>
      <c r="AZ306" s="166" t="str">
        <f>IF(AY306="NA","",IF(AY306=999999, "", IF(AY306=888888, "", IF(COUNTIF($AY$11:AY306,AY306)=1,AY306,""))))</f>
        <v/>
      </c>
      <c r="BA306" s="166">
        <f t="shared" si="114"/>
        <v>0</v>
      </c>
      <c r="BB306" s="166">
        <f t="shared" si="115"/>
        <v>0</v>
      </c>
      <c r="BC306" s="166" t="str">
        <f t="shared" si="116"/>
        <v/>
      </c>
      <c r="BD306" s="166" t="str">
        <f t="shared" si="108"/>
        <v/>
      </c>
      <c r="BE306" s="120" t="str">
        <f t="shared" si="117"/>
        <v>NA</v>
      </c>
      <c r="BF306" s="120" t="str">
        <f>IF(BE306="NA","",IF(BE306=999999, "", IF(BE306=888888, "", IF(COUNTIF($BE$11:BE306,BE306)=1,BE306,""))))</f>
        <v/>
      </c>
      <c r="BG306" s="121"/>
      <c r="BH306" s="121"/>
      <c r="BI306" s="121"/>
      <c r="BJ306" s="121"/>
      <c r="BK306" s="121"/>
      <c r="BL306" s="121"/>
      <c r="BM306" s="119"/>
      <c r="BN306" s="119"/>
      <c r="BO306" s="119"/>
      <c r="BP306" s="119"/>
      <c r="BQ306" s="119"/>
      <c r="BR306" s="119"/>
      <c r="BS306" s="119"/>
      <c r="BT306" s="119"/>
      <c r="BU306" s="119"/>
      <c r="BV306" s="119"/>
      <c r="BW306" s="119"/>
      <c r="BX306" s="119"/>
      <c r="BY306" s="119"/>
      <c r="BZ306" s="121"/>
      <c r="CA306" s="121"/>
      <c r="CB306" s="121"/>
      <c r="CC306" s="121"/>
      <c r="CD306" s="118"/>
      <c r="CE306" s="118"/>
      <c r="CF306" s="26"/>
      <c r="CG306" s="26"/>
      <c r="CH306" s="26"/>
      <c r="CI306" s="26"/>
      <c r="CJ306" s="26"/>
      <c r="CK306" s="26"/>
      <c r="CL306" s="26"/>
      <c r="CM306" s="26"/>
      <c r="CN306" s="26"/>
      <c r="CO306" s="26"/>
      <c r="CP306" s="26"/>
      <c r="CQ306" s="26"/>
      <c r="CR306" s="26"/>
      <c r="CS306" s="26"/>
      <c r="CT306" s="26"/>
      <c r="CU306" s="26"/>
    </row>
    <row r="307" spans="1:99" ht="15.5" x14ac:dyDescent="0.35">
      <c r="A307" s="203" t="str">
        <f t="shared" si="109"/>
        <v/>
      </c>
      <c r="B307" s="161" t="str">
        <f>IF('Year 8 _2022'!$B306="","", 'Year 8 _2022'!$B306)</f>
        <v/>
      </c>
      <c r="C307" s="160" t="str">
        <f>IF('Year 8 _2022'!$C306="","", 'Year 8 _2022'!$C306)</f>
        <v>NA</v>
      </c>
      <c r="D307" s="149" t="str">
        <f>IF('Year 8 _2022'!$D306="","", 'Year 8 _2022'!$D306)</f>
        <v/>
      </c>
      <c r="E307" s="138"/>
      <c r="F307" s="230" t="str">
        <f>IF('Year 8 _2022'!$E306="","", 'Year 8 _2022'!$E306)</f>
        <v/>
      </c>
      <c r="G307" s="161" t="str">
        <f>IF('Year 8 _2022'!$AB306="","", 'Year 8 _2022'!$AB306)</f>
        <v/>
      </c>
      <c r="H307" s="120"/>
      <c r="I307" s="171" t="str">
        <f>IF('Year 8 _2022'!$I306="","", 'Year 8 _2022'!$I306)</f>
        <v/>
      </c>
      <c r="J307" s="181"/>
      <c r="K307" s="180" t="str">
        <f>IF('Year 8 _2022'!$J306="","", 'Year 8 _2022'!$J306)</f>
        <v/>
      </c>
      <c r="L307" s="181"/>
      <c r="M307" s="180">
        <f t="shared" si="118"/>
        <v>0</v>
      </c>
      <c r="N307" s="180" t="str">
        <f>IF('Year 8 _2022'!$L306="","", 'Year 8 _2022'!$L306)</f>
        <v/>
      </c>
      <c r="O307" s="181"/>
      <c r="P307" s="171">
        <f>IF('Year 8 _2022'!$O306="",0, ('Year 8 _2022'!$O306+'Year 8 _2022'!$R306))</f>
        <v>0</v>
      </c>
      <c r="Q307" s="181"/>
      <c r="R307" s="180">
        <f>IF('Year 8 _2022'!$P306="",0, 'Year 8 _2022'!$P306)</f>
        <v>0</v>
      </c>
      <c r="S307" s="242"/>
      <c r="T307" s="349"/>
      <c r="U307" s="242"/>
      <c r="V307" s="174">
        <f t="shared" si="110"/>
        <v>0</v>
      </c>
      <c r="W307" s="351"/>
      <c r="X307" s="175"/>
      <c r="Y307" s="180">
        <f>IF('Year 8 _2022'!$V306="",0, ('Year 8 _2022'!$V306+'Year 8 _2022'!$Y306))</f>
        <v>0</v>
      </c>
      <c r="Z307" s="181"/>
      <c r="AA307" s="162">
        <f>IF('Year 8 _2022'!$W306="",0, 'Year 8 _2022'!$W306)</f>
        <v>0</v>
      </c>
      <c r="AB307" s="184"/>
      <c r="AC307" s="353"/>
      <c r="AD307" s="120"/>
      <c r="AE307" s="174">
        <f t="shared" si="120"/>
        <v>0</v>
      </c>
      <c r="AF307" s="183"/>
      <c r="AG307" s="165" t="str">
        <f t="shared" si="111"/>
        <v/>
      </c>
      <c r="AH307" s="170" t="str">
        <f t="shared" si="112"/>
        <v/>
      </c>
      <c r="AI307" s="153">
        <f t="shared" si="97"/>
        <v>0</v>
      </c>
      <c r="AJ307" s="166" t="str">
        <f t="shared" si="113"/>
        <v>NA</v>
      </c>
      <c r="AK307" s="166" t="str">
        <f t="shared" si="98"/>
        <v/>
      </c>
      <c r="AL307" s="166" t="str">
        <f t="shared" si="99"/>
        <v/>
      </c>
      <c r="AM307" s="166" t="str">
        <f t="shared" si="100"/>
        <v/>
      </c>
      <c r="AN307" s="166">
        <f t="shared" si="101"/>
        <v>0</v>
      </c>
      <c r="AO307" s="166">
        <f t="shared" si="102"/>
        <v>0</v>
      </c>
      <c r="AP307" s="166">
        <f t="shared" si="103"/>
        <v>0</v>
      </c>
      <c r="AQ307" s="166">
        <f t="shared" si="104"/>
        <v>0</v>
      </c>
      <c r="AR307" s="167" t="str">
        <f>IF('Year 8 _2022'!$S306="","", 'Year 8 _2022'!$S306)</f>
        <v/>
      </c>
      <c r="AS307" s="166" t="str">
        <f>IF('Year 8 _2022'!$Z306="","", 'Year 8 _2022'!$Z306)</f>
        <v/>
      </c>
      <c r="AT307" s="166" t="str">
        <f t="shared" si="119"/>
        <v/>
      </c>
      <c r="AU307" s="166" t="str">
        <f t="shared" si="105"/>
        <v>NA</v>
      </c>
      <c r="AV307" s="166" t="str">
        <f>IF(AU307="NA","",IF(AU307=999999, "", IF(AU307=888888, "", IF(COUNTIF($AU$11:AU307,AU307)=1,AU307,""))))</f>
        <v/>
      </c>
      <c r="AW307" s="166" t="str">
        <f t="shared" si="106"/>
        <v>NA</v>
      </c>
      <c r="AX307" s="166" t="str">
        <f>IF(AW307="NA","",IF(AW307=999999, "", IF(AW307=888888, "", IF(COUNTIF($AW$11:AW307,AW307)=1,AW307,""))))</f>
        <v/>
      </c>
      <c r="AY307" s="166" t="str">
        <f t="shared" si="107"/>
        <v>NA</v>
      </c>
      <c r="AZ307" s="166" t="str">
        <f>IF(AY307="NA","",IF(AY307=999999, "", IF(AY307=888888, "", IF(COUNTIF($AY$11:AY307,AY307)=1,AY307,""))))</f>
        <v/>
      </c>
      <c r="BA307" s="166">
        <f t="shared" si="114"/>
        <v>0</v>
      </c>
      <c r="BB307" s="166">
        <f t="shared" si="115"/>
        <v>0</v>
      </c>
      <c r="BC307" s="166" t="str">
        <f t="shared" si="116"/>
        <v/>
      </c>
      <c r="BD307" s="166" t="str">
        <f t="shared" si="108"/>
        <v/>
      </c>
      <c r="BE307" s="120" t="str">
        <f t="shared" si="117"/>
        <v>NA</v>
      </c>
      <c r="BF307" s="120" t="str">
        <f>IF(BE307="NA","",IF(BE307=999999, "", IF(BE307=888888, "", IF(COUNTIF($BE$11:BE307,BE307)=1,BE307,""))))</f>
        <v/>
      </c>
      <c r="BG307" s="121"/>
      <c r="BH307" s="121"/>
      <c r="BI307" s="121"/>
      <c r="BJ307" s="121"/>
      <c r="BK307" s="121"/>
      <c r="BL307" s="121"/>
      <c r="BM307" s="119"/>
      <c r="BN307" s="119"/>
      <c r="BO307" s="119"/>
      <c r="BP307" s="119"/>
      <c r="BQ307" s="119"/>
      <c r="BR307" s="119"/>
      <c r="BS307" s="119"/>
      <c r="BT307" s="119"/>
      <c r="BU307" s="119"/>
      <c r="BV307" s="119"/>
      <c r="BW307" s="119"/>
      <c r="BX307" s="119"/>
      <c r="BY307" s="119"/>
      <c r="BZ307" s="121"/>
      <c r="CA307" s="121"/>
      <c r="CB307" s="121"/>
      <c r="CC307" s="121"/>
      <c r="CD307" s="118"/>
      <c r="CE307" s="118"/>
      <c r="CF307" s="26"/>
      <c r="CG307" s="26"/>
      <c r="CH307" s="26"/>
      <c r="CI307" s="26"/>
      <c r="CJ307" s="26"/>
      <c r="CK307" s="26"/>
      <c r="CL307" s="26"/>
      <c r="CM307" s="26"/>
      <c r="CN307" s="26"/>
      <c r="CO307" s="26"/>
      <c r="CP307" s="26"/>
      <c r="CQ307" s="26"/>
      <c r="CR307" s="26"/>
      <c r="CS307" s="26"/>
      <c r="CT307" s="26"/>
      <c r="CU307" s="26"/>
    </row>
    <row r="308" spans="1:99" ht="15.5" x14ac:dyDescent="0.35">
      <c r="A308" s="203" t="str">
        <f t="shared" si="109"/>
        <v/>
      </c>
      <c r="B308" s="161" t="str">
        <f>IF('Year 8 _2022'!$B307="","", 'Year 8 _2022'!$B307)</f>
        <v/>
      </c>
      <c r="C308" s="160" t="str">
        <f>IF('Year 8 _2022'!$C307="","", 'Year 8 _2022'!$C307)</f>
        <v>NA</v>
      </c>
      <c r="D308" s="149" t="str">
        <f>IF('Year 8 _2022'!$D307="","", 'Year 8 _2022'!$D307)</f>
        <v/>
      </c>
      <c r="E308" s="138"/>
      <c r="F308" s="230" t="str">
        <f>IF('Year 8 _2022'!$E307="","", 'Year 8 _2022'!$E307)</f>
        <v/>
      </c>
      <c r="G308" s="161" t="str">
        <f>IF('Year 8 _2022'!$AB307="","", 'Year 8 _2022'!$AB307)</f>
        <v/>
      </c>
      <c r="H308" s="120"/>
      <c r="I308" s="171" t="str">
        <f>IF('Year 8 _2022'!$I307="","", 'Year 8 _2022'!$I307)</f>
        <v/>
      </c>
      <c r="J308" s="181"/>
      <c r="K308" s="180" t="str">
        <f>IF('Year 8 _2022'!$J307="","", 'Year 8 _2022'!$J307)</f>
        <v/>
      </c>
      <c r="L308" s="181"/>
      <c r="M308" s="180">
        <f t="shared" si="118"/>
        <v>0</v>
      </c>
      <c r="N308" s="180" t="str">
        <f>IF('Year 8 _2022'!$L307="","", 'Year 8 _2022'!$L307)</f>
        <v/>
      </c>
      <c r="O308" s="181"/>
      <c r="P308" s="171">
        <f>IF('Year 8 _2022'!$O307="",0, ('Year 8 _2022'!$O307+'Year 8 _2022'!$R307))</f>
        <v>0</v>
      </c>
      <c r="Q308" s="181"/>
      <c r="R308" s="180">
        <f>IF('Year 8 _2022'!$P307="",0, 'Year 8 _2022'!$P307)</f>
        <v>0</v>
      </c>
      <c r="S308" s="242"/>
      <c r="T308" s="349"/>
      <c r="U308" s="242"/>
      <c r="V308" s="174">
        <f t="shared" si="110"/>
        <v>0</v>
      </c>
      <c r="W308" s="351"/>
      <c r="X308" s="175"/>
      <c r="Y308" s="180">
        <f>IF('Year 8 _2022'!$V307="",0, ('Year 8 _2022'!$V307+'Year 8 _2022'!$Y307))</f>
        <v>0</v>
      </c>
      <c r="Z308" s="181"/>
      <c r="AA308" s="162">
        <f>IF('Year 8 _2022'!$W307="",0, 'Year 8 _2022'!$W307)</f>
        <v>0</v>
      </c>
      <c r="AB308" s="184"/>
      <c r="AC308" s="353"/>
      <c r="AD308" s="120"/>
      <c r="AE308" s="174">
        <f t="shared" si="120"/>
        <v>0</v>
      </c>
      <c r="AF308" s="183"/>
      <c r="AG308" s="165" t="str">
        <f t="shared" si="111"/>
        <v/>
      </c>
      <c r="AH308" s="170" t="str">
        <f t="shared" si="112"/>
        <v/>
      </c>
      <c r="AI308" s="153">
        <f t="shared" si="97"/>
        <v>0</v>
      </c>
      <c r="AJ308" s="166" t="str">
        <f t="shared" si="113"/>
        <v>NA</v>
      </c>
      <c r="AK308" s="166" t="str">
        <f t="shared" si="98"/>
        <v/>
      </c>
      <c r="AL308" s="166" t="str">
        <f t="shared" si="99"/>
        <v/>
      </c>
      <c r="AM308" s="166" t="str">
        <f t="shared" si="100"/>
        <v/>
      </c>
      <c r="AN308" s="166">
        <f t="shared" si="101"/>
        <v>0</v>
      </c>
      <c r="AO308" s="166">
        <f t="shared" si="102"/>
        <v>0</v>
      </c>
      <c r="AP308" s="166">
        <f t="shared" si="103"/>
        <v>0</v>
      </c>
      <c r="AQ308" s="166">
        <f t="shared" si="104"/>
        <v>0</v>
      </c>
      <c r="AR308" s="167" t="str">
        <f>IF('Year 8 _2022'!$S307="","", 'Year 8 _2022'!$S307)</f>
        <v/>
      </c>
      <c r="AS308" s="166" t="str">
        <f>IF('Year 8 _2022'!$Z307="","", 'Year 8 _2022'!$Z307)</f>
        <v/>
      </c>
      <c r="AT308" s="166" t="str">
        <f t="shared" si="119"/>
        <v/>
      </c>
      <c r="AU308" s="166" t="str">
        <f t="shared" si="105"/>
        <v>NA</v>
      </c>
      <c r="AV308" s="166" t="str">
        <f>IF(AU308="NA","",IF(AU308=999999, "", IF(AU308=888888, "", IF(COUNTIF($AU$11:AU308,AU308)=1,AU308,""))))</f>
        <v/>
      </c>
      <c r="AW308" s="166" t="str">
        <f t="shared" si="106"/>
        <v>NA</v>
      </c>
      <c r="AX308" s="166" t="str">
        <f>IF(AW308="NA","",IF(AW308=999999, "", IF(AW308=888888, "", IF(COUNTIF($AW$11:AW308,AW308)=1,AW308,""))))</f>
        <v/>
      </c>
      <c r="AY308" s="166" t="str">
        <f t="shared" si="107"/>
        <v>NA</v>
      </c>
      <c r="AZ308" s="166" t="str">
        <f>IF(AY308="NA","",IF(AY308=999999, "", IF(AY308=888888, "", IF(COUNTIF($AY$11:AY308,AY308)=1,AY308,""))))</f>
        <v/>
      </c>
      <c r="BA308" s="166">
        <f t="shared" si="114"/>
        <v>0</v>
      </c>
      <c r="BB308" s="166">
        <f t="shared" si="115"/>
        <v>0</v>
      </c>
      <c r="BC308" s="166" t="str">
        <f t="shared" si="116"/>
        <v/>
      </c>
      <c r="BD308" s="166" t="str">
        <f t="shared" si="108"/>
        <v/>
      </c>
      <c r="BE308" s="120" t="str">
        <f t="shared" si="117"/>
        <v>NA</v>
      </c>
      <c r="BF308" s="120" t="str">
        <f>IF(BE308="NA","",IF(BE308=999999, "", IF(BE308=888888, "", IF(COUNTIF($BE$11:BE308,BE308)=1,BE308,""))))</f>
        <v/>
      </c>
      <c r="BG308" s="121"/>
      <c r="BH308" s="121"/>
      <c r="BI308" s="121"/>
      <c r="BJ308" s="121"/>
      <c r="BK308" s="121"/>
      <c r="BL308" s="121"/>
      <c r="BM308" s="119"/>
      <c r="BN308" s="119"/>
      <c r="BO308" s="119"/>
      <c r="BP308" s="119"/>
      <c r="BQ308" s="119"/>
      <c r="BR308" s="119"/>
      <c r="BS308" s="119"/>
      <c r="BT308" s="119"/>
      <c r="BU308" s="119"/>
      <c r="BV308" s="119"/>
      <c r="BW308" s="119"/>
      <c r="BX308" s="119"/>
      <c r="BY308" s="119"/>
      <c r="BZ308" s="121"/>
      <c r="CA308" s="121"/>
      <c r="CB308" s="121"/>
      <c r="CC308" s="121"/>
      <c r="CD308" s="118"/>
      <c r="CE308" s="118"/>
      <c r="CF308" s="26"/>
      <c r="CG308" s="26"/>
      <c r="CH308" s="26"/>
      <c r="CI308" s="26"/>
      <c r="CJ308" s="26"/>
      <c r="CK308" s="26"/>
      <c r="CL308" s="26"/>
      <c r="CM308" s="26"/>
      <c r="CN308" s="26"/>
      <c r="CO308" s="26"/>
      <c r="CP308" s="26"/>
      <c r="CQ308" s="26"/>
      <c r="CR308" s="26"/>
      <c r="CS308" s="26"/>
      <c r="CT308" s="26"/>
      <c r="CU308" s="26"/>
    </row>
    <row r="309" spans="1:99" ht="15.5" x14ac:dyDescent="0.35">
      <c r="A309" s="203" t="str">
        <f t="shared" si="109"/>
        <v/>
      </c>
      <c r="B309" s="161" t="str">
        <f>IF('Year 8 _2022'!$B308="","", 'Year 8 _2022'!$B308)</f>
        <v/>
      </c>
      <c r="C309" s="160" t="str">
        <f>IF('Year 8 _2022'!$C308="","", 'Year 8 _2022'!$C308)</f>
        <v>NA</v>
      </c>
      <c r="D309" s="149" t="str">
        <f>IF('Year 8 _2022'!$D308="","", 'Year 8 _2022'!$D308)</f>
        <v/>
      </c>
      <c r="E309" s="138"/>
      <c r="F309" s="230" t="str">
        <f>IF('Year 8 _2022'!$E308="","", 'Year 8 _2022'!$E308)</f>
        <v/>
      </c>
      <c r="G309" s="161" t="str">
        <f>IF('Year 8 _2022'!$AB308="","", 'Year 8 _2022'!$AB308)</f>
        <v/>
      </c>
      <c r="H309" s="120"/>
      <c r="I309" s="171" t="str">
        <f>IF('Year 8 _2022'!$I308="","", 'Year 8 _2022'!$I308)</f>
        <v/>
      </c>
      <c r="J309" s="181"/>
      <c r="K309" s="180" t="str">
        <f>IF('Year 8 _2022'!$J308="","", 'Year 8 _2022'!$J308)</f>
        <v/>
      </c>
      <c r="L309" s="181"/>
      <c r="M309" s="180">
        <f t="shared" si="118"/>
        <v>0</v>
      </c>
      <c r="N309" s="180" t="str">
        <f>IF('Year 8 _2022'!$L308="","", 'Year 8 _2022'!$L308)</f>
        <v/>
      </c>
      <c r="O309" s="181"/>
      <c r="P309" s="171">
        <f>IF('Year 8 _2022'!$O308="",0, ('Year 8 _2022'!$O308+'Year 8 _2022'!$R308))</f>
        <v>0</v>
      </c>
      <c r="Q309" s="181"/>
      <c r="R309" s="180">
        <f>IF('Year 8 _2022'!$P308="",0, 'Year 8 _2022'!$P308)</f>
        <v>0</v>
      </c>
      <c r="S309" s="242"/>
      <c r="T309" s="349"/>
      <c r="U309" s="242"/>
      <c r="V309" s="174">
        <f t="shared" si="110"/>
        <v>0</v>
      </c>
      <c r="W309" s="351"/>
      <c r="X309" s="175"/>
      <c r="Y309" s="180">
        <f>IF('Year 8 _2022'!$V308="",0, ('Year 8 _2022'!$V308+'Year 8 _2022'!$Y308))</f>
        <v>0</v>
      </c>
      <c r="Z309" s="181"/>
      <c r="AA309" s="162">
        <f>IF('Year 8 _2022'!$W308="",0, 'Year 8 _2022'!$W308)</f>
        <v>0</v>
      </c>
      <c r="AB309" s="184"/>
      <c r="AC309" s="353"/>
      <c r="AD309" s="120"/>
      <c r="AE309" s="174">
        <f t="shared" si="120"/>
        <v>0</v>
      </c>
      <c r="AF309" s="183"/>
      <c r="AG309" s="165" t="str">
        <f t="shared" si="111"/>
        <v/>
      </c>
      <c r="AH309" s="170" t="str">
        <f t="shared" si="112"/>
        <v/>
      </c>
      <c r="AI309" s="153">
        <f t="shared" si="97"/>
        <v>0</v>
      </c>
      <c r="AJ309" s="166" t="str">
        <f t="shared" si="113"/>
        <v>NA</v>
      </c>
      <c r="AK309" s="166" t="str">
        <f t="shared" si="98"/>
        <v/>
      </c>
      <c r="AL309" s="166" t="str">
        <f t="shared" si="99"/>
        <v/>
      </c>
      <c r="AM309" s="166" t="str">
        <f t="shared" si="100"/>
        <v/>
      </c>
      <c r="AN309" s="166">
        <f t="shared" si="101"/>
        <v>0</v>
      </c>
      <c r="AO309" s="166">
        <f t="shared" si="102"/>
        <v>0</v>
      </c>
      <c r="AP309" s="166">
        <f t="shared" si="103"/>
        <v>0</v>
      </c>
      <c r="AQ309" s="166">
        <f t="shared" si="104"/>
        <v>0</v>
      </c>
      <c r="AR309" s="167" t="str">
        <f>IF('Year 8 _2022'!$S308="","", 'Year 8 _2022'!$S308)</f>
        <v/>
      </c>
      <c r="AS309" s="166" t="str">
        <f>IF('Year 8 _2022'!$Z308="","", 'Year 8 _2022'!$Z308)</f>
        <v/>
      </c>
      <c r="AT309" s="166" t="str">
        <f t="shared" si="119"/>
        <v/>
      </c>
      <c r="AU309" s="166" t="str">
        <f t="shared" si="105"/>
        <v>NA</v>
      </c>
      <c r="AV309" s="166" t="str">
        <f>IF(AU309="NA","",IF(AU309=999999, "", IF(AU309=888888, "", IF(COUNTIF($AU$11:AU309,AU309)=1,AU309,""))))</f>
        <v/>
      </c>
      <c r="AW309" s="166" t="str">
        <f t="shared" si="106"/>
        <v>NA</v>
      </c>
      <c r="AX309" s="166" t="str">
        <f>IF(AW309="NA","",IF(AW309=999999, "", IF(AW309=888888, "", IF(COUNTIF($AW$11:AW309,AW309)=1,AW309,""))))</f>
        <v/>
      </c>
      <c r="AY309" s="166" t="str">
        <f t="shared" si="107"/>
        <v>NA</v>
      </c>
      <c r="AZ309" s="166" t="str">
        <f>IF(AY309="NA","",IF(AY309=999999, "", IF(AY309=888888, "", IF(COUNTIF($AY$11:AY309,AY309)=1,AY309,""))))</f>
        <v/>
      </c>
      <c r="BA309" s="166">
        <f t="shared" si="114"/>
        <v>0</v>
      </c>
      <c r="BB309" s="166">
        <f t="shared" si="115"/>
        <v>0</v>
      </c>
      <c r="BC309" s="166" t="str">
        <f t="shared" si="116"/>
        <v/>
      </c>
      <c r="BD309" s="166" t="str">
        <f t="shared" si="108"/>
        <v/>
      </c>
      <c r="BE309" s="120" t="str">
        <f t="shared" si="117"/>
        <v>NA</v>
      </c>
      <c r="BF309" s="120" t="str">
        <f>IF(BE309="NA","",IF(BE309=999999, "", IF(BE309=888888, "", IF(COUNTIF($BE$11:BE309,BE309)=1,BE309,""))))</f>
        <v/>
      </c>
      <c r="BG309" s="121"/>
      <c r="BH309" s="121"/>
      <c r="BI309" s="121"/>
      <c r="BJ309" s="121"/>
      <c r="BK309" s="121"/>
      <c r="BL309" s="121"/>
      <c r="BM309" s="119"/>
      <c r="BN309" s="119"/>
      <c r="BO309" s="119"/>
      <c r="BP309" s="119"/>
      <c r="BQ309" s="119"/>
      <c r="BR309" s="119"/>
      <c r="BS309" s="119"/>
      <c r="BT309" s="119"/>
      <c r="BU309" s="119"/>
      <c r="BV309" s="119"/>
      <c r="BW309" s="119"/>
      <c r="BX309" s="119"/>
      <c r="BY309" s="119"/>
      <c r="BZ309" s="121"/>
      <c r="CA309" s="121"/>
      <c r="CB309" s="121"/>
      <c r="CC309" s="121"/>
      <c r="CD309" s="118"/>
      <c r="CE309" s="118"/>
      <c r="CF309" s="26"/>
      <c r="CG309" s="26"/>
      <c r="CH309" s="26"/>
      <c r="CI309" s="26"/>
      <c r="CJ309" s="26"/>
      <c r="CK309" s="26"/>
      <c r="CL309" s="26"/>
      <c r="CM309" s="26"/>
      <c r="CN309" s="26"/>
      <c r="CO309" s="26"/>
      <c r="CP309" s="26"/>
      <c r="CQ309" s="26"/>
      <c r="CR309" s="26"/>
      <c r="CS309" s="26"/>
      <c r="CT309" s="26"/>
      <c r="CU309" s="26"/>
    </row>
    <row r="310" spans="1:99" ht="15.5" x14ac:dyDescent="0.35">
      <c r="A310" s="203" t="str">
        <f t="shared" si="109"/>
        <v/>
      </c>
      <c r="B310" s="161" t="str">
        <f>IF('Year 8 _2022'!$B309="","", 'Year 8 _2022'!$B309)</f>
        <v/>
      </c>
      <c r="C310" s="160" t="str">
        <f>IF('Year 8 _2022'!$C309="","", 'Year 8 _2022'!$C309)</f>
        <v>NA</v>
      </c>
      <c r="D310" s="149" t="str">
        <f>IF('Year 8 _2022'!$D309="","", 'Year 8 _2022'!$D309)</f>
        <v/>
      </c>
      <c r="E310" s="138"/>
      <c r="F310" s="230" t="str">
        <f>IF('Year 8 _2022'!$E309="","", 'Year 8 _2022'!$E309)</f>
        <v/>
      </c>
      <c r="G310" s="161" t="str">
        <f>IF('Year 8 _2022'!$AB309="","", 'Year 8 _2022'!$AB309)</f>
        <v/>
      </c>
      <c r="H310" s="120"/>
      <c r="I310" s="171" t="str">
        <f>IF('Year 8 _2022'!$I309="","", 'Year 8 _2022'!$I309)</f>
        <v/>
      </c>
      <c r="J310" s="181"/>
      <c r="K310" s="180" t="str">
        <f>IF('Year 8 _2022'!$J309="","", 'Year 8 _2022'!$J309)</f>
        <v/>
      </c>
      <c r="L310" s="181"/>
      <c r="M310" s="180">
        <f t="shared" si="118"/>
        <v>0</v>
      </c>
      <c r="N310" s="180" t="str">
        <f>IF('Year 8 _2022'!$L309="","", 'Year 8 _2022'!$L309)</f>
        <v/>
      </c>
      <c r="O310" s="181"/>
      <c r="P310" s="171">
        <f>IF('Year 8 _2022'!$O309="",0, ('Year 8 _2022'!$O309+'Year 8 _2022'!$R309))</f>
        <v>0</v>
      </c>
      <c r="Q310" s="181"/>
      <c r="R310" s="180">
        <f>IF('Year 8 _2022'!$P309="",0, 'Year 8 _2022'!$P309)</f>
        <v>0</v>
      </c>
      <c r="S310" s="242"/>
      <c r="T310" s="349"/>
      <c r="U310" s="242"/>
      <c r="V310" s="174">
        <f t="shared" si="110"/>
        <v>0</v>
      </c>
      <c r="W310" s="351"/>
      <c r="X310" s="175"/>
      <c r="Y310" s="180">
        <f>IF('Year 8 _2022'!$V309="",0, ('Year 8 _2022'!$V309+'Year 8 _2022'!$Y309))</f>
        <v>0</v>
      </c>
      <c r="Z310" s="181"/>
      <c r="AA310" s="162">
        <f>IF('Year 8 _2022'!$W309="",0, 'Year 8 _2022'!$W309)</f>
        <v>0</v>
      </c>
      <c r="AB310" s="184"/>
      <c r="AC310" s="353"/>
      <c r="AD310" s="120"/>
      <c r="AE310" s="174">
        <f t="shared" si="120"/>
        <v>0</v>
      </c>
      <c r="AF310" s="183"/>
      <c r="AG310" s="165" t="str">
        <f t="shared" si="111"/>
        <v/>
      </c>
      <c r="AH310" s="170" t="str">
        <f t="shared" si="112"/>
        <v/>
      </c>
      <c r="AI310" s="153">
        <f t="shared" si="97"/>
        <v>0</v>
      </c>
      <c r="AJ310" s="166" t="str">
        <f t="shared" si="113"/>
        <v>NA</v>
      </c>
      <c r="AK310" s="166" t="str">
        <f t="shared" si="98"/>
        <v/>
      </c>
      <c r="AL310" s="166" t="str">
        <f t="shared" si="99"/>
        <v/>
      </c>
      <c r="AM310" s="166" t="str">
        <f t="shared" si="100"/>
        <v/>
      </c>
      <c r="AN310" s="166">
        <f t="shared" si="101"/>
        <v>0</v>
      </c>
      <c r="AO310" s="166">
        <f t="shared" si="102"/>
        <v>0</v>
      </c>
      <c r="AP310" s="166">
        <f t="shared" si="103"/>
        <v>0</v>
      </c>
      <c r="AQ310" s="166">
        <f t="shared" si="104"/>
        <v>0</v>
      </c>
      <c r="AR310" s="167" t="str">
        <f>IF('Year 8 _2022'!$S309="","", 'Year 8 _2022'!$S309)</f>
        <v/>
      </c>
      <c r="AS310" s="166" t="str">
        <f>IF('Year 8 _2022'!$Z309="","", 'Year 8 _2022'!$Z309)</f>
        <v/>
      </c>
      <c r="AT310" s="166" t="str">
        <f t="shared" si="119"/>
        <v/>
      </c>
      <c r="AU310" s="166" t="str">
        <f t="shared" si="105"/>
        <v>NA</v>
      </c>
      <c r="AV310" s="166" t="str">
        <f>IF(AU310="NA","",IF(AU310=999999, "", IF(AU310=888888, "", IF(COUNTIF($AU$11:AU310,AU310)=1,AU310,""))))</f>
        <v/>
      </c>
      <c r="AW310" s="166" t="str">
        <f t="shared" si="106"/>
        <v>NA</v>
      </c>
      <c r="AX310" s="166" t="str">
        <f>IF(AW310="NA","",IF(AW310=999999, "", IF(AW310=888888, "", IF(COUNTIF($AW$11:AW310,AW310)=1,AW310,""))))</f>
        <v/>
      </c>
      <c r="AY310" s="166" t="str">
        <f t="shared" si="107"/>
        <v>NA</v>
      </c>
      <c r="AZ310" s="166" t="str">
        <f>IF(AY310="NA","",IF(AY310=999999, "", IF(AY310=888888, "", IF(COUNTIF($AY$11:AY310,AY310)=1,AY310,""))))</f>
        <v/>
      </c>
      <c r="BA310" s="166">
        <f t="shared" si="114"/>
        <v>0</v>
      </c>
      <c r="BB310" s="166">
        <f t="shared" si="115"/>
        <v>0</v>
      </c>
      <c r="BC310" s="166" t="str">
        <f t="shared" si="116"/>
        <v/>
      </c>
      <c r="BD310" s="166" t="str">
        <f t="shared" si="108"/>
        <v/>
      </c>
      <c r="BE310" s="120" t="str">
        <f t="shared" si="117"/>
        <v>NA</v>
      </c>
      <c r="BF310" s="120" t="str">
        <f>IF(BE310="NA","",IF(BE310=999999, "", IF(BE310=888888, "", IF(COUNTIF($BE$11:BE310,BE310)=1,BE310,""))))</f>
        <v/>
      </c>
      <c r="BG310" s="121"/>
      <c r="BH310" s="121"/>
      <c r="BI310" s="121"/>
      <c r="BJ310" s="121"/>
      <c r="BK310" s="121"/>
      <c r="BL310" s="121"/>
      <c r="BM310" s="119"/>
      <c r="BN310" s="119"/>
      <c r="BO310" s="119"/>
      <c r="BP310" s="119"/>
      <c r="BQ310" s="119"/>
      <c r="BR310" s="119"/>
      <c r="BS310" s="119"/>
      <c r="BT310" s="119"/>
      <c r="BU310" s="119"/>
      <c r="BV310" s="119"/>
      <c r="BW310" s="119"/>
      <c r="BX310" s="119"/>
      <c r="BY310" s="119"/>
      <c r="BZ310" s="121"/>
      <c r="CA310" s="121"/>
      <c r="CB310" s="121"/>
      <c r="CC310" s="121"/>
      <c r="CD310" s="118"/>
      <c r="CE310" s="118"/>
      <c r="CF310" s="26"/>
      <c r="CG310" s="26"/>
      <c r="CH310" s="26"/>
      <c r="CI310" s="26"/>
      <c r="CJ310" s="26"/>
      <c r="CK310" s="26"/>
      <c r="CL310" s="26"/>
      <c r="CM310" s="26"/>
      <c r="CN310" s="26"/>
      <c r="CO310" s="26"/>
      <c r="CP310" s="26"/>
      <c r="CQ310" s="26"/>
      <c r="CR310" s="26"/>
      <c r="CS310" s="26"/>
      <c r="CT310" s="26"/>
      <c r="CU310" s="26"/>
    </row>
    <row r="311" spans="1:99" ht="15.5" x14ac:dyDescent="0.35">
      <c r="A311" s="203" t="str">
        <f t="shared" si="109"/>
        <v/>
      </c>
      <c r="B311" s="161" t="str">
        <f>IF('Year 8 _2022'!$B310="","", 'Year 8 _2022'!$B310)</f>
        <v/>
      </c>
      <c r="C311" s="160" t="str">
        <f>IF('Year 8 _2022'!$C310="","", 'Year 8 _2022'!$C310)</f>
        <v>NA</v>
      </c>
      <c r="D311" s="149" t="str">
        <f>IF('Year 8 _2022'!$D310="","", 'Year 8 _2022'!$D310)</f>
        <v/>
      </c>
      <c r="E311" s="138"/>
      <c r="F311" s="230" t="str">
        <f>IF('Year 8 _2022'!$E310="","", 'Year 8 _2022'!$E310)</f>
        <v/>
      </c>
      <c r="G311" s="161" t="str">
        <f>IF('Year 8 _2022'!$AB310="","", 'Year 8 _2022'!$AB310)</f>
        <v/>
      </c>
      <c r="H311" s="120"/>
      <c r="I311" s="171" t="str">
        <f>IF('Year 8 _2022'!$I310="","", 'Year 8 _2022'!$I310)</f>
        <v/>
      </c>
      <c r="J311" s="181"/>
      <c r="K311" s="180" t="str">
        <f>IF('Year 8 _2022'!$J310="","", 'Year 8 _2022'!$J310)</f>
        <v/>
      </c>
      <c r="L311" s="181"/>
      <c r="M311" s="180">
        <f t="shared" si="118"/>
        <v>0</v>
      </c>
      <c r="N311" s="180" t="str">
        <f>IF('Year 8 _2022'!$L310="","", 'Year 8 _2022'!$L310)</f>
        <v/>
      </c>
      <c r="O311" s="181"/>
      <c r="P311" s="171">
        <f>IF('Year 8 _2022'!$O310="",0, ('Year 8 _2022'!$O310+'Year 8 _2022'!$R310))</f>
        <v>0</v>
      </c>
      <c r="Q311" s="181"/>
      <c r="R311" s="180">
        <f>IF('Year 8 _2022'!$P310="",0, 'Year 8 _2022'!$P310)</f>
        <v>0</v>
      </c>
      <c r="S311" s="242"/>
      <c r="T311" s="349"/>
      <c r="U311" s="242"/>
      <c r="V311" s="174">
        <f t="shared" si="110"/>
        <v>0</v>
      </c>
      <c r="W311" s="351"/>
      <c r="X311" s="175"/>
      <c r="Y311" s="180">
        <f>IF('Year 8 _2022'!$V310="",0, ('Year 8 _2022'!$V310+'Year 8 _2022'!$Y310))</f>
        <v>0</v>
      </c>
      <c r="Z311" s="181"/>
      <c r="AA311" s="162">
        <f>IF('Year 8 _2022'!$W310="",0, 'Year 8 _2022'!$W310)</f>
        <v>0</v>
      </c>
      <c r="AB311" s="184"/>
      <c r="AC311" s="353"/>
      <c r="AD311" s="120"/>
      <c r="AE311" s="174">
        <f t="shared" si="120"/>
        <v>0</v>
      </c>
      <c r="AF311" s="183"/>
      <c r="AG311" s="165" t="str">
        <f t="shared" si="111"/>
        <v/>
      </c>
      <c r="AH311" s="170" t="str">
        <f t="shared" si="112"/>
        <v/>
      </c>
      <c r="AI311" s="153">
        <f t="shared" si="97"/>
        <v>0</v>
      </c>
      <c r="AJ311" s="166" t="str">
        <f t="shared" si="113"/>
        <v>NA</v>
      </c>
      <c r="AK311" s="166" t="str">
        <f t="shared" si="98"/>
        <v/>
      </c>
      <c r="AL311" s="166" t="str">
        <f t="shared" si="99"/>
        <v/>
      </c>
      <c r="AM311" s="166" t="str">
        <f t="shared" si="100"/>
        <v/>
      </c>
      <c r="AN311" s="166">
        <f t="shared" si="101"/>
        <v>0</v>
      </c>
      <c r="AO311" s="166">
        <f t="shared" si="102"/>
        <v>0</v>
      </c>
      <c r="AP311" s="166">
        <f t="shared" si="103"/>
        <v>0</v>
      </c>
      <c r="AQ311" s="166">
        <f t="shared" si="104"/>
        <v>0</v>
      </c>
      <c r="AR311" s="167" t="str">
        <f>IF('Year 8 _2022'!$S310="","", 'Year 8 _2022'!$S310)</f>
        <v/>
      </c>
      <c r="AS311" s="166" t="str">
        <f>IF('Year 8 _2022'!$Z310="","", 'Year 8 _2022'!$Z310)</f>
        <v/>
      </c>
      <c r="AT311" s="166" t="str">
        <f t="shared" si="119"/>
        <v/>
      </c>
      <c r="AU311" s="166" t="str">
        <f t="shared" si="105"/>
        <v>NA</v>
      </c>
      <c r="AV311" s="166" t="str">
        <f>IF(AU311="NA","",IF(AU311=999999, "", IF(AU311=888888, "", IF(COUNTIF($AU$11:AU311,AU311)=1,AU311,""))))</f>
        <v/>
      </c>
      <c r="AW311" s="166" t="str">
        <f t="shared" si="106"/>
        <v>NA</v>
      </c>
      <c r="AX311" s="166" t="str">
        <f>IF(AW311="NA","",IF(AW311=999999, "", IF(AW311=888888, "", IF(COUNTIF($AW$11:AW311,AW311)=1,AW311,""))))</f>
        <v/>
      </c>
      <c r="AY311" s="166" t="str">
        <f t="shared" si="107"/>
        <v>NA</v>
      </c>
      <c r="AZ311" s="166" t="str">
        <f>IF(AY311="NA","",IF(AY311=999999, "", IF(AY311=888888, "", IF(COUNTIF($AY$11:AY311,AY311)=1,AY311,""))))</f>
        <v/>
      </c>
      <c r="BA311" s="166">
        <f t="shared" si="114"/>
        <v>0</v>
      </c>
      <c r="BB311" s="166">
        <f t="shared" si="115"/>
        <v>0</v>
      </c>
      <c r="BC311" s="166" t="str">
        <f t="shared" si="116"/>
        <v/>
      </c>
      <c r="BD311" s="166" t="str">
        <f t="shared" si="108"/>
        <v/>
      </c>
      <c r="BE311" s="120" t="str">
        <f t="shared" si="117"/>
        <v>NA</v>
      </c>
      <c r="BF311" s="120" t="str">
        <f>IF(BE311="NA","",IF(BE311=999999, "", IF(BE311=888888, "", IF(COUNTIF($BE$11:BE311,BE311)=1,BE311,""))))</f>
        <v/>
      </c>
      <c r="BG311" s="121"/>
      <c r="BH311" s="121"/>
      <c r="BI311" s="121"/>
      <c r="BJ311" s="121"/>
      <c r="BK311" s="121"/>
      <c r="BL311" s="121"/>
      <c r="BM311" s="119"/>
      <c r="BN311" s="119"/>
      <c r="BO311" s="119"/>
      <c r="BP311" s="119"/>
      <c r="BQ311" s="119"/>
      <c r="BR311" s="119"/>
      <c r="BS311" s="119"/>
      <c r="BT311" s="119"/>
      <c r="BU311" s="119"/>
      <c r="BV311" s="119"/>
      <c r="BW311" s="119"/>
      <c r="BX311" s="119"/>
      <c r="BY311" s="119"/>
      <c r="BZ311" s="121"/>
      <c r="CA311" s="121"/>
      <c r="CB311" s="121"/>
      <c r="CC311" s="121"/>
      <c r="CD311" s="118"/>
      <c r="CE311" s="118"/>
      <c r="CF311" s="26"/>
      <c r="CG311" s="26"/>
      <c r="CH311" s="26"/>
      <c r="CI311" s="26"/>
      <c r="CJ311" s="26"/>
      <c r="CK311" s="26"/>
      <c r="CL311" s="26"/>
      <c r="CM311" s="26"/>
      <c r="CN311" s="26"/>
      <c r="CO311" s="26"/>
      <c r="CP311" s="26"/>
      <c r="CQ311" s="26"/>
      <c r="CR311" s="26"/>
      <c r="CS311" s="26"/>
      <c r="CT311" s="26"/>
      <c r="CU311" s="26"/>
    </row>
    <row r="312" spans="1:99" ht="15.5" x14ac:dyDescent="0.35">
      <c r="A312" s="203" t="str">
        <f t="shared" si="109"/>
        <v/>
      </c>
      <c r="B312" s="161" t="str">
        <f>IF('Year 8 _2022'!$B311="","", 'Year 8 _2022'!$B311)</f>
        <v/>
      </c>
      <c r="C312" s="160" t="str">
        <f>IF('Year 8 _2022'!$C311="","", 'Year 8 _2022'!$C311)</f>
        <v>NA</v>
      </c>
      <c r="D312" s="149" t="str">
        <f>IF('Year 8 _2022'!$D311="","", 'Year 8 _2022'!$D311)</f>
        <v/>
      </c>
      <c r="E312" s="138"/>
      <c r="F312" s="230" t="str">
        <f>IF('Year 8 _2022'!$E311="","", 'Year 8 _2022'!$E311)</f>
        <v/>
      </c>
      <c r="G312" s="161" t="str">
        <f>IF('Year 8 _2022'!$AB311="","", 'Year 8 _2022'!$AB311)</f>
        <v/>
      </c>
      <c r="H312" s="120"/>
      <c r="I312" s="171" t="str">
        <f>IF('Year 8 _2022'!$I311="","", 'Year 8 _2022'!$I311)</f>
        <v/>
      </c>
      <c r="J312" s="181"/>
      <c r="K312" s="180" t="str">
        <f>IF('Year 8 _2022'!$J311="","", 'Year 8 _2022'!$J311)</f>
        <v/>
      </c>
      <c r="L312" s="181"/>
      <c r="M312" s="180">
        <f t="shared" si="118"/>
        <v>0</v>
      </c>
      <c r="N312" s="180" t="str">
        <f>IF('Year 8 _2022'!$L311="","", 'Year 8 _2022'!$L311)</f>
        <v/>
      </c>
      <c r="O312" s="181"/>
      <c r="P312" s="171">
        <f>IF('Year 8 _2022'!$O311="",0, ('Year 8 _2022'!$O311+'Year 8 _2022'!$R311))</f>
        <v>0</v>
      </c>
      <c r="Q312" s="181"/>
      <c r="R312" s="180">
        <f>IF('Year 8 _2022'!$P311="",0, 'Year 8 _2022'!$P311)</f>
        <v>0</v>
      </c>
      <c r="S312" s="242"/>
      <c r="T312" s="349"/>
      <c r="U312" s="242"/>
      <c r="V312" s="174">
        <f t="shared" si="110"/>
        <v>0</v>
      </c>
      <c r="W312" s="351"/>
      <c r="X312" s="175"/>
      <c r="Y312" s="180">
        <f>IF('Year 8 _2022'!$V311="",0, ('Year 8 _2022'!$V311+'Year 8 _2022'!$Y311))</f>
        <v>0</v>
      </c>
      <c r="Z312" s="181"/>
      <c r="AA312" s="162">
        <f>IF('Year 8 _2022'!$W311="",0, 'Year 8 _2022'!$W311)</f>
        <v>0</v>
      </c>
      <c r="AB312" s="184"/>
      <c r="AC312" s="353"/>
      <c r="AD312" s="120"/>
      <c r="AE312" s="174">
        <f t="shared" si="120"/>
        <v>0</v>
      </c>
      <c r="AF312" s="183"/>
      <c r="AG312" s="165" t="str">
        <f t="shared" si="111"/>
        <v/>
      </c>
      <c r="AH312" s="170" t="str">
        <f t="shared" si="112"/>
        <v/>
      </c>
      <c r="AI312" s="153">
        <f t="shared" si="97"/>
        <v>0</v>
      </c>
      <c r="AJ312" s="166" t="str">
        <f t="shared" si="113"/>
        <v>NA</v>
      </c>
      <c r="AK312" s="166" t="str">
        <f t="shared" si="98"/>
        <v/>
      </c>
      <c r="AL312" s="166" t="str">
        <f t="shared" si="99"/>
        <v/>
      </c>
      <c r="AM312" s="166" t="str">
        <f t="shared" si="100"/>
        <v/>
      </c>
      <c r="AN312" s="166">
        <f t="shared" si="101"/>
        <v>0</v>
      </c>
      <c r="AO312" s="166">
        <f t="shared" si="102"/>
        <v>0</v>
      </c>
      <c r="AP312" s="166">
        <f t="shared" si="103"/>
        <v>0</v>
      </c>
      <c r="AQ312" s="166">
        <f t="shared" si="104"/>
        <v>0</v>
      </c>
      <c r="AR312" s="167" t="str">
        <f>IF('Year 8 _2022'!$S311="","", 'Year 8 _2022'!$S311)</f>
        <v/>
      </c>
      <c r="AS312" s="166" t="str">
        <f>IF('Year 8 _2022'!$Z311="","", 'Year 8 _2022'!$Z311)</f>
        <v/>
      </c>
      <c r="AT312" s="166" t="str">
        <f t="shared" si="119"/>
        <v/>
      </c>
      <c r="AU312" s="166" t="str">
        <f t="shared" si="105"/>
        <v>NA</v>
      </c>
      <c r="AV312" s="166" t="str">
        <f>IF(AU312="NA","",IF(AU312=999999, "", IF(AU312=888888, "", IF(COUNTIF($AU$11:AU312,AU312)=1,AU312,""))))</f>
        <v/>
      </c>
      <c r="AW312" s="166" t="str">
        <f t="shared" si="106"/>
        <v>NA</v>
      </c>
      <c r="AX312" s="166" t="str">
        <f>IF(AW312="NA","",IF(AW312=999999, "", IF(AW312=888888, "", IF(COUNTIF($AW$11:AW312,AW312)=1,AW312,""))))</f>
        <v/>
      </c>
      <c r="AY312" s="166" t="str">
        <f t="shared" si="107"/>
        <v>NA</v>
      </c>
      <c r="AZ312" s="166" t="str">
        <f>IF(AY312="NA","",IF(AY312=999999, "", IF(AY312=888888, "", IF(COUNTIF($AY$11:AY312,AY312)=1,AY312,""))))</f>
        <v/>
      </c>
      <c r="BA312" s="166">
        <f t="shared" si="114"/>
        <v>0</v>
      </c>
      <c r="BB312" s="166">
        <f t="shared" si="115"/>
        <v>0</v>
      </c>
      <c r="BC312" s="166" t="str">
        <f t="shared" si="116"/>
        <v/>
      </c>
      <c r="BD312" s="166" t="str">
        <f t="shared" si="108"/>
        <v/>
      </c>
      <c r="BE312" s="120" t="str">
        <f t="shared" si="117"/>
        <v>NA</v>
      </c>
      <c r="BF312" s="120" t="str">
        <f>IF(BE312="NA","",IF(BE312=999999, "", IF(BE312=888888, "", IF(COUNTIF($BE$11:BE312,BE312)=1,BE312,""))))</f>
        <v/>
      </c>
      <c r="BG312" s="121"/>
      <c r="BH312" s="121"/>
      <c r="BI312" s="121"/>
      <c r="BJ312" s="121"/>
      <c r="BK312" s="121"/>
      <c r="BL312" s="121"/>
      <c r="BM312" s="119"/>
      <c r="BN312" s="119"/>
      <c r="BO312" s="119"/>
      <c r="BP312" s="119"/>
      <c r="BQ312" s="119"/>
      <c r="BR312" s="119"/>
      <c r="BS312" s="119"/>
      <c r="BT312" s="119"/>
      <c r="BU312" s="119"/>
      <c r="BV312" s="119"/>
      <c r="BW312" s="119"/>
      <c r="BX312" s="119"/>
      <c r="BY312" s="119"/>
      <c r="BZ312" s="121"/>
      <c r="CA312" s="121"/>
      <c r="CB312" s="121"/>
      <c r="CC312" s="121"/>
      <c r="CD312" s="118"/>
      <c r="CE312" s="118"/>
      <c r="CF312" s="26"/>
      <c r="CG312" s="26"/>
      <c r="CH312" s="26"/>
      <c r="CI312" s="26"/>
      <c r="CJ312" s="26"/>
      <c r="CK312" s="26"/>
      <c r="CL312" s="26"/>
      <c r="CM312" s="26"/>
      <c r="CN312" s="26"/>
      <c r="CO312" s="26"/>
      <c r="CP312" s="26"/>
      <c r="CQ312" s="26"/>
      <c r="CR312" s="26"/>
      <c r="CS312" s="26"/>
      <c r="CT312" s="26"/>
      <c r="CU312" s="26"/>
    </row>
    <row r="313" spans="1:99" ht="15.5" x14ac:dyDescent="0.35">
      <c r="A313" s="203" t="str">
        <f t="shared" si="109"/>
        <v/>
      </c>
      <c r="B313" s="161" t="str">
        <f>IF('Year 8 _2022'!$B312="","", 'Year 8 _2022'!$B312)</f>
        <v/>
      </c>
      <c r="C313" s="160" t="str">
        <f>IF('Year 8 _2022'!$C312="","", 'Year 8 _2022'!$C312)</f>
        <v>NA</v>
      </c>
      <c r="D313" s="149" t="str">
        <f>IF('Year 8 _2022'!$D312="","", 'Year 8 _2022'!$D312)</f>
        <v/>
      </c>
      <c r="E313" s="138"/>
      <c r="F313" s="230" t="str">
        <f>IF('Year 8 _2022'!$E312="","", 'Year 8 _2022'!$E312)</f>
        <v/>
      </c>
      <c r="G313" s="161" t="str">
        <f>IF('Year 8 _2022'!$AB312="","", 'Year 8 _2022'!$AB312)</f>
        <v/>
      </c>
      <c r="H313" s="120"/>
      <c r="I313" s="171" t="str">
        <f>IF('Year 8 _2022'!$I312="","", 'Year 8 _2022'!$I312)</f>
        <v/>
      </c>
      <c r="J313" s="181"/>
      <c r="K313" s="180" t="str">
        <f>IF('Year 8 _2022'!$J312="","", 'Year 8 _2022'!$J312)</f>
        <v/>
      </c>
      <c r="L313" s="181"/>
      <c r="M313" s="180">
        <f t="shared" si="118"/>
        <v>0</v>
      </c>
      <c r="N313" s="180" t="str">
        <f>IF('Year 8 _2022'!$L312="","", 'Year 8 _2022'!$L312)</f>
        <v/>
      </c>
      <c r="O313" s="181"/>
      <c r="P313" s="171">
        <f>IF('Year 8 _2022'!$O312="",0, ('Year 8 _2022'!$O312+'Year 8 _2022'!$R312))</f>
        <v>0</v>
      </c>
      <c r="Q313" s="181"/>
      <c r="R313" s="180">
        <f>IF('Year 8 _2022'!$P312="",0, 'Year 8 _2022'!$P312)</f>
        <v>0</v>
      </c>
      <c r="S313" s="242"/>
      <c r="T313" s="349"/>
      <c r="U313" s="242"/>
      <c r="V313" s="174">
        <f t="shared" si="110"/>
        <v>0</v>
      </c>
      <c r="W313" s="351"/>
      <c r="X313" s="175"/>
      <c r="Y313" s="180">
        <f>IF('Year 8 _2022'!$V312="",0, ('Year 8 _2022'!$V312+'Year 8 _2022'!$Y312))</f>
        <v>0</v>
      </c>
      <c r="Z313" s="181"/>
      <c r="AA313" s="162">
        <f>IF('Year 8 _2022'!$W312="",0, 'Year 8 _2022'!$W312)</f>
        <v>0</v>
      </c>
      <c r="AB313" s="184"/>
      <c r="AC313" s="353"/>
      <c r="AD313" s="120"/>
      <c r="AE313" s="174">
        <f t="shared" si="120"/>
        <v>0</v>
      </c>
      <c r="AF313" s="183"/>
      <c r="AG313" s="165" t="str">
        <f t="shared" si="111"/>
        <v/>
      </c>
      <c r="AH313" s="170" t="str">
        <f t="shared" si="112"/>
        <v/>
      </c>
      <c r="AI313" s="153">
        <f t="shared" si="97"/>
        <v>0</v>
      </c>
      <c r="AJ313" s="166" t="str">
        <f t="shared" si="113"/>
        <v>NA</v>
      </c>
      <c r="AK313" s="166" t="str">
        <f t="shared" si="98"/>
        <v/>
      </c>
      <c r="AL313" s="166" t="str">
        <f t="shared" si="99"/>
        <v/>
      </c>
      <c r="AM313" s="166" t="str">
        <f t="shared" si="100"/>
        <v/>
      </c>
      <c r="AN313" s="166">
        <f t="shared" si="101"/>
        <v>0</v>
      </c>
      <c r="AO313" s="166">
        <f t="shared" si="102"/>
        <v>0</v>
      </c>
      <c r="AP313" s="166">
        <f t="shared" si="103"/>
        <v>0</v>
      </c>
      <c r="AQ313" s="166">
        <f t="shared" si="104"/>
        <v>0</v>
      </c>
      <c r="AR313" s="167" t="str">
        <f>IF('Year 8 _2022'!$S312="","", 'Year 8 _2022'!$S312)</f>
        <v/>
      </c>
      <c r="AS313" s="166" t="str">
        <f>IF('Year 8 _2022'!$Z312="","", 'Year 8 _2022'!$Z312)</f>
        <v/>
      </c>
      <c r="AT313" s="166" t="str">
        <f t="shared" si="119"/>
        <v/>
      </c>
      <c r="AU313" s="166" t="str">
        <f t="shared" si="105"/>
        <v>NA</v>
      </c>
      <c r="AV313" s="166" t="str">
        <f>IF(AU313="NA","",IF(AU313=999999, "", IF(AU313=888888, "", IF(COUNTIF($AU$11:AU313,AU313)=1,AU313,""))))</f>
        <v/>
      </c>
      <c r="AW313" s="166" t="str">
        <f t="shared" si="106"/>
        <v>NA</v>
      </c>
      <c r="AX313" s="166" t="str">
        <f>IF(AW313="NA","",IF(AW313=999999, "", IF(AW313=888888, "", IF(COUNTIF($AW$11:AW313,AW313)=1,AW313,""))))</f>
        <v/>
      </c>
      <c r="AY313" s="166" t="str">
        <f t="shared" si="107"/>
        <v>NA</v>
      </c>
      <c r="AZ313" s="166" t="str">
        <f>IF(AY313="NA","",IF(AY313=999999, "", IF(AY313=888888, "", IF(COUNTIF($AY$11:AY313,AY313)=1,AY313,""))))</f>
        <v/>
      </c>
      <c r="BA313" s="166">
        <f t="shared" si="114"/>
        <v>0</v>
      </c>
      <c r="BB313" s="166">
        <f t="shared" si="115"/>
        <v>0</v>
      </c>
      <c r="BC313" s="166" t="str">
        <f t="shared" si="116"/>
        <v/>
      </c>
      <c r="BD313" s="166" t="str">
        <f t="shared" si="108"/>
        <v/>
      </c>
      <c r="BE313" s="120" t="str">
        <f t="shared" si="117"/>
        <v>NA</v>
      </c>
      <c r="BF313" s="120" t="str">
        <f>IF(BE313="NA","",IF(BE313=999999, "", IF(BE313=888888, "", IF(COUNTIF($BE$11:BE313,BE313)=1,BE313,""))))</f>
        <v/>
      </c>
      <c r="BG313" s="121"/>
      <c r="BH313" s="121"/>
      <c r="BI313" s="121"/>
      <c r="BJ313" s="121"/>
      <c r="BK313" s="121"/>
      <c r="BL313" s="121"/>
      <c r="BM313" s="119"/>
      <c r="BN313" s="119"/>
      <c r="BO313" s="119"/>
      <c r="BP313" s="119"/>
      <c r="BQ313" s="119"/>
      <c r="BR313" s="119"/>
      <c r="BS313" s="119"/>
      <c r="BT313" s="119"/>
      <c r="BU313" s="119"/>
      <c r="BV313" s="119"/>
      <c r="BW313" s="119"/>
      <c r="BX313" s="119"/>
      <c r="BY313" s="119"/>
      <c r="BZ313" s="121"/>
      <c r="CA313" s="121"/>
      <c r="CB313" s="121"/>
      <c r="CC313" s="121"/>
      <c r="CD313" s="118"/>
      <c r="CE313" s="118"/>
      <c r="CF313" s="26"/>
      <c r="CG313" s="26"/>
      <c r="CH313" s="26"/>
      <c r="CI313" s="26"/>
      <c r="CJ313" s="26"/>
      <c r="CK313" s="26"/>
      <c r="CL313" s="26"/>
      <c r="CM313" s="26"/>
      <c r="CN313" s="26"/>
      <c r="CO313" s="26"/>
      <c r="CP313" s="26"/>
      <c r="CQ313" s="26"/>
      <c r="CR313" s="26"/>
      <c r="CS313" s="26"/>
      <c r="CT313" s="26"/>
      <c r="CU313" s="26"/>
    </row>
    <row r="314" spans="1:99" ht="15.5" x14ac:dyDescent="0.35">
      <c r="A314" s="203" t="str">
        <f t="shared" si="109"/>
        <v/>
      </c>
      <c r="B314" s="161" t="str">
        <f>IF('Year 8 _2022'!$B313="","", 'Year 8 _2022'!$B313)</f>
        <v/>
      </c>
      <c r="C314" s="160" t="str">
        <f>IF('Year 8 _2022'!$C313="","", 'Year 8 _2022'!$C313)</f>
        <v>NA</v>
      </c>
      <c r="D314" s="149" t="str">
        <f>IF('Year 8 _2022'!$D313="","", 'Year 8 _2022'!$D313)</f>
        <v/>
      </c>
      <c r="E314" s="138"/>
      <c r="F314" s="230" t="str">
        <f>IF('Year 8 _2022'!$E313="","", 'Year 8 _2022'!$E313)</f>
        <v/>
      </c>
      <c r="G314" s="161" t="str">
        <f>IF('Year 8 _2022'!$AB313="","", 'Year 8 _2022'!$AB313)</f>
        <v/>
      </c>
      <c r="H314" s="120"/>
      <c r="I314" s="171" t="str">
        <f>IF('Year 8 _2022'!$I313="","", 'Year 8 _2022'!$I313)</f>
        <v/>
      </c>
      <c r="J314" s="181"/>
      <c r="K314" s="180" t="str">
        <f>IF('Year 8 _2022'!$J313="","", 'Year 8 _2022'!$J313)</f>
        <v/>
      </c>
      <c r="L314" s="181"/>
      <c r="M314" s="180">
        <f t="shared" si="118"/>
        <v>0</v>
      </c>
      <c r="N314" s="180" t="str">
        <f>IF('Year 8 _2022'!$L313="","", 'Year 8 _2022'!$L313)</f>
        <v/>
      </c>
      <c r="O314" s="181"/>
      <c r="P314" s="171">
        <f>IF('Year 8 _2022'!$O313="",0, ('Year 8 _2022'!$O313+'Year 8 _2022'!$R313))</f>
        <v>0</v>
      </c>
      <c r="Q314" s="181"/>
      <c r="R314" s="180">
        <f>IF('Year 8 _2022'!$P313="",0, 'Year 8 _2022'!$P313)</f>
        <v>0</v>
      </c>
      <c r="S314" s="242"/>
      <c r="T314" s="349"/>
      <c r="U314" s="242"/>
      <c r="V314" s="174">
        <f t="shared" si="110"/>
        <v>0</v>
      </c>
      <c r="W314" s="351"/>
      <c r="X314" s="175"/>
      <c r="Y314" s="180">
        <f>IF('Year 8 _2022'!$V313="",0, ('Year 8 _2022'!$V313+'Year 8 _2022'!$Y313))</f>
        <v>0</v>
      </c>
      <c r="Z314" s="181"/>
      <c r="AA314" s="162">
        <f>IF('Year 8 _2022'!$W313="",0, 'Year 8 _2022'!$W313)</f>
        <v>0</v>
      </c>
      <c r="AB314" s="184"/>
      <c r="AC314" s="353"/>
      <c r="AD314" s="120"/>
      <c r="AE314" s="174">
        <f t="shared" si="120"/>
        <v>0</v>
      </c>
      <c r="AF314" s="183"/>
      <c r="AG314" s="165" t="str">
        <f t="shared" si="111"/>
        <v/>
      </c>
      <c r="AH314" s="170" t="str">
        <f t="shared" si="112"/>
        <v/>
      </c>
      <c r="AI314" s="153">
        <f t="shared" si="97"/>
        <v>0</v>
      </c>
      <c r="AJ314" s="166" t="str">
        <f t="shared" si="113"/>
        <v>NA</v>
      </c>
      <c r="AK314" s="166" t="str">
        <f t="shared" si="98"/>
        <v/>
      </c>
      <c r="AL314" s="166" t="str">
        <f t="shared" si="99"/>
        <v/>
      </c>
      <c r="AM314" s="166" t="str">
        <f t="shared" si="100"/>
        <v/>
      </c>
      <c r="AN314" s="166">
        <f t="shared" si="101"/>
        <v>0</v>
      </c>
      <c r="AO314" s="166">
        <f t="shared" si="102"/>
        <v>0</v>
      </c>
      <c r="AP314" s="166">
        <f t="shared" si="103"/>
        <v>0</v>
      </c>
      <c r="AQ314" s="166">
        <f t="shared" si="104"/>
        <v>0</v>
      </c>
      <c r="AR314" s="167" t="str">
        <f>IF('Year 8 _2022'!$S313="","", 'Year 8 _2022'!$S313)</f>
        <v/>
      </c>
      <c r="AS314" s="166" t="str">
        <f>IF('Year 8 _2022'!$Z313="","", 'Year 8 _2022'!$Z313)</f>
        <v/>
      </c>
      <c r="AT314" s="166" t="str">
        <f t="shared" si="119"/>
        <v/>
      </c>
      <c r="AU314" s="166" t="str">
        <f t="shared" si="105"/>
        <v>NA</v>
      </c>
      <c r="AV314" s="166" t="str">
        <f>IF(AU314="NA","",IF(AU314=999999, "", IF(AU314=888888, "", IF(COUNTIF($AU$11:AU314,AU314)=1,AU314,""))))</f>
        <v/>
      </c>
      <c r="AW314" s="166" t="str">
        <f t="shared" si="106"/>
        <v>NA</v>
      </c>
      <c r="AX314" s="166" t="str">
        <f>IF(AW314="NA","",IF(AW314=999999, "", IF(AW314=888888, "", IF(COUNTIF($AW$11:AW314,AW314)=1,AW314,""))))</f>
        <v/>
      </c>
      <c r="AY314" s="166" t="str">
        <f t="shared" si="107"/>
        <v>NA</v>
      </c>
      <c r="AZ314" s="166" t="str">
        <f>IF(AY314="NA","",IF(AY314=999999, "", IF(AY314=888888, "", IF(COUNTIF($AY$11:AY314,AY314)=1,AY314,""))))</f>
        <v/>
      </c>
      <c r="BA314" s="166">
        <f t="shared" si="114"/>
        <v>0</v>
      </c>
      <c r="BB314" s="166">
        <f t="shared" si="115"/>
        <v>0</v>
      </c>
      <c r="BC314" s="166" t="str">
        <f t="shared" si="116"/>
        <v/>
      </c>
      <c r="BD314" s="166" t="str">
        <f t="shared" si="108"/>
        <v/>
      </c>
      <c r="BE314" s="120" t="str">
        <f t="shared" si="117"/>
        <v>NA</v>
      </c>
      <c r="BF314" s="120" t="str">
        <f>IF(BE314="NA","",IF(BE314=999999, "", IF(BE314=888888, "", IF(COUNTIF($BE$11:BE314,BE314)=1,BE314,""))))</f>
        <v/>
      </c>
      <c r="BG314" s="121"/>
      <c r="BH314" s="121"/>
      <c r="BI314" s="121"/>
      <c r="BJ314" s="121"/>
      <c r="BK314" s="121"/>
      <c r="BL314" s="121"/>
      <c r="BM314" s="119"/>
      <c r="BN314" s="119"/>
      <c r="BO314" s="119"/>
      <c r="BP314" s="119"/>
      <c r="BQ314" s="119"/>
      <c r="BR314" s="119"/>
      <c r="BS314" s="119"/>
      <c r="BT314" s="119"/>
      <c r="BU314" s="119"/>
      <c r="BV314" s="119"/>
      <c r="BW314" s="119"/>
      <c r="BX314" s="119"/>
      <c r="BY314" s="119"/>
      <c r="BZ314" s="121"/>
      <c r="CA314" s="121"/>
      <c r="CB314" s="121"/>
      <c r="CC314" s="121"/>
      <c r="CD314" s="118"/>
      <c r="CE314" s="118"/>
      <c r="CF314" s="26"/>
      <c r="CG314" s="26"/>
      <c r="CH314" s="26"/>
      <c r="CI314" s="26"/>
      <c r="CJ314" s="26"/>
      <c r="CK314" s="26"/>
      <c r="CL314" s="26"/>
      <c r="CM314" s="26"/>
      <c r="CN314" s="26"/>
      <c r="CO314" s="26"/>
      <c r="CP314" s="26"/>
      <c r="CQ314" s="26"/>
      <c r="CR314" s="26"/>
      <c r="CS314" s="26"/>
      <c r="CT314" s="26"/>
      <c r="CU314" s="26"/>
    </row>
    <row r="315" spans="1:99" ht="15.5" x14ac:dyDescent="0.35">
      <c r="A315" s="203" t="str">
        <f t="shared" si="109"/>
        <v/>
      </c>
      <c r="B315" s="161" t="str">
        <f>IF('Year 8 _2022'!$B314="","", 'Year 8 _2022'!$B314)</f>
        <v/>
      </c>
      <c r="C315" s="160" t="str">
        <f>IF('Year 8 _2022'!$C314="","", 'Year 8 _2022'!$C314)</f>
        <v>NA</v>
      </c>
      <c r="D315" s="149" t="str">
        <f>IF('Year 8 _2022'!$D314="","", 'Year 8 _2022'!$D314)</f>
        <v/>
      </c>
      <c r="E315" s="138"/>
      <c r="F315" s="230" t="str">
        <f>IF('Year 8 _2022'!$E314="","", 'Year 8 _2022'!$E314)</f>
        <v/>
      </c>
      <c r="G315" s="161" t="str">
        <f>IF('Year 8 _2022'!$AB314="","", 'Year 8 _2022'!$AB314)</f>
        <v/>
      </c>
      <c r="H315" s="120"/>
      <c r="I315" s="171" t="str">
        <f>IF('Year 8 _2022'!$I314="","", 'Year 8 _2022'!$I314)</f>
        <v/>
      </c>
      <c r="J315" s="181"/>
      <c r="K315" s="180" t="str">
        <f>IF('Year 8 _2022'!$J314="","", 'Year 8 _2022'!$J314)</f>
        <v/>
      </c>
      <c r="L315" s="181"/>
      <c r="M315" s="180">
        <f t="shared" si="118"/>
        <v>0</v>
      </c>
      <c r="N315" s="180" t="str">
        <f>IF('Year 8 _2022'!$L314="","", 'Year 8 _2022'!$L314)</f>
        <v/>
      </c>
      <c r="O315" s="181"/>
      <c r="P315" s="171">
        <f>IF('Year 8 _2022'!$O314="",0, ('Year 8 _2022'!$O314+'Year 8 _2022'!$R314))</f>
        <v>0</v>
      </c>
      <c r="Q315" s="181"/>
      <c r="R315" s="180">
        <f>IF('Year 8 _2022'!$P314="",0, 'Year 8 _2022'!$P314)</f>
        <v>0</v>
      </c>
      <c r="S315" s="242"/>
      <c r="T315" s="349"/>
      <c r="U315" s="242"/>
      <c r="V315" s="174">
        <f t="shared" si="110"/>
        <v>0</v>
      </c>
      <c r="W315" s="351"/>
      <c r="X315" s="175"/>
      <c r="Y315" s="180">
        <f>IF('Year 8 _2022'!$V314="",0, ('Year 8 _2022'!$V314+'Year 8 _2022'!$Y314))</f>
        <v>0</v>
      </c>
      <c r="Z315" s="181"/>
      <c r="AA315" s="162">
        <f>IF('Year 8 _2022'!$W314="",0, 'Year 8 _2022'!$W314)</f>
        <v>0</v>
      </c>
      <c r="AB315" s="184"/>
      <c r="AC315" s="353"/>
      <c r="AD315" s="120"/>
      <c r="AE315" s="174">
        <f t="shared" si="120"/>
        <v>0</v>
      </c>
      <c r="AF315" s="183"/>
      <c r="AG315" s="165" t="str">
        <f t="shared" si="111"/>
        <v/>
      </c>
      <c r="AH315" s="170" t="str">
        <f t="shared" si="112"/>
        <v/>
      </c>
      <c r="AI315" s="153">
        <f t="shared" si="97"/>
        <v>0</v>
      </c>
      <c r="AJ315" s="166" t="str">
        <f t="shared" si="113"/>
        <v>NA</v>
      </c>
      <c r="AK315" s="166" t="str">
        <f t="shared" si="98"/>
        <v/>
      </c>
      <c r="AL315" s="166" t="str">
        <f t="shared" si="99"/>
        <v/>
      </c>
      <c r="AM315" s="166" t="str">
        <f t="shared" si="100"/>
        <v/>
      </c>
      <c r="AN315" s="166">
        <f t="shared" si="101"/>
        <v>0</v>
      </c>
      <c r="AO315" s="166">
        <f t="shared" si="102"/>
        <v>0</v>
      </c>
      <c r="AP315" s="166">
        <f t="shared" si="103"/>
        <v>0</v>
      </c>
      <c r="AQ315" s="166">
        <f t="shared" si="104"/>
        <v>0</v>
      </c>
      <c r="AR315" s="167" t="str">
        <f>IF('Year 8 _2022'!$S314="","", 'Year 8 _2022'!$S314)</f>
        <v/>
      </c>
      <c r="AS315" s="166" t="str">
        <f>IF('Year 8 _2022'!$Z314="","", 'Year 8 _2022'!$Z314)</f>
        <v/>
      </c>
      <c r="AT315" s="166" t="str">
        <f t="shared" si="119"/>
        <v/>
      </c>
      <c r="AU315" s="166" t="str">
        <f t="shared" si="105"/>
        <v>NA</v>
      </c>
      <c r="AV315" s="166" t="str">
        <f>IF(AU315="NA","",IF(AU315=999999, "", IF(AU315=888888, "", IF(COUNTIF($AU$11:AU315,AU315)=1,AU315,""))))</f>
        <v/>
      </c>
      <c r="AW315" s="166" t="str">
        <f t="shared" si="106"/>
        <v>NA</v>
      </c>
      <c r="AX315" s="166" t="str">
        <f>IF(AW315="NA","",IF(AW315=999999, "", IF(AW315=888888, "", IF(COUNTIF($AW$11:AW315,AW315)=1,AW315,""))))</f>
        <v/>
      </c>
      <c r="AY315" s="166" t="str">
        <f t="shared" si="107"/>
        <v>NA</v>
      </c>
      <c r="AZ315" s="166" t="str">
        <f>IF(AY315="NA","",IF(AY315=999999, "", IF(AY315=888888, "", IF(COUNTIF($AY$11:AY315,AY315)=1,AY315,""))))</f>
        <v/>
      </c>
      <c r="BA315" s="166">
        <f t="shared" si="114"/>
        <v>0</v>
      </c>
      <c r="BB315" s="166">
        <f t="shared" si="115"/>
        <v>0</v>
      </c>
      <c r="BC315" s="166" t="str">
        <f t="shared" si="116"/>
        <v/>
      </c>
      <c r="BD315" s="166" t="str">
        <f t="shared" si="108"/>
        <v/>
      </c>
      <c r="BE315" s="120" t="str">
        <f t="shared" si="117"/>
        <v>NA</v>
      </c>
      <c r="BF315" s="120" t="str">
        <f>IF(BE315="NA","",IF(BE315=999999, "", IF(BE315=888888, "", IF(COUNTIF($BE$11:BE315,BE315)=1,BE315,""))))</f>
        <v/>
      </c>
      <c r="BG315" s="121"/>
      <c r="BH315" s="121"/>
      <c r="BI315" s="121"/>
      <c r="BJ315" s="121"/>
      <c r="BK315" s="121"/>
      <c r="BL315" s="121"/>
      <c r="BM315" s="119"/>
      <c r="BN315" s="119"/>
      <c r="BO315" s="119"/>
      <c r="BP315" s="119"/>
      <c r="BQ315" s="119"/>
      <c r="BR315" s="119"/>
      <c r="BS315" s="119"/>
      <c r="BT315" s="119"/>
      <c r="BU315" s="119"/>
      <c r="BV315" s="119"/>
      <c r="BW315" s="119"/>
      <c r="BX315" s="119"/>
      <c r="BY315" s="119"/>
      <c r="BZ315" s="121"/>
      <c r="CA315" s="121"/>
      <c r="CB315" s="121"/>
      <c r="CC315" s="121"/>
      <c r="CD315" s="118"/>
      <c r="CE315" s="118"/>
      <c r="CF315" s="26"/>
      <c r="CG315" s="26"/>
      <c r="CH315" s="26"/>
      <c r="CI315" s="26"/>
      <c r="CJ315" s="26"/>
      <c r="CK315" s="26"/>
      <c r="CL315" s="26"/>
      <c r="CM315" s="26"/>
      <c r="CN315" s="26"/>
      <c r="CO315" s="26"/>
      <c r="CP315" s="26"/>
      <c r="CQ315" s="26"/>
      <c r="CR315" s="26"/>
      <c r="CS315" s="26"/>
      <c r="CT315" s="26"/>
      <c r="CU315" s="26"/>
    </row>
    <row r="316" spans="1:99" ht="15.5" x14ac:dyDescent="0.35">
      <c r="A316" s="203" t="str">
        <f t="shared" si="109"/>
        <v/>
      </c>
      <c r="B316" s="161" t="str">
        <f>IF('Year 8 _2022'!$B315="","", 'Year 8 _2022'!$B315)</f>
        <v/>
      </c>
      <c r="C316" s="160" t="str">
        <f>IF('Year 8 _2022'!$C315="","", 'Year 8 _2022'!$C315)</f>
        <v>NA</v>
      </c>
      <c r="D316" s="149" t="str">
        <f>IF('Year 8 _2022'!$D315="","", 'Year 8 _2022'!$D315)</f>
        <v/>
      </c>
      <c r="E316" s="138"/>
      <c r="F316" s="230" t="str">
        <f>IF('Year 8 _2022'!$E315="","", 'Year 8 _2022'!$E315)</f>
        <v/>
      </c>
      <c r="G316" s="161" t="str">
        <f>IF('Year 8 _2022'!$AB315="","", 'Year 8 _2022'!$AB315)</f>
        <v/>
      </c>
      <c r="H316" s="120"/>
      <c r="I316" s="171" t="str">
        <f>IF('Year 8 _2022'!$I315="","", 'Year 8 _2022'!$I315)</f>
        <v/>
      </c>
      <c r="J316" s="181"/>
      <c r="K316" s="180" t="str">
        <f>IF('Year 8 _2022'!$J315="","", 'Year 8 _2022'!$J315)</f>
        <v/>
      </c>
      <c r="L316" s="181"/>
      <c r="M316" s="180">
        <f t="shared" si="118"/>
        <v>0</v>
      </c>
      <c r="N316" s="180" t="str">
        <f>IF('Year 8 _2022'!$L315="","", 'Year 8 _2022'!$L315)</f>
        <v/>
      </c>
      <c r="O316" s="181"/>
      <c r="P316" s="171">
        <f>IF('Year 8 _2022'!$O315="",0, ('Year 8 _2022'!$O315+'Year 8 _2022'!$R315))</f>
        <v>0</v>
      </c>
      <c r="Q316" s="181"/>
      <c r="R316" s="180">
        <f>IF('Year 8 _2022'!$P315="",0, 'Year 8 _2022'!$P315)</f>
        <v>0</v>
      </c>
      <c r="S316" s="242"/>
      <c r="T316" s="349"/>
      <c r="U316" s="242"/>
      <c r="V316" s="174">
        <f t="shared" si="110"/>
        <v>0</v>
      </c>
      <c r="W316" s="351"/>
      <c r="X316" s="175"/>
      <c r="Y316" s="180">
        <f>IF('Year 8 _2022'!$V315="",0, ('Year 8 _2022'!$V315+'Year 8 _2022'!$Y315))</f>
        <v>0</v>
      </c>
      <c r="Z316" s="181"/>
      <c r="AA316" s="162">
        <f>IF('Year 8 _2022'!$W315="",0, 'Year 8 _2022'!$W315)</f>
        <v>0</v>
      </c>
      <c r="AB316" s="184"/>
      <c r="AC316" s="353"/>
      <c r="AD316" s="120"/>
      <c r="AE316" s="174">
        <f t="shared" si="120"/>
        <v>0</v>
      </c>
      <c r="AF316" s="183"/>
      <c r="AG316" s="165" t="str">
        <f t="shared" si="111"/>
        <v/>
      </c>
      <c r="AH316" s="170" t="str">
        <f t="shared" si="112"/>
        <v/>
      </c>
      <c r="AI316" s="153">
        <f t="shared" si="97"/>
        <v>0</v>
      </c>
      <c r="AJ316" s="166" t="str">
        <f t="shared" si="113"/>
        <v>NA</v>
      </c>
      <c r="AK316" s="166" t="str">
        <f t="shared" si="98"/>
        <v/>
      </c>
      <c r="AL316" s="166" t="str">
        <f t="shared" si="99"/>
        <v/>
      </c>
      <c r="AM316" s="166" t="str">
        <f t="shared" si="100"/>
        <v/>
      </c>
      <c r="AN316" s="166">
        <f t="shared" si="101"/>
        <v>0</v>
      </c>
      <c r="AO316" s="166">
        <f t="shared" si="102"/>
        <v>0</v>
      </c>
      <c r="AP316" s="166">
        <f t="shared" si="103"/>
        <v>0</v>
      </c>
      <c r="AQ316" s="166">
        <f t="shared" si="104"/>
        <v>0</v>
      </c>
      <c r="AR316" s="167" t="str">
        <f>IF('Year 8 _2022'!$S315="","", 'Year 8 _2022'!$S315)</f>
        <v/>
      </c>
      <c r="AS316" s="166" t="str">
        <f>IF('Year 8 _2022'!$Z315="","", 'Year 8 _2022'!$Z315)</f>
        <v/>
      </c>
      <c r="AT316" s="166" t="str">
        <f t="shared" si="119"/>
        <v/>
      </c>
      <c r="AU316" s="166" t="str">
        <f t="shared" si="105"/>
        <v>NA</v>
      </c>
      <c r="AV316" s="166" t="str">
        <f>IF(AU316="NA","",IF(AU316=999999, "", IF(AU316=888888, "", IF(COUNTIF($AU$11:AU316,AU316)=1,AU316,""))))</f>
        <v/>
      </c>
      <c r="AW316" s="166" t="str">
        <f t="shared" si="106"/>
        <v>NA</v>
      </c>
      <c r="AX316" s="166" t="str">
        <f>IF(AW316="NA","",IF(AW316=999999, "", IF(AW316=888888, "", IF(COUNTIF($AW$11:AW316,AW316)=1,AW316,""))))</f>
        <v/>
      </c>
      <c r="AY316" s="166" t="str">
        <f t="shared" si="107"/>
        <v>NA</v>
      </c>
      <c r="AZ316" s="166" t="str">
        <f>IF(AY316="NA","",IF(AY316=999999, "", IF(AY316=888888, "", IF(COUNTIF($AY$11:AY316,AY316)=1,AY316,""))))</f>
        <v/>
      </c>
      <c r="BA316" s="166">
        <f t="shared" si="114"/>
        <v>0</v>
      </c>
      <c r="BB316" s="166">
        <f t="shared" si="115"/>
        <v>0</v>
      </c>
      <c r="BC316" s="166" t="str">
        <f t="shared" si="116"/>
        <v/>
      </c>
      <c r="BD316" s="166" t="str">
        <f t="shared" si="108"/>
        <v/>
      </c>
      <c r="BE316" s="120" t="str">
        <f t="shared" si="117"/>
        <v>NA</v>
      </c>
      <c r="BF316" s="120" t="str">
        <f>IF(BE316="NA","",IF(BE316=999999, "", IF(BE316=888888, "", IF(COUNTIF($BE$11:BE316,BE316)=1,BE316,""))))</f>
        <v/>
      </c>
      <c r="BG316" s="121"/>
      <c r="BH316" s="121"/>
      <c r="BI316" s="121"/>
      <c r="BJ316" s="121"/>
      <c r="BK316" s="121"/>
      <c r="BL316" s="121"/>
      <c r="BM316" s="119"/>
      <c r="BN316" s="119"/>
      <c r="BO316" s="119"/>
      <c r="BP316" s="119"/>
      <c r="BQ316" s="119"/>
      <c r="BR316" s="119"/>
      <c r="BS316" s="119"/>
      <c r="BT316" s="119"/>
      <c r="BU316" s="119"/>
      <c r="BV316" s="119"/>
      <c r="BW316" s="119"/>
      <c r="BX316" s="119"/>
      <c r="BY316" s="119"/>
      <c r="BZ316" s="121"/>
      <c r="CA316" s="121"/>
      <c r="CB316" s="121"/>
      <c r="CC316" s="121"/>
      <c r="CD316" s="118"/>
      <c r="CE316" s="118"/>
      <c r="CF316" s="26"/>
      <c r="CG316" s="26"/>
      <c r="CH316" s="26"/>
      <c r="CI316" s="26"/>
      <c r="CJ316" s="26"/>
      <c r="CK316" s="26"/>
      <c r="CL316" s="26"/>
      <c r="CM316" s="26"/>
      <c r="CN316" s="26"/>
      <c r="CO316" s="26"/>
      <c r="CP316" s="26"/>
      <c r="CQ316" s="26"/>
      <c r="CR316" s="26"/>
      <c r="CS316" s="26"/>
      <c r="CT316" s="26"/>
      <c r="CU316" s="26"/>
    </row>
    <row r="317" spans="1:99" ht="15.5" x14ac:dyDescent="0.35">
      <c r="A317" s="203" t="str">
        <f t="shared" si="109"/>
        <v/>
      </c>
      <c r="B317" s="161" t="str">
        <f>IF('Year 8 _2022'!$B316="","", 'Year 8 _2022'!$B316)</f>
        <v/>
      </c>
      <c r="C317" s="160" t="str">
        <f>IF('Year 8 _2022'!$C316="","", 'Year 8 _2022'!$C316)</f>
        <v>NA</v>
      </c>
      <c r="D317" s="149" t="str">
        <f>IF('Year 8 _2022'!$D316="","", 'Year 8 _2022'!$D316)</f>
        <v/>
      </c>
      <c r="E317" s="138"/>
      <c r="F317" s="230" t="str">
        <f>IF('Year 8 _2022'!$E316="","", 'Year 8 _2022'!$E316)</f>
        <v/>
      </c>
      <c r="G317" s="161" t="str">
        <f>IF('Year 8 _2022'!$AB316="","", 'Year 8 _2022'!$AB316)</f>
        <v/>
      </c>
      <c r="H317" s="120"/>
      <c r="I317" s="171" t="str">
        <f>IF('Year 8 _2022'!$I316="","", 'Year 8 _2022'!$I316)</f>
        <v/>
      </c>
      <c r="J317" s="181"/>
      <c r="K317" s="180" t="str">
        <f>IF('Year 8 _2022'!$J316="","", 'Year 8 _2022'!$J316)</f>
        <v/>
      </c>
      <c r="L317" s="181"/>
      <c r="M317" s="180">
        <f t="shared" si="118"/>
        <v>0</v>
      </c>
      <c r="N317" s="180" t="str">
        <f>IF('Year 8 _2022'!$L316="","", 'Year 8 _2022'!$L316)</f>
        <v/>
      </c>
      <c r="O317" s="181"/>
      <c r="P317" s="171">
        <f>IF('Year 8 _2022'!$O316="",0, ('Year 8 _2022'!$O316+'Year 8 _2022'!$R316))</f>
        <v>0</v>
      </c>
      <c r="Q317" s="181"/>
      <c r="R317" s="180">
        <f>IF('Year 8 _2022'!$P316="",0, 'Year 8 _2022'!$P316)</f>
        <v>0</v>
      </c>
      <c r="S317" s="242"/>
      <c r="T317" s="349"/>
      <c r="U317" s="242"/>
      <c r="V317" s="174">
        <f t="shared" si="110"/>
        <v>0</v>
      </c>
      <c r="W317" s="351"/>
      <c r="X317" s="175"/>
      <c r="Y317" s="180">
        <f>IF('Year 8 _2022'!$V316="",0, ('Year 8 _2022'!$V316+'Year 8 _2022'!$Y316))</f>
        <v>0</v>
      </c>
      <c r="Z317" s="181"/>
      <c r="AA317" s="162">
        <f>IF('Year 8 _2022'!$W316="",0, 'Year 8 _2022'!$W316)</f>
        <v>0</v>
      </c>
      <c r="AB317" s="184"/>
      <c r="AC317" s="353"/>
      <c r="AD317" s="120"/>
      <c r="AE317" s="174">
        <f t="shared" si="120"/>
        <v>0</v>
      </c>
      <c r="AF317" s="183"/>
      <c r="AG317" s="165" t="str">
        <f t="shared" si="111"/>
        <v/>
      </c>
      <c r="AH317" s="170" t="str">
        <f t="shared" si="112"/>
        <v/>
      </c>
      <c r="AI317" s="153">
        <f t="shared" si="97"/>
        <v>0</v>
      </c>
      <c r="AJ317" s="166" t="str">
        <f t="shared" si="113"/>
        <v>NA</v>
      </c>
      <c r="AK317" s="166" t="str">
        <f t="shared" si="98"/>
        <v/>
      </c>
      <c r="AL317" s="166" t="str">
        <f t="shared" si="99"/>
        <v/>
      </c>
      <c r="AM317" s="166" t="str">
        <f t="shared" si="100"/>
        <v/>
      </c>
      <c r="AN317" s="166">
        <f t="shared" si="101"/>
        <v>0</v>
      </c>
      <c r="AO317" s="166">
        <f t="shared" si="102"/>
        <v>0</v>
      </c>
      <c r="AP317" s="166">
        <f t="shared" si="103"/>
        <v>0</v>
      </c>
      <c r="AQ317" s="166">
        <f t="shared" si="104"/>
        <v>0</v>
      </c>
      <c r="AR317" s="167" t="str">
        <f>IF('Year 8 _2022'!$S316="","", 'Year 8 _2022'!$S316)</f>
        <v/>
      </c>
      <c r="AS317" s="166" t="str">
        <f>IF('Year 8 _2022'!$Z316="","", 'Year 8 _2022'!$Z316)</f>
        <v/>
      </c>
      <c r="AT317" s="166" t="str">
        <f t="shared" si="119"/>
        <v/>
      </c>
      <c r="AU317" s="166" t="str">
        <f t="shared" si="105"/>
        <v>NA</v>
      </c>
      <c r="AV317" s="166" t="str">
        <f>IF(AU317="NA","",IF(AU317=999999, "", IF(AU317=888888, "", IF(COUNTIF($AU$11:AU317,AU317)=1,AU317,""))))</f>
        <v/>
      </c>
      <c r="AW317" s="166" t="str">
        <f t="shared" si="106"/>
        <v>NA</v>
      </c>
      <c r="AX317" s="166" t="str">
        <f>IF(AW317="NA","",IF(AW317=999999, "", IF(AW317=888888, "", IF(COUNTIF($AW$11:AW317,AW317)=1,AW317,""))))</f>
        <v/>
      </c>
      <c r="AY317" s="166" t="str">
        <f t="shared" si="107"/>
        <v>NA</v>
      </c>
      <c r="AZ317" s="166" t="str">
        <f>IF(AY317="NA","",IF(AY317=999999, "", IF(AY317=888888, "", IF(COUNTIF($AY$11:AY317,AY317)=1,AY317,""))))</f>
        <v/>
      </c>
      <c r="BA317" s="166">
        <f t="shared" si="114"/>
        <v>0</v>
      </c>
      <c r="BB317" s="166">
        <f t="shared" si="115"/>
        <v>0</v>
      </c>
      <c r="BC317" s="166" t="str">
        <f t="shared" si="116"/>
        <v/>
      </c>
      <c r="BD317" s="166" t="str">
        <f t="shared" si="108"/>
        <v/>
      </c>
      <c r="BE317" s="120" t="str">
        <f t="shared" si="117"/>
        <v>NA</v>
      </c>
      <c r="BF317" s="120" t="str">
        <f>IF(BE317="NA","",IF(BE317=999999, "", IF(BE317=888888, "", IF(COUNTIF($BE$11:BE317,BE317)=1,BE317,""))))</f>
        <v/>
      </c>
      <c r="BG317" s="121"/>
      <c r="BH317" s="121"/>
      <c r="BI317" s="121"/>
      <c r="BJ317" s="121"/>
      <c r="BK317" s="121"/>
      <c r="BL317" s="121"/>
      <c r="BM317" s="119"/>
      <c r="BN317" s="119"/>
      <c r="BO317" s="119"/>
      <c r="BP317" s="119"/>
      <c r="BQ317" s="119"/>
      <c r="BR317" s="119"/>
      <c r="BS317" s="119"/>
      <c r="BT317" s="119"/>
      <c r="BU317" s="119"/>
      <c r="BV317" s="119"/>
      <c r="BW317" s="119"/>
      <c r="BX317" s="119"/>
      <c r="BY317" s="119"/>
      <c r="BZ317" s="121"/>
      <c r="CA317" s="121"/>
      <c r="CB317" s="121"/>
      <c r="CC317" s="121"/>
      <c r="CD317" s="118"/>
      <c r="CE317" s="118"/>
      <c r="CF317" s="26"/>
      <c r="CG317" s="26"/>
      <c r="CH317" s="26"/>
      <c r="CI317" s="26"/>
      <c r="CJ317" s="26"/>
      <c r="CK317" s="26"/>
      <c r="CL317" s="26"/>
      <c r="CM317" s="26"/>
      <c r="CN317" s="26"/>
      <c r="CO317" s="26"/>
      <c r="CP317" s="26"/>
      <c r="CQ317" s="26"/>
      <c r="CR317" s="26"/>
      <c r="CS317" s="26"/>
      <c r="CT317" s="26"/>
      <c r="CU317" s="26"/>
    </row>
    <row r="318" spans="1:99" ht="15.5" x14ac:dyDescent="0.35">
      <c r="A318" s="203" t="str">
        <f t="shared" si="109"/>
        <v/>
      </c>
      <c r="B318" s="161" t="str">
        <f>IF('Year 8 _2022'!$B317="","", 'Year 8 _2022'!$B317)</f>
        <v/>
      </c>
      <c r="C318" s="160" t="str">
        <f>IF('Year 8 _2022'!$C317="","", 'Year 8 _2022'!$C317)</f>
        <v>NA</v>
      </c>
      <c r="D318" s="149" t="str">
        <f>IF('Year 8 _2022'!$D317="","", 'Year 8 _2022'!$D317)</f>
        <v/>
      </c>
      <c r="E318" s="138"/>
      <c r="F318" s="230" t="str">
        <f>IF('Year 8 _2022'!$E317="","", 'Year 8 _2022'!$E317)</f>
        <v/>
      </c>
      <c r="G318" s="161" t="str">
        <f>IF('Year 8 _2022'!$AB317="","", 'Year 8 _2022'!$AB317)</f>
        <v/>
      </c>
      <c r="H318" s="120"/>
      <c r="I318" s="171" t="str">
        <f>IF('Year 8 _2022'!$I317="","", 'Year 8 _2022'!$I317)</f>
        <v/>
      </c>
      <c r="J318" s="181"/>
      <c r="K318" s="180" t="str">
        <f>IF('Year 8 _2022'!$J317="","", 'Year 8 _2022'!$J317)</f>
        <v/>
      </c>
      <c r="L318" s="181"/>
      <c r="M318" s="180">
        <f t="shared" si="118"/>
        <v>0</v>
      </c>
      <c r="N318" s="180" t="str">
        <f>IF('Year 8 _2022'!$L317="","", 'Year 8 _2022'!$L317)</f>
        <v/>
      </c>
      <c r="O318" s="181"/>
      <c r="P318" s="171">
        <f>IF('Year 8 _2022'!$O317="",0, ('Year 8 _2022'!$O317+'Year 8 _2022'!$R317))</f>
        <v>0</v>
      </c>
      <c r="Q318" s="181"/>
      <c r="R318" s="180">
        <f>IF('Year 8 _2022'!$P317="",0, 'Year 8 _2022'!$P317)</f>
        <v>0</v>
      </c>
      <c r="S318" s="242"/>
      <c r="T318" s="349"/>
      <c r="U318" s="242"/>
      <c r="V318" s="174">
        <f t="shared" si="110"/>
        <v>0</v>
      </c>
      <c r="W318" s="351"/>
      <c r="X318" s="175"/>
      <c r="Y318" s="180">
        <f>IF('Year 8 _2022'!$V317="",0, ('Year 8 _2022'!$V317+'Year 8 _2022'!$Y317))</f>
        <v>0</v>
      </c>
      <c r="Z318" s="181"/>
      <c r="AA318" s="162">
        <f>IF('Year 8 _2022'!$W317="",0, 'Year 8 _2022'!$W317)</f>
        <v>0</v>
      </c>
      <c r="AB318" s="184"/>
      <c r="AC318" s="353"/>
      <c r="AD318" s="120"/>
      <c r="AE318" s="174">
        <f t="shared" si="120"/>
        <v>0</v>
      </c>
      <c r="AF318" s="183"/>
      <c r="AG318" s="165" t="str">
        <f t="shared" si="111"/>
        <v/>
      </c>
      <c r="AH318" s="170" t="str">
        <f t="shared" si="112"/>
        <v/>
      </c>
      <c r="AI318" s="153">
        <f t="shared" si="97"/>
        <v>0</v>
      </c>
      <c r="AJ318" s="166" t="str">
        <f t="shared" si="113"/>
        <v>NA</v>
      </c>
      <c r="AK318" s="166" t="str">
        <f t="shared" si="98"/>
        <v/>
      </c>
      <c r="AL318" s="166" t="str">
        <f t="shared" si="99"/>
        <v/>
      </c>
      <c r="AM318" s="166" t="str">
        <f t="shared" si="100"/>
        <v/>
      </c>
      <c r="AN318" s="166">
        <f t="shared" si="101"/>
        <v>0</v>
      </c>
      <c r="AO318" s="166">
        <f t="shared" si="102"/>
        <v>0</v>
      </c>
      <c r="AP318" s="166">
        <f t="shared" si="103"/>
        <v>0</v>
      </c>
      <c r="AQ318" s="166">
        <f t="shared" si="104"/>
        <v>0</v>
      </c>
      <c r="AR318" s="167" t="str">
        <f>IF('Year 8 _2022'!$S317="","", 'Year 8 _2022'!$S317)</f>
        <v/>
      </c>
      <c r="AS318" s="166" t="str">
        <f>IF('Year 8 _2022'!$Z317="","", 'Year 8 _2022'!$Z317)</f>
        <v/>
      </c>
      <c r="AT318" s="166" t="str">
        <f t="shared" si="119"/>
        <v/>
      </c>
      <c r="AU318" s="166" t="str">
        <f t="shared" si="105"/>
        <v>NA</v>
      </c>
      <c r="AV318" s="166" t="str">
        <f>IF(AU318="NA","",IF(AU318=999999, "", IF(AU318=888888, "", IF(COUNTIF($AU$11:AU318,AU318)=1,AU318,""))))</f>
        <v/>
      </c>
      <c r="AW318" s="166" t="str">
        <f t="shared" si="106"/>
        <v>NA</v>
      </c>
      <c r="AX318" s="166" t="str">
        <f>IF(AW318="NA","",IF(AW318=999999, "", IF(AW318=888888, "", IF(COUNTIF($AW$11:AW318,AW318)=1,AW318,""))))</f>
        <v/>
      </c>
      <c r="AY318" s="166" t="str">
        <f t="shared" si="107"/>
        <v>NA</v>
      </c>
      <c r="AZ318" s="166" t="str">
        <f>IF(AY318="NA","",IF(AY318=999999, "", IF(AY318=888888, "", IF(COUNTIF($AY$11:AY318,AY318)=1,AY318,""))))</f>
        <v/>
      </c>
      <c r="BA318" s="166">
        <f t="shared" si="114"/>
        <v>0</v>
      </c>
      <c r="BB318" s="166">
        <f t="shared" si="115"/>
        <v>0</v>
      </c>
      <c r="BC318" s="166" t="str">
        <f t="shared" si="116"/>
        <v/>
      </c>
      <c r="BD318" s="166" t="str">
        <f t="shared" si="108"/>
        <v/>
      </c>
      <c r="BE318" s="120" t="str">
        <f t="shared" si="117"/>
        <v>NA</v>
      </c>
      <c r="BF318" s="120" t="str">
        <f>IF(BE318="NA","",IF(BE318=999999, "", IF(BE318=888888, "", IF(COUNTIF($BE$11:BE318,BE318)=1,BE318,""))))</f>
        <v/>
      </c>
      <c r="BG318" s="121"/>
      <c r="BH318" s="121"/>
      <c r="BI318" s="121"/>
      <c r="BJ318" s="121"/>
      <c r="BK318" s="121"/>
      <c r="BL318" s="121"/>
      <c r="BM318" s="119"/>
      <c r="BN318" s="119"/>
      <c r="BO318" s="119"/>
      <c r="BP318" s="119"/>
      <c r="BQ318" s="119"/>
      <c r="BR318" s="119"/>
      <c r="BS318" s="119"/>
      <c r="BT318" s="119"/>
      <c r="BU318" s="119"/>
      <c r="BV318" s="119"/>
      <c r="BW318" s="119"/>
      <c r="BX318" s="119"/>
      <c r="BY318" s="119"/>
      <c r="BZ318" s="121"/>
      <c r="CA318" s="121"/>
      <c r="CB318" s="121"/>
      <c r="CC318" s="121"/>
      <c r="CD318" s="118"/>
      <c r="CE318" s="118"/>
      <c r="CF318" s="26"/>
      <c r="CG318" s="26"/>
      <c r="CH318" s="26"/>
      <c r="CI318" s="26"/>
      <c r="CJ318" s="26"/>
      <c r="CK318" s="26"/>
      <c r="CL318" s="26"/>
      <c r="CM318" s="26"/>
      <c r="CN318" s="26"/>
      <c r="CO318" s="26"/>
      <c r="CP318" s="26"/>
      <c r="CQ318" s="26"/>
      <c r="CR318" s="26"/>
      <c r="CS318" s="26"/>
      <c r="CT318" s="26"/>
      <c r="CU318" s="26"/>
    </row>
    <row r="319" spans="1:99" ht="15.5" x14ac:dyDescent="0.35">
      <c r="A319" s="203" t="str">
        <f t="shared" si="109"/>
        <v/>
      </c>
      <c r="B319" s="161" t="str">
        <f>IF('Year 8 _2022'!$B318="","", 'Year 8 _2022'!$B318)</f>
        <v/>
      </c>
      <c r="C319" s="160" t="str">
        <f>IF('Year 8 _2022'!$C318="","", 'Year 8 _2022'!$C318)</f>
        <v>NA</v>
      </c>
      <c r="D319" s="149" t="str">
        <f>IF('Year 8 _2022'!$D318="","", 'Year 8 _2022'!$D318)</f>
        <v/>
      </c>
      <c r="E319" s="138"/>
      <c r="F319" s="230" t="str">
        <f>IF('Year 8 _2022'!$E318="","", 'Year 8 _2022'!$E318)</f>
        <v/>
      </c>
      <c r="G319" s="161" t="str">
        <f>IF('Year 8 _2022'!$AB318="","", 'Year 8 _2022'!$AB318)</f>
        <v/>
      </c>
      <c r="H319" s="120"/>
      <c r="I319" s="171" t="str">
        <f>IF('Year 8 _2022'!$I318="","", 'Year 8 _2022'!$I318)</f>
        <v/>
      </c>
      <c r="J319" s="181"/>
      <c r="K319" s="180" t="str">
        <f>IF('Year 8 _2022'!$J318="","", 'Year 8 _2022'!$J318)</f>
        <v/>
      </c>
      <c r="L319" s="181"/>
      <c r="M319" s="180">
        <f t="shared" si="118"/>
        <v>0</v>
      </c>
      <c r="N319" s="180" t="str">
        <f>IF('Year 8 _2022'!$L318="","", 'Year 8 _2022'!$L318)</f>
        <v/>
      </c>
      <c r="O319" s="181"/>
      <c r="P319" s="171">
        <f>IF('Year 8 _2022'!$O318="",0, ('Year 8 _2022'!$O318+'Year 8 _2022'!$R318))</f>
        <v>0</v>
      </c>
      <c r="Q319" s="181"/>
      <c r="R319" s="180">
        <f>IF('Year 8 _2022'!$P318="",0, 'Year 8 _2022'!$P318)</f>
        <v>0</v>
      </c>
      <c r="S319" s="242"/>
      <c r="T319" s="349"/>
      <c r="U319" s="242"/>
      <c r="V319" s="174">
        <f t="shared" si="110"/>
        <v>0</v>
      </c>
      <c r="W319" s="351"/>
      <c r="X319" s="175"/>
      <c r="Y319" s="180">
        <f>IF('Year 8 _2022'!$V318="",0, ('Year 8 _2022'!$V318+'Year 8 _2022'!$Y318))</f>
        <v>0</v>
      </c>
      <c r="Z319" s="181"/>
      <c r="AA319" s="162">
        <f>IF('Year 8 _2022'!$W318="",0, 'Year 8 _2022'!$W318)</f>
        <v>0</v>
      </c>
      <c r="AB319" s="184"/>
      <c r="AC319" s="353"/>
      <c r="AD319" s="120"/>
      <c r="AE319" s="174">
        <f t="shared" si="120"/>
        <v>0</v>
      </c>
      <c r="AF319" s="183"/>
      <c r="AG319" s="165" t="str">
        <f t="shared" si="111"/>
        <v/>
      </c>
      <c r="AH319" s="170" t="str">
        <f t="shared" si="112"/>
        <v/>
      </c>
      <c r="AI319" s="153">
        <f t="shared" si="97"/>
        <v>0</v>
      </c>
      <c r="AJ319" s="166" t="str">
        <f t="shared" si="113"/>
        <v>NA</v>
      </c>
      <c r="AK319" s="166" t="str">
        <f t="shared" si="98"/>
        <v/>
      </c>
      <c r="AL319" s="166" t="str">
        <f t="shared" si="99"/>
        <v/>
      </c>
      <c r="AM319" s="166" t="str">
        <f t="shared" si="100"/>
        <v/>
      </c>
      <c r="AN319" s="166">
        <f t="shared" si="101"/>
        <v>0</v>
      </c>
      <c r="AO319" s="166">
        <f t="shared" si="102"/>
        <v>0</v>
      </c>
      <c r="AP319" s="166">
        <f t="shared" si="103"/>
        <v>0</v>
      </c>
      <c r="AQ319" s="166">
        <f t="shared" si="104"/>
        <v>0</v>
      </c>
      <c r="AR319" s="167" t="str">
        <f>IF('Year 8 _2022'!$S318="","", 'Year 8 _2022'!$S318)</f>
        <v/>
      </c>
      <c r="AS319" s="166" t="str">
        <f>IF('Year 8 _2022'!$Z318="","", 'Year 8 _2022'!$Z318)</f>
        <v/>
      </c>
      <c r="AT319" s="166" t="str">
        <f t="shared" si="119"/>
        <v/>
      </c>
      <c r="AU319" s="166" t="str">
        <f t="shared" si="105"/>
        <v>NA</v>
      </c>
      <c r="AV319" s="166" t="str">
        <f>IF(AU319="NA","",IF(AU319=999999, "", IF(AU319=888888, "", IF(COUNTIF($AU$11:AU319,AU319)=1,AU319,""))))</f>
        <v/>
      </c>
      <c r="AW319" s="166" t="str">
        <f t="shared" si="106"/>
        <v>NA</v>
      </c>
      <c r="AX319" s="166" t="str">
        <f>IF(AW319="NA","",IF(AW319=999999, "", IF(AW319=888888, "", IF(COUNTIF($AW$11:AW319,AW319)=1,AW319,""))))</f>
        <v/>
      </c>
      <c r="AY319" s="166" t="str">
        <f t="shared" si="107"/>
        <v>NA</v>
      </c>
      <c r="AZ319" s="166" t="str">
        <f>IF(AY319="NA","",IF(AY319=999999, "", IF(AY319=888888, "", IF(COUNTIF($AY$11:AY319,AY319)=1,AY319,""))))</f>
        <v/>
      </c>
      <c r="BA319" s="166">
        <f t="shared" si="114"/>
        <v>0</v>
      </c>
      <c r="BB319" s="166">
        <f t="shared" si="115"/>
        <v>0</v>
      </c>
      <c r="BC319" s="166" t="str">
        <f t="shared" si="116"/>
        <v/>
      </c>
      <c r="BD319" s="166" t="str">
        <f t="shared" si="108"/>
        <v/>
      </c>
      <c r="BE319" s="120" t="str">
        <f t="shared" si="117"/>
        <v>NA</v>
      </c>
      <c r="BF319" s="120" t="str">
        <f>IF(BE319="NA","",IF(BE319=999999, "", IF(BE319=888888, "", IF(COUNTIF($BE$11:BE319,BE319)=1,BE319,""))))</f>
        <v/>
      </c>
      <c r="BG319" s="121"/>
      <c r="BH319" s="121"/>
      <c r="BI319" s="121"/>
      <c r="BJ319" s="121"/>
      <c r="BK319" s="121"/>
      <c r="BL319" s="121"/>
      <c r="BM319" s="119"/>
      <c r="BN319" s="119"/>
      <c r="BO319" s="119"/>
      <c r="BP319" s="119"/>
      <c r="BQ319" s="119"/>
      <c r="BR319" s="119"/>
      <c r="BS319" s="119"/>
      <c r="BT319" s="119"/>
      <c r="BU319" s="119"/>
      <c r="BV319" s="119"/>
      <c r="BW319" s="119"/>
      <c r="BX319" s="119"/>
      <c r="BY319" s="119"/>
      <c r="BZ319" s="121"/>
      <c r="CA319" s="121"/>
      <c r="CB319" s="121"/>
      <c r="CC319" s="121"/>
      <c r="CD319" s="118"/>
      <c r="CE319" s="118"/>
      <c r="CF319" s="26"/>
      <c r="CG319" s="26"/>
      <c r="CH319" s="26"/>
      <c r="CI319" s="26"/>
      <c r="CJ319" s="26"/>
      <c r="CK319" s="26"/>
      <c r="CL319" s="26"/>
      <c r="CM319" s="26"/>
      <c r="CN319" s="26"/>
      <c r="CO319" s="26"/>
      <c r="CP319" s="26"/>
      <c r="CQ319" s="26"/>
      <c r="CR319" s="26"/>
      <c r="CS319" s="26"/>
      <c r="CT319" s="26"/>
      <c r="CU319" s="26"/>
    </row>
    <row r="320" spans="1:99" ht="15.5" x14ac:dyDescent="0.35">
      <c r="A320" s="203" t="str">
        <f t="shared" si="109"/>
        <v/>
      </c>
      <c r="B320" s="161" t="str">
        <f>IF('Year 8 _2022'!$B319="","", 'Year 8 _2022'!$B319)</f>
        <v/>
      </c>
      <c r="C320" s="160" t="str">
        <f>IF('Year 8 _2022'!$C319="","", 'Year 8 _2022'!$C319)</f>
        <v>NA</v>
      </c>
      <c r="D320" s="149" t="str">
        <f>IF('Year 8 _2022'!$D319="","", 'Year 8 _2022'!$D319)</f>
        <v/>
      </c>
      <c r="E320" s="138"/>
      <c r="F320" s="230" t="str">
        <f>IF('Year 8 _2022'!$E319="","", 'Year 8 _2022'!$E319)</f>
        <v/>
      </c>
      <c r="G320" s="161" t="str">
        <f>IF('Year 8 _2022'!$AB319="","", 'Year 8 _2022'!$AB319)</f>
        <v/>
      </c>
      <c r="H320" s="120"/>
      <c r="I320" s="171" t="str">
        <f>IF('Year 8 _2022'!$I319="","", 'Year 8 _2022'!$I319)</f>
        <v/>
      </c>
      <c r="J320" s="181"/>
      <c r="K320" s="180" t="str">
        <f>IF('Year 8 _2022'!$J319="","", 'Year 8 _2022'!$J319)</f>
        <v/>
      </c>
      <c r="L320" s="181"/>
      <c r="M320" s="180">
        <f t="shared" si="118"/>
        <v>0</v>
      </c>
      <c r="N320" s="180" t="str">
        <f>IF('Year 8 _2022'!$L319="","", 'Year 8 _2022'!$L319)</f>
        <v/>
      </c>
      <c r="O320" s="181"/>
      <c r="P320" s="171">
        <f>IF('Year 8 _2022'!$O319="",0, ('Year 8 _2022'!$O319+'Year 8 _2022'!$R319))</f>
        <v>0</v>
      </c>
      <c r="Q320" s="181"/>
      <c r="R320" s="180">
        <f>IF('Year 8 _2022'!$P319="",0, 'Year 8 _2022'!$P319)</f>
        <v>0</v>
      </c>
      <c r="S320" s="242"/>
      <c r="T320" s="349"/>
      <c r="U320" s="242"/>
      <c r="V320" s="174">
        <f t="shared" si="110"/>
        <v>0</v>
      </c>
      <c r="W320" s="351"/>
      <c r="X320" s="175"/>
      <c r="Y320" s="180">
        <f>IF('Year 8 _2022'!$V319="",0, ('Year 8 _2022'!$V319+'Year 8 _2022'!$Y319))</f>
        <v>0</v>
      </c>
      <c r="Z320" s="181"/>
      <c r="AA320" s="162">
        <f>IF('Year 8 _2022'!$W319="",0, 'Year 8 _2022'!$W319)</f>
        <v>0</v>
      </c>
      <c r="AB320" s="184"/>
      <c r="AC320" s="353"/>
      <c r="AD320" s="120"/>
      <c r="AE320" s="174">
        <f t="shared" si="120"/>
        <v>0</v>
      </c>
      <c r="AF320" s="183"/>
      <c r="AG320" s="165" t="str">
        <f t="shared" si="111"/>
        <v/>
      </c>
      <c r="AH320" s="170" t="str">
        <f t="shared" si="112"/>
        <v/>
      </c>
      <c r="AI320" s="153">
        <f t="shared" si="97"/>
        <v>0</v>
      </c>
      <c r="AJ320" s="166" t="str">
        <f t="shared" si="113"/>
        <v>NA</v>
      </c>
      <c r="AK320" s="166" t="str">
        <f t="shared" si="98"/>
        <v/>
      </c>
      <c r="AL320" s="166" t="str">
        <f t="shared" si="99"/>
        <v/>
      </c>
      <c r="AM320" s="166" t="str">
        <f t="shared" si="100"/>
        <v/>
      </c>
      <c r="AN320" s="166">
        <f t="shared" si="101"/>
        <v>0</v>
      </c>
      <c r="AO320" s="166">
        <f t="shared" si="102"/>
        <v>0</v>
      </c>
      <c r="AP320" s="166">
        <f t="shared" si="103"/>
        <v>0</v>
      </c>
      <c r="AQ320" s="166">
        <f t="shared" si="104"/>
        <v>0</v>
      </c>
      <c r="AR320" s="167" t="str">
        <f>IF('Year 8 _2022'!$S319="","", 'Year 8 _2022'!$S319)</f>
        <v/>
      </c>
      <c r="AS320" s="166" t="str">
        <f>IF('Year 8 _2022'!$Z319="","", 'Year 8 _2022'!$Z319)</f>
        <v/>
      </c>
      <c r="AT320" s="166" t="str">
        <f t="shared" si="119"/>
        <v/>
      </c>
      <c r="AU320" s="166" t="str">
        <f t="shared" si="105"/>
        <v>NA</v>
      </c>
      <c r="AV320" s="166" t="str">
        <f>IF(AU320="NA","",IF(AU320=999999, "", IF(AU320=888888, "", IF(COUNTIF($AU$11:AU320,AU320)=1,AU320,""))))</f>
        <v/>
      </c>
      <c r="AW320" s="166" t="str">
        <f t="shared" si="106"/>
        <v>NA</v>
      </c>
      <c r="AX320" s="166" t="str">
        <f>IF(AW320="NA","",IF(AW320=999999, "", IF(AW320=888888, "", IF(COUNTIF($AW$11:AW320,AW320)=1,AW320,""))))</f>
        <v/>
      </c>
      <c r="AY320" s="166" t="str">
        <f t="shared" si="107"/>
        <v>NA</v>
      </c>
      <c r="AZ320" s="166" t="str">
        <f>IF(AY320="NA","",IF(AY320=999999, "", IF(AY320=888888, "", IF(COUNTIF($AY$11:AY320,AY320)=1,AY320,""))))</f>
        <v/>
      </c>
      <c r="BA320" s="166">
        <f t="shared" si="114"/>
        <v>0</v>
      </c>
      <c r="BB320" s="166">
        <f t="shared" si="115"/>
        <v>0</v>
      </c>
      <c r="BC320" s="166" t="str">
        <f t="shared" si="116"/>
        <v/>
      </c>
      <c r="BD320" s="166" t="str">
        <f t="shared" si="108"/>
        <v/>
      </c>
      <c r="BE320" s="120" t="str">
        <f t="shared" si="117"/>
        <v>NA</v>
      </c>
      <c r="BF320" s="120" t="str">
        <f>IF(BE320="NA","",IF(BE320=999999, "", IF(BE320=888888, "", IF(COUNTIF($BE$11:BE320,BE320)=1,BE320,""))))</f>
        <v/>
      </c>
      <c r="BG320" s="121"/>
      <c r="BH320" s="121"/>
      <c r="BI320" s="121"/>
      <c r="BJ320" s="121"/>
      <c r="BK320" s="121"/>
      <c r="BL320" s="121"/>
      <c r="BM320" s="119"/>
      <c r="BN320" s="119"/>
      <c r="BO320" s="119"/>
      <c r="BP320" s="119"/>
      <c r="BQ320" s="119"/>
      <c r="BR320" s="119"/>
      <c r="BS320" s="119"/>
      <c r="BT320" s="119"/>
      <c r="BU320" s="119"/>
      <c r="BV320" s="119"/>
      <c r="BW320" s="119"/>
      <c r="BX320" s="119"/>
      <c r="BY320" s="119"/>
      <c r="BZ320" s="121"/>
      <c r="CA320" s="121"/>
      <c r="CB320" s="121"/>
      <c r="CC320" s="121"/>
      <c r="CD320" s="118"/>
      <c r="CE320" s="118"/>
      <c r="CF320" s="26"/>
      <c r="CG320" s="26"/>
      <c r="CH320" s="26"/>
      <c r="CI320" s="26"/>
      <c r="CJ320" s="26"/>
      <c r="CK320" s="26"/>
      <c r="CL320" s="26"/>
      <c r="CM320" s="26"/>
      <c r="CN320" s="26"/>
      <c r="CO320" s="26"/>
      <c r="CP320" s="26"/>
      <c r="CQ320" s="26"/>
      <c r="CR320" s="26"/>
      <c r="CS320" s="26"/>
      <c r="CT320" s="26"/>
      <c r="CU320" s="26"/>
    </row>
    <row r="321" spans="1:99" ht="15.5" x14ac:dyDescent="0.35">
      <c r="A321" s="203" t="str">
        <f t="shared" si="109"/>
        <v/>
      </c>
      <c r="B321" s="161" t="str">
        <f>IF('Year 8 _2022'!$B320="","", 'Year 8 _2022'!$B320)</f>
        <v/>
      </c>
      <c r="C321" s="160" t="str">
        <f>IF('Year 8 _2022'!$C320="","", 'Year 8 _2022'!$C320)</f>
        <v>NA</v>
      </c>
      <c r="D321" s="149" t="str">
        <f>IF('Year 8 _2022'!$D320="","", 'Year 8 _2022'!$D320)</f>
        <v/>
      </c>
      <c r="E321" s="138"/>
      <c r="F321" s="230" t="str">
        <f>IF('Year 8 _2022'!$E320="","", 'Year 8 _2022'!$E320)</f>
        <v/>
      </c>
      <c r="G321" s="161" t="str">
        <f>IF('Year 8 _2022'!$AB320="","", 'Year 8 _2022'!$AB320)</f>
        <v/>
      </c>
      <c r="H321" s="120"/>
      <c r="I321" s="171" t="str">
        <f>IF('Year 8 _2022'!$I320="","", 'Year 8 _2022'!$I320)</f>
        <v/>
      </c>
      <c r="J321" s="181"/>
      <c r="K321" s="180" t="str">
        <f>IF('Year 8 _2022'!$J320="","", 'Year 8 _2022'!$J320)</f>
        <v/>
      </c>
      <c r="L321" s="181"/>
      <c r="M321" s="180">
        <f t="shared" si="118"/>
        <v>0</v>
      </c>
      <c r="N321" s="180" t="str">
        <f>IF('Year 8 _2022'!$L320="","", 'Year 8 _2022'!$L320)</f>
        <v/>
      </c>
      <c r="O321" s="181"/>
      <c r="P321" s="171">
        <f>IF('Year 8 _2022'!$O320="",0, ('Year 8 _2022'!$O320+'Year 8 _2022'!$R320))</f>
        <v>0</v>
      </c>
      <c r="Q321" s="181"/>
      <c r="R321" s="180">
        <f>IF('Year 8 _2022'!$P320="",0, 'Year 8 _2022'!$P320)</f>
        <v>0</v>
      </c>
      <c r="S321" s="242"/>
      <c r="T321" s="349"/>
      <c r="U321" s="242"/>
      <c r="V321" s="174">
        <f t="shared" si="110"/>
        <v>0</v>
      </c>
      <c r="W321" s="351"/>
      <c r="X321" s="175"/>
      <c r="Y321" s="180">
        <f>IF('Year 8 _2022'!$V320="",0, ('Year 8 _2022'!$V320+'Year 8 _2022'!$Y320))</f>
        <v>0</v>
      </c>
      <c r="Z321" s="181"/>
      <c r="AA321" s="162">
        <f>IF('Year 8 _2022'!$W320="",0, 'Year 8 _2022'!$W320)</f>
        <v>0</v>
      </c>
      <c r="AB321" s="184"/>
      <c r="AC321" s="353"/>
      <c r="AD321" s="120"/>
      <c r="AE321" s="174">
        <f t="shared" si="120"/>
        <v>0</v>
      </c>
      <c r="AF321" s="183"/>
      <c r="AG321" s="165" t="str">
        <f t="shared" si="111"/>
        <v/>
      </c>
      <c r="AH321" s="170" t="str">
        <f t="shared" si="112"/>
        <v/>
      </c>
      <c r="AI321" s="153">
        <f t="shared" si="97"/>
        <v>0</v>
      </c>
      <c r="AJ321" s="166" t="str">
        <f t="shared" si="113"/>
        <v>NA</v>
      </c>
      <c r="AK321" s="166" t="str">
        <f t="shared" si="98"/>
        <v/>
      </c>
      <c r="AL321" s="166" t="str">
        <f t="shared" si="99"/>
        <v/>
      </c>
      <c r="AM321" s="166" t="str">
        <f t="shared" si="100"/>
        <v/>
      </c>
      <c r="AN321" s="166">
        <f t="shared" si="101"/>
        <v>0</v>
      </c>
      <c r="AO321" s="166">
        <f t="shared" si="102"/>
        <v>0</v>
      </c>
      <c r="AP321" s="166">
        <f t="shared" si="103"/>
        <v>0</v>
      </c>
      <c r="AQ321" s="166">
        <f t="shared" si="104"/>
        <v>0</v>
      </c>
      <c r="AR321" s="167" t="str">
        <f>IF('Year 8 _2022'!$S320="","", 'Year 8 _2022'!$S320)</f>
        <v/>
      </c>
      <c r="AS321" s="166" t="str">
        <f>IF('Year 8 _2022'!$Z320="","", 'Year 8 _2022'!$Z320)</f>
        <v/>
      </c>
      <c r="AT321" s="166" t="str">
        <f t="shared" si="119"/>
        <v/>
      </c>
      <c r="AU321" s="166" t="str">
        <f t="shared" si="105"/>
        <v>NA</v>
      </c>
      <c r="AV321" s="166" t="str">
        <f>IF(AU321="NA","",IF(AU321=999999, "", IF(AU321=888888, "", IF(COUNTIF($AU$11:AU321,AU321)=1,AU321,""))))</f>
        <v/>
      </c>
      <c r="AW321" s="166" t="str">
        <f t="shared" si="106"/>
        <v>NA</v>
      </c>
      <c r="AX321" s="166" t="str">
        <f>IF(AW321="NA","",IF(AW321=999999, "", IF(AW321=888888, "", IF(COUNTIF($AW$11:AW321,AW321)=1,AW321,""))))</f>
        <v/>
      </c>
      <c r="AY321" s="166" t="str">
        <f t="shared" si="107"/>
        <v>NA</v>
      </c>
      <c r="AZ321" s="166" t="str">
        <f>IF(AY321="NA","",IF(AY321=999999, "", IF(AY321=888888, "", IF(COUNTIF($AY$11:AY321,AY321)=1,AY321,""))))</f>
        <v/>
      </c>
      <c r="BA321" s="166">
        <f t="shared" si="114"/>
        <v>0</v>
      </c>
      <c r="BB321" s="166">
        <f t="shared" si="115"/>
        <v>0</v>
      </c>
      <c r="BC321" s="166" t="str">
        <f t="shared" si="116"/>
        <v/>
      </c>
      <c r="BD321" s="166" t="str">
        <f t="shared" si="108"/>
        <v/>
      </c>
      <c r="BE321" s="120" t="str">
        <f t="shared" si="117"/>
        <v>NA</v>
      </c>
      <c r="BF321" s="120" t="str">
        <f>IF(BE321="NA","",IF(BE321=999999, "", IF(BE321=888888, "", IF(COUNTIF($BE$11:BE321,BE321)=1,BE321,""))))</f>
        <v/>
      </c>
      <c r="BG321" s="121"/>
      <c r="BH321" s="121"/>
      <c r="BI321" s="121"/>
      <c r="BJ321" s="121"/>
      <c r="BK321" s="121"/>
      <c r="BL321" s="121"/>
      <c r="BM321" s="119"/>
      <c r="BN321" s="119"/>
      <c r="BO321" s="119"/>
      <c r="BP321" s="119"/>
      <c r="BQ321" s="119"/>
      <c r="BR321" s="119"/>
      <c r="BS321" s="119"/>
      <c r="BT321" s="119"/>
      <c r="BU321" s="119"/>
      <c r="BV321" s="119"/>
      <c r="BW321" s="119"/>
      <c r="BX321" s="119"/>
      <c r="BY321" s="119"/>
      <c r="BZ321" s="121"/>
      <c r="CA321" s="121"/>
      <c r="CB321" s="121"/>
      <c r="CC321" s="121"/>
      <c r="CD321" s="118"/>
      <c r="CE321" s="118"/>
      <c r="CF321" s="26"/>
      <c r="CG321" s="26"/>
      <c r="CH321" s="26"/>
      <c r="CI321" s="26"/>
      <c r="CJ321" s="26"/>
      <c r="CK321" s="26"/>
      <c r="CL321" s="26"/>
      <c r="CM321" s="26"/>
      <c r="CN321" s="26"/>
      <c r="CO321" s="26"/>
      <c r="CP321" s="26"/>
      <c r="CQ321" s="26"/>
      <c r="CR321" s="26"/>
      <c r="CS321" s="26"/>
      <c r="CT321" s="26"/>
      <c r="CU321" s="26"/>
    </row>
    <row r="322" spans="1:99" ht="15.5" x14ac:dyDescent="0.35">
      <c r="A322" s="203" t="str">
        <f t="shared" si="109"/>
        <v/>
      </c>
      <c r="B322" s="161" t="str">
        <f>IF('Year 8 _2022'!$B321="","", 'Year 8 _2022'!$B321)</f>
        <v/>
      </c>
      <c r="C322" s="160" t="str">
        <f>IF('Year 8 _2022'!$C321="","", 'Year 8 _2022'!$C321)</f>
        <v>NA</v>
      </c>
      <c r="D322" s="149" t="str">
        <f>IF('Year 8 _2022'!$D321="","", 'Year 8 _2022'!$D321)</f>
        <v/>
      </c>
      <c r="E322" s="138"/>
      <c r="F322" s="230" t="str">
        <f>IF('Year 8 _2022'!$E321="","", 'Year 8 _2022'!$E321)</f>
        <v/>
      </c>
      <c r="G322" s="161" t="str">
        <f>IF('Year 8 _2022'!$AB321="","", 'Year 8 _2022'!$AB321)</f>
        <v/>
      </c>
      <c r="H322" s="120"/>
      <c r="I322" s="171" t="str">
        <f>IF('Year 8 _2022'!$I321="","", 'Year 8 _2022'!$I321)</f>
        <v/>
      </c>
      <c r="J322" s="181"/>
      <c r="K322" s="180" t="str">
        <f>IF('Year 8 _2022'!$J321="","", 'Year 8 _2022'!$J321)</f>
        <v/>
      </c>
      <c r="L322" s="181"/>
      <c r="M322" s="180">
        <f t="shared" si="118"/>
        <v>0</v>
      </c>
      <c r="N322" s="180" t="str">
        <f>IF('Year 8 _2022'!$L321="","", 'Year 8 _2022'!$L321)</f>
        <v/>
      </c>
      <c r="O322" s="181"/>
      <c r="P322" s="171">
        <f>IF('Year 8 _2022'!$O321="",0, ('Year 8 _2022'!$O321+'Year 8 _2022'!$R321))</f>
        <v>0</v>
      </c>
      <c r="Q322" s="181"/>
      <c r="R322" s="180">
        <f>IF('Year 8 _2022'!$P321="",0, 'Year 8 _2022'!$P321)</f>
        <v>0</v>
      </c>
      <c r="S322" s="242"/>
      <c r="T322" s="349"/>
      <c r="U322" s="242"/>
      <c r="V322" s="174">
        <f t="shared" si="110"/>
        <v>0</v>
      </c>
      <c r="W322" s="351"/>
      <c r="X322" s="175"/>
      <c r="Y322" s="180">
        <f>IF('Year 8 _2022'!$V321="",0, ('Year 8 _2022'!$V321+'Year 8 _2022'!$Y321))</f>
        <v>0</v>
      </c>
      <c r="Z322" s="181"/>
      <c r="AA322" s="162">
        <f>IF('Year 8 _2022'!$W321="",0, 'Year 8 _2022'!$W321)</f>
        <v>0</v>
      </c>
      <c r="AB322" s="184"/>
      <c r="AC322" s="353"/>
      <c r="AD322" s="120"/>
      <c r="AE322" s="174">
        <f t="shared" si="120"/>
        <v>0</v>
      </c>
      <c r="AF322" s="183"/>
      <c r="AG322" s="165" t="str">
        <f t="shared" si="111"/>
        <v/>
      </c>
      <c r="AH322" s="170" t="str">
        <f t="shared" si="112"/>
        <v/>
      </c>
      <c r="AI322" s="153">
        <f t="shared" si="97"/>
        <v>0</v>
      </c>
      <c r="AJ322" s="166" t="str">
        <f t="shared" si="113"/>
        <v>NA</v>
      </c>
      <c r="AK322" s="166" t="str">
        <f t="shared" si="98"/>
        <v/>
      </c>
      <c r="AL322" s="166" t="str">
        <f t="shared" si="99"/>
        <v/>
      </c>
      <c r="AM322" s="166" t="str">
        <f t="shared" si="100"/>
        <v/>
      </c>
      <c r="AN322" s="166">
        <f t="shared" si="101"/>
        <v>0</v>
      </c>
      <c r="AO322" s="166">
        <f t="shared" si="102"/>
        <v>0</v>
      </c>
      <c r="AP322" s="166">
        <f t="shared" si="103"/>
        <v>0</v>
      </c>
      <c r="AQ322" s="166">
        <f t="shared" si="104"/>
        <v>0</v>
      </c>
      <c r="AR322" s="167" t="str">
        <f>IF('Year 8 _2022'!$S321="","", 'Year 8 _2022'!$S321)</f>
        <v/>
      </c>
      <c r="AS322" s="166" t="str">
        <f>IF('Year 8 _2022'!$Z321="","", 'Year 8 _2022'!$Z321)</f>
        <v/>
      </c>
      <c r="AT322" s="166" t="str">
        <f t="shared" si="119"/>
        <v/>
      </c>
      <c r="AU322" s="166" t="str">
        <f t="shared" si="105"/>
        <v>NA</v>
      </c>
      <c r="AV322" s="166" t="str">
        <f>IF(AU322="NA","",IF(AU322=999999, "", IF(AU322=888888, "", IF(COUNTIF($AU$11:AU322,AU322)=1,AU322,""))))</f>
        <v/>
      </c>
      <c r="AW322" s="166" t="str">
        <f t="shared" si="106"/>
        <v>NA</v>
      </c>
      <c r="AX322" s="166" t="str">
        <f>IF(AW322="NA","",IF(AW322=999999, "", IF(AW322=888888, "", IF(COUNTIF($AW$11:AW322,AW322)=1,AW322,""))))</f>
        <v/>
      </c>
      <c r="AY322" s="166" t="str">
        <f t="shared" si="107"/>
        <v>NA</v>
      </c>
      <c r="AZ322" s="166" t="str">
        <f>IF(AY322="NA","",IF(AY322=999999, "", IF(AY322=888888, "", IF(COUNTIF($AY$11:AY322,AY322)=1,AY322,""))))</f>
        <v/>
      </c>
      <c r="BA322" s="166">
        <f t="shared" si="114"/>
        <v>0</v>
      </c>
      <c r="BB322" s="166">
        <f t="shared" si="115"/>
        <v>0</v>
      </c>
      <c r="BC322" s="166" t="str">
        <f t="shared" si="116"/>
        <v/>
      </c>
      <c r="BD322" s="166" t="str">
        <f t="shared" si="108"/>
        <v/>
      </c>
      <c r="BE322" s="120" t="str">
        <f t="shared" si="117"/>
        <v>NA</v>
      </c>
      <c r="BF322" s="120" t="str">
        <f>IF(BE322="NA","",IF(BE322=999999, "", IF(BE322=888888, "", IF(COUNTIF($BE$11:BE322,BE322)=1,BE322,""))))</f>
        <v/>
      </c>
      <c r="BG322" s="121"/>
      <c r="BH322" s="121"/>
      <c r="BI322" s="121"/>
      <c r="BJ322" s="121"/>
      <c r="BK322" s="121"/>
      <c r="BL322" s="121"/>
      <c r="BM322" s="119"/>
      <c r="BN322" s="119"/>
      <c r="BO322" s="119"/>
      <c r="BP322" s="119"/>
      <c r="BQ322" s="119"/>
      <c r="BR322" s="119"/>
      <c r="BS322" s="119"/>
      <c r="BT322" s="119"/>
      <c r="BU322" s="119"/>
      <c r="BV322" s="119"/>
      <c r="BW322" s="119"/>
      <c r="BX322" s="119"/>
      <c r="BY322" s="119"/>
      <c r="BZ322" s="121"/>
      <c r="CA322" s="121"/>
      <c r="CB322" s="121"/>
      <c r="CC322" s="121"/>
      <c r="CD322" s="118"/>
      <c r="CE322" s="118"/>
      <c r="CF322" s="26"/>
      <c r="CG322" s="26"/>
      <c r="CH322" s="26"/>
      <c r="CI322" s="26"/>
      <c r="CJ322" s="26"/>
      <c r="CK322" s="26"/>
      <c r="CL322" s="26"/>
      <c r="CM322" s="26"/>
      <c r="CN322" s="26"/>
      <c r="CO322" s="26"/>
      <c r="CP322" s="26"/>
      <c r="CQ322" s="26"/>
      <c r="CR322" s="26"/>
      <c r="CS322" s="26"/>
      <c r="CT322" s="26"/>
      <c r="CU322" s="26"/>
    </row>
    <row r="323" spans="1:99" ht="15.5" x14ac:dyDescent="0.35">
      <c r="A323" s="203" t="str">
        <f t="shared" si="109"/>
        <v/>
      </c>
      <c r="B323" s="161" t="str">
        <f>IF('Year 8 _2022'!$B322="","", 'Year 8 _2022'!$B322)</f>
        <v/>
      </c>
      <c r="C323" s="160" t="str">
        <f>IF('Year 8 _2022'!$C322="","", 'Year 8 _2022'!$C322)</f>
        <v>NA</v>
      </c>
      <c r="D323" s="149" t="str">
        <f>IF('Year 8 _2022'!$D322="","", 'Year 8 _2022'!$D322)</f>
        <v/>
      </c>
      <c r="E323" s="138"/>
      <c r="F323" s="230" t="str">
        <f>IF('Year 8 _2022'!$E322="","", 'Year 8 _2022'!$E322)</f>
        <v/>
      </c>
      <c r="G323" s="161" t="str">
        <f>IF('Year 8 _2022'!$AB322="","", 'Year 8 _2022'!$AB322)</f>
        <v/>
      </c>
      <c r="H323" s="120"/>
      <c r="I323" s="171" t="str">
        <f>IF('Year 8 _2022'!$I322="","", 'Year 8 _2022'!$I322)</f>
        <v/>
      </c>
      <c r="J323" s="181"/>
      <c r="K323" s="180" t="str">
        <f>IF('Year 8 _2022'!$J322="","", 'Year 8 _2022'!$J322)</f>
        <v/>
      </c>
      <c r="L323" s="181"/>
      <c r="M323" s="180">
        <f t="shared" si="118"/>
        <v>0</v>
      </c>
      <c r="N323" s="180" t="str">
        <f>IF('Year 8 _2022'!$L322="","", 'Year 8 _2022'!$L322)</f>
        <v/>
      </c>
      <c r="O323" s="181"/>
      <c r="P323" s="171">
        <f>IF('Year 8 _2022'!$O322="",0, ('Year 8 _2022'!$O322+'Year 8 _2022'!$R322))</f>
        <v>0</v>
      </c>
      <c r="Q323" s="181"/>
      <c r="R323" s="180">
        <f>IF('Year 8 _2022'!$P322="",0, 'Year 8 _2022'!$P322)</f>
        <v>0</v>
      </c>
      <c r="S323" s="242"/>
      <c r="T323" s="349"/>
      <c r="U323" s="242"/>
      <c r="V323" s="174">
        <f t="shared" si="110"/>
        <v>0</v>
      </c>
      <c r="W323" s="351"/>
      <c r="X323" s="175"/>
      <c r="Y323" s="180">
        <f>IF('Year 8 _2022'!$V322="",0, ('Year 8 _2022'!$V322+'Year 8 _2022'!$Y322))</f>
        <v>0</v>
      </c>
      <c r="Z323" s="181"/>
      <c r="AA323" s="162">
        <f>IF('Year 8 _2022'!$W322="",0, 'Year 8 _2022'!$W322)</f>
        <v>0</v>
      </c>
      <c r="AB323" s="184"/>
      <c r="AC323" s="353"/>
      <c r="AD323" s="120"/>
      <c r="AE323" s="174">
        <f t="shared" si="120"/>
        <v>0</v>
      </c>
      <c r="AF323" s="183"/>
      <c r="AG323" s="165" t="str">
        <f t="shared" si="111"/>
        <v/>
      </c>
      <c r="AH323" s="170" t="str">
        <f t="shared" si="112"/>
        <v/>
      </c>
      <c r="AI323" s="153">
        <f t="shared" si="97"/>
        <v>0</v>
      </c>
      <c r="AJ323" s="166" t="str">
        <f t="shared" si="113"/>
        <v>NA</v>
      </c>
      <c r="AK323" s="166" t="str">
        <f t="shared" si="98"/>
        <v/>
      </c>
      <c r="AL323" s="166" t="str">
        <f t="shared" si="99"/>
        <v/>
      </c>
      <c r="AM323" s="166" t="str">
        <f t="shared" si="100"/>
        <v/>
      </c>
      <c r="AN323" s="166">
        <f t="shared" si="101"/>
        <v>0</v>
      </c>
      <c r="AO323" s="166">
        <f t="shared" si="102"/>
        <v>0</v>
      </c>
      <c r="AP323" s="166">
        <f t="shared" si="103"/>
        <v>0</v>
      </c>
      <c r="AQ323" s="166">
        <f t="shared" si="104"/>
        <v>0</v>
      </c>
      <c r="AR323" s="167" t="str">
        <f>IF('Year 8 _2022'!$S322="","", 'Year 8 _2022'!$S322)</f>
        <v/>
      </c>
      <c r="AS323" s="166" t="str">
        <f>IF('Year 8 _2022'!$Z322="","", 'Year 8 _2022'!$Z322)</f>
        <v/>
      </c>
      <c r="AT323" s="166" t="str">
        <f t="shared" si="119"/>
        <v/>
      </c>
      <c r="AU323" s="166" t="str">
        <f t="shared" si="105"/>
        <v>NA</v>
      </c>
      <c r="AV323" s="166" t="str">
        <f>IF(AU323="NA","",IF(AU323=999999, "", IF(AU323=888888, "", IF(COUNTIF($AU$11:AU323,AU323)=1,AU323,""))))</f>
        <v/>
      </c>
      <c r="AW323" s="166" t="str">
        <f t="shared" si="106"/>
        <v>NA</v>
      </c>
      <c r="AX323" s="166" t="str">
        <f>IF(AW323="NA","",IF(AW323=999999, "", IF(AW323=888888, "", IF(COUNTIF($AW$11:AW323,AW323)=1,AW323,""))))</f>
        <v/>
      </c>
      <c r="AY323" s="166" t="str">
        <f t="shared" si="107"/>
        <v>NA</v>
      </c>
      <c r="AZ323" s="166" t="str">
        <f>IF(AY323="NA","",IF(AY323=999999, "", IF(AY323=888888, "", IF(COUNTIF($AY$11:AY323,AY323)=1,AY323,""))))</f>
        <v/>
      </c>
      <c r="BA323" s="166">
        <f t="shared" si="114"/>
        <v>0</v>
      </c>
      <c r="BB323" s="166">
        <f t="shared" si="115"/>
        <v>0</v>
      </c>
      <c r="BC323" s="166" t="str">
        <f t="shared" si="116"/>
        <v/>
      </c>
      <c r="BD323" s="166" t="str">
        <f t="shared" si="108"/>
        <v/>
      </c>
      <c r="BE323" s="120" t="str">
        <f t="shared" si="117"/>
        <v>NA</v>
      </c>
      <c r="BF323" s="120" t="str">
        <f>IF(BE323="NA","",IF(BE323=999999, "", IF(BE323=888888, "", IF(COUNTIF($BE$11:BE323,BE323)=1,BE323,""))))</f>
        <v/>
      </c>
      <c r="BG323" s="121"/>
      <c r="BH323" s="121"/>
      <c r="BI323" s="121"/>
      <c r="BJ323" s="121"/>
      <c r="BK323" s="121"/>
      <c r="BL323" s="121"/>
      <c r="BM323" s="119"/>
      <c r="BN323" s="119"/>
      <c r="BO323" s="119"/>
      <c r="BP323" s="119"/>
      <c r="BQ323" s="119"/>
      <c r="BR323" s="119"/>
      <c r="BS323" s="119"/>
      <c r="BT323" s="119"/>
      <c r="BU323" s="119"/>
      <c r="BV323" s="119"/>
      <c r="BW323" s="119"/>
      <c r="BX323" s="119"/>
      <c r="BY323" s="119"/>
      <c r="BZ323" s="121"/>
      <c r="CA323" s="121"/>
      <c r="CB323" s="121"/>
      <c r="CC323" s="121"/>
      <c r="CD323" s="118"/>
      <c r="CE323" s="118"/>
      <c r="CF323" s="26"/>
      <c r="CG323" s="26"/>
      <c r="CH323" s="26"/>
      <c r="CI323" s="26"/>
      <c r="CJ323" s="26"/>
      <c r="CK323" s="26"/>
      <c r="CL323" s="26"/>
      <c r="CM323" s="26"/>
      <c r="CN323" s="26"/>
      <c r="CO323" s="26"/>
      <c r="CP323" s="26"/>
      <c r="CQ323" s="26"/>
      <c r="CR323" s="26"/>
      <c r="CS323" s="26"/>
      <c r="CT323" s="26"/>
      <c r="CU323" s="26"/>
    </row>
    <row r="324" spans="1:99" ht="15.5" x14ac:dyDescent="0.35">
      <c r="A324" s="203" t="str">
        <f t="shared" si="109"/>
        <v/>
      </c>
      <c r="B324" s="161" t="str">
        <f>IF('Year 8 _2022'!$B323="","", 'Year 8 _2022'!$B323)</f>
        <v/>
      </c>
      <c r="C324" s="160" t="str">
        <f>IF('Year 8 _2022'!$C323="","", 'Year 8 _2022'!$C323)</f>
        <v>NA</v>
      </c>
      <c r="D324" s="149" t="str">
        <f>IF('Year 8 _2022'!$D323="","", 'Year 8 _2022'!$D323)</f>
        <v/>
      </c>
      <c r="E324" s="138"/>
      <c r="F324" s="230" t="str">
        <f>IF('Year 8 _2022'!$E323="","", 'Year 8 _2022'!$E323)</f>
        <v/>
      </c>
      <c r="G324" s="161" t="str">
        <f>IF('Year 8 _2022'!$AB323="","", 'Year 8 _2022'!$AB323)</f>
        <v/>
      </c>
      <c r="H324" s="120"/>
      <c r="I324" s="171" t="str">
        <f>IF('Year 8 _2022'!$I323="","", 'Year 8 _2022'!$I323)</f>
        <v/>
      </c>
      <c r="J324" s="181"/>
      <c r="K324" s="180" t="str">
        <f>IF('Year 8 _2022'!$J323="","", 'Year 8 _2022'!$J323)</f>
        <v/>
      </c>
      <c r="L324" s="181"/>
      <c r="M324" s="180">
        <f t="shared" si="118"/>
        <v>0</v>
      </c>
      <c r="N324" s="180" t="str">
        <f>IF('Year 8 _2022'!$L323="","", 'Year 8 _2022'!$L323)</f>
        <v/>
      </c>
      <c r="O324" s="181"/>
      <c r="P324" s="171">
        <f>IF('Year 8 _2022'!$O323="",0, ('Year 8 _2022'!$O323+'Year 8 _2022'!$R323))</f>
        <v>0</v>
      </c>
      <c r="Q324" s="181"/>
      <c r="R324" s="180">
        <f>IF('Year 8 _2022'!$P323="",0, 'Year 8 _2022'!$P323)</f>
        <v>0</v>
      </c>
      <c r="S324" s="242"/>
      <c r="T324" s="349"/>
      <c r="U324" s="242"/>
      <c r="V324" s="174">
        <f t="shared" si="110"/>
        <v>0</v>
      </c>
      <c r="W324" s="351"/>
      <c r="X324" s="175"/>
      <c r="Y324" s="180">
        <f>IF('Year 8 _2022'!$V323="",0, ('Year 8 _2022'!$V323+'Year 8 _2022'!$Y323))</f>
        <v>0</v>
      </c>
      <c r="Z324" s="181"/>
      <c r="AA324" s="162">
        <f>IF('Year 8 _2022'!$W323="",0, 'Year 8 _2022'!$W323)</f>
        <v>0</v>
      </c>
      <c r="AB324" s="184"/>
      <c r="AC324" s="353"/>
      <c r="AD324" s="120"/>
      <c r="AE324" s="174">
        <f t="shared" si="120"/>
        <v>0</v>
      </c>
      <c r="AF324" s="183"/>
      <c r="AG324" s="165" t="str">
        <f t="shared" si="111"/>
        <v/>
      </c>
      <c r="AH324" s="170" t="str">
        <f t="shared" si="112"/>
        <v/>
      </c>
      <c r="AI324" s="153">
        <f t="shared" si="97"/>
        <v>0</v>
      </c>
      <c r="AJ324" s="166" t="str">
        <f t="shared" si="113"/>
        <v>NA</v>
      </c>
      <c r="AK324" s="166" t="str">
        <f t="shared" si="98"/>
        <v/>
      </c>
      <c r="AL324" s="166" t="str">
        <f t="shared" si="99"/>
        <v/>
      </c>
      <c r="AM324" s="166" t="str">
        <f t="shared" si="100"/>
        <v/>
      </c>
      <c r="AN324" s="166">
        <f t="shared" si="101"/>
        <v>0</v>
      </c>
      <c r="AO324" s="166">
        <f t="shared" si="102"/>
        <v>0</v>
      </c>
      <c r="AP324" s="166">
        <f t="shared" si="103"/>
        <v>0</v>
      </c>
      <c r="AQ324" s="166">
        <f t="shared" si="104"/>
        <v>0</v>
      </c>
      <c r="AR324" s="167" t="str">
        <f>IF('Year 8 _2022'!$S323="","", 'Year 8 _2022'!$S323)</f>
        <v/>
      </c>
      <c r="AS324" s="166" t="str">
        <f>IF('Year 8 _2022'!$Z323="","", 'Year 8 _2022'!$Z323)</f>
        <v/>
      </c>
      <c r="AT324" s="166" t="str">
        <f t="shared" si="119"/>
        <v/>
      </c>
      <c r="AU324" s="166" t="str">
        <f t="shared" si="105"/>
        <v>NA</v>
      </c>
      <c r="AV324" s="166" t="str">
        <f>IF(AU324="NA","",IF(AU324=999999, "", IF(AU324=888888, "", IF(COUNTIF($AU$11:AU324,AU324)=1,AU324,""))))</f>
        <v/>
      </c>
      <c r="AW324" s="166" t="str">
        <f t="shared" si="106"/>
        <v>NA</v>
      </c>
      <c r="AX324" s="166" t="str">
        <f>IF(AW324="NA","",IF(AW324=999999, "", IF(AW324=888888, "", IF(COUNTIF($AW$11:AW324,AW324)=1,AW324,""))))</f>
        <v/>
      </c>
      <c r="AY324" s="166" t="str">
        <f t="shared" si="107"/>
        <v>NA</v>
      </c>
      <c r="AZ324" s="166" t="str">
        <f>IF(AY324="NA","",IF(AY324=999999, "", IF(AY324=888888, "", IF(COUNTIF($AY$11:AY324,AY324)=1,AY324,""))))</f>
        <v/>
      </c>
      <c r="BA324" s="166">
        <f t="shared" si="114"/>
        <v>0</v>
      </c>
      <c r="BB324" s="166">
        <f t="shared" si="115"/>
        <v>0</v>
      </c>
      <c r="BC324" s="166" t="str">
        <f t="shared" si="116"/>
        <v/>
      </c>
      <c r="BD324" s="166" t="str">
        <f t="shared" si="108"/>
        <v/>
      </c>
      <c r="BE324" s="120" t="str">
        <f t="shared" si="117"/>
        <v>NA</v>
      </c>
      <c r="BF324" s="120" t="str">
        <f>IF(BE324="NA","",IF(BE324=999999, "", IF(BE324=888888, "", IF(COUNTIF($BE$11:BE324,BE324)=1,BE324,""))))</f>
        <v/>
      </c>
      <c r="BG324" s="121"/>
      <c r="BH324" s="121"/>
      <c r="BI324" s="121"/>
      <c r="BJ324" s="121"/>
      <c r="BK324" s="121"/>
      <c r="BL324" s="121"/>
      <c r="BM324" s="119"/>
      <c r="BN324" s="119"/>
      <c r="BO324" s="119"/>
      <c r="BP324" s="119"/>
      <c r="BQ324" s="119"/>
      <c r="BR324" s="119"/>
      <c r="BS324" s="119"/>
      <c r="BT324" s="119"/>
      <c r="BU324" s="119"/>
      <c r="BV324" s="119"/>
      <c r="BW324" s="119"/>
      <c r="BX324" s="119"/>
      <c r="BY324" s="119"/>
      <c r="BZ324" s="121"/>
      <c r="CA324" s="121"/>
      <c r="CB324" s="121"/>
      <c r="CC324" s="121"/>
      <c r="CD324" s="118"/>
      <c r="CE324" s="118"/>
      <c r="CF324" s="26"/>
      <c r="CG324" s="26"/>
      <c r="CH324" s="26"/>
      <c r="CI324" s="26"/>
      <c r="CJ324" s="26"/>
      <c r="CK324" s="26"/>
      <c r="CL324" s="26"/>
      <c r="CM324" s="26"/>
      <c r="CN324" s="26"/>
      <c r="CO324" s="26"/>
      <c r="CP324" s="26"/>
      <c r="CQ324" s="26"/>
      <c r="CR324" s="26"/>
      <c r="CS324" s="26"/>
      <c r="CT324" s="26"/>
      <c r="CU324" s="26"/>
    </row>
    <row r="325" spans="1:99" ht="15.5" x14ac:dyDescent="0.35">
      <c r="A325" s="203" t="str">
        <f t="shared" si="109"/>
        <v/>
      </c>
      <c r="B325" s="161" t="str">
        <f>IF('Year 8 _2022'!$B324="","", 'Year 8 _2022'!$B324)</f>
        <v/>
      </c>
      <c r="C325" s="160" t="str">
        <f>IF('Year 8 _2022'!$C324="","", 'Year 8 _2022'!$C324)</f>
        <v>NA</v>
      </c>
      <c r="D325" s="149" t="str">
        <f>IF('Year 8 _2022'!$D324="","", 'Year 8 _2022'!$D324)</f>
        <v/>
      </c>
      <c r="E325" s="138"/>
      <c r="F325" s="230" t="str">
        <f>IF('Year 8 _2022'!$E324="","", 'Year 8 _2022'!$E324)</f>
        <v/>
      </c>
      <c r="G325" s="161" t="str">
        <f>IF('Year 8 _2022'!$AB324="","", 'Year 8 _2022'!$AB324)</f>
        <v/>
      </c>
      <c r="H325" s="120"/>
      <c r="I325" s="171" t="str">
        <f>IF('Year 8 _2022'!$I324="","", 'Year 8 _2022'!$I324)</f>
        <v/>
      </c>
      <c r="J325" s="181"/>
      <c r="K325" s="180" t="str">
        <f>IF('Year 8 _2022'!$J324="","", 'Year 8 _2022'!$J324)</f>
        <v/>
      </c>
      <c r="L325" s="181"/>
      <c r="M325" s="180">
        <f t="shared" si="118"/>
        <v>0</v>
      </c>
      <c r="N325" s="180" t="str">
        <f>IF('Year 8 _2022'!$L324="","", 'Year 8 _2022'!$L324)</f>
        <v/>
      </c>
      <c r="O325" s="181"/>
      <c r="P325" s="171">
        <f>IF('Year 8 _2022'!$O324="",0, ('Year 8 _2022'!$O324+'Year 8 _2022'!$R324))</f>
        <v>0</v>
      </c>
      <c r="Q325" s="181"/>
      <c r="R325" s="180">
        <f>IF('Year 8 _2022'!$P324="",0, 'Year 8 _2022'!$P324)</f>
        <v>0</v>
      </c>
      <c r="S325" s="242"/>
      <c r="T325" s="349"/>
      <c r="U325" s="242"/>
      <c r="V325" s="174">
        <f t="shared" si="110"/>
        <v>0</v>
      </c>
      <c r="W325" s="351"/>
      <c r="X325" s="175"/>
      <c r="Y325" s="180">
        <f>IF('Year 8 _2022'!$V324="",0, ('Year 8 _2022'!$V324+'Year 8 _2022'!$Y324))</f>
        <v>0</v>
      </c>
      <c r="Z325" s="181"/>
      <c r="AA325" s="162">
        <f>IF('Year 8 _2022'!$W324="",0, 'Year 8 _2022'!$W324)</f>
        <v>0</v>
      </c>
      <c r="AB325" s="184"/>
      <c r="AC325" s="353"/>
      <c r="AD325" s="120"/>
      <c r="AE325" s="174">
        <f t="shared" si="120"/>
        <v>0</v>
      </c>
      <c r="AF325" s="183"/>
      <c r="AG325" s="165" t="str">
        <f t="shared" si="111"/>
        <v/>
      </c>
      <c r="AH325" s="170" t="str">
        <f t="shared" si="112"/>
        <v/>
      </c>
      <c r="AI325" s="153">
        <f t="shared" si="97"/>
        <v>0</v>
      </c>
      <c r="AJ325" s="166" t="str">
        <f t="shared" si="113"/>
        <v>NA</v>
      </c>
      <c r="AK325" s="166" t="str">
        <f t="shared" si="98"/>
        <v/>
      </c>
      <c r="AL325" s="166" t="str">
        <f t="shared" si="99"/>
        <v/>
      </c>
      <c r="AM325" s="166" t="str">
        <f t="shared" si="100"/>
        <v/>
      </c>
      <c r="AN325" s="166">
        <f t="shared" si="101"/>
        <v>0</v>
      </c>
      <c r="AO325" s="166">
        <f t="shared" si="102"/>
        <v>0</v>
      </c>
      <c r="AP325" s="166">
        <f t="shared" si="103"/>
        <v>0</v>
      </c>
      <c r="AQ325" s="166">
        <f t="shared" si="104"/>
        <v>0</v>
      </c>
      <c r="AR325" s="167" t="str">
        <f>IF('Year 8 _2022'!$S324="","", 'Year 8 _2022'!$S324)</f>
        <v/>
      </c>
      <c r="AS325" s="166" t="str">
        <f>IF('Year 8 _2022'!$Z324="","", 'Year 8 _2022'!$Z324)</f>
        <v/>
      </c>
      <c r="AT325" s="166" t="str">
        <f t="shared" si="119"/>
        <v/>
      </c>
      <c r="AU325" s="166" t="str">
        <f t="shared" si="105"/>
        <v>NA</v>
      </c>
      <c r="AV325" s="166" t="str">
        <f>IF(AU325="NA","",IF(AU325=999999, "", IF(AU325=888888, "", IF(COUNTIF($AU$11:AU325,AU325)=1,AU325,""))))</f>
        <v/>
      </c>
      <c r="AW325" s="166" t="str">
        <f t="shared" si="106"/>
        <v>NA</v>
      </c>
      <c r="AX325" s="166" t="str">
        <f>IF(AW325="NA","",IF(AW325=999999, "", IF(AW325=888888, "", IF(COUNTIF($AW$11:AW325,AW325)=1,AW325,""))))</f>
        <v/>
      </c>
      <c r="AY325" s="166" t="str">
        <f t="shared" si="107"/>
        <v>NA</v>
      </c>
      <c r="AZ325" s="166" t="str">
        <f>IF(AY325="NA","",IF(AY325=999999, "", IF(AY325=888888, "", IF(COUNTIF($AY$11:AY325,AY325)=1,AY325,""))))</f>
        <v/>
      </c>
      <c r="BA325" s="166">
        <f t="shared" si="114"/>
        <v>0</v>
      </c>
      <c r="BB325" s="166">
        <f t="shared" si="115"/>
        <v>0</v>
      </c>
      <c r="BC325" s="166" t="str">
        <f t="shared" si="116"/>
        <v/>
      </c>
      <c r="BD325" s="166" t="str">
        <f t="shared" si="108"/>
        <v/>
      </c>
      <c r="BE325" s="120" t="str">
        <f t="shared" si="117"/>
        <v>NA</v>
      </c>
      <c r="BF325" s="120" t="str">
        <f>IF(BE325="NA","",IF(BE325=999999, "", IF(BE325=888888, "", IF(COUNTIF($BE$11:BE325,BE325)=1,BE325,""))))</f>
        <v/>
      </c>
      <c r="BG325" s="121"/>
      <c r="BH325" s="121"/>
      <c r="BI325" s="121"/>
      <c r="BJ325" s="121"/>
      <c r="BK325" s="121"/>
      <c r="BL325" s="121"/>
      <c r="BM325" s="119"/>
      <c r="BN325" s="119"/>
      <c r="BO325" s="119"/>
      <c r="BP325" s="119"/>
      <c r="BQ325" s="119"/>
      <c r="BR325" s="119"/>
      <c r="BS325" s="119"/>
      <c r="BT325" s="119"/>
      <c r="BU325" s="119"/>
      <c r="BV325" s="119"/>
      <c r="BW325" s="119"/>
      <c r="BX325" s="119"/>
      <c r="BY325" s="119"/>
      <c r="BZ325" s="121"/>
      <c r="CA325" s="121"/>
      <c r="CB325" s="121"/>
      <c r="CC325" s="121"/>
      <c r="CD325" s="118"/>
      <c r="CE325" s="118"/>
      <c r="CF325" s="26"/>
      <c r="CG325" s="26"/>
      <c r="CH325" s="26"/>
      <c r="CI325" s="26"/>
      <c r="CJ325" s="26"/>
      <c r="CK325" s="26"/>
      <c r="CL325" s="26"/>
      <c r="CM325" s="26"/>
      <c r="CN325" s="26"/>
      <c r="CO325" s="26"/>
      <c r="CP325" s="26"/>
      <c r="CQ325" s="26"/>
      <c r="CR325" s="26"/>
      <c r="CS325" s="26"/>
      <c r="CT325" s="26"/>
      <c r="CU325" s="26"/>
    </row>
    <row r="326" spans="1:99" ht="15.5" x14ac:dyDescent="0.35">
      <c r="A326" s="203" t="str">
        <f t="shared" si="109"/>
        <v/>
      </c>
      <c r="B326" s="161" t="str">
        <f>IF('Year 8 _2022'!$B325="","", 'Year 8 _2022'!$B325)</f>
        <v/>
      </c>
      <c r="C326" s="160" t="str">
        <f>IF('Year 8 _2022'!$C325="","", 'Year 8 _2022'!$C325)</f>
        <v>NA</v>
      </c>
      <c r="D326" s="149" t="str">
        <f>IF('Year 8 _2022'!$D325="","", 'Year 8 _2022'!$D325)</f>
        <v/>
      </c>
      <c r="E326" s="138"/>
      <c r="F326" s="230" t="str">
        <f>IF('Year 8 _2022'!$E325="","", 'Year 8 _2022'!$E325)</f>
        <v/>
      </c>
      <c r="G326" s="161" t="str">
        <f>IF('Year 8 _2022'!$AB325="","", 'Year 8 _2022'!$AB325)</f>
        <v/>
      </c>
      <c r="H326" s="120"/>
      <c r="I326" s="171" t="str">
        <f>IF('Year 8 _2022'!$I325="","", 'Year 8 _2022'!$I325)</f>
        <v/>
      </c>
      <c r="J326" s="181"/>
      <c r="K326" s="180" t="str">
        <f>IF('Year 8 _2022'!$J325="","", 'Year 8 _2022'!$J325)</f>
        <v/>
      </c>
      <c r="L326" s="181"/>
      <c r="M326" s="180">
        <f t="shared" si="118"/>
        <v>0</v>
      </c>
      <c r="N326" s="180" t="str">
        <f>IF('Year 8 _2022'!$L325="","", 'Year 8 _2022'!$L325)</f>
        <v/>
      </c>
      <c r="O326" s="181"/>
      <c r="P326" s="171">
        <f>IF('Year 8 _2022'!$O325="",0, ('Year 8 _2022'!$O325+'Year 8 _2022'!$R325))</f>
        <v>0</v>
      </c>
      <c r="Q326" s="181"/>
      <c r="R326" s="180">
        <f>IF('Year 8 _2022'!$P325="",0, 'Year 8 _2022'!$P325)</f>
        <v>0</v>
      </c>
      <c r="S326" s="242"/>
      <c r="T326" s="349"/>
      <c r="U326" s="242"/>
      <c r="V326" s="174">
        <f t="shared" si="110"/>
        <v>0</v>
      </c>
      <c r="W326" s="351"/>
      <c r="X326" s="175"/>
      <c r="Y326" s="180">
        <f>IF('Year 8 _2022'!$V325="",0, ('Year 8 _2022'!$V325+'Year 8 _2022'!$Y325))</f>
        <v>0</v>
      </c>
      <c r="Z326" s="181"/>
      <c r="AA326" s="162">
        <f>IF('Year 8 _2022'!$W325="",0, 'Year 8 _2022'!$W325)</f>
        <v>0</v>
      </c>
      <c r="AB326" s="184"/>
      <c r="AC326" s="353"/>
      <c r="AD326" s="120"/>
      <c r="AE326" s="174">
        <f t="shared" si="120"/>
        <v>0</v>
      </c>
      <c r="AF326" s="183"/>
      <c r="AG326" s="165" t="str">
        <f t="shared" si="111"/>
        <v/>
      </c>
      <c r="AH326" s="170" t="str">
        <f t="shared" si="112"/>
        <v/>
      </c>
      <c r="AI326" s="153">
        <f t="shared" si="97"/>
        <v>0</v>
      </c>
      <c r="AJ326" s="166" t="str">
        <f t="shared" si="113"/>
        <v>NA</v>
      </c>
      <c r="AK326" s="166" t="str">
        <f t="shared" si="98"/>
        <v/>
      </c>
      <c r="AL326" s="166" t="str">
        <f t="shared" si="99"/>
        <v/>
      </c>
      <c r="AM326" s="166" t="str">
        <f t="shared" si="100"/>
        <v/>
      </c>
      <c r="AN326" s="166">
        <f t="shared" si="101"/>
        <v>0</v>
      </c>
      <c r="AO326" s="166">
        <f t="shared" si="102"/>
        <v>0</v>
      </c>
      <c r="AP326" s="166">
        <f t="shared" si="103"/>
        <v>0</v>
      </c>
      <c r="AQ326" s="166">
        <f t="shared" si="104"/>
        <v>0</v>
      </c>
      <c r="AR326" s="167" t="str">
        <f>IF('Year 8 _2022'!$S325="","", 'Year 8 _2022'!$S325)</f>
        <v/>
      </c>
      <c r="AS326" s="166" t="str">
        <f>IF('Year 8 _2022'!$Z325="","", 'Year 8 _2022'!$Z325)</f>
        <v/>
      </c>
      <c r="AT326" s="166" t="str">
        <f t="shared" si="119"/>
        <v/>
      </c>
      <c r="AU326" s="166" t="str">
        <f t="shared" si="105"/>
        <v>NA</v>
      </c>
      <c r="AV326" s="166" t="str">
        <f>IF(AU326="NA","",IF(AU326=999999, "", IF(AU326=888888, "", IF(COUNTIF($AU$11:AU326,AU326)=1,AU326,""))))</f>
        <v/>
      </c>
      <c r="AW326" s="166" t="str">
        <f t="shared" si="106"/>
        <v>NA</v>
      </c>
      <c r="AX326" s="166" t="str">
        <f>IF(AW326="NA","",IF(AW326=999999, "", IF(AW326=888888, "", IF(COUNTIF($AW$11:AW326,AW326)=1,AW326,""))))</f>
        <v/>
      </c>
      <c r="AY326" s="166" t="str">
        <f t="shared" si="107"/>
        <v>NA</v>
      </c>
      <c r="AZ326" s="166" t="str">
        <f>IF(AY326="NA","",IF(AY326=999999, "", IF(AY326=888888, "", IF(COUNTIF($AY$11:AY326,AY326)=1,AY326,""))))</f>
        <v/>
      </c>
      <c r="BA326" s="166">
        <f t="shared" si="114"/>
        <v>0</v>
      </c>
      <c r="BB326" s="166">
        <f t="shared" si="115"/>
        <v>0</v>
      </c>
      <c r="BC326" s="166" t="str">
        <f t="shared" si="116"/>
        <v/>
      </c>
      <c r="BD326" s="166" t="str">
        <f t="shared" si="108"/>
        <v/>
      </c>
      <c r="BE326" s="120" t="str">
        <f t="shared" si="117"/>
        <v>NA</v>
      </c>
      <c r="BF326" s="120" t="str">
        <f>IF(BE326="NA","",IF(BE326=999999, "", IF(BE326=888888, "", IF(COUNTIF($BE$11:BE326,BE326)=1,BE326,""))))</f>
        <v/>
      </c>
      <c r="BG326" s="121"/>
      <c r="BH326" s="121"/>
      <c r="BI326" s="121"/>
      <c r="BJ326" s="121"/>
      <c r="BK326" s="121"/>
      <c r="BL326" s="121"/>
      <c r="BM326" s="119"/>
      <c r="BN326" s="119"/>
      <c r="BO326" s="119"/>
      <c r="BP326" s="119"/>
      <c r="BQ326" s="119"/>
      <c r="BR326" s="119"/>
      <c r="BS326" s="119"/>
      <c r="BT326" s="119"/>
      <c r="BU326" s="119"/>
      <c r="BV326" s="119"/>
      <c r="BW326" s="119"/>
      <c r="BX326" s="119"/>
      <c r="BY326" s="119"/>
      <c r="BZ326" s="121"/>
      <c r="CA326" s="121"/>
      <c r="CB326" s="121"/>
      <c r="CC326" s="121"/>
      <c r="CD326" s="118"/>
      <c r="CE326" s="118"/>
      <c r="CF326" s="26"/>
      <c r="CG326" s="26"/>
      <c r="CH326" s="26"/>
      <c r="CI326" s="26"/>
      <c r="CJ326" s="26"/>
      <c r="CK326" s="26"/>
      <c r="CL326" s="26"/>
      <c r="CM326" s="26"/>
      <c r="CN326" s="26"/>
      <c r="CO326" s="26"/>
      <c r="CP326" s="26"/>
      <c r="CQ326" s="26"/>
      <c r="CR326" s="26"/>
      <c r="CS326" s="26"/>
      <c r="CT326" s="26"/>
      <c r="CU326" s="26"/>
    </row>
    <row r="327" spans="1:99" ht="15.5" x14ac:dyDescent="0.35">
      <c r="A327" s="203" t="str">
        <f t="shared" si="109"/>
        <v/>
      </c>
      <c r="B327" s="161" t="str">
        <f>IF('Year 8 _2022'!$B326="","", 'Year 8 _2022'!$B326)</f>
        <v/>
      </c>
      <c r="C327" s="160" t="str">
        <f>IF('Year 8 _2022'!$C326="","", 'Year 8 _2022'!$C326)</f>
        <v>NA</v>
      </c>
      <c r="D327" s="149" t="str">
        <f>IF('Year 8 _2022'!$D326="","", 'Year 8 _2022'!$D326)</f>
        <v/>
      </c>
      <c r="E327" s="138"/>
      <c r="F327" s="230" t="str">
        <f>IF('Year 8 _2022'!$E326="","", 'Year 8 _2022'!$E326)</f>
        <v/>
      </c>
      <c r="G327" s="161" t="str">
        <f>IF('Year 8 _2022'!$AB326="","", 'Year 8 _2022'!$AB326)</f>
        <v/>
      </c>
      <c r="H327" s="120"/>
      <c r="I327" s="171" t="str">
        <f>IF('Year 8 _2022'!$I326="","", 'Year 8 _2022'!$I326)</f>
        <v/>
      </c>
      <c r="J327" s="181"/>
      <c r="K327" s="180" t="str">
        <f>IF('Year 8 _2022'!$J326="","", 'Year 8 _2022'!$J326)</f>
        <v/>
      </c>
      <c r="L327" s="181"/>
      <c r="M327" s="180">
        <f t="shared" si="118"/>
        <v>0</v>
      </c>
      <c r="N327" s="180" t="str">
        <f>IF('Year 8 _2022'!$L326="","", 'Year 8 _2022'!$L326)</f>
        <v/>
      </c>
      <c r="O327" s="181"/>
      <c r="P327" s="171">
        <f>IF('Year 8 _2022'!$O326="",0, ('Year 8 _2022'!$O326+'Year 8 _2022'!$R326))</f>
        <v>0</v>
      </c>
      <c r="Q327" s="181"/>
      <c r="R327" s="180">
        <f>IF('Year 8 _2022'!$P326="",0, 'Year 8 _2022'!$P326)</f>
        <v>0</v>
      </c>
      <c r="S327" s="242"/>
      <c r="T327" s="349"/>
      <c r="U327" s="242"/>
      <c r="V327" s="174">
        <f t="shared" si="110"/>
        <v>0</v>
      </c>
      <c r="W327" s="351"/>
      <c r="X327" s="175"/>
      <c r="Y327" s="180">
        <f>IF('Year 8 _2022'!$V326="",0, ('Year 8 _2022'!$V326+'Year 8 _2022'!$Y326))</f>
        <v>0</v>
      </c>
      <c r="Z327" s="181"/>
      <c r="AA327" s="162">
        <f>IF('Year 8 _2022'!$W326="",0, 'Year 8 _2022'!$W326)</f>
        <v>0</v>
      </c>
      <c r="AB327" s="184"/>
      <c r="AC327" s="353"/>
      <c r="AD327" s="120"/>
      <c r="AE327" s="174">
        <f t="shared" si="120"/>
        <v>0</v>
      </c>
      <c r="AF327" s="183"/>
      <c r="AG327" s="165" t="str">
        <f t="shared" si="111"/>
        <v/>
      </c>
      <c r="AH327" s="170" t="str">
        <f t="shared" si="112"/>
        <v/>
      </c>
      <c r="AI327" s="153">
        <f t="shared" si="97"/>
        <v>0</v>
      </c>
      <c r="AJ327" s="166" t="str">
        <f t="shared" si="113"/>
        <v>NA</v>
      </c>
      <c r="AK327" s="166" t="str">
        <f t="shared" si="98"/>
        <v/>
      </c>
      <c r="AL327" s="166" t="str">
        <f t="shared" si="99"/>
        <v/>
      </c>
      <c r="AM327" s="166" t="str">
        <f t="shared" si="100"/>
        <v/>
      </c>
      <c r="AN327" s="166">
        <f t="shared" si="101"/>
        <v>0</v>
      </c>
      <c r="AO327" s="166">
        <f t="shared" si="102"/>
        <v>0</v>
      </c>
      <c r="AP327" s="166">
        <f t="shared" si="103"/>
        <v>0</v>
      </c>
      <c r="AQ327" s="166">
        <f t="shared" si="104"/>
        <v>0</v>
      </c>
      <c r="AR327" s="167" t="str">
        <f>IF('Year 8 _2022'!$S326="","", 'Year 8 _2022'!$S326)</f>
        <v/>
      </c>
      <c r="AS327" s="166" t="str">
        <f>IF('Year 8 _2022'!$Z326="","", 'Year 8 _2022'!$Z326)</f>
        <v/>
      </c>
      <c r="AT327" s="166" t="str">
        <f t="shared" si="119"/>
        <v/>
      </c>
      <c r="AU327" s="166" t="str">
        <f t="shared" si="105"/>
        <v>NA</v>
      </c>
      <c r="AV327" s="166" t="str">
        <f>IF(AU327="NA","",IF(AU327=999999, "", IF(AU327=888888, "", IF(COUNTIF($AU$11:AU327,AU327)=1,AU327,""))))</f>
        <v/>
      </c>
      <c r="AW327" s="166" t="str">
        <f t="shared" si="106"/>
        <v>NA</v>
      </c>
      <c r="AX327" s="166" t="str">
        <f>IF(AW327="NA","",IF(AW327=999999, "", IF(AW327=888888, "", IF(COUNTIF($AW$11:AW327,AW327)=1,AW327,""))))</f>
        <v/>
      </c>
      <c r="AY327" s="166" t="str">
        <f t="shared" si="107"/>
        <v>NA</v>
      </c>
      <c r="AZ327" s="166" t="str">
        <f>IF(AY327="NA","",IF(AY327=999999, "", IF(AY327=888888, "", IF(COUNTIF($AY$11:AY327,AY327)=1,AY327,""))))</f>
        <v/>
      </c>
      <c r="BA327" s="166">
        <f t="shared" si="114"/>
        <v>0</v>
      </c>
      <c r="BB327" s="166">
        <f t="shared" si="115"/>
        <v>0</v>
      </c>
      <c r="BC327" s="166" t="str">
        <f t="shared" si="116"/>
        <v/>
      </c>
      <c r="BD327" s="166" t="str">
        <f t="shared" si="108"/>
        <v/>
      </c>
      <c r="BE327" s="120" t="str">
        <f t="shared" si="117"/>
        <v>NA</v>
      </c>
      <c r="BF327" s="120" t="str">
        <f>IF(BE327="NA","",IF(BE327=999999, "", IF(BE327=888888, "", IF(COUNTIF($BE$11:BE327,BE327)=1,BE327,""))))</f>
        <v/>
      </c>
      <c r="BG327" s="121"/>
      <c r="BH327" s="121"/>
      <c r="BI327" s="121"/>
      <c r="BJ327" s="121"/>
      <c r="BK327" s="121"/>
      <c r="BL327" s="121"/>
      <c r="BM327" s="119"/>
      <c r="BN327" s="119"/>
      <c r="BO327" s="119"/>
      <c r="BP327" s="119"/>
      <c r="BQ327" s="119"/>
      <c r="BR327" s="119"/>
      <c r="BS327" s="119"/>
      <c r="BT327" s="119"/>
      <c r="BU327" s="119"/>
      <c r="BV327" s="119"/>
      <c r="BW327" s="119"/>
      <c r="BX327" s="119"/>
      <c r="BY327" s="119"/>
      <c r="BZ327" s="121"/>
      <c r="CA327" s="121"/>
      <c r="CB327" s="121"/>
      <c r="CC327" s="121"/>
      <c r="CD327" s="118"/>
      <c r="CE327" s="118"/>
      <c r="CF327" s="26"/>
      <c r="CG327" s="26"/>
      <c r="CH327" s="26"/>
      <c r="CI327" s="26"/>
      <c r="CJ327" s="26"/>
      <c r="CK327" s="26"/>
      <c r="CL327" s="26"/>
      <c r="CM327" s="26"/>
      <c r="CN327" s="26"/>
      <c r="CO327" s="26"/>
      <c r="CP327" s="26"/>
      <c r="CQ327" s="26"/>
      <c r="CR327" s="26"/>
      <c r="CS327" s="26"/>
      <c r="CT327" s="26"/>
      <c r="CU327" s="26"/>
    </row>
    <row r="328" spans="1:99" ht="15.5" x14ac:dyDescent="0.35">
      <c r="A328" s="203" t="str">
        <f t="shared" si="109"/>
        <v/>
      </c>
      <c r="B328" s="161" t="str">
        <f>IF('Year 8 _2022'!$B327="","", 'Year 8 _2022'!$B327)</f>
        <v/>
      </c>
      <c r="C328" s="160" t="str">
        <f>IF('Year 8 _2022'!$C327="","", 'Year 8 _2022'!$C327)</f>
        <v>NA</v>
      </c>
      <c r="D328" s="149" t="str">
        <f>IF('Year 8 _2022'!$D327="","", 'Year 8 _2022'!$D327)</f>
        <v/>
      </c>
      <c r="E328" s="138"/>
      <c r="F328" s="230" t="str">
        <f>IF('Year 8 _2022'!$E327="","", 'Year 8 _2022'!$E327)</f>
        <v/>
      </c>
      <c r="G328" s="161" t="str">
        <f>IF('Year 8 _2022'!$AB327="","", 'Year 8 _2022'!$AB327)</f>
        <v/>
      </c>
      <c r="H328" s="120"/>
      <c r="I328" s="171" t="str">
        <f>IF('Year 8 _2022'!$I327="","", 'Year 8 _2022'!$I327)</f>
        <v/>
      </c>
      <c r="J328" s="181"/>
      <c r="K328" s="180" t="str">
        <f>IF('Year 8 _2022'!$J327="","", 'Year 8 _2022'!$J327)</f>
        <v/>
      </c>
      <c r="L328" s="181"/>
      <c r="M328" s="180">
        <f t="shared" si="118"/>
        <v>0</v>
      </c>
      <c r="N328" s="180" t="str">
        <f>IF('Year 8 _2022'!$L327="","", 'Year 8 _2022'!$L327)</f>
        <v/>
      </c>
      <c r="O328" s="181"/>
      <c r="P328" s="171">
        <f>IF('Year 8 _2022'!$O327="",0, ('Year 8 _2022'!$O327+'Year 8 _2022'!$R327))</f>
        <v>0</v>
      </c>
      <c r="Q328" s="181"/>
      <c r="R328" s="180">
        <f>IF('Year 8 _2022'!$P327="",0, 'Year 8 _2022'!$P327)</f>
        <v>0</v>
      </c>
      <c r="S328" s="242"/>
      <c r="T328" s="349"/>
      <c r="U328" s="242"/>
      <c r="V328" s="174">
        <f t="shared" si="110"/>
        <v>0</v>
      </c>
      <c r="W328" s="351"/>
      <c r="X328" s="175"/>
      <c r="Y328" s="180">
        <f>IF('Year 8 _2022'!$V327="",0, ('Year 8 _2022'!$V327+'Year 8 _2022'!$Y327))</f>
        <v>0</v>
      </c>
      <c r="Z328" s="181"/>
      <c r="AA328" s="162">
        <f>IF('Year 8 _2022'!$W327="",0, 'Year 8 _2022'!$W327)</f>
        <v>0</v>
      </c>
      <c r="AB328" s="184"/>
      <c r="AC328" s="353"/>
      <c r="AD328" s="120"/>
      <c r="AE328" s="174">
        <f t="shared" si="120"/>
        <v>0</v>
      </c>
      <c r="AF328" s="183"/>
      <c r="AG328" s="165" t="str">
        <f t="shared" si="111"/>
        <v/>
      </c>
      <c r="AH328" s="170" t="str">
        <f t="shared" si="112"/>
        <v/>
      </c>
      <c r="AI328" s="153">
        <f t="shared" si="97"/>
        <v>0</v>
      </c>
      <c r="AJ328" s="166" t="str">
        <f t="shared" si="113"/>
        <v>NA</v>
      </c>
      <c r="AK328" s="166" t="str">
        <f t="shared" si="98"/>
        <v/>
      </c>
      <c r="AL328" s="166" t="str">
        <f t="shared" si="99"/>
        <v/>
      </c>
      <c r="AM328" s="166" t="str">
        <f t="shared" si="100"/>
        <v/>
      </c>
      <c r="AN328" s="166">
        <f t="shared" si="101"/>
        <v>0</v>
      </c>
      <c r="AO328" s="166">
        <f t="shared" si="102"/>
        <v>0</v>
      </c>
      <c r="AP328" s="166">
        <f t="shared" si="103"/>
        <v>0</v>
      </c>
      <c r="AQ328" s="166">
        <f t="shared" si="104"/>
        <v>0</v>
      </c>
      <c r="AR328" s="167" t="str">
        <f>IF('Year 8 _2022'!$S327="","", 'Year 8 _2022'!$S327)</f>
        <v/>
      </c>
      <c r="AS328" s="166" t="str">
        <f>IF('Year 8 _2022'!$Z327="","", 'Year 8 _2022'!$Z327)</f>
        <v/>
      </c>
      <c r="AT328" s="166" t="str">
        <f t="shared" si="119"/>
        <v/>
      </c>
      <c r="AU328" s="166" t="str">
        <f t="shared" si="105"/>
        <v>NA</v>
      </c>
      <c r="AV328" s="166" t="str">
        <f>IF(AU328="NA","",IF(AU328=999999, "", IF(AU328=888888, "", IF(COUNTIF($AU$11:AU328,AU328)=1,AU328,""))))</f>
        <v/>
      </c>
      <c r="AW328" s="166" t="str">
        <f t="shared" si="106"/>
        <v>NA</v>
      </c>
      <c r="AX328" s="166" t="str">
        <f>IF(AW328="NA","",IF(AW328=999999, "", IF(AW328=888888, "", IF(COUNTIF($AW$11:AW328,AW328)=1,AW328,""))))</f>
        <v/>
      </c>
      <c r="AY328" s="166" t="str">
        <f t="shared" si="107"/>
        <v>NA</v>
      </c>
      <c r="AZ328" s="166" t="str">
        <f>IF(AY328="NA","",IF(AY328=999999, "", IF(AY328=888888, "", IF(COUNTIF($AY$11:AY328,AY328)=1,AY328,""))))</f>
        <v/>
      </c>
      <c r="BA328" s="166">
        <f t="shared" si="114"/>
        <v>0</v>
      </c>
      <c r="BB328" s="166">
        <f t="shared" si="115"/>
        <v>0</v>
      </c>
      <c r="BC328" s="166" t="str">
        <f t="shared" si="116"/>
        <v/>
      </c>
      <c r="BD328" s="166" t="str">
        <f t="shared" si="108"/>
        <v/>
      </c>
      <c r="BE328" s="120" t="str">
        <f t="shared" si="117"/>
        <v>NA</v>
      </c>
      <c r="BF328" s="120" t="str">
        <f>IF(BE328="NA","",IF(BE328=999999, "", IF(BE328=888888, "", IF(COUNTIF($BE$11:BE328,BE328)=1,BE328,""))))</f>
        <v/>
      </c>
      <c r="BG328" s="121"/>
      <c r="BH328" s="121"/>
      <c r="BI328" s="121"/>
      <c r="BJ328" s="121"/>
      <c r="BK328" s="121"/>
      <c r="BL328" s="121"/>
      <c r="BM328" s="119"/>
      <c r="BN328" s="119"/>
      <c r="BO328" s="119"/>
      <c r="BP328" s="119"/>
      <c r="BQ328" s="119"/>
      <c r="BR328" s="119"/>
      <c r="BS328" s="119"/>
      <c r="BT328" s="119"/>
      <c r="BU328" s="119"/>
      <c r="BV328" s="119"/>
      <c r="BW328" s="119"/>
      <c r="BX328" s="119"/>
      <c r="BY328" s="119"/>
      <c r="BZ328" s="121"/>
      <c r="CA328" s="121"/>
      <c r="CB328" s="121"/>
      <c r="CC328" s="121"/>
      <c r="CD328" s="118"/>
      <c r="CE328" s="118"/>
      <c r="CF328" s="26"/>
      <c r="CG328" s="26"/>
      <c r="CH328" s="26"/>
      <c r="CI328" s="26"/>
      <c r="CJ328" s="26"/>
      <c r="CK328" s="26"/>
      <c r="CL328" s="26"/>
      <c r="CM328" s="26"/>
      <c r="CN328" s="26"/>
      <c r="CO328" s="26"/>
      <c r="CP328" s="26"/>
      <c r="CQ328" s="26"/>
      <c r="CR328" s="26"/>
      <c r="CS328" s="26"/>
      <c r="CT328" s="26"/>
      <c r="CU328" s="26"/>
    </row>
    <row r="329" spans="1:99" ht="15.5" x14ac:dyDescent="0.35">
      <c r="A329" s="203" t="str">
        <f t="shared" si="109"/>
        <v/>
      </c>
      <c r="B329" s="161" t="str">
        <f>IF('Year 8 _2022'!$B328="","", 'Year 8 _2022'!$B328)</f>
        <v/>
      </c>
      <c r="C329" s="160" t="str">
        <f>IF('Year 8 _2022'!$C328="","", 'Year 8 _2022'!$C328)</f>
        <v>NA</v>
      </c>
      <c r="D329" s="149" t="str">
        <f>IF('Year 8 _2022'!$D328="","", 'Year 8 _2022'!$D328)</f>
        <v/>
      </c>
      <c r="E329" s="138"/>
      <c r="F329" s="230" t="str">
        <f>IF('Year 8 _2022'!$E328="","", 'Year 8 _2022'!$E328)</f>
        <v/>
      </c>
      <c r="G329" s="161" t="str">
        <f>IF('Year 8 _2022'!$AB328="","", 'Year 8 _2022'!$AB328)</f>
        <v/>
      </c>
      <c r="H329" s="120"/>
      <c r="I329" s="171" t="str">
        <f>IF('Year 8 _2022'!$I328="","", 'Year 8 _2022'!$I328)</f>
        <v/>
      </c>
      <c r="J329" s="181"/>
      <c r="K329" s="180" t="str">
        <f>IF('Year 8 _2022'!$J328="","", 'Year 8 _2022'!$J328)</f>
        <v/>
      </c>
      <c r="L329" s="181"/>
      <c r="M329" s="180">
        <f t="shared" si="118"/>
        <v>0</v>
      </c>
      <c r="N329" s="180" t="str">
        <f>IF('Year 8 _2022'!$L328="","", 'Year 8 _2022'!$L328)</f>
        <v/>
      </c>
      <c r="O329" s="181"/>
      <c r="P329" s="171">
        <f>IF('Year 8 _2022'!$O328="",0, ('Year 8 _2022'!$O328+'Year 8 _2022'!$R328))</f>
        <v>0</v>
      </c>
      <c r="Q329" s="181"/>
      <c r="R329" s="180">
        <f>IF('Year 8 _2022'!$P328="",0, 'Year 8 _2022'!$P328)</f>
        <v>0</v>
      </c>
      <c r="S329" s="242"/>
      <c r="T329" s="349"/>
      <c r="U329" s="242"/>
      <c r="V329" s="174">
        <f t="shared" si="110"/>
        <v>0</v>
      </c>
      <c r="W329" s="351"/>
      <c r="X329" s="175"/>
      <c r="Y329" s="180">
        <f>IF('Year 8 _2022'!$V328="",0, ('Year 8 _2022'!$V328+'Year 8 _2022'!$Y328))</f>
        <v>0</v>
      </c>
      <c r="Z329" s="181"/>
      <c r="AA329" s="162">
        <f>IF('Year 8 _2022'!$W328="",0, 'Year 8 _2022'!$W328)</f>
        <v>0</v>
      </c>
      <c r="AB329" s="184"/>
      <c r="AC329" s="353"/>
      <c r="AD329" s="120"/>
      <c r="AE329" s="174">
        <f t="shared" si="120"/>
        <v>0</v>
      </c>
      <c r="AF329" s="183"/>
      <c r="AG329" s="165" t="str">
        <f t="shared" si="111"/>
        <v/>
      </c>
      <c r="AH329" s="170" t="str">
        <f t="shared" si="112"/>
        <v/>
      </c>
      <c r="AI329" s="153">
        <f t="shared" si="97"/>
        <v>0</v>
      </c>
      <c r="AJ329" s="166" t="str">
        <f t="shared" si="113"/>
        <v>NA</v>
      </c>
      <c r="AK329" s="166" t="str">
        <f t="shared" si="98"/>
        <v/>
      </c>
      <c r="AL329" s="166" t="str">
        <f t="shared" si="99"/>
        <v/>
      </c>
      <c r="AM329" s="166" t="str">
        <f t="shared" si="100"/>
        <v/>
      </c>
      <c r="AN329" s="166">
        <f t="shared" si="101"/>
        <v>0</v>
      </c>
      <c r="AO329" s="166">
        <f t="shared" si="102"/>
        <v>0</v>
      </c>
      <c r="AP329" s="166">
        <f t="shared" si="103"/>
        <v>0</v>
      </c>
      <c r="AQ329" s="166">
        <f t="shared" si="104"/>
        <v>0</v>
      </c>
      <c r="AR329" s="167" t="str">
        <f>IF('Year 8 _2022'!$S328="","", 'Year 8 _2022'!$S328)</f>
        <v/>
      </c>
      <c r="AS329" s="166" t="str">
        <f>IF('Year 8 _2022'!$Z328="","", 'Year 8 _2022'!$Z328)</f>
        <v/>
      </c>
      <c r="AT329" s="166" t="str">
        <f t="shared" si="119"/>
        <v/>
      </c>
      <c r="AU329" s="166" t="str">
        <f t="shared" si="105"/>
        <v>NA</v>
      </c>
      <c r="AV329" s="166" t="str">
        <f>IF(AU329="NA","",IF(AU329=999999, "", IF(AU329=888888, "", IF(COUNTIF($AU$11:AU329,AU329)=1,AU329,""))))</f>
        <v/>
      </c>
      <c r="AW329" s="166" t="str">
        <f t="shared" si="106"/>
        <v>NA</v>
      </c>
      <c r="AX329" s="166" t="str">
        <f>IF(AW329="NA","",IF(AW329=999999, "", IF(AW329=888888, "", IF(COUNTIF($AW$11:AW329,AW329)=1,AW329,""))))</f>
        <v/>
      </c>
      <c r="AY329" s="166" t="str">
        <f t="shared" si="107"/>
        <v>NA</v>
      </c>
      <c r="AZ329" s="166" t="str">
        <f>IF(AY329="NA","",IF(AY329=999999, "", IF(AY329=888888, "", IF(COUNTIF($AY$11:AY329,AY329)=1,AY329,""))))</f>
        <v/>
      </c>
      <c r="BA329" s="166">
        <f t="shared" si="114"/>
        <v>0</v>
      </c>
      <c r="BB329" s="166">
        <f t="shared" si="115"/>
        <v>0</v>
      </c>
      <c r="BC329" s="166" t="str">
        <f t="shared" si="116"/>
        <v/>
      </c>
      <c r="BD329" s="166" t="str">
        <f t="shared" si="108"/>
        <v/>
      </c>
      <c r="BE329" s="120" t="str">
        <f t="shared" si="117"/>
        <v>NA</v>
      </c>
      <c r="BF329" s="120" t="str">
        <f>IF(BE329="NA","",IF(BE329=999999, "", IF(BE329=888888, "", IF(COUNTIF($BE$11:BE329,BE329)=1,BE329,""))))</f>
        <v/>
      </c>
      <c r="BG329" s="121"/>
      <c r="BH329" s="121"/>
      <c r="BI329" s="121"/>
      <c r="BJ329" s="121"/>
      <c r="BK329" s="121"/>
      <c r="BL329" s="121"/>
      <c r="BM329" s="119"/>
      <c r="BN329" s="119"/>
      <c r="BO329" s="119"/>
      <c r="BP329" s="119"/>
      <c r="BQ329" s="119"/>
      <c r="BR329" s="119"/>
      <c r="BS329" s="119"/>
      <c r="BT329" s="119"/>
      <c r="BU329" s="119"/>
      <c r="BV329" s="119"/>
      <c r="BW329" s="119"/>
      <c r="BX329" s="119"/>
      <c r="BY329" s="119"/>
      <c r="BZ329" s="121"/>
      <c r="CA329" s="121"/>
      <c r="CB329" s="121"/>
      <c r="CC329" s="121"/>
      <c r="CD329" s="118"/>
      <c r="CE329" s="118"/>
      <c r="CF329" s="26"/>
      <c r="CG329" s="26"/>
      <c r="CH329" s="26"/>
      <c r="CI329" s="26"/>
      <c r="CJ329" s="26"/>
      <c r="CK329" s="26"/>
      <c r="CL329" s="26"/>
      <c r="CM329" s="26"/>
      <c r="CN329" s="26"/>
      <c r="CO329" s="26"/>
      <c r="CP329" s="26"/>
      <c r="CQ329" s="26"/>
      <c r="CR329" s="26"/>
      <c r="CS329" s="26"/>
      <c r="CT329" s="26"/>
      <c r="CU329" s="26"/>
    </row>
    <row r="330" spans="1:99" ht="15.5" x14ac:dyDescent="0.35">
      <c r="A330" s="203" t="str">
        <f t="shared" si="109"/>
        <v/>
      </c>
      <c r="B330" s="161" t="str">
        <f>IF('Year 8 _2022'!$B329="","", 'Year 8 _2022'!$B329)</f>
        <v/>
      </c>
      <c r="C330" s="160" t="str">
        <f>IF('Year 8 _2022'!$C329="","", 'Year 8 _2022'!$C329)</f>
        <v>NA</v>
      </c>
      <c r="D330" s="149" t="str">
        <f>IF('Year 8 _2022'!$D329="","", 'Year 8 _2022'!$D329)</f>
        <v/>
      </c>
      <c r="E330" s="138"/>
      <c r="F330" s="230" t="str">
        <f>IF('Year 8 _2022'!$E329="","", 'Year 8 _2022'!$E329)</f>
        <v/>
      </c>
      <c r="G330" s="161" t="str">
        <f>IF('Year 8 _2022'!$AB329="","", 'Year 8 _2022'!$AB329)</f>
        <v/>
      </c>
      <c r="H330" s="120"/>
      <c r="I330" s="171" t="str">
        <f>IF('Year 8 _2022'!$I329="","", 'Year 8 _2022'!$I329)</f>
        <v/>
      </c>
      <c r="J330" s="181"/>
      <c r="K330" s="180" t="str">
        <f>IF('Year 8 _2022'!$J329="","", 'Year 8 _2022'!$J329)</f>
        <v/>
      </c>
      <c r="L330" s="181"/>
      <c r="M330" s="180">
        <f t="shared" si="118"/>
        <v>0</v>
      </c>
      <c r="N330" s="180" t="str">
        <f>IF('Year 8 _2022'!$L329="","", 'Year 8 _2022'!$L329)</f>
        <v/>
      </c>
      <c r="O330" s="181"/>
      <c r="P330" s="171">
        <f>IF('Year 8 _2022'!$O329="",0, ('Year 8 _2022'!$O329+'Year 8 _2022'!$R329))</f>
        <v>0</v>
      </c>
      <c r="Q330" s="181"/>
      <c r="R330" s="180">
        <f>IF('Year 8 _2022'!$P329="",0, 'Year 8 _2022'!$P329)</f>
        <v>0</v>
      </c>
      <c r="S330" s="242"/>
      <c r="T330" s="349"/>
      <c r="U330" s="242"/>
      <c r="V330" s="174">
        <f t="shared" si="110"/>
        <v>0</v>
      </c>
      <c r="W330" s="351"/>
      <c r="X330" s="175"/>
      <c r="Y330" s="180">
        <f>IF('Year 8 _2022'!$V329="",0, ('Year 8 _2022'!$V329+'Year 8 _2022'!$Y329))</f>
        <v>0</v>
      </c>
      <c r="Z330" s="181"/>
      <c r="AA330" s="162">
        <f>IF('Year 8 _2022'!$W329="",0, 'Year 8 _2022'!$W329)</f>
        <v>0</v>
      </c>
      <c r="AB330" s="184"/>
      <c r="AC330" s="353"/>
      <c r="AD330" s="120"/>
      <c r="AE330" s="174">
        <f t="shared" si="120"/>
        <v>0</v>
      </c>
      <c r="AF330" s="183"/>
      <c r="AG330" s="165" t="str">
        <f t="shared" si="111"/>
        <v/>
      </c>
      <c r="AH330" s="170" t="str">
        <f t="shared" si="112"/>
        <v/>
      </c>
      <c r="AI330" s="153">
        <f t="shared" si="97"/>
        <v>0</v>
      </c>
      <c r="AJ330" s="166" t="str">
        <f t="shared" si="113"/>
        <v>NA</v>
      </c>
      <c r="AK330" s="166" t="str">
        <f t="shared" si="98"/>
        <v/>
      </c>
      <c r="AL330" s="166" t="str">
        <f t="shared" si="99"/>
        <v/>
      </c>
      <c r="AM330" s="166" t="str">
        <f t="shared" si="100"/>
        <v/>
      </c>
      <c r="AN330" s="166">
        <f t="shared" si="101"/>
        <v>0</v>
      </c>
      <c r="AO330" s="166">
        <f t="shared" si="102"/>
        <v>0</v>
      </c>
      <c r="AP330" s="166">
        <f t="shared" si="103"/>
        <v>0</v>
      </c>
      <c r="AQ330" s="166">
        <f t="shared" si="104"/>
        <v>0</v>
      </c>
      <c r="AR330" s="167" t="str">
        <f>IF('Year 8 _2022'!$S329="","", 'Year 8 _2022'!$S329)</f>
        <v/>
      </c>
      <c r="AS330" s="166" t="str">
        <f>IF('Year 8 _2022'!$Z329="","", 'Year 8 _2022'!$Z329)</f>
        <v/>
      </c>
      <c r="AT330" s="166" t="str">
        <f t="shared" si="119"/>
        <v/>
      </c>
      <c r="AU330" s="166" t="str">
        <f t="shared" si="105"/>
        <v>NA</v>
      </c>
      <c r="AV330" s="166" t="str">
        <f>IF(AU330="NA","",IF(AU330=999999, "", IF(AU330=888888, "", IF(COUNTIF($AU$11:AU330,AU330)=1,AU330,""))))</f>
        <v/>
      </c>
      <c r="AW330" s="166" t="str">
        <f t="shared" si="106"/>
        <v>NA</v>
      </c>
      <c r="AX330" s="166" t="str">
        <f>IF(AW330="NA","",IF(AW330=999999, "", IF(AW330=888888, "", IF(COUNTIF($AW$11:AW330,AW330)=1,AW330,""))))</f>
        <v/>
      </c>
      <c r="AY330" s="166" t="str">
        <f t="shared" si="107"/>
        <v>NA</v>
      </c>
      <c r="AZ330" s="166" t="str">
        <f>IF(AY330="NA","",IF(AY330=999999, "", IF(AY330=888888, "", IF(COUNTIF($AY$11:AY330,AY330)=1,AY330,""))))</f>
        <v/>
      </c>
      <c r="BA330" s="166">
        <f t="shared" si="114"/>
        <v>0</v>
      </c>
      <c r="BB330" s="166">
        <f t="shared" si="115"/>
        <v>0</v>
      </c>
      <c r="BC330" s="166" t="str">
        <f t="shared" si="116"/>
        <v/>
      </c>
      <c r="BD330" s="166" t="str">
        <f t="shared" si="108"/>
        <v/>
      </c>
      <c r="BE330" s="120" t="str">
        <f t="shared" si="117"/>
        <v>NA</v>
      </c>
      <c r="BF330" s="120" t="str">
        <f>IF(BE330="NA","",IF(BE330=999999, "", IF(BE330=888888, "", IF(COUNTIF($BE$11:BE330,BE330)=1,BE330,""))))</f>
        <v/>
      </c>
      <c r="BG330" s="121"/>
      <c r="BH330" s="121"/>
      <c r="BI330" s="121"/>
      <c r="BJ330" s="121"/>
      <c r="BK330" s="121"/>
      <c r="BL330" s="121"/>
      <c r="BM330" s="119"/>
      <c r="BN330" s="119"/>
      <c r="BO330" s="119"/>
      <c r="BP330" s="119"/>
      <c r="BQ330" s="119"/>
      <c r="BR330" s="119"/>
      <c r="BS330" s="119"/>
      <c r="BT330" s="119"/>
      <c r="BU330" s="119"/>
      <c r="BV330" s="119"/>
      <c r="BW330" s="119"/>
      <c r="BX330" s="119"/>
      <c r="BY330" s="119"/>
      <c r="BZ330" s="121"/>
      <c r="CA330" s="121"/>
      <c r="CB330" s="121"/>
      <c r="CC330" s="121"/>
      <c r="CD330" s="118"/>
      <c r="CE330" s="118"/>
      <c r="CF330" s="26"/>
      <c r="CG330" s="26"/>
      <c r="CH330" s="26"/>
      <c r="CI330" s="26"/>
      <c r="CJ330" s="26"/>
      <c r="CK330" s="26"/>
      <c r="CL330" s="26"/>
      <c r="CM330" s="26"/>
      <c r="CN330" s="26"/>
      <c r="CO330" s="26"/>
      <c r="CP330" s="26"/>
      <c r="CQ330" s="26"/>
      <c r="CR330" s="26"/>
      <c r="CS330" s="26"/>
      <c r="CT330" s="26"/>
      <c r="CU330" s="26"/>
    </row>
    <row r="331" spans="1:99" ht="15.5" x14ac:dyDescent="0.35">
      <c r="A331" s="203" t="str">
        <f t="shared" si="109"/>
        <v/>
      </c>
      <c r="B331" s="161" t="str">
        <f>IF('Year 8 _2022'!$B330="","", 'Year 8 _2022'!$B330)</f>
        <v/>
      </c>
      <c r="C331" s="160" t="str">
        <f>IF('Year 8 _2022'!$C330="","", 'Year 8 _2022'!$C330)</f>
        <v>NA</v>
      </c>
      <c r="D331" s="149" t="str">
        <f>IF('Year 8 _2022'!$D330="","", 'Year 8 _2022'!$D330)</f>
        <v/>
      </c>
      <c r="E331" s="138"/>
      <c r="F331" s="230" t="str">
        <f>IF('Year 8 _2022'!$E330="","", 'Year 8 _2022'!$E330)</f>
        <v/>
      </c>
      <c r="G331" s="161" t="str">
        <f>IF('Year 8 _2022'!$AB330="","", 'Year 8 _2022'!$AB330)</f>
        <v/>
      </c>
      <c r="H331" s="120"/>
      <c r="I331" s="171" t="str">
        <f>IF('Year 8 _2022'!$I330="","", 'Year 8 _2022'!$I330)</f>
        <v/>
      </c>
      <c r="J331" s="181"/>
      <c r="K331" s="180" t="str">
        <f>IF('Year 8 _2022'!$J330="","", 'Year 8 _2022'!$J330)</f>
        <v/>
      </c>
      <c r="L331" s="181"/>
      <c r="M331" s="180">
        <f t="shared" si="118"/>
        <v>0</v>
      </c>
      <c r="N331" s="180" t="str">
        <f>IF('Year 8 _2022'!$L330="","", 'Year 8 _2022'!$L330)</f>
        <v/>
      </c>
      <c r="O331" s="181"/>
      <c r="P331" s="171">
        <f>IF('Year 8 _2022'!$O330="",0, ('Year 8 _2022'!$O330+'Year 8 _2022'!$R330))</f>
        <v>0</v>
      </c>
      <c r="Q331" s="181"/>
      <c r="R331" s="180">
        <f>IF('Year 8 _2022'!$P330="",0, 'Year 8 _2022'!$P330)</f>
        <v>0</v>
      </c>
      <c r="S331" s="242"/>
      <c r="T331" s="349"/>
      <c r="U331" s="242"/>
      <c r="V331" s="174">
        <f t="shared" si="110"/>
        <v>0</v>
      </c>
      <c r="W331" s="351"/>
      <c r="X331" s="175"/>
      <c r="Y331" s="180">
        <f>IF('Year 8 _2022'!$V330="",0, ('Year 8 _2022'!$V330+'Year 8 _2022'!$Y330))</f>
        <v>0</v>
      </c>
      <c r="Z331" s="181"/>
      <c r="AA331" s="162">
        <f>IF('Year 8 _2022'!$W330="",0, 'Year 8 _2022'!$W330)</f>
        <v>0</v>
      </c>
      <c r="AB331" s="184"/>
      <c r="AC331" s="353"/>
      <c r="AD331" s="120"/>
      <c r="AE331" s="174">
        <f t="shared" si="120"/>
        <v>0</v>
      </c>
      <c r="AF331" s="183"/>
      <c r="AG331" s="165" t="str">
        <f t="shared" si="111"/>
        <v/>
      </c>
      <c r="AH331" s="170" t="str">
        <f t="shared" si="112"/>
        <v/>
      </c>
      <c r="AI331" s="153">
        <f t="shared" ref="AI331:AI394" si="121">SUM($B331, $F331, $AN331, $AP331)</f>
        <v>0</v>
      </c>
      <c r="AJ331" s="166" t="str">
        <f t="shared" si="113"/>
        <v>NA</v>
      </c>
      <c r="AK331" s="166" t="str">
        <f t="shared" ref="AK331:AK394" si="122">IF($J331="",$I331,$J331)</f>
        <v/>
      </c>
      <c r="AL331" s="166" t="str">
        <f t="shared" ref="AL331:AL394" si="123">IF($L331="",$K331,$L331)</f>
        <v/>
      </c>
      <c r="AM331" s="166" t="str">
        <f t="shared" ref="AM331:AM394" si="124">IF($O331="",$N331,$O331)</f>
        <v/>
      </c>
      <c r="AN331" s="166">
        <f t="shared" ref="AN331:AN394" si="125">IF($Q331="",$P331,$Q331)</f>
        <v>0</v>
      </c>
      <c r="AO331" s="166">
        <f t="shared" ref="AO331:AO394" si="126">IF($S331="",$R331,$S331)</f>
        <v>0</v>
      </c>
      <c r="AP331" s="166">
        <f t="shared" ref="AP331:AP394" si="127">IF($Z331="",$Y331,$Z331)</f>
        <v>0</v>
      </c>
      <c r="AQ331" s="166">
        <f t="shared" ref="AQ331:AQ394" si="128">IF($AB331="",$AA331,$AB331)</f>
        <v>0</v>
      </c>
      <c r="AR331" s="167" t="str">
        <f>IF('Year 8 _2022'!$S330="","", 'Year 8 _2022'!$S330)</f>
        <v/>
      </c>
      <c r="AS331" s="166" t="str">
        <f>IF('Year 8 _2022'!$Z330="","", 'Year 8 _2022'!$Z330)</f>
        <v/>
      </c>
      <c r="AT331" s="166" t="str">
        <f t="shared" si="119"/>
        <v/>
      </c>
      <c r="AU331" s="166" t="str">
        <f t="shared" ref="AU331:AU394" si="129">IFERROR(IF($AT331&lt;&gt;"", $B331, "NA"), "NA")</f>
        <v>NA</v>
      </c>
      <c r="AV331" s="166" t="str">
        <f>IF(AU331="NA","",IF(AU331=999999, "", IF(AU331=888888, "", IF(COUNTIF($AU$11:AU331,AU331)=1,AU331,""))))</f>
        <v/>
      </c>
      <c r="AW331" s="166" t="str">
        <f t="shared" ref="AW331:AW394" si="130">IFERROR(IF($AT331="refused", $B331, "NA"), "NA")</f>
        <v>NA</v>
      </c>
      <c r="AX331" s="166" t="str">
        <f>IF(AW331="NA","",IF(AW331=999999, "", IF(AW331=888888, "", IF(COUNTIF($AW$11:AW331,AW331)=1,AW331,""))))</f>
        <v/>
      </c>
      <c r="AY331" s="166" t="str">
        <f t="shared" ref="AY331:AY394" si="131">IFERROR(IF($AT331="visited", $B331, "NA"), "NA")</f>
        <v>NA</v>
      </c>
      <c r="AZ331" s="166" t="str">
        <f>IF(AY331="NA","",IF(AY331=999999, "", IF(AY331=888888, "", IF(COUNTIF($AY$11:AY331,AY331)=1,AY331,""))))</f>
        <v/>
      </c>
      <c r="BA331" s="166">
        <f t="shared" si="114"/>
        <v>0</v>
      </c>
      <c r="BB331" s="166">
        <f t="shared" si="115"/>
        <v>0</v>
      </c>
      <c r="BC331" s="166" t="str">
        <f t="shared" si="116"/>
        <v/>
      </c>
      <c r="BD331" s="166" t="str">
        <f t="shared" ref="BD331:BD394" si="132">IFERROR((($AE331-$AS331)/$AE331)*100, "")</f>
        <v/>
      </c>
      <c r="BE331" s="120" t="str">
        <f t="shared" si="117"/>
        <v>NA</v>
      </c>
      <c r="BF331" s="120" t="str">
        <f>IF(BE331="NA","",IF(BE331=999999, "", IF(BE331=888888, "", IF(COUNTIF($BE$11:BE331,BE331)=1,BE331,""))))</f>
        <v/>
      </c>
      <c r="BG331" s="121"/>
      <c r="BH331" s="121"/>
      <c r="BI331" s="121"/>
      <c r="BJ331" s="121"/>
      <c r="BK331" s="121"/>
      <c r="BL331" s="121"/>
      <c r="BM331" s="119"/>
      <c r="BN331" s="119"/>
      <c r="BO331" s="119"/>
      <c r="BP331" s="119"/>
      <c r="BQ331" s="119"/>
      <c r="BR331" s="119"/>
      <c r="BS331" s="119"/>
      <c r="BT331" s="119"/>
      <c r="BU331" s="119"/>
      <c r="BV331" s="119"/>
      <c r="BW331" s="119"/>
      <c r="BX331" s="119"/>
      <c r="BY331" s="119"/>
      <c r="BZ331" s="121"/>
      <c r="CA331" s="121"/>
      <c r="CB331" s="121"/>
      <c r="CC331" s="121"/>
      <c r="CD331" s="118"/>
      <c r="CE331" s="118"/>
      <c r="CF331" s="26"/>
      <c r="CG331" s="26"/>
      <c r="CH331" s="26"/>
      <c r="CI331" s="26"/>
      <c r="CJ331" s="26"/>
      <c r="CK331" s="26"/>
      <c r="CL331" s="26"/>
      <c r="CM331" s="26"/>
      <c r="CN331" s="26"/>
      <c r="CO331" s="26"/>
      <c r="CP331" s="26"/>
      <c r="CQ331" s="26"/>
      <c r="CR331" s="26"/>
      <c r="CS331" s="26"/>
      <c r="CT331" s="26"/>
      <c r="CU331" s="26"/>
    </row>
    <row r="332" spans="1:99" ht="15.5" x14ac:dyDescent="0.35">
      <c r="A332" s="203" t="str">
        <f t="shared" ref="A332:A395" si="133">IFERROR(IF($AI332=0,"",IF(OR($B332="",$D332="",$E332="",$F332="",$Q332="",$Z332=""),"Required data Incomplete","")), "")</f>
        <v/>
      </c>
      <c r="B332" s="161" t="str">
        <f>IF('Year 8 _2022'!$B331="","", 'Year 8 _2022'!$B331)</f>
        <v/>
      </c>
      <c r="C332" s="160" t="str">
        <f>IF('Year 8 _2022'!$C331="","", 'Year 8 _2022'!$C331)</f>
        <v>NA</v>
      </c>
      <c r="D332" s="149" t="str">
        <f>IF('Year 8 _2022'!$D331="","", 'Year 8 _2022'!$D331)</f>
        <v/>
      </c>
      <c r="E332" s="138"/>
      <c r="F332" s="230" t="str">
        <f>IF('Year 8 _2022'!$E331="","", 'Year 8 _2022'!$E331)</f>
        <v/>
      </c>
      <c r="G332" s="161" t="str">
        <f>IF('Year 8 _2022'!$AB331="","", 'Year 8 _2022'!$AB331)</f>
        <v/>
      </c>
      <c r="H332" s="120"/>
      <c r="I332" s="171" t="str">
        <f>IF('Year 8 _2022'!$I331="","", 'Year 8 _2022'!$I331)</f>
        <v/>
      </c>
      <c r="J332" s="181"/>
      <c r="K332" s="180" t="str">
        <f>IF('Year 8 _2022'!$J331="","", 'Year 8 _2022'!$J331)</f>
        <v/>
      </c>
      <c r="L332" s="181"/>
      <c r="M332" s="180">
        <f t="shared" si="118"/>
        <v>0</v>
      </c>
      <c r="N332" s="180" t="str">
        <f>IF('Year 8 _2022'!$L331="","", 'Year 8 _2022'!$L331)</f>
        <v/>
      </c>
      <c r="O332" s="181"/>
      <c r="P332" s="171">
        <f>IF('Year 8 _2022'!$O331="",0, ('Year 8 _2022'!$O331+'Year 8 _2022'!$R331))</f>
        <v>0</v>
      </c>
      <c r="Q332" s="181"/>
      <c r="R332" s="180">
        <f>IF('Year 8 _2022'!$P331="",0, 'Year 8 _2022'!$P331)</f>
        <v>0</v>
      </c>
      <c r="S332" s="242"/>
      <c r="T332" s="349"/>
      <c r="U332" s="242"/>
      <c r="V332" s="174">
        <f t="shared" ref="V332:V395" si="134">IFERROR(((($AN332+$AO332+$U332)/$AG332)*100),0)</f>
        <v>0</v>
      </c>
      <c r="W332" s="351"/>
      <c r="X332" s="175"/>
      <c r="Y332" s="180">
        <f>IF('Year 8 _2022'!$V331="",0, ('Year 8 _2022'!$V331+'Year 8 _2022'!$Y331))</f>
        <v>0</v>
      </c>
      <c r="Z332" s="181"/>
      <c r="AA332" s="162">
        <f>IF('Year 8 _2022'!$W331="",0, 'Year 8 _2022'!$W331)</f>
        <v>0</v>
      </c>
      <c r="AB332" s="184"/>
      <c r="AC332" s="353"/>
      <c r="AD332" s="120"/>
      <c r="AE332" s="174">
        <f t="shared" si="120"/>
        <v>0</v>
      </c>
      <c r="AF332" s="183"/>
      <c r="AG332" s="165" t="str">
        <f t="shared" ref="AG332:AG395" si="135">IF($H332="",$G332,$H332)</f>
        <v/>
      </c>
      <c r="AH332" s="170" t="str">
        <f t="shared" ref="AH332:AH395" si="136">IFERROR(IF($H332="", "", (($H332-$G332)/$G332)*100), "")</f>
        <v/>
      </c>
      <c r="AI332" s="153">
        <f t="shared" si="121"/>
        <v>0</v>
      </c>
      <c r="AJ332" s="166" t="str">
        <f t="shared" ref="AJ332:AJ395" si="137">IF($H332="","NA", $H332-$G332)</f>
        <v>NA</v>
      </c>
      <c r="AK332" s="166" t="str">
        <f t="shared" si="122"/>
        <v/>
      </c>
      <c r="AL332" s="166" t="str">
        <f t="shared" si="123"/>
        <v/>
      </c>
      <c r="AM332" s="166" t="str">
        <f t="shared" si="124"/>
        <v/>
      </c>
      <c r="AN332" s="166">
        <f t="shared" si="125"/>
        <v>0</v>
      </c>
      <c r="AO332" s="166">
        <f t="shared" si="126"/>
        <v>0</v>
      </c>
      <c r="AP332" s="166">
        <f t="shared" si="127"/>
        <v>0</v>
      </c>
      <c r="AQ332" s="166">
        <f t="shared" si="128"/>
        <v>0</v>
      </c>
      <c r="AR332" s="167" t="str">
        <f>IF('Year 8 _2022'!$S331="","", 'Year 8 _2022'!$S331)</f>
        <v/>
      </c>
      <c r="AS332" s="166" t="str">
        <f>IF('Year 8 _2022'!$Z331="","", 'Year 8 _2022'!$Z331)</f>
        <v/>
      </c>
      <c r="AT332" s="166" t="str">
        <f t="shared" si="119"/>
        <v/>
      </c>
      <c r="AU332" s="166" t="str">
        <f t="shared" si="129"/>
        <v>NA</v>
      </c>
      <c r="AV332" s="166" t="str">
        <f>IF(AU332="NA","",IF(AU332=999999, "", IF(AU332=888888, "", IF(COUNTIF($AU$11:AU332,AU332)=1,AU332,""))))</f>
        <v/>
      </c>
      <c r="AW332" s="166" t="str">
        <f t="shared" si="130"/>
        <v>NA</v>
      </c>
      <c r="AX332" s="166" t="str">
        <f>IF(AW332="NA","",IF(AW332=999999, "", IF(AW332=888888, "", IF(COUNTIF($AW$11:AW332,AW332)=1,AW332,""))))</f>
        <v/>
      </c>
      <c r="AY332" s="166" t="str">
        <f t="shared" si="131"/>
        <v>NA</v>
      </c>
      <c r="AZ332" s="166" t="str">
        <f>IF(AY332="NA","",IF(AY332=999999, "", IF(AY332=888888, "", IF(COUNTIF($AY$11:AY332,AY332)=1,AY332,""))))</f>
        <v/>
      </c>
      <c r="BA332" s="166">
        <f t="shared" ref="BA332:BA395" si="138">AN332+AO332+U332</f>
        <v>0</v>
      </c>
      <c r="BB332" s="166">
        <f t="shared" ref="BB332:BB395" si="139">AP332+AQ332+AD332</f>
        <v>0</v>
      </c>
      <c r="BC332" s="166" t="str">
        <f t="shared" ref="BC332:BC395" si="140">IFERROR((($V332-AR332)/AR332)*100,"")</f>
        <v/>
      </c>
      <c r="BD332" s="166" t="str">
        <f t="shared" si="132"/>
        <v/>
      </c>
      <c r="BE332" s="120" t="str">
        <f t="shared" ref="BE332:BE395" si="141">IFERROR(IF($AT332="booked", $B332, "NA"), "NA")</f>
        <v>NA</v>
      </c>
      <c r="BF332" s="120" t="str">
        <f>IF(BE332="NA","",IF(BE332=999999, "", IF(BE332=888888, "", IF(COUNTIF($BE$11:BE332,BE332)=1,BE332,""))))</f>
        <v/>
      </c>
      <c r="BG332" s="121"/>
      <c r="BH332" s="121"/>
      <c r="BI332" s="121"/>
      <c r="BJ332" s="121"/>
      <c r="BK332" s="121"/>
      <c r="BL332" s="121"/>
      <c r="BM332" s="119"/>
      <c r="BN332" s="119"/>
      <c r="BO332" s="119"/>
      <c r="BP332" s="119"/>
      <c r="BQ332" s="119"/>
      <c r="BR332" s="119"/>
      <c r="BS332" s="119"/>
      <c r="BT332" s="119"/>
      <c r="BU332" s="119"/>
      <c r="BV332" s="119"/>
      <c r="BW332" s="119"/>
      <c r="BX332" s="119"/>
      <c r="BY332" s="119"/>
      <c r="BZ332" s="121"/>
      <c r="CA332" s="121"/>
      <c r="CB332" s="121"/>
      <c r="CC332" s="121"/>
      <c r="CD332" s="118"/>
      <c r="CE332" s="118"/>
      <c r="CF332" s="26"/>
      <c r="CG332" s="26"/>
      <c r="CH332" s="26"/>
      <c r="CI332" s="26"/>
      <c r="CJ332" s="26"/>
      <c r="CK332" s="26"/>
      <c r="CL332" s="26"/>
      <c r="CM332" s="26"/>
      <c r="CN332" s="26"/>
      <c r="CO332" s="26"/>
      <c r="CP332" s="26"/>
      <c r="CQ332" s="26"/>
      <c r="CR332" s="26"/>
      <c r="CS332" s="26"/>
      <c r="CT332" s="26"/>
      <c r="CU332" s="26"/>
    </row>
    <row r="333" spans="1:99" ht="15.5" x14ac:dyDescent="0.35">
      <c r="A333" s="203" t="str">
        <f t="shared" si="133"/>
        <v/>
      </c>
      <c r="B333" s="161" t="str">
        <f>IF('Year 8 _2022'!$B332="","", 'Year 8 _2022'!$B332)</f>
        <v/>
      </c>
      <c r="C333" s="160" t="str">
        <f>IF('Year 8 _2022'!$C332="","", 'Year 8 _2022'!$C332)</f>
        <v>NA</v>
      </c>
      <c r="D333" s="149" t="str">
        <f>IF('Year 8 _2022'!$D332="","", 'Year 8 _2022'!$D332)</f>
        <v/>
      </c>
      <c r="E333" s="138"/>
      <c r="F333" s="230" t="str">
        <f>IF('Year 8 _2022'!$E332="","", 'Year 8 _2022'!$E332)</f>
        <v/>
      </c>
      <c r="G333" s="161" t="str">
        <f>IF('Year 8 _2022'!$AB332="","", 'Year 8 _2022'!$AB332)</f>
        <v/>
      </c>
      <c r="H333" s="120"/>
      <c r="I333" s="171" t="str">
        <f>IF('Year 8 _2022'!$I332="","", 'Year 8 _2022'!$I332)</f>
        <v/>
      </c>
      <c r="J333" s="181"/>
      <c r="K333" s="180" t="str">
        <f>IF('Year 8 _2022'!$J332="","", 'Year 8 _2022'!$J332)</f>
        <v/>
      </c>
      <c r="L333" s="181"/>
      <c r="M333" s="180">
        <f t="shared" ref="M333:M396" si="142">IFERROR(($AK333+$AL333),0)</f>
        <v>0</v>
      </c>
      <c r="N333" s="180" t="str">
        <f>IF('Year 8 _2022'!$L332="","", 'Year 8 _2022'!$L332)</f>
        <v/>
      </c>
      <c r="O333" s="181"/>
      <c r="P333" s="171">
        <f>IF('Year 8 _2022'!$O332="",0, ('Year 8 _2022'!$O332+'Year 8 _2022'!$R332))</f>
        <v>0</v>
      </c>
      <c r="Q333" s="181"/>
      <c r="R333" s="180">
        <f>IF('Year 8 _2022'!$P332="",0, 'Year 8 _2022'!$P332)</f>
        <v>0</v>
      </c>
      <c r="S333" s="242"/>
      <c r="T333" s="349"/>
      <c r="U333" s="242"/>
      <c r="V333" s="174">
        <f t="shared" si="134"/>
        <v>0</v>
      </c>
      <c r="W333" s="351"/>
      <c r="X333" s="175"/>
      <c r="Y333" s="180">
        <f>IF('Year 8 _2022'!$V332="",0, ('Year 8 _2022'!$V332+'Year 8 _2022'!$Y332))</f>
        <v>0</v>
      </c>
      <c r="Z333" s="181"/>
      <c r="AA333" s="162">
        <f>IF('Year 8 _2022'!$W332="",0, 'Year 8 _2022'!$W332)</f>
        <v>0</v>
      </c>
      <c r="AB333" s="184"/>
      <c r="AC333" s="353"/>
      <c r="AD333" s="120"/>
      <c r="AE333" s="174">
        <f t="shared" si="120"/>
        <v>0</v>
      </c>
      <c r="AF333" s="183"/>
      <c r="AG333" s="165" t="str">
        <f t="shared" si="135"/>
        <v/>
      </c>
      <c r="AH333" s="170" t="str">
        <f t="shared" si="136"/>
        <v/>
      </c>
      <c r="AI333" s="153">
        <f t="shared" si="121"/>
        <v>0</v>
      </c>
      <c r="AJ333" s="166" t="str">
        <f t="shared" si="137"/>
        <v>NA</v>
      </c>
      <c r="AK333" s="166" t="str">
        <f t="shared" si="122"/>
        <v/>
      </c>
      <c r="AL333" s="166" t="str">
        <f t="shared" si="123"/>
        <v/>
      </c>
      <c r="AM333" s="166" t="str">
        <f t="shared" si="124"/>
        <v/>
      </c>
      <c r="AN333" s="166">
        <f t="shared" si="125"/>
        <v>0</v>
      </c>
      <c r="AO333" s="166">
        <f t="shared" si="126"/>
        <v>0</v>
      </c>
      <c r="AP333" s="166">
        <f t="shared" si="127"/>
        <v>0</v>
      </c>
      <c r="AQ333" s="166">
        <f t="shared" si="128"/>
        <v>0</v>
      </c>
      <c r="AR333" s="167" t="str">
        <f>IF('Year 8 _2022'!$S332="","", 'Year 8 _2022'!$S332)</f>
        <v/>
      </c>
      <c r="AS333" s="166" t="str">
        <f>IF('Year 8 _2022'!$Z332="","", 'Year 8 _2022'!$Z332)</f>
        <v/>
      </c>
      <c r="AT333" s="166" t="str">
        <f t="shared" ref="AT333:AT396" si="143">IF($E333="", $D333, $E333)</f>
        <v/>
      </c>
      <c r="AU333" s="166" t="str">
        <f t="shared" si="129"/>
        <v>NA</v>
      </c>
      <c r="AV333" s="166" t="str">
        <f>IF(AU333="NA","",IF(AU333=999999, "", IF(AU333=888888, "", IF(COUNTIF($AU$11:AU333,AU333)=1,AU333,""))))</f>
        <v/>
      </c>
      <c r="AW333" s="166" t="str">
        <f t="shared" si="130"/>
        <v>NA</v>
      </c>
      <c r="AX333" s="166" t="str">
        <f>IF(AW333="NA","",IF(AW333=999999, "", IF(AW333=888888, "", IF(COUNTIF($AW$11:AW333,AW333)=1,AW333,""))))</f>
        <v/>
      </c>
      <c r="AY333" s="166" t="str">
        <f t="shared" si="131"/>
        <v>NA</v>
      </c>
      <c r="AZ333" s="166" t="str">
        <f>IF(AY333="NA","",IF(AY333=999999, "", IF(AY333=888888, "", IF(COUNTIF($AY$11:AY333,AY333)=1,AY333,""))))</f>
        <v/>
      </c>
      <c r="BA333" s="166">
        <f t="shared" si="138"/>
        <v>0</v>
      </c>
      <c r="BB333" s="166">
        <f t="shared" si="139"/>
        <v>0</v>
      </c>
      <c r="BC333" s="166" t="str">
        <f t="shared" si="140"/>
        <v/>
      </c>
      <c r="BD333" s="166" t="str">
        <f t="shared" si="132"/>
        <v/>
      </c>
      <c r="BE333" s="120" t="str">
        <f t="shared" si="141"/>
        <v>NA</v>
      </c>
      <c r="BF333" s="120" t="str">
        <f>IF(BE333="NA","",IF(BE333=999999, "", IF(BE333=888888, "", IF(COUNTIF($BE$11:BE333,BE333)=1,BE333,""))))</f>
        <v/>
      </c>
      <c r="BG333" s="121"/>
      <c r="BH333" s="121"/>
      <c r="BI333" s="121"/>
      <c r="BJ333" s="121"/>
      <c r="BK333" s="121"/>
      <c r="BL333" s="121"/>
      <c r="BM333" s="119"/>
      <c r="BN333" s="119"/>
      <c r="BO333" s="119"/>
      <c r="BP333" s="119"/>
      <c r="BQ333" s="119"/>
      <c r="BR333" s="119"/>
      <c r="BS333" s="119"/>
      <c r="BT333" s="119"/>
      <c r="BU333" s="119"/>
      <c r="BV333" s="119"/>
      <c r="BW333" s="119"/>
      <c r="BX333" s="119"/>
      <c r="BY333" s="119"/>
      <c r="BZ333" s="121"/>
      <c r="CA333" s="121"/>
      <c r="CB333" s="121"/>
      <c r="CC333" s="121"/>
      <c r="CD333" s="118"/>
      <c r="CE333" s="118"/>
      <c r="CF333" s="26"/>
      <c r="CG333" s="26"/>
      <c r="CH333" s="26"/>
      <c r="CI333" s="26"/>
      <c r="CJ333" s="26"/>
      <c r="CK333" s="26"/>
      <c r="CL333" s="26"/>
      <c r="CM333" s="26"/>
      <c r="CN333" s="26"/>
      <c r="CO333" s="26"/>
      <c r="CP333" s="26"/>
      <c r="CQ333" s="26"/>
      <c r="CR333" s="26"/>
      <c r="CS333" s="26"/>
      <c r="CT333" s="26"/>
      <c r="CU333" s="26"/>
    </row>
    <row r="334" spans="1:99" ht="15.5" x14ac:dyDescent="0.35">
      <c r="A334" s="203" t="str">
        <f t="shared" si="133"/>
        <v/>
      </c>
      <c r="B334" s="161" t="str">
        <f>IF('Year 8 _2022'!$B333="","", 'Year 8 _2022'!$B333)</f>
        <v/>
      </c>
      <c r="C334" s="160" t="str">
        <f>IF('Year 8 _2022'!$C333="","", 'Year 8 _2022'!$C333)</f>
        <v>NA</v>
      </c>
      <c r="D334" s="149" t="str">
        <f>IF('Year 8 _2022'!$D333="","", 'Year 8 _2022'!$D333)</f>
        <v/>
      </c>
      <c r="E334" s="138"/>
      <c r="F334" s="230" t="str">
        <f>IF('Year 8 _2022'!$E333="","", 'Year 8 _2022'!$E333)</f>
        <v/>
      </c>
      <c r="G334" s="161" t="str">
        <f>IF('Year 8 _2022'!$AB333="","", 'Year 8 _2022'!$AB333)</f>
        <v/>
      </c>
      <c r="H334" s="120"/>
      <c r="I334" s="171" t="str">
        <f>IF('Year 8 _2022'!$I333="","", 'Year 8 _2022'!$I333)</f>
        <v/>
      </c>
      <c r="J334" s="181"/>
      <c r="K334" s="180" t="str">
        <f>IF('Year 8 _2022'!$J333="","", 'Year 8 _2022'!$J333)</f>
        <v/>
      </c>
      <c r="L334" s="181"/>
      <c r="M334" s="180">
        <f t="shared" si="142"/>
        <v>0</v>
      </c>
      <c r="N334" s="180" t="str">
        <f>IF('Year 8 _2022'!$L333="","", 'Year 8 _2022'!$L333)</f>
        <v/>
      </c>
      <c r="O334" s="181"/>
      <c r="P334" s="171">
        <f>IF('Year 8 _2022'!$O333="",0, ('Year 8 _2022'!$O333+'Year 8 _2022'!$R333))</f>
        <v>0</v>
      </c>
      <c r="Q334" s="181"/>
      <c r="R334" s="180">
        <f>IF('Year 8 _2022'!$P333="",0, 'Year 8 _2022'!$P333)</f>
        <v>0</v>
      </c>
      <c r="S334" s="242"/>
      <c r="T334" s="349"/>
      <c r="U334" s="242"/>
      <c r="V334" s="174">
        <f t="shared" si="134"/>
        <v>0</v>
      </c>
      <c r="W334" s="351"/>
      <c r="X334" s="175"/>
      <c r="Y334" s="180">
        <f>IF('Year 8 _2022'!$V333="",0, ('Year 8 _2022'!$V333+'Year 8 _2022'!$Y333))</f>
        <v>0</v>
      </c>
      <c r="Z334" s="181"/>
      <c r="AA334" s="162">
        <f>IF('Year 8 _2022'!$W333="",0, 'Year 8 _2022'!$W333)</f>
        <v>0</v>
      </c>
      <c r="AB334" s="184"/>
      <c r="AC334" s="353"/>
      <c r="AD334" s="120"/>
      <c r="AE334" s="174">
        <f t="shared" si="120"/>
        <v>0</v>
      </c>
      <c r="AF334" s="183"/>
      <c r="AG334" s="165" t="str">
        <f t="shared" si="135"/>
        <v/>
      </c>
      <c r="AH334" s="170" t="str">
        <f t="shared" si="136"/>
        <v/>
      </c>
      <c r="AI334" s="153">
        <f t="shared" si="121"/>
        <v>0</v>
      </c>
      <c r="AJ334" s="166" t="str">
        <f t="shared" si="137"/>
        <v>NA</v>
      </c>
      <c r="AK334" s="166" t="str">
        <f t="shared" si="122"/>
        <v/>
      </c>
      <c r="AL334" s="166" t="str">
        <f t="shared" si="123"/>
        <v/>
      </c>
      <c r="AM334" s="166" t="str">
        <f t="shared" si="124"/>
        <v/>
      </c>
      <c r="AN334" s="166">
        <f t="shared" si="125"/>
        <v>0</v>
      </c>
      <c r="AO334" s="166">
        <f t="shared" si="126"/>
        <v>0</v>
      </c>
      <c r="AP334" s="166">
        <f t="shared" si="127"/>
        <v>0</v>
      </c>
      <c r="AQ334" s="166">
        <f t="shared" si="128"/>
        <v>0</v>
      </c>
      <c r="AR334" s="167" t="str">
        <f>IF('Year 8 _2022'!$S333="","", 'Year 8 _2022'!$S333)</f>
        <v/>
      </c>
      <c r="AS334" s="166" t="str">
        <f>IF('Year 8 _2022'!$Z333="","", 'Year 8 _2022'!$Z333)</f>
        <v/>
      </c>
      <c r="AT334" s="166" t="str">
        <f t="shared" si="143"/>
        <v/>
      </c>
      <c r="AU334" s="166" t="str">
        <f t="shared" si="129"/>
        <v>NA</v>
      </c>
      <c r="AV334" s="166" t="str">
        <f>IF(AU334="NA","",IF(AU334=999999, "", IF(AU334=888888, "", IF(COUNTIF($AU$11:AU334,AU334)=1,AU334,""))))</f>
        <v/>
      </c>
      <c r="AW334" s="166" t="str">
        <f t="shared" si="130"/>
        <v>NA</v>
      </c>
      <c r="AX334" s="166" t="str">
        <f>IF(AW334="NA","",IF(AW334=999999, "", IF(AW334=888888, "", IF(COUNTIF($AW$11:AW334,AW334)=1,AW334,""))))</f>
        <v/>
      </c>
      <c r="AY334" s="166" t="str">
        <f t="shared" si="131"/>
        <v>NA</v>
      </c>
      <c r="AZ334" s="166" t="str">
        <f>IF(AY334="NA","",IF(AY334=999999, "", IF(AY334=888888, "", IF(COUNTIF($AY$11:AY334,AY334)=1,AY334,""))))</f>
        <v/>
      </c>
      <c r="BA334" s="166">
        <f t="shared" si="138"/>
        <v>0</v>
      </c>
      <c r="BB334" s="166">
        <f t="shared" si="139"/>
        <v>0</v>
      </c>
      <c r="BC334" s="166" t="str">
        <f t="shared" si="140"/>
        <v/>
      </c>
      <c r="BD334" s="166" t="str">
        <f t="shared" si="132"/>
        <v/>
      </c>
      <c r="BE334" s="120" t="str">
        <f t="shared" si="141"/>
        <v>NA</v>
      </c>
      <c r="BF334" s="120" t="str">
        <f>IF(BE334="NA","",IF(BE334=999999, "", IF(BE334=888888, "", IF(COUNTIF($BE$11:BE334,BE334)=1,BE334,""))))</f>
        <v/>
      </c>
      <c r="BG334" s="121"/>
      <c r="BH334" s="121"/>
      <c r="BI334" s="121"/>
      <c r="BJ334" s="121"/>
      <c r="BK334" s="121"/>
      <c r="BL334" s="121"/>
      <c r="BM334" s="119"/>
      <c r="BN334" s="119"/>
      <c r="BO334" s="119"/>
      <c r="BP334" s="119"/>
      <c r="BQ334" s="119"/>
      <c r="BR334" s="119"/>
      <c r="BS334" s="119"/>
      <c r="BT334" s="119"/>
      <c r="BU334" s="119"/>
      <c r="BV334" s="119"/>
      <c r="BW334" s="119"/>
      <c r="BX334" s="119"/>
      <c r="BY334" s="119"/>
      <c r="BZ334" s="121"/>
      <c r="CA334" s="121"/>
      <c r="CB334" s="121"/>
      <c r="CC334" s="121"/>
      <c r="CD334" s="118"/>
      <c r="CE334" s="118"/>
      <c r="CF334" s="26"/>
      <c r="CG334" s="26"/>
      <c r="CH334" s="26"/>
      <c r="CI334" s="26"/>
      <c r="CJ334" s="26"/>
      <c r="CK334" s="26"/>
      <c r="CL334" s="26"/>
      <c r="CM334" s="26"/>
      <c r="CN334" s="26"/>
      <c r="CO334" s="26"/>
      <c r="CP334" s="26"/>
      <c r="CQ334" s="26"/>
      <c r="CR334" s="26"/>
      <c r="CS334" s="26"/>
      <c r="CT334" s="26"/>
      <c r="CU334" s="26"/>
    </row>
    <row r="335" spans="1:99" ht="15.5" x14ac:dyDescent="0.35">
      <c r="A335" s="203" t="str">
        <f t="shared" si="133"/>
        <v/>
      </c>
      <c r="B335" s="161" t="str">
        <f>IF('Year 8 _2022'!$B334="","", 'Year 8 _2022'!$B334)</f>
        <v/>
      </c>
      <c r="C335" s="160" t="str">
        <f>IF('Year 8 _2022'!$C334="","", 'Year 8 _2022'!$C334)</f>
        <v>NA</v>
      </c>
      <c r="D335" s="149" t="str">
        <f>IF('Year 8 _2022'!$D334="","", 'Year 8 _2022'!$D334)</f>
        <v/>
      </c>
      <c r="E335" s="138"/>
      <c r="F335" s="230" t="str">
        <f>IF('Year 8 _2022'!$E334="","", 'Year 8 _2022'!$E334)</f>
        <v/>
      </c>
      <c r="G335" s="161" t="str">
        <f>IF('Year 8 _2022'!$AB334="","", 'Year 8 _2022'!$AB334)</f>
        <v/>
      </c>
      <c r="H335" s="120"/>
      <c r="I335" s="171" t="str">
        <f>IF('Year 8 _2022'!$I334="","", 'Year 8 _2022'!$I334)</f>
        <v/>
      </c>
      <c r="J335" s="181"/>
      <c r="K335" s="180" t="str">
        <f>IF('Year 8 _2022'!$J334="","", 'Year 8 _2022'!$J334)</f>
        <v/>
      </c>
      <c r="L335" s="181"/>
      <c r="M335" s="180">
        <f t="shared" si="142"/>
        <v>0</v>
      </c>
      <c r="N335" s="180" t="str">
        <f>IF('Year 8 _2022'!$L334="","", 'Year 8 _2022'!$L334)</f>
        <v/>
      </c>
      <c r="O335" s="181"/>
      <c r="P335" s="171">
        <f>IF('Year 8 _2022'!$O334="",0, ('Year 8 _2022'!$O334+'Year 8 _2022'!$R334))</f>
        <v>0</v>
      </c>
      <c r="Q335" s="181"/>
      <c r="R335" s="180">
        <f>IF('Year 8 _2022'!$P334="",0, 'Year 8 _2022'!$P334)</f>
        <v>0</v>
      </c>
      <c r="S335" s="242"/>
      <c r="T335" s="349"/>
      <c r="U335" s="242"/>
      <c r="V335" s="174">
        <f t="shared" si="134"/>
        <v>0</v>
      </c>
      <c r="W335" s="351"/>
      <c r="X335" s="175"/>
      <c r="Y335" s="180">
        <f>IF('Year 8 _2022'!$V334="",0, ('Year 8 _2022'!$V334+'Year 8 _2022'!$Y334))</f>
        <v>0</v>
      </c>
      <c r="Z335" s="181"/>
      <c r="AA335" s="162">
        <f>IF('Year 8 _2022'!$W334="",0, 'Year 8 _2022'!$W334)</f>
        <v>0</v>
      </c>
      <c r="AB335" s="184"/>
      <c r="AC335" s="353"/>
      <c r="AD335" s="120"/>
      <c r="AE335" s="174">
        <f t="shared" ref="AE335:AE398" si="144">IFERROR(((($AP335+$AQ335+$AD335)/$AG335)*100),0)</f>
        <v>0</v>
      </c>
      <c r="AF335" s="183"/>
      <c r="AG335" s="165" t="str">
        <f t="shared" si="135"/>
        <v/>
      </c>
      <c r="AH335" s="170" t="str">
        <f t="shared" si="136"/>
        <v/>
      </c>
      <c r="AI335" s="153">
        <f t="shared" si="121"/>
        <v>0</v>
      </c>
      <c r="AJ335" s="166" t="str">
        <f t="shared" si="137"/>
        <v>NA</v>
      </c>
      <c r="AK335" s="166" t="str">
        <f t="shared" si="122"/>
        <v/>
      </c>
      <c r="AL335" s="166" t="str">
        <f t="shared" si="123"/>
        <v/>
      </c>
      <c r="AM335" s="166" t="str">
        <f t="shared" si="124"/>
        <v/>
      </c>
      <c r="AN335" s="166">
        <f t="shared" si="125"/>
        <v>0</v>
      </c>
      <c r="AO335" s="166">
        <f t="shared" si="126"/>
        <v>0</v>
      </c>
      <c r="AP335" s="166">
        <f t="shared" si="127"/>
        <v>0</v>
      </c>
      <c r="AQ335" s="166">
        <f t="shared" si="128"/>
        <v>0</v>
      </c>
      <c r="AR335" s="167" t="str">
        <f>IF('Year 8 _2022'!$S334="","", 'Year 8 _2022'!$S334)</f>
        <v/>
      </c>
      <c r="AS335" s="166" t="str">
        <f>IF('Year 8 _2022'!$Z334="","", 'Year 8 _2022'!$Z334)</f>
        <v/>
      </c>
      <c r="AT335" s="166" t="str">
        <f t="shared" si="143"/>
        <v/>
      </c>
      <c r="AU335" s="166" t="str">
        <f t="shared" si="129"/>
        <v>NA</v>
      </c>
      <c r="AV335" s="166" t="str">
        <f>IF(AU335="NA","",IF(AU335=999999, "", IF(AU335=888888, "", IF(COUNTIF($AU$11:AU335,AU335)=1,AU335,""))))</f>
        <v/>
      </c>
      <c r="AW335" s="166" t="str">
        <f t="shared" si="130"/>
        <v>NA</v>
      </c>
      <c r="AX335" s="166" t="str">
        <f>IF(AW335="NA","",IF(AW335=999999, "", IF(AW335=888888, "", IF(COUNTIF($AW$11:AW335,AW335)=1,AW335,""))))</f>
        <v/>
      </c>
      <c r="AY335" s="166" t="str">
        <f t="shared" si="131"/>
        <v>NA</v>
      </c>
      <c r="AZ335" s="166" t="str">
        <f>IF(AY335="NA","",IF(AY335=999999, "", IF(AY335=888888, "", IF(COUNTIF($AY$11:AY335,AY335)=1,AY335,""))))</f>
        <v/>
      </c>
      <c r="BA335" s="166">
        <f t="shared" si="138"/>
        <v>0</v>
      </c>
      <c r="BB335" s="166">
        <f t="shared" si="139"/>
        <v>0</v>
      </c>
      <c r="BC335" s="166" t="str">
        <f t="shared" si="140"/>
        <v/>
      </c>
      <c r="BD335" s="166" t="str">
        <f t="shared" si="132"/>
        <v/>
      </c>
      <c r="BE335" s="120" t="str">
        <f t="shared" si="141"/>
        <v>NA</v>
      </c>
      <c r="BF335" s="120" t="str">
        <f>IF(BE335="NA","",IF(BE335=999999, "", IF(BE335=888888, "", IF(COUNTIF($BE$11:BE335,BE335)=1,BE335,""))))</f>
        <v/>
      </c>
      <c r="BG335" s="121"/>
      <c r="BH335" s="121"/>
      <c r="BI335" s="121"/>
      <c r="BJ335" s="121"/>
      <c r="BK335" s="121"/>
      <c r="BL335" s="121"/>
      <c r="BM335" s="119"/>
      <c r="BN335" s="119"/>
      <c r="BO335" s="119"/>
      <c r="BP335" s="119"/>
      <c r="BQ335" s="119"/>
      <c r="BR335" s="119"/>
      <c r="BS335" s="119"/>
      <c r="BT335" s="119"/>
      <c r="BU335" s="119"/>
      <c r="BV335" s="119"/>
      <c r="BW335" s="119"/>
      <c r="BX335" s="119"/>
      <c r="BY335" s="119"/>
      <c r="BZ335" s="121"/>
      <c r="CA335" s="121"/>
      <c r="CB335" s="121"/>
      <c r="CC335" s="121"/>
      <c r="CD335" s="118"/>
      <c r="CE335" s="118"/>
      <c r="CF335" s="26"/>
      <c r="CG335" s="26"/>
      <c r="CH335" s="26"/>
      <c r="CI335" s="26"/>
      <c r="CJ335" s="26"/>
      <c r="CK335" s="26"/>
      <c r="CL335" s="26"/>
      <c r="CM335" s="26"/>
      <c r="CN335" s="26"/>
      <c r="CO335" s="26"/>
      <c r="CP335" s="26"/>
      <c r="CQ335" s="26"/>
      <c r="CR335" s="26"/>
      <c r="CS335" s="26"/>
      <c r="CT335" s="26"/>
      <c r="CU335" s="26"/>
    </row>
    <row r="336" spans="1:99" ht="15.5" x14ac:dyDescent="0.35">
      <c r="A336" s="203" t="str">
        <f t="shared" si="133"/>
        <v/>
      </c>
      <c r="B336" s="161" t="str">
        <f>IF('Year 8 _2022'!$B335="","", 'Year 8 _2022'!$B335)</f>
        <v/>
      </c>
      <c r="C336" s="160" t="str">
        <f>IF('Year 8 _2022'!$C335="","", 'Year 8 _2022'!$C335)</f>
        <v>NA</v>
      </c>
      <c r="D336" s="149" t="str">
        <f>IF('Year 8 _2022'!$D335="","", 'Year 8 _2022'!$D335)</f>
        <v/>
      </c>
      <c r="E336" s="138"/>
      <c r="F336" s="230" t="str">
        <f>IF('Year 8 _2022'!$E335="","", 'Year 8 _2022'!$E335)</f>
        <v/>
      </c>
      <c r="G336" s="161" t="str">
        <f>IF('Year 8 _2022'!$AB335="","", 'Year 8 _2022'!$AB335)</f>
        <v/>
      </c>
      <c r="H336" s="120"/>
      <c r="I336" s="171" t="str">
        <f>IF('Year 8 _2022'!$I335="","", 'Year 8 _2022'!$I335)</f>
        <v/>
      </c>
      <c r="J336" s="181"/>
      <c r="K336" s="180" t="str">
        <f>IF('Year 8 _2022'!$J335="","", 'Year 8 _2022'!$J335)</f>
        <v/>
      </c>
      <c r="L336" s="181"/>
      <c r="M336" s="180">
        <f t="shared" si="142"/>
        <v>0</v>
      </c>
      <c r="N336" s="180" t="str">
        <f>IF('Year 8 _2022'!$L335="","", 'Year 8 _2022'!$L335)</f>
        <v/>
      </c>
      <c r="O336" s="181"/>
      <c r="P336" s="171">
        <f>IF('Year 8 _2022'!$O335="",0, ('Year 8 _2022'!$O335+'Year 8 _2022'!$R335))</f>
        <v>0</v>
      </c>
      <c r="Q336" s="181"/>
      <c r="R336" s="180">
        <f>IF('Year 8 _2022'!$P335="",0, 'Year 8 _2022'!$P335)</f>
        <v>0</v>
      </c>
      <c r="S336" s="242"/>
      <c r="T336" s="349"/>
      <c r="U336" s="242"/>
      <c r="V336" s="174">
        <f t="shared" si="134"/>
        <v>0</v>
      </c>
      <c r="W336" s="351"/>
      <c r="X336" s="175"/>
      <c r="Y336" s="180">
        <f>IF('Year 8 _2022'!$V335="",0, ('Year 8 _2022'!$V335+'Year 8 _2022'!$Y335))</f>
        <v>0</v>
      </c>
      <c r="Z336" s="181"/>
      <c r="AA336" s="162">
        <f>IF('Year 8 _2022'!$W335="",0, 'Year 8 _2022'!$W335)</f>
        <v>0</v>
      </c>
      <c r="AB336" s="184"/>
      <c r="AC336" s="353"/>
      <c r="AD336" s="120"/>
      <c r="AE336" s="174">
        <f t="shared" si="144"/>
        <v>0</v>
      </c>
      <c r="AF336" s="183"/>
      <c r="AG336" s="165" t="str">
        <f t="shared" si="135"/>
        <v/>
      </c>
      <c r="AH336" s="170" t="str">
        <f t="shared" si="136"/>
        <v/>
      </c>
      <c r="AI336" s="153">
        <f t="shared" si="121"/>
        <v>0</v>
      </c>
      <c r="AJ336" s="166" t="str">
        <f t="shared" si="137"/>
        <v>NA</v>
      </c>
      <c r="AK336" s="166" t="str">
        <f t="shared" si="122"/>
        <v/>
      </c>
      <c r="AL336" s="166" t="str">
        <f t="shared" si="123"/>
        <v/>
      </c>
      <c r="AM336" s="166" t="str">
        <f t="shared" si="124"/>
        <v/>
      </c>
      <c r="AN336" s="166">
        <f t="shared" si="125"/>
        <v>0</v>
      </c>
      <c r="AO336" s="166">
        <f t="shared" si="126"/>
        <v>0</v>
      </c>
      <c r="AP336" s="166">
        <f t="shared" si="127"/>
        <v>0</v>
      </c>
      <c r="AQ336" s="166">
        <f t="shared" si="128"/>
        <v>0</v>
      </c>
      <c r="AR336" s="167" t="str">
        <f>IF('Year 8 _2022'!$S335="","", 'Year 8 _2022'!$S335)</f>
        <v/>
      </c>
      <c r="AS336" s="166" t="str">
        <f>IF('Year 8 _2022'!$Z335="","", 'Year 8 _2022'!$Z335)</f>
        <v/>
      </c>
      <c r="AT336" s="166" t="str">
        <f t="shared" si="143"/>
        <v/>
      </c>
      <c r="AU336" s="166" t="str">
        <f t="shared" si="129"/>
        <v>NA</v>
      </c>
      <c r="AV336" s="166" t="str">
        <f>IF(AU336="NA","",IF(AU336=999999, "", IF(AU336=888888, "", IF(COUNTIF($AU$11:AU336,AU336)=1,AU336,""))))</f>
        <v/>
      </c>
      <c r="AW336" s="166" t="str">
        <f t="shared" si="130"/>
        <v>NA</v>
      </c>
      <c r="AX336" s="166" t="str">
        <f>IF(AW336="NA","",IF(AW336=999999, "", IF(AW336=888888, "", IF(COUNTIF($AW$11:AW336,AW336)=1,AW336,""))))</f>
        <v/>
      </c>
      <c r="AY336" s="166" t="str">
        <f t="shared" si="131"/>
        <v>NA</v>
      </c>
      <c r="AZ336" s="166" t="str">
        <f>IF(AY336="NA","",IF(AY336=999999, "", IF(AY336=888888, "", IF(COUNTIF($AY$11:AY336,AY336)=1,AY336,""))))</f>
        <v/>
      </c>
      <c r="BA336" s="166">
        <f t="shared" si="138"/>
        <v>0</v>
      </c>
      <c r="BB336" s="166">
        <f t="shared" si="139"/>
        <v>0</v>
      </c>
      <c r="BC336" s="166" t="str">
        <f t="shared" si="140"/>
        <v/>
      </c>
      <c r="BD336" s="166" t="str">
        <f t="shared" si="132"/>
        <v/>
      </c>
      <c r="BE336" s="120" t="str">
        <f t="shared" si="141"/>
        <v>NA</v>
      </c>
      <c r="BF336" s="120" t="str">
        <f>IF(BE336="NA","",IF(BE336=999999, "", IF(BE336=888888, "", IF(COUNTIF($BE$11:BE336,BE336)=1,BE336,""))))</f>
        <v/>
      </c>
      <c r="BG336" s="121"/>
      <c r="BH336" s="121"/>
      <c r="BI336" s="121"/>
      <c r="BJ336" s="121"/>
      <c r="BK336" s="121"/>
      <c r="BL336" s="121"/>
      <c r="BM336" s="119"/>
      <c r="BN336" s="119"/>
      <c r="BO336" s="119"/>
      <c r="BP336" s="119"/>
      <c r="BQ336" s="119"/>
      <c r="BR336" s="119"/>
      <c r="BS336" s="119"/>
      <c r="BT336" s="119"/>
      <c r="BU336" s="119"/>
      <c r="BV336" s="119"/>
      <c r="BW336" s="119"/>
      <c r="BX336" s="119"/>
      <c r="BY336" s="119"/>
      <c r="BZ336" s="121"/>
      <c r="CA336" s="121"/>
      <c r="CB336" s="121"/>
      <c r="CC336" s="121"/>
      <c r="CD336" s="118"/>
      <c r="CE336" s="118"/>
      <c r="CF336" s="26"/>
      <c r="CG336" s="26"/>
      <c r="CH336" s="26"/>
      <c r="CI336" s="26"/>
      <c r="CJ336" s="26"/>
      <c r="CK336" s="26"/>
      <c r="CL336" s="26"/>
      <c r="CM336" s="26"/>
      <c r="CN336" s="26"/>
      <c r="CO336" s="26"/>
      <c r="CP336" s="26"/>
      <c r="CQ336" s="26"/>
      <c r="CR336" s="26"/>
      <c r="CS336" s="26"/>
      <c r="CT336" s="26"/>
      <c r="CU336" s="26"/>
    </row>
    <row r="337" spans="1:99" ht="15.5" x14ac:dyDescent="0.35">
      <c r="A337" s="203" t="str">
        <f t="shared" si="133"/>
        <v/>
      </c>
      <c r="B337" s="161" t="str">
        <f>IF('Year 8 _2022'!$B336="","", 'Year 8 _2022'!$B336)</f>
        <v/>
      </c>
      <c r="C337" s="160" t="str">
        <f>IF('Year 8 _2022'!$C336="","", 'Year 8 _2022'!$C336)</f>
        <v>NA</v>
      </c>
      <c r="D337" s="149" t="str">
        <f>IF('Year 8 _2022'!$D336="","", 'Year 8 _2022'!$D336)</f>
        <v/>
      </c>
      <c r="E337" s="138"/>
      <c r="F337" s="230" t="str">
        <f>IF('Year 8 _2022'!$E336="","", 'Year 8 _2022'!$E336)</f>
        <v/>
      </c>
      <c r="G337" s="161" t="str">
        <f>IF('Year 8 _2022'!$AB336="","", 'Year 8 _2022'!$AB336)</f>
        <v/>
      </c>
      <c r="H337" s="120"/>
      <c r="I337" s="171" t="str">
        <f>IF('Year 8 _2022'!$I336="","", 'Year 8 _2022'!$I336)</f>
        <v/>
      </c>
      <c r="J337" s="181"/>
      <c r="K337" s="180" t="str">
        <f>IF('Year 8 _2022'!$J336="","", 'Year 8 _2022'!$J336)</f>
        <v/>
      </c>
      <c r="L337" s="181"/>
      <c r="M337" s="180">
        <f t="shared" si="142"/>
        <v>0</v>
      </c>
      <c r="N337" s="180" t="str">
        <f>IF('Year 8 _2022'!$L336="","", 'Year 8 _2022'!$L336)</f>
        <v/>
      </c>
      <c r="O337" s="181"/>
      <c r="P337" s="171">
        <f>IF('Year 8 _2022'!$O336="",0, ('Year 8 _2022'!$O336+'Year 8 _2022'!$R336))</f>
        <v>0</v>
      </c>
      <c r="Q337" s="181"/>
      <c r="R337" s="180">
        <f>IF('Year 8 _2022'!$P336="",0, 'Year 8 _2022'!$P336)</f>
        <v>0</v>
      </c>
      <c r="S337" s="242"/>
      <c r="T337" s="349"/>
      <c r="U337" s="242"/>
      <c r="V337" s="174">
        <f t="shared" si="134"/>
        <v>0</v>
      </c>
      <c r="W337" s="351"/>
      <c r="X337" s="175"/>
      <c r="Y337" s="180">
        <f>IF('Year 8 _2022'!$V336="",0, ('Year 8 _2022'!$V336+'Year 8 _2022'!$Y336))</f>
        <v>0</v>
      </c>
      <c r="Z337" s="181"/>
      <c r="AA337" s="162">
        <f>IF('Year 8 _2022'!$W336="",0, 'Year 8 _2022'!$W336)</f>
        <v>0</v>
      </c>
      <c r="AB337" s="184"/>
      <c r="AC337" s="353"/>
      <c r="AD337" s="120"/>
      <c r="AE337" s="174">
        <f t="shared" si="144"/>
        <v>0</v>
      </c>
      <c r="AF337" s="183"/>
      <c r="AG337" s="165" t="str">
        <f t="shared" si="135"/>
        <v/>
      </c>
      <c r="AH337" s="170" t="str">
        <f t="shared" si="136"/>
        <v/>
      </c>
      <c r="AI337" s="153">
        <f t="shared" si="121"/>
        <v>0</v>
      </c>
      <c r="AJ337" s="166" t="str">
        <f t="shared" si="137"/>
        <v>NA</v>
      </c>
      <c r="AK337" s="166" t="str">
        <f t="shared" si="122"/>
        <v/>
      </c>
      <c r="AL337" s="166" t="str">
        <f t="shared" si="123"/>
        <v/>
      </c>
      <c r="AM337" s="166" t="str">
        <f t="shared" si="124"/>
        <v/>
      </c>
      <c r="AN337" s="166">
        <f t="shared" si="125"/>
        <v>0</v>
      </c>
      <c r="AO337" s="166">
        <f t="shared" si="126"/>
        <v>0</v>
      </c>
      <c r="AP337" s="166">
        <f t="shared" si="127"/>
        <v>0</v>
      </c>
      <c r="AQ337" s="166">
        <f t="shared" si="128"/>
        <v>0</v>
      </c>
      <c r="AR337" s="167" t="str">
        <f>IF('Year 8 _2022'!$S336="","", 'Year 8 _2022'!$S336)</f>
        <v/>
      </c>
      <c r="AS337" s="166" t="str">
        <f>IF('Year 8 _2022'!$Z336="","", 'Year 8 _2022'!$Z336)</f>
        <v/>
      </c>
      <c r="AT337" s="166" t="str">
        <f t="shared" si="143"/>
        <v/>
      </c>
      <c r="AU337" s="166" t="str">
        <f t="shared" si="129"/>
        <v>NA</v>
      </c>
      <c r="AV337" s="166" t="str">
        <f>IF(AU337="NA","",IF(AU337=999999, "", IF(AU337=888888, "", IF(COUNTIF($AU$11:AU337,AU337)=1,AU337,""))))</f>
        <v/>
      </c>
      <c r="AW337" s="166" t="str">
        <f t="shared" si="130"/>
        <v>NA</v>
      </c>
      <c r="AX337" s="166" t="str">
        <f>IF(AW337="NA","",IF(AW337=999999, "", IF(AW337=888888, "", IF(COUNTIF($AW$11:AW337,AW337)=1,AW337,""))))</f>
        <v/>
      </c>
      <c r="AY337" s="166" t="str">
        <f t="shared" si="131"/>
        <v>NA</v>
      </c>
      <c r="AZ337" s="166" t="str">
        <f>IF(AY337="NA","",IF(AY337=999999, "", IF(AY337=888888, "", IF(COUNTIF($AY$11:AY337,AY337)=1,AY337,""))))</f>
        <v/>
      </c>
      <c r="BA337" s="166">
        <f t="shared" si="138"/>
        <v>0</v>
      </c>
      <c r="BB337" s="166">
        <f t="shared" si="139"/>
        <v>0</v>
      </c>
      <c r="BC337" s="166" t="str">
        <f t="shared" si="140"/>
        <v/>
      </c>
      <c r="BD337" s="166" t="str">
        <f t="shared" si="132"/>
        <v/>
      </c>
      <c r="BE337" s="120" t="str">
        <f t="shared" si="141"/>
        <v>NA</v>
      </c>
      <c r="BF337" s="120" t="str">
        <f>IF(BE337="NA","",IF(BE337=999999, "", IF(BE337=888888, "", IF(COUNTIF($BE$11:BE337,BE337)=1,BE337,""))))</f>
        <v/>
      </c>
      <c r="BG337" s="121"/>
      <c r="BH337" s="121"/>
      <c r="BI337" s="121"/>
      <c r="BJ337" s="121"/>
      <c r="BK337" s="121"/>
      <c r="BL337" s="121"/>
      <c r="BM337" s="119"/>
      <c r="BN337" s="119"/>
      <c r="BO337" s="119"/>
      <c r="BP337" s="119"/>
      <c r="BQ337" s="119"/>
      <c r="BR337" s="119"/>
      <c r="BS337" s="119"/>
      <c r="BT337" s="119"/>
      <c r="BU337" s="119"/>
      <c r="BV337" s="119"/>
      <c r="BW337" s="119"/>
      <c r="BX337" s="119"/>
      <c r="BY337" s="119"/>
      <c r="BZ337" s="121"/>
      <c r="CA337" s="121"/>
      <c r="CB337" s="121"/>
      <c r="CC337" s="121"/>
      <c r="CD337" s="118"/>
      <c r="CE337" s="118"/>
      <c r="CF337" s="26"/>
      <c r="CG337" s="26"/>
      <c r="CH337" s="26"/>
      <c r="CI337" s="26"/>
      <c r="CJ337" s="26"/>
      <c r="CK337" s="26"/>
      <c r="CL337" s="26"/>
      <c r="CM337" s="26"/>
      <c r="CN337" s="26"/>
      <c r="CO337" s="26"/>
      <c r="CP337" s="26"/>
      <c r="CQ337" s="26"/>
      <c r="CR337" s="26"/>
      <c r="CS337" s="26"/>
      <c r="CT337" s="26"/>
      <c r="CU337" s="26"/>
    </row>
    <row r="338" spans="1:99" ht="15.5" x14ac:dyDescent="0.35">
      <c r="A338" s="203" t="str">
        <f t="shared" si="133"/>
        <v/>
      </c>
      <c r="B338" s="161" t="str">
        <f>IF('Year 8 _2022'!$B337="","", 'Year 8 _2022'!$B337)</f>
        <v/>
      </c>
      <c r="C338" s="160" t="str">
        <f>IF('Year 8 _2022'!$C337="","", 'Year 8 _2022'!$C337)</f>
        <v>NA</v>
      </c>
      <c r="D338" s="149" t="str">
        <f>IF('Year 8 _2022'!$D337="","", 'Year 8 _2022'!$D337)</f>
        <v/>
      </c>
      <c r="E338" s="138"/>
      <c r="F338" s="230" t="str">
        <f>IF('Year 8 _2022'!$E337="","", 'Year 8 _2022'!$E337)</f>
        <v/>
      </c>
      <c r="G338" s="161" t="str">
        <f>IF('Year 8 _2022'!$AB337="","", 'Year 8 _2022'!$AB337)</f>
        <v/>
      </c>
      <c r="H338" s="120"/>
      <c r="I338" s="171" t="str">
        <f>IF('Year 8 _2022'!$I337="","", 'Year 8 _2022'!$I337)</f>
        <v/>
      </c>
      <c r="J338" s="181"/>
      <c r="K338" s="180" t="str">
        <f>IF('Year 8 _2022'!$J337="","", 'Year 8 _2022'!$J337)</f>
        <v/>
      </c>
      <c r="L338" s="181"/>
      <c r="M338" s="180">
        <f t="shared" si="142"/>
        <v>0</v>
      </c>
      <c r="N338" s="180" t="str">
        <f>IF('Year 8 _2022'!$L337="","", 'Year 8 _2022'!$L337)</f>
        <v/>
      </c>
      <c r="O338" s="181"/>
      <c r="P338" s="171">
        <f>IF('Year 8 _2022'!$O337="",0, ('Year 8 _2022'!$O337+'Year 8 _2022'!$R337))</f>
        <v>0</v>
      </c>
      <c r="Q338" s="181"/>
      <c r="R338" s="180">
        <f>IF('Year 8 _2022'!$P337="",0, 'Year 8 _2022'!$P337)</f>
        <v>0</v>
      </c>
      <c r="S338" s="242"/>
      <c r="T338" s="349"/>
      <c r="U338" s="242"/>
      <c r="V338" s="174">
        <f t="shared" si="134"/>
        <v>0</v>
      </c>
      <c r="W338" s="351"/>
      <c r="X338" s="175"/>
      <c r="Y338" s="180">
        <f>IF('Year 8 _2022'!$V337="",0, ('Year 8 _2022'!$V337+'Year 8 _2022'!$Y337))</f>
        <v>0</v>
      </c>
      <c r="Z338" s="181"/>
      <c r="AA338" s="162">
        <f>IF('Year 8 _2022'!$W337="",0, 'Year 8 _2022'!$W337)</f>
        <v>0</v>
      </c>
      <c r="AB338" s="184"/>
      <c r="AC338" s="353"/>
      <c r="AD338" s="120"/>
      <c r="AE338" s="174">
        <f t="shared" si="144"/>
        <v>0</v>
      </c>
      <c r="AF338" s="183"/>
      <c r="AG338" s="165" t="str">
        <f t="shared" si="135"/>
        <v/>
      </c>
      <c r="AH338" s="170" t="str">
        <f t="shared" si="136"/>
        <v/>
      </c>
      <c r="AI338" s="153">
        <f t="shared" si="121"/>
        <v>0</v>
      </c>
      <c r="AJ338" s="166" t="str">
        <f t="shared" si="137"/>
        <v>NA</v>
      </c>
      <c r="AK338" s="166" t="str">
        <f t="shared" si="122"/>
        <v/>
      </c>
      <c r="AL338" s="166" t="str">
        <f t="shared" si="123"/>
        <v/>
      </c>
      <c r="AM338" s="166" t="str">
        <f t="shared" si="124"/>
        <v/>
      </c>
      <c r="AN338" s="166">
        <f t="shared" si="125"/>
        <v>0</v>
      </c>
      <c r="AO338" s="166">
        <f t="shared" si="126"/>
        <v>0</v>
      </c>
      <c r="AP338" s="166">
        <f t="shared" si="127"/>
        <v>0</v>
      </c>
      <c r="AQ338" s="166">
        <f t="shared" si="128"/>
        <v>0</v>
      </c>
      <c r="AR338" s="167" t="str">
        <f>IF('Year 8 _2022'!$S337="","", 'Year 8 _2022'!$S337)</f>
        <v/>
      </c>
      <c r="AS338" s="166" t="str">
        <f>IF('Year 8 _2022'!$Z337="","", 'Year 8 _2022'!$Z337)</f>
        <v/>
      </c>
      <c r="AT338" s="166" t="str">
        <f t="shared" si="143"/>
        <v/>
      </c>
      <c r="AU338" s="166" t="str">
        <f t="shared" si="129"/>
        <v>NA</v>
      </c>
      <c r="AV338" s="166" t="str">
        <f>IF(AU338="NA","",IF(AU338=999999, "", IF(AU338=888888, "", IF(COUNTIF($AU$11:AU338,AU338)=1,AU338,""))))</f>
        <v/>
      </c>
      <c r="AW338" s="166" t="str">
        <f t="shared" si="130"/>
        <v>NA</v>
      </c>
      <c r="AX338" s="166" t="str">
        <f>IF(AW338="NA","",IF(AW338=999999, "", IF(AW338=888888, "", IF(COUNTIF($AW$11:AW338,AW338)=1,AW338,""))))</f>
        <v/>
      </c>
      <c r="AY338" s="166" t="str">
        <f t="shared" si="131"/>
        <v>NA</v>
      </c>
      <c r="AZ338" s="166" t="str">
        <f>IF(AY338="NA","",IF(AY338=999999, "", IF(AY338=888888, "", IF(COUNTIF($AY$11:AY338,AY338)=1,AY338,""))))</f>
        <v/>
      </c>
      <c r="BA338" s="166">
        <f t="shared" si="138"/>
        <v>0</v>
      </c>
      <c r="BB338" s="166">
        <f t="shared" si="139"/>
        <v>0</v>
      </c>
      <c r="BC338" s="166" t="str">
        <f t="shared" si="140"/>
        <v/>
      </c>
      <c r="BD338" s="166" t="str">
        <f t="shared" si="132"/>
        <v/>
      </c>
      <c r="BE338" s="120" t="str">
        <f t="shared" si="141"/>
        <v>NA</v>
      </c>
      <c r="BF338" s="120" t="str">
        <f>IF(BE338="NA","",IF(BE338=999999, "", IF(BE338=888888, "", IF(COUNTIF($BE$11:BE338,BE338)=1,BE338,""))))</f>
        <v/>
      </c>
      <c r="BG338" s="121"/>
      <c r="BH338" s="121"/>
      <c r="BI338" s="121"/>
      <c r="BJ338" s="121"/>
      <c r="BK338" s="121"/>
      <c r="BL338" s="121"/>
      <c r="BM338" s="119"/>
      <c r="BN338" s="119"/>
      <c r="BO338" s="119"/>
      <c r="BP338" s="119"/>
      <c r="BQ338" s="119"/>
      <c r="BR338" s="119"/>
      <c r="BS338" s="119"/>
      <c r="BT338" s="119"/>
      <c r="BU338" s="119"/>
      <c r="BV338" s="119"/>
      <c r="BW338" s="119"/>
      <c r="BX338" s="119"/>
      <c r="BY338" s="119"/>
      <c r="BZ338" s="121"/>
      <c r="CA338" s="121"/>
      <c r="CB338" s="121"/>
      <c r="CC338" s="121"/>
      <c r="CD338" s="118"/>
      <c r="CE338" s="118"/>
      <c r="CF338" s="26"/>
      <c r="CG338" s="26"/>
      <c r="CH338" s="26"/>
      <c r="CI338" s="26"/>
      <c r="CJ338" s="26"/>
      <c r="CK338" s="26"/>
      <c r="CL338" s="26"/>
      <c r="CM338" s="26"/>
      <c r="CN338" s="26"/>
      <c r="CO338" s="26"/>
      <c r="CP338" s="26"/>
      <c r="CQ338" s="26"/>
      <c r="CR338" s="26"/>
      <c r="CS338" s="26"/>
      <c r="CT338" s="26"/>
      <c r="CU338" s="26"/>
    </row>
    <row r="339" spans="1:99" ht="15.5" x14ac:dyDescent="0.35">
      <c r="A339" s="203" t="str">
        <f t="shared" si="133"/>
        <v/>
      </c>
      <c r="B339" s="161" t="str">
        <f>IF('Year 8 _2022'!$B338="","", 'Year 8 _2022'!$B338)</f>
        <v/>
      </c>
      <c r="C339" s="160" t="str">
        <f>IF('Year 8 _2022'!$C338="","", 'Year 8 _2022'!$C338)</f>
        <v>NA</v>
      </c>
      <c r="D339" s="149" t="str">
        <f>IF('Year 8 _2022'!$D338="","", 'Year 8 _2022'!$D338)</f>
        <v/>
      </c>
      <c r="E339" s="138"/>
      <c r="F339" s="230" t="str">
        <f>IF('Year 8 _2022'!$E338="","", 'Year 8 _2022'!$E338)</f>
        <v/>
      </c>
      <c r="G339" s="161" t="str">
        <f>IF('Year 8 _2022'!$AB338="","", 'Year 8 _2022'!$AB338)</f>
        <v/>
      </c>
      <c r="H339" s="120"/>
      <c r="I339" s="171" t="str">
        <f>IF('Year 8 _2022'!$I338="","", 'Year 8 _2022'!$I338)</f>
        <v/>
      </c>
      <c r="J339" s="181"/>
      <c r="K339" s="180" t="str">
        <f>IF('Year 8 _2022'!$J338="","", 'Year 8 _2022'!$J338)</f>
        <v/>
      </c>
      <c r="L339" s="181"/>
      <c r="M339" s="180">
        <f t="shared" si="142"/>
        <v>0</v>
      </c>
      <c r="N339" s="180" t="str">
        <f>IF('Year 8 _2022'!$L338="","", 'Year 8 _2022'!$L338)</f>
        <v/>
      </c>
      <c r="O339" s="181"/>
      <c r="P339" s="171">
        <f>IF('Year 8 _2022'!$O338="",0, ('Year 8 _2022'!$O338+'Year 8 _2022'!$R338))</f>
        <v>0</v>
      </c>
      <c r="Q339" s="181"/>
      <c r="R339" s="180">
        <f>IF('Year 8 _2022'!$P338="",0, 'Year 8 _2022'!$P338)</f>
        <v>0</v>
      </c>
      <c r="S339" s="242"/>
      <c r="T339" s="349"/>
      <c r="U339" s="242"/>
      <c r="V339" s="174">
        <f t="shared" si="134"/>
        <v>0</v>
      </c>
      <c r="W339" s="351"/>
      <c r="X339" s="175"/>
      <c r="Y339" s="180">
        <f>IF('Year 8 _2022'!$V338="",0, ('Year 8 _2022'!$V338+'Year 8 _2022'!$Y338))</f>
        <v>0</v>
      </c>
      <c r="Z339" s="181"/>
      <c r="AA339" s="162">
        <f>IF('Year 8 _2022'!$W338="",0, 'Year 8 _2022'!$W338)</f>
        <v>0</v>
      </c>
      <c r="AB339" s="184"/>
      <c r="AC339" s="353"/>
      <c r="AD339" s="120"/>
      <c r="AE339" s="174">
        <f t="shared" si="144"/>
        <v>0</v>
      </c>
      <c r="AF339" s="183"/>
      <c r="AG339" s="165" t="str">
        <f t="shared" si="135"/>
        <v/>
      </c>
      <c r="AH339" s="170" t="str">
        <f t="shared" si="136"/>
        <v/>
      </c>
      <c r="AI339" s="153">
        <f t="shared" si="121"/>
        <v>0</v>
      </c>
      <c r="AJ339" s="166" t="str">
        <f t="shared" si="137"/>
        <v>NA</v>
      </c>
      <c r="AK339" s="166" t="str">
        <f t="shared" si="122"/>
        <v/>
      </c>
      <c r="AL339" s="166" t="str">
        <f t="shared" si="123"/>
        <v/>
      </c>
      <c r="AM339" s="166" t="str">
        <f t="shared" si="124"/>
        <v/>
      </c>
      <c r="AN339" s="166">
        <f t="shared" si="125"/>
        <v>0</v>
      </c>
      <c r="AO339" s="166">
        <f t="shared" si="126"/>
        <v>0</v>
      </c>
      <c r="AP339" s="166">
        <f t="shared" si="127"/>
        <v>0</v>
      </c>
      <c r="AQ339" s="166">
        <f t="shared" si="128"/>
        <v>0</v>
      </c>
      <c r="AR339" s="167" t="str">
        <f>IF('Year 8 _2022'!$S338="","", 'Year 8 _2022'!$S338)</f>
        <v/>
      </c>
      <c r="AS339" s="166" t="str">
        <f>IF('Year 8 _2022'!$Z338="","", 'Year 8 _2022'!$Z338)</f>
        <v/>
      </c>
      <c r="AT339" s="166" t="str">
        <f t="shared" si="143"/>
        <v/>
      </c>
      <c r="AU339" s="166" t="str">
        <f t="shared" si="129"/>
        <v>NA</v>
      </c>
      <c r="AV339" s="166" t="str">
        <f>IF(AU339="NA","",IF(AU339=999999, "", IF(AU339=888888, "", IF(COUNTIF($AU$11:AU339,AU339)=1,AU339,""))))</f>
        <v/>
      </c>
      <c r="AW339" s="166" t="str">
        <f t="shared" si="130"/>
        <v>NA</v>
      </c>
      <c r="AX339" s="166" t="str">
        <f>IF(AW339="NA","",IF(AW339=999999, "", IF(AW339=888888, "", IF(COUNTIF($AW$11:AW339,AW339)=1,AW339,""))))</f>
        <v/>
      </c>
      <c r="AY339" s="166" t="str">
        <f t="shared" si="131"/>
        <v>NA</v>
      </c>
      <c r="AZ339" s="166" t="str">
        <f>IF(AY339="NA","",IF(AY339=999999, "", IF(AY339=888888, "", IF(COUNTIF($AY$11:AY339,AY339)=1,AY339,""))))</f>
        <v/>
      </c>
      <c r="BA339" s="166">
        <f t="shared" si="138"/>
        <v>0</v>
      </c>
      <c r="BB339" s="166">
        <f t="shared" si="139"/>
        <v>0</v>
      </c>
      <c r="BC339" s="166" t="str">
        <f t="shared" si="140"/>
        <v/>
      </c>
      <c r="BD339" s="166" t="str">
        <f t="shared" si="132"/>
        <v/>
      </c>
      <c r="BE339" s="120" t="str">
        <f t="shared" si="141"/>
        <v>NA</v>
      </c>
      <c r="BF339" s="120" t="str">
        <f>IF(BE339="NA","",IF(BE339=999999, "", IF(BE339=888888, "", IF(COUNTIF($BE$11:BE339,BE339)=1,BE339,""))))</f>
        <v/>
      </c>
      <c r="BG339" s="121"/>
      <c r="BH339" s="121"/>
      <c r="BI339" s="121"/>
      <c r="BJ339" s="121"/>
      <c r="BK339" s="121"/>
      <c r="BL339" s="121"/>
      <c r="BM339" s="119"/>
      <c r="BN339" s="119"/>
      <c r="BO339" s="119"/>
      <c r="BP339" s="119"/>
      <c r="BQ339" s="119"/>
      <c r="BR339" s="119"/>
      <c r="BS339" s="119"/>
      <c r="BT339" s="119"/>
      <c r="BU339" s="119"/>
      <c r="BV339" s="119"/>
      <c r="BW339" s="119"/>
      <c r="BX339" s="119"/>
      <c r="BY339" s="119"/>
      <c r="BZ339" s="121"/>
      <c r="CA339" s="121"/>
      <c r="CB339" s="121"/>
      <c r="CC339" s="121"/>
      <c r="CD339" s="118"/>
      <c r="CE339" s="118"/>
      <c r="CF339" s="26"/>
      <c r="CG339" s="26"/>
      <c r="CH339" s="26"/>
      <c r="CI339" s="26"/>
      <c r="CJ339" s="26"/>
      <c r="CK339" s="26"/>
      <c r="CL339" s="26"/>
      <c r="CM339" s="26"/>
      <c r="CN339" s="26"/>
      <c r="CO339" s="26"/>
      <c r="CP339" s="26"/>
      <c r="CQ339" s="26"/>
      <c r="CR339" s="26"/>
      <c r="CS339" s="26"/>
      <c r="CT339" s="26"/>
      <c r="CU339" s="26"/>
    </row>
    <row r="340" spans="1:99" ht="15.5" x14ac:dyDescent="0.35">
      <c r="A340" s="203" t="str">
        <f t="shared" si="133"/>
        <v/>
      </c>
      <c r="B340" s="161" t="str">
        <f>IF('Year 8 _2022'!$B339="","", 'Year 8 _2022'!$B339)</f>
        <v/>
      </c>
      <c r="C340" s="160" t="str">
        <f>IF('Year 8 _2022'!$C339="","", 'Year 8 _2022'!$C339)</f>
        <v>NA</v>
      </c>
      <c r="D340" s="149" t="str">
        <f>IF('Year 8 _2022'!$D339="","", 'Year 8 _2022'!$D339)</f>
        <v/>
      </c>
      <c r="E340" s="138"/>
      <c r="F340" s="230" t="str">
        <f>IF('Year 8 _2022'!$E339="","", 'Year 8 _2022'!$E339)</f>
        <v/>
      </c>
      <c r="G340" s="161" t="str">
        <f>IF('Year 8 _2022'!$AB339="","", 'Year 8 _2022'!$AB339)</f>
        <v/>
      </c>
      <c r="H340" s="120"/>
      <c r="I340" s="171" t="str">
        <f>IF('Year 8 _2022'!$I339="","", 'Year 8 _2022'!$I339)</f>
        <v/>
      </c>
      <c r="J340" s="181"/>
      <c r="K340" s="180" t="str">
        <f>IF('Year 8 _2022'!$J339="","", 'Year 8 _2022'!$J339)</f>
        <v/>
      </c>
      <c r="L340" s="181"/>
      <c r="M340" s="180">
        <f t="shared" si="142"/>
        <v>0</v>
      </c>
      <c r="N340" s="180" t="str">
        <f>IF('Year 8 _2022'!$L339="","", 'Year 8 _2022'!$L339)</f>
        <v/>
      </c>
      <c r="O340" s="181"/>
      <c r="P340" s="171">
        <f>IF('Year 8 _2022'!$O339="",0, ('Year 8 _2022'!$O339+'Year 8 _2022'!$R339))</f>
        <v>0</v>
      </c>
      <c r="Q340" s="181"/>
      <c r="R340" s="180">
        <f>IF('Year 8 _2022'!$P339="",0, 'Year 8 _2022'!$P339)</f>
        <v>0</v>
      </c>
      <c r="S340" s="242"/>
      <c r="T340" s="349"/>
      <c r="U340" s="242"/>
      <c r="V340" s="174">
        <f t="shared" si="134"/>
        <v>0</v>
      </c>
      <c r="W340" s="351"/>
      <c r="X340" s="175"/>
      <c r="Y340" s="180">
        <f>IF('Year 8 _2022'!$V339="",0, ('Year 8 _2022'!$V339+'Year 8 _2022'!$Y339))</f>
        <v>0</v>
      </c>
      <c r="Z340" s="181"/>
      <c r="AA340" s="162">
        <f>IF('Year 8 _2022'!$W339="",0, 'Year 8 _2022'!$W339)</f>
        <v>0</v>
      </c>
      <c r="AB340" s="184"/>
      <c r="AC340" s="353"/>
      <c r="AD340" s="120"/>
      <c r="AE340" s="174">
        <f t="shared" si="144"/>
        <v>0</v>
      </c>
      <c r="AF340" s="183"/>
      <c r="AG340" s="165" t="str">
        <f t="shared" si="135"/>
        <v/>
      </c>
      <c r="AH340" s="170" t="str">
        <f t="shared" si="136"/>
        <v/>
      </c>
      <c r="AI340" s="153">
        <f t="shared" si="121"/>
        <v>0</v>
      </c>
      <c r="AJ340" s="166" t="str">
        <f t="shared" si="137"/>
        <v>NA</v>
      </c>
      <c r="AK340" s="166" t="str">
        <f t="shared" si="122"/>
        <v/>
      </c>
      <c r="AL340" s="166" t="str">
        <f t="shared" si="123"/>
        <v/>
      </c>
      <c r="AM340" s="166" t="str">
        <f t="shared" si="124"/>
        <v/>
      </c>
      <c r="AN340" s="166">
        <f t="shared" si="125"/>
        <v>0</v>
      </c>
      <c r="AO340" s="166">
        <f t="shared" si="126"/>
        <v>0</v>
      </c>
      <c r="AP340" s="166">
        <f t="shared" si="127"/>
        <v>0</v>
      </c>
      <c r="AQ340" s="166">
        <f t="shared" si="128"/>
        <v>0</v>
      </c>
      <c r="AR340" s="167" t="str">
        <f>IF('Year 8 _2022'!$S339="","", 'Year 8 _2022'!$S339)</f>
        <v/>
      </c>
      <c r="AS340" s="166" t="str">
        <f>IF('Year 8 _2022'!$Z339="","", 'Year 8 _2022'!$Z339)</f>
        <v/>
      </c>
      <c r="AT340" s="166" t="str">
        <f t="shared" si="143"/>
        <v/>
      </c>
      <c r="AU340" s="166" t="str">
        <f t="shared" si="129"/>
        <v>NA</v>
      </c>
      <c r="AV340" s="166" t="str">
        <f>IF(AU340="NA","",IF(AU340=999999, "", IF(AU340=888888, "", IF(COUNTIF($AU$11:AU340,AU340)=1,AU340,""))))</f>
        <v/>
      </c>
      <c r="AW340" s="166" t="str">
        <f t="shared" si="130"/>
        <v>NA</v>
      </c>
      <c r="AX340" s="166" t="str">
        <f>IF(AW340="NA","",IF(AW340=999999, "", IF(AW340=888888, "", IF(COUNTIF($AW$11:AW340,AW340)=1,AW340,""))))</f>
        <v/>
      </c>
      <c r="AY340" s="166" t="str">
        <f t="shared" si="131"/>
        <v>NA</v>
      </c>
      <c r="AZ340" s="166" t="str">
        <f>IF(AY340="NA","",IF(AY340=999999, "", IF(AY340=888888, "", IF(COUNTIF($AY$11:AY340,AY340)=1,AY340,""))))</f>
        <v/>
      </c>
      <c r="BA340" s="166">
        <f t="shared" si="138"/>
        <v>0</v>
      </c>
      <c r="BB340" s="166">
        <f t="shared" si="139"/>
        <v>0</v>
      </c>
      <c r="BC340" s="166" t="str">
        <f t="shared" si="140"/>
        <v/>
      </c>
      <c r="BD340" s="166" t="str">
        <f t="shared" si="132"/>
        <v/>
      </c>
      <c r="BE340" s="120" t="str">
        <f t="shared" si="141"/>
        <v>NA</v>
      </c>
      <c r="BF340" s="120" t="str">
        <f>IF(BE340="NA","",IF(BE340=999999, "", IF(BE340=888888, "", IF(COUNTIF($BE$11:BE340,BE340)=1,BE340,""))))</f>
        <v/>
      </c>
      <c r="BG340" s="121"/>
      <c r="BH340" s="121"/>
      <c r="BI340" s="121"/>
      <c r="BJ340" s="121"/>
      <c r="BK340" s="121"/>
      <c r="BL340" s="121"/>
      <c r="BM340" s="119"/>
      <c r="BN340" s="119"/>
      <c r="BO340" s="119"/>
      <c r="BP340" s="119"/>
      <c r="BQ340" s="119"/>
      <c r="BR340" s="119"/>
      <c r="BS340" s="119"/>
      <c r="BT340" s="119"/>
      <c r="BU340" s="119"/>
      <c r="BV340" s="119"/>
      <c r="BW340" s="119"/>
      <c r="BX340" s="119"/>
      <c r="BY340" s="119"/>
      <c r="BZ340" s="121"/>
      <c r="CA340" s="121"/>
      <c r="CB340" s="121"/>
      <c r="CC340" s="121"/>
      <c r="CD340" s="118"/>
      <c r="CE340" s="118"/>
      <c r="CF340" s="26"/>
      <c r="CG340" s="26"/>
      <c r="CH340" s="26"/>
      <c r="CI340" s="26"/>
      <c r="CJ340" s="26"/>
      <c r="CK340" s="26"/>
      <c r="CL340" s="26"/>
      <c r="CM340" s="26"/>
      <c r="CN340" s="26"/>
      <c r="CO340" s="26"/>
      <c r="CP340" s="26"/>
      <c r="CQ340" s="26"/>
      <c r="CR340" s="26"/>
      <c r="CS340" s="26"/>
      <c r="CT340" s="26"/>
      <c r="CU340" s="26"/>
    </row>
    <row r="341" spans="1:99" ht="15.5" x14ac:dyDescent="0.35">
      <c r="A341" s="203" t="str">
        <f t="shared" si="133"/>
        <v/>
      </c>
      <c r="B341" s="161" t="str">
        <f>IF('Year 8 _2022'!$B340="","", 'Year 8 _2022'!$B340)</f>
        <v/>
      </c>
      <c r="C341" s="160" t="str">
        <f>IF('Year 8 _2022'!$C340="","", 'Year 8 _2022'!$C340)</f>
        <v>NA</v>
      </c>
      <c r="D341" s="149" t="str">
        <f>IF('Year 8 _2022'!$D340="","", 'Year 8 _2022'!$D340)</f>
        <v/>
      </c>
      <c r="E341" s="138"/>
      <c r="F341" s="230" t="str">
        <f>IF('Year 8 _2022'!$E340="","", 'Year 8 _2022'!$E340)</f>
        <v/>
      </c>
      <c r="G341" s="161" t="str">
        <f>IF('Year 8 _2022'!$AB340="","", 'Year 8 _2022'!$AB340)</f>
        <v/>
      </c>
      <c r="H341" s="120"/>
      <c r="I341" s="171" t="str">
        <f>IF('Year 8 _2022'!$I340="","", 'Year 8 _2022'!$I340)</f>
        <v/>
      </c>
      <c r="J341" s="181"/>
      <c r="K341" s="180" t="str">
        <f>IF('Year 8 _2022'!$J340="","", 'Year 8 _2022'!$J340)</f>
        <v/>
      </c>
      <c r="L341" s="181"/>
      <c r="M341" s="180">
        <f t="shared" si="142"/>
        <v>0</v>
      </c>
      <c r="N341" s="180" t="str">
        <f>IF('Year 8 _2022'!$L340="","", 'Year 8 _2022'!$L340)</f>
        <v/>
      </c>
      <c r="O341" s="181"/>
      <c r="P341" s="171">
        <f>IF('Year 8 _2022'!$O340="",0, ('Year 8 _2022'!$O340+'Year 8 _2022'!$R340))</f>
        <v>0</v>
      </c>
      <c r="Q341" s="181"/>
      <c r="R341" s="180">
        <f>IF('Year 8 _2022'!$P340="",0, 'Year 8 _2022'!$P340)</f>
        <v>0</v>
      </c>
      <c r="S341" s="242"/>
      <c r="T341" s="349"/>
      <c r="U341" s="242"/>
      <c r="V341" s="174">
        <f t="shared" si="134"/>
        <v>0</v>
      </c>
      <c r="W341" s="351"/>
      <c r="X341" s="175"/>
      <c r="Y341" s="180">
        <f>IF('Year 8 _2022'!$V340="",0, ('Year 8 _2022'!$V340+'Year 8 _2022'!$Y340))</f>
        <v>0</v>
      </c>
      <c r="Z341" s="181"/>
      <c r="AA341" s="162">
        <f>IF('Year 8 _2022'!$W340="",0, 'Year 8 _2022'!$W340)</f>
        <v>0</v>
      </c>
      <c r="AB341" s="184"/>
      <c r="AC341" s="353"/>
      <c r="AD341" s="120"/>
      <c r="AE341" s="174">
        <f t="shared" si="144"/>
        <v>0</v>
      </c>
      <c r="AF341" s="183"/>
      <c r="AG341" s="165" t="str">
        <f t="shared" si="135"/>
        <v/>
      </c>
      <c r="AH341" s="170" t="str">
        <f t="shared" si="136"/>
        <v/>
      </c>
      <c r="AI341" s="153">
        <f t="shared" si="121"/>
        <v>0</v>
      </c>
      <c r="AJ341" s="166" t="str">
        <f t="shared" si="137"/>
        <v>NA</v>
      </c>
      <c r="AK341" s="166" t="str">
        <f t="shared" si="122"/>
        <v/>
      </c>
      <c r="AL341" s="166" t="str">
        <f t="shared" si="123"/>
        <v/>
      </c>
      <c r="AM341" s="166" t="str">
        <f t="shared" si="124"/>
        <v/>
      </c>
      <c r="AN341" s="166">
        <f t="shared" si="125"/>
        <v>0</v>
      </c>
      <c r="AO341" s="166">
        <f t="shared" si="126"/>
        <v>0</v>
      </c>
      <c r="AP341" s="166">
        <f t="shared" si="127"/>
        <v>0</v>
      </c>
      <c r="AQ341" s="166">
        <f t="shared" si="128"/>
        <v>0</v>
      </c>
      <c r="AR341" s="167" t="str">
        <f>IF('Year 8 _2022'!$S340="","", 'Year 8 _2022'!$S340)</f>
        <v/>
      </c>
      <c r="AS341" s="166" t="str">
        <f>IF('Year 8 _2022'!$Z340="","", 'Year 8 _2022'!$Z340)</f>
        <v/>
      </c>
      <c r="AT341" s="166" t="str">
        <f t="shared" si="143"/>
        <v/>
      </c>
      <c r="AU341" s="166" t="str">
        <f t="shared" si="129"/>
        <v>NA</v>
      </c>
      <c r="AV341" s="166" t="str">
        <f>IF(AU341="NA","",IF(AU341=999999, "", IF(AU341=888888, "", IF(COUNTIF($AU$11:AU341,AU341)=1,AU341,""))))</f>
        <v/>
      </c>
      <c r="AW341" s="166" t="str">
        <f t="shared" si="130"/>
        <v>NA</v>
      </c>
      <c r="AX341" s="166" t="str">
        <f>IF(AW341="NA","",IF(AW341=999999, "", IF(AW341=888888, "", IF(COUNTIF($AW$11:AW341,AW341)=1,AW341,""))))</f>
        <v/>
      </c>
      <c r="AY341" s="166" t="str">
        <f t="shared" si="131"/>
        <v>NA</v>
      </c>
      <c r="AZ341" s="166" t="str">
        <f>IF(AY341="NA","",IF(AY341=999999, "", IF(AY341=888888, "", IF(COUNTIF($AY$11:AY341,AY341)=1,AY341,""))))</f>
        <v/>
      </c>
      <c r="BA341" s="166">
        <f t="shared" si="138"/>
        <v>0</v>
      </c>
      <c r="BB341" s="166">
        <f t="shared" si="139"/>
        <v>0</v>
      </c>
      <c r="BC341" s="166" t="str">
        <f t="shared" si="140"/>
        <v/>
      </c>
      <c r="BD341" s="166" t="str">
        <f t="shared" si="132"/>
        <v/>
      </c>
      <c r="BE341" s="120" t="str">
        <f t="shared" si="141"/>
        <v>NA</v>
      </c>
      <c r="BF341" s="120" t="str">
        <f>IF(BE341="NA","",IF(BE341=999999, "", IF(BE341=888888, "", IF(COUNTIF($BE$11:BE341,BE341)=1,BE341,""))))</f>
        <v/>
      </c>
      <c r="BG341" s="121"/>
      <c r="BH341" s="121"/>
      <c r="BI341" s="121"/>
      <c r="BJ341" s="121"/>
      <c r="BK341" s="121"/>
      <c r="BL341" s="121"/>
      <c r="BM341" s="119"/>
      <c r="BN341" s="119"/>
      <c r="BO341" s="119"/>
      <c r="BP341" s="119"/>
      <c r="BQ341" s="119"/>
      <c r="BR341" s="119"/>
      <c r="BS341" s="119"/>
      <c r="BT341" s="119"/>
      <c r="BU341" s="119"/>
      <c r="BV341" s="119"/>
      <c r="BW341" s="119"/>
      <c r="BX341" s="119"/>
      <c r="BY341" s="119"/>
      <c r="BZ341" s="121"/>
      <c r="CA341" s="121"/>
      <c r="CB341" s="121"/>
      <c r="CC341" s="121"/>
      <c r="CD341" s="118"/>
      <c r="CE341" s="118"/>
      <c r="CF341" s="26"/>
      <c r="CG341" s="26"/>
      <c r="CH341" s="26"/>
      <c r="CI341" s="26"/>
      <c r="CJ341" s="26"/>
      <c r="CK341" s="26"/>
      <c r="CL341" s="26"/>
      <c r="CM341" s="26"/>
      <c r="CN341" s="26"/>
      <c r="CO341" s="26"/>
      <c r="CP341" s="26"/>
      <c r="CQ341" s="26"/>
      <c r="CR341" s="26"/>
      <c r="CS341" s="26"/>
      <c r="CT341" s="26"/>
      <c r="CU341" s="26"/>
    </row>
    <row r="342" spans="1:99" ht="15.5" x14ac:dyDescent="0.35">
      <c r="A342" s="203" t="str">
        <f t="shared" si="133"/>
        <v/>
      </c>
      <c r="B342" s="161" t="str">
        <f>IF('Year 8 _2022'!$B341="","", 'Year 8 _2022'!$B341)</f>
        <v/>
      </c>
      <c r="C342" s="160" t="str">
        <f>IF('Year 8 _2022'!$C341="","", 'Year 8 _2022'!$C341)</f>
        <v>NA</v>
      </c>
      <c r="D342" s="149" t="str">
        <f>IF('Year 8 _2022'!$D341="","", 'Year 8 _2022'!$D341)</f>
        <v/>
      </c>
      <c r="E342" s="138"/>
      <c r="F342" s="230" t="str">
        <f>IF('Year 8 _2022'!$E341="","", 'Year 8 _2022'!$E341)</f>
        <v/>
      </c>
      <c r="G342" s="161" t="str">
        <f>IF('Year 8 _2022'!$AB341="","", 'Year 8 _2022'!$AB341)</f>
        <v/>
      </c>
      <c r="H342" s="120"/>
      <c r="I342" s="171" t="str">
        <f>IF('Year 8 _2022'!$I341="","", 'Year 8 _2022'!$I341)</f>
        <v/>
      </c>
      <c r="J342" s="181"/>
      <c r="K342" s="180" t="str">
        <f>IF('Year 8 _2022'!$J341="","", 'Year 8 _2022'!$J341)</f>
        <v/>
      </c>
      <c r="L342" s="181"/>
      <c r="M342" s="180">
        <f t="shared" si="142"/>
        <v>0</v>
      </c>
      <c r="N342" s="180" t="str">
        <f>IF('Year 8 _2022'!$L341="","", 'Year 8 _2022'!$L341)</f>
        <v/>
      </c>
      <c r="O342" s="181"/>
      <c r="P342" s="171">
        <f>IF('Year 8 _2022'!$O341="",0, ('Year 8 _2022'!$O341+'Year 8 _2022'!$R341))</f>
        <v>0</v>
      </c>
      <c r="Q342" s="181"/>
      <c r="R342" s="180">
        <f>IF('Year 8 _2022'!$P341="",0, 'Year 8 _2022'!$P341)</f>
        <v>0</v>
      </c>
      <c r="S342" s="242"/>
      <c r="T342" s="349"/>
      <c r="U342" s="242"/>
      <c r="V342" s="174">
        <f t="shared" si="134"/>
        <v>0</v>
      </c>
      <c r="W342" s="351"/>
      <c r="X342" s="175"/>
      <c r="Y342" s="180">
        <f>IF('Year 8 _2022'!$V341="",0, ('Year 8 _2022'!$V341+'Year 8 _2022'!$Y341))</f>
        <v>0</v>
      </c>
      <c r="Z342" s="181"/>
      <c r="AA342" s="162">
        <f>IF('Year 8 _2022'!$W341="",0, 'Year 8 _2022'!$W341)</f>
        <v>0</v>
      </c>
      <c r="AB342" s="184"/>
      <c r="AC342" s="353"/>
      <c r="AD342" s="120"/>
      <c r="AE342" s="174">
        <f t="shared" si="144"/>
        <v>0</v>
      </c>
      <c r="AF342" s="183"/>
      <c r="AG342" s="165" t="str">
        <f t="shared" si="135"/>
        <v/>
      </c>
      <c r="AH342" s="170" t="str">
        <f t="shared" si="136"/>
        <v/>
      </c>
      <c r="AI342" s="153">
        <f t="shared" si="121"/>
        <v>0</v>
      </c>
      <c r="AJ342" s="166" t="str">
        <f t="shared" si="137"/>
        <v>NA</v>
      </c>
      <c r="AK342" s="166" t="str">
        <f t="shared" si="122"/>
        <v/>
      </c>
      <c r="AL342" s="166" t="str">
        <f t="shared" si="123"/>
        <v/>
      </c>
      <c r="AM342" s="166" t="str">
        <f t="shared" si="124"/>
        <v/>
      </c>
      <c r="AN342" s="166">
        <f t="shared" si="125"/>
        <v>0</v>
      </c>
      <c r="AO342" s="166">
        <f t="shared" si="126"/>
        <v>0</v>
      </c>
      <c r="AP342" s="166">
        <f t="shared" si="127"/>
        <v>0</v>
      </c>
      <c r="AQ342" s="166">
        <f t="shared" si="128"/>
        <v>0</v>
      </c>
      <c r="AR342" s="167" t="str">
        <f>IF('Year 8 _2022'!$S341="","", 'Year 8 _2022'!$S341)</f>
        <v/>
      </c>
      <c r="AS342" s="166" t="str">
        <f>IF('Year 8 _2022'!$Z341="","", 'Year 8 _2022'!$Z341)</f>
        <v/>
      </c>
      <c r="AT342" s="166" t="str">
        <f t="shared" si="143"/>
        <v/>
      </c>
      <c r="AU342" s="166" t="str">
        <f t="shared" si="129"/>
        <v>NA</v>
      </c>
      <c r="AV342" s="166" t="str">
        <f>IF(AU342="NA","",IF(AU342=999999, "", IF(AU342=888888, "", IF(COUNTIF($AU$11:AU342,AU342)=1,AU342,""))))</f>
        <v/>
      </c>
      <c r="AW342" s="166" t="str">
        <f t="shared" si="130"/>
        <v>NA</v>
      </c>
      <c r="AX342" s="166" t="str">
        <f>IF(AW342="NA","",IF(AW342=999999, "", IF(AW342=888888, "", IF(COUNTIF($AW$11:AW342,AW342)=1,AW342,""))))</f>
        <v/>
      </c>
      <c r="AY342" s="166" t="str">
        <f t="shared" si="131"/>
        <v>NA</v>
      </c>
      <c r="AZ342" s="166" t="str">
        <f>IF(AY342="NA","",IF(AY342=999999, "", IF(AY342=888888, "", IF(COUNTIF($AY$11:AY342,AY342)=1,AY342,""))))</f>
        <v/>
      </c>
      <c r="BA342" s="166">
        <f t="shared" si="138"/>
        <v>0</v>
      </c>
      <c r="BB342" s="166">
        <f t="shared" si="139"/>
        <v>0</v>
      </c>
      <c r="BC342" s="166" t="str">
        <f t="shared" si="140"/>
        <v/>
      </c>
      <c r="BD342" s="166" t="str">
        <f t="shared" si="132"/>
        <v/>
      </c>
      <c r="BE342" s="120" t="str">
        <f t="shared" si="141"/>
        <v>NA</v>
      </c>
      <c r="BF342" s="120" t="str">
        <f>IF(BE342="NA","",IF(BE342=999999, "", IF(BE342=888888, "", IF(COUNTIF($BE$11:BE342,BE342)=1,BE342,""))))</f>
        <v/>
      </c>
      <c r="BG342" s="121"/>
      <c r="BH342" s="121"/>
      <c r="BI342" s="121"/>
      <c r="BJ342" s="121"/>
      <c r="BK342" s="121"/>
      <c r="BL342" s="121"/>
      <c r="BM342" s="119"/>
      <c r="BN342" s="119"/>
      <c r="BO342" s="119"/>
      <c r="BP342" s="119"/>
      <c r="BQ342" s="119"/>
      <c r="BR342" s="119"/>
      <c r="BS342" s="119"/>
      <c r="BT342" s="119"/>
      <c r="BU342" s="119"/>
      <c r="BV342" s="119"/>
      <c r="BW342" s="119"/>
      <c r="BX342" s="119"/>
      <c r="BY342" s="119"/>
      <c r="BZ342" s="121"/>
      <c r="CA342" s="121"/>
      <c r="CB342" s="121"/>
      <c r="CC342" s="121"/>
      <c r="CD342" s="118"/>
      <c r="CE342" s="118"/>
      <c r="CF342" s="26"/>
      <c r="CG342" s="26"/>
      <c r="CH342" s="26"/>
      <c r="CI342" s="26"/>
      <c r="CJ342" s="26"/>
      <c r="CK342" s="26"/>
      <c r="CL342" s="26"/>
      <c r="CM342" s="26"/>
      <c r="CN342" s="26"/>
      <c r="CO342" s="26"/>
      <c r="CP342" s="26"/>
      <c r="CQ342" s="26"/>
      <c r="CR342" s="26"/>
      <c r="CS342" s="26"/>
      <c r="CT342" s="26"/>
      <c r="CU342" s="26"/>
    </row>
    <row r="343" spans="1:99" ht="15.5" x14ac:dyDescent="0.35">
      <c r="A343" s="203" t="str">
        <f t="shared" si="133"/>
        <v/>
      </c>
      <c r="B343" s="161" t="str">
        <f>IF('Year 8 _2022'!$B342="","", 'Year 8 _2022'!$B342)</f>
        <v/>
      </c>
      <c r="C343" s="160" t="str">
        <f>IF('Year 8 _2022'!$C342="","", 'Year 8 _2022'!$C342)</f>
        <v>NA</v>
      </c>
      <c r="D343" s="149" t="str">
        <f>IF('Year 8 _2022'!$D342="","", 'Year 8 _2022'!$D342)</f>
        <v/>
      </c>
      <c r="E343" s="138"/>
      <c r="F343" s="230" t="str">
        <f>IF('Year 8 _2022'!$E342="","", 'Year 8 _2022'!$E342)</f>
        <v/>
      </c>
      <c r="G343" s="161" t="str">
        <f>IF('Year 8 _2022'!$AB342="","", 'Year 8 _2022'!$AB342)</f>
        <v/>
      </c>
      <c r="H343" s="120"/>
      <c r="I343" s="171" t="str">
        <f>IF('Year 8 _2022'!$I342="","", 'Year 8 _2022'!$I342)</f>
        <v/>
      </c>
      <c r="J343" s="181"/>
      <c r="K343" s="180" t="str">
        <f>IF('Year 8 _2022'!$J342="","", 'Year 8 _2022'!$J342)</f>
        <v/>
      </c>
      <c r="L343" s="181"/>
      <c r="M343" s="180">
        <f t="shared" si="142"/>
        <v>0</v>
      </c>
      <c r="N343" s="180" t="str">
        <f>IF('Year 8 _2022'!$L342="","", 'Year 8 _2022'!$L342)</f>
        <v/>
      </c>
      <c r="O343" s="181"/>
      <c r="P343" s="171">
        <f>IF('Year 8 _2022'!$O342="",0, ('Year 8 _2022'!$O342+'Year 8 _2022'!$R342))</f>
        <v>0</v>
      </c>
      <c r="Q343" s="181"/>
      <c r="R343" s="180">
        <f>IF('Year 8 _2022'!$P342="",0, 'Year 8 _2022'!$P342)</f>
        <v>0</v>
      </c>
      <c r="S343" s="242"/>
      <c r="T343" s="349"/>
      <c r="U343" s="242"/>
      <c r="V343" s="174">
        <f t="shared" si="134"/>
        <v>0</v>
      </c>
      <c r="W343" s="351"/>
      <c r="X343" s="175"/>
      <c r="Y343" s="180">
        <f>IF('Year 8 _2022'!$V342="",0, ('Year 8 _2022'!$V342+'Year 8 _2022'!$Y342))</f>
        <v>0</v>
      </c>
      <c r="Z343" s="181"/>
      <c r="AA343" s="162">
        <f>IF('Year 8 _2022'!$W342="",0, 'Year 8 _2022'!$W342)</f>
        <v>0</v>
      </c>
      <c r="AB343" s="184"/>
      <c r="AC343" s="353"/>
      <c r="AD343" s="120"/>
      <c r="AE343" s="174">
        <f t="shared" si="144"/>
        <v>0</v>
      </c>
      <c r="AF343" s="183"/>
      <c r="AG343" s="165" t="str">
        <f t="shared" si="135"/>
        <v/>
      </c>
      <c r="AH343" s="170" t="str">
        <f t="shared" si="136"/>
        <v/>
      </c>
      <c r="AI343" s="153">
        <f t="shared" si="121"/>
        <v>0</v>
      </c>
      <c r="AJ343" s="166" t="str">
        <f t="shared" si="137"/>
        <v>NA</v>
      </c>
      <c r="AK343" s="166" t="str">
        <f t="shared" si="122"/>
        <v/>
      </c>
      <c r="AL343" s="166" t="str">
        <f t="shared" si="123"/>
        <v/>
      </c>
      <c r="AM343" s="166" t="str">
        <f t="shared" si="124"/>
        <v/>
      </c>
      <c r="AN343" s="166">
        <f t="shared" si="125"/>
        <v>0</v>
      </c>
      <c r="AO343" s="166">
        <f t="shared" si="126"/>
        <v>0</v>
      </c>
      <c r="AP343" s="166">
        <f t="shared" si="127"/>
        <v>0</v>
      </c>
      <c r="AQ343" s="166">
        <f t="shared" si="128"/>
        <v>0</v>
      </c>
      <c r="AR343" s="167" t="str">
        <f>IF('Year 8 _2022'!$S342="","", 'Year 8 _2022'!$S342)</f>
        <v/>
      </c>
      <c r="AS343" s="166" t="str">
        <f>IF('Year 8 _2022'!$Z342="","", 'Year 8 _2022'!$Z342)</f>
        <v/>
      </c>
      <c r="AT343" s="166" t="str">
        <f t="shared" si="143"/>
        <v/>
      </c>
      <c r="AU343" s="166" t="str">
        <f t="shared" si="129"/>
        <v>NA</v>
      </c>
      <c r="AV343" s="166" t="str">
        <f>IF(AU343="NA","",IF(AU343=999999, "", IF(AU343=888888, "", IF(COUNTIF($AU$11:AU343,AU343)=1,AU343,""))))</f>
        <v/>
      </c>
      <c r="AW343" s="166" t="str">
        <f t="shared" si="130"/>
        <v>NA</v>
      </c>
      <c r="AX343" s="166" t="str">
        <f>IF(AW343="NA","",IF(AW343=999999, "", IF(AW343=888888, "", IF(COUNTIF($AW$11:AW343,AW343)=1,AW343,""))))</f>
        <v/>
      </c>
      <c r="AY343" s="166" t="str">
        <f t="shared" si="131"/>
        <v>NA</v>
      </c>
      <c r="AZ343" s="166" t="str">
        <f>IF(AY343="NA","",IF(AY343=999999, "", IF(AY343=888888, "", IF(COUNTIF($AY$11:AY343,AY343)=1,AY343,""))))</f>
        <v/>
      </c>
      <c r="BA343" s="166">
        <f t="shared" si="138"/>
        <v>0</v>
      </c>
      <c r="BB343" s="166">
        <f t="shared" si="139"/>
        <v>0</v>
      </c>
      <c r="BC343" s="166" t="str">
        <f t="shared" si="140"/>
        <v/>
      </c>
      <c r="BD343" s="166" t="str">
        <f t="shared" si="132"/>
        <v/>
      </c>
      <c r="BE343" s="120" t="str">
        <f t="shared" si="141"/>
        <v>NA</v>
      </c>
      <c r="BF343" s="120" t="str">
        <f>IF(BE343="NA","",IF(BE343=999999, "", IF(BE343=888888, "", IF(COUNTIF($BE$11:BE343,BE343)=1,BE343,""))))</f>
        <v/>
      </c>
      <c r="BG343" s="121"/>
      <c r="BH343" s="121"/>
      <c r="BI343" s="121"/>
      <c r="BJ343" s="121"/>
      <c r="BK343" s="121"/>
      <c r="BL343" s="121"/>
      <c r="BM343" s="119"/>
      <c r="BN343" s="119"/>
      <c r="BO343" s="119"/>
      <c r="BP343" s="119"/>
      <c r="BQ343" s="119"/>
      <c r="BR343" s="119"/>
      <c r="BS343" s="119"/>
      <c r="BT343" s="119"/>
      <c r="BU343" s="119"/>
      <c r="BV343" s="119"/>
      <c r="BW343" s="119"/>
      <c r="BX343" s="119"/>
      <c r="BY343" s="119"/>
      <c r="BZ343" s="121"/>
      <c r="CA343" s="121"/>
      <c r="CB343" s="121"/>
      <c r="CC343" s="121"/>
      <c r="CD343" s="118"/>
      <c r="CE343" s="118"/>
      <c r="CF343" s="26"/>
      <c r="CG343" s="26"/>
      <c r="CH343" s="26"/>
      <c r="CI343" s="26"/>
      <c r="CJ343" s="26"/>
      <c r="CK343" s="26"/>
      <c r="CL343" s="26"/>
      <c r="CM343" s="26"/>
      <c r="CN343" s="26"/>
      <c r="CO343" s="26"/>
      <c r="CP343" s="26"/>
      <c r="CQ343" s="26"/>
      <c r="CR343" s="26"/>
      <c r="CS343" s="26"/>
      <c r="CT343" s="26"/>
      <c r="CU343" s="26"/>
    </row>
    <row r="344" spans="1:99" ht="15.5" x14ac:dyDescent="0.35">
      <c r="A344" s="203" t="str">
        <f t="shared" si="133"/>
        <v/>
      </c>
      <c r="B344" s="161" t="str">
        <f>IF('Year 8 _2022'!$B343="","", 'Year 8 _2022'!$B343)</f>
        <v/>
      </c>
      <c r="C344" s="160" t="str">
        <f>IF('Year 8 _2022'!$C343="","", 'Year 8 _2022'!$C343)</f>
        <v>NA</v>
      </c>
      <c r="D344" s="149" t="str">
        <f>IF('Year 8 _2022'!$D343="","", 'Year 8 _2022'!$D343)</f>
        <v/>
      </c>
      <c r="E344" s="138"/>
      <c r="F344" s="230" t="str">
        <f>IF('Year 8 _2022'!$E343="","", 'Year 8 _2022'!$E343)</f>
        <v/>
      </c>
      <c r="G344" s="161" t="str">
        <f>IF('Year 8 _2022'!$AB343="","", 'Year 8 _2022'!$AB343)</f>
        <v/>
      </c>
      <c r="H344" s="120"/>
      <c r="I344" s="171" t="str">
        <f>IF('Year 8 _2022'!$I343="","", 'Year 8 _2022'!$I343)</f>
        <v/>
      </c>
      <c r="J344" s="181"/>
      <c r="K344" s="180" t="str">
        <f>IF('Year 8 _2022'!$J343="","", 'Year 8 _2022'!$J343)</f>
        <v/>
      </c>
      <c r="L344" s="181"/>
      <c r="M344" s="180">
        <f t="shared" si="142"/>
        <v>0</v>
      </c>
      <c r="N344" s="180" t="str">
        <f>IF('Year 8 _2022'!$L343="","", 'Year 8 _2022'!$L343)</f>
        <v/>
      </c>
      <c r="O344" s="181"/>
      <c r="P344" s="171">
        <f>IF('Year 8 _2022'!$O343="",0, ('Year 8 _2022'!$O343+'Year 8 _2022'!$R343))</f>
        <v>0</v>
      </c>
      <c r="Q344" s="181"/>
      <c r="R344" s="180">
        <f>IF('Year 8 _2022'!$P343="",0, 'Year 8 _2022'!$P343)</f>
        <v>0</v>
      </c>
      <c r="S344" s="242"/>
      <c r="T344" s="349"/>
      <c r="U344" s="242"/>
      <c r="V344" s="174">
        <f t="shared" si="134"/>
        <v>0</v>
      </c>
      <c r="W344" s="351"/>
      <c r="X344" s="175"/>
      <c r="Y344" s="180">
        <f>IF('Year 8 _2022'!$V343="",0, ('Year 8 _2022'!$V343+'Year 8 _2022'!$Y343))</f>
        <v>0</v>
      </c>
      <c r="Z344" s="181"/>
      <c r="AA344" s="162">
        <f>IF('Year 8 _2022'!$W343="",0, 'Year 8 _2022'!$W343)</f>
        <v>0</v>
      </c>
      <c r="AB344" s="184"/>
      <c r="AC344" s="353"/>
      <c r="AD344" s="120"/>
      <c r="AE344" s="174">
        <f t="shared" si="144"/>
        <v>0</v>
      </c>
      <c r="AF344" s="183"/>
      <c r="AG344" s="165" t="str">
        <f t="shared" si="135"/>
        <v/>
      </c>
      <c r="AH344" s="170" t="str">
        <f t="shared" si="136"/>
        <v/>
      </c>
      <c r="AI344" s="153">
        <f t="shared" si="121"/>
        <v>0</v>
      </c>
      <c r="AJ344" s="166" t="str">
        <f t="shared" si="137"/>
        <v>NA</v>
      </c>
      <c r="AK344" s="166" t="str">
        <f t="shared" si="122"/>
        <v/>
      </c>
      <c r="AL344" s="166" t="str">
        <f t="shared" si="123"/>
        <v/>
      </c>
      <c r="AM344" s="166" t="str">
        <f t="shared" si="124"/>
        <v/>
      </c>
      <c r="AN344" s="166">
        <f t="shared" si="125"/>
        <v>0</v>
      </c>
      <c r="AO344" s="166">
        <f t="shared" si="126"/>
        <v>0</v>
      </c>
      <c r="AP344" s="166">
        <f t="shared" si="127"/>
        <v>0</v>
      </c>
      <c r="AQ344" s="166">
        <f t="shared" si="128"/>
        <v>0</v>
      </c>
      <c r="AR344" s="167" t="str">
        <f>IF('Year 8 _2022'!$S343="","", 'Year 8 _2022'!$S343)</f>
        <v/>
      </c>
      <c r="AS344" s="166" t="str">
        <f>IF('Year 8 _2022'!$Z343="","", 'Year 8 _2022'!$Z343)</f>
        <v/>
      </c>
      <c r="AT344" s="166" t="str">
        <f t="shared" si="143"/>
        <v/>
      </c>
      <c r="AU344" s="166" t="str">
        <f t="shared" si="129"/>
        <v>NA</v>
      </c>
      <c r="AV344" s="166" t="str">
        <f>IF(AU344="NA","",IF(AU344=999999, "", IF(AU344=888888, "", IF(COUNTIF($AU$11:AU344,AU344)=1,AU344,""))))</f>
        <v/>
      </c>
      <c r="AW344" s="166" t="str">
        <f t="shared" si="130"/>
        <v>NA</v>
      </c>
      <c r="AX344" s="166" t="str">
        <f>IF(AW344="NA","",IF(AW344=999999, "", IF(AW344=888888, "", IF(COUNTIF($AW$11:AW344,AW344)=1,AW344,""))))</f>
        <v/>
      </c>
      <c r="AY344" s="166" t="str">
        <f t="shared" si="131"/>
        <v>NA</v>
      </c>
      <c r="AZ344" s="166" t="str">
        <f>IF(AY344="NA","",IF(AY344=999999, "", IF(AY344=888888, "", IF(COUNTIF($AY$11:AY344,AY344)=1,AY344,""))))</f>
        <v/>
      </c>
      <c r="BA344" s="166">
        <f t="shared" si="138"/>
        <v>0</v>
      </c>
      <c r="BB344" s="166">
        <f t="shared" si="139"/>
        <v>0</v>
      </c>
      <c r="BC344" s="166" t="str">
        <f t="shared" si="140"/>
        <v/>
      </c>
      <c r="BD344" s="166" t="str">
        <f t="shared" si="132"/>
        <v/>
      </c>
      <c r="BE344" s="120" t="str">
        <f t="shared" si="141"/>
        <v>NA</v>
      </c>
      <c r="BF344" s="120" t="str">
        <f>IF(BE344="NA","",IF(BE344=999999, "", IF(BE344=888888, "", IF(COUNTIF($BE$11:BE344,BE344)=1,BE344,""))))</f>
        <v/>
      </c>
      <c r="BG344" s="121"/>
      <c r="BH344" s="121"/>
      <c r="BI344" s="121"/>
      <c r="BJ344" s="121"/>
      <c r="BK344" s="121"/>
      <c r="BL344" s="121"/>
      <c r="BM344" s="119"/>
      <c r="BN344" s="119"/>
      <c r="BO344" s="119"/>
      <c r="BP344" s="119"/>
      <c r="BQ344" s="119"/>
      <c r="BR344" s="119"/>
      <c r="BS344" s="119"/>
      <c r="BT344" s="119"/>
      <c r="BU344" s="119"/>
      <c r="BV344" s="119"/>
      <c r="BW344" s="119"/>
      <c r="BX344" s="119"/>
      <c r="BY344" s="119"/>
      <c r="BZ344" s="121"/>
      <c r="CA344" s="121"/>
      <c r="CB344" s="121"/>
      <c r="CC344" s="121"/>
      <c r="CD344" s="118"/>
      <c r="CE344" s="118"/>
      <c r="CF344" s="26"/>
      <c r="CG344" s="26"/>
      <c r="CH344" s="26"/>
      <c r="CI344" s="26"/>
      <c r="CJ344" s="26"/>
      <c r="CK344" s="26"/>
      <c r="CL344" s="26"/>
      <c r="CM344" s="26"/>
      <c r="CN344" s="26"/>
      <c r="CO344" s="26"/>
      <c r="CP344" s="26"/>
      <c r="CQ344" s="26"/>
      <c r="CR344" s="26"/>
      <c r="CS344" s="26"/>
      <c r="CT344" s="26"/>
      <c r="CU344" s="26"/>
    </row>
    <row r="345" spans="1:99" ht="15.5" x14ac:dyDescent="0.35">
      <c r="A345" s="203" t="str">
        <f t="shared" si="133"/>
        <v/>
      </c>
      <c r="B345" s="161" t="str">
        <f>IF('Year 8 _2022'!$B344="","", 'Year 8 _2022'!$B344)</f>
        <v/>
      </c>
      <c r="C345" s="160" t="str">
        <f>IF('Year 8 _2022'!$C344="","", 'Year 8 _2022'!$C344)</f>
        <v>NA</v>
      </c>
      <c r="D345" s="149" t="str">
        <f>IF('Year 8 _2022'!$D344="","", 'Year 8 _2022'!$D344)</f>
        <v/>
      </c>
      <c r="E345" s="138"/>
      <c r="F345" s="230" t="str">
        <f>IF('Year 8 _2022'!$E344="","", 'Year 8 _2022'!$E344)</f>
        <v/>
      </c>
      <c r="G345" s="161" t="str">
        <f>IF('Year 8 _2022'!$AB344="","", 'Year 8 _2022'!$AB344)</f>
        <v/>
      </c>
      <c r="H345" s="120"/>
      <c r="I345" s="171" t="str">
        <f>IF('Year 8 _2022'!$I344="","", 'Year 8 _2022'!$I344)</f>
        <v/>
      </c>
      <c r="J345" s="181"/>
      <c r="K345" s="180" t="str">
        <f>IF('Year 8 _2022'!$J344="","", 'Year 8 _2022'!$J344)</f>
        <v/>
      </c>
      <c r="L345" s="181"/>
      <c r="M345" s="180">
        <f t="shared" si="142"/>
        <v>0</v>
      </c>
      <c r="N345" s="180" t="str">
        <f>IF('Year 8 _2022'!$L344="","", 'Year 8 _2022'!$L344)</f>
        <v/>
      </c>
      <c r="O345" s="181"/>
      <c r="P345" s="171">
        <f>IF('Year 8 _2022'!$O344="",0, ('Year 8 _2022'!$O344+'Year 8 _2022'!$R344))</f>
        <v>0</v>
      </c>
      <c r="Q345" s="181"/>
      <c r="R345" s="180">
        <f>IF('Year 8 _2022'!$P344="",0, 'Year 8 _2022'!$P344)</f>
        <v>0</v>
      </c>
      <c r="S345" s="242"/>
      <c r="T345" s="349"/>
      <c r="U345" s="242"/>
      <c r="V345" s="174">
        <f t="shared" si="134"/>
        <v>0</v>
      </c>
      <c r="W345" s="351"/>
      <c r="X345" s="175"/>
      <c r="Y345" s="180">
        <f>IF('Year 8 _2022'!$V344="",0, ('Year 8 _2022'!$V344+'Year 8 _2022'!$Y344))</f>
        <v>0</v>
      </c>
      <c r="Z345" s="181"/>
      <c r="AA345" s="162">
        <f>IF('Year 8 _2022'!$W344="",0, 'Year 8 _2022'!$W344)</f>
        <v>0</v>
      </c>
      <c r="AB345" s="184"/>
      <c r="AC345" s="353"/>
      <c r="AD345" s="120"/>
      <c r="AE345" s="174">
        <f t="shared" si="144"/>
        <v>0</v>
      </c>
      <c r="AF345" s="183"/>
      <c r="AG345" s="165" t="str">
        <f t="shared" si="135"/>
        <v/>
      </c>
      <c r="AH345" s="170" t="str">
        <f t="shared" si="136"/>
        <v/>
      </c>
      <c r="AI345" s="153">
        <f t="shared" si="121"/>
        <v>0</v>
      </c>
      <c r="AJ345" s="166" t="str">
        <f t="shared" si="137"/>
        <v>NA</v>
      </c>
      <c r="AK345" s="166" t="str">
        <f t="shared" si="122"/>
        <v/>
      </c>
      <c r="AL345" s="166" t="str">
        <f t="shared" si="123"/>
        <v/>
      </c>
      <c r="AM345" s="166" t="str">
        <f t="shared" si="124"/>
        <v/>
      </c>
      <c r="AN345" s="166">
        <f t="shared" si="125"/>
        <v>0</v>
      </c>
      <c r="AO345" s="166">
        <f t="shared" si="126"/>
        <v>0</v>
      </c>
      <c r="AP345" s="166">
        <f t="shared" si="127"/>
        <v>0</v>
      </c>
      <c r="AQ345" s="166">
        <f t="shared" si="128"/>
        <v>0</v>
      </c>
      <c r="AR345" s="167" t="str">
        <f>IF('Year 8 _2022'!$S344="","", 'Year 8 _2022'!$S344)</f>
        <v/>
      </c>
      <c r="AS345" s="166" t="str">
        <f>IF('Year 8 _2022'!$Z344="","", 'Year 8 _2022'!$Z344)</f>
        <v/>
      </c>
      <c r="AT345" s="166" t="str">
        <f t="shared" si="143"/>
        <v/>
      </c>
      <c r="AU345" s="166" t="str">
        <f t="shared" si="129"/>
        <v>NA</v>
      </c>
      <c r="AV345" s="166" t="str">
        <f>IF(AU345="NA","",IF(AU345=999999, "", IF(AU345=888888, "", IF(COUNTIF($AU$11:AU345,AU345)=1,AU345,""))))</f>
        <v/>
      </c>
      <c r="AW345" s="166" t="str">
        <f t="shared" si="130"/>
        <v>NA</v>
      </c>
      <c r="AX345" s="166" t="str">
        <f>IF(AW345="NA","",IF(AW345=999999, "", IF(AW345=888888, "", IF(COUNTIF($AW$11:AW345,AW345)=1,AW345,""))))</f>
        <v/>
      </c>
      <c r="AY345" s="166" t="str">
        <f t="shared" si="131"/>
        <v>NA</v>
      </c>
      <c r="AZ345" s="166" t="str">
        <f>IF(AY345="NA","",IF(AY345=999999, "", IF(AY345=888888, "", IF(COUNTIF($AY$11:AY345,AY345)=1,AY345,""))))</f>
        <v/>
      </c>
      <c r="BA345" s="166">
        <f t="shared" si="138"/>
        <v>0</v>
      </c>
      <c r="BB345" s="166">
        <f t="shared" si="139"/>
        <v>0</v>
      </c>
      <c r="BC345" s="166" t="str">
        <f t="shared" si="140"/>
        <v/>
      </c>
      <c r="BD345" s="166" t="str">
        <f t="shared" si="132"/>
        <v/>
      </c>
      <c r="BE345" s="120" t="str">
        <f t="shared" si="141"/>
        <v>NA</v>
      </c>
      <c r="BF345" s="120" t="str">
        <f>IF(BE345="NA","",IF(BE345=999999, "", IF(BE345=888888, "", IF(COUNTIF($BE$11:BE345,BE345)=1,BE345,""))))</f>
        <v/>
      </c>
      <c r="BG345" s="121"/>
      <c r="BH345" s="121"/>
      <c r="BI345" s="121"/>
      <c r="BJ345" s="121"/>
      <c r="BK345" s="121"/>
      <c r="BL345" s="121"/>
      <c r="BM345" s="119"/>
      <c r="BN345" s="119"/>
      <c r="BO345" s="119"/>
      <c r="BP345" s="119"/>
      <c r="BQ345" s="119"/>
      <c r="BR345" s="119"/>
      <c r="BS345" s="119"/>
      <c r="BT345" s="119"/>
      <c r="BU345" s="119"/>
      <c r="BV345" s="119"/>
      <c r="BW345" s="119"/>
      <c r="BX345" s="119"/>
      <c r="BY345" s="119"/>
      <c r="BZ345" s="121"/>
      <c r="CA345" s="121"/>
      <c r="CB345" s="121"/>
      <c r="CC345" s="121"/>
      <c r="CD345" s="118"/>
      <c r="CE345" s="118"/>
      <c r="CF345" s="26"/>
      <c r="CG345" s="26"/>
      <c r="CH345" s="26"/>
      <c r="CI345" s="26"/>
      <c r="CJ345" s="26"/>
      <c r="CK345" s="26"/>
      <c r="CL345" s="26"/>
      <c r="CM345" s="26"/>
      <c r="CN345" s="26"/>
      <c r="CO345" s="26"/>
      <c r="CP345" s="26"/>
      <c r="CQ345" s="26"/>
      <c r="CR345" s="26"/>
      <c r="CS345" s="26"/>
      <c r="CT345" s="26"/>
      <c r="CU345" s="26"/>
    </row>
    <row r="346" spans="1:99" ht="15.5" x14ac:dyDescent="0.35">
      <c r="A346" s="203" t="str">
        <f t="shared" si="133"/>
        <v/>
      </c>
      <c r="B346" s="161" t="str">
        <f>IF('Year 8 _2022'!$B345="","", 'Year 8 _2022'!$B345)</f>
        <v/>
      </c>
      <c r="C346" s="160" t="str">
        <f>IF('Year 8 _2022'!$C345="","", 'Year 8 _2022'!$C345)</f>
        <v>NA</v>
      </c>
      <c r="D346" s="149" t="str">
        <f>IF('Year 8 _2022'!$D345="","", 'Year 8 _2022'!$D345)</f>
        <v/>
      </c>
      <c r="E346" s="138"/>
      <c r="F346" s="230" t="str">
        <f>IF('Year 8 _2022'!$E345="","", 'Year 8 _2022'!$E345)</f>
        <v/>
      </c>
      <c r="G346" s="161" t="str">
        <f>IF('Year 8 _2022'!$AB345="","", 'Year 8 _2022'!$AB345)</f>
        <v/>
      </c>
      <c r="H346" s="120"/>
      <c r="I346" s="171" t="str">
        <f>IF('Year 8 _2022'!$I345="","", 'Year 8 _2022'!$I345)</f>
        <v/>
      </c>
      <c r="J346" s="181"/>
      <c r="K346" s="180" t="str">
        <f>IF('Year 8 _2022'!$J345="","", 'Year 8 _2022'!$J345)</f>
        <v/>
      </c>
      <c r="L346" s="181"/>
      <c r="M346" s="180">
        <f t="shared" si="142"/>
        <v>0</v>
      </c>
      <c r="N346" s="180" t="str">
        <f>IF('Year 8 _2022'!$L345="","", 'Year 8 _2022'!$L345)</f>
        <v/>
      </c>
      <c r="O346" s="181"/>
      <c r="P346" s="171">
        <f>IF('Year 8 _2022'!$O345="",0, ('Year 8 _2022'!$O345+'Year 8 _2022'!$R345))</f>
        <v>0</v>
      </c>
      <c r="Q346" s="181"/>
      <c r="R346" s="180">
        <f>IF('Year 8 _2022'!$P345="",0, 'Year 8 _2022'!$P345)</f>
        <v>0</v>
      </c>
      <c r="S346" s="242"/>
      <c r="T346" s="349"/>
      <c r="U346" s="242"/>
      <c r="V346" s="174">
        <f t="shared" si="134"/>
        <v>0</v>
      </c>
      <c r="W346" s="351"/>
      <c r="X346" s="175"/>
      <c r="Y346" s="180">
        <f>IF('Year 8 _2022'!$V345="",0, ('Year 8 _2022'!$V345+'Year 8 _2022'!$Y345))</f>
        <v>0</v>
      </c>
      <c r="Z346" s="181"/>
      <c r="AA346" s="162">
        <f>IF('Year 8 _2022'!$W345="",0, 'Year 8 _2022'!$W345)</f>
        <v>0</v>
      </c>
      <c r="AB346" s="184"/>
      <c r="AC346" s="353"/>
      <c r="AD346" s="120"/>
      <c r="AE346" s="174">
        <f t="shared" si="144"/>
        <v>0</v>
      </c>
      <c r="AF346" s="183"/>
      <c r="AG346" s="165" t="str">
        <f t="shared" si="135"/>
        <v/>
      </c>
      <c r="AH346" s="170" t="str">
        <f t="shared" si="136"/>
        <v/>
      </c>
      <c r="AI346" s="153">
        <f t="shared" si="121"/>
        <v>0</v>
      </c>
      <c r="AJ346" s="166" t="str">
        <f t="shared" si="137"/>
        <v>NA</v>
      </c>
      <c r="AK346" s="166" t="str">
        <f t="shared" si="122"/>
        <v/>
      </c>
      <c r="AL346" s="166" t="str">
        <f t="shared" si="123"/>
        <v/>
      </c>
      <c r="AM346" s="166" t="str">
        <f t="shared" si="124"/>
        <v/>
      </c>
      <c r="AN346" s="166">
        <f t="shared" si="125"/>
        <v>0</v>
      </c>
      <c r="AO346" s="166">
        <f t="shared" si="126"/>
        <v>0</v>
      </c>
      <c r="AP346" s="166">
        <f t="shared" si="127"/>
        <v>0</v>
      </c>
      <c r="AQ346" s="166">
        <f t="shared" si="128"/>
        <v>0</v>
      </c>
      <c r="AR346" s="167" t="str">
        <f>IF('Year 8 _2022'!$S345="","", 'Year 8 _2022'!$S345)</f>
        <v/>
      </c>
      <c r="AS346" s="166" t="str">
        <f>IF('Year 8 _2022'!$Z345="","", 'Year 8 _2022'!$Z345)</f>
        <v/>
      </c>
      <c r="AT346" s="166" t="str">
        <f t="shared" si="143"/>
        <v/>
      </c>
      <c r="AU346" s="166" t="str">
        <f t="shared" si="129"/>
        <v>NA</v>
      </c>
      <c r="AV346" s="166" t="str">
        <f>IF(AU346="NA","",IF(AU346=999999, "", IF(AU346=888888, "", IF(COUNTIF($AU$11:AU346,AU346)=1,AU346,""))))</f>
        <v/>
      </c>
      <c r="AW346" s="166" t="str">
        <f t="shared" si="130"/>
        <v>NA</v>
      </c>
      <c r="AX346" s="166" t="str">
        <f>IF(AW346="NA","",IF(AW346=999999, "", IF(AW346=888888, "", IF(COUNTIF($AW$11:AW346,AW346)=1,AW346,""))))</f>
        <v/>
      </c>
      <c r="AY346" s="166" t="str">
        <f t="shared" si="131"/>
        <v>NA</v>
      </c>
      <c r="AZ346" s="166" t="str">
        <f>IF(AY346="NA","",IF(AY346=999999, "", IF(AY346=888888, "", IF(COUNTIF($AY$11:AY346,AY346)=1,AY346,""))))</f>
        <v/>
      </c>
      <c r="BA346" s="166">
        <f t="shared" si="138"/>
        <v>0</v>
      </c>
      <c r="BB346" s="166">
        <f t="shared" si="139"/>
        <v>0</v>
      </c>
      <c r="BC346" s="166" t="str">
        <f t="shared" si="140"/>
        <v/>
      </c>
      <c r="BD346" s="166" t="str">
        <f t="shared" si="132"/>
        <v/>
      </c>
      <c r="BE346" s="120" t="str">
        <f t="shared" si="141"/>
        <v>NA</v>
      </c>
      <c r="BF346" s="120" t="str">
        <f>IF(BE346="NA","",IF(BE346=999999, "", IF(BE346=888888, "", IF(COUNTIF($BE$11:BE346,BE346)=1,BE346,""))))</f>
        <v/>
      </c>
      <c r="BG346" s="121"/>
      <c r="BH346" s="121"/>
      <c r="BI346" s="121"/>
      <c r="BJ346" s="121"/>
      <c r="BK346" s="121"/>
      <c r="BL346" s="121"/>
      <c r="BM346" s="119"/>
      <c r="BN346" s="119"/>
      <c r="BO346" s="119"/>
      <c r="BP346" s="119"/>
      <c r="BQ346" s="119"/>
      <c r="BR346" s="119"/>
      <c r="BS346" s="119"/>
      <c r="BT346" s="119"/>
      <c r="BU346" s="119"/>
      <c r="BV346" s="119"/>
      <c r="BW346" s="119"/>
      <c r="BX346" s="119"/>
      <c r="BY346" s="119"/>
      <c r="BZ346" s="121"/>
      <c r="CA346" s="121"/>
      <c r="CB346" s="121"/>
      <c r="CC346" s="121"/>
      <c r="CD346" s="118"/>
      <c r="CE346" s="118"/>
      <c r="CF346" s="26"/>
      <c r="CG346" s="26"/>
      <c r="CH346" s="26"/>
      <c r="CI346" s="26"/>
      <c r="CJ346" s="26"/>
      <c r="CK346" s="26"/>
      <c r="CL346" s="26"/>
      <c r="CM346" s="26"/>
      <c r="CN346" s="26"/>
      <c r="CO346" s="26"/>
      <c r="CP346" s="26"/>
      <c r="CQ346" s="26"/>
      <c r="CR346" s="26"/>
      <c r="CS346" s="26"/>
      <c r="CT346" s="26"/>
      <c r="CU346" s="26"/>
    </row>
    <row r="347" spans="1:99" ht="15.5" x14ac:dyDescent="0.35">
      <c r="A347" s="203" t="str">
        <f t="shared" si="133"/>
        <v/>
      </c>
      <c r="B347" s="161" t="str">
        <f>IF('Year 8 _2022'!$B346="","", 'Year 8 _2022'!$B346)</f>
        <v/>
      </c>
      <c r="C347" s="160" t="str">
        <f>IF('Year 8 _2022'!$C346="","", 'Year 8 _2022'!$C346)</f>
        <v>NA</v>
      </c>
      <c r="D347" s="149" t="str">
        <f>IF('Year 8 _2022'!$D346="","", 'Year 8 _2022'!$D346)</f>
        <v/>
      </c>
      <c r="E347" s="138"/>
      <c r="F347" s="230" t="str">
        <f>IF('Year 8 _2022'!$E346="","", 'Year 8 _2022'!$E346)</f>
        <v/>
      </c>
      <c r="G347" s="161" t="str">
        <f>IF('Year 8 _2022'!$AB346="","", 'Year 8 _2022'!$AB346)</f>
        <v/>
      </c>
      <c r="H347" s="120"/>
      <c r="I347" s="171" t="str">
        <f>IF('Year 8 _2022'!$I346="","", 'Year 8 _2022'!$I346)</f>
        <v/>
      </c>
      <c r="J347" s="181"/>
      <c r="K347" s="180" t="str">
        <f>IF('Year 8 _2022'!$J346="","", 'Year 8 _2022'!$J346)</f>
        <v/>
      </c>
      <c r="L347" s="181"/>
      <c r="M347" s="180">
        <f t="shared" si="142"/>
        <v>0</v>
      </c>
      <c r="N347" s="180" t="str">
        <f>IF('Year 8 _2022'!$L346="","", 'Year 8 _2022'!$L346)</f>
        <v/>
      </c>
      <c r="O347" s="181"/>
      <c r="P347" s="171">
        <f>IF('Year 8 _2022'!$O346="",0, ('Year 8 _2022'!$O346+'Year 8 _2022'!$R346))</f>
        <v>0</v>
      </c>
      <c r="Q347" s="181"/>
      <c r="R347" s="180">
        <f>IF('Year 8 _2022'!$P346="",0, 'Year 8 _2022'!$P346)</f>
        <v>0</v>
      </c>
      <c r="S347" s="242"/>
      <c r="T347" s="349"/>
      <c r="U347" s="242"/>
      <c r="V347" s="174">
        <f t="shared" si="134"/>
        <v>0</v>
      </c>
      <c r="W347" s="351"/>
      <c r="X347" s="175"/>
      <c r="Y347" s="180">
        <f>IF('Year 8 _2022'!$V346="",0, ('Year 8 _2022'!$V346+'Year 8 _2022'!$Y346))</f>
        <v>0</v>
      </c>
      <c r="Z347" s="181"/>
      <c r="AA347" s="162">
        <f>IF('Year 8 _2022'!$W346="",0, 'Year 8 _2022'!$W346)</f>
        <v>0</v>
      </c>
      <c r="AB347" s="184"/>
      <c r="AC347" s="353"/>
      <c r="AD347" s="120"/>
      <c r="AE347" s="174">
        <f t="shared" si="144"/>
        <v>0</v>
      </c>
      <c r="AF347" s="183"/>
      <c r="AG347" s="165" t="str">
        <f t="shared" si="135"/>
        <v/>
      </c>
      <c r="AH347" s="170" t="str">
        <f t="shared" si="136"/>
        <v/>
      </c>
      <c r="AI347" s="153">
        <f t="shared" si="121"/>
        <v>0</v>
      </c>
      <c r="AJ347" s="166" t="str">
        <f t="shared" si="137"/>
        <v>NA</v>
      </c>
      <c r="AK347" s="166" t="str">
        <f t="shared" si="122"/>
        <v/>
      </c>
      <c r="AL347" s="166" t="str">
        <f t="shared" si="123"/>
        <v/>
      </c>
      <c r="AM347" s="166" t="str">
        <f t="shared" si="124"/>
        <v/>
      </c>
      <c r="AN347" s="166">
        <f t="shared" si="125"/>
        <v>0</v>
      </c>
      <c r="AO347" s="166">
        <f t="shared" si="126"/>
        <v>0</v>
      </c>
      <c r="AP347" s="166">
        <f t="shared" si="127"/>
        <v>0</v>
      </c>
      <c r="AQ347" s="166">
        <f t="shared" si="128"/>
        <v>0</v>
      </c>
      <c r="AR347" s="167" t="str">
        <f>IF('Year 8 _2022'!$S346="","", 'Year 8 _2022'!$S346)</f>
        <v/>
      </c>
      <c r="AS347" s="166" t="str">
        <f>IF('Year 8 _2022'!$Z346="","", 'Year 8 _2022'!$Z346)</f>
        <v/>
      </c>
      <c r="AT347" s="166" t="str">
        <f t="shared" si="143"/>
        <v/>
      </c>
      <c r="AU347" s="166" t="str">
        <f t="shared" si="129"/>
        <v>NA</v>
      </c>
      <c r="AV347" s="166" t="str">
        <f>IF(AU347="NA","",IF(AU347=999999, "", IF(AU347=888888, "", IF(COUNTIF($AU$11:AU347,AU347)=1,AU347,""))))</f>
        <v/>
      </c>
      <c r="AW347" s="166" t="str">
        <f t="shared" si="130"/>
        <v>NA</v>
      </c>
      <c r="AX347" s="166" t="str">
        <f>IF(AW347="NA","",IF(AW347=999999, "", IF(AW347=888888, "", IF(COUNTIF($AW$11:AW347,AW347)=1,AW347,""))))</f>
        <v/>
      </c>
      <c r="AY347" s="166" t="str">
        <f t="shared" si="131"/>
        <v>NA</v>
      </c>
      <c r="AZ347" s="166" t="str">
        <f>IF(AY347="NA","",IF(AY347=999999, "", IF(AY347=888888, "", IF(COUNTIF($AY$11:AY347,AY347)=1,AY347,""))))</f>
        <v/>
      </c>
      <c r="BA347" s="166">
        <f t="shared" si="138"/>
        <v>0</v>
      </c>
      <c r="BB347" s="166">
        <f t="shared" si="139"/>
        <v>0</v>
      </c>
      <c r="BC347" s="166" t="str">
        <f t="shared" si="140"/>
        <v/>
      </c>
      <c r="BD347" s="166" t="str">
        <f t="shared" si="132"/>
        <v/>
      </c>
      <c r="BE347" s="120" t="str">
        <f t="shared" si="141"/>
        <v>NA</v>
      </c>
      <c r="BF347" s="120" t="str">
        <f>IF(BE347="NA","",IF(BE347=999999, "", IF(BE347=888888, "", IF(COUNTIF($BE$11:BE347,BE347)=1,BE347,""))))</f>
        <v/>
      </c>
      <c r="BG347" s="121"/>
      <c r="BH347" s="121"/>
      <c r="BI347" s="121"/>
      <c r="BJ347" s="121"/>
      <c r="BK347" s="121"/>
      <c r="BL347" s="121"/>
      <c r="BM347" s="119"/>
      <c r="BN347" s="119"/>
      <c r="BO347" s="119"/>
      <c r="BP347" s="119"/>
      <c r="BQ347" s="119"/>
      <c r="BR347" s="119"/>
      <c r="BS347" s="119"/>
      <c r="BT347" s="119"/>
      <c r="BU347" s="119"/>
      <c r="BV347" s="119"/>
      <c r="BW347" s="119"/>
      <c r="BX347" s="119"/>
      <c r="BY347" s="119"/>
      <c r="BZ347" s="121"/>
      <c r="CA347" s="121"/>
      <c r="CB347" s="121"/>
      <c r="CC347" s="121"/>
      <c r="CD347" s="118"/>
      <c r="CE347" s="118"/>
      <c r="CF347" s="26"/>
      <c r="CG347" s="26"/>
      <c r="CH347" s="26"/>
      <c r="CI347" s="26"/>
      <c r="CJ347" s="26"/>
      <c r="CK347" s="26"/>
      <c r="CL347" s="26"/>
      <c r="CM347" s="26"/>
      <c r="CN347" s="26"/>
      <c r="CO347" s="26"/>
      <c r="CP347" s="26"/>
      <c r="CQ347" s="26"/>
      <c r="CR347" s="26"/>
      <c r="CS347" s="26"/>
      <c r="CT347" s="26"/>
      <c r="CU347" s="26"/>
    </row>
    <row r="348" spans="1:99" ht="15.5" x14ac:dyDescent="0.35">
      <c r="A348" s="203" t="str">
        <f t="shared" si="133"/>
        <v/>
      </c>
      <c r="B348" s="161" t="str">
        <f>IF('Year 8 _2022'!$B347="","", 'Year 8 _2022'!$B347)</f>
        <v/>
      </c>
      <c r="C348" s="160" t="str">
        <f>IF('Year 8 _2022'!$C347="","", 'Year 8 _2022'!$C347)</f>
        <v>NA</v>
      </c>
      <c r="D348" s="149" t="str">
        <f>IF('Year 8 _2022'!$D347="","", 'Year 8 _2022'!$D347)</f>
        <v/>
      </c>
      <c r="E348" s="138"/>
      <c r="F348" s="230" t="str">
        <f>IF('Year 8 _2022'!$E347="","", 'Year 8 _2022'!$E347)</f>
        <v/>
      </c>
      <c r="G348" s="161" t="str">
        <f>IF('Year 8 _2022'!$AB347="","", 'Year 8 _2022'!$AB347)</f>
        <v/>
      </c>
      <c r="H348" s="120"/>
      <c r="I348" s="171" t="str">
        <f>IF('Year 8 _2022'!$I347="","", 'Year 8 _2022'!$I347)</f>
        <v/>
      </c>
      <c r="J348" s="181"/>
      <c r="K348" s="180" t="str">
        <f>IF('Year 8 _2022'!$J347="","", 'Year 8 _2022'!$J347)</f>
        <v/>
      </c>
      <c r="L348" s="181"/>
      <c r="M348" s="180">
        <f t="shared" si="142"/>
        <v>0</v>
      </c>
      <c r="N348" s="180" t="str">
        <f>IF('Year 8 _2022'!$L347="","", 'Year 8 _2022'!$L347)</f>
        <v/>
      </c>
      <c r="O348" s="181"/>
      <c r="P348" s="171">
        <f>IF('Year 8 _2022'!$O347="",0, ('Year 8 _2022'!$O347+'Year 8 _2022'!$R347))</f>
        <v>0</v>
      </c>
      <c r="Q348" s="181"/>
      <c r="R348" s="180">
        <f>IF('Year 8 _2022'!$P347="",0, 'Year 8 _2022'!$P347)</f>
        <v>0</v>
      </c>
      <c r="S348" s="242"/>
      <c r="T348" s="349"/>
      <c r="U348" s="242"/>
      <c r="V348" s="174">
        <f t="shared" si="134"/>
        <v>0</v>
      </c>
      <c r="W348" s="351"/>
      <c r="X348" s="175"/>
      <c r="Y348" s="180">
        <f>IF('Year 8 _2022'!$V347="",0, ('Year 8 _2022'!$V347+'Year 8 _2022'!$Y347))</f>
        <v>0</v>
      </c>
      <c r="Z348" s="181"/>
      <c r="AA348" s="162">
        <f>IF('Year 8 _2022'!$W347="",0, 'Year 8 _2022'!$W347)</f>
        <v>0</v>
      </c>
      <c r="AB348" s="184"/>
      <c r="AC348" s="353"/>
      <c r="AD348" s="120"/>
      <c r="AE348" s="174">
        <f t="shared" si="144"/>
        <v>0</v>
      </c>
      <c r="AF348" s="183"/>
      <c r="AG348" s="165" t="str">
        <f t="shared" si="135"/>
        <v/>
      </c>
      <c r="AH348" s="170" t="str">
        <f t="shared" si="136"/>
        <v/>
      </c>
      <c r="AI348" s="153">
        <f t="shared" si="121"/>
        <v>0</v>
      </c>
      <c r="AJ348" s="166" t="str">
        <f t="shared" si="137"/>
        <v>NA</v>
      </c>
      <c r="AK348" s="166" t="str">
        <f t="shared" si="122"/>
        <v/>
      </c>
      <c r="AL348" s="166" t="str">
        <f t="shared" si="123"/>
        <v/>
      </c>
      <c r="AM348" s="166" t="str">
        <f t="shared" si="124"/>
        <v/>
      </c>
      <c r="AN348" s="166">
        <f t="shared" si="125"/>
        <v>0</v>
      </c>
      <c r="AO348" s="166">
        <f t="shared" si="126"/>
        <v>0</v>
      </c>
      <c r="AP348" s="166">
        <f t="shared" si="127"/>
        <v>0</v>
      </c>
      <c r="AQ348" s="166">
        <f t="shared" si="128"/>
        <v>0</v>
      </c>
      <c r="AR348" s="167" t="str">
        <f>IF('Year 8 _2022'!$S347="","", 'Year 8 _2022'!$S347)</f>
        <v/>
      </c>
      <c r="AS348" s="166" t="str">
        <f>IF('Year 8 _2022'!$Z347="","", 'Year 8 _2022'!$Z347)</f>
        <v/>
      </c>
      <c r="AT348" s="166" t="str">
        <f t="shared" si="143"/>
        <v/>
      </c>
      <c r="AU348" s="166" t="str">
        <f t="shared" si="129"/>
        <v>NA</v>
      </c>
      <c r="AV348" s="166" t="str">
        <f>IF(AU348="NA","",IF(AU348=999999, "", IF(AU348=888888, "", IF(COUNTIF($AU$11:AU348,AU348)=1,AU348,""))))</f>
        <v/>
      </c>
      <c r="AW348" s="166" t="str">
        <f t="shared" si="130"/>
        <v>NA</v>
      </c>
      <c r="AX348" s="166" t="str">
        <f>IF(AW348="NA","",IF(AW348=999999, "", IF(AW348=888888, "", IF(COUNTIF($AW$11:AW348,AW348)=1,AW348,""))))</f>
        <v/>
      </c>
      <c r="AY348" s="166" t="str">
        <f t="shared" si="131"/>
        <v>NA</v>
      </c>
      <c r="AZ348" s="166" t="str">
        <f>IF(AY348="NA","",IF(AY348=999999, "", IF(AY348=888888, "", IF(COUNTIF($AY$11:AY348,AY348)=1,AY348,""))))</f>
        <v/>
      </c>
      <c r="BA348" s="166">
        <f t="shared" si="138"/>
        <v>0</v>
      </c>
      <c r="BB348" s="166">
        <f t="shared" si="139"/>
        <v>0</v>
      </c>
      <c r="BC348" s="166" t="str">
        <f t="shared" si="140"/>
        <v/>
      </c>
      <c r="BD348" s="166" t="str">
        <f t="shared" si="132"/>
        <v/>
      </c>
      <c r="BE348" s="120" t="str">
        <f t="shared" si="141"/>
        <v>NA</v>
      </c>
      <c r="BF348" s="120" t="str">
        <f>IF(BE348="NA","",IF(BE348=999999, "", IF(BE348=888888, "", IF(COUNTIF($BE$11:BE348,BE348)=1,BE348,""))))</f>
        <v/>
      </c>
      <c r="BG348" s="121"/>
      <c r="BH348" s="121"/>
      <c r="BI348" s="121"/>
      <c r="BJ348" s="121"/>
      <c r="BK348" s="121"/>
      <c r="BL348" s="121"/>
      <c r="BM348" s="119"/>
      <c r="BN348" s="119"/>
      <c r="BO348" s="119"/>
      <c r="BP348" s="119"/>
      <c r="BQ348" s="119"/>
      <c r="BR348" s="119"/>
      <c r="BS348" s="119"/>
      <c r="BT348" s="119"/>
      <c r="BU348" s="119"/>
      <c r="BV348" s="119"/>
      <c r="BW348" s="119"/>
      <c r="BX348" s="119"/>
      <c r="BY348" s="119"/>
      <c r="BZ348" s="121"/>
      <c r="CA348" s="121"/>
      <c r="CB348" s="121"/>
      <c r="CC348" s="121"/>
      <c r="CD348" s="118"/>
      <c r="CE348" s="118"/>
      <c r="CF348" s="26"/>
      <c r="CG348" s="26"/>
      <c r="CH348" s="26"/>
      <c r="CI348" s="26"/>
      <c r="CJ348" s="26"/>
      <c r="CK348" s="26"/>
      <c r="CL348" s="26"/>
      <c r="CM348" s="26"/>
      <c r="CN348" s="26"/>
      <c r="CO348" s="26"/>
      <c r="CP348" s="26"/>
      <c r="CQ348" s="26"/>
      <c r="CR348" s="26"/>
      <c r="CS348" s="26"/>
      <c r="CT348" s="26"/>
      <c r="CU348" s="26"/>
    </row>
    <row r="349" spans="1:99" ht="15.5" x14ac:dyDescent="0.35">
      <c r="A349" s="203" t="str">
        <f t="shared" si="133"/>
        <v/>
      </c>
      <c r="B349" s="161" t="str">
        <f>IF('Year 8 _2022'!$B348="","", 'Year 8 _2022'!$B348)</f>
        <v/>
      </c>
      <c r="C349" s="160" t="str">
        <f>IF('Year 8 _2022'!$C348="","", 'Year 8 _2022'!$C348)</f>
        <v>NA</v>
      </c>
      <c r="D349" s="149" t="str">
        <f>IF('Year 8 _2022'!$D348="","", 'Year 8 _2022'!$D348)</f>
        <v/>
      </c>
      <c r="E349" s="138"/>
      <c r="F349" s="230" t="str">
        <f>IF('Year 8 _2022'!$E348="","", 'Year 8 _2022'!$E348)</f>
        <v/>
      </c>
      <c r="G349" s="161" t="str">
        <f>IF('Year 8 _2022'!$AB348="","", 'Year 8 _2022'!$AB348)</f>
        <v/>
      </c>
      <c r="H349" s="120"/>
      <c r="I349" s="171" t="str">
        <f>IF('Year 8 _2022'!$I348="","", 'Year 8 _2022'!$I348)</f>
        <v/>
      </c>
      <c r="J349" s="181"/>
      <c r="K349" s="180" t="str">
        <f>IF('Year 8 _2022'!$J348="","", 'Year 8 _2022'!$J348)</f>
        <v/>
      </c>
      <c r="L349" s="181"/>
      <c r="M349" s="180">
        <f t="shared" si="142"/>
        <v>0</v>
      </c>
      <c r="N349" s="180" t="str">
        <f>IF('Year 8 _2022'!$L348="","", 'Year 8 _2022'!$L348)</f>
        <v/>
      </c>
      <c r="O349" s="181"/>
      <c r="P349" s="171">
        <f>IF('Year 8 _2022'!$O348="",0, ('Year 8 _2022'!$O348+'Year 8 _2022'!$R348))</f>
        <v>0</v>
      </c>
      <c r="Q349" s="181"/>
      <c r="R349" s="180">
        <f>IF('Year 8 _2022'!$P348="",0, 'Year 8 _2022'!$P348)</f>
        <v>0</v>
      </c>
      <c r="S349" s="242"/>
      <c r="T349" s="349"/>
      <c r="U349" s="242"/>
      <c r="V349" s="174">
        <f t="shared" si="134"/>
        <v>0</v>
      </c>
      <c r="W349" s="351"/>
      <c r="X349" s="175"/>
      <c r="Y349" s="180">
        <f>IF('Year 8 _2022'!$V348="",0, ('Year 8 _2022'!$V348+'Year 8 _2022'!$Y348))</f>
        <v>0</v>
      </c>
      <c r="Z349" s="181"/>
      <c r="AA349" s="162">
        <f>IF('Year 8 _2022'!$W348="",0, 'Year 8 _2022'!$W348)</f>
        <v>0</v>
      </c>
      <c r="AB349" s="184"/>
      <c r="AC349" s="353"/>
      <c r="AD349" s="120"/>
      <c r="AE349" s="174">
        <f t="shared" si="144"/>
        <v>0</v>
      </c>
      <c r="AF349" s="183"/>
      <c r="AG349" s="165" t="str">
        <f t="shared" si="135"/>
        <v/>
      </c>
      <c r="AH349" s="170" t="str">
        <f t="shared" si="136"/>
        <v/>
      </c>
      <c r="AI349" s="153">
        <f t="shared" si="121"/>
        <v>0</v>
      </c>
      <c r="AJ349" s="166" t="str">
        <f t="shared" si="137"/>
        <v>NA</v>
      </c>
      <c r="AK349" s="166" t="str">
        <f t="shared" si="122"/>
        <v/>
      </c>
      <c r="AL349" s="166" t="str">
        <f t="shared" si="123"/>
        <v/>
      </c>
      <c r="AM349" s="166" t="str">
        <f t="shared" si="124"/>
        <v/>
      </c>
      <c r="AN349" s="166">
        <f t="shared" si="125"/>
        <v>0</v>
      </c>
      <c r="AO349" s="166">
        <f t="shared" si="126"/>
        <v>0</v>
      </c>
      <c r="AP349" s="166">
        <f t="shared" si="127"/>
        <v>0</v>
      </c>
      <c r="AQ349" s="166">
        <f t="shared" si="128"/>
        <v>0</v>
      </c>
      <c r="AR349" s="167" t="str">
        <f>IF('Year 8 _2022'!$S348="","", 'Year 8 _2022'!$S348)</f>
        <v/>
      </c>
      <c r="AS349" s="166" t="str">
        <f>IF('Year 8 _2022'!$Z348="","", 'Year 8 _2022'!$Z348)</f>
        <v/>
      </c>
      <c r="AT349" s="166" t="str">
        <f t="shared" si="143"/>
        <v/>
      </c>
      <c r="AU349" s="166" t="str">
        <f t="shared" si="129"/>
        <v>NA</v>
      </c>
      <c r="AV349" s="166" t="str">
        <f>IF(AU349="NA","",IF(AU349=999999, "", IF(AU349=888888, "", IF(COUNTIF($AU$11:AU349,AU349)=1,AU349,""))))</f>
        <v/>
      </c>
      <c r="AW349" s="166" t="str">
        <f t="shared" si="130"/>
        <v>NA</v>
      </c>
      <c r="AX349" s="166" t="str">
        <f>IF(AW349="NA","",IF(AW349=999999, "", IF(AW349=888888, "", IF(COUNTIF($AW$11:AW349,AW349)=1,AW349,""))))</f>
        <v/>
      </c>
      <c r="AY349" s="166" t="str">
        <f t="shared" si="131"/>
        <v>NA</v>
      </c>
      <c r="AZ349" s="166" t="str">
        <f>IF(AY349="NA","",IF(AY349=999999, "", IF(AY349=888888, "", IF(COUNTIF($AY$11:AY349,AY349)=1,AY349,""))))</f>
        <v/>
      </c>
      <c r="BA349" s="166">
        <f t="shared" si="138"/>
        <v>0</v>
      </c>
      <c r="BB349" s="166">
        <f t="shared" si="139"/>
        <v>0</v>
      </c>
      <c r="BC349" s="166" t="str">
        <f t="shared" si="140"/>
        <v/>
      </c>
      <c r="BD349" s="166" t="str">
        <f t="shared" si="132"/>
        <v/>
      </c>
      <c r="BE349" s="120" t="str">
        <f t="shared" si="141"/>
        <v>NA</v>
      </c>
      <c r="BF349" s="120" t="str">
        <f>IF(BE349="NA","",IF(BE349=999999, "", IF(BE349=888888, "", IF(COUNTIF($BE$11:BE349,BE349)=1,BE349,""))))</f>
        <v/>
      </c>
      <c r="BG349" s="121"/>
      <c r="BH349" s="121"/>
      <c r="BI349" s="121"/>
      <c r="BJ349" s="121"/>
      <c r="BK349" s="121"/>
      <c r="BL349" s="121"/>
      <c r="BM349" s="119"/>
      <c r="BN349" s="119"/>
      <c r="BO349" s="119"/>
      <c r="BP349" s="119"/>
      <c r="BQ349" s="119"/>
      <c r="BR349" s="119"/>
      <c r="BS349" s="119"/>
      <c r="BT349" s="119"/>
      <c r="BU349" s="119"/>
      <c r="BV349" s="119"/>
      <c r="BW349" s="119"/>
      <c r="BX349" s="119"/>
      <c r="BY349" s="119"/>
      <c r="BZ349" s="121"/>
      <c r="CA349" s="121"/>
      <c r="CB349" s="121"/>
      <c r="CC349" s="121"/>
      <c r="CD349" s="118"/>
      <c r="CE349" s="118"/>
      <c r="CF349" s="26"/>
      <c r="CG349" s="26"/>
      <c r="CH349" s="26"/>
      <c r="CI349" s="26"/>
      <c r="CJ349" s="26"/>
      <c r="CK349" s="26"/>
      <c r="CL349" s="26"/>
      <c r="CM349" s="26"/>
      <c r="CN349" s="26"/>
      <c r="CO349" s="26"/>
      <c r="CP349" s="26"/>
      <c r="CQ349" s="26"/>
      <c r="CR349" s="26"/>
      <c r="CS349" s="26"/>
      <c r="CT349" s="26"/>
      <c r="CU349" s="26"/>
    </row>
    <row r="350" spans="1:99" ht="15.5" x14ac:dyDescent="0.35">
      <c r="A350" s="203" t="str">
        <f t="shared" si="133"/>
        <v/>
      </c>
      <c r="B350" s="161" t="str">
        <f>IF('Year 8 _2022'!$B349="","", 'Year 8 _2022'!$B349)</f>
        <v/>
      </c>
      <c r="C350" s="160" t="str">
        <f>IF('Year 8 _2022'!$C349="","", 'Year 8 _2022'!$C349)</f>
        <v>NA</v>
      </c>
      <c r="D350" s="149" t="str">
        <f>IF('Year 8 _2022'!$D349="","", 'Year 8 _2022'!$D349)</f>
        <v/>
      </c>
      <c r="E350" s="138"/>
      <c r="F350" s="230" t="str">
        <f>IF('Year 8 _2022'!$E349="","", 'Year 8 _2022'!$E349)</f>
        <v/>
      </c>
      <c r="G350" s="161" t="str">
        <f>IF('Year 8 _2022'!$AB349="","", 'Year 8 _2022'!$AB349)</f>
        <v/>
      </c>
      <c r="H350" s="120"/>
      <c r="I350" s="171" t="str">
        <f>IF('Year 8 _2022'!$I349="","", 'Year 8 _2022'!$I349)</f>
        <v/>
      </c>
      <c r="J350" s="181"/>
      <c r="K350" s="180" t="str">
        <f>IF('Year 8 _2022'!$J349="","", 'Year 8 _2022'!$J349)</f>
        <v/>
      </c>
      <c r="L350" s="181"/>
      <c r="M350" s="180">
        <f t="shared" si="142"/>
        <v>0</v>
      </c>
      <c r="N350" s="180" t="str">
        <f>IF('Year 8 _2022'!$L349="","", 'Year 8 _2022'!$L349)</f>
        <v/>
      </c>
      <c r="O350" s="181"/>
      <c r="P350" s="171">
        <f>IF('Year 8 _2022'!$O349="",0, ('Year 8 _2022'!$O349+'Year 8 _2022'!$R349))</f>
        <v>0</v>
      </c>
      <c r="Q350" s="181"/>
      <c r="R350" s="180">
        <f>IF('Year 8 _2022'!$P349="",0, 'Year 8 _2022'!$P349)</f>
        <v>0</v>
      </c>
      <c r="S350" s="242"/>
      <c r="T350" s="349"/>
      <c r="U350" s="242"/>
      <c r="V350" s="174">
        <f t="shared" si="134"/>
        <v>0</v>
      </c>
      <c r="W350" s="351"/>
      <c r="X350" s="175"/>
      <c r="Y350" s="180">
        <f>IF('Year 8 _2022'!$V349="",0, ('Year 8 _2022'!$V349+'Year 8 _2022'!$Y349))</f>
        <v>0</v>
      </c>
      <c r="Z350" s="181"/>
      <c r="AA350" s="162">
        <f>IF('Year 8 _2022'!$W349="",0, 'Year 8 _2022'!$W349)</f>
        <v>0</v>
      </c>
      <c r="AB350" s="184"/>
      <c r="AC350" s="353"/>
      <c r="AD350" s="120"/>
      <c r="AE350" s="174">
        <f t="shared" si="144"/>
        <v>0</v>
      </c>
      <c r="AF350" s="183"/>
      <c r="AG350" s="165" t="str">
        <f t="shared" si="135"/>
        <v/>
      </c>
      <c r="AH350" s="170" t="str">
        <f t="shared" si="136"/>
        <v/>
      </c>
      <c r="AI350" s="153">
        <f t="shared" si="121"/>
        <v>0</v>
      </c>
      <c r="AJ350" s="166" t="str">
        <f t="shared" si="137"/>
        <v>NA</v>
      </c>
      <c r="AK350" s="166" t="str">
        <f t="shared" si="122"/>
        <v/>
      </c>
      <c r="AL350" s="166" t="str">
        <f t="shared" si="123"/>
        <v/>
      </c>
      <c r="AM350" s="166" t="str">
        <f t="shared" si="124"/>
        <v/>
      </c>
      <c r="AN350" s="166">
        <f t="shared" si="125"/>
        <v>0</v>
      </c>
      <c r="AO350" s="166">
        <f t="shared" si="126"/>
        <v>0</v>
      </c>
      <c r="AP350" s="166">
        <f t="shared" si="127"/>
        <v>0</v>
      </c>
      <c r="AQ350" s="166">
        <f t="shared" si="128"/>
        <v>0</v>
      </c>
      <c r="AR350" s="167" t="str">
        <f>IF('Year 8 _2022'!$S349="","", 'Year 8 _2022'!$S349)</f>
        <v/>
      </c>
      <c r="AS350" s="166" t="str">
        <f>IF('Year 8 _2022'!$Z349="","", 'Year 8 _2022'!$Z349)</f>
        <v/>
      </c>
      <c r="AT350" s="166" t="str">
        <f t="shared" si="143"/>
        <v/>
      </c>
      <c r="AU350" s="166" t="str">
        <f t="shared" si="129"/>
        <v>NA</v>
      </c>
      <c r="AV350" s="166" t="str">
        <f>IF(AU350="NA","",IF(AU350=999999, "", IF(AU350=888888, "", IF(COUNTIF($AU$11:AU350,AU350)=1,AU350,""))))</f>
        <v/>
      </c>
      <c r="AW350" s="166" t="str">
        <f t="shared" si="130"/>
        <v>NA</v>
      </c>
      <c r="AX350" s="166" t="str">
        <f>IF(AW350="NA","",IF(AW350=999999, "", IF(AW350=888888, "", IF(COUNTIF($AW$11:AW350,AW350)=1,AW350,""))))</f>
        <v/>
      </c>
      <c r="AY350" s="166" t="str">
        <f t="shared" si="131"/>
        <v>NA</v>
      </c>
      <c r="AZ350" s="166" t="str">
        <f>IF(AY350="NA","",IF(AY350=999999, "", IF(AY350=888888, "", IF(COUNTIF($AY$11:AY350,AY350)=1,AY350,""))))</f>
        <v/>
      </c>
      <c r="BA350" s="166">
        <f t="shared" si="138"/>
        <v>0</v>
      </c>
      <c r="BB350" s="166">
        <f t="shared" si="139"/>
        <v>0</v>
      </c>
      <c r="BC350" s="166" t="str">
        <f t="shared" si="140"/>
        <v/>
      </c>
      <c r="BD350" s="166" t="str">
        <f t="shared" si="132"/>
        <v/>
      </c>
      <c r="BE350" s="120" t="str">
        <f t="shared" si="141"/>
        <v>NA</v>
      </c>
      <c r="BF350" s="120" t="str">
        <f>IF(BE350="NA","",IF(BE350=999999, "", IF(BE350=888888, "", IF(COUNTIF($BE$11:BE350,BE350)=1,BE350,""))))</f>
        <v/>
      </c>
      <c r="BG350" s="121"/>
      <c r="BH350" s="121"/>
      <c r="BI350" s="121"/>
      <c r="BJ350" s="121"/>
      <c r="BK350" s="121"/>
      <c r="BL350" s="121"/>
      <c r="BM350" s="119"/>
      <c r="BN350" s="119"/>
      <c r="BO350" s="119"/>
      <c r="BP350" s="119"/>
      <c r="BQ350" s="119"/>
      <c r="BR350" s="119"/>
      <c r="BS350" s="119"/>
      <c r="BT350" s="119"/>
      <c r="BU350" s="119"/>
      <c r="BV350" s="119"/>
      <c r="BW350" s="119"/>
      <c r="BX350" s="119"/>
      <c r="BY350" s="119"/>
      <c r="BZ350" s="121"/>
      <c r="CA350" s="121"/>
      <c r="CB350" s="121"/>
      <c r="CC350" s="121"/>
      <c r="CD350" s="118"/>
      <c r="CE350" s="118"/>
      <c r="CF350" s="26"/>
      <c r="CG350" s="26"/>
      <c r="CH350" s="26"/>
      <c r="CI350" s="26"/>
      <c r="CJ350" s="26"/>
      <c r="CK350" s="26"/>
      <c r="CL350" s="26"/>
      <c r="CM350" s="26"/>
      <c r="CN350" s="26"/>
      <c r="CO350" s="26"/>
      <c r="CP350" s="26"/>
      <c r="CQ350" s="26"/>
      <c r="CR350" s="26"/>
      <c r="CS350" s="26"/>
      <c r="CT350" s="26"/>
      <c r="CU350" s="26"/>
    </row>
    <row r="351" spans="1:99" ht="15.5" x14ac:dyDescent="0.35">
      <c r="A351" s="203" t="str">
        <f t="shared" si="133"/>
        <v/>
      </c>
      <c r="B351" s="161" t="str">
        <f>IF('Year 8 _2022'!$B350="","", 'Year 8 _2022'!$B350)</f>
        <v/>
      </c>
      <c r="C351" s="160" t="str">
        <f>IF('Year 8 _2022'!$C350="","", 'Year 8 _2022'!$C350)</f>
        <v>NA</v>
      </c>
      <c r="D351" s="149" t="str">
        <f>IF('Year 8 _2022'!$D350="","", 'Year 8 _2022'!$D350)</f>
        <v/>
      </c>
      <c r="E351" s="138"/>
      <c r="F351" s="230" t="str">
        <f>IF('Year 8 _2022'!$E350="","", 'Year 8 _2022'!$E350)</f>
        <v/>
      </c>
      <c r="G351" s="161" t="str">
        <f>IF('Year 8 _2022'!$AB350="","", 'Year 8 _2022'!$AB350)</f>
        <v/>
      </c>
      <c r="H351" s="120"/>
      <c r="I351" s="171" t="str">
        <f>IF('Year 8 _2022'!$I350="","", 'Year 8 _2022'!$I350)</f>
        <v/>
      </c>
      <c r="J351" s="181"/>
      <c r="K351" s="180" t="str">
        <f>IF('Year 8 _2022'!$J350="","", 'Year 8 _2022'!$J350)</f>
        <v/>
      </c>
      <c r="L351" s="181"/>
      <c r="M351" s="180">
        <f t="shared" si="142"/>
        <v>0</v>
      </c>
      <c r="N351" s="180" t="str">
        <f>IF('Year 8 _2022'!$L350="","", 'Year 8 _2022'!$L350)</f>
        <v/>
      </c>
      <c r="O351" s="181"/>
      <c r="P351" s="171">
        <f>IF('Year 8 _2022'!$O350="",0, ('Year 8 _2022'!$O350+'Year 8 _2022'!$R350))</f>
        <v>0</v>
      </c>
      <c r="Q351" s="181"/>
      <c r="R351" s="180">
        <f>IF('Year 8 _2022'!$P350="",0, 'Year 8 _2022'!$P350)</f>
        <v>0</v>
      </c>
      <c r="S351" s="242"/>
      <c r="T351" s="349"/>
      <c r="U351" s="242"/>
      <c r="V351" s="174">
        <f t="shared" si="134"/>
        <v>0</v>
      </c>
      <c r="W351" s="351"/>
      <c r="X351" s="175"/>
      <c r="Y351" s="180">
        <f>IF('Year 8 _2022'!$V350="",0, ('Year 8 _2022'!$V350+'Year 8 _2022'!$Y350))</f>
        <v>0</v>
      </c>
      <c r="Z351" s="181"/>
      <c r="AA351" s="162">
        <f>IF('Year 8 _2022'!$W350="",0, 'Year 8 _2022'!$W350)</f>
        <v>0</v>
      </c>
      <c r="AB351" s="184"/>
      <c r="AC351" s="353"/>
      <c r="AD351" s="120"/>
      <c r="AE351" s="174">
        <f t="shared" si="144"/>
        <v>0</v>
      </c>
      <c r="AF351" s="183"/>
      <c r="AG351" s="165" t="str">
        <f t="shared" si="135"/>
        <v/>
      </c>
      <c r="AH351" s="170" t="str">
        <f t="shared" si="136"/>
        <v/>
      </c>
      <c r="AI351" s="153">
        <f t="shared" si="121"/>
        <v>0</v>
      </c>
      <c r="AJ351" s="166" t="str">
        <f t="shared" si="137"/>
        <v>NA</v>
      </c>
      <c r="AK351" s="166" t="str">
        <f t="shared" si="122"/>
        <v/>
      </c>
      <c r="AL351" s="166" t="str">
        <f t="shared" si="123"/>
        <v/>
      </c>
      <c r="AM351" s="166" t="str">
        <f t="shared" si="124"/>
        <v/>
      </c>
      <c r="AN351" s="166">
        <f t="shared" si="125"/>
        <v>0</v>
      </c>
      <c r="AO351" s="166">
        <f t="shared" si="126"/>
        <v>0</v>
      </c>
      <c r="AP351" s="166">
        <f t="shared" si="127"/>
        <v>0</v>
      </c>
      <c r="AQ351" s="166">
        <f t="shared" si="128"/>
        <v>0</v>
      </c>
      <c r="AR351" s="167" t="str">
        <f>IF('Year 8 _2022'!$S350="","", 'Year 8 _2022'!$S350)</f>
        <v/>
      </c>
      <c r="AS351" s="166" t="str">
        <f>IF('Year 8 _2022'!$Z350="","", 'Year 8 _2022'!$Z350)</f>
        <v/>
      </c>
      <c r="AT351" s="166" t="str">
        <f t="shared" si="143"/>
        <v/>
      </c>
      <c r="AU351" s="166" t="str">
        <f t="shared" si="129"/>
        <v>NA</v>
      </c>
      <c r="AV351" s="166" t="str">
        <f>IF(AU351="NA","",IF(AU351=999999, "", IF(AU351=888888, "", IF(COUNTIF($AU$11:AU351,AU351)=1,AU351,""))))</f>
        <v/>
      </c>
      <c r="AW351" s="166" t="str">
        <f t="shared" si="130"/>
        <v>NA</v>
      </c>
      <c r="AX351" s="166" t="str">
        <f>IF(AW351="NA","",IF(AW351=999999, "", IF(AW351=888888, "", IF(COUNTIF($AW$11:AW351,AW351)=1,AW351,""))))</f>
        <v/>
      </c>
      <c r="AY351" s="166" t="str">
        <f t="shared" si="131"/>
        <v>NA</v>
      </c>
      <c r="AZ351" s="166" t="str">
        <f>IF(AY351="NA","",IF(AY351=999999, "", IF(AY351=888888, "", IF(COUNTIF($AY$11:AY351,AY351)=1,AY351,""))))</f>
        <v/>
      </c>
      <c r="BA351" s="166">
        <f t="shared" si="138"/>
        <v>0</v>
      </c>
      <c r="BB351" s="166">
        <f t="shared" si="139"/>
        <v>0</v>
      </c>
      <c r="BC351" s="166" t="str">
        <f t="shared" si="140"/>
        <v/>
      </c>
      <c r="BD351" s="166" t="str">
        <f t="shared" si="132"/>
        <v/>
      </c>
      <c r="BE351" s="120" t="str">
        <f t="shared" si="141"/>
        <v>NA</v>
      </c>
      <c r="BF351" s="120" t="str">
        <f>IF(BE351="NA","",IF(BE351=999999, "", IF(BE351=888888, "", IF(COUNTIF($BE$11:BE351,BE351)=1,BE351,""))))</f>
        <v/>
      </c>
      <c r="BG351" s="121"/>
      <c r="BH351" s="121"/>
      <c r="BI351" s="121"/>
      <c r="BJ351" s="121"/>
      <c r="BK351" s="121"/>
      <c r="BL351" s="121"/>
      <c r="BM351" s="119"/>
      <c r="BN351" s="119"/>
      <c r="BO351" s="119"/>
      <c r="BP351" s="119"/>
      <c r="BQ351" s="119"/>
      <c r="BR351" s="119"/>
      <c r="BS351" s="119"/>
      <c r="BT351" s="119"/>
      <c r="BU351" s="119"/>
      <c r="BV351" s="119"/>
      <c r="BW351" s="119"/>
      <c r="BX351" s="119"/>
      <c r="BY351" s="119"/>
      <c r="BZ351" s="121"/>
      <c r="CA351" s="121"/>
      <c r="CB351" s="121"/>
      <c r="CC351" s="121"/>
      <c r="CD351" s="118"/>
      <c r="CE351" s="118"/>
      <c r="CF351" s="26"/>
      <c r="CG351" s="26"/>
      <c r="CH351" s="26"/>
      <c r="CI351" s="26"/>
      <c r="CJ351" s="26"/>
      <c r="CK351" s="26"/>
      <c r="CL351" s="26"/>
      <c r="CM351" s="26"/>
      <c r="CN351" s="26"/>
      <c r="CO351" s="26"/>
      <c r="CP351" s="26"/>
      <c r="CQ351" s="26"/>
      <c r="CR351" s="26"/>
      <c r="CS351" s="26"/>
      <c r="CT351" s="26"/>
      <c r="CU351" s="26"/>
    </row>
    <row r="352" spans="1:99" ht="15.5" x14ac:dyDescent="0.35">
      <c r="A352" s="203" t="str">
        <f t="shared" si="133"/>
        <v/>
      </c>
      <c r="B352" s="161" t="str">
        <f>IF('Year 8 _2022'!$B351="","", 'Year 8 _2022'!$B351)</f>
        <v/>
      </c>
      <c r="C352" s="160" t="str">
        <f>IF('Year 8 _2022'!$C351="","", 'Year 8 _2022'!$C351)</f>
        <v>NA</v>
      </c>
      <c r="D352" s="149" t="str">
        <f>IF('Year 8 _2022'!$D351="","", 'Year 8 _2022'!$D351)</f>
        <v/>
      </c>
      <c r="E352" s="138"/>
      <c r="F352" s="230" t="str">
        <f>IF('Year 8 _2022'!$E351="","", 'Year 8 _2022'!$E351)</f>
        <v/>
      </c>
      <c r="G352" s="161" t="str">
        <f>IF('Year 8 _2022'!$AB351="","", 'Year 8 _2022'!$AB351)</f>
        <v/>
      </c>
      <c r="H352" s="120"/>
      <c r="I352" s="171" t="str">
        <f>IF('Year 8 _2022'!$I351="","", 'Year 8 _2022'!$I351)</f>
        <v/>
      </c>
      <c r="J352" s="181"/>
      <c r="K352" s="180" t="str">
        <f>IF('Year 8 _2022'!$J351="","", 'Year 8 _2022'!$J351)</f>
        <v/>
      </c>
      <c r="L352" s="181"/>
      <c r="M352" s="180">
        <f t="shared" si="142"/>
        <v>0</v>
      </c>
      <c r="N352" s="180" t="str">
        <f>IF('Year 8 _2022'!$L351="","", 'Year 8 _2022'!$L351)</f>
        <v/>
      </c>
      <c r="O352" s="181"/>
      <c r="P352" s="171">
        <f>IF('Year 8 _2022'!$O351="",0, ('Year 8 _2022'!$O351+'Year 8 _2022'!$R351))</f>
        <v>0</v>
      </c>
      <c r="Q352" s="181"/>
      <c r="R352" s="180">
        <f>IF('Year 8 _2022'!$P351="",0, 'Year 8 _2022'!$P351)</f>
        <v>0</v>
      </c>
      <c r="S352" s="242"/>
      <c r="T352" s="349"/>
      <c r="U352" s="242"/>
      <c r="V352" s="174">
        <f t="shared" si="134"/>
        <v>0</v>
      </c>
      <c r="W352" s="351"/>
      <c r="X352" s="175"/>
      <c r="Y352" s="180">
        <f>IF('Year 8 _2022'!$V351="",0, ('Year 8 _2022'!$V351+'Year 8 _2022'!$Y351))</f>
        <v>0</v>
      </c>
      <c r="Z352" s="181"/>
      <c r="AA352" s="162">
        <f>IF('Year 8 _2022'!$W351="",0, 'Year 8 _2022'!$W351)</f>
        <v>0</v>
      </c>
      <c r="AB352" s="184"/>
      <c r="AC352" s="353"/>
      <c r="AD352" s="120"/>
      <c r="AE352" s="174">
        <f t="shared" si="144"/>
        <v>0</v>
      </c>
      <c r="AF352" s="183"/>
      <c r="AG352" s="165" t="str">
        <f t="shared" si="135"/>
        <v/>
      </c>
      <c r="AH352" s="170" t="str">
        <f t="shared" si="136"/>
        <v/>
      </c>
      <c r="AI352" s="153">
        <f t="shared" si="121"/>
        <v>0</v>
      </c>
      <c r="AJ352" s="166" t="str">
        <f t="shared" si="137"/>
        <v>NA</v>
      </c>
      <c r="AK352" s="166" t="str">
        <f t="shared" si="122"/>
        <v/>
      </c>
      <c r="AL352" s="166" t="str">
        <f t="shared" si="123"/>
        <v/>
      </c>
      <c r="AM352" s="166" t="str">
        <f t="shared" si="124"/>
        <v/>
      </c>
      <c r="AN352" s="166">
        <f t="shared" si="125"/>
        <v>0</v>
      </c>
      <c r="AO352" s="166">
        <f t="shared" si="126"/>
        <v>0</v>
      </c>
      <c r="AP352" s="166">
        <f t="shared" si="127"/>
        <v>0</v>
      </c>
      <c r="AQ352" s="166">
        <f t="shared" si="128"/>
        <v>0</v>
      </c>
      <c r="AR352" s="167" t="str">
        <f>IF('Year 8 _2022'!$S351="","", 'Year 8 _2022'!$S351)</f>
        <v/>
      </c>
      <c r="AS352" s="166" t="str">
        <f>IF('Year 8 _2022'!$Z351="","", 'Year 8 _2022'!$Z351)</f>
        <v/>
      </c>
      <c r="AT352" s="166" t="str">
        <f t="shared" si="143"/>
        <v/>
      </c>
      <c r="AU352" s="166" t="str">
        <f t="shared" si="129"/>
        <v>NA</v>
      </c>
      <c r="AV352" s="166" t="str">
        <f>IF(AU352="NA","",IF(AU352=999999, "", IF(AU352=888888, "", IF(COUNTIF($AU$11:AU352,AU352)=1,AU352,""))))</f>
        <v/>
      </c>
      <c r="AW352" s="166" t="str">
        <f t="shared" si="130"/>
        <v>NA</v>
      </c>
      <c r="AX352" s="166" t="str">
        <f>IF(AW352="NA","",IF(AW352=999999, "", IF(AW352=888888, "", IF(COUNTIF($AW$11:AW352,AW352)=1,AW352,""))))</f>
        <v/>
      </c>
      <c r="AY352" s="166" t="str">
        <f t="shared" si="131"/>
        <v>NA</v>
      </c>
      <c r="AZ352" s="166" t="str">
        <f>IF(AY352="NA","",IF(AY352=999999, "", IF(AY352=888888, "", IF(COUNTIF($AY$11:AY352,AY352)=1,AY352,""))))</f>
        <v/>
      </c>
      <c r="BA352" s="166">
        <f t="shared" si="138"/>
        <v>0</v>
      </c>
      <c r="BB352" s="166">
        <f t="shared" si="139"/>
        <v>0</v>
      </c>
      <c r="BC352" s="166" t="str">
        <f t="shared" si="140"/>
        <v/>
      </c>
      <c r="BD352" s="166" t="str">
        <f t="shared" si="132"/>
        <v/>
      </c>
      <c r="BE352" s="120" t="str">
        <f t="shared" si="141"/>
        <v>NA</v>
      </c>
      <c r="BF352" s="120" t="str">
        <f>IF(BE352="NA","",IF(BE352=999999, "", IF(BE352=888888, "", IF(COUNTIF($BE$11:BE352,BE352)=1,BE352,""))))</f>
        <v/>
      </c>
      <c r="BG352" s="121"/>
      <c r="BH352" s="121"/>
      <c r="BI352" s="121"/>
      <c r="BJ352" s="121"/>
      <c r="BK352" s="121"/>
      <c r="BL352" s="121"/>
      <c r="BM352" s="119"/>
      <c r="BN352" s="119"/>
      <c r="BO352" s="119"/>
      <c r="BP352" s="119"/>
      <c r="BQ352" s="119"/>
      <c r="BR352" s="119"/>
      <c r="BS352" s="119"/>
      <c r="BT352" s="119"/>
      <c r="BU352" s="119"/>
      <c r="BV352" s="119"/>
      <c r="BW352" s="119"/>
      <c r="BX352" s="119"/>
      <c r="BY352" s="119"/>
      <c r="BZ352" s="121"/>
      <c r="CA352" s="121"/>
      <c r="CB352" s="121"/>
      <c r="CC352" s="121"/>
      <c r="CD352" s="118"/>
      <c r="CE352" s="118"/>
      <c r="CF352" s="26"/>
      <c r="CG352" s="26"/>
      <c r="CH352" s="26"/>
      <c r="CI352" s="26"/>
      <c r="CJ352" s="26"/>
      <c r="CK352" s="26"/>
      <c r="CL352" s="26"/>
      <c r="CM352" s="26"/>
      <c r="CN352" s="26"/>
      <c r="CO352" s="26"/>
      <c r="CP352" s="26"/>
      <c r="CQ352" s="26"/>
      <c r="CR352" s="26"/>
      <c r="CS352" s="26"/>
      <c r="CT352" s="26"/>
      <c r="CU352" s="26"/>
    </row>
    <row r="353" spans="1:99" ht="15.5" x14ac:dyDescent="0.35">
      <c r="A353" s="203" t="str">
        <f t="shared" si="133"/>
        <v/>
      </c>
      <c r="B353" s="161" t="str">
        <f>IF('Year 8 _2022'!$B352="","", 'Year 8 _2022'!$B352)</f>
        <v/>
      </c>
      <c r="C353" s="160" t="str">
        <f>IF('Year 8 _2022'!$C352="","", 'Year 8 _2022'!$C352)</f>
        <v>NA</v>
      </c>
      <c r="D353" s="149" t="str">
        <f>IF('Year 8 _2022'!$D352="","", 'Year 8 _2022'!$D352)</f>
        <v/>
      </c>
      <c r="E353" s="138"/>
      <c r="F353" s="230" t="str">
        <f>IF('Year 8 _2022'!$E352="","", 'Year 8 _2022'!$E352)</f>
        <v/>
      </c>
      <c r="G353" s="161" t="str">
        <f>IF('Year 8 _2022'!$AB352="","", 'Year 8 _2022'!$AB352)</f>
        <v/>
      </c>
      <c r="H353" s="120"/>
      <c r="I353" s="171" t="str">
        <f>IF('Year 8 _2022'!$I352="","", 'Year 8 _2022'!$I352)</f>
        <v/>
      </c>
      <c r="J353" s="181"/>
      <c r="K353" s="180" t="str">
        <f>IF('Year 8 _2022'!$J352="","", 'Year 8 _2022'!$J352)</f>
        <v/>
      </c>
      <c r="L353" s="181"/>
      <c r="M353" s="180">
        <f t="shared" si="142"/>
        <v>0</v>
      </c>
      <c r="N353" s="180" t="str">
        <f>IF('Year 8 _2022'!$L352="","", 'Year 8 _2022'!$L352)</f>
        <v/>
      </c>
      <c r="O353" s="181"/>
      <c r="P353" s="171">
        <f>IF('Year 8 _2022'!$O352="",0, ('Year 8 _2022'!$O352+'Year 8 _2022'!$R352))</f>
        <v>0</v>
      </c>
      <c r="Q353" s="181"/>
      <c r="R353" s="180">
        <f>IF('Year 8 _2022'!$P352="",0, 'Year 8 _2022'!$P352)</f>
        <v>0</v>
      </c>
      <c r="S353" s="242"/>
      <c r="T353" s="349"/>
      <c r="U353" s="242"/>
      <c r="V353" s="174">
        <f t="shared" si="134"/>
        <v>0</v>
      </c>
      <c r="W353" s="351"/>
      <c r="X353" s="175"/>
      <c r="Y353" s="180">
        <f>IF('Year 8 _2022'!$V352="",0, ('Year 8 _2022'!$V352+'Year 8 _2022'!$Y352))</f>
        <v>0</v>
      </c>
      <c r="Z353" s="181"/>
      <c r="AA353" s="162">
        <f>IF('Year 8 _2022'!$W352="",0, 'Year 8 _2022'!$W352)</f>
        <v>0</v>
      </c>
      <c r="AB353" s="184"/>
      <c r="AC353" s="353"/>
      <c r="AD353" s="120"/>
      <c r="AE353" s="174">
        <f t="shared" si="144"/>
        <v>0</v>
      </c>
      <c r="AF353" s="183"/>
      <c r="AG353" s="165" t="str">
        <f t="shared" si="135"/>
        <v/>
      </c>
      <c r="AH353" s="170" t="str">
        <f t="shared" si="136"/>
        <v/>
      </c>
      <c r="AI353" s="153">
        <f t="shared" si="121"/>
        <v>0</v>
      </c>
      <c r="AJ353" s="166" t="str">
        <f t="shared" si="137"/>
        <v>NA</v>
      </c>
      <c r="AK353" s="166" t="str">
        <f t="shared" si="122"/>
        <v/>
      </c>
      <c r="AL353" s="166" t="str">
        <f t="shared" si="123"/>
        <v/>
      </c>
      <c r="AM353" s="166" t="str">
        <f t="shared" si="124"/>
        <v/>
      </c>
      <c r="AN353" s="166">
        <f t="shared" si="125"/>
        <v>0</v>
      </c>
      <c r="AO353" s="166">
        <f t="shared" si="126"/>
        <v>0</v>
      </c>
      <c r="AP353" s="166">
        <f t="shared" si="127"/>
        <v>0</v>
      </c>
      <c r="AQ353" s="166">
        <f t="shared" si="128"/>
        <v>0</v>
      </c>
      <c r="AR353" s="167" t="str">
        <f>IF('Year 8 _2022'!$S352="","", 'Year 8 _2022'!$S352)</f>
        <v/>
      </c>
      <c r="AS353" s="166" t="str">
        <f>IF('Year 8 _2022'!$Z352="","", 'Year 8 _2022'!$Z352)</f>
        <v/>
      </c>
      <c r="AT353" s="166" t="str">
        <f t="shared" si="143"/>
        <v/>
      </c>
      <c r="AU353" s="166" t="str">
        <f t="shared" si="129"/>
        <v>NA</v>
      </c>
      <c r="AV353" s="166" t="str">
        <f>IF(AU353="NA","",IF(AU353=999999, "", IF(AU353=888888, "", IF(COUNTIF($AU$11:AU353,AU353)=1,AU353,""))))</f>
        <v/>
      </c>
      <c r="AW353" s="166" t="str">
        <f t="shared" si="130"/>
        <v>NA</v>
      </c>
      <c r="AX353" s="166" t="str">
        <f>IF(AW353="NA","",IF(AW353=999999, "", IF(AW353=888888, "", IF(COUNTIF($AW$11:AW353,AW353)=1,AW353,""))))</f>
        <v/>
      </c>
      <c r="AY353" s="166" t="str">
        <f t="shared" si="131"/>
        <v>NA</v>
      </c>
      <c r="AZ353" s="166" t="str">
        <f>IF(AY353="NA","",IF(AY353=999999, "", IF(AY353=888888, "", IF(COUNTIF($AY$11:AY353,AY353)=1,AY353,""))))</f>
        <v/>
      </c>
      <c r="BA353" s="166">
        <f t="shared" si="138"/>
        <v>0</v>
      </c>
      <c r="BB353" s="166">
        <f t="shared" si="139"/>
        <v>0</v>
      </c>
      <c r="BC353" s="166" t="str">
        <f t="shared" si="140"/>
        <v/>
      </c>
      <c r="BD353" s="166" t="str">
        <f t="shared" si="132"/>
        <v/>
      </c>
      <c r="BE353" s="120" t="str">
        <f t="shared" si="141"/>
        <v>NA</v>
      </c>
      <c r="BF353" s="120" t="str">
        <f>IF(BE353="NA","",IF(BE353=999999, "", IF(BE353=888888, "", IF(COUNTIF($BE$11:BE353,BE353)=1,BE353,""))))</f>
        <v/>
      </c>
      <c r="BG353" s="121"/>
      <c r="BH353" s="121"/>
      <c r="BI353" s="121"/>
      <c r="BJ353" s="121"/>
      <c r="BK353" s="121"/>
      <c r="BL353" s="121"/>
      <c r="BM353" s="119"/>
      <c r="BN353" s="119"/>
      <c r="BO353" s="119"/>
      <c r="BP353" s="119"/>
      <c r="BQ353" s="119"/>
      <c r="BR353" s="119"/>
      <c r="BS353" s="119"/>
      <c r="BT353" s="119"/>
      <c r="BU353" s="119"/>
      <c r="BV353" s="119"/>
      <c r="BW353" s="119"/>
      <c r="BX353" s="119"/>
      <c r="BY353" s="119"/>
      <c r="BZ353" s="121"/>
      <c r="CA353" s="121"/>
      <c r="CB353" s="121"/>
      <c r="CC353" s="121"/>
      <c r="CD353" s="118"/>
      <c r="CE353" s="118"/>
      <c r="CF353" s="26"/>
      <c r="CG353" s="26"/>
      <c r="CH353" s="26"/>
      <c r="CI353" s="26"/>
      <c r="CJ353" s="26"/>
      <c r="CK353" s="26"/>
      <c r="CL353" s="26"/>
      <c r="CM353" s="26"/>
      <c r="CN353" s="26"/>
      <c r="CO353" s="26"/>
      <c r="CP353" s="26"/>
      <c r="CQ353" s="26"/>
      <c r="CR353" s="26"/>
      <c r="CS353" s="26"/>
      <c r="CT353" s="26"/>
      <c r="CU353" s="26"/>
    </row>
    <row r="354" spans="1:99" ht="15.5" x14ac:dyDescent="0.35">
      <c r="A354" s="203" t="str">
        <f t="shared" si="133"/>
        <v/>
      </c>
      <c r="B354" s="161" t="str">
        <f>IF('Year 8 _2022'!$B353="","", 'Year 8 _2022'!$B353)</f>
        <v/>
      </c>
      <c r="C354" s="160" t="str">
        <f>IF('Year 8 _2022'!$C353="","", 'Year 8 _2022'!$C353)</f>
        <v>NA</v>
      </c>
      <c r="D354" s="149" t="str">
        <f>IF('Year 8 _2022'!$D353="","", 'Year 8 _2022'!$D353)</f>
        <v/>
      </c>
      <c r="E354" s="138"/>
      <c r="F354" s="230" t="str">
        <f>IF('Year 8 _2022'!$E353="","", 'Year 8 _2022'!$E353)</f>
        <v/>
      </c>
      <c r="G354" s="161" t="str">
        <f>IF('Year 8 _2022'!$AB353="","", 'Year 8 _2022'!$AB353)</f>
        <v/>
      </c>
      <c r="H354" s="120"/>
      <c r="I354" s="171" t="str">
        <f>IF('Year 8 _2022'!$I353="","", 'Year 8 _2022'!$I353)</f>
        <v/>
      </c>
      <c r="J354" s="181"/>
      <c r="K354" s="180" t="str">
        <f>IF('Year 8 _2022'!$J353="","", 'Year 8 _2022'!$J353)</f>
        <v/>
      </c>
      <c r="L354" s="181"/>
      <c r="M354" s="180">
        <f t="shared" si="142"/>
        <v>0</v>
      </c>
      <c r="N354" s="180" t="str">
        <f>IF('Year 8 _2022'!$L353="","", 'Year 8 _2022'!$L353)</f>
        <v/>
      </c>
      <c r="O354" s="181"/>
      <c r="P354" s="171">
        <f>IF('Year 8 _2022'!$O353="",0, ('Year 8 _2022'!$O353+'Year 8 _2022'!$R353))</f>
        <v>0</v>
      </c>
      <c r="Q354" s="181"/>
      <c r="R354" s="180">
        <f>IF('Year 8 _2022'!$P353="",0, 'Year 8 _2022'!$P353)</f>
        <v>0</v>
      </c>
      <c r="S354" s="242"/>
      <c r="T354" s="349"/>
      <c r="U354" s="242"/>
      <c r="V354" s="174">
        <f t="shared" si="134"/>
        <v>0</v>
      </c>
      <c r="W354" s="351"/>
      <c r="X354" s="175"/>
      <c r="Y354" s="180">
        <f>IF('Year 8 _2022'!$V353="",0, ('Year 8 _2022'!$V353+'Year 8 _2022'!$Y353))</f>
        <v>0</v>
      </c>
      <c r="Z354" s="181"/>
      <c r="AA354" s="162">
        <f>IF('Year 8 _2022'!$W353="",0, 'Year 8 _2022'!$W353)</f>
        <v>0</v>
      </c>
      <c r="AB354" s="184"/>
      <c r="AC354" s="353"/>
      <c r="AD354" s="120"/>
      <c r="AE354" s="174">
        <f t="shared" si="144"/>
        <v>0</v>
      </c>
      <c r="AF354" s="183"/>
      <c r="AG354" s="165" t="str">
        <f t="shared" si="135"/>
        <v/>
      </c>
      <c r="AH354" s="170" t="str">
        <f t="shared" si="136"/>
        <v/>
      </c>
      <c r="AI354" s="153">
        <f t="shared" si="121"/>
        <v>0</v>
      </c>
      <c r="AJ354" s="166" t="str">
        <f t="shared" si="137"/>
        <v>NA</v>
      </c>
      <c r="AK354" s="166" t="str">
        <f t="shared" si="122"/>
        <v/>
      </c>
      <c r="AL354" s="166" t="str">
        <f t="shared" si="123"/>
        <v/>
      </c>
      <c r="AM354" s="166" t="str">
        <f t="shared" si="124"/>
        <v/>
      </c>
      <c r="AN354" s="166">
        <f t="shared" si="125"/>
        <v>0</v>
      </c>
      <c r="AO354" s="166">
        <f t="shared" si="126"/>
        <v>0</v>
      </c>
      <c r="AP354" s="166">
        <f t="shared" si="127"/>
        <v>0</v>
      </c>
      <c r="AQ354" s="166">
        <f t="shared" si="128"/>
        <v>0</v>
      </c>
      <c r="AR354" s="167" t="str">
        <f>IF('Year 8 _2022'!$S353="","", 'Year 8 _2022'!$S353)</f>
        <v/>
      </c>
      <c r="AS354" s="166" t="str">
        <f>IF('Year 8 _2022'!$Z353="","", 'Year 8 _2022'!$Z353)</f>
        <v/>
      </c>
      <c r="AT354" s="166" t="str">
        <f t="shared" si="143"/>
        <v/>
      </c>
      <c r="AU354" s="166" t="str">
        <f t="shared" si="129"/>
        <v>NA</v>
      </c>
      <c r="AV354" s="166" t="str">
        <f>IF(AU354="NA","",IF(AU354=999999, "", IF(AU354=888888, "", IF(COUNTIF($AU$11:AU354,AU354)=1,AU354,""))))</f>
        <v/>
      </c>
      <c r="AW354" s="166" t="str">
        <f t="shared" si="130"/>
        <v>NA</v>
      </c>
      <c r="AX354" s="166" t="str">
        <f>IF(AW354="NA","",IF(AW354=999999, "", IF(AW354=888888, "", IF(COUNTIF($AW$11:AW354,AW354)=1,AW354,""))))</f>
        <v/>
      </c>
      <c r="AY354" s="166" t="str">
        <f t="shared" si="131"/>
        <v>NA</v>
      </c>
      <c r="AZ354" s="166" t="str">
        <f>IF(AY354="NA","",IF(AY354=999999, "", IF(AY354=888888, "", IF(COUNTIF($AY$11:AY354,AY354)=1,AY354,""))))</f>
        <v/>
      </c>
      <c r="BA354" s="166">
        <f t="shared" si="138"/>
        <v>0</v>
      </c>
      <c r="BB354" s="166">
        <f t="shared" si="139"/>
        <v>0</v>
      </c>
      <c r="BC354" s="166" t="str">
        <f t="shared" si="140"/>
        <v/>
      </c>
      <c r="BD354" s="166" t="str">
        <f t="shared" si="132"/>
        <v/>
      </c>
      <c r="BE354" s="120" t="str">
        <f t="shared" si="141"/>
        <v>NA</v>
      </c>
      <c r="BF354" s="120" t="str">
        <f>IF(BE354="NA","",IF(BE354=999999, "", IF(BE354=888888, "", IF(COUNTIF($BE$11:BE354,BE354)=1,BE354,""))))</f>
        <v/>
      </c>
      <c r="BG354" s="121"/>
      <c r="BH354" s="121"/>
      <c r="BI354" s="121"/>
      <c r="BJ354" s="121"/>
      <c r="BK354" s="121"/>
      <c r="BL354" s="121"/>
      <c r="BM354" s="119"/>
      <c r="BN354" s="119"/>
      <c r="BO354" s="119"/>
      <c r="BP354" s="119"/>
      <c r="BQ354" s="119"/>
      <c r="BR354" s="119"/>
      <c r="BS354" s="119"/>
      <c r="BT354" s="119"/>
      <c r="BU354" s="119"/>
      <c r="BV354" s="119"/>
      <c r="BW354" s="119"/>
      <c r="BX354" s="119"/>
      <c r="BY354" s="119"/>
      <c r="BZ354" s="121"/>
      <c r="CA354" s="121"/>
      <c r="CB354" s="121"/>
      <c r="CC354" s="121"/>
      <c r="CD354" s="118"/>
      <c r="CE354" s="118"/>
      <c r="CF354" s="26"/>
      <c r="CG354" s="26"/>
      <c r="CH354" s="26"/>
      <c r="CI354" s="26"/>
      <c r="CJ354" s="26"/>
      <c r="CK354" s="26"/>
      <c r="CL354" s="26"/>
      <c r="CM354" s="26"/>
      <c r="CN354" s="26"/>
      <c r="CO354" s="26"/>
      <c r="CP354" s="26"/>
      <c r="CQ354" s="26"/>
      <c r="CR354" s="26"/>
      <c r="CS354" s="26"/>
      <c r="CT354" s="26"/>
      <c r="CU354" s="26"/>
    </row>
    <row r="355" spans="1:99" ht="15.5" x14ac:dyDescent="0.35">
      <c r="A355" s="203" t="str">
        <f t="shared" si="133"/>
        <v/>
      </c>
      <c r="B355" s="161" t="str">
        <f>IF('Year 8 _2022'!$B354="","", 'Year 8 _2022'!$B354)</f>
        <v/>
      </c>
      <c r="C355" s="160" t="str">
        <f>IF('Year 8 _2022'!$C354="","", 'Year 8 _2022'!$C354)</f>
        <v>NA</v>
      </c>
      <c r="D355" s="149" t="str">
        <f>IF('Year 8 _2022'!$D354="","", 'Year 8 _2022'!$D354)</f>
        <v/>
      </c>
      <c r="E355" s="138"/>
      <c r="F355" s="230" t="str">
        <f>IF('Year 8 _2022'!$E354="","", 'Year 8 _2022'!$E354)</f>
        <v/>
      </c>
      <c r="G355" s="161" t="str">
        <f>IF('Year 8 _2022'!$AB354="","", 'Year 8 _2022'!$AB354)</f>
        <v/>
      </c>
      <c r="H355" s="120"/>
      <c r="I355" s="171" t="str">
        <f>IF('Year 8 _2022'!$I354="","", 'Year 8 _2022'!$I354)</f>
        <v/>
      </c>
      <c r="J355" s="181"/>
      <c r="K355" s="180" t="str">
        <f>IF('Year 8 _2022'!$J354="","", 'Year 8 _2022'!$J354)</f>
        <v/>
      </c>
      <c r="L355" s="181"/>
      <c r="M355" s="180">
        <f t="shared" si="142"/>
        <v>0</v>
      </c>
      <c r="N355" s="180" t="str">
        <f>IF('Year 8 _2022'!$L354="","", 'Year 8 _2022'!$L354)</f>
        <v/>
      </c>
      <c r="O355" s="181"/>
      <c r="P355" s="171">
        <f>IF('Year 8 _2022'!$O354="",0, ('Year 8 _2022'!$O354+'Year 8 _2022'!$R354))</f>
        <v>0</v>
      </c>
      <c r="Q355" s="181"/>
      <c r="R355" s="180">
        <f>IF('Year 8 _2022'!$P354="",0, 'Year 8 _2022'!$P354)</f>
        <v>0</v>
      </c>
      <c r="S355" s="242"/>
      <c r="T355" s="349"/>
      <c r="U355" s="242"/>
      <c r="V355" s="174">
        <f t="shared" si="134"/>
        <v>0</v>
      </c>
      <c r="W355" s="351"/>
      <c r="X355" s="175"/>
      <c r="Y355" s="180">
        <f>IF('Year 8 _2022'!$V354="",0, ('Year 8 _2022'!$V354+'Year 8 _2022'!$Y354))</f>
        <v>0</v>
      </c>
      <c r="Z355" s="181"/>
      <c r="AA355" s="162">
        <f>IF('Year 8 _2022'!$W354="",0, 'Year 8 _2022'!$W354)</f>
        <v>0</v>
      </c>
      <c r="AB355" s="184"/>
      <c r="AC355" s="353"/>
      <c r="AD355" s="120"/>
      <c r="AE355" s="174">
        <f t="shared" si="144"/>
        <v>0</v>
      </c>
      <c r="AF355" s="183"/>
      <c r="AG355" s="165" t="str">
        <f t="shared" si="135"/>
        <v/>
      </c>
      <c r="AH355" s="170" t="str">
        <f t="shared" si="136"/>
        <v/>
      </c>
      <c r="AI355" s="153">
        <f t="shared" si="121"/>
        <v>0</v>
      </c>
      <c r="AJ355" s="166" t="str">
        <f t="shared" si="137"/>
        <v>NA</v>
      </c>
      <c r="AK355" s="166" t="str">
        <f t="shared" si="122"/>
        <v/>
      </c>
      <c r="AL355" s="166" t="str">
        <f t="shared" si="123"/>
        <v/>
      </c>
      <c r="AM355" s="166" t="str">
        <f t="shared" si="124"/>
        <v/>
      </c>
      <c r="AN355" s="166">
        <f t="shared" si="125"/>
        <v>0</v>
      </c>
      <c r="AO355" s="166">
        <f t="shared" si="126"/>
        <v>0</v>
      </c>
      <c r="AP355" s="166">
        <f t="shared" si="127"/>
        <v>0</v>
      </c>
      <c r="AQ355" s="166">
        <f t="shared" si="128"/>
        <v>0</v>
      </c>
      <c r="AR355" s="167" t="str">
        <f>IF('Year 8 _2022'!$S354="","", 'Year 8 _2022'!$S354)</f>
        <v/>
      </c>
      <c r="AS355" s="166" t="str">
        <f>IF('Year 8 _2022'!$Z354="","", 'Year 8 _2022'!$Z354)</f>
        <v/>
      </c>
      <c r="AT355" s="166" t="str">
        <f t="shared" si="143"/>
        <v/>
      </c>
      <c r="AU355" s="166" t="str">
        <f t="shared" si="129"/>
        <v>NA</v>
      </c>
      <c r="AV355" s="166" t="str">
        <f>IF(AU355="NA","",IF(AU355=999999, "", IF(AU355=888888, "", IF(COUNTIF($AU$11:AU355,AU355)=1,AU355,""))))</f>
        <v/>
      </c>
      <c r="AW355" s="166" t="str">
        <f t="shared" si="130"/>
        <v>NA</v>
      </c>
      <c r="AX355" s="166" t="str">
        <f>IF(AW355="NA","",IF(AW355=999999, "", IF(AW355=888888, "", IF(COUNTIF($AW$11:AW355,AW355)=1,AW355,""))))</f>
        <v/>
      </c>
      <c r="AY355" s="166" t="str">
        <f t="shared" si="131"/>
        <v>NA</v>
      </c>
      <c r="AZ355" s="166" t="str">
        <f>IF(AY355="NA","",IF(AY355=999999, "", IF(AY355=888888, "", IF(COUNTIF($AY$11:AY355,AY355)=1,AY355,""))))</f>
        <v/>
      </c>
      <c r="BA355" s="166">
        <f t="shared" si="138"/>
        <v>0</v>
      </c>
      <c r="BB355" s="166">
        <f t="shared" si="139"/>
        <v>0</v>
      </c>
      <c r="BC355" s="166" t="str">
        <f t="shared" si="140"/>
        <v/>
      </c>
      <c r="BD355" s="166" t="str">
        <f t="shared" si="132"/>
        <v/>
      </c>
      <c r="BE355" s="120" t="str">
        <f t="shared" si="141"/>
        <v>NA</v>
      </c>
      <c r="BF355" s="120" t="str">
        <f>IF(BE355="NA","",IF(BE355=999999, "", IF(BE355=888888, "", IF(COUNTIF($BE$11:BE355,BE355)=1,BE355,""))))</f>
        <v/>
      </c>
      <c r="BG355" s="121"/>
      <c r="BH355" s="121"/>
      <c r="BI355" s="121"/>
      <c r="BJ355" s="121"/>
      <c r="BK355" s="121"/>
      <c r="BL355" s="121"/>
      <c r="BM355" s="119"/>
      <c r="BN355" s="119"/>
      <c r="BO355" s="119"/>
      <c r="BP355" s="119"/>
      <c r="BQ355" s="119"/>
      <c r="BR355" s="119"/>
      <c r="BS355" s="119"/>
      <c r="BT355" s="119"/>
      <c r="BU355" s="119"/>
      <c r="BV355" s="119"/>
      <c r="BW355" s="119"/>
      <c r="BX355" s="119"/>
      <c r="BY355" s="119"/>
      <c r="BZ355" s="121"/>
      <c r="CA355" s="121"/>
      <c r="CB355" s="121"/>
      <c r="CC355" s="121"/>
      <c r="CD355" s="118"/>
      <c r="CE355" s="118"/>
      <c r="CF355" s="26"/>
      <c r="CG355" s="26"/>
      <c r="CH355" s="26"/>
      <c r="CI355" s="26"/>
      <c r="CJ355" s="26"/>
      <c r="CK355" s="26"/>
      <c r="CL355" s="26"/>
      <c r="CM355" s="26"/>
      <c r="CN355" s="26"/>
      <c r="CO355" s="26"/>
      <c r="CP355" s="26"/>
      <c r="CQ355" s="26"/>
      <c r="CR355" s="26"/>
      <c r="CS355" s="26"/>
      <c r="CT355" s="26"/>
      <c r="CU355" s="26"/>
    </row>
    <row r="356" spans="1:99" ht="15.5" x14ac:dyDescent="0.35">
      <c r="A356" s="203" t="str">
        <f t="shared" si="133"/>
        <v/>
      </c>
      <c r="B356" s="161" t="str">
        <f>IF('Year 8 _2022'!$B355="","", 'Year 8 _2022'!$B355)</f>
        <v/>
      </c>
      <c r="C356" s="160" t="str">
        <f>IF('Year 8 _2022'!$C355="","", 'Year 8 _2022'!$C355)</f>
        <v>NA</v>
      </c>
      <c r="D356" s="149" t="str">
        <f>IF('Year 8 _2022'!$D355="","", 'Year 8 _2022'!$D355)</f>
        <v/>
      </c>
      <c r="E356" s="138"/>
      <c r="F356" s="230" t="str">
        <f>IF('Year 8 _2022'!$E355="","", 'Year 8 _2022'!$E355)</f>
        <v/>
      </c>
      <c r="G356" s="161" t="str">
        <f>IF('Year 8 _2022'!$AB355="","", 'Year 8 _2022'!$AB355)</f>
        <v/>
      </c>
      <c r="H356" s="120"/>
      <c r="I356" s="171" t="str">
        <f>IF('Year 8 _2022'!$I355="","", 'Year 8 _2022'!$I355)</f>
        <v/>
      </c>
      <c r="J356" s="181"/>
      <c r="K356" s="180" t="str">
        <f>IF('Year 8 _2022'!$J355="","", 'Year 8 _2022'!$J355)</f>
        <v/>
      </c>
      <c r="L356" s="181"/>
      <c r="M356" s="180">
        <f t="shared" si="142"/>
        <v>0</v>
      </c>
      <c r="N356" s="180" t="str">
        <f>IF('Year 8 _2022'!$L355="","", 'Year 8 _2022'!$L355)</f>
        <v/>
      </c>
      <c r="O356" s="181"/>
      <c r="P356" s="171">
        <f>IF('Year 8 _2022'!$O355="",0, ('Year 8 _2022'!$O355+'Year 8 _2022'!$R355))</f>
        <v>0</v>
      </c>
      <c r="Q356" s="181"/>
      <c r="R356" s="180">
        <f>IF('Year 8 _2022'!$P355="",0, 'Year 8 _2022'!$P355)</f>
        <v>0</v>
      </c>
      <c r="S356" s="242"/>
      <c r="T356" s="349"/>
      <c r="U356" s="242"/>
      <c r="V356" s="174">
        <f t="shared" si="134"/>
        <v>0</v>
      </c>
      <c r="W356" s="351"/>
      <c r="X356" s="175"/>
      <c r="Y356" s="180">
        <f>IF('Year 8 _2022'!$V355="",0, ('Year 8 _2022'!$V355+'Year 8 _2022'!$Y355))</f>
        <v>0</v>
      </c>
      <c r="Z356" s="181"/>
      <c r="AA356" s="162">
        <f>IF('Year 8 _2022'!$W355="",0, 'Year 8 _2022'!$W355)</f>
        <v>0</v>
      </c>
      <c r="AB356" s="184"/>
      <c r="AC356" s="353"/>
      <c r="AD356" s="120"/>
      <c r="AE356" s="174">
        <f t="shared" si="144"/>
        <v>0</v>
      </c>
      <c r="AF356" s="183"/>
      <c r="AG356" s="165" t="str">
        <f t="shared" si="135"/>
        <v/>
      </c>
      <c r="AH356" s="170" t="str">
        <f t="shared" si="136"/>
        <v/>
      </c>
      <c r="AI356" s="153">
        <f t="shared" si="121"/>
        <v>0</v>
      </c>
      <c r="AJ356" s="166" t="str">
        <f t="shared" si="137"/>
        <v>NA</v>
      </c>
      <c r="AK356" s="166" t="str">
        <f t="shared" si="122"/>
        <v/>
      </c>
      <c r="AL356" s="166" t="str">
        <f t="shared" si="123"/>
        <v/>
      </c>
      <c r="AM356" s="166" t="str">
        <f t="shared" si="124"/>
        <v/>
      </c>
      <c r="AN356" s="166">
        <f t="shared" si="125"/>
        <v>0</v>
      </c>
      <c r="AO356" s="166">
        <f t="shared" si="126"/>
        <v>0</v>
      </c>
      <c r="AP356" s="166">
        <f t="shared" si="127"/>
        <v>0</v>
      </c>
      <c r="AQ356" s="166">
        <f t="shared" si="128"/>
        <v>0</v>
      </c>
      <c r="AR356" s="167" t="str">
        <f>IF('Year 8 _2022'!$S355="","", 'Year 8 _2022'!$S355)</f>
        <v/>
      </c>
      <c r="AS356" s="166" t="str">
        <f>IF('Year 8 _2022'!$Z355="","", 'Year 8 _2022'!$Z355)</f>
        <v/>
      </c>
      <c r="AT356" s="166" t="str">
        <f t="shared" si="143"/>
        <v/>
      </c>
      <c r="AU356" s="166" t="str">
        <f t="shared" si="129"/>
        <v>NA</v>
      </c>
      <c r="AV356" s="166" t="str">
        <f>IF(AU356="NA","",IF(AU356=999999, "", IF(AU356=888888, "", IF(COUNTIF($AU$11:AU356,AU356)=1,AU356,""))))</f>
        <v/>
      </c>
      <c r="AW356" s="166" t="str">
        <f t="shared" si="130"/>
        <v>NA</v>
      </c>
      <c r="AX356" s="166" t="str">
        <f>IF(AW356="NA","",IF(AW356=999999, "", IF(AW356=888888, "", IF(COUNTIF($AW$11:AW356,AW356)=1,AW356,""))))</f>
        <v/>
      </c>
      <c r="AY356" s="166" t="str">
        <f t="shared" si="131"/>
        <v>NA</v>
      </c>
      <c r="AZ356" s="166" t="str">
        <f>IF(AY356="NA","",IF(AY356=999999, "", IF(AY356=888888, "", IF(COUNTIF($AY$11:AY356,AY356)=1,AY356,""))))</f>
        <v/>
      </c>
      <c r="BA356" s="166">
        <f t="shared" si="138"/>
        <v>0</v>
      </c>
      <c r="BB356" s="166">
        <f t="shared" si="139"/>
        <v>0</v>
      </c>
      <c r="BC356" s="166" t="str">
        <f t="shared" si="140"/>
        <v/>
      </c>
      <c r="BD356" s="166" t="str">
        <f t="shared" si="132"/>
        <v/>
      </c>
      <c r="BE356" s="120" t="str">
        <f t="shared" si="141"/>
        <v>NA</v>
      </c>
      <c r="BF356" s="120" t="str">
        <f>IF(BE356="NA","",IF(BE356=999999, "", IF(BE356=888888, "", IF(COUNTIF($BE$11:BE356,BE356)=1,BE356,""))))</f>
        <v/>
      </c>
      <c r="BG356" s="121"/>
      <c r="BH356" s="121"/>
      <c r="BI356" s="121"/>
      <c r="BJ356" s="121"/>
      <c r="BK356" s="121"/>
      <c r="BL356" s="121"/>
      <c r="BM356" s="119"/>
      <c r="BN356" s="119"/>
      <c r="BO356" s="119"/>
      <c r="BP356" s="119"/>
      <c r="BQ356" s="119"/>
      <c r="BR356" s="119"/>
      <c r="BS356" s="119"/>
      <c r="BT356" s="119"/>
      <c r="BU356" s="119"/>
      <c r="BV356" s="119"/>
      <c r="BW356" s="119"/>
      <c r="BX356" s="119"/>
      <c r="BY356" s="119"/>
      <c r="BZ356" s="121"/>
      <c r="CA356" s="121"/>
      <c r="CB356" s="121"/>
      <c r="CC356" s="121"/>
      <c r="CD356" s="118"/>
      <c r="CE356" s="118"/>
      <c r="CF356" s="26"/>
      <c r="CG356" s="26"/>
      <c r="CH356" s="26"/>
      <c r="CI356" s="26"/>
      <c r="CJ356" s="26"/>
      <c r="CK356" s="26"/>
      <c r="CL356" s="26"/>
      <c r="CM356" s="26"/>
      <c r="CN356" s="26"/>
      <c r="CO356" s="26"/>
      <c r="CP356" s="26"/>
      <c r="CQ356" s="26"/>
      <c r="CR356" s="26"/>
      <c r="CS356" s="26"/>
      <c r="CT356" s="26"/>
      <c r="CU356" s="26"/>
    </row>
    <row r="357" spans="1:99" ht="15.5" x14ac:dyDescent="0.35">
      <c r="A357" s="203" t="str">
        <f t="shared" si="133"/>
        <v/>
      </c>
      <c r="B357" s="161" t="str">
        <f>IF('Year 8 _2022'!$B356="","", 'Year 8 _2022'!$B356)</f>
        <v/>
      </c>
      <c r="C357" s="160" t="str">
        <f>IF('Year 8 _2022'!$C356="","", 'Year 8 _2022'!$C356)</f>
        <v>NA</v>
      </c>
      <c r="D357" s="149" t="str">
        <f>IF('Year 8 _2022'!$D356="","", 'Year 8 _2022'!$D356)</f>
        <v/>
      </c>
      <c r="E357" s="138"/>
      <c r="F357" s="230" t="str">
        <f>IF('Year 8 _2022'!$E356="","", 'Year 8 _2022'!$E356)</f>
        <v/>
      </c>
      <c r="G357" s="161" t="str">
        <f>IF('Year 8 _2022'!$AB356="","", 'Year 8 _2022'!$AB356)</f>
        <v/>
      </c>
      <c r="H357" s="120"/>
      <c r="I357" s="171" t="str">
        <f>IF('Year 8 _2022'!$I356="","", 'Year 8 _2022'!$I356)</f>
        <v/>
      </c>
      <c r="J357" s="181"/>
      <c r="K357" s="180" t="str">
        <f>IF('Year 8 _2022'!$J356="","", 'Year 8 _2022'!$J356)</f>
        <v/>
      </c>
      <c r="L357" s="181"/>
      <c r="M357" s="180">
        <f t="shared" si="142"/>
        <v>0</v>
      </c>
      <c r="N357" s="180" t="str">
        <f>IF('Year 8 _2022'!$L356="","", 'Year 8 _2022'!$L356)</f>
        <v/>
      </c>
      <c r="O357" s="181"/>
      <c r="P357" s="171">
        <f>IF('Year 8 _2022'!$O356="",0, ('Year 8 _2022'!$O356+'Year 8 _2022'!$R356))</f>
        <v>0</v>
      </c>
      <c r="Q357" s="181"/>
      <c r="R357" s="180">
        <f>IF('Year 8 _2022'!$P356="",0, 'Year 8 _2022'!$P356)</f>
        <v>0</v>
      </c>
      <c r="S357" s="242"/>
      <c r="T357" s="349"/>
      <c r="U357" s="242"/>
      <c r="V357" s="174">
        <f t="shared" si="134"/>
        <v>0</v>
      </c>
      <c r="W357" s="351"/>
      <c r="X357" s="175"/>
      <c r="Y357" s="180">
        <f>IF('Year 8 _2022'!$V356="",0, ('Year 8 _2022'!$V356+'Year 8 _2022'!$Y356))</f>
        <v>0</v>
      </c>
      <c r="Z357" s="181"/>
      <c r="AA357" s="162">
        <f>IF('Year 8 _2022'!$W356="",0, 'Year 8 _2022'!$W356)</f>
        <v>0</v>
      </c>
      <c r="AB357" s="184"/>
      <c r="AC357" s="353"/>
      <c r="AD357" s="120"/>
      <c r="AE357" s="174">
        <f t="shared" si="144"/>
        <v>0</v>
      </c>
      <c r="AF357" s="183"/>
      <c r="AG357" s="165" t="str">
        <f t="shared" si="135"/>
        <v/>
      </c>
      <c r="AH357" s="170" t="str">
        <f t="shared" si="136"/>
        <v/>
      </c>
      <c r="AI357" s="153">
        <f t="shared" si="121"/>
        <v>0</v>
      </c>
      <c r="AJ357" s="166" t="str">
        <f t="shared" si="137"/>
        <v>NA</v>
      </c>
      <c r="AK357" s="166" t="str">
        <f t="shared" si="122"/>
        <v/>
      </c>
      <c r="AL357" s="166" t="str">
        <f t="shared" si="123"/>
        <v/>
      </c>
      <c r="AM357" s="166" t="str">
        <f t="shared" si="124"/>
        <v/>
      </c>
      <c r="AN357" s="166">
        <f t="shared" si="125"/>
        <v>0</v>
      </c>
      <c r="AO357" s="166">
        <f t="shared" si="126"/>
        <v>0</v>
      </c>
      <c r="AP357" s="166">
        <f t="shared" si="127"/>
        <v>0</v>
      </c>
      <c r="AQ357" s="166">
        <f t="shared" si="128"/>
        <v>0</v>
      </c>
      <c r="AR357" s="167" t="str">
        <f>IF('Year 8 _2022'!$S356="","", 'Year 8 _2022'!$S356)</f>
        <v/>
      </c>
      <c r="AS357" s="166" t="str">
        <f>IF('Year 8 _2022'!$Z356="","", 'Year 8 _2022'!$Z356)</f>
        <v/>
      </c>
      <c r="AT357" s="166" t="str">
        <f t="shared" si="143"/>
        <v/>
      </c>
      <c r="AU357" s="166" t="str">
        <f t="shared" si="129"/>
        <v>NA</v>
      </c>
      <c r="AV357" s="166" t="str">
        <f>IF(AU357="NA","",IF(AU357=999999, "", IF(AU357=888888, "", IF(COUNTIF($AU$11:AU357,AU357)=1,AU357,""))))</f>
        <v/>
      </c>
      <c r="AW357" s="166" t="str">
        <f t="shared" si="130"/>
        <v>NA</v>
      </c>
      <c r="AX357" s="166" t="str">
        <f>IF(AW357="NA","",IF(AW357=999999, "", IF(AW357=888888, "", IF(COUNTIF($AW$11:AW357,AW357)=1,AW357,""))))</f>
        <v/>
      </c>
      <c r="AY357" s="166" t="str">
        <f t="shared" si="131"/>
        <v>NA</v>
      </c>
      <c r="AZ357" s="166" t="str">
        <f>IF(AY357="NA","",IF(AY357=999999, "", IF(AY357=888888, "", IF(COUNTIF($AY$11:AY357,AY357)=1,AY357,""))))</f>
        <v/>
      </c>
      <c r="BA357" s="166">
        <f t="shared" si="138"/>
        <v>0</v>
      </c>
      <c r="BB357" s="166">
        <f t="shared" si="139"/>
        <v>0</v>
      </c>
      <c r="BC357" s="166" t="str">
        <f t="shared" si="140"/>
        <v/>
      </c>
      <c r="BD357" s="166" t="str">
        <f t="shared" si="132"/>
        <v/>
      </c>
      <c r="BE357" s="120" t="str">
        <f t="shared" si="141"/>
        <v>NA</v>
      </c>
      <c r="BF357" s="120" t="str">
        <f>IF(BE357="NA","",IF(BE357=999999, "", IF(BE357=888888, "", IF(COUNTIF($BE$11:BE357,BE357)=1,BE357,""))))</f>
        <v/>
      </c>
      <c r="BG357" s="121"/>
      <c r="BH357" s="121"/>
      <c r="BI357" s="121"/>
      <c r="BJ357" s="121"/>
      <c r="BK357" s="121"/>
      <c r="BL357" s="121"/>
      <c r="BM357" s="119"/>
      <c r="BN357" s="119"/>
      <c r="BO357" s="119"/>
      <c r="BP357" s="119"/>
      <c r="BQ357" s="119"/>
      <c r="BR357" s="119"/>
      <c r="BS357" s="119"/>
      <c r="BT357" s="119"/>
      <c r="BU357" s="119"/>
      <c r="BV357" s="119"/>
      <c r="BW357" s="119"/>
      <c r="BX357" s="119"/>
      <c r="BY357" s="119"/>
      <c r="BZ357" s="121"/>
      <c r="CA357" s="121"/>
      <c r="CB357" s="121"/>
      <c r="CC357" s="121"/>
      <c r="CD357" s="118"/>
      <c r="CE357" s="118"/>
      <c r="CF357" s="26"/>
      <c r="CG357" s="26"/>
      <c r="CH357" s="26"/>
      <c r="CI357" s="26"/>
      <c r="CJ357" s="26"/>
      <c r="CK357" s="26"/>
      <c r="CL357" s="26"/>
      <c r="CM357" s="26"/>
      <c r="CN357" s="26"/>
      <c r="CO357" s="26"/>
      <c r="CP357" s="26"/>
      <c r="CQ357" s="26"/>
      <c r="CR357" s="26"/>
      <c r="CS357" s="26"/>
      <c r="CT357" s="26"/>
      <c r="CU357" s="26"/>
    </row>
    <row r="358" spans="1:99" ht="15.5" x14ac:dyDescent="0.35">
      <c r="A358" s="203" t="str">
        <f t="shared" si="133"/>
        <v/>
      </c>
      <c r="B358" s="161" t="str">
        <f>IF('Year 8 _2022'!$B357="","", 'Year 8 _2022'!$B357)</f>
        <v/>
      </c>
      <c r="C358" s="160" t="str">
        <f>IF('Year 8 _2022'!$C357="","", 'Year 8 _2022'!$C357)</f>
        <v>NA</v>
      </c>
      <c r="D358" s="149" t="str">
        <f>IF('Year 8 _2022'!$D357="","", 'Year 8 _2022'!$D357)</f>
        <v/>
      </c>
      <c r="E358" s="138"/>
      <c r="F358" s="230" t="str">
        <f>IF('Year 8 _2022'!$E357="","", 'Year 8 _2022'!$E357)</f>
        <v/>
      </c>
      <c r="G358" s="161" t="str">
        <f>IF('Year 8 _2022'!$AB357="","", 'Year 8 _2022'!$AB357)</f>
        <v/>
      </c>
      <c r="H358" s="120"/>
      <c r="I358" s="171" t="str">
        <f>IF('Year 8 _2022'!$I357="","", 'Year 8 _2022'!$I357)</f>
        <v/>
      </c>
      <c r="J358" s="181"/>
      <c r="K358" s="180" t="str">
        <f>IF('Year 8 _2022'!$J357="","", 'Year 8 _2022'!$J357)</f>
        <v/>
      </c>
      <c r="L358" s="181"/>
      <c r="M358" s="180">
        <f t="shared" si="142"/>
        <v>0</v>
      </c>
      <c r="N358" s="180" t="str">
        <f>IF('Year 8 _2022'!$L357="","", 'Year 8 _2022'!$L357)</f>
        <v/>
      </c>
      <c r="O358" s="181"/>
      <c r="P358" s="171">
        <f>IF('Year 8 _2022'!$O357="",0, ('Year 8 _2022'!$O357+'Year 8 _2022'!$R357))</f>
        <v>0</v>
      </c>
      <c r="Q358" s="181"/>
      <c r="R358" s="180">
        <f>IF('Year 8 _2022'!$P357="",0, 'Year 8 _2022'!$P357)</f>
        <v>0</v>
      </c>
      <c r="S358" s="242"/>
      <c r="T358" s="349"/>
      <c r="U358" s="242"/>
      <c r="V358" s="174">
        <f t="shared" si="134"/>
        <v>0</v>
      </c>
      <c r="W358" s="351"/>
      <c r="X358" s="175"/>
      <c r="Y358" s="180">
        <f>IF('Year 8 _2022'!$V357="",0, ('Year 8 _2022'!$V357+'Year 8 _2022'!$Y357))</f>
        <v>0</v>
      </c>
      <c r="Z358" s="181"/>
      <c r="AA358" s="162">
        <f>IF('Year 8 _2022'!$W357="",0, 'Year 8 _2022'!$W357)</f>
        <v>0</v>
      </c>
      <c r="AB358" s="184"/>
      <c r="AC358" s="353"/>
      <c r="AD358" s="120"/>
      <c r="AE358" s="174">
        <f t="shared" si="144"/>
        <v>0</v>
      </c>
      <c r="AF358" s="183"/>
      <c r="AG358" s="165" t="str">
        <f t="shared" si="135"/>
        <v/>
      </c>
      <c r="AH358" s="170" t="str">
        <f t="shared" si="136"/>
        <v/>
      </c>
      <c r="AI358" s="153">
        <f t="shared" si="121"/>
        <v>0</v>
      </c>
      <c r="AJ358" s="166" t="str">
        <f t="shared" si="137"/>
        <v>NA</v>
      </c>
      <c r="AK358" s="166" t="str">
        <f t="shared" si="122"/>
        <v/>
      </c>
      <c r="AL358" s="166" t="str">
        <f t="shared" si="123"/>
        <v/>
      </c>
      <c r="AM358" s="166" t="str">
        <f t="shared" si="124"/>
        <v/>
      </c>
      <c r="AN358" s="166">
        <f t="shared" si="125"/>
        <v>0</v>
      </c>
      <c r="AO358" s="166">
        <f t="shared" si="126"/>
        <v>0</v>
      </c>
      <c r="AP358" s="166">
        <f t="shared" si="127"/>
        <v>0</v>
      </c>
      <c r="AQ358" s="166">
        <f t="shared" si="128"/>
        <v>0</v>
      </c>
      <c r="AR358" s="167" t="str">
        <f>IF('Year 8 _2022'!$S357="","", 'Year 8 _2022'!$S357)</f>
        <v/>
      </c>
      <c r="AS358" s="166" t="str">
        <f>IF('Year 8 _2022'!$Z357="","", 'Year 8 _2022'!$Z357)</f>
        <v/>
      </c>
      <c r="AT358" s="166" t="str">
        <f t="shared" si="143"/>
        <v/>
      </c>
      <c r="AU358" s="166" t="str">
        <f t="shared" si="129"/>
        <v>NA</v>
      </c>
      <c r="AV358" s="166" t="str">
        <f>IF(AU358="NA","",IF(AU358=999999, "", IF(AU358=888888, "", IF(COUNTIF($AU$11:AU358,AU358)=1,AU358,""))))</f>
        <v/>
      </c>
      <c r="AW358" s="166" t="str">
        <f t="shared" si="130"/>
        <v>NA</v>
      </c>
      <c r="AX358" s="166" t="str">
        <f>IF(AW358="NA","",IF(AW358=999999, "", IF(AW358=888888, "", IF(COUNTIF($AW$11:AW358,AW358)=1,AW358,""))))</f>
        <v/>
      </c>
      <c r="AY358" s="166" t="str">
        <f t="shared" si="131"/>
        <v>NA</v>
      </c>
      <c r="AZ358" s="166" t="str">
        <f>IF(AY358="NA","",IF(AY358=999999, "", IF(AY358=888888, "", IF(COUNTIF($AY$11:AY358,AY358)=1,AY358,""))))</f>
        <v/>
      </c>
      <c r="BA358" s="166">
        <f t="shared" si="138"/>
        <v>0</v>
      </c>
      <c r="BB358" s="166">
        <f t="shared" si="139"/>
        <v>0</v>
      </c>
      <c r="BC358" s="166" t="str">
        <f t="shared" si="140"/>
        <v/>
      </c>
      <c r="BD358" s="166" t="str">
        <f t="shared" si="132"/>
        <v/>
      </c>
      <c r="BE358" s="120" t="str">
        <f t="shared" si="141"/>
        <v>NA</v>
      </c>
      <c r="BF358" s="120" t="str">
        <f>IF(BE358="NA","",IF(BE358=999999, "", IF(BE358=888888, "", IF(COUNTIF($BE$11:BE358,BE358)=1,BE358,""))))</f>
        <v/>
      </c>
      <c r="BG358" s="121"/>
      <c r="BH358" s="121"/>
      <c r="BI358" s="121"/>
      <c r="BJ358" s="121"/>
      <c r="BK358" s="121"/>
      <c r="BL358" s="121"/>
      <c r="BM358" s="119"/>
      <c r="BN358" s="119"/>
      <c r="BO358" s="119"/>
      <c r="BP358" s="119"/>
      <c r="BQ358" s="119"/>
      <c r="BR358" s="119"/>
      <c r="BS358" s="119"/>
      <c r="BT358" s="119"/>
      <c r="BU358" s="119"/>
      <c r="BV358" s="119"/>
      <c r="BW358" s="119"/>
      <c r="BX358" s="119"/>
      <c r="BY358" s="119"/>
      <c r="BZ358" s="121"/>
      <c r="CA358" s="121"/>
      <c r="CB358" s="121"/>
      <c r="CC358" s="121"/>
      <c r="CD358" s="118"/>
      <c r="CE358" s="118"/>
      <c r="CF358" s="26"/>
      <c r="CG358" s="26"/>
      <c r="CH358" s="26"/>
      <c r="CI358" s="26"/>
      <c r="CJ358" s="26"/>
      <c r="CK358" s="26"/>
      <c r="CL358" s="26"/>
      <c r="CM358" s="26"/>
      <c r="CN358" s="26"/>
      <c r="CO358" s="26"/>
      <c r="CP358" s="26"/>
      <c r="CQ358" s="26"/>
      <c r="CR358" s="26"/>
      <c r="CS358" s="26"/>
      <c r="CT358" s="26"/>
      <c r="CU358" s="26"/>
    </row>
    <row r="359" spans="1:99" ht="15.5" x14ac:dyDescent="0.35">
      <c r="A359" s="203" t="str">
        <f t="shared" si="133"/>
        <v/>
      </c>
      <c r="B359" s="161" t="str">
        <f>IF('Year 8 _2022'!$B358="","", 'Year 8 _2022'!$B358)</f>
        <v/>
      </c>
      <c r="C359" s="160" t="str">
        <f>IF('Year 8 _2022'!$C358="","", 'Year 8 _2022'!$C358)</f>
        <v>NA</v>
      </c>
      <c r="D359" s="149" t="str">
        <f>IF('Year 8 _2022'!$D358="","", 'Year 8 _2022'!$D358)</f>
        <v/>
      </c>
      <c r="E359" s="138"/>
      <c r="F359" s="230" t="str">
        <f>IF('Year 8 _2022'!$E358="","", 'Year 8 _2022'!$E358)</f>
        <v/>
      </c>
      <c r="G359" s="161" t="str">
        <f>IF('Year 8 _2022'!$AB358="","", 'Year 8 _2022'!$AB358)</f>
        <v/>
      </c>
      <c r="H359" s="120"/>
      <c r="I359" s="171" t="str">
        <f>IF('Year 8 _2022'!$I358="","", 'Year 8 _2022'!$I358)</f>
        <v/>
      </c>
      <c r="J359" s="181"/>
      <c r="K359" s="180" t="str">
        <f>IF('Year 8 _2022'!$J358="","", 'Year 8 _2022'!$J358)</f>
        <v/>
      </c>
      <c r="L359" s="181"/>
      <c r="M359" s="180">
        <f t="shared" si="142"/>
        <v>0</v>
      </c>
      <c r="N359" s="180" t="str">
        <f>IF('Year 8 _2022'!$L358="","", 'Year 8 _2022'!$L358)</f>
        <v/>
      </c>
      <c r="O359" s="181"/>
      <c r="P359" s="171">
        <f>IF('Year 8 _2022'!$O358="",0, ('Year 8 _2022'!$O358+'Year 8 _2022'!$R358))</f>
        <v>0</v>
      </c>
      <c r="Q359" s="181"/>
      <c r="R359" s="180">
        <f>IF('Year 8 _2022'!$P358="",0, 'Year 8 _2022'!$P358)</f>
        <v>0</v>
      </c>
      <c r="S359" s="242"/>
      <c r="T359" s="349"/>
      <c r="U359" s="242"/>
      <c r="V359" s="174">
        <f t="shared" si="134"/>
        <v>0</v>
      </c>
      <c r="W359" s="351"/>
      <c r="X359" s="175"/>
      <c r="Y359" s="180">
        <f>IF('Year 8 _2022'!$V358="",0, ('Year 8 _2022'!$V358+'Year 8 _2022'!$Y358))</f>
        <v>0</v>
      </c>
      <c r="Z359" s="181"/>
      <c r="AA359" s="162">
        <f>IF('Year 8 _2022'!$W358="",0, 'Year 8 _2022'!$W358)</f>
        <v>0</v>
      </c>
      <c r="AB359" s="184"/>
      <c r="AC359" s="353"/>
      <c r="AD359" s="120"/>
      <c r="AE359" s="174">
        <f t="shared" si="144"/>
        <v>0</v>
      </c>
      <c r="AF359" s="183"/>
      <c r="AG359" s="165" t="str">
        <f t="shared" si="135"/>
        <v/>
      </c>
      <c r="AH359" s="170" t="str">
        <f t="shared" si="136"/>
        <v/>
      </c>
      <c r="AI359" s="153">
        <f t="shared" si="121"/>
        <v>0</v>
      </c>
      <c r="AJ359" s="166" t="str">
        <f t="shared" si="137"/>
        <v>NA</v>
      </c>
      <c r="AK359" s="166" t="str">
        <f t="shared" si="122"/>
        <v/>
      </c>
      <c r="AL359" s="166" t="str">
        <f t="shared" si="123"/>
        <v/>
      </c>
      <c r="AM359" s="166" t="str">
        <f t="shared" si="124"/>
        <v/>
      </c>
      <c r="AN359" s="166">
        <f t="shared" si="125"/>
        <v>0</v>
      </c>
      <c r="AO359" s="166">
        <f t="shared" si="126"/>
        <v>0</v>
      </c>
      <c r="AP359" s="166">
        <f t="shared" si="127"/>
        <v>0</v>
      </c>
      <c r="AQ359" s="166">
        <f t="shared" si="128"/>
        <v>0</v>
      </c>
      <c r="AR359" s="167" t="str">
        <f>IF('Year 8 _2022'!$S358="","", 'Year 8 _2022'!$S358)</f>
        <v/>
      </c>
      <c r="AS359" s="166" t="str">
        <f>IF('Year 8 _2022'!$Z358="","", 'Year 8 _2022'!$Z358)</f>
        <v/>
      </c>
      <c r="AT359" s="166" t="str">
        <f t="shared" si="143"/>
        <v/>
      </c>
      <c r="AU359" s="166" t="str">
        <f t="shared" si="129"/>
        <v>NA</v>
      </c>
      <c r="AV359" s="166" t="str">
        <f>IF(AU359="NA","",IF(AU359=999999, "", IF(AU359=888888, "", IF(COUNTIF($AU$11:AU359,AU359)=1,AU359,""))))</f>
        <v/>
      </c>
      <c r="AW359" s="166" t="str">
        <f t="shared" si="130"/>
        <v>NA</v>
      </c>
      <c r="AX359" s="166" t="str">
        <f>IF(AW359="NA","",IF(AW359=999999, "", IF(AW359=888888, "", IF(COUNTIF($AW$11:AW359,AW359)=1,AW359,""))))</f>
        <v/>
      </c>
      <c r="AY359" s="166" t="str">
        <f t="shared" si="131"/>
        <v>NA</v>
      </c>
      <c r="AZ359" s="166" t="str">
        <f>IF(AY359="NA","",IF(AY359=999999, "", IF(AY359=888888, "", IF(COUNTIF($AY$11:AY359,AY359)=1,AY359,""))))</f>
        <v/>
      </c>
      <c r="BA359" s="166">
        <f t="shared" si="138"/>
        <v>0</v>
      </c>
      <c r="BB359" s="166">
        <f t="shared" si="139"/>
        <v>0</v>
      </c>
      <c r="BC359" s="166" t="str">
        <f t="shared" si="140"/>
        <v/>
      </c>
      <c r="BD359" s="166" t="str">
        <f t="shared" si="132"/>
        <v/>
      </c>
      <c r="BE359" s="120" t="str">
        <f t="shared" si="141"/>
        <v>NA</v>
      </c>
      <c r="BF359" s="120" t="str">
        <f>IF(BE359="NA","",IF(BE359=999999, "", IF(BE359=888888, "", IF(COUNTIF($BE$11:BE359,BE359)=1,BE359,""))))</f>
        <v/>
      </c>
      <c r="BG359" s="121"/>
      <c r="BH359" s="121"/>
      <c r="BI359" s="121"/>
      <c r="BJ359" s="121"/>
      <c r="BK359" s="121"/>
      <c r="BL359" s="121"/>
      <c r="BM359" s="119"/>
      <c r="BN359" s="119"/>
      <c r="BO359" s="119"/>
      <c r="BP359" s="119"/>
      <c r="BQ359" s="119"/>
      <c r="BR359" s="119"/>
      <c r="BS359" s="119"/>
      <c r="BT359" s="119"/>
      <c r="BU359" s="119"/>
      <c r="BV359" s="119"/>
      <c r="BW359" s="119"/>
      <c r="BX359" s="119"/>
      <c r="BY359" s="119"/>
      <c r="BZ359" s="121"/>
      <c r="CA359" s="121"/>
      <c r="CB359" s="121"/>
      <c r="CC359" s="121"/>
      <c r="CD359" s="118"/>
      <c r="CE359" s="118"/>
      <c r="CF359" s="26"/>
      <c r="CG359" s="26"/>
      <c r="CH359" s="26"/>
      <c r="CI359" s="26"/>
      <c r="CJ359" s="26"/>
      <c r="CK359" s="26"/>
      <c r="CL359" s="26"/>
      <c r="CM359" s="26"/>
      <c r="CN359" s="26"/>
      <c r="CO359" s="26"/>
      <c r="CP359" s="26"/>
      <c r="CQ359" s="26"/>
      <c r="CR359" s="26"/>
      <c r="CS359" s="26"/>
      <c r="CT359" s="26"/>
      <c r="CU359" s="26"/>
    </row>
    <row r="360" spans="1:99" ht="15.5" x14ac:dyDescent="0.35">
      <c r="A360" s="203" t="str">
        <f t="shared" si="133"/>
        <v/>
      </c>
      <c r="B360" s="161" t="str">
        <f>IF('Year 8 _2022'!$B359="","", 'Year 8 _2022'!$B359)</f>
        <v/>
      </c>
      <c r="C360" s="160" t="str">
        <f>IF('Year 8 _2022'!$C359="","", 'Year 8 _2022'!$C359)</f>
        <v>NA</v>
      </c>
      <c r="D360" s="149" t="str">
        <f>IF('Year 8 _2022'!$D359="","", 'Year 8 _2022'!$D359)</f>
        <v/>
      </c>
      <c r="E360" s="138"/>
      <c r="F360" s="230" t="str">
        <f>IF('Year 8 _2022'!$E359="","", 'Year 8 _2022'!$E359)</f>
        <v/>
      </c>
      <c r="G360" s="161" t="str">
        <f>IF('Year 8 _2022'!$AB359="","", 'Year 8 _2022'!$AB359)</f>
        <v/>
      </c>
      <c r="H360" s="120"/>
      <c r="I360" s="171" t="str">
        <f>IF('Year 8 _2022'!$I359="","", 'Year 8 _2022'!$I359)</f>
        <v/>
      </c>
      <c r="J360" s="181"/>
      <c r="K360" s="180" t="str">
        <f>IF('Year 8 _2022'!$J359="","", 'Year 8 _2022'!$J359)</f>
        <v/>
      </c>
      <c r="L360" s="181"/>
      <c r="M360" s="180">
        <f t="shared" si="142"/>
        <v>0</v>
      </c>
      <c r="N360" s="180" t="str">
        <f>IF('Year 8 _2022'!$L359="","", 'Year 8 _2022'!$L359)</f>
        <v/>
      </c>
      <c r="O360" s="181"/>
      <c r="P360" s="171">
        <f>IF('Year 8 _2022'!$O359="",0, ('Year 8 _2022'!$O359+'Year 8 _2022'!$R359))</f>
        <v>0</v>
      </c>
      <c r="Q360" s="181"/>
      <c r="R360" s="180">
        <f>IF('Year 8 _2022'!$P359="",0, 'Year 8 _2022'!$P359)</f>
        <v>0</v>
      </c>
      <c r="S360" s="242"/>
      <c r="T360" s="349"/>
      <c r="U360" s="242"/>
      <c r="V360" s="174">
        <f t="shared" si="134"/>
        <v>0</v>
      </c>
      <c r="W360" s="351"/>
      <c r="X360" s="175"/>
      <c r="Y360" s="180">
        <f>IF('Year 8 _2022'!$V359="",0, ('Year 8 _2022'!$V359+'Year 8 _2022'!$Y359))</f>
        <v>0</v>
      </c>
      <c r="Z360" s="181"/>
      <c r="AA360" s="162">
        <f>IF('Year 8 _2022'!$W359="",0, 'Year 8 _2022'!$W359)</f>
        <v>0</v>
      </c>
      <c r="AB360" s="184"/>
      <c r="AC360" s="353"/>
      <c r="AD360" s="120"/>
      <c r="AE360" s="174">
        <f t="shared" si="144"/>
        <v>0</v>
      </c>
      <c r="AF360" s="183"/>
      <c r="AG360" s="165" t="str">
        <f t="shared" si="135"/>
        <v/>
      </c>
      <c r="AH360" s="170" t="str">
        <f t="shared" si="136"/>
        <v/>
      </c>
      <c r="AI360" s="153">
        <f t="shared" si="121"/>
        <v>0</v>
      </c>
      <c r="AJ360" s="166" t="str">
        <f t="shared" si="137"/>
        <v>NA</v>
      </c>
      <c r="AK360" s="166" t="str">
        <f t="shared" si="122"/>
        <v/>
      </c>
      <c r="AL360" s="166" t="str">
        <f t="shared" si="123"/>
        <v/>
      </c>
      <c r="AM360" s="166" t="str">
        <f t="shared" si="124"/>
        <v/>
      </c>
      <c r="AN360" s="166">
        <f t="shared" si="125"/>
        <v>0</v>
      </c>
      <c r="AO360" s="166">
        <f t="shared" si="126"/>
        <v>0</v>
      </c>
      <c r="AP360" s="166">
        <f t="shared" si="127"/>
        <v>0</v>
      </c>
      <c r="AQ360" s="166">
        <f t="shared" si="128"/>
        <v>0</v>
      </c>
      <c r="AR360" s="167" t="str">
        <f>IF('Year 8 _2022'!$S359="","", 'Year 8 _2022'!$S359)</f>
        <v/>
      </c>
      <c r="AS360" s="166" t="str">
        <f>IF('Year 8 _2022'!$Z359="","", 'Year 8 _2022'!$Z359)</f>
        <v/>
      </c>
      <c r="AT360" s="166" t="str">
        <f t="shared" si="143"/>
        <v/>
      </c>
      <c r="AU360" s="166" t="str">
        <f t="shared" si="129"/>
        <v>NA</v>
      </c>
      <c r="AV360" s="166" t="str">
        <f>IF(AU360="NA","",IF(AU360=999999, "", IF(AU360=888888, "", IF(COUNTIF($AU$11:AU360,AU360)=1,AU360,""))))</f>
        <v/>
      </c>
      <c r="AW360" s="166" t="str">
        <f t="shared" si="130"/>
        <v>NA</v>
      </c>
      <c r="AX360" s="166" t="str">
        <f>IF(AW360="NA","",IF(AW360=999999, "", IF(AW360=888888, "", IF(COUNTIF($AW$11:AW360,AW360)=1,AW360,""))))</f>
        <v/>
      </c>
      <c r="AY360" s="166" t="str">
        <f t="shared" si="131"/>
        <v>NA</v>
      </c>
      <c r="AZ360" s="166" t="str">
        <f>IF(AY360="NA","",IF(AY360=999999, "", IF(AY360=888888, "", IF(COUNTIF($AY$11:AY360,AY360)=1,AY360,""))))</f>
        <v/>
      </c>
      <c r="BA360" s="166">
        <f t="shared" si="138"/>
        <v>0</v>
      </c>
      <c r="BB360" s="166">
        <f t="shared" si="139"/>
        <v>0</v>
      </c>
      <c r="BC360" s="166" t="str">
        <f t="shared" si="140"/>
        <v/>
      </c>
      <c r="BD360" s="166" t="str">
        <f t="shared" si="132"/>
        <v/>
      </c>
      <c r="BE360" s="120" t="str">
        <f t="shared" si="141"/>
        <v>NA</v>
      </c>
      <c r="BF360" s="120" t="str">
        <f>IF(BE360="NA","",IF(BE360=999999, "", IF(BE360=888888, "", IF(COUNTIF($BE$11:BE360,BE360)=1,BE360,""))))</f>
        <v/>
      </c>
      <c r="BG360" s="121"/>
      <c r="BH360" s="121"/>
      <c r="BI360" s="121"/>
      <c r="BJ360" s="121"/>
      <c r="BK360" s="121"/>
      <c r="BL360" s="121"/>
      <c r="BM360" s="119"/>
      <c r="BN360" s="119"/>
      <c r="BO360" s="119"/>
      <c r="BP360" s="119"/>
      <c r="BQ360" s="119"/>
      <c r="BR360" s="119"/>
      <c r="BS360" s="119"/>
      <c r="BT360" s="119"/>
      <c r="BU360" s="119"/>
      <c r="BV360" s="119"/>
      <c r="BW360" s="119"/>
      <c r="BX360" s="119"/>
      <c r="BY360" s="119"/>
      <c r="BZ360" s="121"/>
      <c r="CA360" s="121"/>
      <c r="CB360" s="121"/>
      <c r="CC360" s="121"/>
      <c r="CD360" s="118"/>
      <c r="CE360" s="118"/>
      <c r="CF360" s="26"/>
      <c r="CG360" s="26"/>
      <c r="CH360" s="26"/>
      <c r="CI360" s="26"/>
      <c r="CJ360" s="26"/>
      <c r="CK360" s="26"/>
      <c r="CL360" s="26"/>
      <c r="CM360" s="26"/>
      <c r="CN360" s="26"/>
      <c r="CO360" s="26"/>
      <c r="CP360" s="26"/>
      <c r="CQ360" s="26"/>
      <c r="CR360" s="26"/>
      <c r="CS360" s="26"/>
      <c r="CT360" s="26"/>
      <c r="CU360" s="26"/>
    </row>
    <row r="361" spans="1:99" ht="15.5" x14ac:dyDescent="0.35">
      <c r="A361" s="203" t="str">
        <f t="shared" si="133"/>
        <v/>
      </c>
      <c r="B361" s="161" t="str">
        <f>IF('Year 8 _2022'!$B360="","", 'Year 8 _2022'!$B360)</f>
        <v/>
      </c>
      <c r="C361" s="160" t="str">
        <f>IF('Year 8 _2022'!$C360="","", 'Year 8 _2022'!$C360)</f>
        <v>NA</v>
      </c>
      <c r="D361" s="149" t="str">
        <f>IF('Year 8 _2022'!$D360="","", 'Year 8 _2022'!$D360)</f>
        <v/>
      </c>
      <c r="E361" s="138"/>
      <c r="F361" s="230" t="str">
        <f>IF('Year 8 _2022'!$E360="","", 'Year 8 _2022'!$E360)</f>
        <v/>
      </c>
      <c r="G361" s="161" t="str">
        <f>IF('Year 8 _2022'!$AB360="","", 'Year 8 _2022'!$AB360)</f>
        <v/>
      </c>
      <c r="H361" s="120"/>
      <c r="I361" s="171" t="str">
        <f>IF('Year 8 _2022'!$I360="","", 'Year 8 _2022'!$I360)</f>
        <v/>
      </c>
      <c r="J361" s="181"/>
      <c r="K361" s="180" t="str">
        <f>IF('Year 8 _2022'!$J360="","", 'Year 8 _2022'!$J360)</f>
        <v/>
      </c>
      <c r="L361" s="181"/>
      <c r="M361" s="180">
        <f t="shared" si="142"/>
        <v>0</v>
      </c>
      <c r="N361" s="180" t="str">
        <f>IF('Year 8 _2022'!$L360="","", 'Year 8 _2022'!$L360)</f>
        <v/>
      </c>
      <c r="O361" s="181"/>
      <c r="P361" s="171">
        <f>IF('Year 8 _2022'!$O360="",0, ('Year 8 _2022'!$O360+'Year 8 _2022'!$R360))</f>
        <v>0</v>
      </c>
      <c r="Q361" s="181"/>
      <c r="R361" s="180">
        <f>IF('Year 8 _2022'!$P360="",0, 'Year 8 _2022'!$P360)</f>
        <v>0</v>
      </c>
      <c r="S361" s="242"/>
      <c r="T361" s="349"/>
      <c r="U361" s="242"/>
      <c r="V361" s="174">
        <f t="shared" si="134"/>
        <v>0</v>
      </c>
      <c r="W361" s="351"/>
      <c r="X361" s="175"/>
      <c r="Y361" s="180">
        <f>IF('Year 8 _2022'!$V360="",0, ('Year 8 _2022'!$V360+'Year 8 _2022'!$Y360))</f>
        <v>0</v>
      </c>
      <c r="Z361" s="181"/>
      <c r="AA361" s="162">
        <f>IF('Year 8 _2022'!$W360="",0, 'Year 8 _2022'!$W360)</f>
        <v>0</v>
      </c>
      <c r="AB361" s="184"/>
      <c r="AC361" s="353"/>
      <c r="AD361" s="120"/>
      <c r="AE361" s="174">
        <f t="shared" si="144"/>
        <v>0</v>
      </c>
      <c r="AF361" s="183"/>
      <c r="AG361" s="165" t="str">
        <f t="shared" si="135"/>
        <v/>
      </c>
      <c r="AH361" s="170" t="str">
        <f t="shared" si="136"/>
        <v/>
      </c>
      <c r="AI361" s="153">
        <f t="shared" si="121"/>
        <v>0</v>
      </c>
      <c r="AJ361" s="166" t="str">
        <f t="shared" si="137"/>
        <v>NA</v>
      </c>
      <c r="AK361" s="166" t="str">
        <f t="shared" si="122"/>
        <v/>
      </c>
      <c r="AL361" s="166" t="str">
        <f t="shared" si="123"/>
        <v/>
      </c>
      <c r="AM361" s="166" t="str">
        <f t="shared" si="124"/>
        <v/>
      </c>
      <c r="AN361" s="166">
        <f t="shared" si="125"/>
        <v>0</v>
      </c>
      <c r="AO361" s="166">
        <f t="shared" si="126"/>
        <v>0</v>
      </c>
      <c r="AP361" s="166">
        <f t="shared" si="127"/>
        <v>0</v>
      </c>
      <c r="AQ361" s="166">
        <f t="shared" si="128"/>
        <v>0</v>
      </c>
      <c r="AR361" s="167" t="str">
        <f>IF('Year 8 _2022'!$S360="","", 'Year 8 _2022'!$S360)</f>
        <v/>
      </c>
      <c r="AS361" s="166" t="str">
        <f>IF('Year 8 _2022'!$Z360="","", 'Year 8 _2022'!$Z360)</f>
        <v/>
      </c>
      <c r="AT361" s="166" t="str">
        <f t="shared" si="143"/>
        <v/>
      </c>
      <c r="AU361" s="166" t="str">
        <f t="shared" si="129"/>
        <v>NA</v>
      </c>
      <c r="AV361" s="166" t="str">
        <f>IF(AU361="NA","",IF(AU361=999999, "", IF(AU361=888888, "", IF(COUNTIF($AU$11:AU361,AU361)=1,AU361,""))))</f>
        <v/>
      </c>
      <c r="AW361" s="166" t="str">
        <f t="shared" si="130"/>
        <v>NA</v>
      </c>
      <c r="AX361" s="166" t="str">
        <f>IF(AW361="NA","",IF(AW361=999999, "", IF(AW361=888888, "", IF(COUNTIF($AW$11:AW361,AW361)=1,AW361,""))))</f>
        <v/>
      </c>
      <c r="AY361" s="166" t="str">
        <f t="shared" si="131"/>
        <v>NA</v>
      </c>
      <c r="AZ361" s="166" t="str">
        <f>IF(AY361="NA","",IF(AY361=999999, "", IF(AY361=888888, "", IF(COUNTIF($AY$11:AY361,AY361)=1,AY361,""))))</f>
        <v/>
      </c>
      <c r="BA361" s="166">
        <f t="shared" si="138"/>
        <v>0</v>
      </c>
      <c r="BB361" s="166">
        <f t="shared" si="139"/>
        <v>0</v>
      </c>
      <c r="BC361" s="166" t="str">
        <f t="shared" si="140"/>
        <v/>
      </c>
      <c r="BD361" s="166" t="str">
        <f t="shared" si="132"/>
        <v/>
      </c>
      <c r="BE361" s="120" t="str">
        <f t="shared" si="141"/>
        <v>NA</v>
      </c>
      <c r="BF361" s="120" t="str">
        <f>IF(BE361="NA","",IF(BE361=999999, "", IF(BE361=888888, "", IF(COUNTIF($BE$11:BE361,BE361)=1,BE361,""))))</f>
        <v/>
      </c>
      <c r="BG361" s="121"/>
      <c r="BH361" s="121"/>
      <c r="BI361" s="121"/>
      <c r="BJ361" s="121"/>
      <c r="BK361" s="121"/>
      <c r="BL361" s="121"/>
      <c r="BM361" s="119"/>
      <c r="BN361" s="119"/>
      <c r="BO361" s="119"/>
      <c r="BP361" s="119"/>
      <c r="BQ361" s="119"/>
      <c r="BR361" s="119"/>
      <c r="BS361" s="119"/>
      <c r="BT361" s="119"/>
      <c r="BU361" s="119"/>
      <c r="BV361" s="119"/>
      <c r="BW361" s="119"/>
      <c r="BX361" s="119"/>
      <c r="BY361" s="119"/>
      <c r="BZ361" s="121"/>
      <c r="CA361" s="121"/>
      <c r="CB361" s="121"/>
      <c r="CC361" s="121"/>
      <c r="CD361" s="118"/>
      <c r="CE361" s="118"/>
      <c r="CF361" s="26"/>
      <c r="CG361" s="26"/>
      <c r="CH361" s="26"/>
      <c r="CI361" s="26"/>
      <c r="CJ361" s="26"/>
      <c r="CK361" s="26"/>
      <c r="CL361" s="26"/>
      <c r="CM361" s="26"/>
      <c r="CN361" s="26"/>
      <c r="CO361" s="26"/>
      <c r="CP361" s="26"/>
      <c r="CQ361" s="26"/>
      <c r="CR361" s="26"/>
      <c r="CS361" s="26"/>
      <c r="CT361" s="26"/>
      <c r="CU361" s="26"/>
    </row>
    <row r="362" spans="1:99" ht="15.5" x14ac:dyDescent="0.35">
      <c r="A362" s="203" t="str">
        <f t="shared" si="133"/>
        <v/>
      </c>
      <c r="B362" s="161" t="str">
        <f>IF('Year 8 _2022'!$B361="","", 'Year 8 _2022'!$B361)</f>
        <v/>
      </c>
      <c r="C362" s="160" t="str">
        <f>IF('Year 8 _2022'!$C361="","", 'Year 8 _2022'!$C361)</f>
        <v>NA</v>
      </c>
      <c r="D362" s="149" t="str">
        <f>IF('Year 8 _2022'!$D361="","", 'Year 8 _2022'!$D361)</f>
        <v/>
      </c>
      <c r="E362" s="138"/>
      <c r="F362" s="230" t="str">
        <f>IF('Year 8 _2022'!$E361="","", 'Year 8 _2022'!$E361)</f>
        <v/>
      </c>
      <c r="G362" s="161" t="str">
        <f>IF('Year 8 _2022'!$AB361="","", 'Year 8 _2022'!$AB361)</f>
        <v/>
      </c>
      <c r="H362" s="120"/>
      <c r="I362" s="171" t="str">
        <f>IF('Year 8 _2022'!$I361="","", 'Year 8 _2022'!$I361)</f>
        <v/>
      </c>
      <c r="J362" s="181"/>
      <c r="K362" s="180" t="str">
        <f>IF('Year 8 _2022'!$J361="","", 'Year 8 _2022'!$J361)</f>
        <v/>
      </c>
      <c r="L362" s="181"/>
      <c r="M362" s="180">
        <f t="shared" si="142"/>
        <v>0</v>
      </c>
      <c r="N362" s="180" t="str">
        <f>IF('Year 8 _2022'!$L361="","", 'Year 8 _2022'!$L361)</f>
        <v/>
      </c>
      <c r="O362" s="181"/>
      <c r="P362" s="171">
        <f>IF('Year 8 _2022'!$O361="",0, ('Year 8 _2022'!$O361+'Year 8 _2022'!$R361))</f>
        <v>0</v>
      </c>
      <c r="Q362" s="181"/>
      <c r="R362" s="180">
        <f>IF('Year 8 _2022'!$P361="",0, 'Year 8 _2022'!$P361)</f>
        <v>0</v>
      </c>
      <c r="S362" s="242"/>
      <c r="T362" s="349"/>
      <c r="U362" s="242"/>
      <c r="V362" s="174">
        <f t="shared" si="134"/>
        <v>0</v>
      </c>
      <c r="W362" s="351"/>
      <c r="X362" s="175"/>
      <c r="Y362" s="180">
        <f>IF('Year 8 _2022'!$V361="",0, ('Year 8 _2022'!$V361+'Year 8 _2022'!$Y361))</f>
        <v>0</v>
      </c>
      <c r="Z362" s="181"/>
      <c r="AA362" s="162">
        <f>IF('Year 8 _2022'!$W361="",0, 'Year 8 _2022'!$W361)</f>
        <v>0</v>
      </c>
      <c r="AB362" s="184"/>
      <c r="AC362" s="353"/>
      <c r="AD362" s="120"/>
      <c r="AE362" s="174">
        <f t="shared" si="144"/>
        <v>0</v>
      </c>
      <c r="AF362" s="183"/>
      <c r="AG362" s="165" t="str">
        <f t="shared" si="135"/>
        <v/>
      </c>
      <c r="AH362" s="170" t="str">
        <f t="shared" si="136"/>
        <v/>
      </c>
      <c r="AI362" s="153">
        <f t="shared" si="121"/>
        <v>0</v>
      </c>
      <c r="AJ362" s="166" t="str">
        <f t="shared" si="137"/>
        <v>NA</v>
      </c>
      <c r="AK362" s="166" t="str">
        <f t="shared" si="122"/>
        <v/>
      </c>
      <c r="AL362" s="166" t="str">
        <f t="shared" si="123"/>
        <v/>
      </c>
      <c r="AM362" s="166" t="str">
        <f t="shared" si="124"/>
        <v/>
      </c>
      <c r="AN362" s="166">
        <f t="shared" si="125"/>
        <v>0</v>
      </c>
      <c r="AO362" s="166">
        <f t="shared" si="126"/>
        <v>0</v>
      </c>
      <c r="AP362" s="166">
        <f t="shared" si="127"/>
        <v>0</v>
      </c>
      <c r="AQ362" s="166">
        <f t="shared" si="128"/>
        <v>0</v>
      </c>
      <c r="AR362" s="167" t="str">
        <f>IF('Year 8 _2022'!$S361="","", 'Year 8 _2022'!$S361)</f>
        <v/>
      </c>
      <c r="AS362" s="166" t="str">
        <f>IF('Year 8 _2022'!$Z361="","", 'Year 8 _2022'!$Z361)</f>
        <v/>
      </c>
      <c r="AT362" s="166" t="str">
        <f t="shared" si="143"/>
        <v/>
      </c>
      <c r="AU362" s="166" t="str">
        <f t="shared" si="129"/>
        <v>NA</v>
      </c>
      <c r="AV362" s="166" t="str">
        <f>IF(AU362="NA","",IF(AU362=999999, "", IF(AU362=888888, "", IF(COUNTIF($AU$11:AU362,AU362)=1,AU362,""))))</f>
        <v/>
      </c>
      <c r="AW362" s="166" t="str">
        <f t="shared" si="130"/>
        <v>NA</v>
      </c>
      <c r="AX362" s="166" t="str">
        <f>IF(AW362="NA","",IF(AW362=999999, "", IF(AW362=888888, "", IF(COUNTIF($AW$11:AW362,AW362)=1,AW362,""))))</f>
        <v/>
      </c>
      <c r="AY362" s="166" t="str">
        <f t="shared" si="131"/>
        <v>NA</v>
      </c>
      <c r="AZ362" s="166" t="str">
        <f>IF(AY362="NA","",IF(AY362=999999, "", IF(AY362=888888, "", IF(COUNTIF($AY$11:AY362,AY362)=1,AY362,""))))</f>
        <v/>
      </c>
      <c r="BA362" s="166">
        <f t="shared" si="138"/>
        <v>0</v>
      </c>
      <c r="BB362" s="166">
        <f t="shared" si="139"/>
        <v>0</v>
      </c>
      <c r="BC362" s="166" t="str">
        <f t="shared" si="140"/>
        <v/>
      </c>
      <c r="BD362" s="166" t="str">
        <f t="shared" si="132"/>
        <v/>
      </c>
      <c r="BE362" s="120" t="str">
        <f t="shared" si="141"/>
        <v>NA</v>
      </c>
      <c r="BF362" s="120" t="str">
        <f>IF(BE362="NA","",IF(BE362=999999, "", IF(BE362=888888, "", IF(COUNTIF($BE$11:BE362,BE362)=1,BE362,""))))</f>
        <v/>
      </c>
      <c r="BG362" s="121"/>
      <c r="BH362" s="121"/>
      <c r="BI362" s="121"/>
      <c r="BJ362" s="121"/>
      <c r="BK362" s="121"/>
      <c r="BL362" s="121"/>
      <c r="BM362" s="119"/>
      <c r="BN362" s="119"/>
      <c r="BO362" s="119"/>
      <c r="BP362" s="119"/>
      <c r="BQ362" s="119"/>
      <c r="BR362" s="119"/>
      <c r="BS362" s="119"/>
      <c r="BT362" s="119"/>
      <c r="BU362" s="119"/>
      <c r="BV362" s="119"/>
      <c r="BW362" s="119"/>
      <c r="BX362" s="119"/>
      <c r="BY362" s="119"/>
      <c r="BZ362" s="121"/>
      <c r="CA362" s="121"/>
      <c r="CB362" s="121"/>
      <c r="CC362" s="121"/>
      <c r="CD362" s="118"/>
      <c r="CE362" s="118"/>
      <c r="CF362" s="26"/>
      <c r="CG362" s="26"/>
      <c r="CH362" s="26"/>
      <c r="CI362" s="26"/>
      <c r="CJ362" s="26"/>
      <c r="CK362" s="26"/>
      <c r="CL362" s="26"/>
      <c r="CM362" s="26"/>
      <c r="CN362" s="26"/>
      <c r="CO362" s="26"/>
      <c r="CP362" s="26"/>
      <c r="CQ362" s="26"/>
      <c r="CR362" s="26"/>
      <c r="CS362" s="26"/>
      <c r="CT362" s="26"/>
      <c r="CU362" s="26"/>
    </row>
    <row r="363" spans="1:99" ht="15.5" x14ac:dyDescent="0.35">
      <c r="A363" s="203" t="str">
        <f t="shared" si="133"/>
        <v/>
      </c>
      <c r="B363" s="161" t="str">
        <f>IF('Year 8 _2022'!$B362="","", 'Year 8 _2022'!$B362)</f>
        <v/>
      </c>
      <c r="C363" s="160" t="str">
        <f>IF('Year 8 _2022'!$C362="","", 'Year 8 _2022'!$C362)</f>
        <v>NA</v>
      </c>
      <c r="D363" s="149" t="str">
        <f>IF('Year 8 _2022'!$D362="","", 'Year 8 _2022'!$D362)</f>
        <v/>
      </c>
      <c r="E363" s="138"/>
      <c r="F363" s="230" t="str">
        <f>IF('Year 8 _2022'!$E362="","", 'Year 8 _2022'!$E362)</f>
        <v/>
      </c>
      <c r="G363" s="161" t="str">
        <f>IF('Year 8 _2022'!$AB362="","", 'Year 8 _2022'!$AB362)</f>
        <v/>
      </c>
      <c r="H363" s="120"/>
      <c r="I363" s="171" t="str">
        <f>IF('Year 8 _2022'!$I362="","", 'Year 8 _2022'!$I362)</f>
        <v/>
      </c>
      <c r="J363" s="181"/>
      <c r="K363" s="180" t="str">
        <f>IF('Year 8 _2022'!$J362="","", 'Year 8 _2022'!$J362)</f>
        <v/>
      </c>
      <c r="L363" s="181"/>
      <c r="M363" s="180">
        <f t="shared" si="142"/>
        <v>0</v>
      </c>
      <c r="N363" s="180" t="str">
        <f>IF('Year 8 _2022'!$L362="","", 'Year 8 _2022'!$L362)</f>
        <v/>
      </c>
      <c r="O363" s="181"/>
      <c r="P363" s="171">
        <f>IF('Year 8 _2022'!$O362="",0, ('Year 8 _2022'!$O362+'Year 8 _2022'!$R362))</f>
        <v>0</v>
      </c>
      <c r="Q363" s="181"/>
      <c r="R363" s="180">
        <f>IF('Year 8 _2022'!$P362="",0, 'Year 8 _2022'!$P362)</f>
        <v>0</v>
      </c>
      <c r="S363" s="242"/>
      <c r="T363" s="349"/>
      <c r="U363" s="242"/>
      <c r="V363" s="174">
        <f t="shared" si="134"/>
        <v>0</v>
      </c>
      <c r="W363" s="351"/>
      <c r="X363" s="175"/>
      <c r="Y363" s="180">
        <f>IF('Year 8 _2022'!$V362="",0, ('Year 8 _2022'!$V362+'Year 8 _2022'!$Y362))</f>
        <v>0</v>
      </c>
      <c r="Z363" s="181"/>
      <c r="AA363" s="162">
        <f>IF('Year 8 _2022'!$W362="",0, 'Year 8 _2022'!$W362)</f>
        <v>0</v>
      </c>
      <c r="AB363" s="184"/>
      <c r="AC363" s="353"/>
      <c r="AD363" s="120"/>
      <c r="AE363" s="174">
        <f t="shared" si="144"/>
        <v>0</v>
      </c>
      <c r="AF363" s="183"/>
      <c r="AG363" s="165" t="str">
        <f t="shared" si="135"/>
        <v/>
      </c>
      <c r="AH363" s="170" t="str">
        <f t="shared" si="136"/>
        <v/>
      </c>
      <c r="AI363" s="153">
        <f t="shared" si="121"/>
        <v>0</v>
      </c>
      <c r="AJ363" s="166" t="str">
        <f t="shared" si="137"/>
        <v>NA</v>
      </c>
      <c r="AK363" s="166" t="str">
        <f t="shared" si="122"/>
        <v/>
      </c>
      <c r="AL363" s="166" t="str">
        <f t="shared" si="123"/>
        <v/>
      </c>
      <c r="AM363" s="166" t="str">
        <f t="shared" si="124"/>
        <v/>
      </c>
      <c r="AN363" s="166">
        <f t="shared" si="125"/>
        <v>0</v>
      </c>
      <c r="AO363" s="166">
        <f t="shared" si="126"/>
        <v>0</v>
      </c>
      <c r="AP363" s="166">
        <f t="shared" si="127"/>
        <v>0</v>
      </c>
      <c r="AQ363" s="166">
        <f t="shared" si="128"/>
        <v>0</v>
      </c>
      <c r="AR363" s="167" t="str">
        <f>IF('Year 8 _2022'!$S362="","", 'Year 8 _2022'!$S362)</f>
        <v/>
      </c>
      <c r="AS363" s="166" t="str">
        <f>IF('Year 8 _2022'!$Z362="","", 'Year 8 _2022'!$Z362)</f>
        <v/>
      </c>
      <c r="AT363" s="166" t="str">
        <f t="shared" si="143"/>
        <v/>
      </c>
      <c r="AU363" s="166" t="str">
        <f t="shared" si="129"/>
        <v>NA</v>
      </c>
      <c r="AV363" s="166" t="str">
        <f>IF(AU363="NA","",IF(AU363=999999, "", IF(AU363=888888, "", IF(COUNTIF($AU$11:AU363,AU363)=1,AU363,""))))</f>
        <v/>
      </c>
      <c r="AW363" s="166" t="str">
        <f t="shared" si="130"/>
        <v>NA</v>
      </c>
      <c r="AX363" s="166" t="str">
        <f>IF(AW363="NA","",IF(AW363=999999, "", IF(AW363=888888, "", IF(COUNTIF($AW$11:AW363,AW363)=1,AW363,""))))</f>
        <v/>
      </c>
      <c r="AY363" s="166" t="str">
        <f t="shared" si="131"/>
        <v>NA</v>
      </c>
      <c r="AZ363" s="166" t="str">
        <f>IF(AY363="NA","",IF(AY363=999999, "", IF(AY363=888888, "", IF(COUNTIF($AY$11:AY363,AY363)=1,AY363,""))))</f>
        <v/>
      </c>
      <c r="BA363" s="166">
        <f t="shared" si="138"/>
        <v>0</v>
      </c>
      <c r="BB363" s="166">
        <f t="shared" si="139"/>
        <v>0</v>
      </c>
      <c r="BC363" s="166" t="str">
        <f t="shared" si="140"/>
        <v/>
      </c>
      <c r="BD363" s="166" t="str">
        <f t="shared" si="132"/>
        <v/>
      </c>
      <c r="BE363" s="120" t="str">
        <f t="shared" si="141"/>
        <v>NA</v>
      </c>
      <c r="BF363" s="120" t="str">
        <f>IF(BE363="NA","",IF(BE363=999999, "", IF(BE363=888888, "", IF(COUNTIF($BE$11:BE363,BE363)=1,BE363,""))))</f>
        <v/>
      </c>
      <c r="BG363" s="121"/>
      <c r="BH363" s="121"/>
      <c r="BI363" s="121"/>
      <c r="BJ363" s="121"/>
      <c r="BK363" s="121"/>
      <c r="BL363" s="121"/>
      <c r="BM363" s="119"/>
      <c r="BN363" s="119"/>
      <c r="BO363" s="119"/>
      <c r="BP363" s="119"/>
      <c r="BQ363" s="119"/>
      <c r="BR363" s="119"/>
      <c r="BS363" s="119"/>
      <c r="BT363" s="119"/>
      <c r="BU363" s="119"/>
      <c r="BV363" s="119"/>
      <c r="BW363" s="119"/>
      <c r="BX363" s="119"/>
      <c r="BY363" s="119"/>
      <c r="BZ363" s="121"/>
      <c r="CA363" s="121"/>
      <c r="CB363" s="121"/>
      <c r="CC363" s="121"/>
      <c r="CD363" s="118"/>
      <c r="CE363" s="118"/>
      <c r="CF363" s="26"/>
      <c r="CG363" s="26"/>
      <c r="CH363" s="26"/>
      <c r="CI363" s="26"/>
      <c r="CJ363" s="26"/>
      <c r="CK363" s="26"/>
      <c r="CL363" s="26"/>
      <c r="CM363" s="26"/>
      <c r="CN363" s="26"/>
      <c r="CO363" s="26"/>
      <c r="CP363" s="26"/>
      <c r="CQ363" s="26"/>
      <c r="CR363" s="26"/>
      <c r="CS363" s="26"/>
      <c r="CT363" s="26"/>
      <c r="CU363" s="26"/>
    </row>
    <row r="364" spans="1:99" ht="15.5" x14ac:dyDescent="0.35">
      <c r="A364" s="203" t="str">
        <f t="shared" si="133"/>
        <v/>
      </c>
      <c r="B364" s="161" t="str">
        <f>IF('Year 8 _2022'!$B363="","", 'Year 8 _2022'!$B363)</f>
        <v/>
      </c>
      <c r="C364" s="160" t="str">
        <f>IF('Year 8 _2022'!$C363="","", 'Year 8 _2022'!$C363)</f>
        <v>NA</v>
      </c>
      <c r="D364" s="149" t="str">
        <f>IF('Year 8 _2022'!$D363="","", 'Year 8 _2022'!$D363)</f>
        <v/>
      </c>
      <c r="E364" s="138"/>
      <c r="F364" s="230" t="str">
        <f>IF('Year 8 _2022'!$E363="","", 'Year 8 _2022'!$E363)</f>
        <v/>
      </c>
      <c r="G364" s="161" t="str">
        <f>IF('Year 8 _2022'!$AB363="","", 'Year 8 _2022'!$AB363)</f>
        <v/>
      </c>
      <c r="H364" s="120"/>
      <c r="I364" s="171" t="str">
        <f>IF('Year 8 _2022'!$I363="","", 'Year 8 _2022'!$I363)</f>
        <v/>
      </c>
      <c r="J364" s="181"/>
      <c r="K364" s="180" t="str">
        <f>IF('Year 8 _2022'!$J363="","", 'Year 8 _2022'!$J363)</f>
        <v/>
      </c>
      <c r="L364" s="181"/>
      <c r="M364" s="180">
        <f t="shared" si="142"/>
        <v>0</v>
      </c>
      <c r="N364" s="180" t="str">
        <f>IF('Year 8 _2022'!$L363="","", 'Year 8 _2022'!$L363)</f>
        <v/>
      </c>
      <c r="O364" s="181"/>
      <c r="P364" s="171">
        <f>IF('Year 8 _2022'!$O363="",0, ('Year 8 _2022'!$O363+'Year 8 _2022'!$R363))</f>
        <v>0</v>
      </c>
      <c r="Q364" s="181"/>
      <c r="R364" s="180">
        <f>IF('Year 8 _2022'!$P363="",0, 'Year 8 _2022'!$P363)</f>
        <v>0</v>
      </c>
      <c r="S364" s="242"/>
      <c r="T364" s="349"/>
      <c r="U364" s="242"/>
      <c r="V364" s="174">
        <f t="shared" si="134"/>
        <v>0</v>
      </c>
      <c r="W364" s="351"/>
      <c r="X364" s="175"/>
      <c r="Y364" s="180">
        <f>IF('Year 8 _2022'!$V363="",0, ('Year 8 _2022'!$V363+'Year 8 _2022'!$Y363))</f>
        <v>0</v>
      </c>
      <c r="Z364" s="181"/>
      <c r="AA364" s="162">
        <f>IF('Year 8 _2022'!$W363="",0, 'Year 8 _2022'!$W363)</f>
        <v>0</v>
      </c>
      <c r="AB364" s="184"/>
      <c r="AC364" s="353"/>
      <c r="AD364" s="120"/>
      <c r="AE364" s="174">
        <f t="shared" si="144"/>
        <v>0</v>
      </c>
      <c r="AF364" s="183"/>
      <c r="AG364" s="165" t="str">
        <f t="shared" si="135"/>
        <v/>
      </c>
      <c r="AH364" s="170" t="str">
        <f t="shared" si="136"/>
        <v/>
      </c>
      <c r="AI364" s="153">
        <f t="shared" si="121"/>
        <v>0</v>
      </c>
      <c r="AJ364" s="166" t="str">
        <f t="shared" si="137"/>
        <v>NA</v>
      </c>
      <c r="AK364" s="166" t="str">
        <f t="shared" si="122"/>
        <v/>
      </c>
      <c r="AL364" s="166" t="str">
        <f t="shared" si="123"/>
        <v/>
      </c>
      <c r="AM364" s="166" t="str">
        <f t="shared" si="124"/>
        <v/>
      </c>
      <c r="AN364" s="166">
        <f t="shared" si="125"/>
        <v>0</v>
      </c>
      <c r="AO364" s="166">
        <f t="shared" si="126"/>
        <v>0</v>
      </c>
      <c r="AP364" s="166">
        <f t="shared" si="127"/>
        <v>0</v>
      </c>
      <c r="AQ364" s="166">
        <f t="shared" si="128"/>
        <v>0</v>
      </c>
      <c r="AR364" s="167" t="str">
        <f>IF('Year 8 _2022'!$S363="","", 'Year 8 _2022'!$S363)</f>
        <v/>
      </c>
      <c r="AS364" s="166" t="str">
        <f>IF('Year 8 _2022'!$Z363="","", 'Year 8 _2022'!$Z363)</f>
        <v/>
      </c>
      <c r="AT364" s="166" t="str">
        <f t="shared" si="143"/>
        <v/>
      </c>
      <c r="AU364" s="166" t="str">
        <f t="shared" si="129"/>
        <v>NA</v>
      </c>
      <c r="AV364" s="166" t="str">
        <f>IF(AU364="NA","",IF(AU364=999999, "", IF(AU364=888888, "", IF(COUNTIF($AU$11:AU364,AU364)=1,AU364,""))))</f>
        <v/>
      </c>
      <c r="AW364" s="166" t="str">
        <f t="shared" si="130"/>
        <v>NA</v>
      </c>
      <c r="AX364" s="166" t="str">
        <f>IF(AW364="NA","",IF(AW364=999999, "", IF(AW364=888888, "", IF(COUNTIF($AW$11:AW364,AW364)=1,AW364,""))))</f>
        <v/>
      </c>
      <c r="AY364" s="166" t="str">
        <f t="shared" si="131"/>
        <v>NA</v>
      </c>
      <c r="AZ364" s="166" t="str">
        <f>IF(AY364="NA","",IF(AY364=999999, "", IF(AY364=888888, "", IF(COUNTIF($AY$11:AY364,AY364)=1,AY364,""))))</f>
        <v/>
      </c>
      <c r="BA364" s="166">
        <f t="shared" si="138"/>
        <v>0</v>
      </c>
      <c r="BB364" s="166">
        <f t="shared" si="139"/>
        <v>0</v>
      </c>
      <c r="BC364" s="166" t="str">
        <f t="shared" si="140"/>
        <v/>
      </c>
      <c r="BD364" s="166" t="str">
        <f t="shared" si="132"/>
        <v/>
      </c>
      <c r="BE364" s="120" t="str">
        <f t="shared" si="141"/>
        <v>NA</v>
      </c>
      <c r="BF364" s="120" t="str">
        <f>IF(BE364="NA","",IF(BE364=999999, "", IF(BE364=888888, "", IF(COUNTIF($BE$11:BE364,BE364)=1,BE364,""))))</f>
        <v/>
      </c>
      <c r="BG364" s="121"/>
      <c r="BH364" s="121"/>
      <c r="BI364" s="121"/>
      <c r="BJ364" s="121"/>
      <c r="BK364" s="121"/>
      <c r="BL364" s="121"/>
      <c r="BM364" s="119"/>
      <c r="BN364" s="119"/>
      <c r="BO364" s="119"/>
      <c r="BP364" s="119"/>
      <c r="BQ364" s="119"/>
      <c r="BR364" s="119"/>
      <c r="BS364" s="119"/>
      <c r="BT364" s="119"/>
      <c r="BU364" s="119"/>
      <c r="BV364" s="119"/>
      <c r="BW364" s="119"/>
      <c r="BX364" s="119"/>
      <c r="BY364" s="119"/>
      <c r="BZ364" s="121"/>
      <c r="CA364" s="121"/>
      <c r="CB364" s="121"/>
      <c r="CC364" s="121"/>
      <c r="CD364" s="118"/>
      <c r="CE364" s="118"/>
      <c r="CF364" s="26"/>
      <c r="CG364" s="26"/>
      <c r="CH364" s="26"/>
      <c r="CI364" s="26"/>
      <c r="CJ364" s="26"/>
      <c r="CK364" s="26"/>
      <c r="CL364" s="26"/>
      <c r="CM364" s="26"/>
      <c r="CN364" s="26"/>
      <c r="CO364" s="26"/>
      <c r="CP364" s="26"/>
      <c r="CQ364" s="26"/>
      <c r="CR364" s="26"/>
      <c r="CS364" s="26"/>
      <c r="CT364" s="26"/>
      <c r="CU364" s="26"/>
    </row>
    <row r="365" spans="1:99" ht="15.5" x14ac:dyDescent="0.35">
      <c r="A365" s="203" t="str">
        <f t="shared" si="133"/>
        <v/>
      </c>
      <c r="B365" s="161" t="str">
        <f>IF('Year 8 _2022'!$B364="","", 'Year 8 _2022'!$B364)</f>
        <v/>
      </c>
      <c r="C365" s="160" t="str">
        <f>IF('Year 8 _2022'!$C364="","", 'Year 8 _2022'!$C364)</f>
        <v>NA</v>
      </c>
      <c r="D365" s="149" t="str">
        <f>IF('Year 8 _2022'!$D364="","", 'Year 8 _2022'!$D364)</f>
        <v/>
      </c>
      <c r="E365" s="138"/>
      <c r="F365" s="230" t="str">
        <f>IF('Year 8 _2022'!$E364="","", 'Year 8 _2022'!$E364)</f>
        <v/>
      </c>
      <c r="G365" s="161" t="str">
        <f>IF('Year 8 _2022'!$AB364="","", 'Year 8 _2022'!$AB364)</f>
        <v/>
      </c>
      <c r="H365" s="120"/>
      <c r="I365" s="171" t="str">
        <f>IF('Year 8 _2022'!$I364="","", 'Year 8 _2022'!$I364)</f>
        <v/>
      </c>
      <c r="J365" s="181"/>
      <c r="K365" s="180" t="str">
        <f>IF('Year 8 _2022'!$J364="","", 'Year 8 _2022'!$J364)</f>
        <v/>
      </c>
      <c r="L365" s="181"/>
      <c r="M365" s="180">
        <f t="shared" si="142"/>
        <v>0</v>
      </c>
      <c r="N365" s="180" t="str">
        <f>IF('Year 8 _2022'!$L364="","", 'Year 8 _2022'!$L364)</f>
        <v/>
      </c>
      <c r="O365" s="181"/>
      <c r="P365" s="171">
        <f>IF('Year 8 _2022'!$O364="",0, ('Year 8 _2022'!$O364+'Year 8 _2022'!$R364))</f>
        <v>0</v>
      </c>
      <c r="Q365" s="181"/>
      <c r="R365" s="180">
        <f>IF('Year 8 _2022'!$P364="",0, 'Year 8 _2022'!$P364)</f>
        <v>0</v>
      </c>
      <c r="S365" s="242"/>
      <c r="T365" s="349"/>
      <c r="U365" s="242"/>
      <c r="V365" s="174">
        <f t="shared" si="134"/>
        <v>0</v>
      </c>
      <c r="W365" s="351"/>
      <c r="X365" s="175"/>
      <c r="Y365" s="180">
        <f>IF('Year 8 _2022'!$V364="",0, ('Year 8 _2022'!$V364+'Year 8 _2022'!$Y364))</f>
        <v>0</v>
      </c>
      <c r="Z365" s="181"/>
      <c r="AA365" s="162">
        <f>IF('Year 8 _2022'!$W364="",0, 'Year 8 _2022'!$W364)</f>
        <v>0</v>
      </c>
      <c r="AB365" s="184"/>
      <c r="AC365" s="353"/>
      <c r="AD365" s="120"/>
      <c r="AE365" s="174">
        <f t="shared" si="144"/>
        <v>0</v>
      </c>
      <c r="AF365" s="183"/>
      <c r="AG365" s="165" t="str">
        <f t="shared" si="135"/>
        <v/>
      </c>
      <c r="AH365" s="170" t="str">
        <f t="shared" si="136"/>
        <v/>
      </c>
      <c r="AI365" s="153">
        <f t="shared" si="121"/>
        <v>0</v>
      </c>
      <c r="AJ365" s="166" t="str">
        <f t="shared" si="137"/>
        <v>NA</v>
      </c>
      <c r="AK365" s="166" t="str">
        <f t="shared" si="122"/>
        <v/>
      </c>
      <c r="AL365" s="166" t="str">
        <f t="shared" si="123"/>
        <v/>
      </c>
      <c r="AM365" s="166" t="str">
        <f t="shared" si="124"/>
        <v/>
      </c>
      <c r="AN365" s="166">
        <f t="shared" si="125"/>
        <v>0</v>
      </c>
      <c r="AO365" s="166">
        <f t="shared" si="126"/>
        <v>0</v>
      </c>
      <c r="AP365" s="166">
        <f t="shared" si="127"/>
        <v>0</v>
      </c>
      <c r="AQ365" s="166">
        <f t="shared" si="128"/>
        <v>0</v>
      </c>
      <c r="AR365" s="167" t="str">
        <f>IF('Year 8 _2022'!$S364="","", 'Year 8 _2022'!$S364)</f>
        <v/>
      </c>
      <c r="AS365" s="166" t="str">
        <f>IF('Year 8 _2022'!$Z364="","", 'Year 8 _2022'!$Z364)</f>
        <v/>
      </c>
      <c r="AT365" s="166" t="str">
        <f t="shared" si="143"/>
        <v/>
      </c>
      <c r="AU365" s="166" t="str">
        <f t="shared" si="129"/>
        <v>NA</v>
      </c>
      <c r="AV365" s="166" t="str">
        <f>IF(AU365="NA","",IF(AU365=999999, "", IF(AU365=888888, "", IF(COUNTIF($AU$11:AU365,AU365)=1,AU365,""))))</f>
        <v/>
      </c>
      <c r="AW365" s="166" t="str">
        <f t="shared" si="130"/>
        <v>NA</v>
      </c>
      <c r="AX365" s="166" t="str">
        <f>IF(AW365="NA","",IF(AW365=999999, "", IF(AW365=888888, "", IF(COUNTIF($AW$11:AW365,AW365)=1,AW365,""))))</f>
        <v/>
      </c>
      <c r="AY365" s="166" t="str">
        <f t="shared" si="131"/>
        <v>NA</v>
      </c>
      <c r="AZ365" s="166" t="str">
        <f>IF(AY365="NA","",IF(AY365=999999, "", IF(AY365=888888, "", IF(COUNTIF($AY$11:AY365,AY365)=1,AY365,""))))</f>
        <v/>
      </c>
      <c r="BA365" s="166">
        <f t="shared" si="138"/>
        <v>0</v>
      </c>
      <c r="BB365" s="166">
        <f t="shared" si="139"/>
        <v>0</v>
      </c>
      <c r="BC365" s="166" t="str">
        <f t="shared" si="140"/>
        <v/>
      </c>
      <c r="BD365" s="166" t="str">
        <f t="shared" si="132"/>
        <v/>
      </c>
      <c r="BE365" s="120" t="str">
        <f t="shared" si="141"/>
        <v>NA</v>
      </c>
      <c r="BF365" s="120" t="str">
        <f>IF(BE365="NA","",IF(BE365=999999, "", IF(BE365=888888, "", IF(COUNTIF($BE$11:BE365,BE365)=1,BE365,""))))</f>
        <v/>
      </c>
      <c r="BG365" s="121"/>
      <c r="BH365" s="121"/>
      <c r="BI365" s="121"/>
      <c r="BJ365" s="121"/>
      <c r="BK365" s="121"/>
      <c r="BL365" s="121"/>
      <c r="BM365" s="119"/>
      <c r="BN365" s="119"/>
      <c r="BO365" s="119"/>
      <c r="BP365" s="119"/>
      <c r="BQ365" s="119"/>
      <c r="BR365" s="119"/>
      <c r="BS365" s="119"/>
      <c r="BT365" s="119"/>
      <c r="BU365" s="119"/>
      <c r="BV365" s="119"/>
      <c r="BW365" s="119"/>
      <c r="BX365" s="119"/>
      <c r="BY365" s="119"/>
      <c r="BZ365" s="121"/>
      <c r="CA365" s="121"/>
      <c r="CB365" s="121"/>
      <c r="CC365" s="121"/>
      <c r="CD365" s="118"/>
      <c r="CE365" s="118"/>
      <c r="CF365" s="26"/>
      <c r="CG365" s="26"/>
      <c r="CH365" s="26"/>
      <c r="CI365" s="26"/>
      <c r="CJ365" s="26"/>
      <c r="CK365" s="26"/>
      <c r="CL365" s="26"/>
      <c r="CM365" s="26"/>
      <c r="CN365" s="26"/>
      <c r="CO365" s="26"/>
      <c r="CP365" s="26"/>
      <c r="CQ365" s="26"/>
      <c r="CR365" s="26"/>
      <c r="CS365" s="26"/>
      <c r="CT365" s="26"/>
      <c r="CU365" s="26"/>
    </row>
    <row r="366" spans="1:99" ht="15.5" x14ac:dyDescent="0.35">
      <c r="A366" s="203" t="str">
        <f t="shared" si="133"/>
        <v/>
      </c>
      <c r="B366" s="161" t="str">
        <f>IF('Year 8 _2022'!$B365="","", 'Year 8 _2022'!$B365)</f>
        <v/>
      </c>
      <c r="C366" s="160" t="str">
        <f>IF('Year 8 _2022'!$C365="","", 'Year 8 _2022'!$C365)</f>
        <v>NA</v>
      </c>
      <c r="D366" s="149" t="str">
        <f>IF('Year 8 _2022'!$D365="","", 'Year 8 _2022'!$D365)</f>
        <v/>
      </c>
      <c r="E366" s="138"/>
      <c r="F366" s="230" t="str">
        <f>IF('Year 8 _2022'!$E365="","", 'Year 8 _2022'!$E365)</f>
        <v/>
      </c>
      <c r="G366" s="161" t="str">
        <f>IF('Year 8 _2022'!$AB365="","", 'Year 8 _2022'!$AB365)</f>
        <v/>
      </c>
      <c r="H366" s="120"/>
      <c r="I366" s="171" t="str">
        <f>IF('Year 8 _2022'!$I365="","", 'Year 8 _2022'!$I365)</f>
        <v/>
      </c>
      <c r="J366" s="181"/>
      <c r="K366" s="180" t="str">
        <f>IF('Year 8 _2022'!$J365="","", 'Year 8 _2022'!$J365)</f>
        <v/>
      </c>
      <c r="L366" s="181"/>
      <c r="M366" s="180">
        <f t="shared" si="142"/>
        <v>0</v>
      </c>
      <c r="N366" s="180" t="str">
        <f>IF('Year 8 _2022'!$L365="","", 'Year 8 _2022'!$L365)</f>
        <v/>
      </c>
      <c r="O366" s="181"/>
      <c r="P366" s="171">
        <f>IF('Year 8 _2022'!$O365="",0, ('Year 8 _2022'!$O365+'Year 8 _2022'!$R365))</f>
        <v>0</v>
      </c>
      <c r="Q366" s="181"/>
      <c r="R366" s="180">
        <f>IF('Year 8 _2022'!$P365="",0, 'Year 8 _2022'!$P365)</f>
        <v>0</v>
      </c>
      <c r="S366" s="242"/>
      <c r="T366" s="349"/>
      <c r="U366" s="242"/>
      <c r="V366" s="174">
        <f t="shared" si="134"/>
        <v>0</v>
      </c>
      <c r="W366" s="351"/>
      <c r="X366" s="175"/>
      <c r="Y366" s="180">
        <f>IF('Year 8 _2022'!$V365="",0, ('Year 8 _2022'!$V365+'Year 8 _2022'!$Y365))</f>
        <v>0</v>
      </c>
      <c r="Z366" s="181"/>
      <c r="AA366" s="162">
        <f>IF('Year 8 _2022'!$W365="",0, 'Year 8 _2022'!$W365)</f>
        <v>0</v>
      </c>
      <c r="AB366" s="184"/>
      <c r="AC366" s="353"/>
      <c r="AD366" s="120"/>
      <c r="AE366" s="174">
        <f t="shared" si="144"/>
        <v>0</v>
      </c>
      <c r="AF366" s="183"/>
      <c r="AG366" s="165" t="str">
        <f t="shared" si="135"/>
        <v/>
      </c>
      <c r="AH366" s="170" t="str">
        <f t="shared" si="136"/>
        <v/>
      </c>
      <c r="AI366" s="153">
        <f t="shared" si="121"/>
        <v>0</v>
      </c>
      <c r="AJ366" s="166" t="str">
        <f t="shared" si="137"/>
        <v>NA</v>
      </c>
      <c r="AK366" s="166" t="str">
        <f t="shared" si="122"/>
        <v/>
      </c>
      <c r="AL366" s="166" t="str">
        <f t="shared" si="123"/>
        <v/>
      </c>
      <c r="AM366" s="166" t="str">
        <f t="shared" si="124"/>
        <v/>
      </c>
      <c r="AN366" s="166">
        <f t="shared" si="125"/>
        <v>0</v>
      </c>
      <c r="AO366" s="166">
        <f t="shared" si="126"/>
        <v>0</v>
      </c>
      <c r="AP366" s="166">
        <f t="shared" si="127"/>
        <v>0</v>
      </c>
      <c r="AQ366" s="166">
        <f t="shared" si="128"/>
        <v>0</v>
      </c>
      <c r="AR366" s="167" t="str">
        <f>IF('Year 8 _2022'!$S365="","", 'Year 8 _2022'!$S365)</f>
        <v/>
      </c>
      <c r="AS366" s="166" t="str">
        <f>IF('Year 8 _2022'!$Z365="","", 'Year 8 _2022'!$Z365)</f>
        <v/>
      </c>
      <c r="AT366" s="166" t="str">
        <f t="shared" si="143"/>
        <v/>
      </c>
      <c r="AU366" s="166" t="str">
        <f t="shared" si="129"/>
        <v>NA</v>
      </c>
      <c r="AV366" s="166" t="str">
        <f>IF(AU366="NA","",IF(AU366=999999, "", IF(AU366=888888, "", IF(COUNTIF($AU$11:AU366,AU366)=1,AU366,""))))</f>
        <v/>
      </c>
      <c r="AW366" s="166" t="str">
        <f t="shared" si="130"/>
        <v>NA</v>
      </c>
      <c r="AX366" s="166" t="str">
        <f>IF(AW366="NA","",IF(AW366=999999, "", IF(AW366=888888, "", IF(COUNTIF($AW$11:AW366,AW366)=1,AW366,""))))</f>
        <v/>
      </c>
      <c r="AY366" s="166" t="str">
        <f t="shared" si="131"/>
        <v>NA</v>
      </c>
      <c r="AZ366" s="166" t="str">
        <f>IF(AY366="NA","",IF(AY366=999999, "", IF(AY366=888888, "", IF(COUNTIF($AY$11:AY366,AY366)=1,AY366,""))))</f>
        <v/>
      </c>
      <c r="BA366" s="166">
        <f t="shared" si="138"/>
        <v>0</v>
      </c>
      <c r="BB366" s="166">
        <f t="shared" si="139"/>
        <v>0</v>
      </c>
      <c r="BC366" s="166" t="str">
        <f t="shared" si="140"/>
        <v/>
      </c>
      <c r="BD366" s="166" t="str">
        <f t="shared" si="132"/>
        <v/>
      </c>
      <c r="BE366" s="120" t="str">
        <f t="shared" si="141"/>
        <v>NA</v>
      </c>
      <c r="BF366" s="120" t="str">
        <f>IF(BE366="NA","",IF(BE366=999999, "", IF(BE366=888888, "", IF(COUNTIF($BE$11:BE366,BE366)=1,BE366,""))))</f>
        <v/>
      </c>
      <c r="BG366" s="121"/>
      <c r="BH366" s="121"/>
      <c r="BI366" s="121"/>
      <c r="BJ366" s="121"/>
      <c r="BK366" s="121"/>
      <c r="BL366" s="121"/>
      <c r="BM366" s="119"/>
      <c r="BN366" s="119"/>
      <c r="BO366" s="119"/>
      <c r="BP366" s="119"/>
      <c r="BQ366" s="119"/>
      <c r="BR366" s="119"/>
      <c r="BS366" s="119"/>
      <c r="BT366" s="119"/>
      <c r="BU366" s="119"/>
      <c r="BV366" s="119"/>
      <c r="BW366" s="119"/>
      <c r="BX366" s="119"/>
      <c r="BY366" s="119"/>
      <c r="BZ366" s="121"/>
      <c r="CA366" s="121"/>
      <c r="CB366" s="121"/>
      <c r="CC366" s="121"/>
      <c r="CD366" s="118"/>
      <c r="CE366" s="118"/>
      <c r="CF366" s="26"/>
      <c r="CG366" s="26"/>
      <c r="CH366" s="26"/>
      <c r="CI366" s="26"/>
      <c r="CJ366" s="26"/>
      <c r="CK366" s="26"/>
      <c r="CL366" s="26"/>
      <c r="CM366" s="26"/>
      <c r="CN366" s="26"/>
      <c r="CO366" s="26"/>
      <c r="CP366" s="26"/>
      <c r="CQ366" s="26"/>
      <c r="CR366" s="26"/>
      <c r="CS366" s="26"/>
      <c r="CT366" s="26"/>
      <c r="CU366" s="26"/>
    </row>
    <row r="367" spans="1:99" ht="15.5" x14ac:dyDescent="0.35">
      <c r="A367" s="203" t="str">
        <f t="shared" si="133"/>
        <v/>
      </c>
      <c r="B367" s="161" t="str">
        <f>IF('Year 8 _2022'!$B366="","", 'Year 8 _2022'!$B366)</f>
        <v/>
      </c>
      <c r="C367" s="160" t="str">
        <f>IF('Year 8 _2022'!$C366="","", 'Year 8 _2022'!$C366)</f>
        <v>NA</v>
      </c>
      <c r="D367" s="149" t="str">
        <f>IF('Year 8 _2022'!$D366="","", 'Year 8 _2022'!$D366)</f>
        <v/>
      </c>
      <c r="E367" s="138"/>
      <c r="F367" s="230" t="str">
        <f>IF('Year 8 _2022'!$E366="","", 'Year 8 _2022'!$E366)</f>
        <v/>
      </c>
      <c r="G367" s="161" t="str">
        <f>IF('Year 8 _2022'!$AB366="","", 'Year 8 _2022'!$AB366)</f>
        <v/>
      </c>
      <c r="H367" s="120"/>
      <c r="I367" s="171" t="str">
        <f>IF('Year 8 _2022'!$I366="","", 'Year 8 _2022'!$I366)</f>
        <v/>
      </c>
      <c r="J367" s="181"/>
      <c r="K367" s="180" t="str">
        <f>IF('Year 8 _2022'!$J366="","", 'Year 8 _2022'!$J366)</f>
        <v/>
      </c>
      <c r="L367" s="181"/>
      <c r="M367" s="180">
        <f t="shared" si="142"/>
        <v>0</v>
      </c>
      <c r="N367" s="180" t="str">
        <f>IF('Year 8 _2022'!$L366="","", 'Year 8 _2022'!$L366)</f>
        <v/>
      </c>
      <c r="O367" s="181"/>
      <c r="P367" s="171">
        <f>IF('Year 8 _2022'!$O366="",0, ('Year 8 _2022'!$O366+'Year 8 _2022'!$R366))</f>
        <v>0</v>
      </c>
      <c r="Q367" s="181"/>
      <c r="R367" s="180">
        <f>IF('Year 8 _2022'!$P366="",0, 'Year 8 _2022'!$P366)</f>
        <v>0</v>
      </c>
      <c r="S367" s="242"/>
      <c r="T367" s="349"/>
      <c r="U367" s="242"/>
      <c r="V367" s="174">
        <f t="shared" si="134"/>
        <v>0</v>
      </c>
      <c r="W367" s="351"/>
      <c r="X367" s="175"/>
      <c r="Y367" s="180">
        <f>IF('Year 8 _2022'!$V366="",0, ('Year 8 _2022'!$V366+'Year 8 _2022'!$Y366))</f>
        <v>0</v>
      </c>
      <c r="Z367" s="181"/>
      <c r="AA367" s="162">
        <f>IF('Year 8 _2022'!$W366="",0, 'Year 8 _2022'!$W366)</f>
        <v>0</v>
      </c>
      <c r="AB367" s="184"/>
      <c r="AC367" s="353"/>
      <c r="AD367" s="120"/>
      <c r="AE367" s="174">
        <f t="shared" si="144"/>
        <v>0</v>
      </c>
      <c r="AF367" s="183"/>
      <c r="AG367" s="165" t="str">
        <f t="shared" si="135"/>
        <v/>
      </c>
      <c r="AH367" s="170" t="str">
        <f t="shared" si="136"/>
        <v/>
      </c>
      <c r="AI367" s="153">
        <f t="shared" si="121"/>
        <v>0</v>
      </c>
      <c r="AJ367" s="166" t="str">
        <f t="shared" si="137"/>
        <v>NA</v>
      </c>
      <c r="AK367" s="166" t="str">
        <f t="shared" si="122"/>
        <v/>
      </c>
      <c r="AL367" s="166" t="str">
        <f t="shared" si="123"/>
        <v/>
      </c>
      <c r="AM367" s="166" t="str">
        <f t="shared" si="124"/>
        <v/>
      </c>
      <c r="AN367" s="166">
        <f t="shared" si="125"/>
        <v>0</v>
      </c>
      <c r="AO367" s="166">
        <f t="shared" si="126"/>
        <v>0</v>
      </c>
      <c r="AP367" s="166">
        <f t="shared" si="127"/>
        <v>0</v>
      </c>
      <c r="AQ367" s="166">
        <f t="shared" si="128"/>
        <v>0</v>
      </c>
      <c r="AR367" s="167" t="str">
        <f>IF('Year 8 _2022'!$S366="","", 'Year 8 _2022'!$S366)</f>
        <v/>
      </c>
      <c r="AS367" s="166" t="str">
        <f>IF('Year 8 _2022'!$Z366="","", 'Year 8 _2022'!$Z366)</f>
        <v/>
      </c>
      <c r="AT367" s="166" t="str">
        <f t="shared" si="143"/>
        <v/>
      </c>
      <c r="AU367" s="166" t="str">
        <f t="shared" si="129"/>
        <v>NA</v>
      </c>
      <c r="AV367" s="166" t="str">
        <f>IF(AU367="NA","",IF(AU367=999999, "", IF(AU367=888888, "", IF(COUNTIF($AU$11:AU367,AU367)=1,AU367,""))))</f>
        <v/>
      </c>
      <c r="AW367" s="166" t="str">
        <f t="shared" si="130"/>
        <v>NA</v>
      </c>
      <c r="AX367" s="166" t="str">
        <f>IF(AW367="NA","",IF(AW367=999999, "", IF(AW367=888888, "", IF(COUNTIF($AW$11:AW367,AW367)=1,AW367,""))))</f>
        <v/>
      </c>
      <c r="AY367" s="166" t="str">
        <f t="shared" si="131"/>
        <v>NA</v>
      </c>
      <c r="AZ367" s="166" t="str">
        <f>IF(AY367="NA","",IF(AY367=999999, "", IF(AY367=888888, "", IF(COUNTIF($AY$11:AY367,AY367)=1,AY367,""))))</f>
        <v/>
      </c>
      <c r="BA367" s="166">
        <f t="shared" si="138"/>
        <v>0</v>
      </c>
      <c r="BB367" s="166">
        <f t="shared" si="139"/>
        <v>0</v>
      </c>
      <c r="BC367" s="166" t="str">
        <f t="shared" si="140"/>
        <v/>
      </c>
      <c r="BD367" s="166" t="str">
        <f t="shared" si="132"/>
        <v/>
      </c>
      <c r="BE367" s="120" t="str">
        <f t="shared" si="141"/>
        <v>NA</v>
      </c>
      <c r="BF367" s="120" t="str">
        <f>IF(BE367="NA","",IF(BE367=999999, "", IF(BE367=888888, "", IF(COUNTIF($BE$11:BE367,BE367)=1,BE367,""))))</f>
        <v/>
      </c>
      <c r="BG367" s="121"/>
      <c r="BH367" s="121"/>
      <c r="BI367" s="121"/>
      <c r="BJ367" s="121"/>
      <c r="BK367" s="121"/>
      <c r="BL367" s="121"/>
      <c r="BM367" s="119"/>
      <c r="BN367" s="119"/>
      <c r="BO367" s="119"/>
      <c r="BP367" s="119"/>
      <c r="BQ367" s="119"/>
      <c r="BR367" s="119"/>
      <c r="BS367" s="119"/>
      <c r="BT367" s="119"/>
      <c r="BU367" s="119"/>
      <c r="BV367" s="119"/>
      <c r="BW367" s="119"/>
      <c r="BX367" s="119"/>
      <c r="BY367" s="119"/>
      <c r="BZ367" s="121"/>
      <c r="CA367" s="121"/>
      <c r="CB367" s="121"/>
      <c r="CC367" s="121"/>
      <c r="CD367" s="118"/>
      <c r="CE367" s="118"/>
      <c r="CF367" s="26"/>
      <c r="CG367" s="26"/>
      <c r="CH367" s="26"/>
      <c r="CI367" s="26"/>
      <c r="CJ367" s="26"/>
      <c r="CK367" s="26"/>
      <c r="CL367" s="26"/>
      <c r="CM367" s="26"/>
      <c r="CN367" s="26"/>
      <c r="CO367" s="26"/>
      <c r="CP367" s="26"/>
      <c r="CQ367" s="26"/>
      <c r="CR367" s="26"/>
      <c r="CS367" s="26"/>
      <c r="CT367" s="26"/>
      <c r="CU367" s="26"/>
    </row>
    <row r="368" spans="1:99" ht="15.5" x14ac:dyDescent="0.35">
      <c r="A368" s="203" t="str">
        <f t="shared" si="133"/>
        <v/>
      </c>
      <c r="B368" s="161" t="str">
        <f>IF('Year 8 _2022'!$B367="","", 'Year 8 _2022'!$B367)</f>
        <v/>
      </c>
      <c r="C368" s="160" t="str">
        <f>IF('Year 8 _2022'!$C367="","", 'Year 8 _2022'!$C367)</f>
        <v>NA</v>
      </c>
      <c r="D368" s="149" t="str">
        <f>IF('Year 8 _2022'!$D367="","", 'Year 8 _2022'!$D367)</f>
        <v/>
      </c>
      <c r="E368" s="138"/>
      <c r="F368" s="230" t="str">
        <f>IF('Year 8 _2022'!$E367="","", 'Year 8 _2022'!$E367)</f>
        <v/>
      </c>
      <c r="G368" s="161" t="str">
        <f>IF('Year 8 _2022'!$AB367="","", 'Year 8 _2022'!$AB367)</f>
        <v/>
      </c>
      <c r="H368" s="120"/>
      <c r="I368" s="171" t="str">
        <f>IF('Year 8 _2022'!$I367="","", 'Year 8 _2022'!$I367)</f>
        <v/>
      </c>
      <c r="J368" s="181"/>
      <c r="K368" s="180" t="str">
        <f>IF('Year 8 _2022'!$J367="","", 'Year 8 _2022'!$J367)</f>
        <v/>
      </c>
      <c r="L368" s="181"/>
      <c r="M368" s="180">
        <f t="shared" si="142"/>
        <v>0</v>
      </c>
      <c r="N368" s="180" t="str">
        <f>IF('Year 8 _2022'!$L367="","", 'Year 8 _2022'!$L367)</f>
        <v/>
      </c>
      <c r="O368" s="181"/>
      <c r="P368" s="171">
        <f>IF('Year 8 _2022'!$O367="",0, ('Year 8 _2022'!$O367+'Year 8 _2022'!$R367))</f>
        <v>0</v>
      </c>
      <c r="Q368" s="181"/>
      <c r="R368" s="180">
        <f>IF('Year 8 _2022'!$P367="",0, 'Year 8 _2022'!$P367)</f>
        <v>0</v>
      </c>
      <c r="S368" s="242"/>
      <c r="T368" s="349"/>
      <c r="U368" s="242"/>
      <c r="V368" s="174">
        <f t="shared" si="134"/>
        <v>0</v>
      </c>
      <c r="W368" s="351"/>
      <c r="X368" s="175"/>
      <c r="Y368" s="180">
        <f>IF('Year 8 _2022'!$V367="",0, ('Year 8 _2022'!$V367+'Year 8 _2022'!$Y367))</f>
        <v>0</v>
      </c>
      <c r="Z368" s="181"/>
      <c r="AA368" s="162">
        <f>IF('Year 8 _2022'!$W367="",0, 'Year 8 _2022'!$W367)</f>
        <v>0</v>
      </c>
      <c r="AB368" s="184"/>
      <c r="AC368" s="353"/>
      <c r="AD368" s="120"/>
      <c r="AE368" s="174">
        <f t="shared" si="144"/>
        <v>0</v>
      </c>
      <c r="AF368" s="183"/>
      <c r="AG368" s="165" t="str">
        <f t="shared" si="135"/>
        <v/>
      </c>
      <c r="AH368" s="170" t="str">
        <f t="shared" si="136"/>
        <v/>
      </c>
      <c r="AI368" s="153">
        <f t="shared" si="121"/>
        <v>0</v>
      </c>
      <c r="AJ368" s="166" t="str">
        <f t="shared" si="137"/>
        <v>NA</v>
      </c>
      <c r="AK368" s="166" t="str">
        <f t="shared" si="122"/>
        <v/>
      </c>
      <c r="AL368" s="166" t="str">
        <f t="shared" si="123"/>
        <v/>
      </c>
      <c r="AM368" s="166" t="str">
        <f t="shared" si="124"/>
        <v/>
      </c>
      <c r="AN368" s="166">
        <f t="shared" si="125"/>
        <v>0</v>
      </c>
      <c r="AO368" s="166">
        <f t="shared" si="126"/>
        <v>0</v>
      </c>
      <c r="AP368" s="166">
        <f t="shared" si="127"/>
        <v>0</v>
      </c>
      <c r="AQ368" s="166">
        <f t="shared" si="128"/>
        <v>0</v>
      </c>
      <c r="AR368" s="167" t="str">
        <f>IF('Year 8 _2022'!$S367="","", 'Year 8 _2022'!$S367)</f>
        <v/>
      </c>
      <c r="AS368" s="166" t="str">
        <f>IF('Year 8 _2022'!$Z367="","", 'Year 8 _2022'!$Z367)</f>
        <v/>
      </c>
      <c r="AT368" s="166" t="str">
        <f t="shared" si="143"/>
        <v/>
      </c>
      <c r="AU368" s="166" t="str">
        <f t="shared" si="129"/>
        <v>NA</v>
      </c>
      <c r="AV368" s="166" t="str">
        <f>IF(AU368="NA","",IF(AU368=999999, "", IF(AU368=888888, "", IF(COUNTIF($AU$11:AU368,AU368)=1,AU368,""))))</f>
        <v/>
      </c>
      <c r="AW368" s="166" t="str">
        <f t="shared" si="130"/>
        <v>NA</v>
      </c>
      <c r="AX368" s="166" t="str">
        <f>IF(AW368="NA","",IF(AW368=999999, "", IF(AW368=888888, "", IF(COUNTIF($AW$11:AW368,AW368)=1,AW368,""))))</f>
        <v/>
      </c>
      <c r="AY368" s="166" t="str">
        <f t="shared" si="131"/>
        <v>NA</v>
      </c>
      <c r="AZ368" s="166" t="str">
        <f>IF(AY368="NA","",IF(AY368=999999, "", IF(AY368=888888, "", IF(COUNTIF($AY$11:AY368,AY368)=1,AY368,""))))</f>
        <v/>
      </c>
      <c r="BA368" s="166">
        <f t="shared" si="138"/>
        <v>0</v>
      </c>
      <c r="BB368" s="166">
        <f t="shared" si="139"/>
        <v>0</v>
      </c>
      <c r="BC368" s="166" t="str">
        <f t="shared" si="140"/>
        <v/>
      </c>
      <c r="BD368" s="166" t="str">
        <f t="shared" si="132"/>
        <v/>
      </c>
      <c r="BE368" s="120" t="str">
        <f t="shared" si="141"/>
        <v>NA</v>
      </c>
      <c r="BF368" s="120" t="str">
        <f>IF(BE368="NA","",IF(BE368=999999, "", IF(BE368=888888, "", IF(COUNTIF($BE$11:BE368,BE368)=1,BE368,""))))</f>
        <v/>
      </c>
      <c r="BG368" s="121"/>
      <c r="BH368" s="121"/>
      <c r="BI368" s="121"/>
      <c r="BJ368" s="121"/>
      <c r="BK368" s="121"/>
      <c r="BL368" s="121"/>
      <c r="BM368" s="119"/>
      <c r="BN368" s="119"/>
      <c r="BO368" s="119"/>
      <c r="BP368" s="119"/>
      <c r="BQ368" s="119"/>
      <c r="BR368" s="119"/>
      <c r="BS368" s="119"/>
      <c r="BT368" s="119"/>
      <c r="BU368" s="119"/>
      <c r="BV368" s="119"/>
      <c r="BW368" s="119"/>
      <c r="BX368" s="119"/>
      <c r="BY368" s="119"/>
      <c r="BZ368" s="121"/>
      <c r="CA368" s="121"/>
      <c r="CB368" s="121"/>
      <c r="CC368" s="121"/>
      <c r="CD368" s="118"/>
      <c r="CE368" s="118"/>
      <c r="CF368" s="26"/>
      <c r="CG368" s="26"/>
      <c r="CH368" s="26"/>
      <c r="CI368" s="26"/>
      <c r="CJ368" s="26"/>
      <c r="CK368" s="26"/>
      <c r="CL368" s="26"/>
      <c r="CM368" s="26"/>
      <c r="CN368" s="26"/>
      <c r="CO368" s="26"/>
      <c r="CP368" s="26"/>
      <c r="CQ368" s="26"/>
      <c r="CR368" s="26"/>
      <c r="CS368" s="26"/>
      <c r="CT368" s="26"/>
      <c r="CU368" s="26"/>
    </row>
    <row r="369" spans="1:99" ht="15.5" x14ac:dyDescent="0.35">
      <c r="A369" s="203" t="str">
        <f t="shared" si="133"/>
        <v/>
      </c>
      <c r="B369" s="161" t="str">
        <f>IF('Year 8 _2022'!$B368="","", 'Year 8 _2022'!$B368)</f>
        <v/>
      </c>
      <c r="C369" s="160" t="str">
        <f>IF('Year 8 _2022'!$C368="","", 'Year 8 _2022'!$C368)</f>
        <v>NA</v>
      </c>
      <c r="D369" s="149" t="str">
        <f>IF('Year 8 _2022'!$D368="","", 'Year 8 _2022'!$D368)</f>
        <v/>
      </c>
      <c r="E369" s="138"/>
      <c r="F369" s="230" t="str">
        <f>IF('Year 8 _2022'!$E368="","", 'Year 8 _2022'!$E368)</f>
        <v/>
      </c>
      <c r="G369" s="161" t="str">
        <f>IF('Year 8 _2022'!$AB368="","", 'Year 8 _2022'!$AB368)</f>
        <v/>
      </c>
      <c r="H369" s="120"/>
      <c r="I369" s="171" t="str">
        <f>IF('Year 8 _2022'!$I368="","", 'Year 8 _2022'!$I368)</f>
        <v/>
      </c>
      <c r="J369" s="181"/>
      <c r="K369" s="180" t="str">
        <f>IF('Year 8 _2022'!$J368="","", 'Year 8 _2022'!$J368)</f>
        <v/>
      </c>
      <c r="L369" s="181"/>
      <c r="M369" s="180">
        <f t="shared" si="142"/>
        <v>0</v>
      </c>
      <c r="N369" s="180" t="str">
        <f>IF('Year 8 _2022'!$L368="","", 'Year 8 _2022'!$L368)</f>
        <v/>
      </c>
      <c r="O369" s="181"/>
      <c r="P369" s="171">
        <f>IF('Year 8 _2022'!$O368="",0, ('Year 8 _2022'!$O368+'Year 8 _2022'!$R368))</f>
        <v>0</v>
      </c>
      <c r="Q369" s="181"/>
      <c r="R369" s="180">
        <f>IF('Year 8 _2022'!$P368="",0, 'Year 8 _2022'!$P368)</f>
        <v>0</v>
      </c>
      <c r="S369" s="242"/>
      <c r="T369" s="349"/>
      <c r="U369" s="242"/>
      <c r="V369" s="174">
        <f t="shared" si="134"/>
        <v>0</v>
      </c>
      <c r="W369" s="351"/>
      <c r="X369" s="175"/>
      <c r="Y369" s="180">
        <f>IF('Year 8 _2022'!$V368="",0, ('Year 8 _2022'!$V368+'Year 8 _2022'!$Y368))</f>
        <v>0</v>
      </c>
      <c r="Z369" s="181"/>
      <c r="AA369" s="162">
        <f>IF('Year 8 _2022'!$W368="",0, 'Year 8 _2022'!$W368)</f>
        <v>0</v>
      </c>
      <c r="AB369" s="184"/>
      <c r="AC369" s="353"/>
      <c r="AD369" s="120"/>
      <c r="AE369" s="174">
        <f t="shared" si="144"/>
        <v>0</v>
      </c>
      <c r="AF369" s="183"/>
      <c r="AG369" s="165" t="str">
        <f t="shared" si="135"/>
        <v/>
      </c>
      <c r="AH369" s="170" t="str">
        <f t="shared" si="136"/>
        <v/>
      </c>
      <c r="AI369" s="153">
        <f t="shared" si="121"/>
        <v>0</v>
      </c>
      <c r="AJ369" s="166" t="str">
        <f t="shared" si="137"/>
        <v>NA</v>
      </c>
      <c r="AK369" s="166" t="str">
        <f t="shared" si="122"/>
        <v/>
      </c>
      <c r="AL369" s="166" t="str">
        <f t="shared" si="123"/>
        <v/>
      </c>
      <c r="AM369" s="166" t="str">
        <f t="shared" si="124"/>
        <v/>
      </c>
      <c r="AN369" s="166">
        <f t="shared" si="125"/>
        <v>0</v>
      </c>
      <c r="AO369" s="166">
        <f t="shared" si="126"/>
        <v>0</v>
      </c>
      <c r="AP369" s="166">
        <f t="shared" si="127"/>
        <v>0</v>
      </c>
      <c r="AQ369" s="166">
        <f t="shared" si="128"/>
        <v>0</v>
      </c>
      <c r="AR369" s="167" t="str">
        <f>IF('Year 8 _2022'!$S368="","", 'Year 8 _2022'!$S368)</f>
        <v/>
      </c>
      <c r="AS369" s="166" t="str">
        <f>IF('Year 8 _2022'!$Z368="","", 'Year 8 _2022'!$Z368)</f>
        <v/>
      </c>
      <c r="AT369" s="166" t="str">
        <f t="shared" si="143"/>
        <v/>
      </c>
      <c r="AU369" s="166" t="str">
        <f t="shared" si="129"/>
        <v>NA</v>
      </c>
      <c r="AV369" s="166" t="str">
        <f>IF(AU369="NA","",IF(AU369=999999, "", IF(AU369=888888, "", IF(COUNTIF($AU$11:AU369,AU369)=1,AU369,""))))</f>
        <v/>
      </c>
      <c r="AW369" s="166" t="str">
        <f t="shared" si="130"/>
        <v>NA</v>
      </c>
      <c r="AX369" s="166" t="str">
        <f>IF(AW369="NA","",IF(AW369=999999, "", IF(AW369=888888, "", IF(COUNTIF($AW$11:AW369,AW369)=1,AW369,""))))</f>
        <v/>
      </c>
      <c r="AY369" s="166" t="str">
        <f t="shared" si="131"/>
        <v>NA</v>
      </c>
      <c r="AZ369" s="166" t="str">
        <f>IF(AY369="NA","",IF(AY369=999999, "", IF(AY369=888888, "", IF(COUNTIF($AY$11:AY369,AY369)=1,AY369,""))))</f>
        <v/>
      </c>
      <c r="BA369" s="166">
        <f t="shared" si="138"/>
        <v>0</v>
      </c>
      <c r="BB369" s="166">
        <f t="shared" si="139"/>
        <v>0</v>
      </c>
      <c r="BC369" s="166" t="str">
        <f t="shared" si="140"/>
        <v/>
      </c>
      <c r="BD369" s="166" t="str">
        <f t="shared" si="132"/>
        <v/>
      </c>
      <c r="BE369" s="120" t="str">
        <f t="shared" si="141"/>
        <v>NA</v>
      </c>
      <c r="BF369" s="120" t="str">
        <f>IF(BE369="NA","",IF(BE369=999999, "", IF(BE369=888888, "", IF(COUNTIF($BE$11:BE369,BE369)=1,BE369,""))))</f>
        <v/>
      </c>
      <c r="BG369" s="121"/>
      <c r="BH369" s="121"/>
      <c r="BI369" s="121"/>
      <c r="BJ369" s="121"/>
      <c r="BK369" s="121"/>
      <c r="BL369" s="121"/>
      <c r="BM369" s="119"/>
      <c r="BN369" s="119"/>
      <c r="BO369" s="119"/>
      <c r="BP369" s="119"/>
      <c r="BQ369" s="119"/>
      <c r="BR369" s="119"/>
      <c r="BS369" s="119"/>
      <c r="BT369" s="119"/>
      <c r="BU369" s="119"/>
      <c r="BV369" s="119"/>
      <c r="BW369" s="119"/>
      <c r="BX369" s="119"/>
      <c r="BY369" s="119"/>
      <c r="BZ369" s="121"/>
      <c r="CA369" s="121"/>
      <c r="CB369" s="121"/>
      <c r="CC369" s="121"/>
      <c r="CD369" s="118"/>
      <c r="CE369" s="118"/>
      <c r="CF369" s="26"/>
      <c r="CG369" s="26"/>
      <c r="CH369" s="26"/>
      <c r="CI369" s="26"/>
      <c r="CJ369" s="26"/>
      <c r="CK369" s="26"/>
      <c r="CL369" s="26"/>
      <c r="CM369" s="26"/>
      <c r="CN369" s="26"/>
      <c r="CO369" s="26"/>
      <c r="CP369" s="26"/>
      <c r="CQ369" s="26"/>
      <c r="CR369" s="26"/>
      <c r="CS369" s="26"/>
      <c r="CT369" s="26"/>
      <c r="CU369" s="26"/>
    </row>
    <row r="370" spans="1:99" ht="15.5" x14ac:dyDescent="0.35">
      <c r="A370" s="203" t="str">
        <f t="shared" si="133"/>
        <v/>
      </c>
      <c r="B370" s="161" t="str">
        <f>IF('Year 8 _2022'!$B369="","", 'Year 8 _2022'!$B369)</f>
        <v/>
      </c>
      <c r="C370" s="160" t="str">
        <f>IF('Year 8 _2022'!$C369="","", 'Year 8 _2022'!$C369)</f>
        <v>NA</v>
      </c>
      <c r="D370" s="149" t="str">
        <f>IF('Year 8 _2022'!$D369="","", 'Year 8 _2022'!$D369)</f>
        <v/>
      </c>
      <c r="E370" s="138"/>
      <c r="F370" s="230" t="str">
        <f>IF('Year 8 _2022'!$E369="","", 'Year 8 _2022'!$E369)</f>
        <v/>
      </c>
      <c r="G370" s="161" t="str">
        <f>IF('Year 8 _2022'!$AB369="","", 'Year 8 _2022'!$AB369)</f>
        <v/>
      </c>
      <c r="H370" s="120"/>
      <c r="I370" s="171" t="str">
        <f>IF('Year 8 _2022'!$I369="","", 'Year 8 _2022'!$I369)</f>
        <v/>
      </c>
      <c r="J370" s="181"/>
      <c r="K370" s="180" t="str">
        <f>IF('Year 8 _2022'!$J369="","", 'Year 8 _2022'!$J369)</f>
        <v/>
      </c>
      <c r="L370" s="181"/>
      <c r="M370" s="180">
        <f t="shared" si="142"/>
        <v>0</v>
      </c>
      <c r="N370" s="180" t="str">
        <f>IF('Year 8 _2022'!$L369="","", 'Year 8 _2022'!$L369)</f>
        <v/>
      </c>
      <c r="O370" s="181"/>
      <c r="P370" s="171">
        <f>IF('Year 8 _2022'!$O369="",0, ('Year 8 _2022'!$O369+'Year 8 _2022'!$R369))</f>
        <v>0</v>
      </c>
      <c r="Q370" s="181"/>
      <c r="R370" s="180">
        <f>IF('Year 8 _2022'!$P369="",0, 'Year 8 _2022'!$P369)</f>
        <v>0</v>
      </c>
      <c r="S370" s="242"/>
      <c r="T370" s="349"/>
      <c r="U370" s="242"/>
      <c r="V370" s="174">
        <f t="shared" si="134"/>
        <v>0</v>
      </c>
      <c r="W370" s="351"/>
      <c r="X370" s="175"/>
      <c r="Y370" s="180">
        <f>IF('Year 8 _2022'!$V369="",0, ('Year 8 _2022'!$V369+'Year 8 _2022'!$Y369))</f>
        <v>0</v>
      </c>
      <c r="Z370" s="181"/>
      <c r="AA370" s="162">
        <f>IF('Year 8 _2022'!$W369="",0, 'Year 8 _2022'!$W369)</f>
        <v>0</v>
      </c>
      <c r="AB370" s="184"/>
      <c r="AC370" s="353"/>
      <c r="AD370" s="120"/>
      <c r="AE370" s="174">
        <f t="shared" si="144"/>
        <v>0</v>
      </c>
      <c r="AF370" s="183"/>
      <c r="AG370" s="165" t="str">
        <f t="shared" si="135"/>
        <v/>
      </c>
      <c r="AH370" s="170" t="str">
        <f t="shared" si="136"/>
        <v/>
      </c>
      <c r="AI370" s="153">
        <f t="shared" si="121"/>
        <v>0</v>
      </c>
      <c r="AJ370" s="166" t="str">
        <f t="shared" si="137"/>
        <v>NA</v>
      </c>
      <c r="AK370" s="166" t="str">
        <f t="shared" si="122"/>
        <v/>
      </c>
      <c r="AL370" s="166" t="str">
        <f t="shared" si="123"/>
        <v/>
      </c>
      <c r="AM370" s="166" t="str">
        <f t="shared" si="124"/>
        <v/>
      </c>
      <c r="AN370" s="166">
        <f t="shared" si="125"/>
        <v>0</v>
      </c>
      <c r="AO370" s="166">
        <f t="shared" si="126"/>
        <v>0</v>
      </c>
      <c r="AP370" s="166">
        <f t="shared" si="127"/>
        <v>0</v>
      </c>
      <c r="AQ370" s="166">
        <f t="shared" si="128"/>
        <v>0</v>
      </c>
      <c r="AR370" s="167" t="str">
        <f>IF('Year 8 _2022'!$S369="","", 'Year 8 _2022'!$S369)</f>
        <v/>
      </c>
      <c r="AS370" s="166" t="str">
        <f>IF('Year 8 _2022'!$Z369="","", 'Year 8 _2022'!$Z369)</f>
        <v/>
      </c>
      <c r="AT370" s="166" t="str">
        <f t="shared" si="143"/>
        <v/>
      </c>
      <c r="AU370" s="166" t="str">
        <f t="shared" si="129"/>
        <v>NA</v>
      </c>
      <c r="AV370" s="166" t="str">
        <f>IF(AU370="NA","",IF(AU370=999999, "", IF(AU370=888888, "", IF(COUNTIF($AU$11:AU370,AU370)=1,AU370,""))))</f>
        <v/>
      </c>
      <c r="AW370" s="166" t="str">
        <f t="shared" si="130"/>
        <v>NA</v>
      </c>
      <c r="AX370" s="166" t="str">
        <f>IF(AW370="NA","",IF(AW370=999999, "", IF(AW370=888888, "", IF(COUNTIF($AW$11:AW370,AW370)=1,AW370,""))))</f>
        <v/>
      </c>
      <c r="AY370" s="166" t="str">
        <f t="shared" si="131"/>
        <v>NA</v>
      </c>
      <c r="AZ370" s="166" t="str">
        <f>IF(AY370="NA","",IF(AY370=999999, "", IF(AY370=888888, "", IF(COUNTIF($AY$11:AY370,AY370)=1,AY370,""))))</f>
        <v/>
      </c>
      <c r="BA370" s="166">
        <f t="shared" si="138"/>
        <v>0</v>
      </c>
      <c r="BB370" s="166">
        <f t="shared" si="139"/>
        <v>0</v>
      </c>
      <c r="BC370" s="166" t="str">
        <f t="shared" si="140"/>
        <v/>
      </c>
      <c r="BD370" s="166" t="str">
        <f t="shared" si="132"/>
        <v/>
      </c>
      <c r="BE370" s="120" t="str">
        <f t="shared" si="141"/>
        <v>NA</v>
      </c>
      <c r="BF370" s="120" t="str">
        <f>IF(BE370="NA","",IF(BE370=999999, "", IF(BE370=888888, "", IF(COUNTIF($BE$11:BE370,BE370)=1,BE370,""))))</f>
        <v/>
      </c>
      <c r="BG370" s="121"/>
      <c r="BH370" s="121"/>
      <c r="BI370" s="121"/>
      <c r="BJ370" s="121"/>
      <c r="BK370" s="121"/>
      <c r="BL370" s="121"/>
      <c r="BM370" s="119"/>
      <c r="BN370" s="119"/>
      <c r="BO370" s="119"/>
      <c r="BP370" s="119"/>
      <c r="BQ370" s="119"/>
      <c r="BR370" s="119"/>
      <c r="BS370" s="119"/>
      <c r="BT370" s="119"/>
      <c r="BU370" s="119"/>
      <c r="BV370" s="119"/>
      <c r="BW370" s="119"/>
      <c r="BX370" s="119"/>
      <c r="BY370" s="119"/>
      <c r="BZ370" s="121"/>
      <c r="CA370" s="121"/>
      <c r="CB370" s="121"/>
      <c r="CC370" s="121"/>
      <c r="CD370" s="118"/>
      <c r="CE370" s="118"/>
      <c r="CF370" s="26"/>
      <c r="CG370" s="26"/>
      <c r="CH370" s="26"/>
      <c r="CI370" s="26"/>
      <c r="CJ370" s="26"/>
      <c r="CK370" s="26"/>
      <c r="CL370" s="26"/>
      <c r="CM370" s="26"/>
      <c r="CN370" s="26"/>
      <c r="CO370" s="26"/>
      <c r="CP370" s="26"/>
      <c r="CQ370" s="26"/>
      <c r="CR370" s="26"/>
      <c r="CS370" s="26"/>
      <c r="CT370" s="26"/>
      <c r="CU370" s="26"/>
    </row>
    <row r="371" spans="1:99" ht="15.5" x14ac:dyDescent="0.35">
      <c r="A371" s="203" t="str">
        <f t="shared" si="133"/>
        <v/>
      </c>
      <c r="B371" s="161" t="str">
        <f>IF('Year 8 _2022'!$B370="","", 'Year 8 _2022'!$B370)</f>
        <v/>
      </c>
      <c r="C371" s="160" t="str">
        <f>IF('Year 8 _2022'!$C370="","", 'Year 8 _2022'!$C370)</f>
        <v>NA</v>
      </c>
      <c r="D371" s="149" t="str">
        <f>IF('Year 8 _2022'!$D370="","", 'Year 8 _2022'!$D370)</f>
        <v/>
      </c>
      <c r="E371" s="138"/>
      <c r="F371" s="230" t="str">
        <f>IF('Year 8 _2022'!$E370="","", 'Year 8 _2022'!$E370)</f>
        <v/>
      </c>
      <c r="G371" s="161" t="str">
        <f>IF('Year 8 _2022'!$AB370="","", 'Year 8 _2022'!$AB370)</f>
        <v/>
      </c>
      <c r="H371" s="120"/>
      <c r="I371" s="171" t="str">
        <f>IF('Year 8 _2022'!$I370="","", 'Year 8 _2022'!$I370)</f>
        <v/>
      </c>
      <c r="J371" s="181"/>
      <c r="K371" s="180" t="str">
        <f>IF('Year 8 _2022'!$J370="","", 'Year 8 _2022'!$J370)</f>
        <v/>
      </c>
      <c r="L371" s="181"/>
      <c r="M371" s="180">
        <f t="shared" si="142"/>
        <v>0</v>
      </c>
      <c r="N371" s="180" t="str">
        <f>IF('Year 8 _2022'!$L370="","", 'Year 8 _2022'!$L370)</f>
        <v/>
      </c>
      <c r="O371" s="181"/>
      <c r="P371" s="171">
        <f>IF('Year 8 _2022'!$O370="",0, ('Year 8 _2022'!$O370+'Year 8 _2022'!$R370))</f>
        <v>0</v>
      </c>
      <c r="Q371" s="181"/>
      <c r="R371" s="180">
        <f>IF('Year 8 _2022'!$P370="",0, 'Year 8 _2022'!$P370)</f>
        <v>0</v>
      </c>
      <c r="S371" s="242"/>
      <c r="T371" s="349"/>
      <c r="U371" s="242"/>
      <c r="V371" s="174">
        <f t="shared" si="134"/>
        <v>0</v>
      </c>
      <c r="W371" s="351"/>
      <c r="X371" s="175"/>
      <c r="Y371" s="180">
        <f>IF('Year 8 _2022'!$V370="",0, ('Year 8 _2022'!$V370+'Year 8 _2022'!$Y370))</f>
        <v>0</v>
      </c>
      <c r="Z371" s="181"/>
      <c r="AA371" s="162">
        <f>IF('Year 8 _2022'!$W370="",0, 'Year 8 _2022'!$W370)</f>
        <v>0</v>
      </c>
      <c r="AB371" s="184"/>
      <c r="AC371" s="353"/>
      <c r="AD371" s="120"/>
      <c r="AE371" s="174">
        <f t="shared" si="144"/>
        <v>0</v>
      </c>
      <c r="AF371" s="183"/>
      <c r="AG371" s="165" t="str">
        <f t="shared" si="135"/>
        <v/>
      </c>
      <c r="AH371" s="170" t="str">
        <f t="shared" si="136"/>
        <v/>
      </c>
      <c r="AI371" s="153">
        <f t="shared" si="121"/>
        <v>0</v>
      </c>
      <c r="AJ371" s="166" t="str">
        <f t="shared" si="137"/>
        <v>NA</v>
      </c>
      <c r="AK371" s="166" t="str">
        <f t="shared" si="122"/>
        <v/>
      </c>
      <c r="AL371" s="166" t="str">
        <f t="shared" si="123"/>
        <v/>
      </c>
      <c r="AM371" s="166" t="str">
        <f t="shared" si="124"/>
        <v/>
      </c>
      <c r="AN371" s="166">
        <f t="shared" si="125"/>
        <v>0</v>
      </c>
      <c r="AO371" s="166">
        <f t="shared" si="126"/>
        <v>0</v>
      </c>
      <c r="AP371" s="166">
        <f t="shared" si="127"/>
        <v>0</v>
      </c>
      <c r="AQ371" s="166">
        <f t="shared" si="128"/>
        <v>0</v>
      </c>
      <c r="AR371" s="167" t="str">
        <f>IF('Year 8 _2022'!$S370="","", 'Year 8 _2022'!$S370)</f>
        <v/>
      </c>
      <c r="AS371" s="166" t="str">
        <f>IF('Year 8 _2022'!$Z370="","", 'Year 8 _2022'!$Z370)</f>
        <v/>
      </c>
      <c r="AT371" s="166" t="str">
        <f t="shared" si="143"/>
        <v/>
      </c>
      <c r="AU371" s="166" t="str">
        <f t="shared" si="129"/>
        <v>NA</v>
      </c>
      <c r="AV371" s="166" t="str">
        <f>IF(AU371="NA","",IF(AU371=999999, "", IF(AU371=888888, "", IF(COUNTIF($AU$11:AU371,AU371)=1,AU371,""))))</f>
        <v/>
      </c>
      <c r="AW371" s="166" t="str">
        <f t="shared" si="130"/>
        <v>NA</v>
      </c>
      <c r="AX371" s="166" t="str">
        <f>IF(AW371="NA","",IF(AW371=999999, "", IF(AW371=888888, "", IF(COUNTIF($AW$11:AW371,AW371)=1,AW371,""))))</f>
        <v/>
      </c>
      <c r="AY371" s="166" t="str">
        <f t="shared" si="131"/>
        <v>NA</v>
      </c>
      <c r="AZ371" s="166" t="str">
        <f>IF(AY371="NA","",IF(AY371=999999, "", IF(AY371=888888, "", IF(COUNTIF($AY$11:AY371,AY371)=1,AY371,""))))</f>
        <v/>
      </c>
      <c r="BA371" s="166">
        <f t="shared" si="138"/>
        <v>0</v>
      </c>
      <c r="BB371" s="166">
        <f t="shared" si="139"/>
        <v>0</v>
      </c>
      <c r="BC371" s="166" t="str">
        <f t="shared" si="140"/>
        <v/>
      </c>
      <c r="BD371" s="166" t="str">
        <f t="shared" si="132"/>
        <v/>
      </c>
      <c r="BE371" s="120" t="str">
        <f t="shared" si="141"/>
        <v>NA</v>
      </c>
      <c r="BF371" s="120" t="str">
        <f>IF(BE371="NA","",IF(BE371=999999, "", IF(BE371=888888, "", IF(COUNTIF($BE$11:BE371,BE371)=1,BE371,""))))</f>
        <v/>
      </c>
      <c r="BG371" s="121"/>
      <c r="BH371" s="121"/>
      <c r="BI371" s="121"/>
      <c r="BJ371" s="121"/>
      <c r="BK371" s="121"/>
      <c r="BL371" s="121"/>
      <c r="BM371" s="119"/>
      <c r="BN371" s="119"/>
      <c r="BO371" s="119"/>
      <c r="BP371" s="119"/>
      <c r="BQ371" s="119"/>
      <c r="BR371" s="119"/>
      <c r="BS371" s="119"/>
      <c r="BT371" s="119"/>
      <c r="BU371" s="119"/>
      <c r="BV371" s="119"/>
      <c r="BW371" s="119"/>
      <c r="BX371" s="119"/>
      <c r="BY371" s="119"/>
      <c r="BZ371" s="121"/>
      <c r="CA371" s="121"/>
      <c r="CB371" s="121"/>
      <c r="CC371" s="121"/>
      <c r="CD371" s="118"/>
      <c r="CE371" s="118"/>
      <c r="CF371" s="26"/>
      <c r="CG371" s="26"/>
      <c r="CH371" s="26"/>
      <c r="CI371" s="26"/>
      <c r="CJ371" s="26"/>
      <c r="CK371" s="26"/>
      <c r="CL371" s="26"/>
      <c r="CM371" s="26"/>
      <c r="CN371" s="26"/>
      <c r="CO371" s="26"/>
      <c r="CP371" s="26"/>
      <c r="CQ371" s="26"/>
      <c r="CR371" s="26"/>
      <c r="CS371" s="26"/>
      <c r="CT371" s="26"/>
      <c r="CU371" s="26"/>
    </row>
    <row r="372" spans="1:99" ht="15.5" x14ac:dyDescent="0.35">
      <c r="A372" s="203" t="str">
        <f t="shared" si="133"/>
        <v/>
      </c>
      <c r="B372" s="161" t="str">
        <f>IF('Year 8 _2022'!$B371="","", 'Year 8 _2022'!$B371)</f>
        <v/>
      </c>
      <c r="C372" s="160" t="str">
        <f>IF('Year 8 _2022'!$C371="","", 'Year 8 _2022'!$C371)</f>
        <v>NA</v>
      </c>
      <c r="D372" s="149" t="str">
        <f>IF('Year 8 _2022'!$D371="","", 'Year 8 _2022'!$D371)</f>
        <v/>
      </c>
      <c r="E372" s="138"/>
      <c r="F372" s="230" t="str">
        <f>IF('Year 8 _2022'!$E371="","", 'Year 8 _2022'!$E371)</f>
        <v/>
      </c>
      <c r="G372" s="161" t="str">
        <f>IF('Year 8 _2022'!$AB371="","", 'Year 8 _2022'!$AB371)</f>
        <v/>
      </c>
      <c r="H372" s="120"/>
      <c r="I372" s="171" t="str">
        <f>IF('Year 8 _2022'!$I371="","", 'Year 8 _2022'!$I371)</f>
        <v/>
      </c>
      <c r="J372" s="181"/>
      <c r="K372" s="180" t="str">
        <f>IF('Year 8 _2022'!$J371="","", 'Year 8 _2022'!$J371)</f>
        <v/>
      </c>
      <c r="L372" s="181"/>
      <c r="M372" s="180">
        <f t="shared" si="142"/>
        <v>0</v>
      </c>
      <c r="N372" s="180" t="str">
        <f>IF('Year 8 _2022'!$L371="","", 'Year 8 _2022'!$L371)</f>
        <v/>
      </c>
      <c r="O372" s="181"/>
      <c r="P372" s="171">
        <f>IF('Year 8 _2022'!$O371="",0, ('Year 8 _2022'!$O371+'Year 8 _2022'!$R371))</f>
        <v>0</v>
      </c>
      <c r="Q372" s="181"/>
      <c r="R372" s="180">
        <f>IF('Year 8 _2022'!$P371="",0, 'Year 8 _2022'!$P371)</f>
        <v>0</v>
      </c>
      <c r="S372" s="242"/>
      <c r="T372" s="349"/>
      <c r="U372" s="242"/>
      <c r="V372" s="174">
        <f t="shared" si="134"/>
        <v>0</v>
      </c>
      <c r="W372" s="351"/>
      <c r="X372" s="175"/>
      <c r="Y372" s="180">
        <f>IF('Year 8 _2022'!$V371="",0, ('Year 8 _2022'!$V371+'Year 8 _2022'!$Y371))</f>
        <v>0</v>
      </c>
      <c r="Z372" s="181"/>
      <c r="AA372" s="162">
        <f>IF('Year 8 _2022'!$W371="",0, 'Year 8 _2022'!$W371)</f>
        <v>0</v>
      </c>
      <c r="AB372" s="184"/>
      <c r="AC372" s="353"/>
      <c r="AD372" s="120"/>
      <c r="AE372" s="174">
        <f t="shared" si="144"/>
        <v>0</v>
      </c>
      <c r="AF372" s="183"/>
      <c r="AG372" s="165" t="str">
        <f t="shared" si="135"/>
        <v/>
      </c>
      <c r="AH372" s="170" t="str">
        <f t="shared" si="136"/>
        <v/>
      </c>
      <c r="AI372" s="153">
        <f t="shared" si="121"/>
        <v>0</v>
      </c>
      <c r="AJ372" s="166" t="str">
        <f t="shared" si="137"/>
        <v>NA</v>
      </c>
      <c r="AK372" s="166" t="str">
        <f t="shared" si="122"/>
        <v/>
      </c>
      <c r="AL372" s="166" t="str">
        <f t="shared" si="123"/>
        <v/>
      </c>
      <c r="AM372" s="166" t="str">
        <f t="shared" si="124"/>
        <v/>
      </c>
      <c r="AN372" s="166">
        <f t="shared" si="125"/>
        <v>0</v>
      </c>
      <c r="AO372" s="166">
        <f t="shared" si="126"/>
        <v>0</v>
      </c>
      <c r="AP372" s="166">
        <f t="shared" si="127"/>
        <v>0</v>
      </c>
      <c r="AQ372" s="166">
        <f t="shared" si="128"/>
        <v>0</v>
      </c>
      <c r="AR372" s="167" t="str">
        <f>IF('Year 8 _2022'!$S371="","", 'Year 8 _2022'!$S371)</f>
        <v/>
      </c>
      <c r="AS372" s="166" t="str">
        <f>IF('Year 8 _2022'!$Z371="","", 'Year 8 _2022'!$Z371)</f>
        <v/>
      </c>
      <c r="AT372" s="166" t="str">
        <f t="shared" si="143"/>
        <v/>
      </c>
      <c r="AU372" s="166" t="str">
        <f t="shared" si="129"/>
        <v>NA</v>
      </c>
      <c r="AV372" s="166" t="str">
        <f>IF(AU372="NA","",IF(AU372=999999, "", IF(AU372=888888, "", IF(COUNTIF($AU$11:AU372,AU372)=1,AU372,""))))</f>
        <v/>
      </c>
      <c r="AW372" s="166" t="str">
        <f t="shared" si="130"/>
        <v>NA</v>
      </c>
      <c r="AX372" s="166" t="str">
        <f>IF(AW372="NA","",IF(AW372=999999, "", IF(AW372=888888, "", IF(COUNTIF($AW$11:AW372,AW372)=1,AW372,""))))</f>
        <v/>
      </c>
      <c r="AY372" s="166" t="str">
        <f t="shared" si="131"/>
        <v>NA</v>
      </c>
      <c r="AZ372" s="166" t="str">
        <f>IF(AY372="NA","",IF(AY372=999999, "", IF(AY372=888888, "", IF(COUNTIF($AY$11:AY372,AY372)=1,AY372,""))))</f>
        <v/>
      </c>
      <c r="BA372" s="166">
        <f t="shared" si="138"/>
        <v>0</v>
      </c>
      <c r="BB372" s="166">
        <f t="shared" si="139"/>
        <v>0</v>
      </c>
      <c r="BC372" s="166" t="str">
        <f t="shared" si="140"/>
        <v/>
      </c>
      <c r="BD372" s="166" t="str">
        <f t="shared" si="132"/>
        <v/>
      </c>
      <c r="BE372" s="120" t="str">
        <f t="shared" si="141"/>
        <v>NA</v>
      </c>
      <c r="BF372" s="120" t="str">
        <f>IF(BE372="NA","",IF(BE372=999999, "", IF(BE372=888888, "", IF(COUNTIF($BE$11:BE372,BE372)=1,BE372,""))))</f>
        <v/>
      </c>
      <c r="BG372" s="121"/>
      <c r="BH372" s="121"/>
      <c r="BI372" s="121"/>
      <c r="BJ372" s="121"/>
      <c r="BK372" s="121"/>
      <c r="BL372" s="121"/>
      <c r="BM372" s="119"/>
      <c r="BN372" s="119"/>
      <c r="BO372" s="119"/>
      <c r="BP372" s="119"/>
      <c r="BQ372" s="119"/>
      <c r="BR372" s="119"/>
      <c r="BS372" s="119"/>
      <c r="BT372" s="119"/>
      <c r="BU372" s="119"/>
      <c r="BV372" s="119"/>
      <c r="BW372" s="119"/>
      <c r="BX372" s="119"/>
      <c r="BY372" s="119"/>
      <c r="BZ372" s="121"/>
      <c r="CA372" s="121"/>
      <c r="CB372" s="121"/>
      <c r="CC372" s="121"/>
      <c r="CD372" s="118"/>
      <c r="CE372" s="118"/>
      <c r="CF372" s="26"/>
      <c r="CG372" s="26"/>
      <c r="CH372" s="26"/>
      <c r="CI372" s="26"/>
      <c r="CJ372" s="26"/>
      <c r="CK372" s="26"/>
      <c r="CL372" s="26"/>
      <c r="CM372" s="26"/>
      <c r="CN372" s="26"/>
      <c r="CO372" s="26"/>
      <c r="CP372" s="26"/>
      <c r="CQ372" s="26"/>
      <c r="CR372" s="26"/>
      <c r="CS372" s="26"/>
      <c r="CT372" s="26"/>
      <c r="CU372" s="26"/>
    </row>
    <row r="373" spans="1:99" ht="15.5" x14ac:dyDescent="0.35">
      <c r="A373" s="203" t="str">
        <f t="shared" si="133"/>
        <v/>
      </c>
      <c r="B373" s="161" t="str">
        <f>IF('Year 8 _2022'!$B372="","", 'Year 8 _2022'!$B372)</f>
        <v/>
      </c>
      <c r="C373" s="160" t="str">
        <f>IF('Year 8 _2022'!$C372="","", 'Year 8 _2022'!$C372)</f>
        <v>NA</v>
      </c>
      <c r="D373" s="149" t="str">
        <f>IF('Year 8 _2022'!$D372="","", 'Year 8 _2022'!$D372)</f>
        <v/>
      </c>
      <c r="E373" s="138"/>
      <c r="F373" s="230" t="str">
        <f>IF('Year 8 _2022'!$E372="","", 'Year 8 _2022'!$E372)</f>
        <v/>
      </c>
      <c r="G373" s="161" t="str">
        <f>IF('Year 8 _2022'!$AB372="","", 'Year 8 _2022'!$AB372)</f>
        <v/>
      </c>
      <c r="H373" s="120"/>
      <c r="I373" s="171" t="str">
        <f>IF('Year 8 _2022'!$I372="","", 'Year 8 _2022'!$I372)</f>
        <v/>
      </c>
      <c r="J373" s="181"/>
      <c r="K373" s="180" t="str">
        <f>IF('Year 8 _2022'!$J372="","", 'Year 8 _2022'!$J372)</f>
        <v/>
      </c>
      <c r="L373" s="181"/>
      <c r="M373" s="180">
        <f t="shared" si="142"/>
        <v>0</v>
      </c>
      <c r="N373" s="180" t="str">
        <f>IF('Year 8 _2022'!$L372="","", 'Year 8 _2022'!$L372)</f>
        <v/>
      </c>
      <c r="O373" s="181"/>
      <c r="P373" s="171">
        <f>IF('Year 8 _2022'!$O372="",0, ('Year 8 _2022'!$O372+'Year 8 _2022'!$R372))</f>
        <v>0</v>
      </c>
      <c r="Q373" s="181"/>
      <c r="R373" s="180">
        <f>IF('Year 8 _2022'!$P372="",0, 'Year 8 _2022'!$P372)</f>
        <v>0</v>
      </c>
      <c r="S373" s="242"/>
      <c r="T373" s="349"/>
      <c r="U373" s="242"/>
      <c r="V373" s="174">
        <f t="shared" si="134"/>
        <v>0</v>
      </c>
      <c r="W373" s="351"/>
      <c r="X373" s="175"/>
      <c r="Y373" s="180">
        <f>IF('Year 8 _2022'!$V372="",0, ('Year 8 _2022'!$V372+'Year 8 _2022'!$Y372))</f>
        <v>0</v>
      </c>
      <c r="Z373" s="181"/>
      <c r="AA373" s="162">
        <f>IF('Year 8 _2022'!$W372="",0, 'Year 8 _2022'!$W372)</f>
        <v>0</v>
      </c>
      <c r="AB373" s="184"/>
      <c r="AC373" s="353"/>
      <c r="AD373" s="120"/>
      <c r="AE373" s="174">
        <f t="shared" si="144"/>
        <v>0</v>
      </c>
      <c r="AF373" s="183"/>
      <c r="AG373" s="165" t="str">
        <f t="shared" si="135"/>
        <v/>
      </c>
      <c r="AH373" s="170" t="str">
        <f t="shared" si="136"/>
        <v/>
      </c>
      <c r="AI373" s="153">
        <f t="shared" si="121"/>
        <v>0</v>
      </c>
      <c r="AJ373" s="166" t="str">
        <f t="shared" si="137"/>
        <v>NA</v>
      </c>
      <c r="AK373" s="166" t="str">
        <f t="shared" si="122"/>
        <v/>
      </c>
      <c r="AL373" s="166" t="str">
        <f t="shared" si="123"/>
        <v/>
      </c>
      <c r="AM373" s="166" t="str">
        <f t="shared" si="124"/>
        <v/>
      </c>
      <c r="AN373" s="166">
        <f t="shared" si="125"/>
        <v>0</v>
      </c>
      <c r="AO373" s="166">
        <f t="shared" si="126"/>
        <v>0</v>
      </c>
      <c r="AP373" s="166">
        <f t="shared" si="127"/>
        <v>0</v>
      </c>
      <c r="AQ373" s="166">
        <f t="shared" si="128"/>
        <v>0</v>
      </c>
      <c r="AR373" s="167" t="str">
        <f>IF('Year 8 _2022'!$S372="","", 'Year 8 _2022'!$S372)</f>
        <v/>
      </c>
      <c r="AS373" s="166" t="str">
        <f>IF('Year 8 _2022'!$Z372="","", 'Year 8 _2022'!$Z372)</f>
        <v/>
      </c>
      <c r="AT373" s="166" t="str">
        <f t="shared" si="143"/>
        <v/>
      </c>
      <c r="AU373" s="166" t="str">
        <f t="shared" si="129"/>
        <v>NA</v>
      </c>
      <c r="AV373" s="166" t="str">
        <f>IF(AU373="NA","",IF(AU373=999999, "", IF(AU373=888888, "", IF(COUNTIF($AU$11:AU373,AU373)=1,AU373,""))))</f>
        <v/>
      </c>
      <c r="AW373" s="166" t="str">
        <f t="shared" si="130"/>
        <v>NA</v>
      </c>
      <c r="AX373" s="166" t="str">
        <f>IF(AW373="NA","",IF(AW373=999999, "", IF(AW373=888888, "", IF(COUNTIF($AW$11:AW373,AW373)=1,AW373,""))))</f>
        <v/>
      </c>
      <c r="AY373" s="166" t="str">
        <f t="shared" si="131"/>
        <v>NA</v>
      </c>
      <c r="AZ373" s="166" t="str">
        <f>IF(AY373="NA","",IF(AY373=999999, "", IF(AY373=888888, "", IF(COUNTIF($AY$11:AY373,AY373)=1,AY373,""))))</f>
        <v/>
      </c>
      <c r="BA373" s="166">
        <f t="shared" si="138"/>
        <v>0</v>
      </c>
      <c r="BB373" s="166">
        <f t="shared" si="139"/>
        <v>0</v>
      </c>
      <c r="BC373" s="166" t="str">
        <f t="shared" si="140"/>
        <v/>
      </c>
      <c r="BD373" s="166" t="str">
        <f t="shared" si="132"/>
        <v/>
      </c>
      <c r="BE373" s="120" t="str">
        <f t="shared" si="141"/>
        <v>NA</v>
      </c>
      <c r="BF373" s="120" t="str">
        <f>IF(BE373="NA","",IF(BE373=999999, "", IF(BE373=888888, "", IF(COUNTIF($BE$11:BE373,BE373)=1,BE373,""))))</f>
        <v/>
      </c>
      <c r="BG373" s="121"/>
      <c r="BH373" s="121"/>
      <c r="BI373" s="121"/>
      <c r="BJ373" s="121"/>
      <c r="BK373" s="121"/>
      <c r="BL373" s="121"/>
      <c r="BM373" s="119"/>
      <c r="BN373" s="119"/>
      <c r="BO373" s="119"/>
      <c r="BP373" s="119"/>
      <c r="BQ373" s="119"/>
      <c r="BR373" s="119"/>
      <c r="BS373" s="119"/>
      <c r="BT373" s="119"/>
      <c r="BU373" s="119"/>
      <c r="BV373" s="119"/>
      <c r="BW373" s="119"/>
      <c r="BX373" s="119"/>
      <c r="BY373" s="119"/>
      <c r="BZ373" s="121"/>
      <c r="CA373" s="121"/>
      <c r="CB373" s="121"/>
      <c r="CC373" s="121"/>
      <c r="CD373" s="118"/>
      <c r="CE373" s="118"/>
      <c r="CF373" s="26"/>
      <c r="CG373" s="26"/>
      <c r="CH373" s="26"/>
      <c r="CI373" s="26"/>
      <c r="CJ373" s="26"/>
      <c r="CK373" s="26"/>
      <c r="CL373" s="26"/>
      <c r="CM373" s="26"/>
      <c r="CN373" s="26"/>
      <c r="CO373" s="26"/>
      <c r="CP373" s="26"/>
      <c r="CQ373" s="26"/>
      <c r="CR373" s="26"/>
      <c r="CS373" s="26"/>
      <c r="CT373" s="26"/>
      <c r="CU373" s="26"/>
    </row>
    <row r="374" spans="1:99" ht="15.5" x14ac:dyDescent="0.35">
      <c r="A374" s="203" t="str">
        <f t="shared" si="133"/>
        <v/>
      </c>
      <c r="B374" s="161" t="str">
        <f>IF('Year 8 _2022'!$B373="","", 'Year 8 _2022'!$B373)</f>
        <v/>
      </c>
      <c r="C374" s="160" t="str">
        <f>IF('Year 8 _2022'!$C373="","", 'Year 8 _2022'!$C373)</f>
        <v>NA</v>
      </c>
      <c r="D374" s="149" t="str">
        <f>IF('Year 8 _2022'!$D373="","", 'Year 8 _2022'!$D373)</f>
        <v/>
      </c>
      <c r="E374" s="138"/>
      <c r="F374" s="230" t="str">
        <f>IF('Year 8 _2022'!$E373="","", 'Year 8 _2022'!$E373)</f>
        <v/>
      </c>
      <c r="G374" s="161" t="str">
        <f>IF('Year 8 _2022'!$AB373="","", 'Year 8 _2022'!$AB373)</f>
        <v/>
      </c>
      <c r="H374" s="120"/>
      <c r="I374" s="171" t="str">
        <f>IF('Year 8 _2022'!$I373="","", 'Year 8 _2022'!$I373)</f>
        <v/>
      </c>
      <c r="J374" s="181"/>
      <c r="K374" s="180" t="str">
        <f>IF('Year 8 _2022'!$J373="","", 'Year 8 _2022'!$J373)</f>
        <v/>
      </c>
      <c r="L374" s="181"/>
      <c r="M374" s="180">
        <f t="shared" si="142"/>
        <v>0</v>
      </c>
      <c r="N374" s="180" t="str">
        <f>IF('Year 8 _2022'!$L373="","", 'Year 8 _2022'!$L373)</f>
        <v/>
      </c>
      <c r="O374" s="181"/>
      <c r="P374" s="171">
        <f>IF('Year 8 _2022'!$O373="",0, ('Year 8 _2022'!$O373+'Year 8 _2022'!$R373))</f>
        <v>0</v>
      </c>
      <c r="Q374" s="181"/>
      <c r="R374" s="180">
        <f>IF('Year 8 _2022'!$P373="",0, 'Year 8 _2022'!$P373)</f>
        <v>0</v>
      </c>
      <c r="S374" s="242"/>
      <c r="T374" s="349"/>
      <c r="U374" s="242"/>
      <c r="V374" s="174">
        <f t="shared" si="134"/>
        <v>0</v>
      </c>
      <c r="W374" s="351"/>
      <c r="X374" s="175"/>
      <c r="Y374" s="180">
        <f>IF('Year 8 _2022'!$V373="",0, ('Year 8 _2022'!$V373+'Year 8 _2022'!$Y373))</f>
        <v>0</v>
      </c>
      <c r="Z374" s="181"/>
      <c r="AA374" s="162">
        <f>IF('Year 8 _2022'!$W373="",0, 'Year 8 _2022'!$W373)</f>
        <v>0</v>
      </c>
      <c r="AB374" s="184"/>
      <c r="AC374" s="353"/>
      <c r="AD374" s="120"/>
      <c r="AE374" s="174">
        <f t="shared" si="144"/>
        <v>0</v>
      </c>
      <c r="AF374" s="183"/>
      <c r="AG374" s="165" t="str">
        <f t="shared" si="135"/>
        <v/>
      </c>
      <c r="AH374" s="170" t="str">
        <f t="shared" si="136"/>
        <v/>
      </c>
      <c r="AI374" s="153">
        <f t="shared" si="121"/>
        <v>0</v>
      </c>
      <c r="AJ374" s="166" t="str">
        <f t="shared" si="137"/>
        <v>NA</v>
      </c>
      <c r="AK374" s="166" t="str">
        <f t="shared" si="122"/>
        <v/>
      </c>
      <c r="AL374" s="166" t="str">
        <f t="shared" si="123"/>
        <v/>
      </c>
      <c r="AM374" s="166" t="str">
        <f t="shared" si="124"/>
        <v/>
      </c>
      <c r="AN374" s="166">
        <f t="shared" si="125"/>
        <v>0</v>
      </c>
      <c r="AO374" s="166">
        <f t="shared" si="126"/>
        <v>0</v>
      </c>
      <c r="AP374" s="166">
        <f t="shared" si="127"/>
        <v>0</v>
      </c>
      <c r="AQ374" s="166">
        <f t="shared" si="128"/>
        <v>0</v>
      </c>
      <c r="AR374" s="167" t="str">
        <f>IF('Year 8 _2022'!$S373="","", 'Year 8 _2022'!$S373)</f>
        <v/>
      </c>
      <c r="AS374" s="166" t="str">
        <f>IF('Year 8 _2022'!$Z373="","", 'Year 8 _2022'!$Z373)</f>
        <v/>
      </c>
      <c r="AT374" s="166" t="str">
        <f t="shared" si="143"/>
        <v/>
      </c>
      <c r="AU374" s="166" t="str">
        <f t="shared" si="129"/>
        <v>NA</v>
      </c>
      <c r="AV374" s="166" t="str">
        <f>IF(AU374="NA","",IF(AU374=999999, "", IF(AU374=888888, "", IF(COUNTIF($AU$11:AU374,AU374)=1,AU374,""))))</f>
        <v/>
      </c>
      <c r="AW374" s="166" t="str">
        <f t="shared" si="130"/>
        <v>NA</v>
      </c>
      <c r="AX374" s="166" t="str">
        <f>IF(AW374="NA","",IF(AW374=999999, "", IF(AW374=888888, "", IF(COUNTIF($AW$11:AW374,AW374)=1,AW374,""))))</f>
        <v/>
      </c>
      <c r="AY374" s="166" t="str">
        <f t="shared" si="131"/>
        <v>NA</v>
      </c>
      <c r="AZ374" s="166" t="str">
        <f>IF(AY374="NA","",IF(AY374=999999, "", IF(AY374=888888, "", IF(COUNTIF($AY$11:AY374,AY374)=1,AY374,""))))</f>
        <v/>
      </c>
      <c r="BA374" s="166">
        <f t="shared" si="138"/>
        <v>0</v>
      </c>
      <c r="BB374" s="166">
        <f t="shared" si="139"/>
        <v>0</v>
      </c>
      <c r="BC374" s="166" t="str">
        <f t="shared" si="140"/>
        <v/>
      </c>
      <c r="BD374" s="166" t="str">
        <f t="shared" si="132"/>
        <v/>
      </c>
      <c r="BE374" s="120" t="str">
        <f t="shared" si="141"/>
        <v>NA</v>
      </c>
      <c r="BF374" s="120" t="str">
        <f>IF(BE374="NA","",IF(BE374=999999, "", IF(BE374=888888, "", IF(COUNTIF($BE$11:BE374,BE374)=1,BE374,""))))</f>
        <v/>
      </c>
      <c r="BG374" s="121"/>
      <c r="BH374" s="121"/>
      <c r="BI374" s="121"/>
      <c r="BJ374" s="121"/>
      <c r="BK374" s="121"/>
      <c r="BL374" s="121"/>
      <c r="BM374" s="119"/>
      <c r="BN374" s="119"/>
      <c r="BO374" s="119"/>
      <c r="BP374" s="119"/>
      <c r="BQ374" s="119"/>
      <c r="BR374" s="119"/>
      <c r="BS374" s="119"/>
      <c r="BT374" s="119"/>
      <c r="BU374" s="119"/>
      <c r="BV374" s="119"/>
      <c r="BW374" s="119"/>
      <c r="BX374" s="119"/>
      <c r="BY374" s="119"/>
      <c r="BZ374" s="121"/>
      <c r="CA374" s="121"/>
      <c r="CB374" s="121"/>
      <c r="CC374" s="121"/>
      <c r="CD374" s="118"/>
      <c r="CE374" s="118"/>
      <c r="CF374" s="26"/>
      <c r="CG374" s="26"/>
      <c r="CH374" s="26"/>
      <c r="CI374" s="26"/>
      <c r="CJ374" s="26"/>
      <c r="CK374" s="26"/>
      <c r="CL374" s="26"/>
      <c r="CM374" s="26"/>
      <c r="CN374" s="26"/>
      <c r="CO374" s="26"/>
      <c r="CP374" s="26"/>
      <c r="CQ374" s="26"/>
      <c r="CR374" s="26"/>
      <c r="CS374" s="26"/>
      <c r="CT374" s="26"/>
      <c r="CU374" s="26"/>
    </row>
    <row r="375" spans="1:99" ht="15.5" x14ac:dyDescent="0.35">
      <c r="A375" s="203" t="str">
        <f t="shared" si="133"/>
        <v/>
      </c>
      <c r="B375" s="161" t="str">
        <f>IF('Year 8 _2022'!$B374="","", 'Year 8 _2022'!$B374)</f>
        <v/>
      </c>
      <c r="C375" s="160" t="str">
        <f>IF('Year 8 _2022'!$C374="","", 'Year 8 _2022'!$C374)</f>
        <v>NA</v>
      </c>
      <c r="D375" s="149" t="str">
        <f>IF('Year 8 _2022'!$D374="","", 'Year 8 _2022'!$D374)</f>
        <v/>
      </c>
      <c r="E375" s="138"/>
      <c r="F375" s="230" t="str">
        <f>IF('Year 8 _2022'!$E374="","", 'Year 8 _2022'!$E374)</f>
        <v/>
      </c>
      <c r="G375" s="161" t="str">
        <f>IF('Year 8 _2022'!$AB374="","", 'Year 8 _2022'!$AB374)</f>
        <v/>
      </c>
      <c r="H375" s="120"/>
      <c r="I375" s="171" t="str">
        <f>IF('Year 8 _2022'!$I374="","", 'Year 8 _2022'!$I374)</f>
        <v/>
      </c>
      <c r="J375" s="181"/>
      <c r="K375" s="180" t="str">
        <f>IF('Year 8 _2022'!$J374="","", 'Year 8 _2022'!$J374)</f>
        <v/>
      </c>
      <c r="L375" s="181"/>
      <c r="M375" s="180">
        <f t="shared" si="142"/>
        <v>0</v>
      </c>
      <c r="N375" s="180" t="str">
        <f>IF('Year 8 _2022'!$L374="","", 'Year 8 _2022'!$L374)</f>
        <v/>
      </c>
      <c r="O375" s="181"/>
      <c r="P375" s="171">
        <f>IF('Year 8 _2022'!$O374="",0, ('Year 8 _2022'!$O374+'Year 8 _2022'!$R374))</f>
        <v>0</v>
      </c>
      <c r="Q375" s="181"/>
      <c r="R375" s="180">
        <f>IF('Year 8 _2022'!$P374="",0, 'Year 8 _2022'!$P374)</f>
        <v>0</v>
      </c>
      <c r="S375" s="242"/>
      <c r="T375" s="349"/>
      <c r="U375" s="242"/>
      <c r="V375" s="174">
        <f t="shared" si="134"/>
        <v>0</v>
      </c>
      <c r="W375" s="351"/>
      <c r="X375" s="175"/>
      <c r="Y375" s="180">
        <f>IF('Year 8 _2022'!$V374="",0, ('Year 8 _2022'!$V374+'Year 8 _2022'!$Y374))</f>
        <v>0</v>
      </c>
      <c r="Z375" s="181"/>
      <c r="AA375" s="162">
        <f>IF('Year 8 _2022'!$W374="",0, 'Year 8 _2022'!$W374)</f>
        <v>0</v>
      </c>
      <c r="AB375" s="184"/>
      <c r="AC375" s="353"/>
      <c r="AD375" s="120"/>
      <c r="AE375" s="174">
        <f t="shared" si="144"/>
        <v>0</v>
      </c>
      <c r="AF375" s="183"/>
      <c r="AG375" s="165" t="str">
        <f t="shared" si="135"/>
        <v/>
      </c>
      <c r="AH375" s="170" t="str">
        <f t="shared" si="136"/>
        <v/>
      </c>
      <c r="AI375" s="153">
        <f t="shared" si="121"/>
        <v>0</v>
      </c>
      <c r="AJ375" s="166" t="str">
        <f t="shared" si="137"/>
        <v>NA</v>
      </c>
      <c r="AK375" s="166" t="str">
        <f t="shared" si="122"/>
        <v/>
      </c>
      <c r="AL375" s="166" t="str">
        <f t="shared" si="123"/>
        <v/>
      </c>
      <c r="AM375" s="166" t="str">
        <f t="shared" si="124"/>
        <v/>
      </c>
      <c r="AN375" s="166">
        <f t="shared" si="125"/>
        <v>0</v>
      </c>
      <c r="AO375" s="166">
        <f t="shared" si="126"/>
        <v>0</v>
      </c>
      <c r="AP375" s="166">
        <f t="shared" si="127"/>
        <v>0</v>
      </c>
      <c r="AQ375" s="166">
        <f t="shared" si="128"/>
        <v>0</v>
      </c>
      <c r="AR375" s="167" t="str">
        <f>IF('Year 8 _2022'!$S374="","", 'Year 8 _2022'!$S374)</f>
        <v/>
      </c>
      <c r="AS375" s="166" t="str">
        <f>IF('Year 8 _2022'!$Z374="","", 'Year 8 _2022'!$Z374)</f>
        <v/>
      </c>
      <c r="AT375" s="166" t="str">
        <f t="shared" si="143"/>
        <v/>
      </c>
      <c r="AU375" s="166" t="str">
        <f t="shared" si="129"/>
        <v>NA</v>
      </c>
      <c r="AV375" s="166" t="str">
        <f>IF(AU375="NA","",IF(AU375=999999, "", IF(AU375=888888, "", IF(COUNTIF($AU$11:AU375,AU375)=1,AU375,""))))</f>
        <v/>
      </c>
      <c r="AW375" s="166" t="str">
        <f t="shared" si="130"/>
        <v>NA</v>
      </c>
      <c r="AX375" s="166" t="str">
        <f>IF(AW375="NA","",IF(AW375=999999, "", IF(AW375=888888, "", IF(COUNTIF($AW$11:AW375,AW375)=1,AW375,""))))</f>
        <v/>
      </c>
      <c r="AY375" s="166" t="str">
        <f t="shared" si="131"/>
        <v>NA</v>
      </c>
      <c r="AZ375" s="166" t="str">
        <f>IF(AY375="NA","",IF(AY375=999999, "", IF(AY375=888888, "", IF(COUNTIF($AY$11:AY375,AY375)=1,AY375,""))))</f>
        <v/>
      </c>
      <c r="BA375" s="166">
        <f t="shared" si="138"/>
        <v>0</v>
      </c>
      <c r="BB375" s="166">
        <f t="shared" si="139"/>
        <v>0</v>
      </c>
      <c r="BC375" s="166" t="str">
        <f t="shared" si="140"/>
        <v/>
      </c>
      <c r="BD375" s="166" t="str">
        <f t="shared" si="132"/>
        <v/>
      </c>
      <c r="BE375" s="120" t="str">
        <f t="shared" si="141"/>
        <v>NA</v>
      </c>
      <c r="BF375" s="120" t="str">
        <f>IF(BE375="NA","",IF(BE375=999999, "", IF(BE375=888888, "", IF(COUNTIF($BE$11:BE375,BE375)=1,BE375,""))))</f>
        <v/>
      </c>
      <c r="BG375" s="121"/>
      <c r="BH375" s="121"/>
      <c r="BI375" s="121"/>
      <c r="BJ375" s="121"/>
      <c r="BK375" s="121"/>
      <c r="BL375" s="121"/>
      <c r="BM375" s="119"/>
      <c r="BN375" s="119"/>
      <c r="BO375" s="119"/>
      <c r="BP375" s="119"/>
      <c r="BQ375" s="119"/>
      <c r="BR375" s="119"/>
      <c r="BS375" s="119"/>
      <c r="BT375" s="119"/>
      <c r="BU375" s="119"/>
      <c r="BV375" s="119"/>
      <c r="BW375" s="119"/>
      <c r="BX375" s="119"/>
      <c r="BY375" s="119"/>
      <c r="BZ375" s="121"/>
      <c r="CA375" s="121"/>
      <c r="CB375" s="121"/>
      <c r="CC375" s="121"/>
      <c r="CD375" s="118"/>
      <c r="CE375" s="118"/>
      <c r="CF375" s="26"/>
      <c r="CG375" s="26"/>
      <c r="CH375" s="26"/>
      <c r="CI375" s="26"/>
      <c r="CJ375" s="26"/>
      <c r="CK375" s="26"/>
      <c r="CL375" s="26"/>
      <c r="CM375" s="26"/>
      <c r="CN375" s="26"/>
      <c r="CO375" s="26"/>
      <c r="CP375" s="26"/>
      <c r="CQ375" s="26"/>
      <c r="CR375" s="26"/>
      <c r="CS375" s="26"/>
      <c r="CT375" s="26"/>
      <c r="CU375" s="26"/>
    </row>
    <row r="376" spans="1:99" ht="15.5" x14ac:dyDescent="0.35">
      <c r="A376" s="203" t="str">
        <f t="shared" si="133"/>
        <v/>
      </c>
      <c r="B376" s="161" t="str">
        <f>IF('Year 8 _2022'!$B375="","", 'Year 8 _2022'!$B375)</f>
        <v/>
      </c>
      <c r="C376" s="160" t="str">
        <f>IF('Year 8 _2022'!$C375="","", 'Year 8 _2022'!$C375)</f>
        <v>NA</v>
      </c>
      <c r="D376" s="149" t="str">
        <f>IF('Year 8 _2022'!$D375="","", 'Year 8 _2022'!$D375)</f>
        <v/>
      </c>
      <c r="E376" s="138"/>
      <c r="F376" s="230" t="str">
        <f>IF('Year 8 _2022'!$E375="","", 'Year 8 _2022'!$E375)</f>
        <v/>
      </c>
      <c r="G376" s="161" t="str">
        <f>IF('Year 8 _2022'!$AB375="","", 'Year 8 _2022'!$AB375)</f>
        <v/>
      </c>
      <c r="H376" s="120"/>
      <c r="I376" s="171" t="str">
        <f>IF('Year 8 _2022'!$I375="","", 'Year 8 _2022'!$I375)</f>
        <v/>
      </c>
      <c r="J376" s="181"/>
      <c r="K376" s="180" t="str">
        <f>IF('Year 8 _2022'!$J375="","", 'Year 8 _2022'!$J375)</f>
        <v/>
      </c>
      <c r="L376" s="181"/>
      <c r="M376" s="180">
        <f t="shared" si="142"/>
        <v>0</v>
      </c>
      <c r="N376" s="180" t="str">
        <f>IF('Year 8 _2022'!$L375="","", 'Year 8 _2022'!$L375)</f>
        <v/>
      </c>
      <c r="O376" s="181"/>
      <c r="P376" s="171">
        <f>IF('Year 8 _2022'!$O375="",0, ('Year 8 _2022'!$O375+'Year 8 _2022'!$R375))</f>
        <v>0</v>
      </c>
      <c r="Q376" s="181"/>
      <c r="R376" s="180">
        <f>IF('Year 8 _2022'!$P375="",0, 'Year 8 _2022'!$P375)</f>
        <v>0</v>
      </c>
      <c r="S376" s="242"/>
      <c r="T376" s="349"/>
      <c r="U376" s="242"/>
      <c r="V376" s="174">
        <f t="shared" si="134"/>
        <v>0</v>
      </c>
      <c r="W376" s="351"/>
      <c r="X376" s="175"/>
      <c r="Y376" s="180">
        <f>IF('Year 8 _2022'!$V375="",0, ('Year 8 _2022'!$V375+'Year 8 _2022'!$Y375))</f>
        <v>0</v>
      </c>
      <c r="Z376" s="181"/>
      <c r="AA376" s="162">
        <f>IF('Year 8 _2022'!$W375="",0, 'Year 8 _2022'!$W375)</f>
        <v>0</v>
      </c>
      <c r="AB376" s="184"/>
      <c r="AC376" s="353"/>
      <c r="AD376" s="120"/>
      <c r="AE376" s="174">
        <f t="shared" si="144"/>
        <v>0</v>
      </c>
      <c r="AF376" s="183"/>
      <c r="AG376" s="165" t="str">
        <f t="shared" si="135"/>
        <v/>
      </c>
      <c r="AH376" s="170" t="str">
        <f t="shared" si="136"/>
        <v/>
      </c>
      <c r="AI376" s="153">
        <f t="shared" si="121"/>
        <v>0</v>
      </c>
      <c r="AJ376" s="166" t="str">
        <f t="shared" si="137"/>
        <v>NA</v>
      </c>
      <c r="AK376" s="166" t="str">
        <f t="shared" si="122"/>
        <v/>
      </c>
      <c r="AL376" s="166" t="str">
        <f t="shared" si="123"/>
        <v/>
      </c>
      <c r="AM376" s="166" t="str">
        <f t="shared" si="124"/>
        <v/>
      </c>
      <c r="AN376" s="166">
        <f t="shared" si="125"/>
        <v>0</v>
      </c>
      <c r="AO376" s="166">
        <f t="shared" si="126"/>
        <v>0</v>
      </c>
      <c r="AP376" s="166">
        <f t="shared" si="127"/>
        <v>0</v>
      </c>
      <c r="AQ376" s="166">
        <f t="shared" si="128"/>
        <v>0</v>
      </c>
      <c r="AR376" s="167" t="str">
        <f>IF('Year 8 _2022'!$S375="","", 'Year 8 _2022'!$S375)</f>
        <v/>
      </c>
      <c r="AS376" s="166" t="str">
        <f>IF('Year 8 _2022'!$Z375="","", 'Year 8 _2022'!$Z375)</f>
        <v/>
      </c>
      <c r="AT376" s="166" t="str">
        <f t="shared" si="143"/>
        <v/>
      </c>
      <c r="AU376" s="166" t="str">
        <f t="shared" si="129"/>
        <v>NA</v>
      </c>
      <c r="AV376" s="166" t="str">
        <f>IF(AU376="NA","",IF(AU376=999999, "", IF(AU376=888888, "", IF(COUNTIF($AU$11:AU376,AU376)=1,AU376,""))))</f>
        <v/>
      </c>
      <c r="AW376" s="166" t="str">
        <f t="shared" si="130"/>
        <v>NA</v>
      </c>
      <c r="AX376" s="166" t="str">
        <f>IF(AW376="NA","",IF(AW376=999999, "", IF(AW376=888888, "", IF(COUNTIF($AW$11:AW376,AW376)=1,AW376,""))))</f>
        <v/>
      </c>
      <c r="AY376" s="166" t="str">
        <f t="shared" si="131"/>
        <v>NA</v>
      </c>
      <c r="AZ376" s="166" t="str">
        <f>IF(AY376="NA","",IF(AY376=999999, "", IF(AY376=888888, "", IF(COUNTIF($AY$11:AY376,AY376)=1,AY376,""))))</f>
        <v/>
      </c>
      <c r="BA376" s="166">
        <f t="shared" si="138"/>
        <v>0</v>
      </c>
      <c r="BB376" s="166">
        <f t="shared" si="139"/>
        <v>0</v>
      </c>
      <c r="BC376" s="166" t="str">
        <f t="shared" si="140"/>
        <v/>
      </c>
      <c r="BD376" s="166" t="str">
        <f t="shared" si="132"/>
        <v/>
      </c>
      <c r="BE376" s="120" t="str">
        <f t="shared" si="141"/>
        <v>NA</v>
      </c>
      <c r="BF376" s="120" t="str">
        <f>IF(BE376="NA","",IF(BE376=999999, "", IF(BE376=888888, "", IF(COUNTIF($BE$11:BE376,BE376)=1,BE376,""))))</f>
        <v/>
      </c>
      <c r="BG376" s="121"/>
      <c r="BH376" s="121"/>
      <c r="BI376" s="121"/>
      <c r="BJ376" s="121"/>
      <c r="BK376" s="121"/>
      <c r="BL376" s="121"/>
      <c r="BM376" s="119"/>
      <c r="BN376" s="119"/>
      <c r="BO376" s="119"/>
      <c r="BP376" s="119"/>
      <c r="BQ376" s="119"/>
      <c r="BR376" s="119"/>
      <c r="BS376" s="119"/>
      <c r="BT376" s="119"/>
      <c r="BU376" s="119"/>
      <c r="BV376" s="119"/>
      <c r="BW376" s="119"/>
      <c r="BX376" s="119"/>
      <c r="BY376" s="119"/>
      <c r="BZ376" s="121"/>
      <c r="CA376" s="121"/>
      <c r="CB376" s="121"/>
      <c r="CC376" s="121"/>
      <c r="CD376" s="118"/>
      <c r="CE376" s="118"/>
      <c r="CF376" s="26"/>
      <c r="CG376" s="26"/>
      <c r="CH376" s="26"/>
      <c r="CI376" s="26"/>
      <c r="CJ376" s="26"/>
      <c r="CK376" s="26"/>
      <c r="CL376" s="26"/>
      <c r="CM376" s="26"/>
      <c r="CN376" s="26"/>
      <c r="CO376" s="26"/>
      <c r="CP376" s="26"/>
      <c r="CQ376" s="26"/>
      <c r="CR376" s="26"/>
      <c r="CS376" s="26"/>
      <c r="CT376" s="26"/>
      <c r="CU376" s="26"/>
    </row>
    <row r="377" spans="1:99" ht="15.5" x14ac:dyDescent="0.35">
      <c r="A377" s="203" t="str">
        <f t="shared" si="133"/>
        <v/>
      </c>
      <c r="B377" s="161" t="str">
        <f>IF('Year 8 _2022'!$B376="","", 'Year 8 _2022'!$B376)</f>
        <v/>
      </c>
      <c r="C377" s="160" t="str">
        <f>IF('Year 8 _2022'!$C376="","", 'Year 8 _2022'!$C376)</f>
        <v>NA</v>
      </c>
      <c r="D377" s="149" t="str">
        <f>IF('Year 8 _2022'!$D376="","", 'Year 8 _2022'!$D376)</f>
        <v/>
      </c>
      <c r="E377" s="138"/>
      <c r="F377" s="230" t="str">
        <f>IF('Year 8 _2022'!$E376="","", 'Year 8 _2022'!$E376)</f>
        <v/>
      </c>
      <c r="G377" s="161" t="str">
        <f>IF('Year 8 _2022'!$AB376="","", 'Year 8 _2022'!$AB376)</f>
        <v/>
      </c>
      <c r="H377" s="120"/>
      <c r="I377" s="171" t="str">
        <f>IF('Year 8 _2022'!$I376="","", 'Year 8 _2022'!$I376)</f>
        <v/>
      </c>
      <c r="J377" s="181"/>
      <c r="K377" s="180" t="str">
        <f>IF('Year 8 _2022'!$J376="","", 'Year 8 _2022'!$J376)</f>
        <v/>
      </c>
      <c r="L377" s="181"/>
      <c r="M377" s="180">
        <f t="shared" si="142"/>
        <v>0</v>
      </c>
      <c r="N377" s="180" t="str">
        <f>IF('Year 8 _2022'!$L376="","", 'Year 8 _2022'!$L376)</f>
        <v/>
      </c>
      <c r="O377" s="181"/>
      <c r="P377" s="171">
        <f>IF('Year 8 _2022'!$O376="",0, ('Year 8 _2022'!$O376+'Year 8 _2022'!$R376))</f>
        <v>0</v>
      </c>
      <c r="Q377" s="181"/>
      <c r="R377" s="180">
        <f>IF('Year 8 _2022'!$P376="",0, 'Year 8 _2022'!$P376)</f>
        <v>0</v>
      </c>
      <c r="S377" s="242"/>
      <c r="T377" s="349"/>
      <c r="U377" s="242"/>
      <c r="V377" s="174">
        <f t="shared" si="134"/>
        <v>0</v>
      </c>
      <c r="W377" s="351"/>
      <c r="X377" s="175"/>
      <c r="Y377" s="180">
        <f>IF('Year 8 _2022'!$V376="",0, ('Year 8 _2022'!$V376+'Year 8 _2022'!$Y376))</f>
        <v>0</v>
      </c>
      <c r="Z377" s="181"/>
      <c r="AA377" s="162">
        <f>IF('Year 8 _2022'!$W376="",0, 'Year 8 _2022'!$W376)</f>
        <v>0</v>
      </c>
      <c r="AB377" s="184"/>
      <c r="AC377" s="353"/>
      <c r="AD377" s="120"/>
      <c r="AE377" s="174">
        <f t="shared" si="144"/>
        <v>0</v>
      </c>
      <c r="AF377" s="183"/>
      <c r="AG377" s="165" t="str">
        <f t="shared" si="135"/>
        <v/>
      </c>
      <c r="AH377" s="170" t="str">
        <f t="shared" si="136"/>
        <v/>
      </c>
      <c r="AI377" s="153">
        <f t="shared" si="121"/>
        <v>0</v>
      </c>
      <c r="AJ377" s="166" t="str">
        <f t="shared" si="137"/>
        <v>NA</v>
      </c>
      <c r="AK377" s="166" t="str">
        <f t="shared" si="122"/>
        <v/>
      </c>
      <c r="AL377" s="166" t="str">
        <f t="shared" si="123"/>
        <v/>
      </c>
      <c r="AM377" s="166" t="str">
        <f t="shared" si="124"/>
        <v/>
      </c>
      <c r="AN377" s="166">
        <f t="shared" si="125"/>
        <v>0</v>
      </c>
      <c r="AO377" s="166">
        <f t="shared" si="126"/>
        <v>0</v>
      </c>
      <c r="AP377" s="166">
        <f t="shared" si="127"/>
        <v>0</v>
      </c>
      <c r="AQ377" s="166">
        <f t="shared" si="128"/>
        <v>0</v>
      </c>
      <c r="AR377" s="167" t="str">
        <f>IF('Year 8 _2022'!$S376="","", 'Year 8 _2022'!$S376)</f>
        <v/>
      </c>
      <c r="AS377" s="166" t="str">
        <f>IF('Year 8 _2022'!$Z376="","", 'Year 8 _2022'!$Z376)</f>
        <v/>
      </c>
      <c r="AT377" s="166" t="str">
        <f t="shared" si="143"/>
        <v/>
      </c>
      <c r="AU377" s="166" t="str">
        <f t="shared" si="129"/>
        <v>NA</v>
      </c>
      <c r="AV377" s="166" t="str">
        <f>IF(AU377="NA","",IF(AU377=999999, "", IF(AU377=888888, "", IF(COUNTIF($AU$11:AU377,AU377)=1,AU377,""))))</f>
        <v/>
      </c>
      <c r="AW377" s="166" t="str">
        <f t="shared" si="130"/>
        <v>NA</v>
      </c>
      <c r="AX377" s="166" t="str">
        <f>IF(AW377="NA","",IF(AW377=999999, "", IF(AW377=888888, "", IF(COUNTIF($AW$11:AW377,AW377)=1,AW377,""))))</f>
        <v/>
      </c>
      <c r="AY377" s="166" t="str">
        <f t="shared" si="131"/>
        <v>NA</v>
      </c>
      <c r="AZ377" s="166" t="str">
        <f>IF(AY377="NA","",IF(AY377=999999, "", IF(AY377=888888, "", IF(COUNTIF($AY$11:AY377,AY377)=1,AY377,""))))</f>
        <v/>
      </c>
      <c r="BA377" s="166">
        <f t="shared" si="138"/>
        <v>0</v>
      </c>
      <c r="BB377" s="166">
        <f t="shared" si="139"/>
        <v>0</v>
      </c>
      <c r="BC377" s="166" t="str">
        <f t="shared" si="140"/>
        <v/>
      </c>
      <c r="BD377" s="166" t="str">
        <f t="shared" si="132"/>
        <v/>
      </c>
      <c r="BE377" s="120" t="str">
        <f t="shared" si="141"/>
        <v>NA</v>
      </c>
      <c r="BF377" s="120" t="str">
        <f>IF(BE377="NA","",IF(BE377=999999, "", IF(BE377=888888, "", IF(COUNTIF($BE$11:BE377,BE377)=1,BE377,""))))</f>
        <v/>
      </c>
      <c r="BG377" s="121"/>
      <c r="BH377" s="121"/>
      <c r="BI377" s="121"/>
      <c r="BJ377" s="121"/>
      <c r="BK377" s="121"/>
      <c r="BL377" s="121"/>
      <c r="BM377" s="119"/>
      <c r="BN377" s="119"/>
      <c r="BO377" s="119"/>
      <c r="BP377" s="119"/>
      <c r="BQ377" s="119"/>
      <c r="BR377" s="119"/>
      <c r="BS377" s="119"/>
      <c r="BT377" s="119"/>
      <c r="BU377" s="119"/>
      <c r="BV377" s="119"/>
      <c r="BW377" s="119"/>
      <c r="BX377" s="119"/>
      <c r="BY377" s="119"/>
      <c r="BZ377" s="121"/>
      <c r="CA377" s="121"/>
      <c r="CB377" s="121"/>
      <c r="CC377" s="121"/>
      <c r="CD377" s="118"/>
      <c r="CE377" s="118"/>
      <c r="CF377" s="26"/>
      <c r="CG377" s="26"/>
      <c r="CH377" s="26"/>
      <c r="CI377" s="26"/>
      <c r="CJ377" s="26"/>
      <c r="CK377" s="26"/>
      <c r="CL377" s="26"/>
      <c r="CM377" s="26"/>
      <c r="CN377" s="26"/>
      <c r="CO377" s="26"/>
      <c r="CP377" s="26"/>
      <c r="CQ377" s="26"/>
      <c r="CR377" s="26"/>
      <c r="CS377" s="26"/>
      <c r="CT377" s="26"/>
      <c r="CU377" s="26"/>
    </row>
    <row r="378" spans="1:99" ht="15.5" x14ac:dyDescent="0.35">
      <c r="A378" s="203" t="str">
        <f t="shared" si="133"/>
        <v/>
      </c>
      <c r="B378" s="161" t="str">
        <f>IF('Year 8 _2022'!$B377="","", 'Year 8 _2022'!$B377)</f>
        <v/>
      </c>
      <c r="C378" s="160" t="str">
        <f>IF('Year 8 _2022'!$C377="","", 'Year 8 _2022'!$C377)</f>
        <v>NA</v>
      </c>
      <c r="D378" s="149" t="str">
        <f>IF('Year 8 _2022'!$D377="","", 'Year 8 _2022'!$D377)</f>
        <v/>
      </c>
      <c r="E378" s="138"/>
      <c r="F378" s="230" t="str">
        <f>IF('Year 8 _2022'!$E377="","", 'Year 8 _2022'!$E377)</f>
        <v/>
      </c>
      <c r="G378" s="161" t="str">
        <f>IF('Year 8 _2022'!$AB377="","", 'Year 8 _2022'!$AB377)</f>
        <v/>
      </c>
      <c r="H378" s="120"/>
      <c r="I378" s="171" t="str">
        <f>IF('Year 8 _2022'!$I377="","", 'Year 8 _2022'!$I377)</f>
        <v/>
      </c>
      <c r="J378" s="181"/>
      <c r="K378" s="180" t="str">
        <f>IF('Year 8 _2022'!$J377="","", 'Year 8 _2022'!$J377)</f>
        <v/>
      </c>
      <c r="L378" s="181"/>
      <c r="M378" s="180">
        <f t="shared" si="142"/>
        <v>0</v>
      </c>
      <c r="N378" s="180" t="str">
        <f>IF('Year 8 _2022'!$L377="","", 'Year 8 _2022'!$L377)</f>
        <v/>
      </c>
      <c r="O378" s="181"/>
      <c r="P378" s="171">
        <f>IF('Year 8 _2022'!$O377="",0, ('Year 8 _2022'!$O377+'Year 8 _2022'!$R377))</f>
        <v>0</v>
      </c>
      <c r="Q378" s="181"/>
      <c r="R378" s="180">
        <f>IF('Year 8 _2022'!$P377="",0, 'Year 8 _2022'!$P377)</f>
        <v>0</v>
      </c>
      <c r="S378" s="242"/>
      <c r="T378" s="349"/>
      <c r="U378" s="242"/>
      <c r="V378" s="174">
        <f t="shared" si="134"/>
        <v>0</v>
      </c>
      <c r="W378" s="351"/>
      <c r="X378" s="175"/>
      <c r="Y378" s="180">
        <f>IF('Year 8 _2022'!$V377="",0, ('Year 8 _2022'!$V377+'Year 8 _2022'!$Y377))</f>
        <v>0</v>
      </c>
      <c r="Z378" s="181"/>
      <c r="AA378" s="162">
        <f>IF('Year 8 _2022'!$W377="",0, 'Year 8 _2022'!$W377)</f>
        <v>0</v>
      </c>
      <c r="AB378" s="184"/>
      <c r="AC378" s="353"/>
      <c r="AD378" s="120"/>
      <c r="AE378" s="174">
        <f t="shared" si="144"/>
        <v>0</v>
      </c>
      <c r="AF378" s="183"/>
      <c r="AG378" s="165" t="str">
        <f t="shared" si="135"/>
        <v/>
      </c>
      <c r="AH378" s="170" t="str">
        <f t="shared" si="136"/>
        <v/>
      </c>
      <c r="AI378" s="153">
        <f t="shared" si="121"/>
        <v>0</v>
      </c>
      <c r="AJ378" s="166" t="str">
        <f t="shared" si="137"/>
        <v>NA</v>
      </c>
      <c r="AK378" s="166" t="str">
        <f t="shared" si="122"/>
        <v/>
      </c>
      <c r="AL378" s="166" t="str">
        <f t="shared" si="123"/>
        <v/>
      </c>
      <c r="AM378" s="166" t="str">
        <f t="shared" si="124"/>
        <v/>
      </c>
      <c r="AN378" s="166">
        <f t="shared" si="125"/>
        <v>0</v>
      </c>
      <c r="AO378" s="166">
        <f t="shared" si="126"/>
        <v>0</v>
      </c>
      <c r="AP378" s="166">
        <f t="shared" si="127"/>
        <v>0</v>
      </c>
      <c r="AQ378" s="166">
        <f t="shared" si="128"/>
        <v>0</v>
      </c>
      <c r="AR378" s="167" t="str">
        <f>IF('Year 8 _2022'!$S377="","", 'Year 8 _2022'!$S377)</f>
        <v/>
      </c>
      <c r="AS378" s="166" t="str">
        <f>IF('Year 8 _2022'!$Z377="","", 'Year 8 _2022'!$Z377)</f>
        <v/>
      </c>
      <c r="AT378" s="166" t="str">
        <f t="shared" si="143"/>
        <v/>
      </c>
      <c r="AU378" s="166" t="str">
        <f t="shared" si="129"/>
        <v>NA</v>
      </c>
      <c r="AV378" s="166" t="str">
        <f>IF(AU378="NA","",IF(AU378=999999, "", IF(AU378=888888, "", IF(COUNTIF($AU$11:AU378,AU378)=1,AU378,""))))</f>
        <v/>
      </c>
      <c r="AW378" s="166" t="str">
        <f t="shared" si="130"/>
        <v>NA</v>
      </c>
      <c r="AX378" s="166" t="str">
        <f>IF(AW378="NA","",IF(AW378=999999, "", IF(AW378=888888, "", IF(COUNTIF($AW$11:AW378,AW378)=1,AW378,""))))</f>
        <v/>
      </c>
      <c r="AY378" s="166" t="str">
        <f t="shared" si="131"/>
        <v>NA</v>
      </c>
      <c r="AZ378" s="166" t="str">
        <f>IF(AY378="NA","",IF(AY378=999999, "", IF(AY378=888888, "", IF(COUNTIF($AY$11:AY378,AY378)=1,AY378,""))))</f>
        <v/>
      </c>
      <c r="BA378" s="166">
        <f t="shared" si="138"/>
        <v>0</v>
      </c>
      <c r="BB378" s="166">
        <f t="shared" si="139"/>
        <v>0</v>
      </c>
      <c r="BC378" s="166" t="str">
        <f t="shared" si="140"/>
        <v/>
      </c>
      <c r="BD378" s="166" t="str">
        <f t="shared" si="132"/>
        <v/>
      </c>
      <c r="BE378" s="120" t="str">
        <f t="shared" si="141"/>
        <v>NA</v>
      </c>
      <c r="BF378" s="120" t="str">
        <f>IF(BE378="NA","",IF(BE378=999999, "", IF(BE378=888888, "", IF(COUNTIF($BE$11:BE378,BE378)=1,BE378,""))))</f>
        <v/>
      </c>
      <c r="BG378" s="121"/>
      <c r="BH378" s="121"/>
      <c r="BI378" s="121"/>
      <c r="BJ378" s="121"/>
      <c r="BK378" s="121"/>
      <c r="BL378" s="121"/>
      <c r="BM378" s="119"/>
      <c r="BN378" s="119"/>
      <c r="BO378" s="119"/>
      <c r="BP378" s="119"/>
      <c r="BQ378" s="119"/>
      <c r="BR378" s="119"/>
      <c r="BS378" s="119"/>
      <c r="BT378" s="119"/>
      <c r="BU378" s="119"/>
      <c r="BV378" s="119"/>
      <c r="BW378" s="119"/>
      <c r="BX378" s="119"/>
      <c r="BY378" s="119"/>
      <c r="BZ378" s="121"/>
      <c r="CA378" s="121"/>
      <c r="CB378" s="121"/>
      <c r="CC378" s="121"/>
      <c r="CD378" s="118"/>
      <c r="CE378" s="118"/>
      <c r="CF378" s="26"/>
      <c r="CG378" s="26"/>
      <c r="CH378" s="26"/>
      <c r="CI378" s="26"/>
      <c r="CJ378" s="26"/>
      <c r="CK378" s="26"/>
      <c r="CL378" s="26"/>
      <c r="CM378" s="26"/>
      <c r="CN378" s="26"/>
      <c r="CO378" s="26"/>
      <c r="CP378" s="26"/>
      <c r="CQ378" s="26"/>
      <c r="CR378" s="26"/>
      <c r="CS378" s="26"/>
      <c r="CT378" s="26"/>
      <c r="CU378" s="26"/>
    </row>
    <row r="379" spans="1:99" ht="15.5" x14ac:dyDescent="0.35">
      <c r="A379" s="203" t="str">
        <f t="shared" si="133"/>
        <v/>
      </c>
      <c r="B379" s="161" t="str">
        <f>IF('Year 8 _2022'!$B378="","", 'Year 8 _2022'!$B378)</f>
        <v/>
      </c>
      <c r="C379" s="160" t="str">
        <f>IF('Year 8 _2022'!$C378="","", 'Year 8 _2022'!$C378)</f>
        <v>NA</v>
      </c>
      <c r="D379" s="149" t="str">
        <f>IF('Year 8 _2022'!$D378="","", 'Year 8 _2022'!$D378)</f>
        <v/>
      </c>
      <c r="E379" s="138"/>
      <c r="F379" s="230" t="str">
        <f>IF('Year 8 _2022'!$E378="","", 'Year 8 _2022'!$E378)</f>
        <v/>
      </c>
      <c r="G379" s="161" t="str">
        <f>IF('Year 8 _2022'!$AB378="","", 'Year 8 _2022'!$AB378)</f>
        <v/>
      </c>
      <c r="H379" s="120"/>
      <c r="I379" s="171" t="str">
        <f>IF('Year 8 _2022'!$I378="","", 'Year 8 _2022'!$I378)</f>
        <v/>
      </c>
      <c r="J379" s="181"/>
      <c r="K379" s="180" t="str">
        <f>IF('Year 8 _2022'!$J378="","", 'Year 8 _2022'!$J378)</f>
        <v/>
      </c>
      <c r="L379" s="181"/>
      <c r="M379" s="180">
        <f t="shared" si="142"/>
        <v>0</v>
      </c>
      <c r="N379" s="180" t="str">
        <f>IF('Year 8 _2022'!$L378="","", 'Year 8 _2022'!$L378)</f>
        <v/>
      </c>
      <c r="O379" s="181"/>
      <c r="P379" s="171">
        <f>IF('Year 8 _2022'!$O378="",0, ('Year 8 _2022'!$O378+'Year 8 _2022'!$R378))</f>
        <v>0</v>
      </c>
      <c r="Q379" s="181"/>
      <c r="R379" s="180">
        <f>IF('Year 8 _2022'!$P378="",0, 'Year 8 _2022'!$P378)</f>
        <v>0</v>
      </c>
      <c r="S379" s="242"/>
      <c r="T379" s="349"/>
      <c r="U379" s="242"/>
      <c r="V379" s="174">
        <f t="shared" si="134"/>
        <v>0</v>
      </c>
      <c r="W379" s="351"/>
      <c r="X379" s="175"/>
      <c r="Y379" s="180">
        <f>IF('Year 8 _2022'!$V378="",0, ('Year 8 _2022'!$V378+'Year 8 _2022'!$Y378))</f>
        <v>0</v>
      </c>
      <c r="Z379" s="181"/>
      <c r="AA379" s="162">
        <f>IF('Year 8 _2022'!$W378="",0, 'Year 8 _2022'!$W378)</f>
        <v>0</v>
      </c>
      <c r="AB379" s="184"/>
      <c r="AC379" s="353"/>
      <c r="AD379" s="120"/>
      <c r="AE379" s="174">
        <f t="shared" si="144"/>
        <v>0</v>
      </c>
      <c r="AF379" s="183"/>
      <c r="AG379" s="165" t="str">
        <f t="shared" si="135"/>
        <v/>
      </c>
      <c r="AH379" s="170" t="str">
        <f t="shared" si="136"/>
        <v/>
      </c>
      <c r="AI379" s="153">
        <f t="shared" si="121"/>
        <v>0</v>
      </c>
      <c r="AJ379" s="166" t="str">
        <f t="shared" si="137"/>
        <v>NA</v>
      </c>
      <c r="AK379" s="166" t="str">
        <f t="shared" si="122"/>
        <v/>
      </c>
      <c r="AL379" s="166" t="str">
        <f t="shared" si="123"/>
        <v/>
      </c>
      <c r="AM379" s="166" t="str">
        <f t="shared" si="124"/>
        <v/>
      </c>
      <c r="AN379" s="166">
        <f t="shared" si="125"/>
        <v>0</v>
      </c>
      <c r="AO379" s="166">
        <f t="shared" si="126"/>
        <v>0</v>
      </c>
      <c r="AP379" s="166">
        <f t="shared" si="127"/>
        <v>0</v>
      </c>
      <c r="AQ379" s="166">
        <f t="shared" si="128"/>
        <v>0</v>
      </c>
      <c r="AR379" s="167" t="str">
        <f>IF('Year 8 _2022'!$S378="","", 'Year 8 _2022'!$S378)</f>
        <v/>
      </c>
      <c r="AS379" s="166" t="str">
        <f>IF('Year 8 _2022'!$Z378="","", 'Year 8 _2022'!$Z378)</f>
        <v/>
      </c>
      <c r="AT379" s="166" t="str">
        <f t="shared" si="143"/>
        <v/>
      </c>
      <c r="AU379" s="166" t="str">
        <f t="shared" si="129"/>
        <v>NA</v>
      </c>
      <c r="AV379" s="166" t="str">
        <f>IF(AU379="NA","",IF(AU379=999999, "", IF(AU379=888888, "", IF(COUNTIF($AU$11:AU379,AU379)=1,AU379,""))))</f>
        <v/>
      </c>
      <c r="AW379" s="166" t="str">
        <f t="shared" si="130"/>
        <v>NA</v>
      </c>
      <c r="AX379" s="166" t="str">
        <f>IF(AW379="NA","",IF(AW379=999999, "", IF(AW379=888888, "", IF(COUNTIF($AW$11:AW379,AW379)=1,AW379,""))))</f>
        <v/>
      </c>
      <c r="AY379" s="166" t="str">
        <f t="shared" si="131"/>
        <v>NA</v>
      </c>
      <c r="AZ379" s="166" t="str">
        <f>IF(AY379="NA","",IF(AY379=999999, "", IF(AY379=888888, "", IF(COUNTIF($AY$11:AY379,AY379)=1,AY379,""))))</f>
        <v/>
      </c>
      <c r="BA379" s="166">
        <f t="shared" si="138"/>
        <v>0</v>
      </c>
      <c r="BB379" s="166">
        <f t="shared" si="139"/>
        <v>0</v>
      </c>
      <c r="BC379" s="166" t="str">
        <f t="shared" si="140"/>
        <v/>
      </c>
      <c r="BD379" s="166" t="str">
        <f t="shared" si="132"/>
        <v/>
      </c>
      <c r="BE379" s="120" t="str">
        <f t="shared" si="141"/>
        <v>NA</v>
      </c>
      <c r="BF379" s="120" t="str">
        <f>IF(BE379="NA","",IF(BE379=999999, "", IF(BE379=888888, "", IF(COUNTIF($BE$11:BE379,BE379)=1,BE379,""))))</f>
        <v/>
      </c>
      <c r="BG379" s="121"/>
      <c r="BH379" s="121"/>
      <c r="BI379" s="121"/>
      <c r="BJ379" s="121"/>
      <c r="BK379" s="121"/>
      <c r="BL379" s="121"/>
      <c r="BM379" s="119"/>
      <c r="BN379" s="119"/>
      <c r="BO379" s="119"/>
      <c r="BP379" s="119"/>
      <c r="BQ379" s="119"/>
      <c r="BR379" s="119"/>
      <c r="BS379" s="119"/>
      <c r="BT379" s="119"/>
      <c r="BU379" s="119"/>
      <c r="BV379" s="119"/>
      <c r="BW379" s="119"/>
      <c r="BX379" s="119"/>
      <c r="BY379" s="119"/>
      <c r="BZ379" s="121"/>
      <c r="CA379" s="121"/>
      <c r="CB379" s="121"/>
      <c r="CC379" s="121"/>
      <c r="CD379" s="118"/>
      <c r="CE379" s="118"/>
      <c r="CF379" s="26"/>
      <c r="CG379" s="26"/>
      <c r="CH379" s="26"/>
      <c r="CI379" s="26"/>
      <c r="CJ379" s="26"/>
      <c r="CK379" s="26"/>
      <c r="CL379" s="26"/>
      <c r="CM379" s="26"/>
      <c r="CN379" s="26"/>
      <c r="CO379" s="26"/>
      <c r="CP379" s="26"/>
      <c r="CQ379" s="26"/>
      <c r="CR379" s="26"/>
      <c r="CS379" s="26"/>
      <c r="CT379" s="26"/>
      <c r="CU379" s="26"/>
    </row>
    <row r="380" spans="1:99" ht="15.5" x14ac:dyDescent="0.35">
      <c r="A380" s="203" t="str">
        <f t="shared" si="133"/>
        <v/>
      </c>
      <c r="B380" s="161" t="str">
        <f>IF('Year 8 _2022'!$B379="","", 'Year 8 _2022'!$B379)</f>
        <v/>
      </c>
      <c r="C380" s="160" t="str">
        <f>IF('Year 8 _2022'!$C379="","", 'Year 8 _2022'!$C379)</f>
        <v>NA</v>
      </c>
      <c r="D380" s="149" t="str">
        <f>IF('Year 8 _2022'!$D379="","", 'Year 8 _2022'!$D379)</f>
        <v/>
      </c>
      <c r="E380" s="138"/>
      <c r="F380" s="230" t="str">
        <f>IF('Year 8 _2022'!$E379="","", 'Year 8 _2022'!$E379)</f>
        <v/>
      </c>
      <c r="G380" s="161" t="str">
        <f>IF('Year 8 _2022'!$AB379="","", 'Year 8 _2022'!$AB379)</f>
        <v/>
      </c>
      <c r="H380" s="120"/>
      <c r="I380" s="171" t="str">
        <f>IF('Year 8 _2022'!$I379="","", 'Year 8 _2022'!$I379)</f>
        <v/>
      </c>
      <c r="J380" s="181"/>
      <c r="K380" s="180" t="str">
        <f>IF('Year 8 _2022'!$J379="","", 'Year 8 _2022'!$J379)</f>
        <v/>
      </c>
      <c r="L380" s="181"/>
      <c r="M380" s="180">
        <f t="shared" si="142"/>
        <v>0</v>
      </c>
      <c r="N380" s="180" t="str">
        <f>IF('Year 8 _2022'!$L379="","", 'Year 8 _2022'!$L379)</f>
        <v/>
      </c>
      <c r="O380" s="181"/>
      <c r="P380" s="171">
        <f>IF('Year 8 _2022'!$O379="",0, ('Year 8 _2022'!$O379+'Year 8 _2022'!$R379))</f>
        <v>0</v>
      </c>
      <c r="Q380" s="181"/>
      <c r="R380" s="180">
        <f>IF('Year 8 _2022'!$P379="",0, 'Year 8 _2022'!$P379)</f>
        <v>0</v>
      </c>
      <c r="S380" s="242"/>
      <c r="T380" s="349"/>
      <c r="U380" s="242"/>
      <c r="V380" s="174">
        <f t="shared" si="134"/>
        <v>0</v>
      </c>
      <c r="W380" s="351"/>
      <c r="X380" s="175"/>
      <c r="Y380" s="180">
        <f>IF('Year 8 _2022'!$V379="",0, ('Year 8 _2022'!$V379+'Year 8 _2022'!$Y379))</f>
        <v>0</v>
      </c>
      <c r="Z380" s="181"/>
      <c r="AA380" s="162">
        <f>IF('Year 8 _2022'!$W379="",0, 'Year 8 _2022'!$W379)</f>
        <v>0</v>
      </c>
      <c r="AB380" s="184"/>
      <c r="AC380" s="353"/>
      <c r="AD380" s="120"/>
      <c r="AE380" s="174">
        <f t="shared" si="144"/>
        <v>0</v>
      </c>
      <c r="AF380" s="183"/>
      <c r="AG380" s="165" t="str">
        <f t="shared" si="135"/>
        <v/>
      </c>
      <c r="AH380" s="170" t="str">
        <f t="shared" si="136"/>
        <v/>
      </c>
      <c r="AI380" s="153">
        <f t="shared" si="121"/>
        <v>0</v>
      </c>
      <c r="AJ380" s="166" t="str">
        <f t="shared" si="137"/>
        <v>NA</v>
      </c>
      <c r="AK380" s="166" t="str">
        <f t="shared" si="122"/>
        <v/>
      </c>
      <c r="AL380" s="166" t="str">
        <f t="shared" si="123"/>
        <v/>
      </c>
      <c r="AM380" s="166" t="str">
        <f t="shared" si="124"/>
        <v/>
      </c>
      <c r="AN380" s="166">
        <f t="shared" si="125"/>
        <v>0</v>
      </c>
      <c r="AO380" s="166">
        <f t="shared" si="126"/>
        <v>0</v>
      </c>
      <c r="AP380" s="166">
        <f t="shared" si="127"/>
        <v>0</v>
      </c>
      <c r="AQ380" s="166">
        <f t="shared" si="128"/>
        <v>0</v>
      </c>
      <c r="AR380" s="167" t="str">
        <f>IF('Year 8 _2022'!$S379="","", 'Year 8 _2022'!$S379)</f>
        <v/>
      </c>
      <c r="AS380" s="166" t="str">
        <f>IF('Year 8 _2022'!$Z379="","", 'Year 8 _2022'!$Z379)</f>
        <v/>
      </c>
      <c r="AT380" s="166" t="str">
        <f t="shared" si="143"/>
        <v/>
      </c>
      <c r="AU380" s="166" t="str">
        <f t="shared" si="129"/>
        <v>NA</v>
      </c>
      <c r="AV380" s="166" t="str">
        <f>IF(AU380="NA","",IF(AU380=999999, "", IF(AU380=888888, "", IF(COUNTIF($AU$11:AU380,AU380)=1,AU380,""))))</f>
        <v/>
      </c>
      <c r="AW380" s="166" t="str">
        <f t="shared" si="130"/>
        <v>NA</v>
      </c>
      <c r="AX380" s="166" t="str">
        <f>IF(AW380="NA","",IF(AW380=999999, "", IF(AW380=888888, "", IF(COUNTIF($AW$11:AW380,AW380)=1,AW380,""))))</f>
        <v/>
      </c>
      <c r="AY380" s="166" t="str">
        <f t="shared" si="131"/>
        <v>NA</v>
      </c>
      <c r="AZ380" s="166" t="str">
        <f>IF(AY380="NA","",IF(AY380=999999, "", IF(AY380=888888, "", IF(COUNTIF($AY$11:AY380,AY380)=1,AY380,""))))</f>
        <v/>
      </c>
      <c r="BA380" s="166">
        <f t="shared" si="138"/>
        <v>0</v>
      </c>
      <c r="BB380" s="166">
        <f t="shared" si="139"/>
        <v>0</v>
      </c>
      <c r="BC380" s="166" t="str">
        <f t="shared" si="140"/>
        <v/>
      </c>
      <c r="BD380" s="166" t="str">
        <f t="shared" si="132"/>
        <v/>
      </c>
      <c r="BE380" s="120" t="str">
        <f t="shared" si="141"/>
        <v>NA</v>
      </c>
      <c r="BF380" s="120" t="str">
        <f>IF(BE380="NA","",IF(BE380=999999, "", IF(BE380=888888, "", IF(COUNTIF($BE$11:BE380,BE380)=1,BE380,""))))</f>
        <v/>
      </c>
      <c r="BG380" s="121"/>
      <c r="BH380" s="121"/>
      <c r="BI380" s="121"/>
      <c r="BJ380" s="121"/>
      <c r="BK380" s="121"/>
      <c r="BL380" s="121"/>
      <c r="BM380" s="119"/>
      <c r="BN380" s="119"/>
      <c r="BO380" s="119"/>
      <c r="BP380" s="119"/>
      <c r="BQ380" s="119"/>
      <c r="BR380" s="119"/>
      <c r="BS380" s="119"/>
      <c r="BT380" s="119"/>
      <c r="BU380" s="119"/>
      <c r="BV380" s="119"/>
      <c r="BW380" s="119"/>
      <c r="BX380" s="119"/>
      <c r="BY380" s="119"/>
      <c r="BZ380" s="121"/>
      <c r="CA380" s="121"/>
      <c r="CB380" s="121"/>
      <c r="CC380" s="121"/>
      <c r="CD380" s="118"/>
      <c r="CE380" s="118"/>
      <c r="CF380" s="26"/>
      <c r="CG380" s="26"/>
      <c r="CH380" s="26"/>
      <c r="CI380" s="26"/>
      <c r="CJ380" s="26"/>
      <c r="CK380" s="26"/>
      <c r="CL380" s="26"/>
      <c r="CM380" s="26"/>
      <c r="CN380" s="26"/>
      <c r="CO380" s="26"/>
      <c r="CP380" s="26"/>
      <c r="CQ380" s="26"/>
      <c r="CR380" s="26"/>
      <c r="CS380" s="26"/>
      <c r="CT380" s="26"/>
      <c r="CU380" s="26"/>
    </row>
    <row r="381" spans="1:99" ht="15.5" x14ac:dyDescent="0.35">
      <c r="A381" s="203" t="str">
        <f t="shared" si="133"/>
        <v/>
      </c>
      <c r="B381" s="161" t="str">
        <f>IF('Year 8 _2022'!$B380="","", 'Year 8 _2022'!$B380)</f>
        <v/>
      </c>
      <c r="C381" s="160" t="str">
        <f>IF('Year 8 _2022'!$C380="","", 'Year 8 _2022'!$C380)</f>
        <v>NA</v>
      </c>
      <c r="D381" s="149" t="str">
        <f>IF('Year 8 _2022'!$D380="","", 'Year 8 _2022'!$D380)</f>
        <v/>
      </c>
      <c r="E381" s="138"/>
      <c r="F381" s="230" t="str">
        <f>IF('Year 8 _2022'!$E380="","", 'Year 8 _2022'!$E380)</f>
        <v/>
      </c>
      <c r="G381" s="161" t="str">
        <f>IF('Year 8 _2022'!$AB380="","", 'Year 8 _2022'!$AB380)</f>
        <v/>
      </c>
      <c r="H381" s="120"/>
      <c r="I381" s="171" t="str">
        <f>IF('Year 8 _2022'!$I380="","", 'Year 8 _2022'!$I380)</f>
        <v/>
      </c>
      <c r="J381" s="181"/>
      <c r="K381" s="180" t="str">
        <f>IF('Year 8 _2022'!$J380="","", 'Year 8 _2022'!$J380)</f>
        <v/>
      </c>
      <c r="L381" s="181"/>
      <c r="M381" s="180">
        <f t="shared" si="142"/>
        <v>0</v>
      </c>
      <c r="N381" s="180" t="str">
        <f>IF('Year 8 _2022'!$L380="","", 'Year 8 _2022'!$L380)</f>
        <v/>
      </c>
      <c r="O381" s="181"/>
      <c r="P381" s="171">
        <f>IF('Year 8 _2022'!$O380="",0, ('Year 8 _2022'!$O380+'Year 8 _2022'!$R380))</f>
        <v>0</v>
      </c>
      <c r="Q381" s="181"/>
      <c r="R381" s="180">
        <f>IF('Year 8 _2022'!$P380="",0, 'Year 8 _2022'!$P380)</f>
        <v>0</v>
      </c>
      <c r="S381" s="242"/>
      <c r="T381" s="349"/>
      <c r="U381" s="242"/>
      <c r="V381" s="174">
        <f t="shared" si="134"/>
        <v>0</v>
      </c>
      <c r="W381" s="351"/>
      <c r="X381" s="175"/>
      <c r="Y381" s="180">
        <f>IF('Year 8 _2022'!$V380="",0, ('Year 8 _2022'!$V380+'Year 8 _2022'!$Y380))</f>
        <v>0</v>
      </c>
      <c r="Z381" s="181"/>
      <c r="AA381" s="162">
        <f>IF('Year 8 _2022'!$W380="",0, 'Year 8 _2022'!$W380)</f>
        <v>0</v>
      </c>
      <c r="AB381" s="184"/>
      <c r="AC381" s="353"/>
      <c r="AD381" s="120"/>
      <c r="AE381" s="174">
        <f t="shared" si="144"/>
        <v>0</v>
      </c>
      <c r="AF381" s="183"/>
      <c r="AG381" s="165" t="str">
        <f t="shared" si="135"/>
        <v/>
      </c>
      <c r="AH381" s="170" t="str">
        <f t="shared" si="136"/>
        <v/>
      </c>
      <c r="AI381" s="153">
        <f t="shared" si="121"/>
        <v>0</v>
      </c>
      <c r="AJ381" s="166" t="str">
        <f t="shared" si="137"/>
        <v>NA</v>
      </c>
      <c r="AK381" s="166" t="str">
        <f t="shared" si="122"/>
        <v/>
      </c>
      <c r="AL381" s="166" t="str">
        <f t="shared" si="123"/>
        <v/>
      </c>
      <c r="AM381" s="166" t="str">
        <f t="shared" si="124"/>
        <v/>
      </c>
      <c r="AN381" s="166">
        <f t="shared" si="125"/>
        <v>0</v>
      </c>
      <c r="AO381" s="166">
        <f t="shared" si="126"/>
        <v>0</v>
      </c>
      <c r="AP381" s="166">
        <f t="shared" si="127"/>
        <v>0</v>
      </c>
      <c r="AQ381" s="166">
        <f t="shared" si="128"/>
        <v>0</v>
      </c>
      <c r="AR381" s="167" t="str">
        <f>IF('Year 8 _2022'!$S380="","", 'Year 8 _2022'!$S380)</f>
        <v/>
      </c>
      <c r="AS381" s="166" t="str">
        <f>IF('Year 8 _2022'!$Z380="","", 'Year 8 _2022'!$Z380)</f>
        <v/>
      </c>
      <c r="AT381" s="166" t="str">
        <f t="shared" si="143"/>
        <v/>
      </c>
      <c r="AU381" s="166" t="str">
        <f t="shared" si="129"/>
        <v>NA</v>
      </c>
      <c r="AV381" s="166" t="str">
        <f>IF(AU381="NA","",IF(AU381=999999, "", IF(AU381=888888, "", IF(COUNTIF($AU$11:AU381,AU381)=1,AU381,""))))</f>
        <v/>
      </c>
      <c r="AW381" s="166" t="str">
        <f t="shared" si="130"/>
        <v>NA</v>
      </c>
      <c r="AX381" s="166" t="str">
        <f>IF(AW381="NA","",IF(AW381=999999, "", IF(AW381=888888, "", IF(COUNTIF($AW$11:AW381,AW381)=1,AW381,""))))</f>
        <v/>
      </c>
      <c r="AY381" s="166" t="str">
        <f t="shared" si="131"/>
        <v>NA</v>
      </c>
      <c r="AZ381" s="166" t="str">
        <f>IF(AY381="NA","",IF(AY381=999999, "", IF(AY381=888888, "", IF(COUNTIF($AY$11:AY381,AY381)=1,AY381,""))))</f>
        <v/>
      </c>
      <c r="BA381" s="166">
        <f t="shared" si="138"/>
        <v>0</v>
      </c>
      <c r="BB381" s="166">
        <f t="shared" si="139"/>
        <v>0</v>
      </c>
      <c r="BC381" s="166" t="str">
        <f t="shared" si="140"/>
        <v/>
      </c>
      <c r="BD381" s="166" t="str">
        <f t="shared" si="132"/>
        <v/>
      </c>
      <c r="BE381" s="120" t="str">
        <f t="shared" si="141"/>
        <v>NA</v>
      </c>
      <c r="BF381" s="120" t="str">
        <f>IF(BE381="NA","",IF(BE381=999999, "", IF(BE381=888888, "", IF(COUNTIF($BE$11:BE381,BE381)=1,BE381,""))))</f>
        <v/>
      </c>
      <c r="BG381" s="121"/>
      <c r="BH381" s="121"/>
      <c r="BI381" s="121"/>
      <c r="BJ381" s="121"/>
      <c r="BK381" s="121"/>
      <c r="BL381" s="121"/>
      <c r="BM381" s="119"/>
      <c r="BN381" s="119"/>
      <c r="BO381" s="119"/>
      <c r="BP381" s="119"/>
      <c r="BQ381" s="119"/>
      <c r="BR381" s="119"/>
      <c r="BS381" s="119"/>
      <c r="BT381" s="119"/>
      <c r="BU381" s="119"/>
      <c r="BV381" s="119"/>
      <c r="BW381" s="119"/>
      <c r="BX381" s="119"/>
      <c r="BY381" s="119"/>
      <c r="BZ381" s="121"/>
      <c r="CA381" s="121"/>
      <c r="CB381" s="121"/>
      <c r="CC381" s="121"/>
      <c r="CD381" s="118"/>
      <c r="CE381" s="118"/>
      <c r="CF381" s="26"/>
      <c r="CG381" s="26"/>
      <c r="CH381" s="26"/>
      <c r="CI381" s="26"/>
      <c r="CJ381" s="26"/>
      <c r="CK381" s="26"/>
      <c r="CL381" s="26"/>
      <c r="CM381" s="26"/>
      <c r="CN381" s="26"/>
      <c r="CO381" s="26"/>
      <c r="CP381" s="26"/>
      <c r="CQ381" s="26"/>
      <c r="CR381" s="26"/>
      <c r="CS381" s="26"/>
      <c r="CT381" s="26"/>
      <c r="CU381" s="26"/>
    </row>
    <row r="382" spans="1:99" ht="15.5" x14ac:dyDescent="0.35">
      <c r="A382" s="203" t="str">
        <f t="shared" si="133"/>
        <v/>
      </c>
      <c r="B382" s="161" t="str">
        <f>IF('Year 8 _2022'!$B381="","", 'Year 8 _2022'!$B381)</f>
        <v/>
      </c>
      <c r="C382" s="160" t="str">
        <f>IF('Year 8 _2022'!$C381="","", 'Year 8 _2022'!$C381)</f>
        <v>NA</v>
      </c>
      <c r="D382" s="149" t="str">
        <f>IF('Year 8 _2022'!$D381="","", 'Year 8 _2022'!$D381)</f>
        <v/>
      </c>
      <c r="E382" s="138"/>
      <c r="F382" s="230" t="str">
        <f>IF('Year 8 _2022'!$E381="","", 'Year 8 _2022'!$E381)</f>
        <v/>
      </c>
      <c r="G382" s="161" t="str">
        <f>IF('Year 8 _2022'!$AB381="","", 'Year 8 _2022'!$AB381)</f>
        <v/>
      </c>
      <c r="H382" s="120"/>
      <c r="I382" s="171" t="str">
        <f>IF('Year 8 _2022'!$I381="","", 'Year 8 _2022'!$I381)</f>
        <v/>
      </c>
      <c r="J382" s="181"/>
      <c r="K382" s="180" t="str">
        <f>IF('Year 8 _2022'!$J381="","", 'Year 8 _2022'!$J381)</f>
        <v/>
      </c>
      <c r="L382" s="181"/>
      <c r="M382" s="180">
        <f t="shared" si="142"/>
        <v>0</v>
      </c>
      <c r="N382" s="180" t="str">
        <f>IF('Year 8 _2022'!$L381="","", 'Year 8 _2022'!$L381)</f>
        <v/>
      </c>
      <c r="O382" s="181"/>
      <c r="P382" s="171">
        <f>IF('Year 8 _2022'!$O381="",0, ('Year 8 _2022'!$O381+'Year 8 _2022'!$R381))</f>
        <v>0</v>
      </c>
      <c r="Q382" s="181"/>
      <c r="R382" s="180">
        <f>IF('Year 8 _2022'!$P381="",0, 'Year 8 _2022'!$P381)</f>
        <v>0</v>
      </c>
      <c r="S382" s="242"/>
      <c r="T382" s="349"/>
      <c r="U382" s="242"/>
      <c r="V382" s="174">
        <f t="shared" si="134"/>
        <v>0</v>
      </c>
      <c r="W382" s="351"/>
      <c r="X382" s="175"/>
      <c r="Y382" s="180">
        <f>IF('Year 8 _2022'!$V381="",0, ('Year 8 _2022'!$V381+'Year 8 _2022'!$Y381))</f>
        <v>0</v>
      </c>
      <c r="Z382" s="181"/>
      <c r="AA382" s="162">
        <f>IF('Year 8 _2022'!$W381="",0, 'Year 8 _2022'!$W381)</f>
        <v>0</v>
      </c>
      <c r="AB382" s="184"/>
      <c r="AC382" s="353"/>
      <c r="AD382" s="120"/>
      <c r="AE382" s="174">
        <f t="shared" si="144"/>
        <v>0</v>
      </c>
      <c r="AF382" s="183"/>
      <c r="AG382" s="165" t="str">
        <f t="shared" si="135"/>
        <v/>
      </c>
      <c r="AH382" s="170" t="str">
        <f t="shared" si="136"/>
        <v/>
      </c>
      <c r="AI382" s="153">
        <f t="shared" si="121"/>
        <v>0</v>
      </c>
      <c r="AJ382" s="166" t="str">
        <f t="shared" si="137"/>
        <v>NA</v>
      </c>
      <c r="AK382" s="166" t="str">
        <f t="shared" si="122"/>
        <v/>
      </c>
      <c r="AL382" s="166" t="str">
        <f t="shared" si="123"/>
        <v/>
      </c>
      <c r="AM382" s="166" t="str">
        <f t="shared" si="124"/>
        <v/>
      </c>
      <c r="AN382" s="166">
        <f t="shared" si="125"/>
        <v>0</v>
      </c>
      <c r="AO382" s="166">
        <f t="shared" si="126"/>
        <v>0</v>
      </c>
      <c r="AP382" s="166">
        <f t="shared" si="127"/>
        <v>0</v>
      </c>
      <c r="AQ382" s="166">
        <f t="shared" si="128"/>
        <v>0</v>
      </c>
      <c r="AR382" s="167" t="str">
        <f>IF('Year 8 _2022'!$S381="","", 'Year 8 _2022'!$S381)</f>
        <v/>
      </c>
      <c r="AS382" s="166" t="str">
        <f>IF('Year 8 _2022'!$Z381="","", 'Year 8 _2022'!$Z381)</f>
        <v/>
      </c>
      <c r="AT382" s="166" t="str">
        <f t="shared" si="143"/>
        <v/>
      </c>
      <c r="AU382" s="166" t="str">
        <f t="shared" si="129"/>
        <v>NA</v>
      </c>
      <c r="AV382" s="166" t="str">
        <f>IF(AU382="NA","",IF(AU382=999999, "", IF(AU382=888888, "", IF(COUNTIF($AU$11:AU382,AU382)=1,AU382,""))))</f>
        <v/>
      </c>
      <c r="AW382" s="166" t="str">
        <f t="shared" si="130"/>
        <v>NA</v>
      </c>
      <c r="AX382" s="166" t="str">
        <f>IF(AW382="NA","",IF(AW382=999999, "", IF(AW382=888888, "", IF(COUNTIF($AW$11:AW382,AW382)=1,AW382,""))))</f>
        <v/>
      </c>
      <c r="AY382" s="166" t="str">
        <f t="shared" si="131"/>
        <v>NA</v>
      </c>
      <c r="AZ382" s="166" t="str">
        <f>IF(AY382="NA","",IF(AY382=999999, "", IF(AY382=888888, "", IF(COUNTIF($AY$11:AY382,AY382)=1,AY382,""))))</f>
        <v/>
      </c>
      <c r="BA382" s="166">
        <f t="shared" si="138"/>
        <v>0</v>
      </c>
      <c r="BB382" s="166">
        <f t="shared" si="139"/>
        <v>0</v>
      </c>
      <c r="BC382" s="166" t="str">
        <f t="shared" si="140"/>
        <v/>
      </c>
      <c r="BD382" s="166" t="str">
        <f t="shared" si="132"/>
        <v/>
      </c>
      <c r="BE382" s="120" t="str">
        <f t="shared" si="141"/>
        <v>NA</v>
      </c>
      <c r="BF382" s="120" t="str">
        <f>IF(BE382="NA","",IF(BE382=999999, "", IF(BE382=888888, "", IF(COUNTIF($BE$11:BE382,BE382)=1,BE382,""))))</f>
        <v/>
      </c>
      <c r="BG382" s="121"/>
      <c r="BH382" s="121"/>
      <c r="BI382" s="121"/>
      <c r="BJ382" s="121"/>
      <c r="BK382" s="121"/>
      <c r="BL382" s="121"/>
      <c r="BM382" s="119"/>
      <c r="BN382" s="119"/>
      <c r="BO382" s="119"/>
      <c r="BP382" s="119"/>
      <c r="BQ382" s="119"/>
      <c r="BR382" s="119"/>
      <c r="BS382" s="119"/>
      <c r="BT382" s="119"/>
      <c r="BU382" s="119"/>
      <c r="BV382" s="119"/>
      <c r="BW382" s="119"/>
      <c r="BX382" s="119"/>
      <c r="BY382" s="119"/>
      <c r="BZ382" s="121"/>
      <c r="CA382" s="121"/>
      <c r="CB382" s="121"/>
      <c r="CC382" s="121"/>
      <c r="CD382" s="118"/>
      <c r="CE382" s="118"/>
      <c r="CF382" s="26"/>
      <c r="CG382" s="26"/>
      <c r="CH382" s="26"/>
      <c r="CI382" s="26"/>
      <c r="CJ382" s="26"/>
      <c r="CK382" s="26"/>
      <c r="CL382" s="26"/>
      <c r="CM382" s="26"/>
      <c r="CN382" s="26"/>
      <c r="CO382" s="26"/>
      <c r="CP382" s="26"/>
      <c r="CQ382" s="26"/>
      <c r="CR382" s="26"/>
      <c r="CS382" s="26"/>
      <c r="CT382" s="26"/>
      <c r="CU382" s="26"/>
    </row>
    <row r="383" spans="1:99" ht="15.5" x14ac:dyDescent="0.35">
      <c r="A383" s="203" t="str">
        <f t="shared" si="133"/>
        <v/>
      </c>
      <c r="B383" s="161" t="str">
        <f>IF('Year 8 _2022'!$B382="","", 'Year 8 _2022'!$B382)</f>
        <v/>
      </c>
      <c r="C383" s="160" t="str">
        <f>IF('Year 8 _2022'!$C382="","", 'Year 8 _2022'!$C382)</f>
        <v>NA</v>
      </c>
      <c r="D383" s="149" t="str">
        <f>IF('Year 8 _2022'!$D382="","", 'Year 8 _2022'!$D382)</f>
        <v/>
      </c>
      <c r="E383" s="138"/>
      <c r="F383" s="230" t="str">
        <f>IF('Year 8 _2022'!$E382="","", 'Year 8 _2022'!$E382)</f>
        <v/>
      </c>
      <c r="G383" s="161" t="str">
        <f>IF('Year 8 _2022'!$AB382="","", 'Year 8 _2022'!$AB382)</f>
        <v/>
      </c>
      <c r="H383" s="120"/>
      <c r="I383" s="171" t="str">
        <f>IF('Year 8 _2022'!$I382="","", 'Year 8 _2022'!$I382)</f>
        <v/>
      </c>
      <c r="J383" s="181"/>
      <c r="K383" s="180" t="str">
        <f>IF('Year 8 _2022'!$J382="","", 'Year 8 _2022'!$J382)</f>
        <v/>
      </c>
      <c r="L383" s="181"/>
      <c r="M383" s="180">
        <f t="shared" si="142"/>
        <v>0</v>
      </c>
      <c r="N383" s="180" t="str">
        <f>IF('Year 8 _2022'!$L382="","", 'Year 8 _2022'!$L382)</f>
        <v/>
      </c>
      <c r="O383" s="181"/>
      <c r="P383" s="171">
        <f>IF('Year 8 _2022'!$O382="",0, ('Year 8 _2022'!$O382+'Year 8 _2022'!$R382))</f>
        <v>0</v>
      </c>
      <c r="Q383" s="181"/>
      <c r="R383" s="180">
        <f>IF('Year 8 _2022'!$P382="",0, 'Year 8 _2022'!$P382)</f>
        <v>0</v>
      </c>
      <c r="S383" s="242"/>
      <c r="T383" s="349"/>
      <c r="U383" s="242"/>
      <c r="V383" s="174">
        <f t="shared" si="134"/>
        <v>0</v>
      </c>
      <c r="W383" s="351"/>
      <c r="X383" s="175"/>
      <c r="Y383" s="180">
        <f>IF('Year 8 _2022'!$V382="",0, ('Year 8 _2022'!$V382+'Year 8 _2022'!$Y382))</f>
        <v>0</v>
      </c>
      <c r="Z383" s="181"/>
      <c r="AA383" s="162">
        <f>IF('Year 8 _2022'!$W382="",0, 'Year 8 _2022'!$W382)</f>
        <v>0</v>
      </c>
      <c r="AB383" s="184"/>
      <c r="AC383" s="353"/>
      <c r="AD383" s="120"/>
      <c r="AE383" s="174">
        <f t="shared" si="144"/>
        <v>0</v>
      </c>
      <c r="AF383" s="183"/>
      <c r="AG383" s="165" t="str">
        <f t="shared" si="135"/>
        <v/>
      </c>
      <c r="AH383" s="170" t="str">
        <f t="shared" si="136"/>
        <v/>
      </c>
      <c r="AI383" s="153">
        <f t="shared" si="121"/>
        <v>0</v>
      </c>
      <c r="AJ383" s="166" t="str">
        <f t="shared" si="137"/>
        <v>NA</v>
      </c>
      <c r="AK383" s="166" t="str">
        <f t="shared" si="122"/>
        <v/>
      </c>
      <c r="AL383" s="166" t="str">
        <f t="shared" si="123"/>
        <v/>
      </c>
      <c r="AM383" s="166" t="str">
        <f t="shared" si="124"/>
        <v/>
      </c>
      <c r="AN383" s="166">
        <f t="shared" si="125"/>
        <v>0</v>
      </c>
      <c r="AO383" s="166">
        <f t="shared" si="126"/>
        <v>0</v>
      </c>
      <c r="AP383" s="166">
        <f t="shared" si="127"/>
        <v>0</v>
      </c>
      <c r="AQ383" s="166">
        <f t="shared" si="128"/>
        <v>0</v>
      </c>
      <c r="AR383" s="167" t="str">
        <f>IF('Year 8 _2022'!$S382="","", 'Year 8 _2022'!$S382)</f>
        <v/>
      </c>
      <c r="AS383" s="166" t="str">
        <f>IF('Year 8 _2022'!$Z382="","", 'Year 8 _2022'!$Z382)</f>
        <v/>
      </c>
      <c r="AT383" s="166" t="str">
        <f t="shared" si="143"/>
        <v/>
      </c>
      <c r="AU383" s="166" t="str">
        <f t="shared" si="129"/>
        <v>NA</v>
      </c>
      <c r="AV383" s="166" t="str">
        <f>IF(AU383="NA","",IF(AU383=999999, "", IF(AU383=888888, "", IF(COUNTIF($AU$11:AU383,AU383)=1,AU383,""))))</f>
        <v/>
      </c>
      <c r="AW383" s="166" t="str">
        <f t="shared" si="130"/>
        <v>NA</v>
      </c>
      <c r="AX383" s="166" t="str">
        <f>IF(AW383="NA","",IF(AW383=999999, "", IF(AW383=888888, "", IF(COUNTIF($AW$11:AW383,AW383)=1,AW383,""))))</f>
        <v/>
      </c>
      <c r="AY383" s="166" t="str">
        <f t="shared" si="131"/>
        <v>NA</v>
      </c>
      <c r="AZ383" s="166" t="str">
        <f>IF(AY383="NA","",IF(AY383=999999, "", IF(AY383=888888, "", IF(COUNTIF($AY$11:AY383,AY383)=1,AY383,""))))</f>
        <v/>
      </c>
      <c r="BA383" s="166">
        <f t="shared" si="138"/>
        <v>0</v>
      </c>
      <c r="BB383" s="166">
        <f t="shared" si="139"/>
        <v>0</v>
      </c>
      <c r="BC383" s="166" t="str">
        <f t="shared" si="140"/>
        <v/>
      </c>
      <c r="BD383" s="166" t="str">
        <f t="shared" si="132"/>
        <v/>
      </c>
      <c r="BE383" s="120" t="str">
        <f t="shared" si="141"/>
        <v>NA</v>
      </c>
      <c r="BF383" s="120" t="str">
        <f>IF(BE383="NA","",IF(BE383=999999, "", IF(BE383=888888, "", IF(COUNTIF($BE$11:BE383,BE383)=1,BE383,""))))</f>
        <v/>
      </c>
      <c r="BG383" s="121"/>
      <c r="BH383" s="121"/>
      <c r="BI383" s="121"/>
      <c r="BJ383" s="121"/>
      <c r="BK383" s="121"/>
      <c r="BL383" s="121"/>
      <c r="BM383" s="119"/>
      <c r="BN383" s="119"/>
      <c r="BO383" s="119"/>
      <c r="BP383" s="119"/>
      <c r="BQ383" s="119"/>
      <c r="BR383" s="119"/>
      <c r="BS383" s="119"/>
      <c r="BT383" s="119"/>
      <c r="BU383" s="119"/>
      <c r="BV383" s="119"/>
      <c r="BW383" s="119"/>
      <c r="BX383" s="119"/>
      <c r="BY383" s="119"/>
      <c r="BZ383" s="121"/>
      <c r="CA383" s="121"/>
      <c r="CB383" s="121"/>
      <c r="CC383" s="121"/>
      <c r="CD383" s="118"/>
      <c r="CE383" s="118"/>
      <c r="CF383" s="26"/>
      <c r="CG383" s="26"/>
      <c r="CH383" s="26"/>
      <c r="CI383" s="26"/>
      <c r="CJ383" s="26"/>
      <c r="CK383" s="26"/>
      <c r="CL383" s="26"/>
      <c r="CM383" s="26"/>
      <c r="CN383" s="26"/>
      <c r="CO383" s="26"/>
      <c r="CP383" s="26"/>
      <c r="CQ383" s="26"/>
      <c r="CR383" s="26"/>
      <c r="CS383" s="26"/>
      <c r="CT383" s="26"/>
      <c r="CU383" s="26"/>
    </row>
    <row r="384" spans="1:99" ht="15.5" x14ac:dyDescent="0.35">
      <c r="A384" s="203" t="str">
        <f t="shared" si="133"/>
        <v/>
      </c>
      <c r="B384" s="161" t="str">
        <f>IF('Year 8 _2022'!$B383="","", 'Year 8 _2022'!$B383)</f>
        <v/>
      </c>
      <c r="C384" s="160" t="str">
        <f>IF('Year 8 _2022'!$C383="","", 'Year 8 _2022'!$C383)</f>
        <v>NA</v>
      </c>
      <c r="D384" s="149" t="str">
        <f>IF('Year 8 _2022'!$D383="","", 'Year 8 _2022'!$D383)</f>
        <v/>
      </c>
      <c r="E384" s="138"/>
      <c r="F384" s="230" t="str">
        <f>IF('Year 8 _2022'!$E383="","", 'Year 8 _2022'!$E383)</f>
        <v/>
      </c>
      <c r="G384" s="161" t="str">
        <f>IF('Year 8 _2022'!$AB383="","", 'Year 8 _2022'!$AB383)</f>
        <v/>
      </c>
      <c r="H384" s="120"/>
      <c r="I384" s="171" t="str">
        <f>IF('Year 8 _2022'!$I383="","", 'Year 8 _2022'!$I383)</f>
        <v/>
      </c>
      <c r="J384" s="181"/>
      <c r="K384" s="180" t="str">
        <f>IF('Year 8 _2022'!$J383="","", 'Year 8 _2022'!$J383)</f>
        <v/>
      </c>
      <c r="L384" s="181"/>
      <c r="M384" s="180">
        <f t="shared" si="142"/>
        <v>0</v>
      </c>
      <c r="N384" s="180" t="str">
        <f>IF('Year 8 _2022'!$L383="","", 'Year 8 _2022'!$L383)</f>
        <v/>
      </c>
      <c r="O384" s="181"/>
      <c r="P384" s="171">
        <f>IF('Year 8 _2022'!$O383="",0, ('Year 8 _2022'!$O383+'Year 8 _2022'!$R383))</f>
        <v>0</v>
      </c>
      <c r="Q384" s="181"/>
      <c r="R384" s="180">
        <f>IF('Year 8 _2022'!$P383="",0, 'Year 8 _2022'!$P383)</f>
        <v>0</v>
      </c>
      <c r="S384" s="242"/>
      <c r="T384" s="349"/>
      <c r="U384" s="242"/>
      <c r="V384" s="174">
        <f t="shared" si="134"/>
        <v>0</v>
      </c>
      <c r="W384" s="351"/>
      <c r="X384" s="175"/>
      <c r="Y384" s="180">
        <f>IF('Year 8 _2022'!$V383="",0, ('Year 8 _2022'!$V383+'Year 8 _2022'!$Y383))</f>
        <v>0</v>
      </c>
      <c r="Z384" s="181"/>
      <c r="AA384" s="162">
        <f>IF('Year 8 _2022'!$W383="",0, 'Year 8 _2022'!$W383)</f>
        <v>0</v>
      </c>
      <c r="AB384" s="184"/>
      <c r="AC384" s="353"/>
      <c r="AD384" s="120"/>
      <c r="AE384" s="174">
        <f t="shared" si="144"/>
        <v>0</v>
      </c>
      <c r="AF384" s="183"/>
      <c r="AG384" s="165" t="str">
        <f t="shared" si="135"/>
        <v/>
      </c>
      <c r="AH384" s="170" t="str">
        <f t="shared" si="136"/>
        <v/>
      </c>
      <c r="AI384" s="153">
        <f t="shared" si="121"/>
        <v>0</v>
      </c>
      <c r="AJ384" s="166" t="str">
        <f t="shared" si="137"/>
        <v>NA</v>
      </c>
      <c r="AK384" s="166" t="str">
        <f t="shared" si="122"/>
        <v/>
      </c>
      <c r="AL384" s="166" t="str">
        <f t="shared" si="123"/>
        <v/>
      </c>
      <c r="AM384" s="166" t="str">
        <f t="shared" si="124"/>
        <v/>
      </c>
      <c r="AN384" s="166">
        <f t="shared" si="125"/>
        <v>0</v>
      </c>
      <c r="AO384" s="166">
        <f t="shared" si="126"/>
        <v>0</v>
      </c>
      <c r="AP384" s="166">
        <f t="shared" si="127"/>
        <v>0</v>
      </c>
      <c r="AQ384" s="166">
        <f t="shared" si="128"/>
        <v>0</v>
      </c>
      <c r="AR384" s="167" t="str">
        <f>IF('Year 8 _2022'!$S383="","", 'Year 8 _2022'!$S383)</f>
        <v/>
      </c>
      <c r="AS384" s="166" t="str">
        <f>IF('Year 8 _2022'!$Z383="","", 'Year 8 _2022'!$Z383)</f>
        <v/>
      </c>
      <c r="AT384" s="166" t="str">
        <f t="shared" si="143"/>
        <v/>
      </c>
      <c r="AU384" s="166" t="str">
        <f t="shared" si="129"/>
        <v>NA</v>
      </c>
      <c r="AV384" s="166" t="str">
        <f>IF(AU384="NA","",IF(AU384=999999, "", IF(AU384=888888, "", IF(COUNTIF($AU$11:AU384,AU384)=1,AU384,""))))</f>
        <v/>
      </c>
      <c r="AW384" s="166" t="str">
        <f t="shared" si="130"/>
        <v>NA</v>
      </c>
      <c r="AX384" s="166" t="str">
        <f>IF(AW384="NA","",IF(AW384=999999, "", IF(AW384=888888, "", IF(COUNTIF($AW$11:AW384,AW384)=1,AW384,""))))</f>
        <v/>
      </c>
      <c r="AY384" s="166" t="str">
        <f t="shared" si="131"/>
        <v>NA</v>
      </c>
      <c r="AZ384" s="166" t="str">
        <f>IF(AY384="NA","",IF(AY384=999999, "", IF(AY384=888888, "", IF(COUNTIF($AY$11:AY384,AY384)=1,AY384,""))))</f>
        <v/>
      </c>
      <c r="BA384" s="166">
        <f t="shared" si="138"/>
        <v>0</v>
      </c>
      <c r="BB384" s="166">
        <f t="shared" si="139"/>
        <v>0</v>
      </c>
      <c r="BC384" s="166" t="str">
        <f t="shared" si="140"/>
        <v/>
      </c>
      <c r="BD384" s="166" t="str">
        <f t="shared" si="132"/>
        <v/>
      </c>
      <c r="BE384" s="120" t="str">
        <f t="shared" si="141"/>
        <v>NA</v>
      </c>
      <c r="BF384" s="120" t="str">
        <f>IF(BE384="NA","",IF(BE384=999999, "", IF(BE384=888888, "", IF(COUNTIF($BE$11:BE384,BE384)=1,BE384,""))))</f>
        <v/>
      </c>
      <c r="BG384" s="121"/>
      <c r="BH384" s="121"/>
      <c r="BI384" s="121"/>
      <c r="BJ384" s="121"/>
      <c r="BK384" s="121"/>
      <c r="BL384" s="121"/>
      <c r="BM384" s="119"/>
      <c r="BN384" s="119"/>
      <c r="BO384" s="119"/>
      <c r="BP384" s="119"/>
      <c r="BQ384" s="119"/>
      <c r="BR384" s="119"/>
      <c r="BS384" s="119"/>
      <c r="BT384" s="119"/>
      <c r="BU384" s="119"/>
      <c r="BV384" s="119"/>
      <c r="BW384" s="119"/>
      <c r="BX384" s="119"/>
      <c r="BY384" s="119"/>
      <c r="BZ384" s="121"/>
      <c r="CA384" s="121"/>
      <c r="CB384" s="121"/>
      <c r="CC384" s="121"/>
      <c r="CD384" s="118"/>
      <c r="CE384" s="118"/>
      <c r="CF384" s="26"/>
      <c r="CG384" s="26"/>
      <c r="CH384" s="26"/>
      <c r="CI384" s="26"/>
      <c r="CJ384" s="26"/>
      <c r="CK384" s="26"/>
      <c r="CL384" s="26"/>
      <c r="CM384" s="26"/>
      <c r="CN384" s="26"/>
      <c r="CO384" s="26"/>
      <c r="CP384" s="26"/>
      <c r="CQ384" s="26"/>
      <c r="CR384" s="26"/>
      <c r="CS384" s="26"/>
      <c r="CT384" s="26"/>
      <c r="CU384" s="26"/>
    </row>
    <row r="385" spans="1:99" ht="15.5" x14ac:dyDescent="0.35">
      <c r="A385" s="203" t="str">
        <f t="shared" si="133"/>
        <v/>
      </c>
      <c r="B385" s="161" t="str">
        <f>IF('Year 8 _2022'!$B384="","", 'Year 8 _2022'!$B384)</f>
        <v/>
      </c>
      <c r="C385" s="160" t="str">
        <f>IF('Year 8 _2022'!$C384="","", 'Year 8 _2022'!$C384)</f>
        <v>NA</v>
      </c>
      <c r="D385" s="149" t="str">
        <f>IF('Year 8 _2022'!$D384="","", 'Year 8 _2022'!$D384)</f>
        <v/>
      </c>
      <c r="E385" s="138"/>
      <c r="F385" s="230" t="str">
        <f>IF('Year 8 _2022'!$E384="","", 'Year 8 _2022'!$E384)</f>
        <v/>
      </c>
      <c r="G385" s="161" t="str">
        <f>IF('Year 8 _2022'!$AB384="","", 'Year 8 _2022'!$AB384)</f>
        <v/>
      </c>
      <c r="H385" s="120"/>
      <c r="I385" s="171" t="str">
        <f>IF('Year 8 _2022'!$I384="","", 'Year 8 _2022'!$I384)</f>
        <v/>
      </c>
      <c r="J385" s="181"/>
      <c r="K385" s="180" t="str">
        <f>IF('Year 8 _2022'!$J384="","", 'Year 8 _2022'!$J384)</f>
        <v/>
      </c>
      <c r="L385" s="181"/>
      <c r="M385" s="180">
        <f t="shared" si="142"/>
        <v>0</v>
      </c>
      <c r="N385" s="180" t="str">
        <f>IF('Year 8 _2022'!$L384="","", 'Year 8 _2022'!$L384)</f>
        <v/>
      </c>
      <c r="O385" s="181"/>
      <c r="P385" s="171">
        <f>IF('Year 8 _2022'!$O384="",0, ('Year 8 _2022'!$O384+'Year 8 _2022'!$R384))</f>
        <v>0</v>
      </c>
      <c r="Q385" s="181"/>
      <c r="R385" s="180">
        <f>IF('Year 8 _2022'!$P384="",0, 'Year 8 _2022'!$P384)</f>
        <v>0</v>
      </c>
      <c r="S385" s="242"/>
      <c r="T385" s="349"/>
      <c r="U385" s="242"/>
      <c r="V385" s="174">
        <f t="shared" si="134"/>
        <v>0</v>
      </c>
      <c r="W385" s="351"/>
      <c r="X385" s="175"/>
      <c r="Y385" s="180">
        <f>IF('Year 8 _2022'!$V384="",0, ('Year 8 _2022'!$V384+'Year 8 _2022'!$Y384))</f>
        <v>0</v>
      </c>
      <c r="Z385" s="181"/>
      <c r="AA385" s="162">
        <f>IF('Year 8 _2022'!$W384="",0, 'Year 8 _2022'!$W384)</f>
        <v>0</v>
      </c>
      <c r="AB385" s="184"/>
      <c r="AC385" s="353"/>
      <c r="AD385" s="120"/>
      <c r="AE385" s="174">
        <f t="shared" si="144"/>
        <v>0</v>
      </c>
      <c r="AF385" s="183"/>
      <c r="AG385" s="165" t="str">
        <f t="shared" si="135"/>
        <v/>
      </c>
      <c r="AH385" s="170" t="str">
        <f t="shared" si="136"/>
        <v/>
      </c>
      <c r="AI385" s="153">
        <f t="shared" si="121"/>
        <v>0</v>
      </c>
      <c r="AJ385" s="166" t="str">
        <f t="shared" si="137"/>
        <v>NA</v>
      </c>
      <c r="AK385" s="166" t="str">
        <f t="shared" si="122"/>
        <v/>
      </c>
      <c r="AL385" s="166" t="str">
        <f t="shared" si="123"/>
        <v/>
      </c>
      <c r="AM385" s="166" t="str">
        <f t="shared" si="124"/>
        <v/>
      </c>
      <c r="AN385" s="166">
        <f t="shared" si="125"/>
        <v>0</v>
      </c>
      <c r="AO385" s="166">
        <f t="shared" si="126"/>
        <v>0</v>
      </c>
      <c r="AP385" s="166">
        <f t="shared" si="127"/>
        <v>0</v>
      </c>
      <c r="AQ385" s="166">
        <f t="shared" si="128"/>
        <v>0</v>
      </c>
      <c r="AR385" s="167" t="str">
        <f>IF('Year 8 _2022'!$S384="","", 'Year 8 _2022'!$S384)</f>
        <v/>
      </c>
      <c r="AS385" s="166" t="str">
        <f>IF('Year 8 _2022'!$Z384="","", 'Year 8 _2022'!$Z384)</f>
        <v/>
      </c>
      <c r="AT385" s="166" t="str">
        <f t="shared" si="143"/>
        <v/>
      </c>
      <c r="AU385" s="166" t="str">
        <f t="shared" si="129"/>
        <v>NA</v>
      </c>
      <c r="AV385" s="166" t="str">
        <f>IF(AU385="NA","",IF(AU385=999999, "", IF(AU385=888888, "", IF(COUNTIF($AU$11:AU385,AU385)=1,AU385,""))))</f>
        <v/>
      </c>
      <c r="AW385" s="166" t="str">
        <f t="shared" si="130"/>
        <v>NA</v>
      </c>
      <c r="AX385" s="166" t="str">
        <f>IF(AW385="NA","",IF(AW385=999999, "", IF(AW385=888888, "", IF(COUNTIF($AW$11:AW385,AW385)=1,AW385,""))))</f>
        <v/>
      </c>
      <c r="AY385" s="166" t="str">
        <f t="shared" si="131"/>
        <v>NA</v>
      </c>
      <c r="AZ385" s="166" t="str">
        <f>IF(AY385="NA","",IF(AY385=999999, "", IF(AY385=888888, "", IF(COUNTIF($AY$11:AY385,AY385)=1,AY385,""))))</f>
        <v/>
      </c>
      <c r="BA385" s="166">
        <f t="shared" si="138"/>
        <v>0</v>
      </c>
      <c r="BB385" s="166">
        <f t="shared" si="139"/>
        <v>0</v>
      </c>
      <c r="BC385" s="166" t="str">
        <f t="shared" si="140"/>
        <v/>
      </c>
      <c r="BD385" s="166" t="str">
        <f t="shared" si="132"/>
        <v/>
      </c>
      <c r="BE385" s="120" t="str">
        <f t="shared" si="141"/>
        <v>NA</v>
      </c>
      <c r="BF385" s="120" t="str">
        <f>IF(BE385="NA","",IF(BE385=999999, "", IF(BE385=888888, "", IF(COUNTIF($BE$11:BE385,BE385)=1,BE385,""))))</f>
        <v/>
      </c>
      <c r="BG385" s="121"/>
      <c r="BH385" s="121"/>
      <c r="BI385" s="121"/>
      <c r="BJ385" s="121"/>
      <c r="BK385" s="121"/>
      <c r="BL385" s="121"/>
      <c r="BM385" s="119"/>
      <c r="BN385" s="119"/>
      <c r="BO385" s="119"/>
      <c r="BP385" s="119"/>
      <c r="BQ385" s="119"/>
      <c r="BR385" s="119"/>
      <c r="BS385" s="119"/>
      <c r="BT385" s="119"/>
      <c r="BU385" s="119"/>
      <c r="BV385" s="119"/>
      <c r="BW385" s="119"/>
      <c r="BX385" s="119"/>
      <c r="BY385" s="119"/>
      <c r="BZ385" s="121"/>
      <c r="CA385" s="121"/>
      <c r="CB385" s="121"/>
      <c r="CC385" s="121"/>
      <c r="CD385" s="118"/>
      <c r="CE385" s="118"/>
      <c r="CF385" s="26"/>
      <c r="CG385" s="26"/>
      <c r="CH385" s="26"/>
      <c r="CI385" s="26"/>
      <c r="CJ385" s="26"/>
      <c r="CK385" s="26"/>
      <c r="CL385" s="26"/>
      <c r="CM385" s="26"/>
      <c r="CN385" s="26"/>
      <c r="CO385" s="26"/>
      <c r="CP385" s="26"/>
      <c r="CQ385" s="26"/>
      <c r="CR385" s="26"/>
      <c r="CS385" s="26"/>
      <c r="CT385" s="26"/>
      <c r="CU385" s="26"/>
    </row>
    <row r="386" spans="1:99" ht="15.5" x14ac:dyDescent="0.35">
      <c r="A386" s="203" t="str">
        <f t="shared" si="133"/>
        <v/>
      </c>
      <c r="B386" s="161" t="str">
        <f>IF('Year 8 _2022'!$B385="","", 'Year 8 _2022'!$B385)</f>
        <v/>
      </c>
      <c r="C386" s="160" t="str">
        <f>IF('Year 8 _2022'!$C385="","", 'Year 8 _2022'!$C385)</f>
        <v>NA</v>
      </c>
      <c r="D386" s="149" t="str">
        <f>IF('Year 8 _2022'!$D385="","", 'Year 8 _2022'!$D385)</f>
        <v/>
      </c>
      <c r="E386" s="138"/>
      <c r="F386" s="230" t="str">
        <f>IF('Year 8 _2022'!$E385="","", 'Year 8 _2022'!$E385)</f>
        <v/>
      </c>
      <c r="G386" s="161" t="str">
        <f>IF('Year 8 _2022'!$AB385="","", 'Year 8 _2022'!$AB385)</f>
        <v/>
      </c>
      <c r="H386" s="120"/>
      <c r="I386" s="171" t="str">
        <f>IF('Year 8 _2022'!$I385="","", 'Year 8 _2022'!$I385)</f>
        <v/>
      </c>
      <c r="J386" s="181"/>
      <c r="K386" s="180" t="str">
        <f>IF('Year 8 _2022'!$J385="","", 'Year 8 _2022'!$J385)</f>
        <v/>
      </c>
      <c r="L386" s="181"/>
      <c r="M386" s="180">
        <f t="shared" si="142"/>
        <v>0</v>
      </c>
      <c r="N386" s="180" t="str">
        <f>IF('Year 8 _2022'!$L385="","", 'Year 8 _2022'!$L385)</f>
        <v/>
      </c>
      <c r="O386" s="181"/>
      <c r="P386" s="171">
        <f>IF('Year 8 _2022'!$O385="",0, ('Year 8 _2022'!$O385+'Year 8 _2022'!$R385))</f>
        <v>0</v>
      </c>
      <c r="Q386" s="181"/>
      <c r="R386" s="180">
        <f>IF('Year 8 _2022'!$P385="",0, 'Year 8 _2022'!$P385)</f>
        <v>0</v>
      </c>
      <c r="S386" s="242"/>
      <c r="T386" s="349"/>
      <c r="U386" s="242"/>
      <c r="V386" s="174">
        <f t="shared" si="134"/>
        <v>0</v>
      </c>
      <c r="W386" s="351"/>
      <c r="X386" s="175"/>
      <c r="Y386" s="180">
        <f>IF('Year 8 _2022'!$V385="",0, ('Year 8 _2022'!$V385+'Year 8 _2022'!$Y385))</f>
        <v>0</v>
      </c>
      <c r="Z386" s="181"/>
      <c r="AA386" s="162">
        <f>IF('Year 8 _2022'!$W385="",0, 'Year 8 _2022'!$W385)</f>
        <v>0</v>
      </c>
      <c r="AB386" s="184"/>
      <c r="AC386" s="353"/>
      <c r="AD386" s="120"/>
      <c r="AE386" s="174">
        <f t="shared" si="144"/>
        <v>0</v>
      </c>
      <c r="AF386" s="183"/>
      <c r="AG386" s="165" t="str">
        <f t="shared" si="135"/>
        <v/>
      </c>
      <c r="AH386" s="170" t="str">
        <f t="shared" si="136"/>
        <v/>
      </c>
      <c r="AI386" s="153">
        <f t="shared" si="121"/>
        <v>0</v>
      </c>
      <c r="AJ386" s="166" t="str">
        <f t="shared" si="137"/>
        <v>NA</v>
      </c>
      <c r="AK386" s="166" t="str">
        <f t="shared" si="122"/>
        <v/>
      </c>
      <c r="AL386" s="166" t="str">
        <f t="shared" si="123"/>
        <v/>
      </c>
      <c r="AM386" s="166" t="str">
        <f t="shared" si="124"/>
        <v/>
      </c>
      <c r="AN386" s="166">
        <f t="shared" si="125"/>
        <v>0</v>
      </c>
      <c r="AO386" s="166">
        <f t="shared" si="126"/>
        <v>0</v>
      </c>
      <c r="AP386" s="166">
        <f t="shared" si="127"/>
        <v>0</v>
      </c>
      <c r="AQ386" s="166">
        <f t="shared" si="128"/>
        <v>0</v>
      </c>
      <c r="AR386" s="167" t="str">
        <f>IF('Year 8 _2022'!$S385="","", 'Year 8 _2022'!$S385)</f>
        <v/>
      </c>
      <c r="AS386" s="166" t="str">
        <f>IF('Year 8 _2022'!$Z385="","", 'Year 8 _2022'!$Z385)</f>
        <v/>
      </c>
      <c r="AT386" s="166" t="str">
        <f t="shared" si="143"/>
        <v/>
      </c>
      <c r="AU386" s="166" t="str">
        <f t="shared" si="129"/>
        <v>NA</v>
      </c>
      <c r="AV386" s="166" t="str">
        <f>IF(AU386="NA","",IF(AU386=999999, "", IF(AU386=888888, "", IF(COUNTIF($AU$11:AU386,AU386)=1,AU386,""))))</f>
        <v/>
      </c>
      <c r="AW386" s="166" t="str">
        <f t="shared" si="130"/>
        <v>NA</v>
      </c>
      <c r="AX386" s="166" t="str">
        <f>IF(AW386="NA","",IF(AW386=999999, "", IF(AW386=888888, "", IF(COUNTIF($AW$11:AW386,AW386)=1,AW386,""))))</f>
        <v/>
      </c>
      <c r="AY386" s="166" t="str">
        <f t="shared" si="131"/>
        <v>NA</v>
      </c>
      <c r="AZ386" s="166" t="str">
        <f>IF(AY386="NA","",IF(AY386=999999, "", IF(AY386=888888, "", IF(COUNTIF($AY$11:AY386,AY386)=1,AY386,""))))</f>
        <v/>
      </c>
      <c r="BA386" s="166">
        <f t="shared" si="138"/>
        <v>0</v>
      </c>
      <c r="BB386" s="166">
        <f t="shared" si="139"/>
        <v>0</v>
      </c>
      <c r="BC386" s="166" t="str">
        <f t="shared" si="140"/>
        <v/>
      </c>
      <c r="BD386" s="166" t="str">
        <f t="shared" si="132"/>
        <v/>
      </c>
      <c r="BE386" s="120" t="str">
        <f t="shared" si="141"/>
        <v>NA</v>
      </c>
      <c r="BF386" s="120" t="str">
        <f>IF(BE386="NA","",IF(BE386=999999, "", IF(BE386=888888, "", IF(COUNTIF($BE$11:BE386,BE386)=1,BE386,""))))</f>
        <v/>
      </c>
      <c r="BG386" s="121"/>
      <c r="BH386" s="121"/>
      <c r="BI386" s="121"/>
      <c r="BJ386" s="121"/>
      <c r="BK386" s="121"/>
      <c r="BL386" s="121"/>
      <c r="BM386" s="119"/>
      <c r="BN386" s="119"/>
      <c r="BO386" s="119"/>
      <c r="BP386" s="119"/>
      <c r="BQ386" s="119"/>
      <c r="BR386" s="119"/>
      <c r="BS386" s="119"/>
      <c r="BT386" s="119"/>
      <c r="BU386" s="119"/>
      <c r="BV386" s="119"/>
      <c r="BW386" s="119"/>
      <c r="BX386" s="119"/>
      <c r="BY386" s="119"/>
      <c r="BZ386" s="121"/>
      <c r="CA386" s="121"/>
      <c r="CB386" s="121"/>
      <c r="CC386" s="121"/>
      <c r="CD386" s="118"/>
      <c r="CE386" s="118"/>
      <c r="CF386" s="26"/>
      <c r="CG386" s="26"/>
      <c r="CH386" s="26"/>
      <c r="CI386" s="26"/>
      <c r="CJ386" s="26"/>
      <c r="CK386" s="26"/>
      <c r="CL386" s="26"/>
      <c r="CM386" s="26"/>
      <c r="CN386" s="26"/>
      <c r="CO386" s="26"/>
      <c r="CP386" s="26"/>
      <c r="CQ386" s="26"/>
      <c r="CR386" s="26"/>
      <c r="CS386" s="26"/>
      <c r="CT386" s="26"/>
      <c r="CU386" s="26"/>
    </row>
    <row r="387" spans="1:99" ht="15.5" x14ac:dyDescent="0.35">
      <c r="A387" s="203" t="str">
        <f t="shared" si="133"/>
        <v/>
      </c>
      <c r="B387" s="161" t="str">
        <f>IF('Year 8 _2022'!$B386="","", 'Year 8 _2022'!$B386)</f>
        <v/>
      </c>
      <c r="C387" s="160" t="str">
        <f>IF('Year 8 _2022'!$C386="","", 'Year 8 _2022'!$C386)</f>
        <v>NA</v>
      </c>
      <c r="D387" s="149" t="str">
        <f>IF('Year 8 _2022'!$D386="","", 'Year 8 _2022'!$D386)</f>
        <v/>
      </c>
      <c r="E387" s="138"/>
      <c r="F387" s="230" t="str">
        <f>IF('Year 8 _2022'!$E386="","", 'Year 8 _2022'!$E386)</f>
        <v/>
      </c>
      <c r="G387" s="161" t="str">
        <f>IF('Year 8 _2022'!$AB386="","", 'Year 8 _2022'!$AB386)</f>
        <v/>
      </c>
      <c r="H387" s="120"/>
      <c r="I387" s="171" t="str">
        <f>IF('Year 8 _2022'!$I386="","", 'Year 8 _2022'!$I386)</f>
        <v/>
      </c>
      <c r="J387" s="181"/>
      <c r="K387" s="180" t="str">
        <f>IF('Year 8 _2022'!$J386="","", 'Year 8 _2022'!$J386)</f>
        <v/>
      </c>
      <c r="L387" s="181"/>
      <c r="M387" s="180">
        <f t="shared" si="142"/>
        <v>0</v>
      </c>
      <c r="N387" s="180" t="str">
        <f>IF('Year 8 _2022'!$L386="","", 'Year 8 _2022'!$L386)</f>
        <v/>
      </c>
      <c r="O387" s="181"/>
      <c r="P387" s="171">
        <f>IF('Year 8 _2022'!$O386="",0, ('Year 8 _2022'!$O386+'Year 8 _2022'!$R386))</f>
        <v>0</v>
      </c>
      <c r="Q387" s="181"/>
      <c r="R387" s="180">
        <f>IF('Year 8 _2022'!$P386="",0, 'Year 8 _2022'!$P386)</f>
        <v>0</v>
      </c>
      <c r="S387" s="242"/>
      <c r="T387" s="349"/>
      <c r="U387" s="242"/>
      <c r="V387" s="174">
        <f t="shared" si="134"/>
        <v>0</v>
      </c>
      <c r="W387" s="351"/>
      <c r="X387" s="175"/>
      <c r="Y387" s="180">
        <f>IF('Year 8 _2022'!$V386="",0, ('Year 8 _2022'!$V386+'Year 8 _2022'!$Y386))</f>
        <v>0</v>
      </c>
      <c r="Z387" s="181"/>
      <c r="AA387" s="162">
        <f>IF('Year 8 _2022'!$W386="",0, 'Year 8 _2022'!$W386)</f>
        <v>0</v>
      </c>
      <c r="AB387" s="184"/>
      <c r="AC387" s="353"/>
      <c r="AD387" s="120"/>
      <c r="AE387" s="174">
        <f t="shared" si="144"/>
        <v>0</v>
      </c>
      <c r="AF387" s="183"/>
      <c r="AG387" s="165" t="str">
        <f t="shared" si="135"/>
        <v/>
      </c>
      <c r="AH387" s="170" t="str">
        <f t="shared" si="136"/>
        <v/>
      </c>
      <c r="AI387" s="153">
        <f t="shared" si="121"/>
        <v>0</v>
      </c>
      <c r="AJ387" s="166" t="str">
        <f t="shared" si="137"/>
        <v>NA</v>
      </c>
      <c r="AK387" s="166" t="str">
        <f t="shared" si="122"/>
        <v/>
      </c>
      <c r="AL387" s="166" t="str">
        <f t="shared" si="123"/>
        <v/>
      </c>
      <c r="AM387" s="166" t="str">
        <f t="shared" si="124"/>
        <v/>
      </c>
      <c r="AN387" s="166">
        <f t="shared" si="125"/>
        <v>0</v>
      </c>
      <c r="AO387" s="166">
        <f t="shared" si="126"/>
        <v>0</v>
      </c>
      <c r="AP387" s="166">
        <f t="shared" si="127"/>
        <v>0</v>
      </c>
      <c r="AQ387" s="166">
        <f t="shared" si="128"/>
        <v>0</v>
      </c>
      <c r="AR387" s="167" t="str">
        <f>IF('Year 8 _2022'!$S386="","", 'Year 8 _2022'!$S386)</f>
        <v/>
      </c>
      <c r="AS387" s="166" t="str">
        <f>IF('Year 8 _2022'!$Z386="","", 'Year 8 _2022'!$Z386)</f>
        <v/>
      </c>
      <c r="AT387" s="166" t="str">
        <f t="shared" si="143"/>
        <v/>
      </c>
      <c r="AU387" s="166" t="str">
        <f t="shared" si="129"/>
        <v>NA</v>
      </c>
      <c r="AV387" s="166" t="str">
        <f>IF(AU387="NA","",IF(AU387=999999, "", IF(AU387=888888, "", IF(COUNTIF($AU$11:AU387,AU387)=1,AU387,""))))</f>
        <v/>
      </c>
      <c r="AW387" s="166" t="str">
        <f t="shared" si="130"/>
        <v>NA</v>
      </c>
      <c r="AX387" s="166" t="str">
        <f>IF(AW387="NA","",IF(AW387=999999, "", IF(AW387=888888, "", IF(COUNTIF($AW$11:AW387,AW387)=1,AW387,""))))</f>
        <v/>
      </c>
      <c r="AY387" s="166" t="str">
        <f t="shared" si="131"/>
        <v>NA</v>
      </c>
      <c r="AZ387" s="166" t="str">
        <f>IF(AY387="NA","",IF(AY387=999999, "", IF(AY387=888888, "", IF(COUNTIF($AY$11:AY387,AY387)=1,AY387,""))))</f>
        <v/>
      </c>
      <c r="BA387" s="166">
        <f t="shared" si="138"/>
        <v>0</v>
      </c>
      <c r="BB387" s="166">
        <f t="shared" si="139"/>
        <v>0</v>
      </c>
      <c r="BC387" s="166" t="str">
        <f t="shared" si="140"/>
        <v/>
      </c>
      <c r="BD387" s="166" t="str">
        <f t="shared" si="132"/>
        <v/>
      </c>
      <c r="BE387" s="120" t="str">
        <f t="shared" si="141"/>
        <v>NA</v>
      </c>
      <c r="BF387" s="120" t="str">
        <f>IF(BE387="NA","",IF(BE387=999999, "", IF(BE387=888888, "", IF(COUNTIF($BE$11:BE387,BE387)=1,BE387,""))))</f>
        <v/>
      </c>
      <c r="BG387" s="121"/>
      <c r="BH387" s="121"/>
      <c r="BI387" s="121"/>
      <c r="BJ387" s="121"/>
      <c r="BK387" s="121"/>
      <c r="BL387" s="121"/>
      <c r="BM387" s="119"/>
      <c r="BN387" s="119"/>
      <c r="BO387" s="119"/>
      <c r="BP387" s="119"/>
      <c r="BQ387" s="119"/>
      <c r="BR387" s="119"/>
      <c r="BS387" s="119"/>
      <c r="BT387" s="119"/>
      <c r="BU387" s="119"/>
      <c r="BV387" s="119"/>
      <c r="BW387" s="119"/>
      <c r="BX387" s="119"/>
      <c r="BY387" s="119"/>
      <c r="BZ387" s="121"/>
      <c r="CA387" s="121"/>
      <c r="CB387" s="121"/>
      <c r="CC387" s="121"/>
      <c r="CD387" s="118"/>
      <c r="CE387" s="118"/>
      <c r="CF387" s="26"/>
      <c r="CG387" s="26"/>
      <c r="CH387" s="26"/>
      <c r="CI387" s="26"/>
      <c r="CJ387" s="26"/>
      <c r="CK387" s="26"/>
      <c r="CL387" s="26"/>
      <c r="CM387" s="26"/>
      <c r="CN387" s="26"/>
      <c r="CO387" s="26"/>
      <c r="CP387" s="26"/>
      <c r="CQ387" s="26"/>
      <c r="CR387" s="26"/>
      <c r="CS387" s="26"/>
      <c r="CT387" s="26"/>
      <c r="CU387" s="26"/>
    </row>
    <row r="388" spans="1:99" ht="15.5" x14ac:dyDescent="0.35">
      <c r="A388" s="203" t="str">
        <f t="shared" si="133"/>
        <v/>
      </c>
      <c r="B388" s="161" t="str">
        <f>IF('Year 8 _2022'!$B387="","", 'Year 8 _2022'!$B387)</f>
        <v/>
      </c>
      <c r="C388" s="160" t="str">
        <f>IF('Year 8 _2022'!$C387="","", 'Year 8 _2022'!$C387)</f>
        <v>NA</v>
      </c>
      <c r="D388" s="149" t="str">
        <f>IF('Year 8 _2022'!$D387="","", 'Year 8 _2022'!$D387)</f>
        <v/>
      </c>
      <c r="E388" s="138"/>
      <c r="F388" s="230" t="str">
        <f>IF('Year 8 _2022'!$E387="","", 'Year 8 _2022'!$E387)</f>
        <v/>
      </c>
      <c r="G388" s="161" t="str">
        <f>IF('Year 8 _2022'!$AB387="","", 'Year 8 _2022'!$AB387)</f>
        <v/>
      </c>
      <c r="H388" s="120"/>
      <c r="I388" s="171" t="str">
        <f>IF('Year 8 _2022'!$I387="","", 'Year 8 _2022'!$I387)</f>
        <v/>
      </c>
      <c r="J388" s="181"/>
      <c r="K388" s="180" t="str">
        <f>IF('Year 8 _2022'!$J387="","", 'Year 8 _2022'!$J387)</f>
        <v/>
      </c>
      <c r="L388" s="181"/>
      <c r="M388" s="180">
        <f t="shared" si="142"/>
        <v>0</v>
      </c>
      <c r="N388" s="180" t="str">
        <f>IF('Year 8 _2022'!$L387="","", 'Year 8 _2022'!$L387)</f>
        <v/>
      </c>
      <c r="O388" s="181"/>
      <c r="P388" s="171">
        <f>IF('Year 8 _2022'!$O387="",0, ('Year 8 _2022'!$O387+'Year 8 _2022'!$R387))</f>
        <v>0</v>
      </c>
      <c r="Q388" s="181"/>
      <c r="R388" s="180">
        <f>IF('Year 8 _2022'!$P387="",0, 'Year 8 _2022'!$P387)</f>
        <v>0</v>
      </c>
      <c r="S388" s="242"/>
      <c r="T388" s="349"/>
      <c r="U388" s="242"/>
      <c r="V388" s="174">
        <f t="shared" si="134"/>
        <v>0</v>
      </c>
      <c r="W388" s="351"/>
      <c r="X388" s="175"/>
      <c r="Y388" s="180">
        <f>IF('Year 8 _2022'!$V387="",0, ('Year 8 _2022'!$V387+'Year 8 _2022'!$Y387))</f>
        <v>0</v>
      </c>
      <c r="Z388" s="181"/>
      <c r="AA388" s="162">
        <f>IF('Year 8 _2022'!$W387="",0, 'Year 8 _2022'!$W387)</f>
        <v>0</v>
      </c>
      <c r="AB388" s="184"/>
      <c r="AC388" s="353"/>
      <c r="AD388" s="120"/>
      <c r="AE388" s="174">
        <f t="shared" si="144"/>
        <v>0</v>
      </c>
      <c r="AF388" s="183"/>
      <c r="AG388" s="165" t="str">
        <f t="shared" si="135"/>
        <v/>
      </c>
      <c r="AH388" s="170" t="str">
        <f t="shared" si="136"/>
        <v/>
      </c>
      <c r="AI388" s="153">
        <f t="shared" si="121"/>
        <v>0</v>
      </c>
      <c r="AJ388" s="166" t="str">
        <f t="shared" si="137"/>
        <v>NA</v>
      </c>
      <c r="AK388" s="166" t="str">
        <f t="shared" si="122"/>
        <v/>
      </c>
      <c r="AL388" s="166" t="str">
        <f t="shared" si="123"/>
        <v/>
      </c>
      <c r="AM388" s="166" t="str">
        <f t="shared" si="124"/>
        <v/>
      </c>
      <c r="AN388" s="166">
        <f t="shared" si="125"/>
        <v>0</v>
      </c>
      <c r="AO388" s="166">
        <f t="shared" si="126"/>
        <v>0</v>
      </c>
      <c r="AP388" s="166">
        <f t="shared" si="127"/>
        <v>0</v>
      </c>
      <c r="AQ388" s="166">
        <f t="shared" si="128"/>
        <v>0</v>
      </c>
      <c r="AR388" s="167" t="str">
        <f>IF('Year 8 _2022'!$S387="","", 'Year 8 _2022'!$S387)</f>
        <v/>
      </c>
      <c r="AS388" s="166" t="str">
        <f>IF('Year 8 _2022'!$Z387="","", 'Year 8 _2022'!$Z387)</f>
        <v/>
      </c>
      <c r="AT388" s="166" t="str">
        <f t="shared" si="143"/>
        <v/>
      </c>
      <c r="AU388" s="166" t="str">
        <f t="shared" si="129"/>
        <v>NA</v>
      </c>
      <c r="AV388" s="166" t="str">
        <f>IF(AU388="NA","",IF(AU388=999999, "", IF(AU388=888888, "", IF(COUNTIF($AU$11:AU388,AU388)=1,AU388,""))))</f>
        <v/>
      </c>
      <c r="AW388" s="166" t="str">
        <f t="shared" si="130"/>
        <v>NA</v>
      </c>
      <c r="AX388" s="166" t="str">
        <f>IF(AW388="NA","",IF(AW388=999999, "", IF(AW388=888888, "", IF(COUNTIF($AW$11:AW388,AW388)=1,AW388,""))))</f>
        <v/>
      </c>
      <c r="AY388" s="166" t="str">
        <f t="shared" si="131"/>
        <v>NA</v>
      </c>
      <c r="AZ388" s="166" t="str">
        <f>IF(AY388="NA","",IF(AY388=999999, "", IF(AY388=888888, "", IF(COUNTIF($AY$11:AY388,AY388)=1,AY388,""))))</f>
        <v/>
      </c>
      <c r="BA388" s="166">
        <f t="shared" si="138"/>
        <v>0</v>
      </c>
      <c r="BB388" s="166">
        <f t="shared" si="139"/>
        <v>0</v>
      </c>
      <c r="BC388" s="166" t="str">
        <f t="shared" si="140"/>
        <v/>
      </c>
      <c r="BD388" s="166" t="str">
        <f t="shared" si="132"/>
        <v/>
      </c>
      <c r="BE388" s="120" t="str">
        <f t="shared" si="141"/>
        <v>NA</v>
      </c>
      <c r="BF388" s="120" t="str">
        <f>IF(BE388="NA","",IF(BE388=999999, "", IF(BE388=888888, "", IF(COUNTIF($BE$11:BE388,BE388)=1,BE388,""))))</f>
        <v/>
      </c>
      <c r="BG388" s="121"/>
      <c r="BH388" s="121"/>
      <c r="BI388" s="121"/>
      <c r="BJ388" s="121"/>
      <c r="BK388" s="121"/>
      <c r="BL388" s="121"/>
      <c r="BM388" s="119"/>
      <c r="BN388" s="119"/>
      <c r="BO388" s="119"/>
      <c r="BP388" s="119"/>
      <c r="BQ388" s="119"/>
      <c r="BR388" s="119"/>
      <c r="BS388" s="119"/>
      <c r="BT388" s="119"/>
      <c r="BU388" s="119"/>
      <c r="BV388" s="119"/>
      <c r="BW388" s="119"/>
      <c r="BX388" s="119"/>
      <c r="BY388" s="119"/>
      <c r="BZ388" s="121"/>
      <c r="CA388" s="121"/>
      <c r="CB388" s="121"/>
      <c r="CC388" s="121"/>
      <c r="CD388" s="118"/>
      <c r="CE388" s="118"/>
      <c r="CF388" s="26"/>
      <c r="CG388" s="26"/>
      <c r="CH388" s="26"/>
      <c r="CI388" s="26"/>
      <c r="CJ388" s="26"/>
      <c r="CK388" s="26"/>
      <c r="CL388" s="26"/>
      <c r="CM388" s="26"/>
      <c r="CN388" s="26"/>
      <c r="CO388" s="26"/>
      <c r="CP388" s="26"/>
      <c r="CQ388" s="26"/>
      <c r="CR388" s="26"/>
      <c r="CS388" s="26"/>
      <c r="CT388" s="26"/>
      <c r="CU388" s="26"/>
    </row>
    <row r="389" spans="1:99" ht="15.5" x14ac:dyDescent="0.35">
      <c r="A389" s="203" t="str">
        <f t="shared" si="133"/>
        <v/>
      </c>
      <c r="B389" s="161" t="str">
        <f>IF('Year 8 _2022'!$B388="","", 'Year 8 _2022'!$B388)</f>
        <v/>
      </c>
      <c r="C389" s="160" t="str">
        <f>IF('Year 8 _2022'!$C388="","", 'Year 8 _2022'!$C388)</f>
        <v>NA</v>
      </c>
      <c r="D389" s="149" t="str">
        <f>IF('Year 8 _2022'!$D388="","", 'Year 8 _2022'!$D388)</f>
        <v/>
      </c>
      <c r="E389" s="138"/>
      <c r="F389" s="230" t="str">
        <f>IF('Year 8 _2022'!$E388="","", 'Year 8 _2022'!$E388)</f>
        <v/>
      </c>
      <c r="G389" s="161" t="str">
        <f>IF('Year 8 _2022'!$AB388="","", 'Year 8 _2022'!$AB388)</f>
        <v/>
      </c>
      <c r="H389" s="120"/>
      <c r="I389" s="171" t="str">
        <f>IF('Year 8 _2022'!$I388="","", 'Year 8 _2022'!$I388)</f>
        <v/>
      </c>
      <c r="J389" s="181"/>
      <c r="K389" s="180" t="str">
        <f>IF('Year 8 _2022'!$J388="","", 'Year 8 _2022'!$J388)</f>
        <v/>
      </c>
      <c r="L389" s="181"/>
      <c r="M389" s="180">
        <f t="shared" si="142"/>
        <v>0</v>
      </c>
      <c r="N389" s="180" t="str">
        <f>IF('Year 8 _2022'!$L388="","", 'Year 8 _2022'!$L388)</f>
        <v/>
      </c>
      <c r="O389" s="181"/>
      <c r="P389" s="171">
        <f>IF('Year 8 _2022'!$O388="",0, ('Year 8 _2022'!$O388+'Year 8 _2022'!$R388))</f>
        <v>0</v>
      </c>
      <c r="Q389" s="181"/>
      <c r="R389" s="180">
        <f>IF('Year 8 _2022'!$P388="",0, 'Year 8 _2022'!$P388)</f>
        <v>0</v>
      </c>
      <c r="S389" s="242"/>
      <c r="T389" s="349"/>
      <c r="U389" s="242"/>
      <c r="V389" s="174">
        <f t="shared" si="134"/>
        <v>0</v>
      </c>
      <c r="W389" s="351"/>
      <c r="X389" s="175"/>
      <c r="Y389" s="180">
        <f>IF('Year 8 _2022'!$V388="",0, ('Year 8 _2022'!$V388+'Year 8 _2022'!$Y388))</f>
        <v>0</v>
      </c>
      <c r="Z389" s="181"/>
      <c r="AA389" s="162">
        <f>IF('Year 8 _2022'!$W388="",0, 'Year 8 _2022'!$W388)</f>
        <v>0</v>
      </c>
      <c r="AB389" s="184"/>
      <c r="AC389" s="353"/>
      <c r="AD389" s="120"/>
      <c r="AE389" s="174">
        <f t="shared" si="144"/>
        <v>0</v>
      </c>
      <c r="AF389" s="183"/>
      <c r="AG389" s="165" t="str">
        <f t="shared" si="135"/>
        <v/>
      </c>
      <c r="AH389" s="170" t="str">
        <f t="shared" si="136"/>
        <v/>
      </c>
      <c r="AI389" s="153">
        <f t="shared" si="121"/>
        <v>0</v>
      </c>
      <c r="AJ389" s="166" t="str">
        <f t="shared" si="137"/>
        <v>NA</v>
      </c>
      <c r="AK389" s="166" t="str">
        <f t="shared" si="122"/>
        <v/>
      </c>
      <c r="AL389" s="166" t="str">
        <f t="shared" si="123"/>
        <v/>
      </c>
      <c r="AM389" s="166" t="str">
        <f t="shared" si="124"/>
        <v/>
      </c>
      <c r="AN389" s="166">
        <f t="shared" si="125"/>
        <v>0</v>
      </c>
      <c r="AO389" s="166">
        <f t="shared" si="126"/>
        <v>0</v>
      </c>
      <c r="AP389" s="166">
        <f t="shared" si="127"/>
        <v>0</v>
      </c>
      <c r="AQ389" s="166">
        <f t="shared" si="128"/>
        <v>0</v>
      </c>
      <c r="AR389" s="167" t="str">
        <f>IF('Year 8 _2022'!$S388="","", 'Year 8 _2022'!$S388)</f>
        <v/>
      </c>
      <c r="AS389" s="166" t="str">
        <f>IF('Year 8 _2022'!$Z388="","", 'Year 8 _2022'!$Z388)</f>
        <v/>
      </c>
      <c r="AT389" s="166" t="str">
        <f t="shared" si="143"/>
        <v/>
      </c>
      <c r="AU389" s="166" t="str">
        <f t="shared" si="129"/>
        <v>NA</v>
      </c>
      <c r="AV389" s="166" t="str">
        <f>IF(AU389="NA","",IF(AU389=999999, "", IF(AU389=888888, "", IF(COUNTIF($AU$11:AU389,AU389)=1,AU389,""))))</f>
        <v/>
      </c>
      <c r="AW389" s="166" t="str">
        <f t="shared" si="130"/>
        <v>NA</v>
      </c>
      <c r="AX389" s="166" t="str">
        <f>IF(AW389="NA","",IF(AW389=999999, "", IF(AW389=888888, "", IF(COUNTIF($AW$11:AW389,AW389)=1,AW389,""))))</f>
        <v/>
      </c>
      <c r="AY389" s="166" t="str">
        <f t="shared" si="131"/>
        <v>NA</v>
      </c>
      <c r="AZ389" s="166" t="str">
        <f>IF(AY389="NA","",IF(AY389=999999, "", IF(AY389=888888, "", IF(COUNTIF($AY$11:AY389,AY389)=1,AY389,""))))</f>
        <v/>
      </c>
      <c r="BA389" s="166">
        <f t="shared" si="138"/>
        <v>0</v>
      </c>
      <c r="BB389" s="166">
        <f t="shared" si="139"/>
        <v>0</v>
      </c>
      <c r="BC389" s="166" t="str">
        <f t="shared" si="140"/>
        <v/>
      </c>
      <c r="BD389" s="166" t="str">
        <f t="shared" si="132"/>
        <v/>
      </c>
      <c r="BE389" s="120" t="str">
        <f t="shared" si="141"/>
        <v>NA</v>
      </c>
      <c r="BF389" s="120" t="str">
        <f>IF(BE389="NA","",IF(BE389=999999, "", IF(BE389=888888, "", IF(COUNTIF($BE$11:BE389,BE389)=1,BE389,""))))</f>
        <v/>
      </c>
      <c r="BG389" s="121"/>
      <c r="BH389" s="121"/>
      <c r="BI389" s="121"/>
      <c r="BJ389" s="121"/>
      <c r="BK389" s="121"/>
      <c r="BL389" s="121"/>
      <c r="BM389" s="119"/>
      <c r="BN389" s="119"/>
      <c r="BO389" s="119"/>
      <c r="BP389" s="119"/>
      <c r="BQ389" s="119"/>
      <c r="BR389" s="119"/>
      <c r="BS389" s="119"/>
      <c r="BT389" s="119"/>
      <c r="BU389" s="119"/>
      <c r="BV389" s="119"/>
      <c r="BW389" s="119"/>
      <c r="BX389" s="119"/>
      <c r="BY389" s="119"/>
      <c r="BZ389" s="121"/>
      <c r="CA389" s="121"/>
      <c r="CB389" s="121"/>
      <c r="CC389" s="121"/>
      <c r="CD389" s="118"/>
      <c r="CE389" s="118"/>
      <c r="CF389" s="26"/>
      <c r="CG389" s="26"/>
      <c r="CH389" s="26"/>
      <c r="CI389" s="26"/>
      <c r="CJ389" s="26"/>
      <c r="CK389" s="26"/>
      <c r="CL389" s="26"/>
      <c r="CM389" s="26"/>
      <c r="CN389" s="26"/>
      <c r="CO389" s="26"/>
      <c r="CP389" s="26"/>
      <c r="CQ389" s="26"/>
      <c r="CR389" s="26"/>
      <c r="CS389" s="26"/>
      <c r="CT389" s="26"/>
      <c r="CU389" s="26"/>
    </row>
    <row r="390" spans="1:99" ht="15.5" x14ac:dyDescent="0.35">
      <c r="A390" s="203" t="str">
        <f t="shared" si="133"/>
        <v/>
      </c>
      <c r="B390" s="161" t="str">
        <f>IF('Year 8 _2022'!$B389="","", 'Year 8 _2022'!$B389)</f>
        <v/>
      </c>
      <c r="C390" s="160" t="str">
        <f>IF('Year 8 _2022'!$C389="","", 'Year 8 _2022'!$C389)</f>
        <v>NA</v>
      </c>
      <c r="D390" s="149" t="str">
        <f>IF('Year 8 _2022'!$D389="","", 'Year 8 _2022'!$D389)</f>
        <v/>
      </c>
      <c r="E390" s="138"/>
      <c r="F390" s="230" t="str">
        <f>IF('Year 8 _2022'!$E389="","", 'Year 8 _2022'!$E389)</f>
        <v/>
      </c>
      <c r="G390" s="161" t="str">
        <f>IF('Year 8 _2022'!$AB389="","", 'Year 8 _2022'!$AB389)</f>
        <v/>
      </c>
      <c r="H390" s="120"/>
      <c r="I390" s="171" t="str">
        <f>IF('Year 8 _2022'!$I389="","", 'Year 8 _2022'!$I389)</f>
        <v/>
      </c>
      <c r="J390" s="181"/>
      <c r="K390" s="180" t="str">
        <f>IF('Year 8 _2022'!$J389="","", 'Year 8 _2022'!$J389)</f>
        <v/>
      </c>
      <c r="L390" s="181"/>
      <c r="M390" s="180">
        <f t="shared" si="142"/>
        <v>0</v>
      </c>
      <c r="N390" s="180" t="str">
        <f>IF('Year 8 _2022'!$L389="","", 'Year 8 _2022'!$L389)</f>
        <v/>
      </c>
      <c r="O390" s="181"/>
      <c r="P390" s="171">
        <f>IF('Year 8 _2022'!$O389="",0, ('Year 8 _2022'!$O389+'Year 8 _2022'!$R389))</f>
        <v>0</v>
      </c>
      <c r="Q390" s="181"/>
      <c r="R390" s="180">
        <f>IF('Year 8 _2022'!$P389="",0, 'Year 8 _2022'!$P389)</f>
        <v>0</v>
      </c>
      <c r="S390" s="242"/>
      <c r="T390" s="349"/>
      <c r="U390" s="242"/>
      <c r="V390" s="174">
        <f t="shared" si="134"/>
        <v>0</v>
      </c>
      <c r="W390" s="351"/>
      <c r="X390" s="175"/>
      <c r="Y390" s="180">
        <f>IF('Year 8 _2022'!$V389="",0, ('Year 8 _2022'!$V389+'Year 8 _2022'!$Y389))</f>
        <v>0</v>
      </c>
      <c r="Z390" s="181"/>
      <c r="AA390" s="162">
        <f>IF('Year 8 _2022'!$W389="",0, 'Year 8 _2022'!$W389)</f>
        <v>0</v>
      </c>
      <c r="AB390" s="184"/>
      <c r="AC390" s="353"/>
      <c r="AD390" s="120"/>
      <c r="AE390" s="174">
        <f t="shared" si="144"/>
        <v>0</v>
      </c>
      <c r="AF390" s="183"/>
      <c r="AG390" s="165" t="str">
        <f t="shared" si="135"/>
        <v/>
      </c>
      <c r="AH390" s="170" t="str">
        <f t="shared" si="136"/>
        <v/>
      </c>
      <c r="AI390" s="153">
        <f t="shared" si="121"/>
        <v>0</v>
      </c>
      <c r="AJ390" s="166" t="str">
        <f t="shared" si="137"/>
        <v>NA</v>
      </c>
      <c r="AK390" s="166" t="str">
        <f t="shared" si="122"/>
        <v/>
      </c>
      <c r="AL390" s="166" t="str">
        <f t="shared" si="123"/>
        <v/>
      </c>
      <c r="AM390" s="166" t="str">
        <f t="shared" si="124"/>
        <v/>
      </c>
      <c r="AN390" s="166">
        <f t="shared" si="125"/>
        <v>0</v>
      </c>
      <c r="AO390" s="166">
        <f t="shared" si="126"/>
        <v>0</v>
      </c>
      <c r="AP390" s="166">
        <f t="shared" si="127"/>
        <v>0</v>
      </c>
      <c r="AQ390" s="166">
        <f t="shared" si="128"/>
        <v>0</v>
      </c>
      <c r="AR390" s="167" t="str">
        <f>IF('Year 8 _2022'!$S389="","", 'Year 8 _2022'!$S389)</f>
        <v/>
      </c>
      <c r="AS390" s="166" t="str">
        <f>IF('Year 8 _2022'!$Z389="","", 'Year 8 _2022'!$Z389)</f>
        <v/>
      </c>
      <c r="AT390" s="166" t="str">
        <f t="shared" si="143"/>
        <v/>
      </c>
      <c r="AU390" s="166" t="str">
        <f t="shared" si="129"/>
        <v>NA</v>
      </c>
      <c r="AV390" s="166" t="str">
        <f>IF(AU390="NA","",IF(AU390=999999, "", IF(AU390=888888, "", IF(COUNTIF($AU$11:AU390,AU390)=1,AU390,""))))</f>
        <v/>
      </c>
      <c r="AW390" s="166" t="str">
        <f t="shared" si="130"/>
        <v>NA</v>
      </c>
      <c r="AX390" s="166" t="str">
        <f>IF(AW390="NA","",IF(AW390=999999, "", IF(AW390=888888, "", IF(COUNTIF($AW$11:AW390,AW390)=1,AW390,""))))</f>
        <v/>
      </c>
      <c r="AY390" s="166" t="str">
        <f t="shared" si="131"/>
        <v>NA</v>
      </c>
      <c r="AZ390" s="166" t="str">
        <f>IF(AY390="NA","",IF(AY390=999999, "", IF(AY390=888888, "", IF(COUNTIF($AY$11:AY390,AY390)=1,AY390,""))))</f>
        <v/>
      </c>
      <c r="BA390" s="166">
        <f t="shared" si="138"/>
        <v>0</v>
      </c>
      <c r="BB390" s="166">
        <f t="shared" si="139"/>
        <v>0</v>
      </c>
      <c r="BC390" s="166" t="str">
        <f t="shared" si="140"/>
        <v/>
      </c>
      <c r="BD390" s="166" t="str">
        <f t="shared" si="132"/>
        <v/>
      </c>
      <c r="BE390" s="120" t="str">
        <f t="shared" si="141"/>
        <v>NA</v>
      </c>
      <c r="BF390" s="120" t="str">
        <f>IF(BE390="NA","",IF(BE390=999999, "", IF(BE390=888888, "", IF(COUNTIF($BE$11:BE390,BE390)=1,BE390,""))))</f>
        <v/>
      </c>
      <c r="BG390" s="121"/>
      <c r="BH390" s="121"/>
      <c r="BI390" s="121"/>
      <c r="BJ390" s="121"/>
      <c r="BK390" s="121"/>
      <c r="BL390" s="121"/>
      <c r="BM390" s="119"/>
      <c r="BN390" s="119"/>
      <c r="BO390" s="119"/>
      <c r="BP390" s="119"/>
      <c r="BQ390" s="119"/>
      <c r="BR390" s="119"/>
      <c r="BS390" s="119"/>
      <c r="BT390" s="119"/>
      <c r="BU390" s="119"/>
      <c r="BV390" s="119"/>
      <c r="BW390" s="119"/>
      <c r="BX390" s="119"/>
      <c r="BY390" s="119"/>
      <c r="BZ390" s="121"/>
      <c r="CA390" s="121"/>
      <c r="CB390" s="121"/>
      <c r="CC390" s="121"/>
      <c r="CD390" s="118"/>
      <c r="CE390" s="118"/>
      <c r="CF390" s="26"/>
      <c r="CG390" s="26"/>
      <c r="CH390" s="26"/>
      <c r="CI390" s="26"/>
      <c r="CJ390" s="26"/>
      <c r="CK390" s="26"/>
      <c r="CL390" s="26"/>
      <c r="CM390" s="26"/>
      <c r="CN390" s="26"/>
      <c r="CO390" s="26"/>
      <c r="CP390" s="26"/>
      <c r="CQ390" s="26"/>
      <c r="CR390" s="26"/>
      <c r="CS390" s="26"/>
      <c r="CT390" s="26"/>
      <c r="CU390" s="26"/>
    </row>
    <row r="391" spans="1:99" ht="15.5" x14ac:dyDescent="0.35">
      <c r="A391" s="203" t="str">
        <f t="shared" si="133"/>
        <v/>
      </c>
      <c r="B391" s="161" t="str">
        <f>IF('Year 8 _2022'!$B390="","", 'Year 8 _2022'!$B390)</f>
        <v/>
      </c>
      <c r="C391" s="160" t="str">
        <f>IF('Year 8 _2022'!$C390="","", 'Year 8 _2022'!$C390)</f>
        <v>NA</v>
      </c>
      <c r="D391" s="149" t="str">
        <f>IF('Year 8 _2022'!$D390="","", 'Year 8 _2022'!$D390)</f>
        <v/>
      </c>
      <c r="E391" s="138"/>
      <c r="F391" s="230" t="str">
        <f>IF('Year 8 _2022'!$E390="","", 'Year 8 _2022'!$E390)</f>
        <v/>
      </c>
      <c r="G391" s="161" t="str">
        <f>IF('Year 8 _2022'!$AB390="","", 'Year 8 _2022'!$AB390)</f>
        <v/>
      </c>
      <c r="H391" s="120"/>
      <c r="I391" s="171" t="str">
        <f>IF('Year 8 _2022'!$I390="","", 'Year 8 _2022'!$I390)</f>
        <v/>
      </c>
      <c r="J391" s="181"/>
      <c r="K391" s="180" t="str">
        <f>IF('Year 8 _2022'!$J390="","", 'Year 8 _2022'!$J390)</f>
        <v/>
      </c>
      <c r="L391" s="181"/>
      <c r="M391" s="180">
        <f t="shared" si="142"/>
        <v>0</v>
      </c>
      <c r="N391" s="180" t="str">
        <f>IF('Year 8 _2022'!$L390="","", 'Year 8 _2022'!$L390)</f>
        <v/>
      </c>
      <c r="O391" s="181"/>
      <c r="P391" s="171">
        <f>IF('Year 8 _2022'!$O390="",0, ('Year 8 _2022'!$O390+'Year 8 _2022'!$R390))</f>
        <v>0</v>
      </c>
      <c r="Q391" s="181"/>
      <c r="R391" s="180">
        <f>IF('Year 8 _2022'!$P390="",0, 'Year 8 _2022'!$P390)</f>
        <v>0</v>
      </c>
      <c r="S391" s="242"/>
      <c r="T391" s="349"/>
      <c r="U391" s="242"/>
      <c r="V391" s="174">
        <f t="shared" si="134"/>
        <v>0</v>
      </c>
      <c r="W391" s="351"/>
      <c r="X391" s="175"/>
      <c r="Y391" s="180">
        <f>IF('Year 8 _2022'!$V390="",0, ('Year 8 _2022'!$V390+'Year 8 _2022'!$Y390))</f>
        <v>0</v>
      </c>
      <c r="Z391" s="181"/>
      <c r="AA391" s="162">
        <f>IF('Year 8 _2022'!$W390="",0, 'Year 8 _2022'!$W390)</f>
        <v>0</v>
      </c>
      <c r="AB391" s="184"/>
      <c r="AC391" s="353"/>
      <c r="AD391" s="120"/>
      <c r="AE391" s="174">
        <f t="shared" si="144"/>
        <v>0</v>
      </c>
      <c r="AF391" s="183"/>
      <c r="AG391" s="165" t="str">
        <f t="shared" si="135"/>
        <v/>
      </c>
      <c r="AH391" s="170" t="str">
        <f t="shared" si="136"/>
        <v/>
      </c>
      <c r="AI391" s="153">
        <f t="shared" si="121"/>
        <v>0</v>
      </c>
      <c r="AJ391" s="166" t="str">
        <f t="shared" si="137"/>
        <v>NA</v>
      </c>
      <c r="AK391" s="166" t="str">
        <f t="shared" si="122"/>
        <v/>
      </c>
      <c r="AL391" s="166" t="str">
        <f t="shared" si="123"/>
        <v/>
      </c>
      <c r="AM391" s="166" t="str">
        <f t="shared" si="124"/>
        <v/>
      </c>
      <c r="AN391" s="166">
        <f t="shared" si="125"/>
        <v>0</v>
      </c>
      <c r="AO391" s="166">
        <f t="shared" si="126"/>
        <v>0</v>
      </c>
      <c r="AP391" s="166">
        <f t="shared" si="127"/>
        <v>0</v>
      </c>
      <c r="AQ391" s="166">
        <f t="shared" si="128"/>
        <v>0</v>
      </c>
      <c r="AR391" s="167" t="str">
        <f>IF('Year 8 _2022'!$S390="","", 'Year 8 _2022'!$S390)</f>
        <v/>
      </c>
      <c r="AS391" s="166" t="str">
        <f>IF('Year 8 _2022'!$Z390="","", 'Year 8 _2022'!$Z390)</f>
        <v/>
      </c>
      <c r="AT391" s="166" t="str">
        <f t="shared" si="143"/>
        <v/>
      </c>
      <c r="AU391" s="166" t="str">
        <f t="shared" si="129"/>
        <v>NA</v>
      </c>
      <c r="AV391" s="166" t="str">
        <f>IF(AU391="NA","",IF(AU391=999999, "", IF(AU391=888888, "", IF(COUNTIF($AU$11:AU391,AU391)=1,AU391,""))))</f>
        <v/>
      </c>
      <c r="AW391" s="166" t="str">
        <f t="shared" si="130"/>
        <v>NA</v>
      </c>
      <c r="AX391" s="166" t="str">
        <f>IF(AW391="NA","",IF(AW391=999999, "", IF(AW391=888888, "", IF(COUNTIF($AW$11:AW391,AW391)=1,AW391,""))))</f>
        <v/>
      </c>
      <c r="AY391" s="166" t="str">
        <f t="shared" si="131"/>
        <v>NA</v>
      </c>
      <c r="AZ391" s="166" t="str">
        <f>IF(AY391="NA","",IF(AY391=999999, "", IF(AY391=888888, "", IF(COUNTIF($AY$11:AY391,AY391)=1,AY391,""))))</f>
        <v/>
      </c>
      <c r="BA391" s="166">
        <f t="shared" si="138"/>
        <v>0</v>
      </c>
      <c r="BB391" s="166">
        <f t="shared" si="139"/>
        <v>0</v>
      </c>
      <c r="BC391" s="166" t="str">
        <f t="shared" si="140"/>
        <v/>
      </c>
      <c r="BD391" s="166" t="str">
        <f t="shared" si="132"/>
        <v/>
      </c>
      <c r="BE391" s="120" t="str">
        <f t="shared" si="141"/>
        <v>NA</v>
      </c>
      <c r="BF391" s="120" t="str">
        <f>IF(BE391="NA","",IF(BE391=999999, "", IF(BE391=888888, "", IF(COUNTIF($BE$11:BE391,BE391)=1,BE391,""))))</f>
        <v/>
      </c>
      <c r="BG391" s="121"/>
      <c r="BH391" s="121"/>
      <c r="BI391" s="121"/>
      <c r="BJ391" s="121"/>
      <c r="BK391" s="121"/>
      <c r="BL391" s="121"/>
      <c r="BM391" s="119"/>
      <c r="BN391" s="119"/>
      <c r="BO391" s="119"/>
      <c r="BP391" s="119"/>
      <c r="BQ391" s="119"/>
      <c r="BR391" s="119"/>
      <c r="BS391" s="119"/>
      <c r="BT391" s="119"/>
      <c r="BU391" s="119"/>
      <c r="BV391" s="119"/>
      <c r="BW391" s="119"/>
      <c r="BX391" s="119"/>
      <c r="BY391" s="119"/>
      <c r="BZ391" s="121"/>
      <c r="CA391" s="121"/>
      <c r="CB391" s="121"/>
      <c r="CC391" s="121"/>
      <c r="CD391" s="118"/>
      <c r="CE391" s="118"/>
      <c r="CF391" s="26"/>
      <c r="CG391" s="26"/>
      <c r="CH391" s="26"/>
      <c r="CI391" s="26"/>
      <c r="CJ391" s="26"/>
      <c r="CK391" s="26"/>
      <c r="CL391" s="26"/>
      <c r="CM391" s="26"/>
      <c r="CN391" s="26"/>
      <c r="CO391" s="26"/>
      <c r="CP391" s="26"/>
      <c r="CQ391" s="26"/>
      <c r="CR391" s="26"/>
      <c r="CS391" s="26"/>
      <c r="CT391" s="26"/>
      <c r="CU391" s="26"/>
    </row>
    <row r="392" spans="1:99" ht="15.5" x14ac:dyDescent="0.35">
      <c r="A392" s="203" t="str">
        <f t="shared" si="133"/>
        <v/>
      </c>
      <c r="B392" s="161" t="str">
        <f>IF('Year 8 _2022'!$B391="","", 'Year 8 _2022'!$B391)</f>
        <v/>
      </c>
      <c r="C392" s="160" t="str">
        <f>IF('Year 8 _2022'!$C391="","", 'Year 8 _2022'!$C391)</f>
        <v>NA</v>
      </c>
      <c r="D392" s="149" t="str">
        <f>IF('Year 8 _2022'!$D391="","", 'Year 8 _2022'!$D391)</f>
        <v/>
      </c>
      <c r="E392" s="138"/>
      <c r="F392" s="230" t="str">
        <f>IF('Year 8 _2022'!$E391="","", 'Year 8 _2022'!$E391)</f>
        <v/>
      </c>
      <c r="G392" s="161" t="str">
        <f>IF('Year 8 _2022'!$AB391="","", 'Year 8 _2022'!$AB391)</f>
        <v/>
      </c>
      <c r="H392" s="120"/>
      <c r="I392" s="171" t="str">
        <f>IF('Year 8 _2022'!$I391="","", 'Year 8 _2022'!$I391)</f>
        <v/>
      </c>
      <c r="J392" s="181"/>
      <c r="K392" s="180" t="str">
        <f>IF('Year 8 _2022'!$J391="","", 'Year 8 _2022'!$J391)</f>
        <v/>
      </c>
      <c r="L392" s="181"/>
      <c r="M392" s="180">
        <f t="shared" si="142"/>
        <v>0</v>
      </c>
      <c r="N392" s="180" t="str">
        <f>IF('Year 8 _2022'!$L391="","", 'Year 8 _2022'!$L391)</f>
        <v/>
      </c>
      <c r="O392" s="181"/>
      <c r="P392" s="171">
        <f>IF('Year 8 _2022'!$O391="",0, ('Year 8 _2022'!$O391+'Year 8 _2022'!$R391))</f>
        <v>0</v>
      </c>
      <c r="Q392" s="181"/>
      <c r="R392" s="180">
        <f>IF('Year 8 _2022'!$P391="",0, 'Year 8 _2022'!$P391)</f>
        <v>0</v>
      </c>
      <c r="S392" s="242"/>
      <c r="T392" s="349"/>
      <c r="U392" s="242"/>
      <c r="V392" s="174">
        <f t="shared" si="134"/>
        <v>0</v>
      </c>
      <c r="W392" s="351"/>
      <c r="X392" s="175"/>
      <c r="Y392" s="180">
        <f>IF('Year 8 _2022'!$V391="",0, ('Year 8 _2022'!$V391+'Year 8 _2022'!$Y391))</f>
        <v>0</v>
      </c>
      <c r="Z392" s="181"/>
      <c r="AA392" s="162">
        <f>IF('Year 8 _2022'!$W391="",0, 'Year 8 _2022'!$W391)</f>
        <v>0</v>
      </c>
      <c r="AB392" s="184"/>
      <c r="AC392" s="353"/>
      <c r="AD392" s="120"/>
      <c r="AE392" s="174">
        <f t="shared" si="144"/>
        <v>0</v>
      </c>
      <c r="AF392" s="183"/>
      <c r="AG392" s="165" t="str">
        <f t="shared" si="135"/>
        <v/>
      </c>
      <c r="AH392" s="170" t="str">
        <f t="shared" si="136"/>
        <v/>
      </c>
      <c r="AI392" s="153">
        <f t="shared" si="121"/>
        <v>0</v>
      </c>
      <c r="AJ392" s="166" t="str">
        <f t="shared" si="137"/>
        <v>NA</v>
      </c>
      <c r="AK392" s="166" t="str">
        <f t="shared" si="122"/>
        <v/>
      </c>
      <c r="AL392" s="166" t="str">
        <f t="shared" si="123"/>
        <v/>
      </c>
      <c r="AM392" s="166" t="str">
        <f t="shared" si="124"/>
        <v/>
      </c>
      <c r="AN392" s="166">
        <f t="shared" si="125"/>
        <v>0</v>
      </c>
      <c r="AO392" s="166">
        <f t="shared" si="126"/>
        <v>0</v>
      </c>
      <c r="AP392" s="166">
        <f t="shared" si="127"/>
        <v>0</v>
      </c>
      <c r="AQ392" s="166">
        <f t="shared" si="128"/>
        <v>0</v>
      </c>
      <c r="AR392" s="167" t="str">
        <f>IF('Year 8 _2022'!$S391="","", 'Year 8 _2022'!$S391)</f>
        <v/>
      </c>
      <c r="AS392" s="166" t="str">
        <f>IF('Year 8 _2022'!$Z391="","", 'Year 8 _2022'!$Z391)</f>
        <v/>
      </c>
      <c r="AT392" s="166" t="str">
        <f t="shared" si="143"/>
        <v/>
      </c>
      <c r="AU392" s="166" t="str">
        <f t="shared" si="129"/>
        <v>NA</v>
      </c>
      <c r="AV392" s="166" t="str">
        <f>IF(AU392="NA","",IF(AU392=999999, "", IF(AU392=888888, "", IF(COUNTIF($AU$11:AU392,AU392)=1,AU392,""))))</f>
        <v/>
      </c>
      <c r="AW392" s="166" t="str">
        <f t="shared" si="130"/>
        <v>NA</v>
      </c>
      <c r="AX392" s="166" t="str">
        <f>IF(AW392="NA","",IF(AW392=999999, "", IF(AW392=888888, "", IF(COUNTIF($AW$11:AW392,AW392)=1,AW392,""))))</f>
        <v/>
      </c>
      <c r="AY392" s="166" t="str">
        <f t="shared" si="131"/>
        <v>NA</v>
      </c>
      <c r="AZ392" s="166" t="str">
        <f>IF(AY392="NA","",IF(AY392=999999, "", IF(AY392=888888, "", IF(COUNTIF($AY$11:AY392,AY392)=1,AY392,""))))</f>
        <v/>
      </c>
      <c r="BA392" s="166">
        <f t="shared" si="138"/>
        <v>0</v>
      </c>
      <c r="BB392" s="166">
        <f t="shared" si="139"/>
        <v>0</v>
      </c>
      <c r="BC392" s="166" t="str">
        <f t="shared" si="140"/>
        <v/>
      </c>
      <c r="BD392" s="166" t="str">
        <f t="shared" si="132"/>
        <v/>
      </c>
      <c r="BE392" s="120" t="str">
        <f t="shared" si="141"/>
        <v>NA</v>
      </c>
      <c r="BF392" s="120" t="str">
        <f>IF(BE392="NA","",IF(BE392=999999, "", IF(BE392=888888, "", IF(COUNTIF($BE$11:BE392,BE392)=1,BE392,""))))</f>
        <v/>
      </c>
      <c r="BG392" s="121"/>
      <c r="BH392" s="121"/>
      <c r="BI392" s="121"/>
      <c r="BJ392" s="121"/>
      <c r="BK392" s="121"/>
      <c r="BL392" s="121"/>
      <c r="BM392" s="119"/>
      <c r="BN392" s="119"/>
      <c r="BO392" s="119"/>
      <c r="BP392" s="119"/>
      <c r="BQ392" s="119"/>
      <c r="BR392" s="119"/>
      <c r="BS392" s="119"/>
      <c r="BT392" s="119"/>
      <c r="BU392" s="119"/>
      <c r="BV392" s="119"/>
      <c r="BW392" s="119"/>
      <c r="BX392" s="119"/>
      <c r="BY392" s="119"/>
      <c r="BZ392" s="121"/>
      <c r="CA392" s="121"/>
      <c r="CB392" s="121"/>
      <c r="CC392" s="121"/>
      <c r="CD392" s="118"/>
      <c r="CE392" s="118"/>
      <c r="CF392" s="26"/>
      <c r="CG392" s="26"/>
      <c r="CH392" s="26"/>
      <c r="CI392" s="26"/>
      <c r="CJ392" s="26"/>
      <c r="CK392" s="26"/>
      <c r="CL392" s="26"/>
      <c r="CM392" s="26"/>
      <c r="CN392" s="26"/>
      <c r="CO392" s="26"/>
      <c r="CP392" s="26"/>
      <c r="CQ392" s="26"/>
      <c r="CR392" s="26"/>
      <c r="CS392" s="26"/>
      <c r="CT392" s="26"/>
      <c r="CU392" s="26"/>
    </row>
    <row r="393" spans="1:99" ht="15.5" x14ac:dyDescent="0.35">
      <c r="A393" s="203" t="str">
        <f t="shared" si="133"/>
        <v/>
      </c>
      <c r="B393" s="161" t="str">
        <f>IF('Year 8 _2022'!$B392="","", 'Year 8 _2022'!$B392)</f>
        <v/>
      </c>
      <c r="C393" s="160" t="str">
        <f>IF('Year 8 _2022'!$C392="","", 'Year 8 _2022'!$C392)</f>
        <v>NA</v>
      </c>
      <c r="D393" s="149" t="str">
        <f>IF('Year 8 _2022'!$D392="","", 'Year 8 _2022'!$D392)</f>
        <v/>
      </c>
      <c r="E393" s="138"/>
      <c r="F393" s="230" t="str">
        <f>IF('Year 8 _2022'!$E392="","", 'Year 8 _2022'!$E392)</f>
        <v/>
      </c>
      <c r="G393" s="161" t="str">
        <f>IF('Year 8 _2022'!$AB392="","", 'Year 8 _2022'!$AB392)</f>
        <v/>
      </c>
      <c r="H393" s="120"/>
      <c r="I393" s="171" t="str">
        <f>IF('Year 8 _2022'!$I392="","", 'Year 8 _2022'!$I392)</f>
        <v/>
      </c>
      <c r="J393" s="181"/>
      <c r="K393" s="180" t="str">
        <f>IF('Year 8 _2022'!$J392="","", 'Year 8 _2022'!$J392)</f>
        <v/>
      </c>
      <c r="L393" s="181"/>
      <c r="M393" s="180">
        <f t="shared" si="142"/>
        <v>0</v>
      </c>
      <c r="N393" s="180" t="str">
        <f>IF('Year 8 _2022'!$L392="","", 'Year 8 _2022'!$L392)</f>
        <v/>
      </c>
      <c r="O393" s="181"/>
      <c r="P393" s="171">
        <f>IF('Year 8 _2022'!$O392="",0, ('Year 8 _2022'!$O392+'Year 8 _2022'!$R392))</f>
        <v>0</v>
      </c>
      <c r="Q393" s="181"/>
      <c r="R393" s="180">
        <f>IF('Year 8 _2022'!$P392="",0, 'Year 8 _2022'!$P392)</f>
        <v>0</v>
      </c>
      <c r="S393" s="242"/>
      <c r="T393" s="349"/>
      <c r="U393" s="242"/>
      <c r="V393" s="174">
        <f t="shared" si="134"/>
        <v>0</v>
      </c>
      <c r="W393" s="351"/>
      <c r="X393" s="175"/>
      <c r="Y393" s="180">
        <f>IF('Year 8 _2022'!$V392="",0, ('Year 8 _2022'!$V392+'Year 8 _2022'!$Y392))</f>
        <v>0</v>
      </c>
      <c r="Z393" s="181"/>
      <c r="AA393" s="162">
        <f>IF('Year 8 _2022'!$W392="",0, 'Year 8 _2022'!$W392)</f>
        <v>0</v>
      </c>
      <c r="AB393" s="184"/>
      <c r="AC393" s="353"/>
      <c r="AD393" s="120"/>
      <c r="AE393" s="174">
        <f t="shared" si="144"/>
        <v>0</v>
      </c>
      <c r="AF393" s="183"/>
      <c r="AG393" s="165" t="str">
        <f t="shared" si="135"/>
        <v/>
      </c>
      <c r="AH393" s="170" t="str">
        <f t="shared" si="136"/>
        <v/>
      </c>
      <c r="AI393" s="153">
        <f t="shared" si="121"/>
        <v>0</v>
      </c>
      <c r="AJ393" s="166" t="str">
        <f t="shared" si="137"/>
        <v>NA</v>
      </c>
      <c r="AK393" s="166" t="str">
        <f t="shared" si="122"/>
        <v/>
      </c>
      <c r="AL393" s="166" t="str">
        <f t="shared" si="123"/>
        <v/>
      </c>
      <c r="AM393" s="166" t="str">
        <f t="shared" si="124"/>
        <v/>
      </c>
      <c r="AN393" s="166">
        <f t="shared" si="125"/>
        <v>0</v>
      </c>
      <c r="AO393" s="166">
        <f t="shared" si="126"/>
        <v>0</v>
      </c>
      <c r="AP393" s="166">
        <f t="shared" si="127"/>
        <v>0</v>
      </c>
      <c r="AQ393" s="166">
        <f t="shared" si="128"/>
        <v>0</v>
      </c>
      <c r="AR393" s="167" t="str">
        <f>IF('Year 8 _2022'!$S392="","", 'Year 8 _2022'!$S392)</f>
        <v/>
      </c>
      <c r="AS393" s="166" t="str">
        <f>IF('Year 8 _2022'!$Z392="","", 'Year 8 _2022'!$Z392)</f>
        <v/>
      </c>
      <c r="AT393" s="166" t="str">
        <f t="shared" si="143"/>
        <v/>
      </c>
      <c r="AU393" s="166" t="str">
        <f t="shared" si="129"/>
        <v>NA</v>
      </c>
      <c r="AV393" s="166" t="str">
        <f>IF(AU393="NA","",IF(AU393=999999, "", IF(AU393=888888, "", IF(COUNTIF($AU$11:AU393,AU393)=1,AU393,""))))</f>
        <v/>
      </c>
      <c r="AW393" s="166" t="str">
        <f t="shared" si="130"/>
        <v>NA</v>
      </c>
      <c r="AX393" s="166" t="str">
        <f>IF(AW393="NA","",IF(AW393=999999, "", IF(AW393=888888, "", IF(COUNTIF($AW$11:AW393,AW393)=1,AW393,""))))</f>
        <v/>
      </c>
      <c r="AY393" s="166" t="str">
        <f t="shared" si="131"/>
        <v>NA</v>
      </c>
      <c r="AZ393" s="166" t="str">
        <f>IF(AY393="NA","",IF(AY393=999999, "", IF(AY393=888888, "", IF(COUNTIF($AY$11:AY393,AY393)=1,AY393,""))))</f>
        <v/>
      </c>
      <c r="BA393" s="166">
        <f t="shared" si="138"/>
        <v>0</v>
      </c>
      <c r="BB393" s="166">
        <f t="shared" si="139"/>
        <v>0</v>
      </c>
      <c r="BC393" s="166" t="str">
        <f t="shared" si="140"/>
        <v/>
      </c>
      <c r="BD393" s="166" t="str">
        <f t="shared" si="132"/>
        <v/>
      </c>
      <c r="BE393" s="120" t="str">
        <f t="shared" si="141"/>
        <v>NA</v>
      </c>
      <c r="BF393" s="120" t="str">
        <f>IF(BE393="NA","",IF(BE393=999999, "", IF(BE393=888888, "", IF(COUNTIF($BE$11:BE393,BE393)=1,BE393,""))))</f>
        <v/>
      </c>
      <c r="BG393" s="121"/>
      <c r="BH393" s="121"/>
      <c r="BI393" s="121"/>
      <c r="BJ393" s="121"/>
      <c r="BK393" s="121"/>
      <c r="BL393" s="121"/>
      <c r="BM393" s="119"/>
      <c r="BN393" s="119"/>
      <c r="BO393" s="119"/>
      <c r="BP393" s="119"/>
      <c r="BQ393" s="119"/>
      <c r="BR393" s="119"/>
      <c r="BS393" s="119"/>
      <c r="BT393" s="119"/>
      <c r="BU393" s="119"/>
      <c r="BV393" s="119"/>
      <c r="BW393" s="119"/>
      <c r="BX393" s="119"/>
      <c r="BY393" s="119"/>
      <c r="BZ393" s="121"/>
      <c r="CA393" s="121"/>
      <c r="CB393" s="121"/>
      <c r="CC393" s="121"/>
      <c r="CD393" s="118"/>
      <c r="CE393" s="118"/>
      <c r="CF393" s="26"/>
      <c r="CG393" s="26"/>
      <c r="CH393" s="26"/>
      <c r="CI393" s="26"/>
      <c r="CJ393" s="26"/>
      <c r="CK393" s="26"/>
      <c r="CL393" s="26"/>
      <c r="CM393" s="26"/>
      <c r="CN393" s="26"/>
      <c r="CO393" s="26"/>
      <c r="CP393" s="26"/>
      <c r="CQ393" s="26"/>
      <c r="CR393" s="26"/>
      <c r="CS393" s="26"/>
      <c r="CT393" s="26"/>
      <c r="CU393" s="26"/>
    </row>
    <row r="394" spans="1:99" ht="15.5" x14ac:dyDescent="0.35">
      <c r="A394" s="203" t="str">
        <f t="shared" si="133"/>
        <v/>
      </c>
      <c r="B394" s="161" t="str">
        <f>IF('Year 8 _2022'!$B393="","", 'Year 8 _2022'!$B393)</f>
        <v/>
      </c>
      <c r="C394" s="160" t="str">
        <f>IF('Year 8 _2022'!$C393="","", 'Year 8 _2022'!$C393)</f>
        <v>NA</v>
      </c>
      <c r="D394" s="149" t="str">
        <f>IF('Year 8 _2022'!$D393="","", 'Year 8 _2022'!$D393)</f>
        <v/>
      </c>
      <c r="E394" s="138"/>
      <c r="F394" s="230" t="str">
        <f>IF('Year 8 _2022'!$E393="","", 'Year 8 _2022'!$E393)</f>
        <v/>
      </c>
      <c r="G394" s="161" t="str">
        <f>IF('Year 8 _2022'!$AB393="","", 'Year 8 _2022'!$AB393)</f>
        <v/>
      </c>
      <c r="H394" s="120"/>
      <c r="I394" s="171" t="str">
        <f>IF('Year 8 _2022'!$I393="","", 'Year 8 _2022'!$I393)</f>
        <v/>
      </c>
      <c r="J394" s="181"/>
      <c r="K394" s="180" t="str">
        <f>IF('Year 8 _2022'!$J393="","", 'Year 8 _2022'!$J393)</f>
        <v/>
      </c>
      <c r="L394" s="181"/>
      <c r="M394" s="180">
        <f t="shared" si="142"/>
        <v>0</v>
      </c>
      <c r="N394" s="180" t="str">
        <f>IF('Year 8 _2022'!$L393="","", 'Year 8 _2022'!$L393)</f>
        <v/>
      </c>
      <c r="O394" s="181"/>
      <c r="P394" s="171">
        <f>IF('Year 8 _2022'!$O393="",0, ('Year 8 _2022'!$O393+'Year 8 _2022'!$R393))</f>
        <v>0</v>
      </c>
      <c r="Q394" s="181"/>
      <c r="R394" s="180">
        <f>IF('Year 8 _2022'!$P393="",0, 'Year 8 _2022'!$P393)</f>
        <v>0</v>
      </c>
      <c r="S394" s="242"/>
      <c r="T394" s="349"/>
      <c r="U394" s="242"/>
      <c r="V394" s="174">
        <f t="shared" si="134"/>
        <v>0</v>
      </c>
      <c r="W394" s="351"/>
      <c r="X394" s="175"/>
      <c r="Y394" s="180">
        <f>IF('Year 8 _2022'!$V393="",0, ('Year 8 _2022'!$V393+'Year 8 _2022'!$Y393))</f>
        <v>0</v>
      </c>
      <c r="Z394" s="181"/>
      <c r="AA394" s="162">
        <f>IF('Year 8 _2022'!$W393="",0, 'Year 8 _2022'!$W393)</f>
        <v>0</v>
      </c>
      <c r="AB394" s="184"/>
      <c r="AC394" s="353"/>
      <c r="AD394" s="120"/>
      <c r="AE394" s="174">
        <f t="shared" si="144"/>
        <v>0</v>
      </c>
      <c r="AF394" s="183"/>
      <c r="AG394" s="165" t="str">
        <f t="shared" si="135"/>
        <v/>
      </c>
      <c r="AH394" s="170" t="str">
        <f t="shared" si="136"/>
        <v/>
      </c>
      <c r="AI394" s="153">
        <f t="shared" si="121"/>
        <v>0</v>
      </c>
      <c r="AJ394" s="166" t="str">
        <f t="shared" si="137"/>
        <v>NA</v>
      </c>
      <c r="AK394" s="166" t="str">
        <f t="shared" si="122"/>
        <v/>
      </c>
      <c r="AL394" s="166" t="str">
        <f t="shared" si="123"/>
        <v/>
      </c>
      <c r="AM394" s="166" t="str">
        <f t="shared" si="124"/>
        <v/>
      </c>
      <c r="AN394" s="166">
        <f t="shared" si="125"/>
        <v>0</v>
      </c>
      <c r="AO394" s="166">
        <f t="shared" si="126"/>
        <v>0</v>
      </c>
      <c r="AP394" s="166">
        <f t="shared" si="127"/>
        <v>0</v>
      </c>
      <c r="AQ394" s="166">
        <f t="shared" si="128"/>
        <v>0</v>
      </c>
      <c r="AR394" s="167" t="str">
        <f>IF('Year 8 _2022'!$S393="","", 'Year 8 _2022'!$S393)</f>
        <v/>
      </c>
      <c r="AS394" s="166" t="str">
        <f>IF('Year 8 _2022'!$Z393="","", 'Year 8 _2022'!$Z393)</f>
        <v/>
      </c>
      <c r="AT394" s="166" t="str">
        <f t="shared" si="143"/>
        <v/>
      </c>
      <c r="AU394" s="166" t="str">
        <f t="shared" si="129"/>
        <v>NA</v>
      </c>
      <c r="AV394" s="166" t="str">
        <f>IF(AU394="NA","",IF(AU394=999999, "", IF(AU394=888888, "", IF(COUNTIF($AU$11:AU394,AU394)=1,AU394,""))))</f>
        <v/>
      </c>
      <c r="AW394" s="166" t="str">
        <f t="shared" si="130"/>
        <v>NA</v>
      </c>
      <c r="AX394" s="166" t="str">
        <f>IF(AW394="NA","",IF(AW394=999999, "", IF(AW394=888888, "", IF(COUNTIF($AW$11:AW394,AW394)=1,AW394,""))))</f>
        <v/>
      </c>
      <c r="AY394" s="166" t="str">
        <f t="shared" si="131"/>
        <v>NA</v>
      </c>
      <c r="AZ394" s="166" t="str">
        <f>IF(AY394="NA","",IF(AY394=999999, "", IF(AY394=888888, "", IF(COUNTIF($AY$11:AY394,AY394)=1,AY394,""))))</f>
        <v/>
      </c>
      <c r="BA394" s="166">
        <f t="shared" si="138"/>
        <v>0</v>
      </c>
      <c r="BB394" s="166">
        <f t="shared" si="139"/>
        <v>0</v>
      </c>
      <c r="BC394" s="166" t="str">
        <f t="shared" si="140"/>
        <v/>
      </c>
      <c r="BD394" s="166" t="str">
        <f t="shared" si="132"/>
        <v/>
      </c>
      <c r="BE394" s="120" t="str">
        <f t="shared" si="141"/>
        <v>NA</v>
      </c>
      <c r="BF394" s="120" t="str">
        <f>IF(BE394="NA","",IF(BE394=999999, "", IF(BE394=888888, "", IF(COUNTIF($BE$11:BE394,BE394)=1,BE394,""))))</f>
        <v/>
      </c>
      <c r="BG394" s="121"/>
      <c r="BH394" s="121"/>
      <c r="BI394" s="121"/>
      <c r="BJ394" s="121"/>
      <c r="BK394" s="121"/>
      <c r="BL394" s="121"/>
      <c r="BM394" s="119"/>
      <c r="BN394" s="119"/>
      <c r="BO394" s="119"/>
      <c r="BP394" s="119"/>
      <c r="BQ394" s="119"/>
      <c r="BR394" s="119"/>
      <c r="BS394" s="119"/>
      <c r="BT394" s="119"/>
      <c r="BU394" s="119"/>
      <c r="BV394" s="119"/>
      <c r="BW394" s="119"/>
      <c r="BX394" s="119"/>
      <c r="BY394" s="119"/>
      <c r="BZ394" s="121"/>
      <c r="CA394" s="121"/>
      <c r="CB394" s="121"/>
      <c r="CC394" s="121"/>
      <c r="CD394" s="118"/>
      <c r="CE394" s="118"/>
      <c r="CF394" s="26"/>
      <c r="CG394" s="26"/>
      <c r="CH394" s="26"/>
      <c r="CI394" s="26"/>
      <c r="CJ394" s="26"/>
      <c r="CK394" s="26"/>
      <c r="CL394" s="26"/>
      <c r="CM394" s="26"/>
      <c r="CN394" s="26"/>
      <c r="CO394" s="26"/>
      <c r="CP394" s="26"/>
      <c r="CQ394" s="26"/>
      <c r="CR394" s="26"/>
      <c r="CS394" s="26"/>
      <c r="CT394" s="26"/>
      <c r="CU394" s="26"/>
    </row>
    <row r="395" spans="1:99" ht="15.5" x14ac:dyDescent="0.35">
      <c r="A395" s="203" t="str">
        <f t="shared" si="133"/>
        <v/>
      </c>
      <c r="B395" s="161" t="str">
        <f>IF('Year 8 _2022'!$B394="","", 'Year 8 _2022'!$B394)</f>
        <v/>
      </c>
      <c r="C395" s="160" t="str">
        <f>IF('Year 8 _2022'!$C394="","", 'Year 8 _2022'!$C394)</f>
        <v>NA</v>
      </c>
      <c r="D395" s="149" t="str">
        <f>IF('Year 8 _2022'!$D394="","", 'Year 8 _2022'!$D394)</f>
        <v/>
      </c>
      <c r="E395" s="138"/>
      <c r="F395" s="230" t="str">
        <f>IF('Year 8 _2022'!$E394="","", 'Year 8 _2022'!$E394)</f>
        <v/>
      </c>
      <c r="G395" s="161" t="str">
        <f>IF('Year 8 _2022'!$AB394="","", 'Year 8 _2022'!$AB394)</f>
        <v/>
      </c>
      <c r="H395" s="120"/>
      <c r="I395" s="171" t="str">
        <f>IF('Year 8 _2022'!$I394="","", 'Year 8 _2022'!$I394)</f>
        <v/>
      </c>
      <c r="J395" s="181"/>
      <c r="K395" s="180" t="str">
        <f>IF('Year 8 _2022'!$J394="","", 'Year 8 _2022'!$J394)</f>
        <v/>
      </c>
      <c r="L395" s="181"/>
      <c r="M395" s="180">
        <f t="shared" si="142"/>
        <v>0</v>
      </c>
      <c r="N395" s="180" t="str">
        <f>IF('Year 8 _2022'!$L394="","", 'Year 8 _2022'!$L394)</f>
        <v/>
      </c>
      <c r="O395" s="181"/>
      <c r="P395" s="171">
        <f>IF('Year 8 _2022'!$O394="",0, ('Year 8 _2022'!$O394+'Year 8 _2022'!$R394))</f>
        <v>0</v>
      </c>
      <c r="Q395" s="181"/>
      <c r="R395" s="180">
        <f>IF('Year 8 _2022'!$P394="",0, 'Year 8 _2022'!$P394)</f>
        <v>0</v>
      </c>
      <c r="S395" s="242"/>
      <c r="T395" s="349"/>
      <c r="U395" s="242"/>
      <c r="V395" s="174">
        <f t="shared" si="134"/>
        <v>0</v>
      </c>
      <c r="W395" s="351"/>
      <c r="X395" s="175"/>
      <c r="Y395" s="180">
        <f>IF('Year 8 _2022'!$V394="",0, ('Year 8 _2022'!$V394+'Year 8 _2022'!$Y394))</f>
        <v>0</v>
      </c>
      <c r="Z395" s="181"/>
      <c r="AA395" s="162">
        <f>IF('Year 8 _2022'!$W394="",0, 'Year 8 _2022'!$W394)</f>
        <v>0</v>
      </c>
      <c r="AB395" s="184"/>
      <c r="AC395" s="353"/>
      <c r="AD395" s="120"/>
      <c r="AE395" s="174">
        <f t="shared" si="144"/>
        <v>0</v>
      </c>
      <c r="AF395" s="183"/>
      <c r="AG395" s="165" t="str">
        <f t="shared" si="135"/>
        <v/>
      </c>
      <c r="AH395" s="170" t="str">
        <f t="shared" si="136"/>
        <v/>
      </c>
      <c r="AI395" s="153">
        <f t="shared" ref="AI395:AI458" si="145">SUM($B395, $F395, $AN395, $AP395)</f>
        <v>0</v>
      </c>
      <c r="AJ395" s="166" t="str">
        <f t="shared" si="137"/>
        <v>NA</v>
      </c>
      <c r="AK395" s="166" t="str">
        <f t="shared" ref="AK395:AK458" si="146">IF($J395="",$I395,$J395)</f>
        <v/>
      </c>
      <c r="AL395" s="166" t="str">
        <f t="shared" ref="AL395:AL458" si="147">IF($L395="",$K395,$L395)</f>
        <v/>
      </c>
      <c r="AM395" s="166" t="str">
        <f t="shared" ref="AM395:AM458" si="148">IF($O395="",$N395,$O395)</f>
        <v/>
      </c>
      <c r="AN395" s="166">
        <f t="shared" ref="AN395:AN458" si="149">IF($Q395="",$P395,$Q395)</f>
        <v>0</v>
      </c>
      <c r="AO395" s="166">
        <f t="shared" ref="AO395:AO458" si="150">IF($S395="",$R395,$S395)</f>
        <v>0</v>
      </c>
      <c r="AP395" s="166">
        <f t="shared" ref="AP395:AP458" si="151">IF($Z395="",$Y395,$Z395)</f>
        <v>0</v>
      </c>
      <c r="AQ395" s="166">
        <f t="shared" ref="AQ395:AQ458" si="152">IF($AB395="",$AA395,$AB395)</f>
        <v>0</v>
      </c>
      <c r="AR395" s="167" t="str">
        <f>IF('Year 8 _2022'!$S394="","", 'Year 8 _2022'!$S394)</f>
        <v/>
      </c>
      <c r="AS395" s="166" t="str">
        <f>IF('Year 8 _2022'!$Z394="","", 'Year 8 _2022'!$Z394)</f>
        <v/>
      </c>
      <c r="AT395" s="166" t="str">
        <f t="shared" si="143"/>
        <v/>
      </c>
      <c r="AU395" s="166" t="str">
        <f t="shared" ref="AU395:AU458" si="153">IFERROR(IF($AT395&lt;&gt;"", $B395, "NA"), "NA")</f>
        <v>NA</v>
      </c>
      <c r="AV395" s="166" t="str">
        <f>IF(AU395="NA","",IF(AU395=999999, "", IF(AU395=888888, "", IF(COUNTIF($AU$11:AU395,AU395)=1,AU395,""))))</f>
        <v/>
      </c>
      <c r="AW395" s="166" t="str">
        <f t="shared" ref="AW395:AW458" si="154">IFERROR(IF($AT395="refused", $B395, "NA"), "NA")</f>
        <v>NA</v>
      </c>
      <c r="AX395" s="166" t="str">
        <f>IF(AW395="NA","",IF(AW395=999999, "", IF(AW395=888888, "", IF(COUNTIF($AW$11:AW395,AW395)=1,AW395,""))))</f>
        <v/>
      </c>
      <c r="AY395" s="166" t="str">
        <f t="shared" ref="AY395:AY458" si="155">IFERROR(IF($AT395="visited", $B395, "NA"), "NA")</f>
        <v>NA</v>
      </c>
      <c r="AZ395" s="166" t="str">
        <f>IF(AY395="NA","",IF(AY395=999999, "", IF(AY395=888888, "", IF(COUNTIF($AY$11:AY395,AY395)=1,AY395,""))))</f>
        <v/>
      </c>
      <c r="BA395" s="166">
        <f t="shared" si="138"/>
        <v>0</v>
      </c>
      <c r="BB395" s="166">
        <f t="shared" si="139"/>
        <v>0</v>
      </c>
      <c r="BC395" s="166" t="str">
        <f t="shared" si="140"/>
        <v/>
      </c>
      <c r="BD395" s="166" t="str">
        <f t="shared" ref="BD395:BD458" si="156">IFERROR((($AE395-$AS395)/$AE395)*100, "")</f>
        <v/>
      </c>
      <c r="BE395" s="120" t="str">
        <f t="shared" si="141"/>
        <v>NA</v>
      </c>
      <c r="BF395" s="120" t="str">
        <f>IF(BE395="NA","",IF(BE395=999999, "", IF(BE395=888888, "", IF(COUNTIF($BE$11:BE395,BE395)=1,BE395,""))))</f>
        <v/>
      </c>
      <c r="BG395" s="121"/>
      <c r="BH395" s="121"/>
      <c r="BI395" s="121"/>
      <c r="BJ395" s="121"/>
      <c r="BK395" s="121"/>
      <c r="BL395" s="121"/>
      <c r="BM395" s="119"/>
      <c r="BN395" s="119"/>
      <c r="BO395" s="119"/>
      <c r="BP395" s="119"/>
      <c r="BQ395" s="119"/>
      <c r="BR395" s="119"/>
      <c r="BS395" s="119"/>
      <c r="BT395" s="119"/>
      <c r="BU395" s="119"/>
      <c r="BV395" s="119"/>
      <c r="BW395" s="119"/>
      <c r="BX395" s="119"/>
      <c r="BY395" s="119"/>
      <c r="BZ395" s="121"/>
      <c r="CA395" s="121"/>
      <c r="CB395" s="121"/>
      <c r="CC395" s="121"/>
      <c r="CD395" s="118"/>
      <c r="CE395" s="118"/>
      <c r="CF395" s="26"/>
      <c r="CG395" s="26"/>
      <c r="CH395" s="26"/>
      <c r="CI395" s="26"/>
      <c r="CJ395" s="26"/>
      <c r="CK395" s="26"/>
      <c r="CL395" s="26"/>
      <c r="CM395" s="26"/>
      <c r="CN395" s="26"/>
      <c r="CO395" s="26"/>
      <c r="CP395" s="26"/>
      <c r="CQ395" s="26"/>
      <c r="CR395" s="26"/>
      <c r="CS395" s="26"/>
      <c r="CT395" s="26"/>
      <c r="CU395" s="26"/>
    </row>
    <row r="396" spans="1:99" ht="15.5" x14ac:dyDescent="0.35">
      <c r="A396" s="203" t="str">
        <f t="shared" ref="A396:A459" si="157">IFERROR(IF($AI396=0,"",IF(OR($B396="",$D396="",$E396="",$F396="",$Q396="",$Z396=""),"Required data Incomplete","")), "")</f>
        <v/>
      </c>
      <c r="B396" s="161" t="str">
        <f>IF('Year 8 _2022'!$B395="","", 'Year 8 _2022'!$B395)</f>
        <v/>
      </c>
      <c r="C396" s="160" t="str">
        <f>IF('Year 8 _2022'!$C395="","", 'Year 8 _2022'!$C395)</f>
        <v>NA</v>
      </c>
      <c r="D396" s="149" t="str">
        <f>IF('Year 8 _2022'!$D395="","", 'Year 8 _2022'!$D395)</f>
        <v/>
      </c>
      <c r="E396" s="138"/>
      <c r="F396" s="230" t="str">
        <f>IF('Year 8 _2022'!$E395="","", 'Year 8 _2022'!$E395)</f>
        <v/>
      </c>
      <c r="G396" s="161" t="str">
        <f>IF('Year 8 _2022'!$AB395="","", 'Year 8 _2022'!$AB395)</f>
        <v/>
      </c>
      <c r="H396" s="120"/>
      <c r="I396" s="171" t="str">
        <f>IF('Year 8 _2022'!$I395="","", 'Year 8 _2022'!$I395)</f>
        <v/>
      </c>
      <c r="J396" s="181"/>
      <c r="K396" s="180" t="str">
        <f>IF('Year 8 _2022'!$J395="","", 'Year 8 _2022'!$J395)</f>
        <v/>
      </c>
      <c r="L396" s="181"/>
      <c r="M396" s="180">
        <f t="shared" si="142"/>
        <v>0</v>
      </c>
      <c r="N396" s="180" t="str">
        <f>IF('Year 8 _2022'!$L395="","", 'Year 8 _2022'!$L395)</f>
        <v/>
      </c>
      <c r="O396" s="181"/>
      <c r="P396" s="171">
        <f>IF('Year 8 _2022'!$O395="",0, ('Year 8 _2022'!$O395+'Year 8 _2022'!$R395))</f>
        <v>0</v>
      </c>
      <c r="Q396" s="181"/>
      <c r="R396" s="180">
        <f>IF('Year 8 _2022'!$P395="",0, 'Year 8 _2022'!$P395)</f>
        <v>0</v>
      </c>
      <c r="S396" s="242"/>
      <c r="T396" s="349"/>
      <c r="U396" s="242"/>
      <c r="V396" s="174">
        <f t="shared" ref="V396:V459" si="158">IFERROR(((($AN396+$AO396+$U396)/$AG396)*100),0)</f>
        <v>0</v>
      </c>
      <c r="W396" s="351"/>
      <c r="X396" s="175"/>
      <c r="Y396" s="180">
        <f>IF('Year 8 _2022'!$V395="",0, ('Year 8 _2022'!$V395+'Year 8 _2022'!$Y395))</f>
        <v>0</v>
      </c>
      <c r="Z396" s="181"/>
      <c r="AA396" s="162">
        <f>IF('Year 8 _2022'!$W395="",0, 'Year 8 _2022'!$W395)</f>
        <v>0</v>
      </c>
      <c r="AB396" s="184"/>
      <c r="AC396" s="353"/>
      <c r="AD396" s="120"/>
      <c r="AE396" s="174">
        <f t="shared" si="144"/>
        <v>0</v>
      </c>
      <c r="AF396" s="183"/>
      <c r="AG396" s="165" t="str">
        <f t="shared" ref="AG396:AG459" si="159">IF($H396="",$G396,$H396)</f>
        <v/>
      </c>
      <c r="AH396" s="170" t="str">
        <f t="shared" ref="AH396:AH459" si="160">IFERROR(IF($H396="", "", (($H396-$G396)/$G396)*100), "")</f>
        <v/>
      </c>
      <c r="AI396" s="153">
        <f t="shared" si="145"/>
        <v>0</v>
      </c>
      <c r="AJ396" s="166" t="str">
        <f t="shared" ref="AJ396:AJ459" si="161">IF($H396="","NA", $H396-$G396)</f>
        <v>NA</v>
      </c>
      <c r="AK396" s="166" t="str">
        <f t="shared" si="146"/>
        <v/>
      </c>
      <c r="AL396" s="166" t="str">
        <f t="shared" si="147"/>
        <v/>
      </c>
      <c r="AM396" s="166" t="str">
        <f t="shared" si="148"/>
        <v/>
      </c>
      <c r="AN396" s="166">
        <f t="shared" si="149"/>
        <v>0</v>
      </c>
      <c r="AO396" s="166">
        <f t="shared" si="150"/>
        <v>0</v>
      </c>
      <c r="AP396" s="166">
        <f t="shared" si="151"/>
        <v>0</v>
      </c>
      <c r="AQ396" s="166">
        <f t="shared" si="152"/>
        <v>0</v>
      </c>
      <c r="AR396" s="167" t="str">
        <f>IF('Year 8 _2022'!$S395="","", 'Year 8 _2022'!$S395)</f>
        <v/>
      </c>
      <c r="AS396" s="166" t="str">
        <f>IF('Year 8 _2022'!$Z395="","", 'Year 8 _2022'!$Z395)</f>
        <v/>
      </c>
      <c r="AT396" s="166" t="str">
        <f t="shared" si="143"/>
        <v/>
      </c>
      <c r="AU396" s="166" t="str">
        <f t="shared" si="153"/>
        <v>NA</v>
      </c>
      <c r="AV396" s="166" t="str">
        <f>IF(AU396="NA","",IF(AU396=999999, "", IF(AU396=888888, "", IF(COUNTIF($AU$11:AU396,AU396)=1,AU396,""))))</f>
        <v/>
      </c>
      <c r="AW396" s="166" t="str">
        <f t="shared" si="154"/>
        <v>NA</v>
      </c>
      <c r="AX396" s="166" t="str">
        <f>IF(AW396="NA","",IF(AW396=999999, "", IF(AW396=888888, "", IF(COUNTIF($AW$11:AW396,AW396)=1,AW396,""))))</f>
        <v/>
      </c>
      <c r="AY396" s="166" t="str">
        <f t="shared" si="155"/>
        <v>NA</v>
      </c>
      <c r="AZ396" s="166" t="str">
        <f>IF(AY396="NA","",IF(AY396=999999, "", IF(AY396=888888, "", IF(COUNTIF($AY$11:AY396,AY396)=1,AY396,""))))</f>
        <v/>
      </c>
      <c r="BA396" s="166">
        <f t="shared" ref="BA396:BA459" si="162">AN396+AO396+U396</f>
        <v>0</v>
      </c>
      <c r="BB396" s="166">
        <f t="shared" ref="BB396:BB459" si="163">AP396+AQ396+AD396</f>
        <v>0</v>
      </c>
      <c r="BC396" s="166" t="str">
        <f t="shared" ref="BC396:BC459" si="164">IFERROR((($V396-AR396)/AR396)*100,"")</f>
        <v/>
      </c>
      <c r="BD396" s="166" t="str">
        <f t="shared" si="156"/>
        <v/>
      </c>
      <c r="BE396" s="120" t="str">
        <f t="shared" ref="BE396:BE459" si="165">IFERROR(IF($AT396="booked", $B396, "NA"), "NA")</f>
        <v>NA</v>
      </c>
      <c r="BF396" s="120" t="str">
        <f>IF(BE396="NA","",IF(BE396=999999, "", IF(BE396=888888, "", IF(COUNTIF($BE$11:BE396,BE396)=1,BE396,""))))</f>
        <v/>
      </c>
      <c r="BG396" s="121"/>
      <c r="BH396" s="121"/>
      <c r="BI396" s="121"/>
      <c r="BJ396" s="121"/>
      <c r="BK396" s="121"/>
      <c r="BL396" s="121"/>
      <c r="BM396" s="119"/>
      <c r="BN396" s="119"/>
      <c r="BO396" s="119"/>
      <c r="BP396" s="119"/>
      <c r="BQ396" s="119"/>
      <c r="BR396" s="119"/>
      <c r="BS396" s="119"/>
      <c r="BT396" s="119"/>
      <c r="BU396" s="119"/>
      <c r="BV396" s="119"/>
      <c r="BW396" s="119"/>
      <c r="BX396" s="119"/>
      <c r="BY396" s="119"/>
      <c r="BZ396" s="121"/>
      <c r="CA396" s="121"/>
      <c r="CB396" s="121"/>
      <c r="CC396" s="121"/>
      <c r="CD396" s="118"/>
      <c r="CE396" s="118"/>
      <c r="CF396" s="26"/>
      <c r="CG396" s="26"/>
      <c r="CH396" s="26"/>
      <c r="CI396" s="26"/>
      <c r="CJ396" s="26"/>
      <c r="CK396" s="26"/>
      <c r="CL396" s="26"/>
      <c r="CM396" s="26"/>
      <c r="CN396" s="26"/>
      <c r="CO396" s="26"/>
      <c r="CP396" s="26"/>
      <c r="CQ396" s="26"/>
      <c r="CR396" s="26"/>
      <c r="CS396" s="26"/>
      <c r="CT396" s="26"/>
      <c r="CU396" s="26"/>
    </row>
    <row r="397" spans="1:99" ht="15.5" x14ac:dyDescent="0.35">
      <c r="A397" s="203" t="str">
        <f t="shared" si="157"/>
        <v/>
      </c>
      <c r="B397" s="161" t="str">
        <f>IF('Year 8 _2022'!$B396="","", 'Year 8 _2022'!$B396)</f>
        <v/>
      </c>
      <c r="C397" s="160" t="str">
        <f>IF('Year 8 _2022'!$C396="","", 'Year 8 _2022'!$C396)</f>
        <v>NA</v>
      </c>
      <c r="D397" s="149" t="str">
        <f>IF('Year 8 _2022'!$D396="","", 'Year 8 _2022'!$D396)</f>
        <v/>
      </c>
      <c r="E397" s="138"/>
      <c r="F397" s="230" t="str">
        <f>IF('Year 8 _2022'!$E396="","", 'Year 8 _2022'!$E396)</f>
        <v/>
      </c>
      <c r="G397" s="161" t="str">
        <f>IF('Year 8 _2022'!$AB396="","", 'Year 8 _2022'!$AB396)</f>
        <v/>
      </c>
      <c r="H397" s="120"/>
      <c r="I397" s="171" t="str">
        <f>IF('Year 8 _2022'!$I396="","", 'Year 8 _2022'!$I396)</f>
        <v/>
      </c>
      <c r="J397" s="181"/>
      <c r="K397" s="180" t="str">
        <f>IF('Year 8 _2022'!$J396="","", 'Year 8 _2022'!$J396)</f>
        <v/>
      </c>
      <c r="L397" s="181"/>
      <c r="M397" s="180">
        <f t="shared" ref="M397:M460" si="166">IFERROR(($AK397+$AL397),0)</f>
        <v>0</v>
      </c>
      <c r="N397" s="180" t="str">
        <f>IF('Year 8 _2022'!$L396="","", 'Year 8 _2022'!$L396)</f>
        <v/>
      </c>
      <c r="O397" s="181"/>
      <c r="P397" s="171">
        <f>IF('Year 8 _2022'!$O396="",0, ('Year 8 _2022'!$O396+'Year 8 _2022'!$R396))</f>
        <v>0</v>
      </c>
      <c r="Q397" s="181"/>
      <c r="R397" s="180">
        <f>IF('Year 8 _2022'!$P396="",0, 'Year 8 _2022'!$P396)</f>
        <v>0</v>
      </c>
      <c r="S397" s="242"/>
      <c r="T397" s="349"/>
      <c r="U397" s="242"/>
      <c r="V397" s="174">
        <f t="shared" si="158"/>
        <v>0</v>
      </c>
      <c r="W397" s="351"/>
      <c r="X397" s="175"/>
      <c r="Y397" s="180">
        <f>IF('Year 8 _2022'!$V396="",0, ('Year 8 _2022'!$V396+'Year 8 _2022'!$Y396))</f>
        <v>0</v>
      </c>
      <c r="Z397" s="181"/>
      <c r="AA397" s="162">
        <f>IF('Year 8 _2022'!$W396="",0, 'Year 8 _2022'!$W396)</f>
        <v>0</v>
      </c>
      <c r="AB397" s="184"/>
      <c r="AC397" s="353"/>
      <c r="AD397" s="120"/>
      <c r="AE397" s="174">
        <f t="shared" si="144"/>
        <v>0</v>
      </c>
      <c r="AF397" s="183"/>
      <c r="AG397" s="165" t="str">
        <f t="shared" si="159"/>
        <v/>
      </c>
      <c r="AH397" s="170" t="str">
        <f t="shared" si="160"/>
        <v/>
      </c>
      <c r="AI397" s="153">
        <f t="shared" si="145"/>
        <v>0</v>
      </c>
      <c r="AJ397" s="166" t="str">
        <f t="shared" si="161"/>
        <v>NA</v>
      </c>
      <c r="AK397" s="166" t="str">
        <f t="shared" si="146"/>
        <v/>
      </c>
      <c r="AL397" s="166" t="str">
        <f t="shared" si="147"/>
        <v/>
      </c>
      <c r="AM397" s="166" t="str">
        <f t="shared" si="148"/>
        <v/>
      </c>
      <c r="AN397" s="166">
        <f t="shared" si="149"/>
        <v>0</v>
      </c>
      <c r="AO397" s="166">
        <f t="shared" si="150"/>
        <v>0</v>
      </c>
      <c r="AP397" s="166">
        <f t="shared" si="151"/>
        <v>0</v>
      </c>
      <c r="AQ397" s="166">
        <f t="shared" si="152"/>
        <v>0</v>
      </c>
      <c r="AR397" s="167" t="str">
        <f>IF('Year 8 _2022'!$S396="","", 'Year 8 _2022'!$S396)</f>
        <v/>
      </c>
      <c r="AS397" s="166" t="str">
        <f>IF('Year 8 _2022'!$Z396="","", 'Year 8 _2022'!$Z396)</f>
        <v/>
      </c>
      <c r="AT397" s="166" t="str">
        <f t="shared" ref="AT397:AT460" si="167">IF($E397="", $D397, $E397)</f>
        <v/>
      </c>
      <c r="AU397" s="166" t="str">
        <f t="shared" si="153"/>
        <v>NA</v>
      </c>
      <c r="AV397" s="166" t="str">
        <f>IF(AU397="NA","",IF(AU397=999999, "", IF(AU397=888888, "", IF(COUNTIF($AU$11:AU397,AU397)=1,AU397,""))))</f>
        <v/>
      </c>
      <c r="AW397" s="166" t="str">
        <f t="shared" si="154"/>
        <v>NA</v>
      </c>
      <c r="AX397" s="166" t="str">
        <f>IF(AW397="NA","",IF(AW397=999999, "", IF(AW397=888888, "", IF(COUNTIF($AW$11:AW397,AW397)=1,AW397,""))))</f>
        <v/>
      </c>
      <c r="AY397" s="166" t="str">
        <f t="shared" si="155"/>
        <v>NA</v>
      </c>
      <c r="AZ397" s="166" t="str">
        <f>IF(AY397="NA","",IF(AY397=999999, "", IF(AY397=888888, "", IF(COUNTIF($AY$11:AY397,AY397)=1,AY397,""))))</f>
        <v/>
      </c>
      <c r="BA397" s="166">
        <f t="shared" si="162"/>
        <v>0</v>
      </c>
      <c r="BB397" s="166">
        <f t="shared" si="163"/>
        <v>0</v>
      </c>
      <c r="BC397" s="166" t="str">
        <f t="shared" si="164"/>
        <v/>
      </c>
      <c r="BD397" s="166" t="str">
        <f t="shared" si="156"/>
        <v/>
      </c>
      <c r="BE397" s="120" t="str">
        <f t="shared" si="165"/>
        <v>NA</v>
      </c>
      <c r="BF397" s="120" t="str">
        <f>IF(BE397="NA","",IF(BE397=999999, "", IF(BE397=888888, "", IF(COUNTIF($BE$11:BE397,BE397)=1,BE397,""))))</f>
        <v/>
      </c>
      <c r="BG397" s="121"/>
      <c r="BH397" s="121"/>
      <c r="BI397" s="121"/>
      <c r="BJ397" s="121"/>
      <c r="BK397" s="121"/>
      <c r="BL397" s="121"/>
      <c r="BM397" s="119"/>
      <c r="BN397" s="119"/>
      <c r="BO397" s="119"/>
      <c r="BP397" s="119"/>
      <c r="BQ397" s="119"/>
      <c r="BR397" s="119"/>
      <c r="BS397" s="119"/>
      <c r="BT397" s="119"/>
      <c r="BU397" s="119"/>
      <c r="BV397" s="119"/>
      <c r="BW397" s="119"/>
      <c r="BX397" s="119"/>
      <c r="BY397" s="119"/>
      <c r="BZ397" s="121"/>
      <c r="CA397" s="121"/>
      <c r="CB397" s="121"/>
      <c r="CC397" s="121"/>
      <c r="CD397" s="118"/>
      <c r="CE397" s="118"/>
      <c r="CF397" s="26"/>
      <c r="CG397" s="26"/>
      <c r="CH397" s="26"/>
      <c r="CI397" s="26"/>
      <c r="CJ397" s="26"/>
      <c r="CK397" s="26"/>
      <c r="CL397" s="26"/>
      <c r="CM397" s="26"/>
      <c r="CN397" s="26"/>
      <c r="CO397" s="26"/>
      <c r="CP397" s="26"/>
      <c r="CQ397" s="26"/>
      <c r="CR397" s="26"/>
      <c r="CS397" s="26"/>
      <c r="CT397" s="26"/>
      <c r="CU397" s="26"/>
    </row>
    <row r="398" spans="1:99" ht="15.5" x14ac:dyDescent="0.35">
      <c r="A398" s="203" t="str">
        <f t="shared" si="157"/>
        <v/>
      </c>
      <c r="B398" s="161" t="str">
        <f>IF('Year 8 _2022'!$B397="","", 'Year 8 _2022'!$B397)</f>
        <v/>
      </c>
      <c r="C398" s="160" t="str">
        <f>IF('Year 8 _2022'!$C397="","", 'Year 8 _2022'!$C397)</f>
        <v>NA</v>
      </c>
      <c r="D398" s="149" t="str">
        <f>IF('Year 8 _2022'!$D397="","", 'Year 8 _2022'!$D397)</f>
        <v/>
      </c>
      <c r="E398" s="138"/>
      <c r="F398" s="230" t="str">
        <f>IF('Year 8 _2022'!$E397="","", 'Year 8 _2022'!$E397)</f>
        <v/>
      </c>
      <c r="G398" s="161" t="str">
        <f>IF('Year 8 _2022'!$AB397="","", 'Year 8 _2022'!$AB397)</f>
        <v/>
      </c>
      <c r="H398" s="120"/>
      <c r="I398" s="171" t="str">
        <f>IF('Year 8 _2022'!$I397="","", 'Year 8 _2022'!$I397)</f>
        <v/>
      </c>
      <c r="J398" s="181"/>
      <c r="K398" s="180" t="str">
        <f>IF('Year 8 _2022'!$J397="","", 'Year 8 _2022'!$J397)</f>
        <v/>
      </c>
      <c r="L398" s="181"/>
      <c r="M398" s="180">
        <f t="shared" si="166"/>
        <v>0</v>
      </c>
      <c r="N398" s="180" t="str">
        <f>IF('Year 8 _2022'!$L397="","", 'Year 8 _2022'!$L397)</f>
        <v/>
      </c>
      <c r="O398" s="181"/>
      <c r="P398" s="171">
        <f>IF('Year 8 _2022'!$O397="",0, ('Year 8 _2022'!$O397+'Year 8 _2022'!$R397))</f>
        <v>0</v>
      </c>
      <c r="Q398" s="181"/>
      <c r="R398" s="180">
        <f>IF('Year 8 _2022'!$P397="",0, 'Year 8 _2022'!$P397)</f>
        <v>0</v>
      </c>
      <c r="S398" s="242"/>
      <c r="T398" s="349"/>
      <c r="U398" s="242"/>
      <c r="V398" s="174">
        <f t="shared" si="158"/>
        <v>0</v>
      </c>
      <c r="W398" s="351"/>
      <c r="X398" s="175"/>
      <c r="Y398" s="180">
        <f>IF('Year 8 _2022'!$V397="",0, ('Year 8 _2022'!$V397+'Year 8 _2022'!$Y397))</f>
        <v>0</v>
      </c>
      <c r="Z398" s="181"/>
      <c r="AA398" s="162">
        <f>IF('Year 8 _2022'!$W397="",0, 'Year 8 _2022'!$W397)</f>
        <v>0</v>
      </c>
      <c r="AB398" s="184"/>
      <c r="AC398" s="353"/>
      <c r="AD398" s="120"/>
      <c r="AE398" s="174">
        <f t="shared" si="144"/>
        <v>0</v>
      </c>
      <c r="AF398" s="183"/>
      <c r="AG398" s="165" t="str">
        <f t="shared" si="159"/>
        <v/>
      </c>
      <c r="AH398" s="170" t="str">
        <f t="shared" si="160"/>
        <v/>
      </c>
      <c r="AI398" s="153">
        <f t="shared" si="145"/>
        <v>0</v>
      </c>
      <c r="AJ398" s="166" t="str">
        <f t="shared" si="161"/>
        <v>NA</v>
      </c>
      <c r="AK398" s="166" t="str">
        <f t="shared" si="146"/>
        <v/>
      </c>
      <c r="AL398" s="166" t="str">
        <f t="shared" si="147"/>
        <v/>
      </c>
      <c r="AM398" s="166" t="str">
        <f t="shared" si="148"/>
        <v/>
      </c>
      <c r="AN398" s="166">
        <f t="shared" si="149"/>
        <v>0</v>
      </c>
      <c r="AO398" s="166">
        <f t="shared" si="150"/>
        <v>0</v>
      </c>
      <c r="AP398" s="166">
        <f t="shared" si="151"/>
        <v>0</v>
      </c>
      <c r="AQ398" s="166">
        <f t="shared" si="152"/>
        <v>0</v>
      </c>
      <c r="AR398" s="167" t="str">
        <f>IF('Year 8 _2022'!$S397="","", 'Year 8 _2022'!$S397)</f>
        <v/>
      </c>
      <c r="AS398" s="166" t="str">
        <f>IF('Year 8 _2022'!$Z397="","", 'Year 8 _2022'!$Z397)</f>
        <v/>
      </c>
      <c r="AT398" s="166" t="str">
        <f t="shared" si="167"/>
        <v/>
      </c>
      <c r="AU398" s="166" t="str">
        <f t="shared" si="153"/>
        <v>NA</v>
      </c>
      <c r="AV398" s="166" t="str">
        <f>IF(AU398="NA","",IF(AU398=999999, "", IF(AU398=888888, "", IF(COUNTIF($AU$11:AU398,AU398)=1,AU398,""))))</f>
        <v/>
      </c>
      <c r="AW398" s="166" t="str">
        <f t="shared" si="154"/>
        <v>NA</v>
      </c>
      <c r="AX398" s="166" t="str">
        <f>IF(AW398="NA","",IF(AW398=999999, "", IF(AW398=888888, "", IF(COUNTIF($AW$11:AW398,AW398)=1,AW398,""))))</f>
        <v/>
      </c>
      <c r="AY398" s="166" t="str">
        <f t="shared" si="155"/>
        <v>NA</v>
      </c>
      <c r="AZ398" s="166" t="str">
        <f>IF(AY398="NA","",IF(AY398=999999, "", IF(AY398=888888, "", IF(COUNTIF($AY$11:AY398,AY398)=1,AY398,""))))</f>
        <v/>
      </c>
      <c r="BA398" s="166">
        <f t="shared" si="162"/>
        <v>0</v>
      </c>
      <c r="BB398" s="166">
        <f t="shared" si="163"/>
        <v>0</v>
      </c>
      <c r="BC398" s="166" t="str">
        <f t="shared" si="164"/>
        <v/>
      </c>
      <c r="BD398" s="166" t="str">
        <f t="shared" si="156"/>
        <v/>
      </c>
      <c r="BE398" s="120" t="str">
        <f t="shared" si="165"/>
        <v>NA</v>
      </c>
      <c r="BF398" s="120" t="str">
        <f>IF(BE398="NA","",IF(BE398=999999, "", IF(BE398=888888, "", IF(COUNTIF($BE$11:BE398,BE398)=1,BE398,""))))</f>
        <v/>
      </c>
      <c r="BG398" s="121"/>
      <c r="BH398" s="121"/>
      <c r="BI398" s="121"/>
      <c r="BJ398" s="121"/>
      <c r="BK398" s="121"/>
      <c r="BL398" s="121"/>
      <c r="BM398" s="119"/>
      <c r="BN398" s="119"/>
      <c r="BO398" s="119"/>
      <c r="BP398" s="119"/>
      <c r="BQ398" s="119"/>
      <c r="BR398" s="119"/>
      <c r="BS398" s="119"/>
      <c r="BT398" s="119"/>
      <c r="BU398" s="119"/>
      <c r="BV398" s="119"/>
      <c r="BW398" s="119"/>
      <c r="BX398" s="119"/>
      <c r="BY398" s="119"/>
      <c r="BZ398" s="121"/>
      <c r="CA398" s="121"/>
      <c r="CB398" s="121"/>
      <c r="CC398" s="121"/>
      <c r="CD398" s="118"/>
      <c r="CE398" s="118"/>
      <c r="CF398" s="26"/>
      <c r="CG398" s="26"/>
      <c r="CH398" s="26"/>
      <c r="CI398" s="26"/>
      <c r="CJ398" s="26"/>
      <c r="CK398" s="26"/>
      <c r="CL398" s="26"/>
      <c r="CM398" s="26"/>
      <c r="CN398" s="26"/>
      <c r="CO398" s="26"/>
      <c r="CP398" s="26"/>
      <c r="CQ398" s="26"/>
      <c r="CR398" s="26"/>
      <c r="CS398" s="26"/>
      <c r="CT398" s="26"/>
      <c r="CU398" s="26"/>
    </row>
    <row r="399" spans="1:99" ht="15.5" x14ac:dyDescent="0.35">
      <c r="A399" s="203" t="str">
        <f t="shared" si="157"/>
        <v/>
      </c>
      <c r="B399" s="161" t="str">
        <f>IF('Year 8 _2022'!$B398="","", 'Year 8 _2022'!$B398)</f>
        <v/>
      </c>
      <c r="C399" s="160" t="str">
        <f>IF('Year 8 _2022'!$C398="","", 'Year 8 _2022'!$C398)</f>
        <v>NA</v>
      </c>
      <c r="D399" s="149" t="str">
        <f>IF('Year 8 _2022'!$D398="","", 'Year 8 _2022'!$D398)</f>
        <v/>
      </c>
      <c r="E399" s="138"/>
      <c r="F399" s="230" t="str">
        <f>IF('Year 8 _2022'!$E398="","", 'Year 8 _2022'!$E398)</f>
        <v/>
      </c>
      <c r="G399" s="161" t="str">
        <f>IF('Year 8 _2022'!$AB398="","", 'Year 8 _2022'!$AB398)</f>
        <v/>
      </c>
      <c r="H399" s="120"/>
      <c r="I399" s="171" t="str">
        <f>IF('Year 8 _2022'!$I398="","", 'Year 8 _2022'!$I398)</f>
        <v/>
      </c>
      <c r="J399" s="181"/>
      <c r="K399" s="180" t="str">
        <f>IF('Year 8 _2022'!$J398="","", 'Year 8 _2022'!$J398)</f>
        <v/>
      </c>
      <c r="L399" s="181"/>
      <c r="M399" s="180">
        <f t="shared" si="166"/>
        <v>0</v>
      </c>
      <c r="N399" s="180" t="str">
        <f>IF('Year 8 _2022'!$L398="","", 'Year 8 _2022'!$L398)</f>
        <v/>
      </c>
      <c r="O399" s="181"/>
      <c r="P399" s="171">
        <f>IF('Year 8 _2022'!$O398="",0, ('Year 8 _2022'!$O398+'Year 8 _2022'!$R398))</f>
        <v>0</v>
      </c>
      <c r="Q399" s="181"/>
      <c r="R399" s="180">
        <f>IF('Year 8 _2022'!$P398="",0, 'Year 8 _2022'!$P398)</f>
        <v>0</v>
      </c>
      <c r="S399" s="242"/>
      <c r="T399" s="349"/>
      <c r="U399" s="242"/>
      <c r="V399" s="174">
        <f t="shared" si="158"/>
        <v>0</v>
      </c>
      <c r="W399" s="351"/>
      <c r="X399" s="175"/>
      <c r="Y399" s="180">
        <f>IF('Year 8 _2022'!$V398="",0, ('Year 8 _2022'!$V398+'Year 8 _2022'!$Y398))</f>
        <v>0</v>
      </c>
      <c r="Z399" s="181"/>
      <c r="AA399" s="162">
        <f>IF('Year 8 _2022'!$W398="",0, 'Year 8 _2022'!$W398)</f>
        <v>0</v>
      </c>
      <c r="AB399" s="184"/>
      <c r="AC399" s="353"/>
      <c r="AD399" s="120"/>
      <c r="AE399" s="174">
        <f t="shared" ref="AE399:AE462" si="168">IFERROR(((($AP399+$AQ399+$AD399)/$AG399)*100),0)</f>
        <v>0</v>
      </c>
      <c r="AF399" s="183"/>
      <c r="AG399" s="165" t="str">
        <f t="shared" si="159"/>
        <v/>
      </c>
      <c r="AH399" s="170" t="str">
        <f t="shared" si="160"/>
        <v/>
      </c>
      <c r="AI399" s="153">
        <f t="shared" si="145"/>
        <v>0</v>
      </c>
      <c r="AJ399" s="166" t="str">
        <f t="shared" si="161"/>
        <v>NA</v>
      </c>
      <c r="AK399" s="166" t="str">
        <f t="shared" si="146"/>
        <v/>
      </c>
      <c r="AL399" s="166" t="str">
        <f t="shared" si="147"/>
        <v/>
      </c>
      <c r="AM399" s="166" t="str">
        <f t="shared" si="148"/>
        <v/>
      </c>
      <c r="AN399" s="166">
        <f t="shared" si="149"/>
        <v>0</v>
      </c>
      <c r="AO399" s="166">
        <f t="shared" si="150"/>
        <v>0</v>
      </c>
      <c r="AP399" s="166">
        <f t="shared" si="151"/>
        <v>0</v>
      </c>
      <c r="AQ399" s="166">
        <f t="shared" si="152"/>
        <v>0</v>
      </c>
      <c r="AR399" s="167" t="str">
        <f>IF('Year 8 _2022'!$S398="","", 'Year 8 _2022'!$S398)</f>
        <v/>
      </c>
      <c r="AS399" s="166" t="str">
        <f>IF('Year 8 _2022'!$Z398="","", 'Year 8 _2022'!$Z398)</f>
        <v/>
      </c>
      <c r="AT399" s="166" t="str">
        <f t="shared" si="167"/>
        <v/>
      </c>
      <c r="AU399" s="166" t="str">
        <f t="shared" si="153"/>
        <v>NA</v>
      </c>
      <c r="AV399" s="166" t="str">
        <f>IF(AU399="NA","",IF(AU399=999999, "", IF(AU399=888888, "", IF(COUNTIF($AU$11:AU399,AU399)=1,AU399,""))))</f>
        <v/>
      </c>
      <c r="AW399" s="166" t="str">
        <f t="shared" si="154"/>
        <v>NA</v>
      </c>
      <c r="AX399" s="166" t="str">
        <f>IF(AW399="NA","",IF(AW399=999999, "", IF(AW399=888888, "", IF(COUNTIF($AW$11:AW399,AW399)=1,AW399,""))))</f>
        <v/>
      </c>
      <c r="AY399" s="166" t="str">
        <f t="shared" si="155"/>
        <v>NA</v>
      </c>
      <c r="AZ399" s="166" t="str">
        <f>IF(AY399="NA","",IF(AY399=999999, "", IF(AY399=888888, "", IF(COUNTIF($AY$11:AY399,AY399)=1,AY399,""))))</f>
        <v/>
      </c>
      <c r="BA399" s="166">
        <f t="shared" si="162"/>
        <v>0</v>
      </c>
      <c r="BB399" s="166">
        <f t="shared" si="163"/>
        <v>0</v>
      </c>
      <c r="BC399" s="166" t="str">
        <f t="shared" si="164"/>
        <v/>
      </c>
      <c r="BD399" s="166" t="str">
        <f t="shared" si="156"/>
        <v/>
      </c>
      <c r="BE399" s="120" t="str">
        <f t="shared" si="165"/>
        <v>NA</v>
      </c>
      <c r="BF399" s="120" t="str">
        <f>IF(BE399="NA","",IF(BE399=999999, "", IF(BE399=888888, "", IF(COUNTIF($BE$11:BE399,BE399)=1,BE399,""))))</f>
        <v/>
      </c>
      <c r="BG399" s="121"/>
      <c r="BH399" s="121"/>
      <c r="BI399" s="121"/>
      <c r="BJ399" s="121"/>
      <c r="BK399" s="121"/>
      <c r="BL399" s="121"/>
      <c r="BM399" s="119"/>
      <c r="BN399" s="119"/>
      <c r="BO399" s="119"/>
      <c r="BP399" s="119"/>
      <c r="BQ399" s="119"/>
      <c r="BR399" s="119"/>
      <c r="BS399" s="119"/>
      <c r="BT399" s="119"/>
      <c r="BU399" s="119"/>
      <c r="BV399" s="119"/>
      <c r="BW399" s="119"/>
      <c r="BX399" s="119"/>
      <c r="BY399" s="119"/>
      <c r="BZ399" s="121"/>
      <c r="CA399" s="121"/>
      <c r="CB399" s="121"/>
      <c r="CC399" s="121"/>
      <c r="CD399" s="118"/>
      <c r="CE399" s="118"/>
      <c r="CF399" s="26"/>
      <c r="CG399" s="26"/>
      <c r="CH399" s="26"/>
      <c r="CI399" s="26"/>
      <c r="CJ399" s="26"/>
      <c r="CK399" s="26"/>
      <c r="CL399" s="26"/>
      <c r="CM399" s="26"/>
      <c r="CN399" s="26"/>
      <c r="CO399" s="26"/>
      <c r="CP399" s="26"/>
      <c r="CQ399" s="26"/>
      <c r="CR399" s="26"/>
      <c r="CS399" s="26"/>
      <c r="CT399" s="26"/>
      <c r="CU399" s="26"/>
    </row>
    <row r="400" spans="1:99" ht="15.5" x14ac:dyDescent="0.35">
      <c r="A400" s="203" t="str">
        <f t="shared" si="157"/>
        <v/>
      </c>
      <c r="B400" s="161" t="str">
        <f>IF('Year 8 _2022'!$B399="","", 'Year 8 _2022'!$B399)</f>
        <v/>
      </c>
      <c r="C400" s="160" t="str">
        <f>IF('Year 8 _2022'!$C399="","", 'Year 8 _2022'!$C399)</f>
        <v>NA</v>
      </c>
      <c r="D400" s="149" t="str">
        <f>IF('Year 8 _2022'!$D399="","", 'Year 8 _2022'!$D399)</f>
        <v/>
      </c>
      <c r="E400" s="138"/>
      <c r="F400" s="230" t="str">
        <f>IF('Year 8 _2022'!$E399="","", 'Year 8 _2022'!$E399)</f>
        <v/>
      </c>
      <c r="G400" s="161" t="str">
        <f>IF('Year 8 _2022'!$AB399="","", 'Year 8 _2022'!$AB399)</f>
        <v/>
      </c>
      <c r="H400" s="120"/>
      <c r="I400" s="171" t="str">
        <f>IF('Year 8 _2022'!$I399="","", 'Year 8 _2022'!$I399)</f>
        <v/>
      </c>
      <c r="J400" s="181"/>
      <c r="K400" s="180" t="str">
        <f>IF('Year 8 _2022'!$J399="","", 'Year 8 _2022'!$J399)</f>
        <v/>
      </c>
      <c r="L400" s="181"/>
      <c r="M400" s="180">
        <f t="shared" si="166"/>
        <v>0</v>
      </c>
      <c r="N400" s="180" t="str">
        <f>IF('Year 8 _2022'!$L399="","", 'Year 8 _2022'!$L399)</f>
        <v/>
      </c>
      <c r="O400" s="181"/>
      <c r="P400" s="171">
        <f>IF('Year 8 _2022'!$O399="",0, ('Year 8 _2022'!$O399+'Year 8 _2022'!$R399))</f>
        <v>0</v>
      </c>
      <c r="Q400" s="181"/>
      <c r="R400" s="180">
        <f>IF('Year 8 _2022'!$P399="",0, 'Year 8 _2022'!$P399)</f>
        <v>0</v>
      </c>
      <c r="S400" s="242"/>
      <c r="T400" s="349"/>
      <c r="U400" s="242"/>
      <c r="V400" s="174">
        <f t="shared" si="158"/>
        <v>0</v>
      </c>
      <c r="W400" s="351"/>
      <c r="X400" s="175"/>
      <c r="Y400" s="180">
        <f>IF('Year 8 _2022'!$V399="",0, ('Year 8 _2022'!$V399+'Year 8 _2022'!$Y399))</f>
        <v>0</v>
      </c>
      <c r="Z400" s="181"/>
      <c r="AA400" s="162">
        <f>IF('Year 8 _2022'!$W399="",0, 'Year 8 _2022'!$W399)</f>
        <v>0</v>
      </c>
      <c r="AB400" s="184"/>
      <c r="AC400" s="353"/>
      <c r="AD400" s="120"/>
      <c r="AE400" s="174">
        <f t="shared" si="168"/>
        <v>0</v>
      </c>
      <c r="AF400" s="183"/>
      <c r="AG400" s="165" t="str">
        <f t="shared" si="159"/>
        <v/>
      </c>
      <c r="AH400" s="170" t="str">
        <f t="shared" si="160"/>
        <v/>
      </c>
      <c r="AI400" s="153">
        <f t="shared" si="145"/>
        <v>0</v>
      </c>
      <c r="AJ400" s="166" t="str">
        <f t="shared" si="161"/>
        <v>NA</v>
      </c>
      <c r="AK400" s="166" t="str">
        <f t="shared" si="146"/>
        <v/>
      </c>
      <c r="AL400" s="166" t="str">
        <f t="shared" si="147"/>
        <v/>
      </c>
      <c r="AM400" s="166" t="str">
        <f t="shared" si="148"/>
        <v/>
      </c>
      <c r="AN400" s="166">
        <f t="shared" si="149"/>
        <v>0</v>
      </c>
      <c r="AO400" s="166">
        <f t="shared" si="150"/>
        <v>0</v>
      </c>
      <c r="AP400" s="166">
        <f t="shared" si="151"/>
        <v>0</v>
      </c>
      <c r="AQ400" s="166">
        <f t="shared" si="152"/>
        <v>0</v>
      </c>
      <c r="AR400" s="167" t="str">
        <f>IF('Year 8 _2022'!$S399="","", 'Year 8 _2022'!$S399)</f>
        <v/>
      </c>
      <c r="AS400" s="166" t="str">
        <f>IF('Year 8 _2022'!$Z399="","", 'Year 8 _2022'!$Z399)</f>
        <v/>
      </c>
      <c r="AT400" s="166" t="str">
        <f t="shared" si="167"/>
        <v/>
      </c>
      <c r="AU400" s="166" t="str">
        <f t="shared" si="153"/>
        <v>NA</v>
      </c>
      <c r="AV400" s="166" t="str">
        <f>IF(AU400="NA","",IF(AU400=999999, "", IF(AU400=888888, "", IF(COUNTIF($AU$11:AU400,AU400)=1,AU400,""))))</f>
        <v/>
      </c>
      <c r="AW400" s="166" t="str">
        <f t="shared" si="154"/>
        <v>NA</v>
      </c>
      <c r="AX400" s="166" t="str">
        <f>IF(AW400="NA","",IF(AW400=999999, "", IF(AW400=888888, "", IF(COUNTIF($AW$11:AW400,AW400)=1,AW400,""))))</f>
        <v/>
      </c>
      <c r="AY400" s="166" t="str">
        <f t="shared" si="155"/>
        <v>NA</v>
      </c>
      <c r="AZ400" s="166" t="str">
        <f>IF(AY400="NA","",IF(AY400=999999, "", IF(AY400=888888, "", IF(COUNTIF($AY$11:AY400,AY400)=1,AY400,""))))</f>
        <v/>
      </c>
      <c r="BA400" s="166">
        <f t="shared" si="162"/>
        <v>0</v>
      </c>
      <c r="BB400" s="166">
        <f t="shared" si="163"/>
        <v>0</v>
      </c>
      <c r="BC400" s="166" t="str">
        <f t="shared" si="164"/>
        <v/>
      </c>
      <c r="BD400" s="166" t="str">
        <f t="shared" si="156"/>
        <v/>
      </c>
      <c r="BE400" s="120" t="str">
        <f t="shared" si="165"/>
        <v>NA</v>
      </c>
      <c r="BF400" s="120" t="str">
        <f>IF(BE400="NA","",IF(BE400=999999, "", IF(BE400=888888, "", IF(COUNTIF($BE$11:BE400,BE400)=1,BE400,""))))</f>
        <v/>
      </c>
      <c r="BG400" s="121"/>
      <c r="BH400" s="121"/>
      <c r="BI400" s="121"/>
      <c r="BJ400" s="121"/>
      <c r="BK400" s="121"/>
      <c r="BL400" s="121"/>
      <c r="BM400" s="119"/>
      <c r="BN400" s="119"/>
      <c r="BO400" s="119"/>
      <c r="BP400" s="119"/>
      <c r="BQ400" s="119"/>
      <c r="BR400" s="119"/>
      <c r="BS400" s="119"/>
      <c r="BT400" s="119"/>
      <c r="BU400" s="119"/>
      <c r="BV400" s="119"/>
      <c r="BW400" s="119"/>
      <c r="BX400" s="119"/>
      <c r="BY400" s="119"/>
      <c r="BZ400" s="121"/>
      <c r="CA400" s="121"/>
      <c r="CB400" s="121"/>
      <c r="CC400" s="121"/>
      <c r="CD400" s="118"/>
      <c r="CE400" s="118"/>
      <c r="CF400" s="26"/>
      <c r="CG400" s="26"/>
      <c r="CH400" s="26"/>
      <c r="CI400" s="26"/>
      <c r="CJ400" s="26"/>
      <c r="CK400" s="26"/>
      <c r="CL400" s="26"/>
      <c r="CM400" s="26"/>
      <c r="CN400" s="26"/>
      <c r="CO400" s="26"/>
      <c r="CP400" s="26"/>
      <c r="CQ400" s="26"/>
      <c r="CR400" s="26"/>
      <c r="CS400" s="26"/>
      <c r="CT400" s="26"/>
      <c r="CU400" s="26"/>
    </row>
    <row r="401" spans="1:99" ht="15.5" x14ac:dyDescent="0.35">
      <c r="A401" s="203" t="str">
        <f t="shared" si="157"/>
        <v/>
      </c>
      <c r="B401" s="161" t="str">
        <f>IF('Year 8 _2022'!$B400="","", 'Year 8 _2022'!$B400)</f>
        <v/>
      </c>
      <c r="C401" s="160" t="str">
        <f>IF('Year 8 _2022'!$C400="","", 'Year 8 _2022'!$C400)</f>
        <v>NA</v>
      </c>
      <c r="D401" s="149" t="str">
        <f>IF('Year 8 _2022'!$D400="","", 'Year 8 _2022'!$D400)</f>
        <v/>
      </c>
      <c r="E401" s="138"/>
      <c r="F401" s="230" t="str">
        <f>IF('Year 8 _2022'!$E400="","", 'Year 8 _2022'!$E400)</f>
        <v/>
      </c>
      <c r="G401" s="161" t="str">
        <f>IF('Year 8 _2022'!$AB400="","", 'Year 8 _2022'!$AB400)</f>
        <v/>
      </c>
      <c r="H401" s="120"/>
      <c r="I401" s="171" t="str">
        <f>IF('Year 8 _2022'!$I400="","", 'Year 8 _2022'!$I400)</f>
        <v/>
      </c>
      <c r="J401" s="181"/>
      <c r="K401" s="180" t="str">
        <f>IF('Year 8 _2022'!$J400="","", 'Year 8 _2022'!$J400)</f>
        <v/>
      </c>
      <c r="L401" s="181"/>
      <c r="M401" s="180">
        <f t="shared" si="166"/>
        <v>0</v>
      </c>
      <c r="N401" s="180" t="str">
        <f>IF('Year 8 _2022'!$L400="","", 'Year 8 _2022'!$L400)</f>
        <v/>
      </c>
      <c r="O401" s="181"/>
      <c r="P401" s="171">
        <f>IF('Year 8 _2022'!$O400="",0, ('Year 8 _2022'!$O400+'Year 8 _2022'!$R400))</f>
        <v>0</v>
      </c>
      <c r="Q401" s="181"/>
      <c r="R401" s="180">
        <f>IF('Year 8 _2022'!$P400="",0, 'Year 8 _2022'!$P400)</f>
        <v>0</v>
      </c>
      <c r="S401" s="242"/>
      <c r="T401" s="349"/>
      <c r="U401" s="242"/>
      <c r="V401" s="174">
        <f t="shared" si="158"/>
        <v>0</v>
      </c>
      <c r="W401" s="351"/>
      <c r="X401" s="175"/>
      <c r="Y401" s="180">
        <f>IF('Year 8 _2022'!$V400="",0, ('Year 8 _2022'!$V400+'Year 8 _2022'!$Y400))</f>
        <v>0</v>
      </c>
      <c r="Z401" s="181"/>
      <c r="AA401" s="162">
        <f>IF('Year 8 _2022'!$W400="",0, 'Year 8 _2022'!$W400)</f>
        <v>0</v>
      </c>
      <c r="AB401" s="184"/>
      <c r="AC401" s="353"/>
      <c r="AD401" s="120"/>
      <c r="AE401" s="174">
        <f t="shared" si="168"/>
        <v>0</v>
      </c>
      <c r="AF401" s="183"/>
      <c r="AG401" s="165" t="str">
        <f t="shared" si="159"/>
        <v/>
      </c>
      <c r="AH401" s="170" t="str">
        <f t="shared" si="160"/>
        <v/>
      </c>
      <c r="AI401" s="153">
        <f t="shared" si="145"/>
        <v>0</v>
      </c>
      <c r="AJ401" s="166" t="str">
        <f t="shared" si="161"/>
        <v>NA</v>
      </c>
      <c r="AK401" s="166" t="str">
        <f t="shared" si="146"/>
        <v/>
      </c>
      <c r="AL401" s="166" t="str">
        <f t="shared" si="147"/>
        <v/>
      </c>
      <c r="AM401" s="166" t="str">
        <f t="shared" si="148"/>
        <v/>
      </c>
      <c r="AN401" s="166">
        <f t="shared" si="149"/>
        <v>0</v>
      </c>
      <c r="AO401" s="166">
        <f t="shared" si="150"/>
        <v>0</v>
      </c>
      <c r="AP401" s="166">
        <f t="shared" si="151"/>
        <v>0</v>
      </c>
      <c r="AQ401" s="166">
        <f t="shared" si="152"/>
        <v>0</v>
      </c>
      <c r="AR401" s="167" t="str">
        <f>IF('Year 8 _2022'!$S400="","", 'Year 8 _2022'!$S400)</f>
        <v/>
      </c>
      <c r="AS401" s="166" t="str">
        <f>IF('Year 8 _2022'!$Z400="","", 'Year 8 _2022'!$Z400)</f>
        <v/>
      </c>
      <c r="AT401" s="166" t="str">
        <f t="shared" si="167"/>
        <v/>
      </c>
      <c r="AU401" s="166" t="str">
        <f t="shared" si="153"/>
        <v>NA</v>
      </c>
      <c r="AV401" s="166" t="str">
        <f>IF(AU401="NA","",IF(AU401=999999, "", IF(AU401=888888, "", IF(COUNTIF($AU$11:AU401,AU401)=1,AU401,""))))</f>
        <v/>
      </c>
      <c r="AW401" s="166" t="str">
        <f t="shared" si="154"/>
        <v>NA</v>
      </c>
      <c r="AX401" s="166" t="str">
        <f>IF(AW401="NA","",IF(AW401=999999, "", IF(AW401=888888, "", IF(COUNTIF($AW$11:AW401,AW401)=1,AW401,""))))</f>
        <v/>
      </c>
      <c r="AY401" s="166" t="str">
        <f t="shared" si="155"/>
        <v>NA</v>
      </c>
      <c r="AZ401" s="166" t="str">
        <f>IF(AY401="NA","",IF(AY401=999999, "", IF(AY401=888888, "", IF(COUNTIF($AY$11:AY401,AY401)=1,AY401,""))))</f>
        <v/>
      </c>
      <c r="BA401" s="166">
        <f t="shared" si="162"/>
        <v>0</v>
      </c>
      <c r="BB401" s="166">
        <f t="shared" si="163"/>
        <v>0</v>
      </c>
      <c r="BC401" s="166" t="str">
        <f t="shared" si="164"/>
        <v/>
      </c>
      <c r="BD401" s="166" t="str">
        <f t="shared" si="156"/>
        <v/>
      </c>
      <c r="BE401" s="120" t="str">
        <f t="shared" si="165"/>
        <v>NA</v>
      </c>
      <c r="BF401" s="120" t="str">
        <f>IF(BE401="NA","",IF(BE401=999999, "", IF(BE401=888888, "", IF(COUNTIF($BE$11:BE401,BE401)=1,BE401,""))))</f>
        <v/>
      </c>
      <c r="BG401" s="121"/>
      <c r="BH401" s="121"/>
      <c r="BI401" s="121"/>
      <c r="BJ401" s="121"/>
      <c r="BK401" s="121"/>
      <c r="BL401" s="121"/>
      <c r="BM401" s="119"/>
      <c r="BN401" s="119"/>
      <c r="BO401" s="119"/>
      <c r="BP401" s="119"/>
      <c r="BQ401" s="119"/>
      <c r="BR401" s="119"/>
      <c r="BS401" s="119"/>
      <c r="BT401" s="119"/>
      <c r="BU401" s="119"/>
      <c r="BV401" s="119"/>
      <c r="BW401" s="119"/>
      <c r="BX401" s="119"/>
      <c r="BY401" s="119"/>
      <c r="BZ401" s="121"/>
      <c r="CA401" s="121"/>
      <c r="CB401" s="121"/>
      <c r="CC401" s="121"/>
      <c r="CD401" s="118"/>
      <c r="CE401" s="118"/>
      <c r="CF401" s="26"/>
      <c r="CG401" s="26"/>
      <c r="CH401" s="26"/>
      <c r="CI401" s="26"/>
      <c r="CJ401" s="26"/>
      <c r="CK401" s="26"/>
      <c r="CL401" s="26"/>
      <c r="CM401" s="26"/>
      <c r="CN401" s="26"/>
      <c r="CO401" s="26"/>
      <c r="CP401" s="26"/>
      <c r="CQ401" s="26"/>
      <c r="CR401" s="26"/>
      <c r="CS401" s="26"/>
      <c r="CT401" s="26"/>
      <c r="CU401" s="26"/>
    </row>
    <row r="402" spans="1:99" ht="15.5" x14ac:dyDescent="0.35">
      <c r="A402" s="203" t="str">
        <f t="shared" si="157"/>
        <v/>
      </c>
      <c r="B402" s="161" t="str">
        <f>IF('Year 8 _2022'!$B401="","", 'Year 8 _2022'!$B401)</f>
        <v/>
      </c>
      <c r="C402" s="160" t="str">
        <f>IF('Year 8 _2022'!$C401="","", 'Year 8 _2022'!$C401)</f>
        <v>NA</v>
      </c>
      <c r="D402" s="149" t="str">
        <f>IF('Year 8 _2022'!$D401="","", 'Year 8 _2022'!$D401)</f>
        <v/>
      </c>
      <c r="E402" s="138"/>
      <c r="F402" s="230" t="str">
        <f>IF('Year 8 _2022'!$E401="","", 'Year 8 _2022'!$E401)</f>
        <v/>
      </c>
      <c r="G402" s="161" t="str">
        <f>IF('Year 8 _2022'!$AB401="","", 'Year 8 _2022'!$AB401)</f>
        <v/>
      </c>
      <c r="H402" s="120"/>
      <c r="I402" s="171" t="str">
        <f>IF('Year 8 _2022'!$I401="","", 'Year 8 _2022'!$I401)</f>
        <v/>
      </c>
      <c r="J402" s="181"/>
      <c r="K402" s="180" t="str">
        <f>IF('Year 8 _2022'!$J401="","", 'Year 8 _2022'!$J401)</f>
        <v/>
      </c>
      <c r="L402" s="181"/>
      <c r="M402" s="180">
        <f t="shared" si="166"/>
        <v>0</v>
      </c>
      <c r="N402" s="180" t="str">
        <f>IF('Year 8 _2022'!$L401="","", 'Year 8 _2022'!$L401)</f>
        <v/>
      </c>
      <c r="O402" s="181"/>
      <c r="P402" s="171">
        <f>IF('Year 8 _2022'!$O401="",0, ('Year 8 _2022'!$O401+'Year 8 _2022'!$R401))</f>
        <v>0</v>
      </c>
      <c r="Q402" s="181"/>
      <c r="R402" s="180">
        <f>IF('Year 8 _2022'!$P401="",0, 'Year 8 _2022'!$P401)</f>
        <v>0</v>
      </c>
      <c r="S402" s="242"/>
      <c r="T402" s="349"/>
      <c r="U402" s="242"/>
      <c r="V402" s="174">
        <f t="shared" si="158"/>
        <v>0</v>
      </c>
      <c r="W402" s="351"/>
      <c r="X402" s="175"/>
      <c r="Y402" s="180">
        <f>IF('Year 8 _2022'!$V401="",0, ('Year 8 _2022'!$V401+'Year 8 _2022'!$Y401))</f>
        <v>0</v>
      </c>
      <c r="Z402" s="181"/>
      <c r="AA402" s="162">
        <f>IF('Year 8 _2022'!$W401="",0, 'Year 8 _2022'!$W401)</f>
        <v>0</v>
      </c>
      <c r="AB402" s="184"/>
      <c r="AC402" s="353"/>
      <c r="AD402" s="120"/>
      <c r="AE402" s="174">
        <f t="shared" si="168"/>
        <v>0</v>
      </c>
      <c r="AF402" s="183"/>
      <c r="AG402" s="165" t="str">
        <f t="shared" si="159"/>
        <v/>
      </c>
      <c r="AH402" s="170" t="str">
        <f t="shared" si="160"/>
        <v/>
      </c>
      <c r="AI402" s="153">
        <f t="shared" si="145"/>
        <v>0</v>
      </c>
      <c r="AJ402" s="166" t="str">
        <f t="shared" si="161"/>
        <v>NA</v>
      </c>
      <c r="AK402" s="166" t="str">
        <f t="shared" si="146"/>
        <v/>
      </c>
      <c r="AL402" s="166" t="str">
        <f t="shared" si="147"/>
        <v/>
      </c>
      <c r="AM402" s="166" t="str">
        <f t="shared" si="148"/>
        <v/>
      </c>
      <c r="AN402" s="166">
        <f t="shared" si="149"/>
        <v>0</v>
      </c>
      <c r="AO402" s="166">
        <f t="shared" si="150"/>
        <v>0</v>
      </c>
      <c r="AP402" s="166">
        <f t="shared" si="151"/>
        <v>0</v>
      </c>
      <c r="AQ402" s="166">
        <f t="shared" si="152"/>
        <v>0</v>
      </c>
      <c r="AR402" s="167" t="str">
        <f>IF('Year 8 _2022'!$S401="","", 'Year 8 _2022'!$S401)</f>
        <v/>
      </c>
      <c r="AS402" s="166" t="str">
        <f>IF('Year 8 _2022'!$Z401="","", 'Year 8 _2022'!$Z401)</f>
        <v/>
      </c>
      <c r="AT402" s="166" t="str">
        <f t="shared" si="167"/>
        <v/>
      </c>
      <c r="AU402" s="166" t="str">
        <f t="shared" si="153"/>
        <v>NA</v>
      </c>
      <c r="AV402" s="166" t="str">
        <f>IF(AU402="NA","",IF(AU402=999999, "", IF(AU402=888888, "", IF(COUNTIF($AU$11:AU402,AU402)=1,AU402,""))))</f>
        <v/>
      </c>
      <c r="AW402" s="166" t="str">
        <f t="shared" si="154"/>
        <v>NA</v>
      </c>
      <c r="AX402" s="166" t="str">
        <f>IF(AW402="NA","",IF(AW402=999999, "", IF(AW402=888888, "", IF(COUNTIF($AW$11:AW402,AW402)=1,AW402,""))))</f>
        <v/>
      </c>
      <c r="AY402" s="166" t="str">
        <f t="shared" si="155"/>
        <v>NA</v>
      </c>
      <c r="AZ402" s="166" t="str">
        <f>IF(AY402="NA","",IF(AY402=999999, "", IF(AY402=888888, "", IF(COUNTIF($AY$11:AY402,AY402)=1,AY402,""))))</f>
        <v/>
      </c>
      <c r="BA402" s="166">
        <f t="shared" si="162"/>
        <v>0</v>
      </c>
      <c r="BB402" s="166">
        <f t="shared" si="163"/>
        <v>0</v>
      </c>
      <c r="BC402" s="166" t="str">
        <f t="shared" si="164"/>
        <v/>
      </c>
      <c r="BD402" s="166" t="str">
        <f t="shared" si="156"/>
        <v/>
      </c>
      <c r="BE402" s="120" t="str">
        <f t="shared" si="165"/>
        <v>NA</v>
      </c>
      <c r="BF402" s="120" t="str">
        <f>IF(BE402="NA","",IF(BE402=999999, "", IF(BE402=888888, "", IF(COUNTIF($BE$11:BE402,BE402)=1,BE402,""))))</f>
        <v/>
      </c>
      <c r="BG402" s="121"/>
      <c r="BH402" s="121"/>
      <c r="BI402" s="121"/>
      <c r="BJ402" s="121"/>
      <c r="BK402" s="121"/>
      <c r="BL402" s="121"/>
      <c r="BM402" s="119"/>
      <c r="BN402" s="119"/>
      <c r="BO402" s="119"/>
      <c r="BP402" s="119"/>
      <c r="BQ402" s="119"/>
      <c r="BR402" s="119"/>
      <c r="BS402" s="119"/>
      <c r="BT402" s="119"/>
      <c r="BU402" s="119"/>
      <c r="BV402" s="119"/>
      <c r="BW402" s="119"/>
      <c r="BX402" s="119"/>
      <c r="BY402" s="119"/>
      <c r="BZ402" s="121"/>
      <c r="CA402" s="121"/>
      <c r="CB402" s="121"/>
      <c r="CC402" s="121"/>
      <c r="CD402" s="118"/>
      <c r="CE402" s="118"/>
      <c r="CF402" s="26"/>
      <c r="CG402" s="26"/>
      <c r="CH402" s="26"/>
      <c r="CI402" s="26"/>
      <c r="CJ402" s="26"/>
      <c r="CK402" s="26"/>
      <c r="CL402" s="26"/>
      <c r="CM402" s="26"/>
      <c r="CN402" s="26"/>
      <c r="CO402" s="26"/>
      <c r="CP402" s="26"/>
      <c r="CQ402" s="26"/>
      <c r="CR402" s="26"/>
      <c r="CS402" s="26"/>
      <c r="CT402" s="26"/>
      <c r="CU402" s="26"/>
    </row>
    <row r="403" spans="1:99" ht="15.5" x14ac:dyDescent="0.35">
      <c r="A403" s="203" t="str">
        <f t="shared" si="157"/>
        <v/>
      </c>
      <c r="B403" s="161" t="str">
        <f>IF('Year 8 _2022'!$B402="","", 'Year 8 _2022'!$B402)</f>
        <v/>
      </c>
      <c r="C403" s="160" t="str">
        <f>IF('Year 8 _2022'!$C402="","", 'Year 8 _2022'!$C402)</f>
        <v>NA</v>
      </c>
      <c r="D403" s="149" t="str">
        <f>IF('Year 8 _2022'!$D402="","", 'Year 8 _2022'!$D402)</f>
        <v/>
      </c>
      <c r="E403" s="138"/>
      <c r="F403" s="230" t="str">
        <f>IF('Year 8 _2022'!$E402="","", 'Year 8 _2022'!$E402)</f>
        <v/>
      </c>
      <c r="G403" s="161" t="str">
        <f>IF('Year 8 _2022'!$AB402="","", 'Year 8 _2022'!$AB402)</f>
        <v/>
      </c>
      <c r="H403" s="120"/>
      <c r="I403" s="171" t="str">
        <f>IF('Year 8 _2022'!$I402="","", 'Year 8 _2022'!$I402)</f>
        <v/>
      </c>
      <c r="J403" s="181"/>
      <c r="K403" s="180" t="str">
        <f>IF('Year 8 _2022'!$J402="","", 'Year 8 _2022'!$J402)</f>
        <v/>
      </c>
      <c r="L403" s="181"/>
      <c r="M403" s="180">
        <f t="shared" si="166"/>
        <v>0</v>
      </c>
      <c r="N403" s="180" t="str">
        <f>IF('Year 8 _2022'!$L402="","", 'Year 8 _2022'!$L402)</f>
        <v/>
      </c>
      <c r="O403" s="181"/>
      <c r="P403" s="171">
        <f>IF('Year 8 _2022'!$O402="",0, ('Year 8 _2022'!$O402+'Year 8 _2022'!$R402))</f>
        <v>0</v>
      </c>
      <c r="Q403" s="181"/>
      <c r="R403" s="180">
        <f>IF('Year 8 _2022'!$P402="",0, 'Year 8 _2022'!$P402)</f>
        <v>0</v>
      </c>
      <c r="S403" s="242"/>
      <c r="T403" s="349"/>
      <c r="U403" s="242"/>
      <c r="V403" s="174">
        <f t="shared" si="158"/>
        <v>0</v>
      </c>
      <c r="W403" s="351"/>
      <c r="X403" s="175"/>
      <c r="Y403" s="180">
        <f>IF('Year 8 _2022'!$V402="",0, ('Year 8 _2022'!$V402+'Year 8 _2022'!$Y402))</f>
        <v>0</v>
      </c>
      <c r="Z403" s="181"/>
      <c r="AA403" s="162">
        <f>IF('Year 8 _2022'!$W402="",0, 'Year 8 _2022'!$W402)</f>
        <v>0</v>
      </c>
      <c r="AB403" s="184"/>
      <c r="AC403" s="353"/>
      <c r="AD403" s="120"/>
      <c r="AE403" s="174">
        <f t="shared" si="168"/>
        <v>0</v>
      </c>
      <c r="AF403" s="183"/>
      <c r="AG403" s="165" t="str">
        <f t="shared" si="159"/>
        <v/>
      </c>
      <c r="AH403" s="170" t="str">
        <f t="shared" si="160"/>
        <v/>
      </c>
      <c r="AI403" s="153">
        <f t="shared" si="145"/>
        <v>0</v>
      </c>
      <c r="AJ403" s="166" t="str">
        <f t="shared" si="161"/>
        <v>NA</v>
      </c>
      <c r="AK403" s="166" t="str">
        <f t="shared" si="146"/>
        <v/>
      </c>
      <c r="AL403" s="166" t="str">
        <f t="shared" si="147"/>
        <v/>
      </c>
      <c r="AM403" s="166" t="str">
        <f t="shared" si="148"/>
        <v/>
      </c>
      <c r="AN403" s="166">
        <f t="shared" si="149"/>
        <v>0</v>
      </c>
      <c r="AO403" s="166">
        <f t="shared" si="150"/>
        <v>0</v>
      </c>
      <c r="AP403" s="166">
        <f t="shared" si="151"/>
        <v>0</v>
      </c>
      <c r="AQ403" s="166">
        <f t="shared" si="152"/>
        <v>0</v>
      </c>
      <c r="AR403" s="167" t="str">
        <f>IF('Year 8 _2022'!$S402="","", 'Year 8 _2022'!$S402)</f>
        <v/>
      </c>
      <c r="AS403" s="166" t="str">
        <f>IF('Year 8 _2022'!$Z402="","", 'Year 8 _2022'!$Z402)</f>
        <v/>
      </c>
      <c r="AT403" s="166" t="str">
        <f t="shared" si="167"/>
        <v/>
      </c>
      <c r="AU403" s="166" t="str">
        <f t="shared" si="153"/>
        <v>NA</v>
      </c>
      <c r="AV403" s="166" t="str">
        <f>IF(AU403="NA","",IF(AU403=999999, "", IF(AU403=888888, "", IF(COUNTIF($AU$11:AU403,AU403)=1,AU403,""))))</f>
        <v/>
      </c>
      <c r="AW403" s="166" t="str">
        <f t="shared" si="154"/>
        <v>NA</v>
      </c>
      <c r="AX403" s="166" t="str">
        <f>IF(AW403="NA","",IF(AW403=999999, "", IF(AW403=888888, "", IF(COUNTIF($AW$11:AW403,AW403)=1,AW403,""))))</f>
        <v/>
      </c>
      <c r="AY403" s="166" t="str">
        <f t="shared" si="155"/>
        <v>NA</v>
      </c>
      <c r="AZ403" s="166" t="str">
        <f>IF(AY403="NA","",IF(AY403=999999, "", IF(AY403=888888, "", IF(COUNTIF($AY$11:AY403,AY403)=1,AY403,""))))</f>
        <v/>
      </c>
      <c r="BA403" s="166">
        <f t="shared" si="162"/>
        <v>0</v>
      </c>
      <c r="BB403" s="166">
        <f t="shared" si="163"/>
        <v>0</v>
      </c>
      <c r="BC403" s="166" t="str">
        <f t="shared" si="164"/>
        <v/>
      </c>
      <c r="BD403" s="166" t="str">
        <f t="shared" si="156"/>
        <v/>
      </c>
      <c r="BE403" s="120" t="str">
        <f t="shared" si="165"/>
        <v>NA</v>
      </c>
      <c r="BF403" s="120" t="str">
        <f>IF(BE403="NA","",IF(BE403=999999, "", IF(BE403=888888, "", IF(COUNTIF($BE$11:BE403,BE403)=1,BE403,""))))</f>
        <v/>
      </c>
      <c r="BG403" s="121"/>
      <c r="BH403" s="121"/>
      <c r="BI403" s="121"/>
      <c r="BJ403" s="121"/>
      <c r="BK403" s="121"/>
      <c r="BL403" s="121"/>
      <c r="BM403" s="119"/>
      <c r="BN403" s="119"/>
      <c r="BO403" s="119"/>
      <c r="BP403" s="119"/>
      <c r="BQ403" s="119"/>
      <c r="BR403" s="119"/>
      <c r="BS403" s="119"/>
      <c r="BT403" s="119"/>
      <c r="BU403" s="119"/>
      <c r="BV403" s="119"/>
      <c r="BW403" s="119"/>
      <c r="BX403" s="119"/>
      <c r="BY403" s="119"/>
      <c r="BZ403" s="121"/>
      <c r="CA403" s="121"/>
      <c r="CB403" s="121"/>
      <c r="CC403" s="121"/>
      <c r="CD403" s="118"/>
      <c r="CE403" s="118"/>
      <c r="CF403" s="26"/>
      <c r="CG403" s="26"/>
      <c r="CH403" s="26"/>
      <c r="CI403" s="26"/>
      <c r="CJ403" s="26"/>
      <c r="CK403" s="26"/>
      <c r="CL403" s="26"/>
      <c r="CM403" s="26"/>
      <c r="CN403" s="26"/>
      <c r="CO403" s="26"/>
      <c r="CP403" s="26"/>
      <c r="CQ403" s="26"/>
      <c r="CR403" s="26"/>
      <c r="CS403" s="26"/>
      <c r="CT403" s="26"/>
      <c r="CU403" s="26"/>
    </row>
    <row r="404" spans="1:99" ht="15.5" x14ac:dyDescent="0.35">
      <c r="A404" s="203" t="str">
        <f t="shared" si="157"/>
        <v/>
      </c>
      <c r="B404" s="161" t="str">
        <f>IF('Year 8 _2022'!$B403="","", 'Year 8 _2022'!$B403)</f>
        <v/>
      </c>
      <c r="C404" s="160" t="str">
        <f>IF('Year 8 _2022'!$C403="","", 'Year 8 _2022'!$C403)</f>
        <v>NA</v>
      </c>
      <c r="D404" s="149" t="str">
        <f>IF('Year 8 _2022'!$D403="","", 'Year 8 _2022'!$D403)</f>
        <v/>
      </c>
      <c r="E404" s="138"/>
      <c r="F404" s="230" t="str">
        <f>IF('Year 8 _2022'!$E403="","", 'Year 8 _2022'!$E403)</f>
        <v/>
      </c>
      <c r="G404" s="161" t="str">
        <f>IF('Year 8 _2022'!$AB403="","", 'Year 8 _2022'!$AB403)</f>
        <v/>
      </c>
      <c r="H404" s="120"/>
      <c r="I404" s="171" t="str">
        <f>IF('Year 8 _2022'!$I403="","", 'Year 8 _2022'!$I403)</f>
        <v/>
      </c>
      <c r="J404" s="181"/>
      <c r="K404" s="180" t="str">
        <f>IF('Year 8 _2022'!$J403="","", 'Year 8 _2022'!$J403)</f>
        <v/>
      </c>
      <c r="L404" s="181"/>
      <c r="M404" s="180">
        <f t="shared" si="166"/>
        <v>0</v>
      </c>
      <c r="N404" s="180" t="str">
        <f>IF('Year 8 _2022'!$L403="","", 'Year 8 _2022'!$L403)</f>
        <v/>
      </c>
      <c r="O404" s="181"/>
      <c r="P404" s="171">
        <f>IF('Year 8 _2022'!$O403="",0, ('Year 8 _2022'!$O403+'Year 8 _2022'!$R403))</f>
        <v>0</v>
      </c>
      <c r="Q404" s="181"/>
      <c r="R404" s="180">
        <f>IF('Year 8 _2022'!$P403="",0, 'Year 8 _2022'!$P403)</f>
        <v>0</v>
      </c>
      <c r="S404" s="242"/>
      <c r="T404" s="349"/>
      <c r="U404" s="242"/>
      <c r="V404" s="174">
        <f t="shared" si="158"/>
        <v>0</v>
      </c>
      <c r="W404" s="351"/>
      <c r="X404" s="175"/>
      <c r="Y404" s="180">
        <f>IF('Year 8 _2022'!$V403="",0, ('Year 8 _2022'!$V403+'Year 8 _2022'!$Y403))</f>
        <v>0</v>
      </c>
      <c r="Z404" s="181"/>
      <c r="AA404" s="162">
        <f>IF('Year 8 _2022'!$W403="",0, 'Year 8 _2022'!$W403)</f>
        <v>0</v>
      </c>
      <c r="AB404" s="184"/>
      <c r="AC404" s="353"/>
      <c r="AD404" s="120"/>
      <c r="AE404" s="174">
        <f t="shared" si="168"/>
        <v>0</v>
      </c>
      <c r="AF404" s="183"/>
      <c r="AG404" s="165" t="str">
        <f t="shared" si="159"/>
        <v/>
      </c>
      <c r="AH404" s="170" t="str">
        <f t="shared" si="160"/>
        <v/>
      </c>
      <c r="AI404" s="153">
        <f t="shared" si="145"/>
        <v>0</v>
      </c>
      <c r="AJ404" s="166" t="str">
        <f t="shared" si="161"/>
        <v>NA</v>
      </c>
      <c r="AK404" s="166" t="str">
        <f t="shared" si="146"/>
        <v/>
      </c>
      <c r="AL404" s="166" t="str">
        <f t="shared" si="147"/>
        <v/>
      </c>
      <c r="AM404" s="166" t="str">
        <f t="shared" si="148"/>
        <v/>
      </c>
      <c r="AN404" s="166">
        <f t="shared" si="149"/>
        <v>0</v>
      </c>
      <c r="AO404" s="166">
        <f t="shared" si="150"/>
        <v>0</v>
      </c>
      <c r="AP404" s="166">
        <f t="shared" si="151"/>
        <v>0</v>
      </c>
      <c r="AQ404" s="166">
        <f t="shared" si="152"/>
        <v>0</v>
      </c>
      <c r="AR404" s="167" t="str">
        <f>IF('Year 8 _2022'!$S403="","", 'Year 8 _2022'!$S403)</f>
        <v/>
      </c>
      <c r="AS404" s="166" t="str">
        <f>IF('Year 8 _2022'!$Z403="","", 'Year 8 _2022'!$Z403)</f>
        <v/>
      </c>
      <c r="AT404" s="166" t="str">
        <f t="shared" si="167"/>
        <v/>
      </c>
      <c r="AU404" s="166" t="str">
        <f t="shared" si="153"/>
        <v>NA</v>
      </c>
      <c r="AV404" s="166" t="str">
        <f>IF(AU404="NA","",IF(AU404=999999, "", IF(AU404=888888, "", IF(COUNTIF($AU$11:AU404,AU404)=1,AU404,""))))</f>
        <v/>
      </c>
      <c r="AW404" s="166" t="str">
        <f t="shared" si="154"/>
        <v>NA</v>
      </c>
      <c r="AX404" s="166" t="str">
        <f>IF(AW404="NA","",IF(AW404=999999, "", IF(AW404=888888, "", IF(COUNTIF($AW$11:AW404,AW404)=1,AW404,""))))</f>
        <v/>
      </c>
      <c r="AY404" s="166" t="str">
        <f t="shared" si="155"/>
        <v>NA</v>
      </c>
      <c r="AZ404" s="166" t="str">
        <f>IF(AY404="NA","",IF(AY404=999999, "", IF(AY404=888888, "", IF(COUNTIF($AY$11:AY404,AY404)=1,AY404,""))))</f>
        <v/>
      </c>
      <c r="BA404" s="166">
        <f t="shared" si="162"/>
        <v>0</v>
      </c>
      <c r="BB404" s="166">
        <f t="shared" si="163"/>
        <v>0</v>
      </c>
      <c r="BC404" s="166" t="str">
        <f t="shared" si="164"/>
        <v/>
      </c>
      <c r="BD404" s="166" t="str">
        <f t="shared" si="156"/>
        <v/>
      </c>
      <c r="BE404" s="120" t="str">
        <f t="shared" si="165"/>
        <v>NA</v>
      </c>
      <c r="BF404" s="120" t="str">
        <f>IF(BE404="NA","",IF(BE404=999999, "", IF(BE404=888888, "", IF(COUNTIF($BE$11:BE404,BE404)=1,BE404,""))))</f>
        <v/>
      </c>
      <c r="BG404" s="121"/>
      <c r="BH404" s="121"/>
      <c r="BI404" s="121"/>
      <c r="BJ404" s="121"/>
      <c r="BK404" s="121"/>
      <c r="BL404" s="121"/>
      <c r="BM404" s="119"/>
      <c r="BN404" s="119"/>
      <c r="BO404" s="119"/>
      <c r="BP404" s="119"/>
      <c r="BQ404" s="119"/>
      <c r="BR404" s="119"/>
      <c r="BS404" s="119"/>
      <c r="BT404" s="119"/>
      <c r="BU404" s="119"/>
      <c r="BV404" s="119"/>
      <c r="BW404" s="119"/>
      <c r="BX404" s="119"/>
      <c r="BY404" s="119"/>
      <c r="BZ404" s="121"/>
      <c r="CA404" s="121"/>
      <c r="CB404" s="121"/>
      <c r="CC404" s="121"/>
      <c r="CD404" s="118"/>
      <c r="CE404" s="118"/>
      <c r="CF404" s="26"/>
      <c r="CG404" s="26"/>
      <c r="CH404" s="26"/>
      <c r="CI404" s="26"/>
      <c r="CJ404" s="26"/>
      <c r="CK404" s="26"/>
      <c r="CL404" s="26"/>
      <c r="CM404" s="26"/>
      <c r="CN404" s="26"/>
      <c r="CO404" s="26"/>
      <c r="CP404" s="26"/>
      <c r="CQ404" s="26"/>
      <c r="CR404" s="26"/>
      <c r="CS404" s="26"/>
      <c r="CT404" s="26"/>
      <c r="CU404" s="26"/>
    </row>
    <row r="405" spans="1:99" ht="15.5" x14ac:dyDescent="0.35">
      <c r="A405" s="203" t="str">
        <f t="shared" si="157"/>
        <v/>
      </c>
      <c r="B405" s="161" t="str">
        <f>IF('Year 8 _2022'!$B404="","", 'Year 8 _2022'!$B404)</f>
        <v/>
      </c>
      <c r="C405" s="160" t="str">
        <f>IF('Year 8 _2022'!$C404="","", 'Year 8 _2022'!$C404)</f>
        <v>NA</v>
      </c>
      <c r="D405" s="149" t="str">
        <f>IF('Year 8 _2022'!$D404="","", 'Year 8 _2022'!$D404)</f>
        <v/>
      </c>
      <c r="E405" s="138"/>
      <c r="F405" s="230" t="str">
        <f>IF('Year 8 _2022'!$E404="","", 'Year 8 _2022'!$E404)</f>
        <v/>
      </c>
      <c r="G405" s="161" t="str">
        <f>IF('Year 8 _2022'!$AB404="","", 'Year 8 _2022'!$AB404)</f>
        <v/>
      </c>
      <c r="H405" s="120"/>
      <c r="I405" s="171" t="str">
        <f>IF('Year 8 _2022'!$I404="","", 'Year 8 _2022'!$I404)</f>
        <v/>
      </c>
      <c r="J405" s="181"/>
      <c r="K405" s="180" t="str">
        <f>IF('Year 8 _2022'!$J404="","", 'Year 8 _2022'!$J404)</f>
        <v/>
      </c>
      <c r="L405" s="181"/>
      <c r="M405" s="180">
        <f t="shared" si="166"/>
        <v>0</v>
      </c>
      <c r="N405" s="180" t="str">
        <f>IF('Year 8 _2022'!$L404="","", 'Year 8 _2022'!$L404)</f>
        <v/>
      </c>
      <c r="O405" s="181"/>
      <c r="P405" s="171">
        <f>IF('Year 8 _2022'!$O404="",0, ('Year 8 _2022'!$O404+'Year 8 _2022'!$R404))</f>
        <v>0</v>
      </c>
      <c r="Q405" s="181"/>
      <c r="R405" s="180">
        <f>IF('Year 8 _2022'!$P404="",0, 'Year 8 _2022'!$P404)</f>
        <v>0</v>
      </c>
      <c r="S405" s="242"/>
      <c r="T405" s="349"/>
      <c r="U405" s="242"/>
      <c r="V405" s="174">
        <f t="shared" si="158"/>
        <v>0</v>
      </c>
      <c r="W405" s="351"/>
      <c r="X405" s="175"/>
      <c r="Y405" s="180">
        <f>IF('Year 8 _2022'!$V404="",0, ('Year 8 _2022'!$V404+'Year 8 _2022'!$Y404))</f>
        <v>0</v>
      </c>
      <c r="Z405" s="181"/>
      <c r="AA405" s="162">
        <f>IF('Year 8 _2022'!$W404="",0, 'Year 8 _2022'!$W404)</f>
        <v>0</v>
      </c>
      <c r="AB405" s="184"/>
      <c r="AC405" s="353"/>
      <c r="AD405" s="120"/>
      <c r="AE405" s="174">
        <f t="shared" si="168"/>
        <v>0</v>
      </c>
      <c r="AF405" s="183"/>
      <c r="AG405" s="165" t="str">
        <f t="shared" si="159"/>
        <v/>
      </c>
      <c r="AH405" s="170" t="str">
        <f t="shared" si="160"/>
        <v/>
      </c>
      <c r="AI405" s="153">
        <f t="shared" si="145"/>
        <v>0</v>
      </c>
      <c r="AJ405" s="166" t="str">
        <f t="shared" si="161"/>
        <v>NA</v>
      </c>
      <c r="AK405" s="166" t="str">
        <f t="shared" si="146"/>
        <v/>
      </c>
      <c r="AL405" s="166" t="str">
        <f t="shared" si="147"/>
        <v/>
      </c>
      <c r="AM405" s="166" t="str">
        <f t="shared" si="148"/>
        <v/>
      </c>
      <c r="AN405" s="166">
        <f t="shared" si="149"/>
        <v>0</v>
      </c>
      <c r="AO405" s="166">
        <f t="shared" si="150"/>
        <v>0</v>
      </c>
      <c r="AP405" s="166">
        <f t="shared" si="151"/>
        <v>0</v>
      </c>
      <c r="AQ405" s="166">
        <f t="shared" si="152"/>
        <v>0</v>
      </c>
      <c r="AR405" s="167" t="str">
        <f>IF('Year 8 _2022'!$S404="","", 'Year 8 _2022'!$S404)</f>
        <v/>
      </c>
      <c r="AS405" s="166" t="str">
        <f>IF('Year 8 _2022'!$Z404="","", 'Year 8 _2022'!$Z404)</f>
        <v/>
      </c>
      <c r="AT405" s="166" t="str">
        <f t="shared" si="167"/>
        <v/>
      </c>
      <c r="AU405" s="166" t="str">
        <f t="shared" si="153"/>
        <v>NA</v>
      </c>
      <c r="AV405" s="166" t="str">
        <f>IF(AU405="NA","",IF(AU405=999999, "", IF(AU405=888888, "", IF(COUNTIF($AU$11:AU405,AU405)=1,AU405,""))))</f>
        <v/>
      </c>
      <c r="AW405" s="166" t="str">
        <f t="shared" si="154"/>
        <v>NA</v>
      </c>
      <c r="AX405" s="166" t="str">
        <f>IF(AW405="NA","",IF(AW405=999999, "", IF(AW405=888888, "", IF(COUNTIF($AW$11:AW405,AW405)=1,AW405,""))))</f>
        <v/>
      </c>
      <c r="AY405" s="166" t="str">
        <f t="shared" si="155"/>
        <v>NA</v>
      </c>
      <c r="AZ405" s="166" t="str">
        <f>IF(AY405="NA","",IF(AY405=999999, "", IF(AY405=888888, "", IF(COUNTIF($AY$11:AY405,AY405)=1,AY405,""))))</f>
        <v/>
      </c>
      <c r="BA405" s="166">
        <f t="shared" si="162"/>
        <v>0</v>
      </c>
      <c r="BB405" s="166">
        <f t="shared" si="163"/>
        <v>0</v>
      </c>
      <c r="BC405" s="166" t="str">
        <f t="shared" si="164"/>
        <v/>
      </c>
      <c r="BD405" s="166" t="str">
        <f t="shared" si="156"/>
        <v/>
      </c>
      <c r="BE405" s="120" t="str">
        <f t="shared" si="165"/>
        <v>NA</v>
      </c>
      <c r="BF405" s="120" t="str">
        <f>IF(BE405="NA","",IF(BE405=999999, "", IF(BE405=888888, "", IF(COUNTIF($BE$11:BE405,BE405)=1,BE405,""))))</f>
        <v/>
      </c>
      <c r="BG405" s="121"/>
      <c r="BH405" s="121"/>
      <c r="BI405" s="121"/>
      <c r="BJ405" s="121"/>
      <c r="BK405" s="121"/>
      <c r="BL405" s="121"/>
      <c r="BM405" s="119"/>
      <c r="BN405" s="119"/>
      <c r="BO405" s="119"/>
      <c r="BP405" s="119"/>
      <c r="BQ405" s="119"/>
      <c r="BR405" s="119"/>
      <c r="BS405" s="119"/>
      <c r="BT405" s="119"/>
      <c r="BU405" s="119"/>
      <c r="BV405" s="119"/>
      <c r="BW405" s="119"/>
      <c r="BX405" s="119"/>
      <c r="BY405" s="119"/>
      <c r="BZ405" s="121"/>
      <c r="CA405" s="121"/>
      <c r="CB405" s="121"/>
      <c r="CC405" s="121"/>
      <c r="CD405" s="118"/>
      <c r="CE405" s="118"/>
      <c r="CF405" s="26"/>
      <c r="CG405" s="26"/>
      <c r="CH405" s="26"/>
      <c r="CI405" s="26"/>
      <c r="CJ405" s="26"/>
      <c r="CK405" s="26"/>
      <c r="CL405" s="26"/>
      <c r="CM405" s="26"/>
      <c r="CN405" s="26"/>
      <c r="CO405" s="26"/>
      <c r="CP405" s="26"/>
      <c r="CQ405" s="26"/>
      <c r="CR405" s="26"/>
      <c r="CS405" s="26"/>
      <c r="CT405" s="26"/>
      <c r="CU405" s="26"/>
    </row>
    <row r="406" spans="1:99" ht="15.5" x14ac:dyDescent="0.35">
      <c r="A406" s="203" t="str">
        <f t="shared" si="157"/>
        <v/>
      </c>
      <c r="B406" s="161" t="str">
        <f>IF('Year 8 _2022'!$B405="","", 'Year 8 _2022'!$B405)</f>
        <v/>
      </c>
      <c r="C406" s="160" t="str">
        <f>IF('Year 8 _2022'!$C405="","", 'Year 8 _2022'!$C405)</f>
        <v>NA</v>
      </c>
      <c r="D406" s="149" t="str">
        <f>IF('Year 8 _2022'!$D405="","", 'Year 8 _2022'!$D405)</f>
        <v/>
      </c>
      <c r="E406" s="138"/>
      <c r="F406" s="230" t="str">
        <f>IF('Year 8 _2022'!$E405="","", 'Year 8 _2022'!$E405)</f>
        <v/>
      </c>
      <c r="G406" s="161" t="str">
        <f>IF('Year 8 _2022'!$AB405="","", 'Year 8 _2022'!$AB405)</f>
        <v/>
      </c>
      <c r="H406" s="120"/>
      <c r="I406" s="171" t="str">
        <f>IF('Year 8 _2022'!$I405="","", 'Year 8 _2022'!$I405)</f>
        <v/>
      </c>
      <c r="J406" s="181"/>
      <c r="K406" s="180" t="str">
        <f>IF('Year 8 _2022'!$J405="","", 'Year 8 _2022'!$J405)</f>
        <v/>
      </c>
      <c r="L406" s="181"/>
      <c r="M406" s="180">
        <f t="shared" si="166"/>
        <v>0</v>
      </c>
      <c r="N406" s="180" t="str">
        <f>IF('Year 8 _2022'!$L405="","", 'Year 8 _2022'!$L405)</f>
        <v/>
      </c>
      <c r="O406" s="181"/>
      <c r="P406" s="171">
        <f>IF('Year 8 _2022'!$O405="",0, ('Year 8 _2022'!$O405+'Year 8 _2022'!$R405))</f>
        <v>0</v>
      </c>
      <c r="Q406" s="181"/>
      <c r="R406" s="180">
        <f>IF('Year 8 _2022'!$P405="",0, 'Year 8 _2022'!$P405)</f>
        <v>0</v>
      </c>
      <c r="S406" s="242"/>
      <c r="T406" s="349"/>
      <c r="U406" s="242"/>
      <c r="V406" s="174">
        <f t="shared" si="158"/>
        <v>0</v>
      </c>
      <c r="W406" s="351"/>
      <c r="X406" s="175"/>
      <c r="Y406" s="180">
        <f>IF('Year 8 _2022'!$V405="",0, ('Year 8 _2022'!$V405+'Year 8 _2022'!$Y405))</f>
        <v>0</v>
      </c>
      <c r="Z406" s="181"/>
      <c r="AA406" s="162">
        <f>IF('Year 8 _2022'!$W405="",0, 'Year 8 _2022'!$W405)</f>
        <v>0</v>
      </c>
      <c r="AB406" s="184"/>
      <c r="AC406" s="353"/>
      <c r="AD406" s="120"/>
      <c r="AE406" s="174">
        <f t="shared" si="168"/>
        <v>0</v>
      </c>
      <c r="AF406" s="183"/>
      <c r="AG406" s="165" t="str">
        <f t="shared" si="159"/>
        <v/>
      </c>
      <c r="AH406" s="170" t="str">
        <f t="shared" si="160"/>
        <v/>
      </c>
      <c r="AI406" s="153">
        <f t="shared" si="145"/>
        <v>0</v>
      </c>
      <c r="AJ406" s="166" t="str">
        <f t="shared" si="161"/>
        <v>NA</v>
      </c>
      <c r="AK406" s="166" t="str">
        <f t="shared" si="146"/>
        <v/>
      </c>
      <c r="AL406" s="166" t="str">
        <f t="shared" si="147"/>
        <v/>
      </c>
      <c r="AM406" s="166" t="str">
        <f t="shared" si="148"/>
        <v/>
      </c>
      <c r="AN406" s="166">
        <f t="shared" si="149"/>
        <v>0</v>
      </c>
      <c r="AO406" s="166">
        <f t="shared" si="150"/>
        <v>0</v>
      </c>
      <c r="AP406" s="166">
        <f t="shared" si="151"/>
        <v>0</v>
      </c>
      <c r="AQ406" s="166">
        <f t="shared" si="152"/>
        <v>0</v>
      </c>
      <c r="AR406" s="167" t="str">
        <f>IF('Year 8 _2022'!$S405="","", 'Year 8 _2022'!$S405)</f>
        <v/>
      </c>
      <c r="AS406" s="166" t="str">
        <f>IF('Year 8 _2022'!$Z405="","", 'Year 8 _2022'!$Z405)</f>
        <v/>
      </c>
      <c r="AT406" s="166" t="str">
        <f t="shared" si="167"/>
        <v/>
      </c>
      <c r="AU406" s="166" t="str">
        <f t="shared" si="153"/>
        <v>NA</v>
      </c>
      <c r="AV406" s="166" t="str">
        <f>IF(AU406="NA","",IF(AU406=999999, "", IF(AU406=888888, "", IF(COUNTIF($AU$11:AU406,AU406)=1,AU406,""))))</f>
        <v/>
      </c>
      <c r="AW406" s="166" t="str">
        <f t="shared" si="154"/>
        <v>NA</v>
      </c>
      <c r="AX406" s="166" t="str">
        <f>IF(AW406="NA","",IF(AW406=999999, "", IF(AW406=888888, "", IF(COUNTIF($AW$11:AW406,AW406)=1,AW406,""))))</f>
        <v/>
      </c>
      <c r="AY406" s="166" t="str">
        <f t="shared" si="155"/>
        <v>NA</v>
      </c>
      <c r="AZ406" s="166" t="str">
        <f>IF(AY406="NA","",IF(AY406=999999, "", IF(AY406=888888, "", IF(COUNTIF($AY$11:AY406,AY406)=1,AY406,""))))</f>
        <v/>
      </c>
      <c r="BA406" s="166">
        <f t="shared" si="162"/>
        <v>0</v>
      </c>
      <c r="BB406" s="166">
        <f t="shared" si="163"/>
        <v>0</v>
      </c>
      <c r="BC406" s="166" t="str">
        <f t="shared" si="164"/>
        <v/>
      </c>
      <c r="BD406" s="166" t="str">
        <f t="shared" si="156"/>
        <v/>
      </c>
      <c r="BE406" s="120" t="str">
        <f t="shared" si="165"/>
        <v>NA</v>
      </c>
      <c r="BF406" s="120" t="str">
        <f>IF(BE406="NA","",IF(BE406=999999, "", IF(BE406=888888, "", IF(COUNTIF($BE$11:BE406,BE406)=1,BE406,""))))</f>
        <v/>
      </c>
      <c r="BG406" s="121"/>
      <c r="BH406" s="121"/>
      <c r="BI406" s="121"/>
      <c r="BJ406" s="121"/>
      <c r="BK406" s="121"/>
      <c r="BL406" s="121"/>
      <c r="BM406" s="119"/>
      <c r="BN406" s="119"/>
      <c r="BO406" s="119"/>
      <c r="BP406" s="119"/>
      <c r="BQ406" s="119"/>
      <c r="BR406" s="119"/>
      <c r="BS406" s="119"/>
      <c r="BT406" s="119"/>
      <c r="BU406" s="119"/>
      <c r="BV406" s="119"/>
      <c r="BW406" s="119"/>
      <c r="BX406" s="119"/>
      <c r="BY406" s="119"/>
      <c r="BZ406" s="121"/>
      <c r="CA406" s="121"/>
      <c r="CB406" s="121"/>
      <c r="CC406" s="121"/>
      <c r="CD406" s="118"/>
      <c r="CE406" s="118"/>
      <c r="CF406" s="26"/>
      <c r="CG406" s="26"/>
      <c r="CH406" s="26"/>
      <c r="CI406" s="26"/>
      <c r="CJ406" s="26"/>
      <c r="CK406" s="26"/>
      <c r="CL406" s="26"/>
      <c r="CM406" s="26"/>
      <c r="CN406" s="26"/>
      <c r="CO406" s="26"/>
      <c r="CP406" s="26"/>
      <c r="CQ406" s="26"/>
      <c r="CR406" s="26"/>
      <c r="CS406" s="26"/>
      <c r="CT406" s="26"/>
      <c r="CU406" s="26"/>
    </row>
    <row r="407" spans="1:99" ht="15.5" x14ac:dyDescent="0.35">
      <c r="A407" s="203" t="str">
        <f t="shared" si="157"/>
        <v/>
      </c>
      <c r="B407" s="161" t="str">
        <f>IF('Year 8 _2022'!$B406="","", 'Year 8 _2022'!$B406)</f>
        <v/>
      </c>
      <c r="C407" s="160" t="str">
        <f>IF('Year 8 _2022'!$C406="","", 'Year 8 _2022'!$C406)</f>
        <v>NA</v>
      </c>
      <c r="D407" s="149" t="str">
        <f>IF('Year 8 _2022'!$D406="","", 'Year 8 _2022'!$D406)</f>
        <v/>
      </c>
      <c r="E407" s="138"/>
      <c r="F407" s="230" t="str">
        <f>IF('Year 8 _2022'!$E406="","", 'Year 8 _2022'!$E406)</f>
        <v/>
      </c>
      <c r="G407" s="161" t="str">
        <f>IF('Year 8 _2022'!$AB406="","", 'Year 8 _2022'!$AB406)</f>
        <v/>
      </c>
      <c r="H407" s="120"/>
      <c r="I407" s="171" t="str">
        <f>IF('Year 8 _2022'!$I406="","", 'Year 8 _2022'!$I406)</f>
        <v/>
      </c>
      <c r="J407" s="181"/>
      <c r="K407" s="180" t="str">
        <f>IF('Year 8 _2022'!$J406="","", 'Year 8 _2022'!$J406)</f>
        <v/>
      </c>
      <c r="L407" s="181"/>
      <c r="M407" s="180">
        <f t="shared" si="166"/>
        <v>0</v>
      </c>
      <c r="N407" s="180" t="str">
        <f>IF('Year 8 _2022'!$L406="","", 'Year 8 _2022'!$L406)</f>
        <v/>
      </c>
      <c r="O407" s="181"/>
      <c r="P407" s="171">
        <f>IF('Year 8 _2022'!$O406="",0, ('Year 8 _2022'!$O406+'Year 8 _2022'!$R406))</f>
        <v>0</v>
      </c>
      <c r="Q407" s="181"/>
      <c r="R407" s="180">
        <f>IF('Year 8 _2022'!$P406="",0, 'Year 8 _2022'!$P406)</f>
        <v>0</v>
      </c>
      <c r="S407" s="242"/>
      <c r="T407" s="349"/>
      <c r="U407" s="242"/>
      <c r="V407" s="174">
        <f t="shared" si="158"/>
        <v>0</v>
      </c>
      <c r="W407" s="351"/>
      <c r="X407" s="175"/>
      <c r="Y407" s="180">
        <f>IF('Year 8 _2022'!$V406="",0, ('Year 8 _2022'!$V406+'Year 8 _2022'!$Y406))</f>
        <v>0</v>
      </c>
      <c r="Z407" s="181"/>
      <c r="AA407" s="162">
        <f>IF('Year 8 _2022'!$W406="",0, 'Year 8 _2022'!$W406)</f>
        <v>0</v>
      </c>
      <c r="AB407" s="184"/>
      <c r="AC407" s="353"/>
      <c r="AD407" s="120"/>
      <c r="AE407" s="174">
        <f t="shared" si="168"/>
        <v>0</v>
      </c>
      <c r="AF407" s="183"/>
      <c r="AG407" s="165" t="str">
        <f t="shared" si="159"/>
        <v/>
      </c>
      <c r="AH407" s="170" t="str">
        <f t="shared" si="160"/>
        <v/>
      </c>
      <c r="AI407" s="153">
        <f t="shared" si="145"/>
        <v>0</v>
      </c>
      <c r="AJ407" s="166" t="str">
        <f t="shared" si="161"/>
        <v>NA</v>
      </c>
      <c r="AK407" s="166" t="str">
        <f t="shared" si="146"/>
        <v/>
      </c>
      <c r="AL407" s="166" t="str">
        <f t="shared" si="147"/>
        <v/>
      </c>
      <c r="AM407" s="166" t="str">
        <f t="shared" si="148"/>
        <v/>
      </c>
      <c r="AN407" s="166">
        <f t="shared" si="149"/>
        <v>0</v>
      </c>
      <c r="AO407" s="166">
        <f t="shared" si="150"/>
        <v>0</v>
      </c>
      <c r="AP407" s="166">
        <f t="shared" si="151"/>
        <v>0</v>
      </c>
      <c r="AQ407" s="166">
        <f t="shared" si="152"/>
        <v>0</v>
      </c>
      <c r="AR407" s="167" t="str">
        <f>IF('Year 8 _2022'!$S406="","", 'Year 8 _2022'!$S406)</f>
        <v/>
      </c>
      <c r="AS407" s="166" t="str">
        <f>IF('Year 8 _2022'!$Z406="","", 'Year 8 _2022'!$Z406)</f>
        <v/>
      </c>
      <c r="AT407" s="166" t="str">
        <f t="shared" si="167"/>
        <v/>
      </c>
      <c r="AU407" s="166" t="str">
        <f t="shared" si="153"/>
        <v>NA</v>
      </c>
      <c r="AV407" s="166" t="str">
        <f>IF(AU407="NA","",IF(AU407=999999, "", IF(AU407=888888, "", IF(COUNTIF($AU$11:AU407,AU407)=1,AU407,""))))</f>
        <v/>
      </c>
      <c r="AW407" s="166" t="str">
        <f t="shared" si="154"/>
        <v>NA</v>
      </c>
      <c r="AX407" s="166" t="str">
        <f>IF(AW407="NA","",IF(AW407=999999, "", IF(AW407=888888, "", IF(COUNTIF($AW$11:AW407,AW407)=1,AW407,""))))</f>
        <v/>
      </c>
      <c r="AY407" s="166" t="str">
        <f t="shared" si="155"/>
        <v>NA</v>
      </c>
      <c r="AZ407" s="166" t="str">
        <f>IF(AY407="NA","",IF(AY407=999999, "", IF(AY407=888888, "", IF(COUNTIF($AY$11:AY407,AY407)=1,AY407,""))))</f>
        <v/>
      </c>
      <c r="BA407" s="166">
        <f t="shared" si="162"/>
        <v>0</v>
      </c>
      <c r="BB407" s="166">
        <f t="shared" si="163"/>
        <v>0</v>
      </c>
      <c r="BC407" s="166" t="str">
        <f t="shared" si="164"/>
        <v/>
      </c>
      <c r="BD407" s="166" t="str">
        <f t="shared" si="156"/>
        <v/>
      </c>
      <c r="BE407" s="120" t="str">
        <f t="shared" si="165"/>
        <v>NA</v>
      </c>
      <c r="BF407" s="120" t="str">
        <f>IF(BE407="NA","",IF(BE407=999999, "", IF(BE407=888888, "", IF(COUNTIF($BE$11:BE407,BE407)=1,BE407,""))))</f>
        <v/>
      </c>
      <c r="BG407" s="121"/>
      <c r="BH407" s="121"/>
      <c r="BI407" s="121"/>
      <c r="BJ407" s="121"/>
      <c r="BK407" s="121"/>
      <c r="BL407" s="121"/>
      <c r="BM407" s="119"/>
      <c r="BN407" s="119"/>
      <c r="BO407" s="119"/>
      <c r="BP407" s="119"/>
      <c r="BQ407" s="119"/>
      <c r="BR407" s="119"/>
      <c r="BS407" s="119"/>
      <c r="BT407" s="119"/>
      <c r="BU407" s="119"/>
      <c r="BV407" s="119"/>
      <c r="BW407" s="119"/>
      <c r="BX407" s="119"/>
      <c r="BY407" s="119"/>
      <c r="BZ407" s="121"/>
      <c r="CA407" s="121"/>
      <c r="CB407" s="121"/>
      <c r="CC407" s="121"/>
      <c r="CD407" s="118"/>
      <c r="CE407" s="118"/>
      <c r="CF407" s="26"/>
      <c r="CG407" s="26"/>
      <c r="CH407" s="26"/>
      <c r="CI407" s="26"/>
      <c r="CJ407" s="26"/>
      <c r="CK407" s="26"/>
      <c r="CL407" s="26"/>
      <c r="CM407" s="26"/>
      <c r="CN407" s="26"/>
      <c r="CO407" s="26"/>
      <c r="CP407" s="26"/>
      <c r="CQ407" s="26"/>
      <c r="CR407" s="26"/>
      <c r="CS407" s="26"/>
      <c r="CT407" s="26"/>
      <c r="CU407" s="26"/>
    </row>
    <row r="408" spans="1:99" ht="15.5" x14ac:dyDescent="0.35">
      <c r="A408" s="203" t="str">
        <f t="shared" si="157"/>
        <v/>
      </c>
      <c r="B408" s="161" t="str">
        <f>IF('Year 8 _2022'!$B407="","", 'Year 8 _2022'!$B407)</f>
        <v/>
      </c>
      <c r="C408" s="160" t="str">
        <f>IF('Year 8 _2022'!$C407="","", 'Year 8 _2022'!$C407)</f>
        <v>NA</v>
      </c>
      <c r="D408" s="149" t="str">
        <f>IF('Year 8 _2022'!$D407="","", 'Year 8 _2022'!$D407)</f>
        <v/>
      </c>
      <c r="E408" s="138"/>
      <c r="F408" s="230" t="str">
        <f>IF('Year 8 _2022'!$E407="","", 'Year 8 _2022'!$E407)</f>
        <v/>
      </c>
      <c r="G408" s="161" t="str">
        <f>IF('Year 8 _2022'!$AB407="","", 'Year 8 _2022'!$AB407)</f>
        <v/>
      </c>
      <c r="H408" s="120"/>
      <c r="I408" s="171" t="str">
        <f>IF('Year 8 _2022'!$I407="","", 'Year 8 _2022'!$I407)</f>
        <v/>
      </c>
      <c r="J408" s="181"/>
      <c r="K408" s="180" t="str">
        <f>IF('Year 8 _2022'!$J407="","", 'Year 8 _2022'!$J407)</f>
        <v/>
      </c>
      <c r="L408" s="181"/>
      <c r="M408" s="180">
        <f t="shared" si="166"/>
        <v>0</v>
      </c>
      <c r="N408" s="180" t="str">
        <f>IF('Year 8 _2022'!$L407="","", 'Year 8 _2022'!$L407)</f>
        <v/>
      </c>
      <c r="O408" s="181"/>
      <c r="P408" s="171">
        <f>IF('Year 8 _2022'!$O407="",0, ('Year 8 _2022'!$O407+'Year 8 _2022'!$R407))</f>
        <v>0</v>
      </c>
      <c r="Q408" s="181"/>
      <c r="R408" s="180">
        <f>IF('Year 8 _2022'!$P407="",0, 'Year 8 _2022'!$P407)</f>
        <v>0</v>
      </c>
      <c r="S408" s="242"/>
      <c r="T408" s="349"/>
      <c r="U408" s="242"/>
      <c r="V408" s="174">
        <f t="shared" si="158"/>
        <v>0</v>
      </c>
      <c r="W408" s="351"/>
      <c r="X408" s="175"/>
      <c r="Y408" s="180">
        <f>IF('Year 8 _2022'!$V407="",0, ('Year 8 _2022'!$V407+'Year 8 _2022'!$Y407))</f>
        <v>0</v>
      </c>
      <c r="Z408" s="181"/>
      <c r="AA408" s="162">
        <f>IF('Year 8 _2022'!$W407="",0, 'Year 8 _2022'!$W407)</f>
        <v>0</v>
      </c>
      <c r="AB408" s="184"/>
      <c r="AC408" s="353"/>
      <c r="AD408" s="120"/>
      <c r="AE408" s="174">
        <f t="shared" si="168"/>
        <v>0</v>
      </c>
      <c r="AF408" s="183"/>
      <c r="AG408" s="165" t="str">
        <f t="shared" si="159"/>
        <v/>
      </c>
      <c r="AH408" s="170" t="str">
        <f t="shared" si="160"/>
        <v/>
      </c>
      <c r="AI408" s="153">
        <f t="shared" si="145"/>
        <v>0</v>
      </c>
      <c r="AJ408" s="166" t="str">
        <f t="shared" si="161"/>
        <v>NA</v>
      </c>
      <c r="AK408" s="166" t="str">
        <f t="shared" si="146"/>
        <v/>
      </c>
      <c r="AL408" s="166" t="str">
        <f t="shared" si="147"/>
        <v/>
      </c>
      <c r="AM408" s="166" t="str">
        <f t="shared" si="148"/>
        <v/>
      </c>
      <c r="AN408" s="166">
        <f t="shared" si="149"/>
        <v>0</v>
      </c>
      <c r="AO408" s="166">
        <f t="shared" si="150"/>
        <v>0</v>
      </c>
      <c r="AP408" s="166">
        <f t="shared" si="151"/>
        <v>0</v>
      </c>
      <c r="AQ408" s="166">
        <f t="shared" si="152"/>
        <v>0</v>
      </c>
      <c r="AR408" s="167" t="str">
        <f>IF('Year 8 _2022'!$S407="","", 'Year 8 _2022'!$S407)</f>
        <v/>
      </c>
      <c r="AS408" s="166" t="str">
        <f>IF('Year 8 _2022'!$Z407="","", 'Year 8 _2022'!$Z407)</f>
        <v/>
      </c>
      <c r="AT408" s="166" t="str">
        <f t="shared" si="167"/>
        <v/>
      </c>
      <c r="AU408" s="166" t="str">
        <f t="shared" si="153"/>
        <v>NA</v>
      </c>
      <c r="AV408" s="166" t="str">
        <f>IF(AU408="NA","",IF(AU408=999999, "", IF(AU408=888888, "", IF(COUNTIF($AU$11:AU408,AU408)=1,AU408,""))))</f>
        <v/>
      </c>
      <c r="AW408" s="166" t="str">
        <f t="shared" si="154"/>
        <v>NA</v>
      </c>
      <c r="AX408" s="166" t="str">
        <f>IF(AW408="NA","",IF(AW408=999999, "", IF(AW408=888888, "", IF(COUNTIF($AW$11:AW408,AW408)=1,AW408,""))))</f>
        <v/>
      </c>
      <c r="AY408" s="166" t="str">
        <f t="shared" si="155"/>
        <v>NA</v>
      </c>
      <c r="AZ408" s="166" t="str">
        <f>IF(AY408="NA","",IF(AY408=999999, "", IF(AY408=888888, "", IF(COUNTIF($AY$11:AY408,AY408)=1,AY408,""))))</f>
        <v/>
      </c>
      <c r="BA408" s="166">
        <f t="shared" si="162"/>
        <v>0</v>
      </c>
      <c r="BB408" s="166">
        <f t="shared" si="163"/>
        <v>0</v>
      </c>
      <c r="BC408" s="166" t="str">
        <f t="shared" si="164"/>
        <v/>
      </c>
      <c r="BD408" s="166" t="str">
        <f t="shared" si="156"/>
        <v/>
      </c>
      <c r="BE408" s="120" t="str">
        <f t="shared" si="165"/>
        <v>NA</v>
      </c>
      <c r="BF408" s="120" t="str">
        <f>IF(BE408="NA","",IF(BE408=999999, "", IF(BE408=888888, "", IF(COUNTIF($BE$11:BE408,BE408)=1,BE408,""))))</f>
        <v/>
      </c>
      <c r="BG408" s="121"/>
      <c r="BH408" s="121"/>
      <c r="BI408" s="121"/>
      <c r="BJ408" s="121"/>
      <c r="BK408" s="121"/>
      <c r="BL408" s="121"/>
      <c r="BM408" s="119"/>
      <c r="BN408" s="119"/>
      <c r="BO408" s="119"/>
      <c r="BP408" s="119"/>
      <c r="BQ408" s="119"/>
      <c r="BR408" s="119"/>
      <c r="BS408" s="119"/>
      <c r="BT408" s="119"/>
      <c r="BU408" s="119"/>
      <c r="BV408" s="119"/>
      <c r="BW408" s="119"/>
      <c r="BX408" s="119"/>
      <c r="BY408" s="119"/>
      <c r="BZ408" s="121"/>
      <c r="CA408" s="121"/>
      <c r="CB408" s="121"/>
      <c r="CC408" s="121"/>
      <c r="CD408" s="118"/>
      <c r="CE408" s="118"/>
      <c r="CF408" s="26"/>
      <c r="CG408" s="26"/>
      <c r="CH408" s="26"/>
      <c r="CI408" s="26"/>
      <c r="CJ408" s="26"/>
      <c r="CK408" s="26"/>
      <c r="CL408" s="26"/>
      <c r="CM408" s="26"/>
      <c r="CN408" s="26"/>
      <c r="CO408" s="26"/>
      <c r="CP408" s="26"/>
      <c r="CQ408" s="26"/>
      <c r="CR408" s="26"/>
      <c r="CS408" s="26"/>
      <c r="CT408" s="26"/>
      <c r="CU408" s="26"/>
    </row>
    <row r="409" spans="1:99" ht="15.5" x14ac:dyDescent="0.35">
      <c r="A409" s="203" t="str">
        <f t="shared" si="157"/>
        <v/>
      </c>
      <c r="B409" s="161" t="str">
        <f>IF('Year 8 _2022'!$B408="","", 'Year 8 _2022'!$B408)</f>
        <v/>
      </c>
      <c r="C409" s="160" t="str">
        <f>IF('Year 8 _2022'!$C408="","", 'Year 8 _2022'!$C408)</f>
        <v>NA</v>
      </c>
      <c r="D409" s="149" t="str">
        <f>IF('Year 8 _2022'!$D408="","", 'Year 8 _2022'!$D408)</f>
        <v/>
      </c>
      <c r="E409" s="138"/>
      <c r="F409" s="230" t="str">
        <f>IF('Year 8 _2022'!$E408="","", 'Year 8 _2022'!$E408)</f>
        <v/>
      </c>
      <c r="G409" s="161" t="str">
        <f>IF('Year 8 _2022'!$AB408="","", 'Year 8 _2022'!$AB408)</f>
        <v/>
      </c>
      <c r="H409" s="120"/>
      <c r="I409" s="171" t="str">
        <f>IF('Year 8 _2022'!$I408="","", 'Year 8 _2022'!$I408)</f>
        <v/>
      </c>
      <c r="J409" s="181"/>
      <c r="K409" s="180" t="str">
        <f>IF('Year 8 _2022'!$J408="","", 'Year 8 _2022'!$J408)</f>
        <v/>
      </c>
      <c r="L409" s="181"/>
      <c r="M409" s="180">
        <f t="shared" si="166"/>
        <v>0</v>
      </c>
      <c r="N409" s="180" t="str">
        <f>IF('Year 8 _2022'!$L408="","", 'Year 8 _2022'!$L408)</f>
        <v/>
      </c>
      <c r="O409" s="181"/>
      <c r="P409" s="171">
        <f>IF('Year 8 _2022'!$O408="",0, ('Year 8 _2022'!$O408+'Year 8 _2022'!$R408))</f>
        <v>0</v>
      </c>
      <c r="Q409" s="181"/>
      <c r="R409" s="180">
        <f>IF('Year 8 _2022'!$P408="",0, 'Year 8 _2022'!$P408)</f>
        <v>0</v>
      </c>
      <c r="S409" s="242"/>
      <c r="T409" s="349"/>
      <c r="U409" s="242"/>
      <c r="V409" s="174">
        <f t="shared" si="158"/>
        <v>0</v>
      </c>
      <c r="W409" s="351"/>
      <c r="X409" s="175"/>
      <c r="Y409" s="180">
        <f>IF('Year 8 _2022'!$V408="",0, ('Year 8 _2022'!$V408+'Year 8 _2022'!$Y408))</f>
        <v>0</v>
      </c>
      <c r="Z409" s="181"/>
      <c r="AA409" s="162">
        <f>IF('Year 8 _2022'!$W408="",0, 'Year 8 _2022'!$W408)</f>
        <v>0</v>
      </c>
      <c r="AB409" s="184"/>
      <c r="AC409" s="353"/>
      <c r="AD409" s="120"/>
      <c r="AE409" s="174">
        <f t="shared" si="168"/>
        <v>0</v>
      </c>
      <c r="AF409" s="183"/>
      <c r="AG409" s="165" t="str">
        <f t="shared" si="159"/>
        <v/>
      </c>
      <c r="AH409" s="170" t="str">
        <f t="shared" si="160"/>
        <v/>
      </c>
      <c r="AI409" s="153">
        <f t="shared" si="145"/>
        <v>0</v>
      </c>
      <c r="AJ409" s="166" t="str">
        <f t="shared" si="161"/>
        <v>NA</v>
      </c>
      <c r="AK409" s="166" t="str">
        <f t="shared" si="146"/>
        <v/>
      </c>
      <c r="AL409" s="166" t="str">
        <f t="shared" si="147"/>
        <v/>
      </c>
      <c r="AM409" s="166" t="str">
        <f t="shared" si="148"/>
        <v/>
      </c>
      <c r="AN409" s="166">
        <f t="shared" si="149"/>
        <v>0</v>
      </c>
      <c r="AO409" s="166">
        <f t="shared" si="150"/>
        <v>0</v>
      </c>
      <c r="AP409" s="166">
        <f t="shared" si="151"/>
        <v>0</v>
      </c>
      <c r="AQ409" s="166">
        <f t="shared" si="152"/>
        <v>0</v>
      </c>
      <c r="AR409" s="167" t="str">
        <f>IF('Year 8 _2022'!$S408="","", 'Year 8 _2022'!$S408)</f>
        <v/>
      </c>
      <c r="AS409" s="166" t="str">
        <f>IF('Year 8 _2022'!$Z408="","", 'Year 8 _2022'!$Z408)</f>
        <v/>
      </c>
      <c r="AT409" s="166" t="str">
        <f t="shared" si="167"/>
        <v/>
      </c>
      <c r="AU409" s="166" t="str">
        <f t="shared" si="153"/>
        <v>NA</v>
      </c>
      <c r="AV409" s="166" t="str">
        <f>IF(AU409="NA","",IF(AU409=999999, "", IF(AU409=888888, "", IF(COUNTIF($AU$11:AU409,AU409)=1,AU409,""))))</f>
        <v/>
      </c>
      <c r="AW409" s="166" t="str">
        <f t="shared" si="154"/>
        <v>NA</v>
      </c>
      <c r="AX409" s="166" t="str">
        <f>IF(AW409="NA","",IF(AW409=999999, "", IF(AW409=888888, "", IF(COUNTIF($AW$11:AW409,AW409)=1,AW409,""))))</f>
        <v/>
      </c>
      <c r="AY409" s="166" t="str">
        <f t="shared" si="155"/>
        <v>NA</v>
      </c>
      <c r="AZ409" s="166" t="str">
        <f>IF(AY409="NA","",IF(AY409=999999, "", IF(AY409=888888, "", IF(COUNTIF($AY$11:AY409,AY409)=1,AY409,""))))</f>
        <v/>
      </c>
      <c r="BA409" s="166">
        <f t="shared" si="162"/>
        <v>0</v>
      </c>
      <c r="BB409" s="166">
        <f t="shared" si="163"/>
        <v>0</v>
      </c>
      <c r="BC409" s="166" t="str">
        <f t="shared" si="164"/>
        <v/>
      </c>
      <c r="BD409" s="166" t="str">
        <f t="shared" si="156"/>
        <v/>
      </c>
      <c r="BE409" s="120" t="str">
        <f t="shared" si="165"/>
        <v>NA</v>
      </c>
      <c r="BF409" s="120" t="str">
        <f>IF(BE409="NA","",IF(BE409=999999, "", IF(BE409=888888, "", IF(COUNTIF($BE$11:BE409,BE409)=1,BE409,""))))</f>
        <v/>
      </c>
      <c r="BG409" s="121"/>
      <c r="BH409" s="121"/>
      <c r="BI409" s="121"/>
      <c r="BJ409" s="121"/>
      <c r="BK409" s="121"/>
      <c r="BL409" s="121"/>
      <c r="BM409" s="119"/>
      <c r="BN409" s="119"/>
      <c r="BO409" s="119"/>
      <c r="BP409" s="119"/>
      <c r="BQ409" s="119"/>
      <c r="BR409" s="119"/>
      <c r="BS409" s="119"/>
      <c r="BT409" s="119"/>
      <c r="BU409" s="119"/>
      <c r="BV409" s="119"/>
      <c r="BW409" s="119"/>
      <c r="BX409" s="119"/>
      <c r="BY409" s="119"/>
      <c r="BZ409" s="121"/>
      <c r="CA409" s="121"/>
      <c r="CB409" s="121"/>
      <c r="CC409" s="121"/>
      <c r="CD409" s="118"/>
      <c r="CE409" s="118"/>
      <c r="CF409" s="26"/>
      <c r="CG409" s="26"/>
      <c r="CH409" s="26"/>
      <c r="CI409" s="26"/>
      <c r="CJ409" s="26"/>
      <c r="CK409" s="26"/>
      <c r="CL409" s="26"/>
      <c r="CM409" s="26"/>
      <c r="CN409" s="26"/>
      <c r="CO409" s="26"/>
      <c r="CP409" s="26"/>
      <c r="CQ409" s="26"/>
      <c r="CR409" s="26"/>
      <c r="CS409" s="26"/>
      <c r="CT409" s="26"/>
      <c r="CU409" s="26"/>
    </row>
    <row r="410" spans="1:99" ht="15.5" x14ac:dyDescent="0.35">
      <c r="A410" s="203" t="str">
        <f t="shared" si="157"/>
        <v/>
      </c>
      <c r="B410" s="161" t="str">
        <f>IF('Year 8 _2022'!$B409="","", 'Year 8 _2022'!$B409)</f>
        <v/>
      </c>
      <c r="C410" s="160" t="str">
        <f>IF('Year 8 _2022'!$C409="","", 'Year 8 _2022'!$C409)</f>
        <v>NA</v>
      </c>
      <c r="D410" s="149" t="str">
        <f>IF('Year 8 _2022'!$D409="","", 'Year 8 _2022'!$D409)</f>
        <v/>
      </c>
      <c r="E410" s="138"/>
      <c r="F410" s="230" t="str">
        <f>IF('Year 8 _2022'!$E409="","", 'Year 8 _2022'!$E409)</f>
        <v/>
      </c>
      <c r="G410" s="161" t="str">
        <f>IF('Year 8 _2022'!$AB409="","", 'Year 8 _2022'!$AB409)</f>
        <v/>
      </c>
      <c r="H410" s="120"/>
      <c r="I410" s="171" t="str">
        <f>IF('Year 8 _2022'!$I409="","", 'Year 8 _2022'!$I409)</f>
        <v/>
      </c>
      <c r="J410" s="181"/>
      <c r="K410" s="180" t="str">
        <f>IF('Year 8 _2022'!$J409="","", 'Year 8 _2022'!$J409)</f>
        <v/>
      </c>
      <c r="L410" s="181"/>
      <c r="M410" s="180">
        <f t="shared" si="166"/>
        <v>0</v>
      </c>
      <c r="N410" s="180" t="str">
        <f>IF('Year 8 _2022'!$L409="","", 'Year 8 _2022'!$L409)</f>
        <v/>
      </c>
      <c r="O410" s="181"/>
      <c r="P410" s="171">
        <f>IF('Year 8 _2022'!$O409="",0, ('Year 8 _2022'!$O409+'Year 8 _2022'!$R409))</f>
        <v>0</v>
      </c>
      <c r="Q410" s="181"/>
      <c r="R410" s="180">
        <f>IF('Year 8 _2022'!$P409="",0, 'Year 8 _2022'!$P409)</f>
        <v>0</v>
      </c>
      <c r="S410" s="242"/>
      <c r="T410" s="349"/>
      <c r="U410" s="242"/>
      <c r="V410" s="174">
        <f t="shared" si="158"/>
        <v>0</v>
      </c>
      <c r="W410" s="351"/>
      <c r="X410" s="175"/>
      <c r="Y410" s="180">
        <f>IF('Year 8 _2022'!$V409="",0, ('Year 8 _2022'!$V409+'Year 8 _2022'!$Y409))</f>
        <v>0</v>
      </c>
      <c r="Z410" s="181"/>
      <c r="AA410" s="162">
        <f>IF('Year 8 _2022'!$W409="",0, 'Year 8 _2022'!$W409)</f>
        <v>0</v>
      </c>
      <c r="AB410" s="184"/>
      <c r="AC410" s="353"/>
      <c r="AD410" s="120"/>
      <c r="AE410" s="174">
        <f t="shared" si="168"/>
        <v>0</v>
      </c>
      <c r="AF410" s="183"/>
      <c r="AG410" s="165" t="str">
        <f t="shared" si="159"/>
        <v/>
      </c>
      <c r="AH410" s="170" t="str">
        <f t="shared" si="160"/>
        <v/>
      </c>
      <c r="AI410" s="153">
        <f t="shared" si="145"/>
        <v>0</v>
      </c>
      <c r="AJ410" s="166" t="str">
        <f t="shared" si="161"/>
        <v>NA</v>
      </c>
      <c r="AK410" s="166" t="str">
        <f t="shared" si="146"/>
        <v/>
      </c>
      <c r="AL410" s="166" t="str">
        <f t="shared" si="147"/>
        <v/>
      </c>
      <c r="AM410" s="166" t="str">
        <f t="shared" si="148"/>
        <v/>
      </c>
      <c r="AN410" s="166">
        <f t="shared" si="149"/>
        <v>0</v>
      </c>
      <c r="AO410" s="166">
        <f t="shared" si="150"/>
        <v>0</v>
      </c>
      <c r="AP410" s="166">
        <f t="shared" si="151"/>
        <v>0</v>
      </c>
      <c r="AQ410" s="166">
        <f t="shared" si="152"/>
        <v>0</v>
      </c>
      <c r="AR410" s="167" t="str">
        <f>IF('Year 8 _2022'!$S409="","", 'Year 8 _2022'!$S409)</f>
        <v/>
      </c>
      <c r="AS410" s="166" t="str">
        <f>IF('Year 8 _2022'!$Z409="","", 'Year 8 _2022'!$Z409)</f>
        <v/>
      </c>
      <c r="AT410" s="166" t="str">
        <f t="shared" si="167"/>
        <v/>
      </c>
      <c r="AU410" s="166" t="str">
        <f t="shared" si="153"/>
        <v>NA</v>
      </c>
      <c r="AV410" s="166" t="str">
        <f>IF(AU410="NA","",IF(AU410=999999, "", IF(AU410=888888, "", IF(COUNTIF($AU$11:AU410,AU410)=1,AU410,""))))</f>
        <v/>
      </c>
      <c r="AW410" s="166" t="str">
        <f t="shared" si="154"/>
        <v>NA</v>
      </c>
      <c r="AX410" s="166" t="str">
        <f>IF(AW410="NA","",IF(AW410=999999, "", IF(AW410=888888, "", IF(COUNTIF($AW$11:AW410,AW410)=1,AW410,""))))</f>
        <v/>
      </c>
      <c r="AY410" s="166" t="str">
        <f t="shared" si="155"/>
        <v>NA</v>
      </c>
      <c r="AZ410" s="166" t="str">
        <f>IF(AY410="NA","",IF(AY410=999999, "", IF(AY410=888888, "", IF(COUNTIF($AY$11:AY410,AY410)=1,AY410,""))))</f>
        <v/>
      </c>
      <c r="BA410" s="166">
        <f t="shared" si="162"/>
        <v>0</v>
      </c>
      <c r="BB410" s="166">
        <f t="shared" si="163"/>
        <v>0</v>
      </c>
      <c r="BC410" s="166" t="str">
        <f t="shared" si="164"/>
        <v/>
      </c>
      <c r="BD410" s="166" t="str">
        <f t="shared" si="156"/>
        <v/>
      </c>
      <c r="BE410" s="120" t="str">
        <f t="shared" si="165"/>
        <v>NA</v>
      </c>
      <c r="BF410" s="120" t="str">
        <f>IF(BE410="NA","",IF(BE410=999999, "", IF(BE410=888888, "", IF(COUNTIF($BE$11:BE410,BE410)=1,BE410,""))))</f>
        <v/>
      </c>
      <c r="BG410" s="121"/>
      <c r="BH410" s="121"/>
      <c r="BI410" s="121"/>
      <c r="BJ410" s="121"/>
      <c r="BK410" s="121"/>
      <c r="BL410" s="121"/>
      <c r="BM410" s="119"/>
      <c r="BN410" s="119"/>
      <c r="BO410" s="119"/>
      <c r="BP410" s="119"/>
      <c r="BQ410" s="119"/>
      <c r="BR410" s="119"/>
      <c r="BS410" s="119"/>
      <c r="BT410" s="119"/>
      <c r="BU410" s="119"/>
      <c r="BV410" s="119"/>
      <c r="BW410" s="119"/>
      <c r="BX410" s="119"/>
      <c r="BY410" s="119"/>
      <c r="BZ410" s="121"/>
      <c r="CA410" s="121"/>
      <c r="CB410" s="121"/>
      <c r="CC410" s="121"/>
      <c r="CD410" s="118"/>
      <c r="CE410" s="118"/>
      <c r="CF410" s="26"/>
      <c r="CG410" s="26"/>
      <c r="CH410" s="26"/>
      <c r="CI410" s="26"/>
      <c r="CJ410" s="26"/>
      <c r="CK410" s="26"/>
      <c r="CL410" s="26"/>
      <c r="CM410" s="26"/>
      <c r="CN410" s="26"/>
      <c r="CO410" s="26"/>
      <c r="CP410" s="26"/>
      <c r="CQ410" s="26"/>
      <c r="CR410" s="26"/>
      <c r="CS410" s="26"/>
      <c r="CT410" s="26"/>
      <c r="CU410" s="26"/>
    </row>
    <row r="411" spans="1:99" ht="15.5" x14ac:dyDescent="0.35">
      <c r="A411" s="203" t="str">
        <f t="shared" si="157"/>
        <v/>
      </c>
      <c r="B411" s="161" t="str">
        <f>IF('Year 8 _2022'!$B410="","", 'Year 8 _2022'!$B410)</f>
        <v/>
      </c>
      <c r="C411" s="160" t="str">
        <f>IF('Year 8 _2022'!$C410="","", 'Year 8 _2022'!$C410)</f>
        <v>NA</v>
      </c>
      <c r="D411" s="149" t="str">
        <f>IF('Year 8 _2022'!$D410="","", 'Year 8 _2022'!$D410)</f>
        <v/>
      </c>
      <c r="E411" s="138"/>
      <c r="F411" s="230" t="str">
        <f>IF('Year 8 _2022'!$E410="","", 'Year 8 _2022'!$E410)</f>
        <v/>
      </c>
      <c r="G411" s="161" t="str">
        <f>IF('Year 8 _2022'!$AB410="","", 'Year 8 _2022'!$AB410)</f>
        <v/>
      </c>
      <c r="H411" s="120"/>
      <c r="I411" s="171" t="str">
        <f>IF('Year 8 _2022'!$I410="","", 'Year 8 _2022'!$I410)</f>
        <v/>
      </c>
      <c r="J411" s="181"/>
      <c r="K411" s="180" t="str">
        <f>IF('Year 8 _2022'!$J410="","", 'Year 8 _2022'!$J410)</f>
        <v/>
      </c>
      <c r="L411" s="181"/>
      <c r="M411" s="180">
        <f t="shared" si="166"/>
        <v>0</v>
      </c>
      <c r="N411" s="180" t="str">
        <f>IF('Year 8 _2022'!$L410="","", 'Year 8 _2022'!$L410)</f>
        <v/>
      </c>
      <c r="O411" s="181"/>
      <c r="P411" s="171">
        <f>IF('Year 8 _2022'!$O410="",0, ('Year 8 _2022'!$O410+'Year 8 _2022'!$R410))</f>
        <v>0</v>
      </c>
      <c r="Q411" s="181"/>
      <c r="R411" s="180">
        <f>IF('Year 8 _2022'!$P410="",0, 'Year 8 _2022'!$P410)</f>
        <v>0</v>
      </c>
      <c r="S411" s="242"/>
      <c r="T411" s="349"/>
      <c r="U411" s="242"/>
      <c r="V411" s="174">
        <f t="shared" si="158"/>
        <v>0</v>
      </c>
      <c r="W411" s="351"/>
      <c r="X411" s="175"/>
      <c r="Y411" s="180">
        <f>IF('Year 8 _2022'!$V410="",0, ('Year 8 _2022'!$V410+'Year 8 _2022'!$Y410))</f>
        <v>0</v>
      </c>
      <c r="Z411" s="181"/>
      <c r="AA411" s="162">
        <f>IF('Year 8 _2022'!$W410="",0, 'Year 8 _2022'!$W410)</f>
        <v>0</v>
      </c>
      <c r="AB411" s="184"/>
      <c r="AC411" s="353"/>
      <c r="AD411" s="120"/>
      <c r="AE411" s="174">
        <f t="shared" si="168"/>
        <v>0</v>
      </c>
      <c r="AF411" s="183"/>
      <c r="AG411" s="165" t="str">
        <f t="shared" si="159"/>
        <v/>
      </c>
      <c r="AH411" s="170" t="str">
        <f t="shared" si="160"/>
        <v/>
      </c>
      <c r="AI411" s="153">
        <f t="shared" si="145"/>
        <v>0</v>
      </c>
      <c r="AJ411" s="166" t="str">
        <f t="shared" si="161"/>
        <v>NA</v>
      </c>
      <c r="AK411" s="166" t="str">
        <f t="shared" si="146"/>
        <v/>
      </c>
      <c r="AL411" s="166" t="str">
        <f t="shared" si="147"/>
        <v/>
      </c>
      <c r="AM411" s="166" t="str">
        <f t="shared" si="148"/>
        <v/>
      </c>
      <c r="AN411" s="166">
        <f t="shared" si="149"/>
        <v>0</v>
      </c>
      <c r="AO411" s="166">
        <f t="shared" si="150"/>
        <v>0</v>
      </c>
      <c r="AP411" s="166">
        <f t="shared" si="151"/>
        <v>0</v>
      </c>
      <c r="AQ411" s="166">
        <f t="shared" si="152"/>
        <v>0</v>
      </c>
      <c r="AR411" s="167" t="str">
        <f>IF('Year 8 _2022'!$S410="","", 'Year 8 _2022'!$S410)</f>
        <v/>
      </c>
      <c r="AS411" s="166" t="str">
        <f>IF('Year 8 _2022'!$Z410="","", 'Year 8 _2022'!$Z410)</f>
        <v/>
      </c>
      <c r="AT411" s="166" t="str">
        <f t="shared" si="167"/>
        <v/>
      </c>
      <c r="AU411" s="166" t="str">
        <f t="shared" si="153"/>
        <v>NA</v>
      </c>
      <c r="AV411" s="166" t="str">
        <f>IF(AU411="NA","",IF(AU411=999999, "", IF(AU411=888888, "", IF(COUNTIF($AU$11:AU411,AU411)=1,AU411,""))))</f>
        <v/>
      </c>
      <c r="AW411" s="166" t="str">
        <f t="shared" si="154"/>
        <v>NA</v>
      </c>
      <c r="AX411" s="166" t="str">
        <f>IF(AW411="NA","",IF(AW411=999999, "", IF(AW411=888888, "", IF(COUNTIF($AW$11:AW411,AW411)=1,AW411,""))))</f>
        <v/>
      </c>
      <c r="AY411" s="166" t="str">
        <f t="shared" si="155"/>
        <v>NA</v>
      </c>
      <c r="AZ411" s="166" t="str">
        <f>IF(AY411="NA","",IF(AY411=999999, "", IF(AY411=888888, "", IF(COUNTIF($AY$11:AY411,AY411)=1,AY411,""))))</f>
        <v/>
      </c>
      <c r="BA411" s="166">
        <f t="shared" si="162"/>
        <v>0</v>
      </c>
      <c r="BB411" s="166">
        <f t="shared" si="163"/>
        <v>0</v>
      </c>
      <c r="BC411" s="166" t="str">
        <f t="shared" si="164"/>
        <v/>
      </c>
      <c r="BD411" s="166" t="str">
        <f t="shared" si="156"/>
        <v/>
      </c>
      <c r="BE411" s="120" t="str">
        <f t="shared" si="165"/>
        <v>NA</v>
      </c>
      <c r="BF411" s="120" t="str">
        <f>IF(BE411="NA","",IF(BE411=999999, "", IF(BE411=888888, "", IF(COUNTIF($BE$11:BE411,BE411)=1,BE411,""))))</f>
        <v/>
      </c>
      <c r="BG411" s="121"/>
      <c r="BH411" s="121"/>
      <c r="BI411" s="121"/>
      <c r="BJ411" s="121"/>
      <c r="BK411" s="121"/>
      <c r="BL411" s="121"/>
      <c r="BM411" s="119"/>
      <c r="BN411" s="119"/>
      <c r="BO411" s="119"/>
      <c r="BP411" s="119"/>
      <c r="BQ411" s="119"/>
      <c r="BR411" s="119"/>
      <c r="BS411" s="119"/>
      <c r="BT411" s="119"/>
      <c r="BU411" s="119"/>
      <c r="BV411" s="119"/>
      <c r="BW411" s="119"/>
      <c r="BX411" s="119"/>
      <c r="BY411" s="119"/>
      <c r="BZ411" s="121"/>
      <c r="CA411" s="121"/>
      <c r="CB411" s="121"/>
      <c r="CC411" s="121"/>
      <c r="CD411" s="118"/>
      <c r="CE411" s="118"/>
      <c r="CF411" s="26"/>
      <c r="CG411" s="26"/>
      <c r="CH411" s="26"/>
      <c r="CI411" s="26"/>
      <c r="CJ411" s="26"/>
      <c r="CK411" s="26"/>
      <c r="CL411" s="26"/>
      <c r="CM411" s="26"/>
      <c r="CN411" s="26"/>
      <c r="CO411" s="26"/>
      <c r="CP411" s="26"/>
      <c r="CQ411" s="26"/>
      <c r="CR411" s="26"/>
      <c r="CS411" s="26"/>
      <c r="CT411" s="26"/>
      <c r="CU411" s="26"/>
    </row>
    <row r="412" spans="1:99" ht="15.5" x14ac:dyDescent="0.35">
      <c r="A412" s="203" t="str">
        <f t="shared" si="157"/>
        <v/>
      </c>
      <c r="B412" s="161" t="str">
        <f>IF('Year 8 _2022'!$B411="","", 'Year 8 _2022'!$B411)</f>
        <v/>
      </c>
      <c r="C412" s="160" t="str">
        <f>IF('Year 8 _2022'!$C411="","", 'Year 8 _2022'!$C411)</f>
        <v>NA</v>
      </c>
      <c r="D412" s="149" t="str">
        <f>IF('Year 8 _2022'!$D411="","", 'Year 8 _2022'!$D411)</f>
        <v/>
      </c>
      <c r="E412" s="138"/>
      <c r="F412" s="230" t="str">
        <f>IF('Year 8 _2022'!$E411="","", 'Year 8 _2022'!$E411)</f>
        <v/>
      </c>
      <c r="G412" s="161" t="str">
        <f>IF('Year 8 _2022'!$AB411="","", 'Year 8 _2022'!$AB411)</f>
        <v/>
      </c>
      <c r="H412" s="120"/>
      <c r="I412" s="171" t="str">
        <f>IF('Year 8 _2022'!$I411="","", 'Year 8 _2022'!$I411)</f>
        <v/>
      </c>
      <c r="J412" s="181"/>
      <c r="K412" s="180" t="str">
        <f>IF('Year 8 _2022'!$J411="","", 'Year 8 _2022'!$J411)</f>
        <v/>
      </c>
      <c r="L412" s="181"/>
      <c r="M412" s="180">
        <f t="shared" si="166"/>
        <v>0</v>
      </c>
      <c r="N412" s="180" t="str">
        <f>IF('Year 8 _2022'!$L411="","", 'Year 8 _2022'!$L411)</f>
        <v/>
      </c>
      <c r="O412" s="181"/>
      <c r="P412" s="171">
        <f>IF('Year 8 _2022'!$O411="",0, ('Year 8 _2022'!$O411+'Year 8 _2022'!$R411))</f>
        <v>0</v>
      </c>
      <c r="Q412" s="181"/>
      <c r="R412" s="180">
        <f>IF('Year 8 _2022'!$P411="",0, 'Year 8 _2022'!$P411)</f>
        <v>0</v>
      </c>
      <c r="S412" s="242"/>
      <c r="T412" s="349"/>
      <c r="U412" s="242"/>
      <c r="V412" s="174">
        <f t="shared" si="158"/>
        <v>0</v>
      </c>
      <c r="W412" s="351"/>
      <c r="X412" s="175"/>
      <c r="Y412" s="180">
        <f>IF('Year 8 _2022'!$V411="",0, ('Year 8 _2022'!$V411+'Year 8 _2022'!$Y411))</f>
        <v>0</v>
      </c>
      <c r="Z412" s="181"/>
      <c r="AA412" s="162">
        <f>IF('Year 8 _2022'!$W411="",0, 'Year 8 _2022'!$W411)</f>
        <v>0</v>
      </c>
      <c r="AB412" s="184"/>
      <c r="AC412" s="353"/>
      <c r="AD412" s="120"/>
      <c r="AE412" s="174">
        <f t="shared" si="168"/>
        <v>0</v>
      </c>
      <c r="AF412" s="183"/>
      <c r="AG412" s="165" t="str">
        <f t="shared" si="159"/>
        <v/>
      </c>
      <c r="AH412" s="170" t="str">
        <f t="shared" si="160"/>
        <v/>
      </c>
      <c r="AI412" s="153">
        <f t="shared" si="145"/>
        <v>0</v>
      </c>
      <c r="AJ412" s="166" t="str">
        <f t="shared" si="161"/>
        <v>NA</v>
      </c>
      <c r="AK412" s="166" t="str">
        <f t="shared" si="146"/>
        <v/>
      </c>
      <c r="AL412" s="166" t="str">
        <f t="shared" si="147"/>
        <v/>
      </c>
      <c r="AM412" s="166" t="str">
        <f t="shared" si="148"/>
        <v/>
      </c>
      <c r="AN412" s="166">
        <f t="shared" si="149"/>
        <v>0</v>
      </c>
      <c r="AO412" s="166">
        <f t="shared" si="150"/>
        <v>0</v>
      </c>
      <c r="AP412" s="166">
        <f t="shared" si="151"/>
        <v>0</v>
      </c>
      <c r="AQ412" s="166">
        <f t="shared" si="152"/>
        <v>0</v>
      </c>
      <c r="AR412" s="167" t="str">
        <f>IF('Year 8 _2022'!$S411="","", 'Year 8 _2022'!$S411)</f>
        <v/>
      </c>
      <c r="AS412" s="166" t="str">
        <f>IF('Year 8 _2022'!$Z411="","", 'Year 8 _2022'!$Z411)</f>
        <v/>
      </c>
      <c r="AT412" s="166" t="str">
        <f t="shared" si="167"/>
        <v/>
      </c>
      <c r="AU412" s="166" t="str">
        <f t="shared" si="153"/>
        <v>NA</v>
      </c>
      <c r="AV412" s="166" t="str">
        <f>IF(AU412="NA","",IF(AU412=999999, "", IF(AU412=888888, "", IF(COUNTIF($AU$11:AU412,AU412)=1,AU412,""))))</f>
        <v/>
      </c>
      <c r="AW412" s="166" t="str">
        <f t="shared" si="154"/>
        <v>NA</v>
      </c>
      <c r="AX412" s="166" t="str">
        <f>IF(AW412="NA","",IF(AW412=999999, "", IF(AW412=888888, "", IF(COUNTIF($AW$11:AW412,AW412)=1,AW412,""))))</f>
        <v/>
      </c>
      <c r="AY412" s="166" t="str">
        <f t="shared" si="155"/>
        <v>NA</v>
      </c>
      <c r="AZ412" s="166" t="str">
        <f>IF(AY412="NA","",IF(AY412=999999, "", IF(AY412=888888, "", IF(COUNTIF($AY$11:AY412,AY412)=1,AY412,""))))</f>
        <v/>
      </c>
      <c r="BA412" s="166">
        <f t="shared" si="162"/>
        <v>0</v>
      </c>
      <c r="BB412" s="166">
        <f t="shared" si="163"/>
        <v>0</v>
      </c>
      <c r="BC412" s="166" t="str">
        <f t="shared" si="164"/>
        <v/>
      </c>
      <c r="BD412" s="166" t="str">
        <f t="shared" si="156"/>
        <v/>
      </c>
      <c r="BE412" s="120" t="str">
        <f t="shared" si="165"/>
        <v>NA</v>
      </c>
      <c r="BF412" s="120" t="str">
        <f>IF(BE412="NA","",IF(BE412=999999, "", IF(BE412=888888, "", IF(COUNTIF($BE$11:BE412,BE412)=1,BE412,""))))</f>
        <v/>
      </c>
      <c r="BG412" s="121"/>
      <c r="BH412" s="121"/>
      <c r="BI412" s="121"/>
      <c r="BJ412" s="121"/>
      <c r="BK412" s="121"/>
      <c r="BL412" s="121"/>
      <c r="BM412" s="119"/>
      <c r="BN412" s="119"/>
      <c r="BO412" s="119"/>
      <c r="BP412" s="119"/>
      <c r="BQ412" s="119"/>
      <c r="BR412" s="119"/>
      <c r="BS412" s="119"/>
      <c r="BT412" s="119"/>
      <c r="BU412" s="119"/>
      <c r="BV412" s="119"/>
      <c r="BW412" s="119"/>
      <c r="BX412" s="119"/>
      <c r="BY412" s="119"/>
      <c r="BZ412" s="121"/>
      <c r="CA412" s="121"/>
      <c r="CB412" s="121"/>
      <c r="CC412" s="121"/>
      <c r="CD412" s="118"/>
      <c r="CE412" s="118"/>
      <c r="CF412" s="26"/>
      <c r="CG412" s="26"/>
      <c r="CH412" s="26"/>
      <c r="CI412" s="26"/>
      <c r="CJ412" s="26"/>
      <c r="CK412" s="26"/>
      <c r="CL412" s="26"/>
      <c r="CM412" s="26"/>
      <c r="CN412" s="26"/>
      <c r="CO412" s="26"/>
      <c r="CP412" s="26"/>
      <c r="CQ412" s="26"/>
      <c r="CR412" s="26"/>
      <c r="CS412" s="26"/>
      <c r="CT412" s="26"/>
      <c r="CU412" s="26"/>
    </row>
    <row r="413" spans="1:99" ht="15.5" x14ac:dyDescent="0.35">
      <c r="A413" s="203" t="str">
        <f t="shared" si="157"/>
        <v/>
      </c>
      <c r="B413" s="161" t="str">
        <f>IF('Year 8 _2022'!$B412="","", 'Year 8 _2022'!$B412)</f>
        <v/>
      </c>
      <c r="C413" s="160" t="str">
        <f>IF('Year 8 _2022'!$C412="","", 'Year 8 _2022'!$C412)</f>
        <v>NA</v>
      </c>
      <c r="D413" s="149" t="str">
        <f>IF('Year 8 _2022'!$D412="","", 'Year 8 _2022'!$D412)</f>
        <v/>
      </c>
      <c r="E413" s="138"/>
      <c r="F413" s="230" t="str">
        <f>IF('Year 8 _2022'!$E412="","", 'Year 8 _2022'!$E412)</f>
        <v/>
      </c>
      <c r="G413" s="161" t="str">
        <f>IF('Year 8 _2022'!$AB412="","", 'Year 8 _2022'!$AB412)</f>
        <v/>
      </c>
      <c r="H413" s="120"/>
      <c r="I413" s="171" t="str">
        <f>IF('Year 8 _2022'!$I412="","", 'Year 8 _2022'!$I412)</f>
        <v/>
      </c>
      <c r="J413" s="181"/>
      <c r="K413" s="180" t="str">
        <f>IF('Year 8 _2022'!$J412="","", 'Year 8 _2022'!$J412)</f>
        <v/>
      </c>
      <c r="L413" s="181"/>
      <c r="M413" s="180">
        <f t="shared" si="166"/>
        <v>0</v>
      </c>
      <c r="N413" s="180" t="str">
        <f>IF('Year 8 _2022'!$L412="","", 'Year 8 _2022'!$L412)</f>
        <v/>
      </c>
      <c r="O413" s="181"/>
      <c r="P413" s="171">
        <f>IF('Year 8 _2022'!$O412="",0, ('Year 8 _2022'!$O412+'Year 8 _2022'!$R412))</f>
        <v>0</v>
      </c>
      <c r="Q413" s="181"/>
      <c r="R413" s="180">
        <f>IF('Year 8 _2022'!$P412="",0, 'Year 8 _2022'!$P412)</f>
        <v>0</v>
      </c>
      <c r="S413" s="242"/>
      <c r="T413" s="349"/>
      <c r="U413" s="242"/>
      <c r="V413" s="174">
        <f t="shared" si="158"/>
        <v>0</v>
      </c>
      <c r="W413" s="351"/>
      <c r="X413" s="175"/>
      <c r="Y413" s="180">
        <f>IF('Year 8 _2022'!$V412="",0, ('Year 8 _2022'!$V412+'Year 8 _2022'!$Y412))</f>
        <v>0</v>
      </c>
      <c r="Z413" s="181"/>
      <c r="AA413" s="162">
        <f>IF('Year 8 _2022'!$W412="",0, 'Year 8 _2022'!$W412)</f>
        <v>0</v>
      </c>
      <c r="AB413" s="184"/>
      <c r="AC413" s="353"/>
      <c r="AD413" s="120"/>
      <c r="AE413" s="174">
        <f t="shared" si="168"/>
        <v>0</v>
      </c>
      <c r="AF413" s="183"/>
      <c r="AG413" s="165" t="str">
        <f t="shared" si="159"/>
        <v/>
      </c>
      <c r="AH413" s="170" t="str">
        <f t="shared" si="160"/>
        <v/>
      </c>
      <c r="AI413" s="153">
        <f t="shared" si="145"/>
        <v>0</v>
      </c>
      <c r="AJ413" s="166" t="str">
        <f t="shared" si="161"/>
        <v>NA</v>
      </c>
      <c r="AK413" s="166" t="str">
        <f t="shared" si="146"/>
        <v/>
      </c>
      <c r="AL413" s="166" t="str">
        <f t="shared" si="147"/>
        <v/>
      </c>
      <c r="AM413" s="166" t="str">
        <f t="shared" si="148"/>
        <v/>
      </c>
      <c r="AN413" s="166">
        <f t="shared" si="149"/>
        <v>0</v>
      </c>
      <c r="AO413" s="166">
        <f t="shared" si="150"/>
        <v>0</v>
      </c>
      <c r="AP413" s="166">
        <f t="shared" si="151"/>
        <v>0</v>
      </c>
      <c r="AQ413" s="166">
        <f t="shared" si="152"/>
        <v>0</v>
      </c>
      <c r="AR413" s="167" t="str">
        <f>IF('Year 8 _2022'!$S412="","", 'Year 8 _2022'!$S412)</f>
        <v/>
      </c>
      <c r="AS413" s="166" t="str">
        <f>IF('Year 8 _2022'!$Z412="","", 'Year 8 _2022'!$Z412)</f>
        <v/>
      </c>
      <c r="AT413" s="166" t="str">
        <f t="shared" si="167"/>
        <v/>
      </c>
      <c r="AU413" s="166" t="str">
        <f t="shared" si="153"/>
        <v>NA</v>
      </c>
      <c r="AV413" s="166" t="str">
        <f>IF(AU413="NA","",IF(AU413=999999, "", IF(AU413=888888, "", IF(COUNTIF($AU$11:AU413,AU413)=1,AU413,""))))</f>
        <v/>
      </c>
      <c r="AW413" s="166" t="str">
        <f t="shared" si="154"/>
        <v>NA</v>
      </c>
      <c r="AX413" s="166" t="str">
        <f>IF(AW413="NA","",IF(AW413=999999, "", IF(AW413=888888, "", IF(COUNTIF($AW$11:AW413,AW413)=1,AW413,""))))</f>
        <v/>
      </c>
      <c r="AY413" s="166" t="str">
        <f t="shared" si="155"/>
        <v>NA</v>
      </c>
      <c r="AZ413" s="166" t="str">
        <f>IF(AY413="NA","",IF(AY413=999999, "", IF(AY413=888888, "", IF(COUNTIF($AY$11:AY413,AY413)=1,AY413,""))))</f>
        <v/>
      </c>
      <c r="BA413" s="166">
        <f t="shared" si="162"/>
        <v>0</v>
      </c>
      <c r="BB413" s="166">
        <f t="shared" si="163"/>
        <v>0</v>
      </c>
      <c r="BC413" s="166" t="str">
        <f t="shared" si="164"/>
        <v/>
      </c>
      <c r="BD413" s="166" t="str">
        <f t="shared" si="156"/>
        <v/>
      </c>
      <c r="BE413" s="120" t="str">
        <f t="shared" si="165"/>
        <v>NA</v>
      </c>
      <c r="BF413" s="120" t="str">
        <f>IF(BE413="NA","",IF(BE413=999999, "", IF(BE413=888888, "", IF(COUNTIF($BE$11:BE413,BE413)=1,BE413,""))))</f>
        <v/>
      </c>
      <c r="BG413" s="121"/>
      <c r="BH413" s="121"/>
      <c r="BI413" s="121"/>
      <c r="BJ413" s="121"/>
      <c r="BK413" s="121"/>
      <c r="BL413" s="121"/>
      <c r="BM413" s="119"/>
      <c r="BN413" s="119"/>
      <c r="BO413" s="119"/>
      <c r="BP413" s="119"/>
      <c r="BQ413" s="119"/>
      <c r="BR413" s="119"/>
      <c r="BS413" s="119"/>
      <c r="BT413" s="119"/>
      <c r="BU413" s="119"/>
      <c r="BV413" s="119"/>
      <c r="BW413" s="119"/>
      <c r="BX413" s="119"/>
      <c r="BY413" s="119"/>
      <c r="BZ413" s="121"/>
      <c r="CA413" s="121"/>
      <c r="CB413" s="121"/>
      <c r="CC413" s="121"/>
      <c r="CD413" s="118"/>
      <c r="CE413" s="118"/>
      <c r="CF413" s="26"/>
      <c r="CG413" s="26"/>
      <c r="CH413" s="26"/>
      <c r="CI413" s="26"/>
      <c r="CJ413" s="26"/>
      <c r="CK413" s="26"/>
      <c r="CL413" s="26"/>
      <c r="CM413" s="26"/>
      <c r="CN413" s="26"/>
      <c r="CO413" s="26"/>
      <c r="CP413" s="26"/>
      <c r="CQ413" s="26"/>
      <c r="CR413" s="26"/>
      <c r="CS413" s="26"/>
      <c r="CT413" s="26"/>
      <c r="CU413" s="26"/>
    </row>
    <row r="414" spans="1:99" ht="15.5" x14ac:dyDescent="0.35">
      <c r="A414" s="203" t="str">
        <f t="shared" si="157"/>
        <v/>
      </c>
      <c r="B414" s="161" t="str">
        <f>IF('Year 8 _2022'!$B413="","", 'Year 8 _2022'!$B413)</f>
        <v/>
      </c>
      <c r="C414" s="160" t="str">
        <f>IF('Year 8 _2022'!$C413="","", 'Year 8 _2022'!$C413)</f>
        <v>NA</v>
      </c>
      <c r="D414" s="149" t="str">
        <f>IF('Year 8 _2022'!$D413="","", 'Year 8 _2022'!$D413)</f>
        <v/>
      </c>
      <c r="E414" s="138"/>
      <c r="F414" s="230" t="str">
        <f>IF('Year 8 _2022'!$E413="","", 'Year 8 _2022'!$E413)</f>
        <v/>
      </c>
      <c r="G414" s="161" t="str">
        <f>IF('Year 8 _2022'!$AB413="","", 'Year 8 _2022'!$AB413)</f>
        <v/>
      </c>
      <c r="H414" s="120"/>
      <c r="I414" s="171" t="str">
        <f>IF('Year 8 _2022'!$I413="","", 'Year 8 _2022'!$I413)</f>
        <v/>
      </c>
      <c r="J414" s="181"/>
      <c r="K414" s="180" t="str">
        <f>IF('Year 8 _2022'!$J413="","", 'Year 8 _2022'!$J413)</f>
        <v/>
      </c>
      <c r="L414" s="181"/>
      <c r="M414" s="180">
        <f t="shared" si="166"/>
        <v>0</v>
      </c>
      <c r="N414" s="180" t="str">
        <f>IF('Year 8 _2022'!$L413="","", 'Year 8 _2022'!$L413)</f>
        <v/>
      </c>
      <c r="O414" s="181"/>
      <c r="P414" s="171">
        <f>IF('Year 8 _2022'!$O413="",0, ('Year 8 _2022'!$O413+'Year 8 _2022'!$R413))</f>
        <v>0</v>
      </c>
      <c r="Q414" s="181"/>
      <c r="R414" s="180">
        <f>IF('Year 8 _2022'!$P413="",0, 'Year 8 _2022'!$P413)</f>
        <v>0</v>
      </c>
      <c r="S414" s="242"/>
      <c r="T414" s="349"/>
      <c r="U414" s="242"/>
      <c r="V414" s="174">
        <f t="shared" si="158"/>
        <v>0</v>
      </c>
      <c r="W414" s="351"/>
      <c r="X414" s="175"/>
      <c r="Y414" s="180">
        <f>IF('Year 8 _2022'!$V413="",0, ('Year 8 _2022'!$V413+'Year 8 _2022'!$Y413))</f>
        <v>0</v>
      </c>
      <c r="Z414" s="181"/>
      <c r="AA414" s="162">
        <f>IF('Year 8 _2022'!$W413="",0, 'Year 8 _2022'!$W413)</f>
        <v>0</v>
      </c>
      <c r="AB414" s="184"/>
      <c r="AC414" s="353"/>
      <c r="AD414" s="120"/>
      <c r="AE414" s="174">
        <f t="shared" si="168"/>
        <v>0</v>
      </c>
      <c r="AF414" s="183"/>
      <c r="AG414" s="165" t="str">
        <f t="shared" si="159"/>
        <v/>
      </c>
      <c r="AH414" s="170" t="str">
        <f t="shared" si="160"/>
        <v/>
      </c>
      <c r="AI414" s="153">
        <f t="shared" si="145"/>
        <v>0</v>
      </c>
      <c r="AJ414" s="166" t="str">
        <f t="shared" si="161"/>
        <v>NA</v>
      </c>
      <c r="AK414" s="166" t="str">
        <f t="shared" si="146"/>
        <v/>
      </c>
      <c r="AL414" s="166" t="str">
        <f t="shared" si="147"/>
        <v/>
      </c>
      <c r="AM414" s="166" t="str">
        <f t="shared" si="148"/>
        <v/>
      </c>
      <c r="AN414" s="166">
        <f t="shared" si="149"/>
        <v>0</v>
      </c>
      <c r="AO414" s="166">
        <f t="shared" si="150"/>
        <v>0</v>
      </c>
      <c r="AP414" s="166">
        <f t="shared" si="151"/>
        <v>0</v>
      </c>
      <c r="AQ414" s="166">
        <f t="shared" si="152"/>
        <v>0</v>
      </c>
      <c r="AR414" s="167" t="str">
        <f>IF('Year 8 _2022'!$S413="","", 'Year 8 _2022'!$S413)</f>
        <v/>
      </c>
      <c r="AS414" s="166" t="str">
        <f>IF('Year 8 _2022'!$Z413="","", 'Year 8 _2022'!$Z413)</f>
        <v/>
      </c>
      <c r="AT414" s="166" t="str">
        <f t="shared" si="167"/>
        <v/>
      </c>
      <c r="AU414" s="166" t="str">
        <f t="shared" si="153"/>
        <v>NA</v>
      </c>
      <c r="AV414" s="166" t="str">
        <f>IF(AU414="NA","",IF(AU414=999999, "", IF(AU414=888888, "", IF(COUNTIF($AU$11:AU414,AU414)=1,AU414,""))))</f>
        <v/>
      </c>
      <c r="AW414" s="166" t="str">
        <f t="shared" si="154"/>
        <v>NA</v>
      </c>
      <c r="AX414" s="166" t="str">
        <f>IF(AW414="NA","",IF(AW414=999999, "", IF(AW414=888888, "", IF(COUNTIF($AW$11:AW414,AW414)=1,AW414,""))))</f>
        <v/>
      </c>
      <c r="AY414" s="166" t="str">
        <f t="shared" si="155"/>
        <v>NA</v>
      </c>
      <c r="AZ414" s="166" t="str">
        <f>IF(AY414="NA","",IF(AY414=999999, "", IF(AY414=888888, "", IF(COUNTIF($AY$11:AY414,AY414)=1,AY414,""))))</f>
        <v/>
      </c>
      <c r="BA414" s="166">
        <f t="shared" si="162"/>
        <v>0</v>
      </c>
      <c r="BB414" s="166">
        <f t="shared" si="163"/>
        <v>0</v>
      </c>
      <c r="BC414" s="166" t="str">
        <f t="shared" si="164"/>
        <v/>
      </c>
      <c r="BD414" s="166" t="str">
        <f t="shared" si="156"/>
        <v/>
      </c>
      <c r="BE414" s="120" t="str">
        <f t="shared" si="165"/>
        <v>NA</v>
      </c>
      <c r="BF414" s="120" t="str">
        <f>IF(BE414="NA","",IF(BE414=999999, "", IF(BE414=888888, "", IF(COUNTIF($BE$11:BE414,BE414)=1,BE414,""))))</f>
        <v/>
      </c>
      <c r="BG414" s="121"/>
      <c r="BH414" s="121"/>
      <c r="BI414" s="121"/>
      <c r="BJ414" s="121"/>
      <c r="BK414" s="121"/>
      <c r="BL414" s="121"/>
      <c r="BM414" s="119"/>
      <c r="BN414" s="119"/>
      <c r="BO414" s="119"/>
      <c r="BP414" s="119"/>
      <c r="BQ414" s="119"/>
      <c r="BR414" s="119"/>
      <c r="BS414" s="119"/>
      <c r="BT414" s="119"/>
      <c r="BU414" s="119"/>
      <c r="BV414" s="119"/>
      <c r="BW414" s="119"/>
      <c r="BX414" s="119"/>
      <c r="BY414" s="119"/>
      <c r="BZ414" s="121"/>
      <c r="CA414" s="121"/>
      <c r="CB414" s="121"/>
      <c r="CC414" s="121"/>
      <c r="CD414" s="118"/>
      <c r="CE414" s="118"/>
      <c r="CF414" s="26"/>
      <c r="CG414" s="26"/>
      <c r="CH414" s="26"/>
      <c r="CI414" s="26"/>
      <c r="CJ414" s="26"/>
      <c r="CK414" s="26"/>
      <c r="CL414" s="26"/>
      <c r="CM414" s="26"/>
      <c r="CN414" s="26"/>
      <c r="CO414" s="26"/>
      <c r="CP414" s="26"/>
      <c r="CQ414" s="26"/>
      <c r="CR414" s="26"/>
      <c r="CS414" s="26"/>
      <c r="CT414" s="26"/>
      <c r="CU414" s="26"/>
    </row>
    <row r="415" spans="1:99" ht="15.5" x14ac:dyDescent="0.35">
      <c r="A415" s="203" t="str">
        <f t="shared" si="157"/>
        <v/>
      </c>
      <c r="B415" s="161" t="str">
        <f>IF('Year 8 _2022'!$B414="","", 'Year 8 _2022'!$B414)</f>
        <v/>
      </c>
      <c r="C415" s="160" t="str">
        <f>IF('Year 8 _2022'!$C414="","", 'Year 8 _2022'!$C414)</f>
        <v>NA</v>
      </c>
      <c r="D415" s="149" t="str">
        <f>IF('Year 8 _2022'!$D414="","", 'Year 8 _2022'!$D414)</f>
        <v/>
      </c>
      <c r="E415" s="138"/>
      <c r="F415" s="230" t="str">
        <f>IF('Year 8 _2022'!$E414="","", 'Year 8 _2022'!$E414)</f>
        <v/>
      </c>
      <c r="G415" s="161" t="str">
        <f>IF('Year 8 _2022'!$AB414="","", 'Year 8 _2022'!$AB414)</f>
        <v/>
      </c>
      <c r="H415" s="120"/>
      <c r="I415" s="171" t="str">
        <f>IF('Year 8 _2022'!$I414="","", 'Year 8 _2022'!$I414)</f>
        <v/>
      </c>
      <c r="J415" s="181"/>
      <c r="K415" s="180" t="str">
        <f>IF('Year 8 _2022'!$J414="","", 'Year 8 _2022'!$J414)</f>
        <v/>
      </c>
      <c r="L415" s="181"/>
      <c r="M415" s="180">
        <f t="shared" si="166"/>
        <v>0</v>
      </c>
      <c r="N415" s="180" t="str">
        <f>IF('Year 8 _2022'!$L414="","", 'Year 8 _2022'!$L414)</f>
        <v/>
      </c>
      <c r="O415" s="181"/>
      <c r="P415" s="171">
        <f>IF('Year 8 _2022'!$O414="",0, ('Year 8 _2022'!$O414+'Year 8 _2022'!$R414))</f>
        <v>0</v>
      </c>
      <c r="Q415" s="181"/>
      <c r="R415" s="180">
        <f>IF('Year 8 _2022'!$P414="",0, 'Year 8 _2022'!$P414)</f>
        <v>0</v>
      </c>
      <c r="S415" s="242"/>
      <c r="T415" s="349"/>
      <c r="U415" s="242"/>
      <c r="V415" s="174">
        <f t="shared" si="158"/>
        <v>0</v>
      </c>
      <c r="W415" s="351"/>
      <c r="X415" s="175"/>
      <c r="Y415" s="180">
        <f>IF('Year 8 _2022'!$V414="",0, ('Year 8 _2022'!$V414+'Year 8 _2022'!$Y414))</f>
        <v>0</v>
      </c>
      <c r="Z415" s="181"/>
      <c r="AA415" s="162">
        <f>IF('Year 8 _2022'!$W414="",0, 'Year 8 _2022'!$W414)</f>
        <v>0</v>
      </c>
      <c r="AB415" s="184"/>
      <c r="AC415" s="353"/>
      <c r="AD415" s="120"/>
      <c r="AE415" s="174">
        <f t="shared" si="168"/>
        <v>0</v>
      </c>
      <c r="AF415" s="183"/>
      <c r="AG415" s="165" t="str">
        <f t="shared" si="159"/>
        <v/>
      </c>
      <c r="AH415" s="170" t="str">
        <f t="shared" si="160"/>
        <v/>
      </c>
      <c r="AI415" s="153">
        <f t="shared" si="145"/>
        <v>0</v>
      </c>
      <c r="AJ415" s="166" t="str">
        <f t="shared" si="161"/>
        <v>NA</v>
      </c>
      <c r="AK415" s="166" t="str">
        <f t="shared" si="146"/>
        <v/>
      </c>
      <c r="AL415" s="166" t="str">
        <f t="shared" si="147"/>
        <v/>
      </c>
      <c r="AM415" s="166" t="str">
        <f t="shared" si="148"/>
        <v/>
      </c>
      <c r="AN415" s="166">
        <f t="shared" si="149"/>
        <v>0</v>
      </c>
      <c r="AO415" s="166">
        <f t="shared" si="150"/>
        <v>0</v>
      </c>
      <c r="AP415" s="166">
        <f t="shared" si="151"/>
        <v>0</v>
      </c>
      <c r="AQ415" s="166">
        <f t="shared" si="152"/>
        <v>0</v>
      </c>
      <c r="AR415" s="167" t="str">
        <f>IF('Year 8 _2022'!$S414="","", 'Year 8 _2022'!$S414)</f>
        <v/>
      </c>
      <c r="AS415" s="166" t="str">
        <f>IF('Year 8 _2022'!$Z414="","", 'Year 8 _2022'!$Z414)</f>
        <v/>
      </c>
      <c r="AT415" s="166" t="str">
        <f t="shared" si="167"/>
        <v/>
      </c>
      <c r="AU415" s="166" t="str">
        <f t="shared" si="153"/>
        <v>NA</v>
      </c>
      <c r="AV415" s="166" t="str">
        <f>IF(AU415="NA","",IF(AU415=999999, "", IF(AU415=888888, "", IF(COUNTIF($AU$11:AU415,AU415)=1,AU415,""))))</f>
        <v/>
      </c>
      <c r="AW415" s="166" t="str">
        <f t="shared" si="154"/>
        <v>NA</v>
      </c>
      <c r="AX415" s="166" t="str">
        <f>IF(AW415="NA","",IF(AW415=999999, "", IF(AW415=888888, "", IF(COUNTIF($AW$11:AW415,AW415)=1,AW415,""))))</f>
        <v/>
      </c>
      <c r="AY415" s="166" t="str">
        <f t="shared" si="155"/>
        <v>NA</v>
      </c>
      <c r="AZ415" s="166" t="str">
        <f>IF(AY415="NA","",IF(AY415=999999, "", IF(AY415=888888, "", IF(COUNTIF($AY$11:AY415,AY415)=1,AY415,""))))</f>
        <v/>
      </c>
      <c r="BA415" s="166">
        <f t="shared" si="162"/>
        <v>0</v>
      </c>
      <c r="BB415" s="166">
        <f t="shared" si="163"/>
        <v>0</v>
      </c>
      <c r="BC415" s="166" t="str">
        <f t="shared" si="164"/>
        <v/>
      </c>
      <c r="BD415" s="166" t="str">
        <f t="shared" si="156"/>
        <v/>
      </c>
      <c r="BE415" s="120" t="str">
        <f t="shared" si="165"/>
        <v>NA</v>
      </c>
      <c r="BF415" s="120" t="str">
        <f>IF(BE415="NA","",IF(BE415=999999, "", IF(BE415=888888, "", IF(COUNTIF($BE$11:BE415,BE415)=1,BE415,""))))</f>
        <v/>
      </c>
      <c r="BG415" s="121"/>
      <c r="BH415" s="121"/>
      <c r="BI415" s="121"/>
      <c r="BJ415" s="121"/>
      <c r="BK415" s="121"/>
      <c r="BL415" s="121"/>
      <c r="BM415" s="119"/>
      <c r="BN415" s="119"/>
      <c r="BO415" s="119"/>
      <c r="BP415" s="119"/>
      <c r="BQ415" s="119"/>
      <c r="BR415" s="119"/>
      <c r="BS415" s="119"/>
      <c r="BT415" s="119"/>
      <c r="BU415" s="119"/>
      <c r="BV415" s="119"/>
      <c r="BW415" s="119"/>
      <c r="BX415" s="119"/>
      <c r="BY415" s="119"/>
      <c r="BZ415" s="121"/>
      <c r="CA415" s="121"/>
      <c r="CB415" s="121"/>
      <c r="CC415" s="121"/>
      <c r="CD415" s="118"/>
      <c r="CE415" s="118"/>
      <c r="CF415" s="26"/>
      <c r="CG415" s="26"/>
      <c r="CH415" s="26"/>
      <c r="CI415" s="26"/>
      <c r="CJ415" s="26"/>
      <c r="CK415" s="26"/>
      <c r="CL415" s="26"/>
      <c r="CM415" s="26"/>
      <c r="CN415" s="26"/>
      <c r="CO415" s="26"/>
      <c r="CP415" s="26"/>
      <c r="CQ415" s="26"/>
      <c r="CR415" s="26"/>
      <c r="CS415" s="26"/>
      <c r="CT415" s="26"/>
      <c r="CU415" s="26"/>
    </row>
    <row r="416" spans="1:99" ht="15.5" x14ac:dyDescent="0.35">
      <c r="A416" s="203" t="str">
        <f t="shared" si="157"/>
        <v/>
      </c>
      <c r="B416" s="161" t="str">
        <f>IF('Year 8 _2022'!$B415="","", 'Year 8 _2022'!$B415)</f>
        <v/>
      </c>
      <c r="C416" s="160" t="str">
        <f>IF('Year 8 _2022'!$C415="","", 'Year 8 _2022'!$C415)</f>
        <v>NA</v>
      </c>
      <c r="D416" s="149" t="str">
        <f>IF('Year 8 _2022'!$D415="","", 'Year 8 _2022'!$D415)</f>
        <v/>
      </c>
      <c r="E416" s="138"/>
      <c r="F416" s="230" t="str">
        <f>IF('Year 8 _2022'!$E415="","", 'Year 8 _2022'!$E415)</f>
        <v/>
      </c>
      <c r="G416" s="161" t="str">
        <f>IF('Year 8 _2022'!$AB415="","", 'Year 8 _2022'!$AB415)</f>
        <v/>
      </c>
      <c r="H416" s="120"/>
      <c r="I416" s="171" t="str">
        <f>IF('Year 8 _2022'!$I415="","", 'Year 8 _2022'!$I415)</f>
        <v/>
      </c>
      <c r="J416" s="181"/>
      <c r="K416" s="180" t="str">
        <f>IF('Year 8 _2022'!$J415="","", 'Year 8 _2022'!$J415)</f>
        <v/>
      </c>
      <c r="L416" s="181"/>
      <c r="M416" s="180">
        <f t="shared" si="166"/>
        <v>0</v>
      </c>
      <c r="N416" s="180" t="str">
        <f>IF('Year 8 _2022'!$L415="","", 'Year 8 _2022'!$L415)</f>
        <v/>
      </c>
      <c r="O416" s="181"/>
      <c r="P416" s="171">
        <f>IF('Year 8 _2022'!$O415="",0, ('Year 8 _2022'!$O415+'Year 8 _2022'!$R415))</f>
        <v>0</v>
      </c>
      <c r="Q416" s="181"/>
      <c r="R416" s="180">
        <f>IF('Year 8 _2022'!$P415="",0, 'Year 8 _2022'!$P415)</f>
        <v>0</v>
      </c>
      <c r="S416" s="242"/>
      <c r="T416" s="349"/>
      <c r="U416" s="242"/>
      <c r="V416" s="174">
        <f t="shared" si="158"/>
        <v>0</v>
      </c>
      <c r="W416" s="351"/>
      <c r="X416" s="175"/>
      <c r="Y416" s="180">
        <f>IF('Year 8 _2022'!$V415="",0, ('Year 8 _2022'!$V415+'Year 8 _2022'!$Y415))</f>
        <v>0</v>
      </c>
      <c r="Z416" s="181"/>
      <c r="AA416" s="162">
        <f>IF('Year 8 _2022'!$W415="",0, 'Year 8 _2022'!$W415)</f>
        <v>0</v>
      </c>
      <c r="AB416" s="184"/>
      <c r="AC416" s="353"/>
      <c r="AD416" s="120"/>
      <c r="AE416" s="174">
        <f t="shared" si="168"/>
        <v>0</v>
      </c>
      <c r="AF416" s="183"/>
      <c r="AG416" s="165" t="str">
        <f t="shared" si="159"/>
        <v/>
      </c>
      <c r="AH416" s="170" t="str">
        <f t="shared" si="160"/>
        <v/>
      </c>
      <c r="AI416" s="153">
        <f t="shared" si="145"/>
        <v>0</v>
      </c>
      <c r="AJ416" s="166" t="str">
        <f t="shared" si="161"/>
        <v>NA</v>
      </c>
      <c r="AK416" s="166" t="str">
        <f t="shared" si="146"/>
        <v/>
      </c>
      <c r="AL416" s="166" t="str">
        <f t="shared" si="147"/>
        <v/>
      </c>
      <c r="AM416" s="166" t="str">
        <f t="shared" si="148"/>
        <v/>
      </c>
      <c r="AN416" s="166">
        <f t="shared" si="149"/>
        <v>0</v>
      </c>
      <c r="AO416" s="166">
        <f t="shared" si="150"/>
        <v>0</v>
      </c>
      <c r="AP416" s="166">
        <f t="shared" si="151"/>
        <v>0</v>
      </c>
      <c r="AQ416" s="166">
        <f t="shared" si="152"/>
        <v>0</v>
      </c>
      <c r="AR416" s="167" t="str">
        <f>IF('Year 8 _2022'!$S415="","", 'Year 8 _2022'!$S415)</f>
        <v/>
      </c>
      <c r="AS416" s="166" t="str">
        <f>IF('Year 8 _2022'!$Z415="","", 'Year 8 _2022'!$Z415)</f>
        <v/>
      </c>
      <c r="AT416" s="166" t="str">
        <f t="shared" si="167"/>
        <v/>
      </c>
      <c r="AU416" s="166" t="str">
        <f t="shared" si="153"/>
        <v>NA</v>
      </c>
      <c r="AV416" s="166" t="str">
        <f>IF(AU416="NA","",IF(AU416=999999, "", IF(AU416=888888, "", IF(COUNTIF($AU$11:AU416,AU416)=1,AU416,""))))</f>
        <v/>
      </c>
      <c r="AW416" s="166" t="str">
        <f t="shared" si="154"/>
        <v>NA</v>
      </c>
      <c r="AX416" s="166" t="str">
        <f>IF(AW416="NA","",IF(AW416=999999, "", IF(AW416=888888, "", IF(COUNTIF($AW$11:AW416,AW416)=1,AW416,""))))</f>
        <v/>
      </c>
      <c r="AY416" s="166" t="str">
        <f t="shared" si="155"/>
        <v>NA</v>
      </c>
      <c r="AZ416" s="166" t="str">
        <f>IF(AY416="NA","",IF(AY416=999999, "", IF(AY416=888888, "", IF(COUNTIF($AY$11:AY416,AY416)=1,AY416,""))))</f>
        <v/>
      </c>
      <c r="BA416" s="166">
        <f t="shared" si="162"/>
        <v>0</v>
      </c>
      <c r="BB416" s="166">
        <f t="shared" si="163"/>
        <v>0</v>
      </c>
      <c r="BC416" s="166" t="str">
        <f t="shared" si="164"/>
        <v/>
      </c>
      <c r="BD416" s="166" t="str">
        <f t="shared" si="156"/>
        <v/>
      </c>
      <c r="BE416" s="120" t="str">
        <f t="shared" si="165"/>
        <v>NA</v>
      </c>
      <c r="BF416" s="120" t="str">
        <f>IF(BE416="NA","",IF(BE416=999999, "", IF(BE416=888888, "", IF(COUNTIF($BE$11:BE416,BE416)=1,BE416,""))))</f>
        <v/>
      </c>
      <c r="BG416" s="121"/>
      <c r="BH416" s="121"/>
      <c r="BI416" s="121"/>
      <c r="BJ416" s="121"/>
      <c r="BK416" s="121"/>
      <c r="BL416" s="121"/>
      <c r="BM416" s="119"/>
      <c r="BN416" s="119"/>
      <c r="BO416" s="119"/>
      <c r="BP416" s="119"/>
      <c r="BQ416" s="119"/>
      <c r="BR416" s="119"/>
      <c r="BS416" s="119"/>
      <c r="BT416" s="119"/>
      <c r="BU416" s="119"/>
      <c r="BV416" s="119"/>
      <c r="BW416" s="119"/>
      <c r="BX416" s="119"/>
      <c r="BY416" s="119"/>
      <c r="BZ416" s="121"/>
      <c r="CA416" s="121"/>
      <c r="CB416" s="121"/>
      <c r="CC416" s="121"/>
      <c r="CD416" s="118"/>
      <c r="CE416" s="118"/>
      <c r="CF416" s="26"/>
      <c r="CG416" s="26"/>
      <c r="CH416" s="26"/>
      <c r="CI416" s="26"/>
      <c r="CJ416" s="26"/>
      <c r="CK416" s="26"/>
      <c r="CL416" s="26"/>
      <c r="CM416" s="26"/>
      <c r="CN416" s="26"/>
      <c r="CO416" s="26"/>
      <c r="CP416" s="26"/>
      <c r="CQ416" s="26"/>
      <c r="CR416" s="26"/>
      <c r="CS416" s="26"/>
      <c r="CT416" s="26"/>
      <c r="CU416" s="26"/>
    </row>
    <row r="417" spans="1:99" ht="15.5" x14ac:dyDescent="0.35">
      <c r="A417" s="203" t="str">
        <f t="shared" si="157"/>
        <v/>
      </c>
      <c r="B417" s="161" t="str">
        <f>IF('Year 8 _2022'!$B416="","", 'Year 8 _2022'!$B416)</f>
        <v/>
      </c>
      <c r="C417" s="160" t="str">
        <f>IF('Year 8 _2022'!$C416="","", 'Year 8 _2022'!$C416)</f>
        <v>NA</v>
      </c>
      <c r="D417" s="149" t="str">
        <f>IF('Year 8 _2022'!$D416="","", 'Year 8 _2022'!$D416)</f>
        <v/>
      </c>
      <c r="E417" s="138"/>
      <c r="F417" s="230" t="str">
        <f>IF('Year 8 _2022'!$E416="","", 'Year 8 _2022'!$E416)</f>
        <v/>
      </c>
      <c r="G417" s="161" t="str">
        <f>IF('Year 8 _2022'!$AB416="","", 'Year 8 _2022'!$AB416)</f>
        <v/>
      </c>
      <c r="H417" s="120"/>
      <c r="I417" s="171" t="str">
        <f>IF('Year 8 _2022'!$I416="","", 'Year 8 _2022'!$I416)</f>
        <v/>
      </c>
      <c r="J417" s="181"/>
      <c r="K417" s="180" t="str">
        <f>IF('Year 8 _2022'!$J416="","", 'Year 8 _2022'!$J416)</f>
        <v/>
      </c>
      <c r="L417" s="181"/>
      <c r="M417" s="180">
        <f t="shared" si="166"/>
        <v>0</v>
      </c>
      <c r="N417" s="180" t="str">
        <f>IF('Year 8 _2022'!$L416="","", 'Year 8 _2022'!$L416)</f>
        <v/>
      </c>
      <c r="O417" s="181"/>
      <c r="P417" s="171">
        <f>IF('Year 8 _2022'!$O416="",0, ('Year 8 _2022'!$O416+'Year 8 _2022'!$R416))</f>
        <v>0</v>
      </c>
      <c r="Q417" s="181"/>
      <c r="R417" s="180">
        <f>IF('Year 8 _2022'!$P416="",0, 'Year 8 _2022'!$P416)</f>
        <v>0</v>
      </c>
      <c r="S417" s="242"/>
      <c r="T417" s="349"/>
      <c r="U417" s="242"/>
      <c r="V417" s="174">
        <f t="shared" si="158"/>
        <v>0</v>
      </c>
      <c r="W417" s="351"/>
      <c r="X417" s="175"/>
      <c r="Y417" s="180">
        <f>IF('Year 8 _2022'!$V416="",0, ('Year 8 _2022'!$V416+'Year 8 _2022'!$Y416))</f>
        <v>0</v>
      </c>
      <c r="Z417" s="181"/>
      <c r="AA417" s="162">
        <f>IF('Year 8 _2022'!$W416="",0, 'Year 8 _2022'!$W416)</f>
        <v>0</v>
      </c>
      <c r="AB417" s="184"/>
      <c r="AC417" s="353"/>
      <c r="AD417" s="120"/>
      <c r="AE417" s="174">
        <f t="shared" si="168"/>
        <v>0</v>
      </c>
      <c r="AF417" s="183"/>
      <c r="AG417" s="165" t="str">
        <f t="shared" si="159"/>
        <v/>
      </c>
      <c r="AH417" s="170" t="str">
        <f t="shared" si="160"/>
        <v/>
      </c>
      <c r="AI417" s="153">
        <f t="shared" si="145"/>
        <v>0</v>
      </c>
      <c r="AJ417" s="166" t="str">
        <f t="shared" si="161"/>
        <v>NA</v>
      </c>
      <c r="AK417" s="166" t="str">
        <f t="shared" si="146"/>
        <v/>
      </c>
      <c r="AL417" s="166" t="str">
        <f t="shared" si="147"/>
        <v/>
      </c>
      <c r="AM417" s="166" t="str">
        <f t="shared" si="148"/>
        <v/>
      </c>
      <c r="AN417" s="166">
        <f t="shared" si="149"/>
        <v>0</v>
      </c>
      <c r="AO417" s="166">
        <f t="shared" si="150"/>
        <v>0</v>
      </c>
      <c r="AP417" s="166">
        <f t="shared" si="151"/>
        <v>0</v>
      </c>
      <c r="AQ417" s="166">
        <f t="shared" si="152"/>
        <v>0</v>
      </c>
      <c r="AR417" s="167" t="str">
        <f>IF('Year 8 _2022'!$S416="","", 'Year 8 _2022'!$S416)</f>
        <v/>
      </c>
      <c r="AS417" s="166" t="str">
        <f>IF('Year 8 _2022'!$Z416="","", 'Year 8 _2022'!$Z416)</f>
        <v/>
      </c>
      <c r="AT417" s="166" t="str">
        <f t="shared" si="167"/>
        <v/>
      </c>
      <c r="AU417" s="166" t="str">
        <f t="shared" si="153"/>
        <v>NA</v>
      </c>
      <c r="AV417" s="166" t="str">
        <f>IF(AU417="NA","",IF(AU417=999999, "", IF(AU417=888888, "", IF(COUNTIF($AU$11:AU417,AU417)=1,AU417,""))))</f>
        <v/>
      </c>
      <c r="AW417" s="166" t="str">
        <f t="shared" si="154"/>
        <v>NA</v>
      </c>
      <c r="AX417" s="166" t="str">
        <f>IF(AW417="NA","",IF(AW417=999999, "", IF(AW417=888888, "", IF(COUNTIF($AW$11:AW417,AW417)=1,AW417,""))))</f>
        <v/>
      </c>
      <c r="AY417" s="166" t="str">
        <f t="shared" si="155"/>
        <v>NA</v>
      </c>
      <c r="AZ417" s="166" t="str">
        <f>IF(AY417="NA","",IF(AY417=999999, "", IF(AY417=888888, "", IF(COUNTIF($AY$11:AY417,AY417)=1,AY417,""))))</f>
        <v/>
      </c>
      <c r="BA417" s="166">
        <f t="shared" si="162"/>
        <v>0</v>
      </c>
      <c r="BB417" s="166">
        <f t="shared" si="163"/>
        <v>0</v>
      </c>
      <c r="BC417" s="166" t="str">
        <f t="shared" si="164"/>
        <v/>
      </c>
      <c r="BD417" s="166" t="str">
        <f t="shared" si="156"/>
        <v/>
      </c>
      <c r="BE417" s="120" t="str">
        <f t="shared" si="165"/>
        <v>NA</v>
      </c>
      <c r="BF417" s="120" t="str">
        <f>IF(BE417="NA","",IF(BE417=999999, "", IF(BE417=888888, "", IF(COUNTIF($BE$11:BE417,BE417)=1,BE417,""))))</f>
        <v/>
      </c>
      <c r="BG417" s="121"/>
      <c r="BH417" s="121"/>
      <c r="BI417" s="121"/>
      <c r="BJ417" s="121"/>
      <c r="BK417" s="121"/>
      <c r="BL417" s="121"/>
      <c r="BM417" s="119"/>
      <c r="BN417" s="119"/>
      <c r="BO417" s="119"/>
      <c r="BP417" s="119"/>
      <c r="BQ417" s="119"/>
      <c r="BR417" s="119"/>
      <c r="BS417" s="119"/>
      <c r="BT417" s="119"/>
      <c r="BU417" s="119"/>
      <c r="BV417" s="119"/>
      <c r="BW417" s="119"/>
      <c r="BX417" s="119"/>
      <c r="BY417" s="119"/>
      <c r="BZ417" s="121"/>
      <c r="CA417" s="121"/>
      <c r="CB417" s="121"/>
      <c r="CC417" s="121"/>
      <c r="CD417" s="118"/>
      <c r="CE417" s="118"/>
      <c r="CF417" s="26"/>
      <c r="CG417" s="26"/>
      <c r="CH417" s="26"/>
      <c r="CI417" s="26"/>
      <c r="CJ417" s="26"/>
      <c r="CK417" s="26"/>
      <c r="CL417" s="26"/>
      <c r="CM417" s="26"/>
      <c r="CN417" s="26"/>
      <c r="CO417" s="26"/>
      <c r="CP417" s="26"/>
      <c r="CQ417" s="26"/>
      <c r="CR417" s="26"/>
      <c r="CS417" s="26"/>
      <c r="CT417" s="26"/>
      <c r="CU417" s="26"/>
    </row>
    <row r="418" spans="1:99" ht="15.5" x14ac:dyDescent="0.35">
      <c r="A418" s="203" t="str">
        <f t="shared" si="157"/>
        <v/>
      </c>
      <c r="B418" s="161" t="str">
        <f>IF('Year 8 _2022'!$B417="","", 'Year 8 _2022'!$B417)</f>
        <v/>
      </c>
      <c r="C418" s="160" t="str">
        <f>IF('Year 8 _2022'!$C417="","", 'Year 8 _2022'!$C417)</f>
        <v>NA</v>
      </c>
      <c r="D418" s="149" t="str">
        <f>IF('Year 8 _2022'!$D417="","", 'Year 8 _2022'!$D417)</f>
        <v/>
      </c>
      <c r="E418" s="138"/>
      <c r="F418" s="230" t="str">
        <f>IF('Year 8 _2022'!$E417="","", 'Year 8 _2022'!$E417)</f>
        <v/>
      </c>
      <c r="G418" s="161" t="str">
        <f>IF('Year 8 _2022'!$AB417="","", 'Year 8 _2022'!$AB417)</f>
        <v/>
      </c>
      <c r="H418" s="120"/>
      <c r="I418" s="171" t="str">
        <f>IF('Year 8 _2022'!$I417="","", 'Year 8 _2022'!$I417)</f>
        <v/>
      </c>
      <c r="J418" s="181"/>
      <c r="K418" s="180" t="str">
        <f>IF('Year 8 _2022'!$J417="","", 'Year 8 _2022'!$J417)</f>
        <v/>
      </c>
      <c r="L418" s="181"/>
      <c r="M418" s="180">
        <f t="shared" si="166"/>
        <v>0</v>
      </c>
      <c r="N418" s="180" t="str">
        <f>IF('Year 8 _2022'!$L417="","", 'Year 8 _2022'!$L417)</f>
        <v/>
      </c>
      <c r="O418" s="181"/>
      <c r="P418" s="171">
        <f>IF('Year 8 _2022'!$O417="",0, ('Year 8 _2022'!$O417+'Year 8 _2022'!$R417))</f>
        <v>0</v>
      </c>
      <c r="Q418" s="181"/>
      <c r="R418" s="180">
        <f>IF('Year 8 _2022'!$P417="",0, 'Year 8 _2022'!$P417)</f>
        <v>0</v>
      </c>
      <c r="S418" s="242"/>
      <c r="T418" s="349"/>
      <c r="U418" s="242"/>
      <c r="V418" s="174">
        <f t="shared" si="158"/>
        <v>0</v>
      </c>
      <c r="W418" s="351"/>
      <c r="X418" s="175"/>
      <c r="Y418" s="180">
        <f>IF('Year 8 _2022'!$V417="",0, ('Year 8 _2022'!$V417+'Year 8 _2022'!$Y417))</f>
        <v>0</v>
      </c>
      <c r="Z418" s="181"/>
      <c r="AA418" s="162">
        <f>IF('Year 8 _2022'!$W417="",0, 'Year 8 _2022'!$W417)</f>
        <v>0</v>
      </c>
      <c r="AB418" s="184"/>
      <c r="AC418" s="353"/>
      <c r="AD418" s="120"/>
      <c r="AE418" s="174">
        <f t="shared" si="168"/>
        <v>0</v>
      </c>
      <c r="AF418" s="183"/>
      <c r="AG418" s="165" t="str">
        <f t="shared" si="159"/>
        <v/>
      </c>
      <c r="AH418" s="170" t="str">
        <f t="shared" si="160"/>
        <v/>
      </c>
      <c r="AI418" s="153">
        <f t="shared" si="145"/>
        <v>0</v>
      </c>
      <c r="AJ418" s="166" t="str">
        <f t="shared" si="161"/>
        <v>NA</v>
      </c>
      <c r="AK418" s="166" t="str">
        <f t="shared" si="146"/>
        <v/>
      </c>
      <c r="AL418" s="166" t="str">
        <f t="shared" si="147"/>
        <v/>
      </c>
      <c r="AM418" s="166" t="str">
        <f t="shared" si="148"/>
        <v/>
      </c>
      <c r="AN418" s="166">
        <f t="shared" si="149"/>
        <v>0</v>
      </c>
      <c r="AO418" s="166">
        <f t="shared" si="150"/>
        <v>0</v>
      </c>
      <c r="AP418" s="166">
        <f t="shared" si="151"/>
        <v>0</v>
      </c>
      <c r="AQ418" s="166">
        <f t="shared" si="152"/>
        <v>0</v>
      </c>
      <c r="AR418" s="167" t="str">
        <f>IF('Year 8 _2022'!$S417="","", 'Year 8 _2022'!$S417)</f>
        <v/>
      </c>
      <c r="AS418" s="166" t="str">
        <f>IF('Year 8 _2022'!$Z417="","", 'Year 8 _2022'!$Z417)</f>
        <v/>
      </c>
      <c r="AT418" s="166" t="str">
        <f t="shared" si="167"/>
        <v/>
      </c>
      <c r="AU418" s="166" t="str">
        <f t="shared" si="153"/>
        <v>NA</v>
      </c>
      <c r="AV418" s="166" t="str">
        <f>IF(AU418="NA","",IF(AU418=999999, "", IF(AU418=888888, "", IF(COUNTIF($AU$11:AU418,AU418)=1,AU418,""))))</f>
        <v/>
      </c>
      <c r="AW418" s="166" t="str">
        <f t="shared" si="154"/>
        <v>NA</v>
      </c>
      <c r="AX418" s="166" t="str">
        <f>IF(AW418="NA","",IF(AW418=999999, "", IF(AW418=888888, "", IF(COUNTIF($AW$11:AW418,AW418)=1,AW418,""))))</f>
        <v/>
      </c>
      <c r="AY418" s="166" t="str">
        <f t="shared" si="155"/>
        <v>NA</v>
      </c>
      <c r="AZ418" s="166" t="str">
        <f>IF(AY418="NA","",IF(AY418=999999, "", IF(AY418=888888, "", IF(COUNTIF($AY$11:AY418,AY418)=1,AY418,""))))</f>
        <v/>
      </c>
      <c r="BA418" s="166">
        <f t="shared" si="162"/>
        <v>0</v>
      </c>
      <c r="BB418" s="166">
        <f t="shared" si="163"/>
        <v>0</v>
      </c>
      <c r="BC418" s="166" t="str">
        <f t="shared" si="164"/>
        <v/>
      </c>
      <c r="BD418" s="166" t="str">
        <f t="shared" si="156"/>
        <v/>
      </c>
      <c r="BE418" s="120" t="str">
        <f t="shared" si="165"/>
        <v>NA</v>
      </c>
      <c r="BF418" s="120" t="str">
        <f>IF(BE418="NA","",IF(BE418=999999, "", IF(BE418=888888, "", IF(COUNTIF($BE$11:BE418,BE418)=1,BE418,""))))</f>
        <v/>
      </c>
      <c r="BG418" s="121"/>
      <c r="BH418" s="121"/>
      <c r="BI418" s="121"/>
      <c r="BJ418" s="121"/>
      <c r="BK418" s="121"/>
      <c r="BL418" s="121"/>
      <c r="BM418" s="119"/>
      <c r="BN418" s="119"/>
      <c r="BO418" s="119"/>
      <c r="BP418" s="119"/>
      <c r="BQ418" s="119"/>
      <c r="BR418" s="119"/>
      <c r="BS418" s="119"/>
      <c r="BT418" s="119"/>
      <c r="BU418" s="119"/>
      <c r="BV418" s="119"/>
      <c r="BW418" s="119"/>
      <c r="BX418" s="119"/>
      <c r="BY418" s="119"/>
      <c r="BZ418" s="121"/>
      <c r="CA418" s="121"/>
      <c r="CB418" s="121"/>
      <c r="CC418" s="121"/>
      <c r="CD418" s="118"/>
      <c r="CE418" s="118"/>
      <c r="CF418" s="26"/>
      <c r="CG418" s="26"/>
      <c r="CH418" s="26"/>
      <c r="CI418" s="26"/>
      <c r="CJ418" s="26"/>
      <c r="CK418" s="26"/>
      <c r="CL418" s="26"/>
      <c r="CM418" s="26"/>
      <c r="CN418" s="26"/>
      <c r="CO418" s="26"/>
      <c r="CP418" s="26"/>
      <c r="CQ418" s="26"/>
      <c r="CR418" s="26"/>
      <c r="CS418" s="26"/>
      <c r="CT418" s="26"/>
      <c r="CU418" s="26"/>
    </row>
    <row r="419" spans="1:99" ht="15.5" x14ac:dyDescent="0.35">
      <c r="A419" s="203" t="str">
        <f t="shared" si="157"/>
        <v/>
      </c>
      <c r="B419" s="161" t="str">
        <f>IF('Year 8 _2022'!$B418="","", 'Year 8 _2022'!$B418)</f>
        <v/>
      </c>
      <c r="C419" s="160" t="str">
        <f>IF('Year 8 _2022'!$C418="","", 'Year 8 _2022'!$C418)</f>
        <v>NA</v>
      </c>
      <c r="D419" s="149" t="str">
        <f>IF('Year 8 _2022'!$D418="","", 'Year 8 _2022'!$D418)</f>
        <v/>
      </c>
      <c r="E419" s="138"/>
      <c r="F419" s="230" t="str">
        <f>IF('Year 8 _2022'!$E418="","", 'Year 8 _2022'!$E418)</f>
        <v/>
      </c>
      <c r="G419" s="161" t="str">
        <f>IF('Year 8 _2022'!$AB418="","", 'Year 8 _2022'!$AB418)</f>
        <v/>
      </c>
      <c r="H419" s="120"/>
      <c r="I419" s="171" t="str">
        <f>IF('Year 8 _2022'!$I418="","", 'Year 8 _2022'!$I418)</f>
        <v/>
      </c>
      <c r="J419" s="181"/>
      <c r="K419" s="180" t="str">
        <f>IF('Year 8 _2022'!$J418="","", 'Year 8 _2022'!$J418)</f>
        <v/>
      </c>
      <c r="L419" s="181"/>
      <c r="M419" s="180">
        <f t="shared" si="166"/>
        <v>0</v>
      </c>
      <c r="N419" s="180" t="str">
        <f>IF('Year 8 _2022'!$L418="","", 'Year 8 _2022'!$L418)</f>
        <v/>
      </c>
      <c r="O419" s="181"/>
      <c r="P419" s="171">
        <f>IF('Year 8 _2022'!$O418="",0, ('Year 8 _2022'!$O418+'Year 8 _2022'!$R418))</f>
        <v>0</v>
      </c>
      <c r="Q419" s="181"/>
      <c r="R419" s="180">
        <f>IF('Year 8 _2022'!$P418="",0, 'Year 8 _2022'!$P418)</f>
        <v>0</v>
      </c>
      <c r="S419" s="242"/>
      <c r="T419" s="349"/>
      <c r="U419" s="242"/>
      <c r="V419" s="174">
        <f t="shared" si="158"/>
        <v>0</v>
      </c>
      <c r="W419" s="351"/>
      <c r="X419" s="175"/>
      <c r="Y419" s="180">
        <f>IF('Year 8 _2022'!$V418="",0, ('Year 8 _2022'!$V418+'Year 8 _2022'!$Y418))</f>
        <v>0</v>
      </c>
      <c r="Z419" s="181"/>
      <c r="AA419" s="162">
        <f>IF('Year 8 _2022'!$W418="",0, 'Year 8 _2022'!$W418)</f>
        <v>0</v>
      </c>
      <c r="AB419" s="184"/>
      <c r="AC419" s="353"/>
      <c r="AD419" s="120"/>
      <c r="AE419" s="174">
        <f t="shared" si="168"/>
        <v>0</v>
      </c>
      <c r="AF419" s="183"/>
      <c r="AG419" s="165" t="str">
        <f t="shared" si="159"/>
        <v/>
      </c>
      <c r="AH419" s="170" t="str">
        <f t="shared" si="160"/>
        <v/>
      </c>
      <c r="AI419" s="153">
        <f t="shared" si="145"/>
        <v>0</v>
      </c>
      <c r="AJ419" s="166" t="str">
        <f t="shared" si="161"/>
        <v>NA</v>
      </c>
      <c r="AK419" s="166" t="str">
        <f t="shared" si="146"/>
        <v/>
      </c>
      <c r="AL419" s="166" t="str">
        <f t="shared" si="147"/>
        <v/>
      </c>
      <c r="AM419" s="166" t="str">
        <f t="shared" si="148"/>
        <v/>
      </c>
      <c r="AN419" s="166">
        <f t="shared" si="149"/>
        <v>0</v>
      </c>
      <c r="AO419" s="166">
        <f t="shared" si="150"/>
        <v>0</v>
      </c>
      <c r="AP419" s="166">
        <f t="shared" si="151"/>
        <v>0</v>
      </c>
      <c r="AQ419" s="166">
        <f t="shared" si="152"/>
        <v>0</v>
      </c>
      <c r="AR419" s="167" t="str">
        <f>IF('Year 8 _2022'!$S418="","", 'Year 8 _2022'!$S418)</f>
        <v/>
      </c>
      <c r="AS419" s="166" t="str">
        <f>IF('Year 8 _2022'!$Z418="","", 'Year 8 _2022'!$Z418)</f>
        <v/>
      </c>
      <c r="AT419" s="166" t="str">
        <f t="shared" si="167"/>
        <v/>
      </c>
      <c r="AU419" s="166" t="str">
        <f t="shared" si="153"/>
        <v>NA</v>
      </c>
      <c r="AV419" s="166" t="str">
        <f>IF(AU419="NA","",IF(AU419=999999, "", IF(AU419=888888, "", IF(COUNTIF($AU$11:AU419,AU419)=1,AU419,""))))</f>
        <v/>
      </c>
      <c r="AW419" s="166" t="str">
        <f t="shared" si="154"/>
        <v>NA</v>
      </c>
      <c r="AX419" s="166" t="str">
        <f>IF(AW419="NA","",IF(AW419=999999, "", IF(AW419=888888, "", IF(COUNTIF($AW$11:AW419,AW419)=1,AW419,""))))</f>
        <v/>
      </c>
      <c r="AY419" s="166" t="str">
        <f t="shared" si="155"/>
        <v>NA</v>
      </c>
      <c r="AZ419" s="166" t="str">
        <f>IF(AY419="NA","",IF(AY419=999999, "", IF(AY419=888888, "", IF(COUNTIF($AY$11:AY419,AY419)=1,AY419,""))))</f>
        <v/>
      </c>
      <c r="BA419" s="166">
        <f t="shared" si="162"/>
        <v>0</v>
      </c>
      <c r="BB419" s="166">
        <f t="shared" si="163"/>
        <v>0</v>
      </c>
      <c r="BC419" s="166" t="str">
        <f t="shared" si="164"/>
        <v/>
      </c>
      <c r="BD419" s="166" t="str">
        <f t="shared" si="156"/>
        <v/>
      </c>
      <c r="BE419" s="120" t="str">
        <f t="shared" si="165"/>
        <v>NA</v>
      </c>
      <c r="BF419" s="120" t="str">
        <f>IF(BE419="NA","",IF(BE419=999999, "", IF(BE419=888888, "", IF(COUNTIF($BE$11:BE419,BE419)=1,BE419,""))))</f>
        <v/>
      </c>
      <c r="BG419" s="121"/>
      <c r="BH419" s="121"/>
      <c r="BI419" s="121"/>
      <c r="BJ419" s="121"/>
      <c r="BK419" s="121"/>
      <c r="BL419" s="121"/>
      <c r="BM419" s="119"/>
      <c r="BN419" s="119"/>
      <c r="BO419" s="119"/>
      <c r="BP419" s="119"/>
      <c r="BQ419" s="119"/>
      <c r="BR419" s="119"/>
      <c r="BS419" s="119"/>
      <c r="BT419" s="119"/>
      <c r="BU419" s="119"/>
      <c r="BV419" s="119"/>
      <c r="BW419" s="119"/>
      <c r="BX419" s="119"/>
      <c r="BY419" s="119"/>
      <c r="BZ419" s="121"/>
      <c r="CA419" s="121"/>
      <c r="CB419" s="121"/>
      <c r="CC419" s="121"/>
      <c r="CD419" s="118"/>
      <c r="CE419" s="118"/>
      <c r="CF419" s="26"/>
      <c r="CG419" s="26"/>
      <c r="CH419" s="26"/>
      <c r="CI419" s="26"/>
      <c r="CJ419" s="26"/>
      <c r="CK419" s="26"/>
      <c r="CL419" s="26"/>
      <c r="CM419" s="26"/>
      <c r="CN419" s="26"/>
      <c r="CO419" s="26"/>
      <c r="CP419" s="26"/>
      <c r="CQ419" s="26"/>
      <c r="CR419" s="26"/>
      <c r="CS419" s="26"/>
      <c r="CT419" s="26"/>
      <c r="CU419" s="26"/>
    </row>
    <row r="420" spans="1:99" ht="15.5" x14ac:dyDescent="0.35">
      <c r="A420" s="203" t="str">
        <f t="shared" si="157"/>
        <v/>
      </c>
      <c r="B420" s="161" t="str">
        <f>IF('Year 8 _2022'!$B419="","", 'Year 8 _2022'!$B419)</f>
        <v/>
      </c>
      <c r="C420" s="160" t="str">
        <f>IF('Year 8 _2022'!$C419="","", 'Year 8 _2022'!$C419)</f>
        <v>NA</v>
      </c>
      <c r="D420" s="149" t="str">
        <f>IF('Year 8 _2022'!$D419="","", 'Year 8 _2022'!$D419)</f>
        <v/>
      </c>
      <c r="E420" s="138"/>
      <c r="F420" s="230" t="str">
        <f>IF('Year 8 _2022'!$E419="","", 'Year 8 _2022'!$E419)</f>
        <v/>
      </c>
      <c r="G420" s="161" t="str">
        <f>IF('Year 8 _2022'!$AB419="","", 'Year 8 _2022'!$AB419)</f>
        <v/>
      </c>
      <c r="H420" s="120"/>
      <c r="I420" s="171" t="str">
        <f>IF('Year 8 _2022'!$I419="","", 'Year 8 _2022'!$I419)</f>
        <v/>
      </c>
      <c r="J420" s="181"/>
      <c r="K420" s="180" t="str">
        <f>IF('Year 8 _2022'!$J419="","", 'Year 8 _2022'!$J419)</f>
        <v/>
      </c>
      <c r="L420" s="181"/>
      <c r="M420" s="180">
        <f t="shared" si="166"/>
        <v>0</v>
      </c>
      <c r="N420" s="180" t="str">
        <f>IF('Year 8 _2022'!$L419="","", 'Year 8 _2022'!$L419)</f>
        <v/>
      </c>
      <c r="O420" s="181"/>
      <c r="P420" s="171">
        <f>IF('Year 8 _2022'!$O419="",0, ('Year 8 _2022'!$O419+'Year 8 _2022'!$R419))</f>
        <v>0</v>
      </c>
      <c r="Q420" s="181"/>
      <c r="R420" s="180">
        <f>IF('Year 8 _2022'!$P419="",0, 'Year 8 _2022'!$P419)</f>
        <v>0</v>
      </c>
      <c r="S420" s="242"/>
      <c r="T420" s="349"/>
      <c r="U420" s="242"/>
      <c r="V420" s="174">
        <f t="shared" si="158"/>
        <v>0</v>
      </c>
      <c r="W420" s="351"/>
      <c r="X420" s="175"/>
      <c r="Y420" s="180">
        <f>IF('Year 8 _2022'!$V419="",0, ('Year 8 _2022'!$V419+'Year 8 _2022'!$Y419))</f>
        <v>0</v>
      </c>
      <c r="Z420" s="181"/>
      <c r="AA420" s="162">
        <f>IF('Year 8 _2022'!$W419="",0, 'Year 8 _2022'!$W419)</f>
        <v>0</v>
      </c>
      <c r="AB420" s="184"/>
      <c r="AC420" s="353"/>
      <c r="AD420" s="120"/>
      <c r="AE420" s="174">
        <f t="shared" si="168"/>
        <v>0</v>
      </c>
      <c r="AF420" s="183"/>
      <c r="AG420" s="165" t="str">
        <f t="shared" si="159"/>
        <v/>
      </c>
      <c r="AH420" s="170" t="str">
        <f t="shared" si="160"/>
        <v/>
      </c>
      <c r="AI420" s="153">
        <f t="shared" si="145"/>
        <v>0</v>
      </c>
      <c r="AJ420" s="166" t="str">
        <f t="shared" si="161"/>
        <v>NA</v>
      </c>
      <c r="AK420" s="166" t="str">
        <f t="shared" si="146"/>
        <v/>
      </c>
      <c r="AL420" s="166" t="str">
        <f t="shared" si="147"/>
        <v/>
      </c>
      <c r="AM420" s="166" t="str">
        <f t="shared" si="148"/>
        <v/>
      </c>
      <c r="AN420" s="166">
        <f t="shared" si="149"/>
        <v>0</v>
      </c>
      <c r="AO420" s="166">
        <f t="shared" si="150"/>
        <v>0</v>
      </c>
      <c r="AP420" s="166">
        <f t="shared" si="151"/>
        <v>0</v>
      </c>
      <c r="AQ420" s="166">
        <f t="shared" si="152"/>
        <v>0</v>
      </c>
      <c r="AR420" s="167" t="str">
        <f>IF('Year 8 _2022'!$S419="","", 'Year 8 _2022'!$S419)</f>
        <v/>
      </c>
      <c r="AS420" s="166" t="str">
        <f>IF('Year 8 _2022'!$Z419="","", 'Year 8 _2022'!$Z419)</f>
        <v/>
      </c>
      <c r="AT420" s="166" t="str">
        <f t="shared" si="167"/>
        <v/>
      </c>
      <c r="AU420" s="166" t="str">
        <f t="shared" si="153"/>
        <v>NA</v>
      </c>
      <c r="AV420" s="166" t="str">
        <f>IF(AU420="NA","",IF(AU420=999999, "", IF(AU420=888888, "", IF(COUNTIF($AU$11:AU420,AU420)=1,AU420,""))))</f>
        <v/>
      </c>
      <c r="AW420" s="166" t="str">
        <f t="shared" si="154"/>
        <v>NA</v>
      </c>
      <c r="AX420" s="166" t="str">
        <f>IF(AW420="NA","",IF(AW420=999999, "", IF(AW420=888888, "", IF(COUNTIF($AW$11:AW420,AW420)=1,AW420,""))))</f>
        <v/>
      </c>
      <c r="AY420" s="166" t="str">
        <f t="shared" si="155"/>
        <v>NA</v>
      </c>
      <c r="AZ420" s="166" t="str">
        <f>IF(AY420="NA","",IF(AY420=999999, "", IF(AY420=888888, "", IF(COUNTIF($AY$11:AY420,AY420)=1,AY420,""))))</f>
        <v/>
      </c>
      <c r="BA420" s="166">
        <f t="shared" si="162"/>
        <v>0</v>
      </c>
      <c r="BB420" s="166">
        <f t="shared" si="163"/>
        <v>0</v>
      </c>
      <c r="BC420" s="166" t="str">
        <f t="shared" si="164"/>
        <v/>
      </c>
      <c r="BD420" s="166" t="str">
        <f t="shared" si="156"/>
        <v/>
      </c>
      <c r="BE420" s="120" t="str">
        <f t="shared" si="165"/>
        <v>NA</v>
      </c>
      <c r="BF420" s="120" t="str">
        <f>IF(BE420="NA","",IF(BE420=999999, "", IF(BE420=888888, "", IF(COUNTIF($BE$11:BE420,BE420)=1,BE420,""))))</f>
        <v/>
      </c>
      <c r="BG420" s="121"/>
      <c r="BH420" s="121"/>
      <c r="BI420" s="121"/>
      <c r="BJ420" s="121"/>
      <c r="BK420" s="121"/>
      <c r="BL420" s="121"/>
      <c r="BM420" s="119"/>
      <c r="BN420" s="119"/>
      <c r="BO420" s="119"/>
      <c r="BP420" s="119"/>
      <c r="BQ420" s="119"/>
      <c r="BR420" s="119"/>
      <c r="BS420" s="119"/>
      <c r="BT420" s="119"/>
      <c r="BU420" s="119"/>
      <c r="BV420" s="119"/>
      <c r="BW420" s="119"/>
      <c r="BX420" s="119"/>
      <c r="BY420" s="119"/>
      <c r="BZ420" s="121"/>
      <c r="CA420" s="121"/>
      <c r="CB420" s="121"/>
      <c r="CC420" s="121"/>
      <c r="CD420" s="118"/>
      <c r="CE420" s="118"/>
      <c r="CF420" s="26"/>
      <c r="CG420" s="26"/>
      <c r="CH420" s="26"/>
      <c r="CI420" s="26"/>
      <c r="CJ420" s="26"/>
      <c r="CK420" s="26"/>
      <c r="CL420" s="26"/>
      <c r="CM420" s="26"/>
      <c r="CN420" s="26"/>
      <c r="CO420" s="26"/>
      <c r="CP420" s="26"/>
      <c r="CQ420" s="26"/>
      <c r="CR420" s="26"/>
      <c r="CS420" s="26"/>
      <c r="CT420" s="26"/>
      <c r="CU420" s="26"/>
    </row>
    <row r="421" spans="1:99" ht="15.5" x14ac:dyDescent="0.35">
      <c r="A421" s="203" t="str">
        <f t="shared" si="157"/>
        <v/>
      </c>
      <c r="B421" s="161" t="str">
        <f>IF('Year 8 _2022'!$B420="","", 'Year 8 _2022'!$B420)</f>
        <v/>
      </c>
      <c r="C421" s="160" t="str">
        <f>IF('Year 8 _2022'!$C420="","", 'Year 8 _2022'!$C420)</f>
        <v>NA</v>
      </c>
      <c r="D421" s="149" t="str">
        <f>IF('Year 8 _2022'!$D420="","", 'Year 8 _2022'!$D420)</f>
        <v/>
      </c>
      <c r="E421" s="138"/>
      <c r="F421" s="230" t="str">
        <f>IF('Year 8 _2022'!$E420="","", 'Year 8 _2022'!$E420)</f>
        <v/>
      </c>
      <c r="G421" s="161" t="str">
        <f>IF('Year 8 _2022'!$AB420="","", 'Year 8 _2022'!$AB420)</f>
        <v/>
      </c>
      <c r="H421" s="120"/>
      <c r="I421" s="171" t="str">
        <f>IF('Year 8 _2022'!$I420="","", 'Year 8 _2022'!$I420)</f>
        <v/>
      </c>
      <c r="J421" s="181"/>
      <c r="K421" s="180" t="str">
        <f>IF('Year 8 _2022'!$J420="","", 'Year 8 _2022'!$J420)</f>
        <v/>
      </c>
      <c r="L421" s="181"/>
      <c r="M421" s="180">
        <f t="shared" si="166"/>
        <v>0</v>
      </c>
      <c r="N421" s="180" t="str">
        <f>IF('Year 8 _2022'!$L420="","", 'Year 8 _2022'!$L420)</f>
        <v/>
      </c>
      <c r="O421" s="181"/>
      <c r="P421" s="171">
        <f>IF('Year 8 _2022'!$O420="",0, ('Year 8 _2022'!$O420+'Year 8 _2022'!$R420))</f>
        <v>0</v>
      </c>
      <c r="Q421" s="181"/>
      <c r="R421" s="180">
        <f>IF('Year 8 _2022'!$P420="",0, 'Year 8 _2022'!$P420)</f>
        <v>0</v>
      </c>
      <c r="S421" s="242"/>
      <c r="T421" s="349"/>
      <c r="U421" s="242"/>
      <c r="V421" s="174">
        <f t="shared" si="158"/>
        <v>0</v>
      </c>
      <c r="W421" s="351"/>
      <c r="X421" s="175"/>
      <c r="Y421" s="180">
        <f>IF('Year 8 _2022'!$V420="",0, ('Year 8 _2022'!$V420+'Year 8 _2022'!$Y420))</f>
        <v>0</v>
      </c>
      <c r="Z421" s="181"/>
      <c r="AA421" s="162">
        <f>IF('Year 8 _2022'!$W420="",0, 'Year 8 _2022'!$W420)</f>
        <v>0</v>
      </c>
      <c r="AB421" s="184"/>
      <c r="AC421" s="353"/>
      <c r="AD421" s="120"/>
      <c r="AE421" s="174">
        <f t="shared" si="168"/>
        <v>0</v>
      </c>
      <c r="AF421" s="183"/>
      <c r="AG421" s="165" t="str">
        <f t="shared" si="159"/>
        <v/>
      </c>
      <c r="AH421" s="170" t="str">
        <f t="shared" si="160"/>
        <v/>
      </c>
      <c r="AI421" s="153">
        <f t="shared" si="145"/>
        <v>0</v>
      </c>
      <c r="AJ421" s="166" t="str">
        <f t="shared" si="161"/>
        <v>NA</v>
      </c>
      <c r="AK421" s="166" t="str">
        <f t="shared" si="146"/>
        <v/>
      </c>
      <c r="AL421" s="166" t="str">
        <f t="shared" si="147"/>
        <v/>
      </c>
      <c r="AM421" s="166" t="str">
        <f t="shared" si="148"/>
        <v/>
      </c>
      <c r="AN421" s="166">
        <f t="shared" si="149"/>
        <v>0</v>
      </c>
      <c r="AO421" s="166">
        <f t="shared" si="150"/>
        <v>0</v>
      </c>
      <c r="AP421" s="166">
        <f t="shared" si="151"/>
        <v>0</v>
      </c>
      <c r="AQ421" s="166">
        <f t="shared" si="152"/>
        <v>0</v>
      </c>
      <c r="AR421" s="167" t="str">
        <f>IF('Year 8 _2022'!$S420="","", 'Year 8 _2022'!$S420)</f>
        <v/>
      </c>
      <c r="AS421" s="166" t="str">
        <f>IF('Year 8 _2022'!$Z420="","", 'Year 8 _2022'!$Z420)</f>
        <v/>
      </c>
      <c r="AT421" s="166" t="str">
        <f t="shared" si="167"/>
        <v/>
      </c>
      <c r="AU421" s="166" t="str">
        <f t="shared" si="153"/>
        <v>NA</v>
      </c>
      <c r="AV421" s="166" t="str">
        <f>IF(AU421="NA","",IF(AU421=999999, "", IF(AU421=888888, "", IF(COUNTIF($AU$11:AU421,AU421)=1,AU421,""))))</f>
        <v/>
      </c>
      <c r="AW421" s="166" t="str">
        <f t="shared" si="154"/>
        <v>NA</v>
      </c>
      <c r="AX421" s="166" t="str">
        <f>IF(AW421="NA","",IF(AW421=999999, "", IF(AW421=888888, "", IF(COUNTIF($AW$11:AW421,AW421)=1,AW421,""))))</f>
        <v/>
      </c>
      <c r="AY421" s="166" t="str">
        <f t="shared" si="155"/>
        <v>NA</v>
      </c>
      <c r="AZ421" s="166" t="str">
        <f>IF(AY421="NA","",IF(AY421=999999, "", IF(AY421=888888, "", IF(COUNTIF($AY$11:AY421,AY421)=1,AY421,""))))</f>
        <v/>
      </c>
      <c r="BA421" s="166">
        <f t="shared" si="162"/>
        <v>0</v>
      </c>
      <c r="BB421" s="166">
        <f t="shared" si="163"/>
        <v>0</v>
      </c>
      <c r="BC421" s="166" t="str">
        <f t="shared" si="164"/>
        <v/>
      </c>
      <c r="BD421" s="166" t="str">
        <f t="shared" si="156"/>
        <v/>
      </c>
      <c r="BE421" s="120" t="str">
        <f t="shared" si="165"/>
        <v>NA</v>
      </c>
      <c r="BF421" s="120" t="str">
        <f>IF(BE421="NA","",IF(BE421=999999, "", IF(BE421=888888, "", IF(COUNTIF($BE$11:BE421,BE421)=1,BE421,""))))</f>
        <v/>
      </c>
      <c r="BG421" s="121"/>
      <c r="BH421" s="121"/>
      <c r="BI421" s="121"/>
      <c r="BJ421" s="121"/>
      <c r="BK421" s="121"/>
      <c r="BL421" s="121"/>
      <c r="BM421" s="119"/>
      <c r="BN421" s="119"/>
      <c r="BO421" s="119"/>
      <c r="BP421" s="119"/>
      <c r="BQ421" s="119"/>
      <c r="BR421" s="119"/>
      <c r="BS421" s="119"/>
      <c r="BT421" s="119"/>
      <c r="BU421" s="119"/>
      <c r="BV421" s="119"/>
      <c r="BW421" s="119"/>
      <c r="BX421" s="119"/>
      <c r="BY421" s="119"/>
      <c r="BZ421" s="121"/>
      <c r="CA421" s="121"/>
      <c r="CB421" s="121"/>
      <c r="CC421" s="121"/>
      <c r="CD421" s="118"/>
      <c r="CE421" s="118"/>
      <c r="CF421" s="26"/>
      <c r="CG421" s="26"/>
      <c r="CH421" s="26"/>
      <c r="CI421" s="26"/>
      <c r="CJ421" s="26"/>
      <c r="CK421" s="26"/>
      <c r="CL421" s="26"/>
      <c r="CM421" s="26"/>
      <c r="CN421" s="26"/>
      <c r="CO421" s="26"/>
      <c r="CP421" s="26"/>
      <c r="CQ421" s="26"/>
      <c r="CR421" s="26"/>
      <c r="CS421" s="26"/>
      <c r="CT421" s="26"/>
      <c r="CU421" s="26"/>
    </row>
    <row r="422" spans="1:99" ht="15.5" x14ac:dyDescent="0.35">
      <c r="A422" s="203" t="str">
        <f t="shared" si="157"/>
        <v/>
      </c>
      <c r="B422" s="161" t="str">
        <f>IF('Year 8 _2022'!$B421="","", 'Year 8 _2022'!$B421)</f>
        <v/>
      </c>
      <c r="C422" s="160" t="str">
        <f>IF('Year 8 _2022'!$C421="","", 'Year 8 _2022'!$C421)</f>
        <v>NA</v>
      </c>
      <c r="D422" s="149" t="str">
        <f>IF('Year 8 _2022'!$D421="","", 'Year 8 _2022'!$D421)</f>
        <v/>
      </c>
      <c r="E422" s="138"/>
      <c r="F422" s="230" t="str">
        <f>IF('Year 8 _2022'!$E421="","", 'Year 8 _2022'!$E421)</f>
        <v/>
      </c>
      <c r="G422" s="161" t="str">
        <f>IF('Year 8 _2022'!$AB421="","", 'Year 8 _2022'!$AB421)</f>
        <v/>
      </c>
      <c r="H422" s="120"/>
      <c r="I422" s="171" t="str">
        <f>IF('Year 8 _2022'!$I421="","", 'Year 8 _2022'!$I421)</f>
        <v/>
      </c>
      <c r="J422" s="181"/>
      <c r="K422" s="180" t="str">
        <f>IF('Year 8 _2022'!$J421="","", 'Year 8 _2022'!$J421)</f>
        <v/>
      </c>
      <c r="L422" s="181"/>
      <c r="M422" s="180">
        <f t="shared" si="166"/>
        <v>0</v>
      </c>
      <c r="N422" s="180" t="str">
        <f>IF('Year 8 _2022'!$L421="","", 'Year 8 _2022'!$L421)</f>
        <v/>
      </c>
      <c r="O422" s="181"/>
      <c r="P422" s="171">
        <f>IF('Year 8 _2022'!$O421="",0, ('Year 8 _2022'!$O421+'Year 8 _2022'!$R421))</f>
        <v>0</v>
      </c>
      <c r="Q422" s="181"/>
      <c r="R422" s="180">
        <f>IF('Year 8 _2022'!$P421="",0, 'Year 8 _2022'!$P421)</f>
        <v>0</v>
      </c>
      <c r="S422" s="242"/>
      <c r="T422" s="349"/>
      <c r="U422" s="242"/>
      <c r="V422" s="174">
        <f t="shared" si="158"/>
        <v>0</v>
      </c>
      <c r="W422" s="351"/>
      <c r="X422" s="175"/>
      <c r="Y422" s="180">
        <f>IF('Year 8 _2022'!$V421="",0, ('Year 8 _2022'!$V421+'Year 8 _2022'!$Y421))</f>
        <v>0</v>
      </c>
      <c r="Z422" s="181"/>
      <c r="AA422" s="162">
        <f>IF('Year 8 _2022'!$W421="",0, 'Year 8 _2022'!$W421)</f>
        <v>0</v>
      </c>
      <c r="AB422" s="184"/>
      <c r="AC422" s="353"/>
      <c r="AD422" s="120"/>
      <c r="AE422" s="174">
        <f t="shared" si="168"/>
        <v>0</v>
      </c>
      <c r="AF422" s="183"/>
      <c r="AG422" s="165" t="str">
        <f t="shared" si="159"/>
        <v/>
      </c>
      <c r="AH422" s="170" t="str">
        <f t="shared" si="160"/>
        <v/>
      </c>
      <c r="AI422" s="153">
        <f t="shared" si="145"/>
        <v>0</v>
      </c>
      <c r="AJ422" s="166" t="str">
        <f t="shared" si="161"/>
        <v>NA</v>
      </c>
      <c r="AK422" s="166" t="str">
        <f t="shared" si="146"/>
        <v/>
      </c>
      <c r="AL422" s="166" t="str">
        <f t="shared" si="147"/>
        <v/>
      </c>
      <c r="AM422" s="166" t="str">
        <f t="shared" si="148"/>
        <v/>
      </c>
      <c r="AN422" s="166">
        <f t="shared" si="149"/>
        <v>0</v>
      </c>
      <c r="AO422" s="166">
        <f t="shared" si="150"/>
        <v>0</v>
      </c>
      <c r="AP422" s="166">
        <f t="shared" si="151"/>
        <v>0</v>
      </c>
      <c r="AQ422" s="166">
        <f t="shared" si="152"/>
        <v>0</v>
      </c>
      <c r="AR422" s="167" t="str">
        <f>IF('Year 8 _2022'!$S421="","", 'Year 8 _2022'!$S421)</f>
        <v/>
      </c>
      <c r="AS422" s="166" t="str">
        <f>IF('Year 8 _2022'!$Z421="","", 'Year 8 _2022'!$Z421)</f>
        <v/>
      </c>
      <c r="AT422" s="166" t="str">
        <f t="shared" si="167"/>
        <v/>
      </c>
      <c r="AU422" s="166" t="str">
        <f t="shared" si="153"/>
        <v>NA</v>
      </c>
      <c r="AV422" s="166" t="str">
        <f>IF(AU422="NA","",IF(AU422=999999, "", IF(AU422=888888, "", IF(COUNTIF($AU$11:AU422,AU422)=1,AU422,""))))</f>
        <v/>
      </c>
      <c r="AW422" s="166" t="str">
        <f t="shared" si="154"/>
        <v>NA</v>
      </c>
      <c r="AX422" s="166" t="str">
        <f>IF(AW422="NA","",IF(AW422=999999, "", IF(AW422=888888, "", IF(COUNTIF($AW$11:AW422,AW422)=1,AW422,""))))</f>
        <v/>
      </c>
      <c r="AY422" s="166" t="str">
        <f t="shared" si="155"/>
        <v>NA</v>
      </c>
      <c r="AZ422" s="166" t="str">
        <f>IF(AY422="NA","",IF(AY422=999999, "", IF(AY422=888888, "", IF(COUNTIF($AY$11:AY422,AY422)=1,AY422,""))))</f>
        <v/>
      </c>
      <c r="BA422" s="166">
        <f t="shared" si="162"/>
        <v>0</v>
      </c>
      <c r="BB422" s="166">
        <f t="shared" si="163"/>
        <v>0</v>
      </c>
      <c r="BC422" s="166" t="str">
        <f t="shared" si="164"/>
        <v/>
      </c>
      <c r="BD422" s="166" t="str">
        <f t="shared" si="156"/>
        <v/>
      </c>
      <c r="BE422" s="120" t="str">
        <f t="shared" si="165"/>
        <v>NA</v>
      </c>
      <c r="BF422" s="120" t="str">
        <f>IF(BE422="NA","",IF(BE422=999999, "", IF(BE422=888888, "", IF(COUNTIF($BE$11:BE422,BE422)=1,BE422,""))))</f>
        <v/>
      </c>
      <c r="BG422" s="121"/>
      <c r="BH422" s="121"/>
      <c r="BI422" s="121"/>
      <c r="BJ422" s="121"/>
      <c r="BK422" s="121"/>
      <c r="BL422" s="121"/>
      <c r="BM422" s="119"/>
      <c r="BN422" s="119"/>
      <c r="BO422" s="119"/>
      <c r="BP422" s="119"/>
      <c r="BQ422" s="119"/>
      <c r="BR422" s="119"/>
      <c r="BS422" s="119"/>
      <c r="BT422" s="119"/>
      <c r="BU422" s="119"/>
      <c r="BV422" s="119"/>
      <c r="BW422" s="119"/>
      <c r="BX422" s="119"/>
      <c r="BY422" s="119"/>
      <c r="BZ422" s="121"/>
      <c r="CA422" s="121"/>
      <c r="CB422" s="121"/>
      <c r="CC422" s="121"/>
      <c r="CD422" s="118"/>
      <c r="CE422" s="118"/>
      <c r="CF422" s="26"/>
      <c r="CG422" s="26"/>
      <c r="CH422" s="26"/>
      <c r="CI422" s="26"/>
      <c r="CJ422" s="26"/>
      <c r="CK422" s="26"/>
      <c r="CL422" s="26"/>
      <c r="CM422" s="26"/>
      <c r="CN422" s="26"/>
      <c r="CO422" s="26"/>
      <c r="CP422" s="26"/>
      <c r="CQ422" s="26"/>
      <c r="CR422" s="26"/>
      <c r="CS422" s="26"/>
      <c r="CT422" s="26"/>
      <c r="CU422" s="26"/>
    </row>
    <row r="423" spans="1:99" ht="15.5" x14ac:dyDescent="0.35">
      <c r="A423" s="203" t="str">
        <f t="shared" si="157"/>
        <v/>
      </c>
      <c r="B423" s="161" t="str">
        <f>IF('Year 8 _2022'!$B422="","", 'Year 8 _2022'!$B422)</f>
        <v/>
      </c>
      <c r="C423" s="160" t="str">
        <f>IF('Year 8 _2022'!$C422="","", 'Year 8 _2022'!$C422)</f>
        <v>NA</v>
      </c>
      <c r="D423" s="149" t="str">
        <f>IF('Year 8 _2022'!$D422="","", 'Year 8 _2022'!$D422)</f>
        <v/>
      </c>
      <c r="E423" s="138"/>
      <c r="F423" s="230" t="str">
        <f>IF('Year 8 _2022'!$E422="","", 'Year 8 _2022'!$E422)</f>
        <v/>
      </c>
      <c r="G423" s="161" t="str">
        <f>IF('Year 8 _2022'!$AB422="","", 'Year 8 _2022'!$AB422)</f>
        <v/>
      </c>
      <c r="H423" s="120"/>
      <c r="I423" s="171" t="str">
        <f>IF('Year 8 _2022'!$I422="","", 'Year 8 _2022'!$I422)</f>
        <v/>
      </c>
      <c r="J423" s="181"/>
      <c r="K423" s="180" t="str">
        <f>IF('Year 8 _2022'!$J422="","", 'Year 8 _2022'!$J422)</f>
        <v/>
      </c>
      <c r="L423" s="181"/>
      <c r="M423" s="180">
        <f t="shared" si="166"/>
        <v>0</v>
      </c>
      <c r="N423" s="180" t="str">
        <f>IF('Year 8 _2022'!$L422="","", 'Year 8 _2022'!$L422)</f>
        <v/>
      </c>
      <c r="O423" s="181"/>
      <c r="P423" s="171">
        <f>IF('Year 8 _2022'!$O422="",0, ('Year 8 _2022'!$O422+'Year 8 _2022'!$R422))</f>
        <v>0</v>
      </c>
      <c r="Q423" s="181"/>
      <c r="R423" s="180">
        <f>IF('Year 8 _2022'!$P422="",0, 'Year 8 _2022'!$P422)</f>
        <v>0</v>
      </c>
      <c r="S423" s="242"/>
      <c r="T423" s="349"/>
      <c r="U423" s="242"/>
      <c r="V423" s="174">
        <f t="shared" si="158"/>
        <v>0</v>
      </c>
      <c r="W423" s="351"/>
      <c r="X423" s="175"/>
      <c r="Y423" s="180">
        <f>IF('Year 8 _2022'!$V422="",0, ('Year 8 _2022'!$V422+'Year 8 _2022'!$Y422))</f>
        <v>0</v>
      </c>
      <c r="Z423" s="181"/>
      <c r="AA423" s="162">
        <f>IF('Year 8 _2022'!$W422="",0, 'Year 8 _2022'!$W422)</f>
        <v>0</v>
      </c>
      <c r="AB423" s="184"/>
      <c r="AC423" s="353"/>
      <c r="AD423" s="120"/>
      <c r="AE423" s="174">
        <f t="shared" si="168"/>
        <v>0</v>
      </c>
      <c r="AF423" s="183"/>
      <c r="AG423" s="165" t="str">
        <f t="shared" si="159"/>
        <v/>
      </c>
      <c r="AH423" s="170" t="str">
        <f t="shared" si="160"/>
        <v/>
      </c>
      <c r="AI423" s="153">
        <f t="shared" si="145"/>
        <v>0</v>
      </c>
      <c r="AJ423" s="166" t="str">
        <f t="shared" si="161"/>
        <v>NA</v>
      </c>
      <c r="AK423" s="166" t="str">
        <f t="shared" si="146"/>
        <v/>
      </c>
      <c r="AL423" s="166" t="str">
        <f t="shared" si="147"/>
        <v/>
      </c>
      <c r="AM423" s="166" t="str">
        <f t="shared" si="148"/>
        <v/>
      </c>
      <c r="AN423" s="166">
        <f t="shared" si="149"/>
        <v>0</v>
      </c>
      <c r="AO423" s="166">
        <f t="shared" si="150"/>
        <v>0</v>
      </c>
      <c r="AP423" s="166">
        <f t="shared" si="151"/>
        <v>0</v>
      </c>
      <c r="AQ423" s="166">
        <f t="shared" si="152"/>
        <v>0</v>
      </c>
      <c r="AR423" s="167" t="str">
        <f>IF('Year 8 _2022'!$S422="","", 'Year 8 _2022'!$S422)</f>
        <v/>
      </c>
      <c r="AS423" s="166" t="str">
        <f>IF('Year 8 _2022'!$Z422="","", 'Year 8 _2022'!$Z422)</f>
        <v/>
      </c>
      <c r="AT423" s="166" t="str">
        <f t="shared" si="167"/>
        <v/>
      </c>
      <c r="AU423" s="166" t="str">
        <f t="shared" si="153"/>
        <v>NA</v>
      </c>
      <c r="AV423" s="166" t="str">
        <f>IF(AU423="NA","",IF(AU423=999999, "", IF(AU423=888888, "", IF(COUNTIF($AU$11:AU423,AU423)=1,AU423,""))))</f>
        <v/>
      </c>
      <c r="AW423" s="166" t="str">
        <f t="shared" si="154"/>
        <v>NA</v>
      </c>
      <c r="AX423" s="166" t="str">
        <f>IF(AW423="NA","",IF(AW423=999999, "", IF(AW423=888888, "", IF(COUNTIF($AW$11:AW423,AW423)=1,AW423,""))))</f>
        <v/>
      </c>
      <c r="AY423" s="166" t="str">
        <f t="shared" si="155"/>
        <v>NA</v>
      </c>
      <c r="AZ423" s="166" t="str">
        <f>IF(AY423="NA","",IF(AY423=999999, "", IF(AY423=888888, "", IF(COUNTIF($AY$11:AY423,AY423)=1,AY423,""))))</f>
        <v/>
      </c>
      <c r="BA423" s="166">
        <f t="shared" si="162"/>
        <v>0</v>
      </c>
      <c r="BB423" s="166">
        <f t="shared" si="163"/>
        <v>0</v>
      </c>
      <c r="BC423" s="166" t="str">
        <f t="shared" si="164"/>
        <v/>
      </c>
      <c r="BD423" s="166" t="str">
        <f t="shared" si="156"/>
        <v/>
      </c>
      <c r="BE423" s="120" t="str">
        <f t="shared" si="165"/>
        <v>NA</v>
      </c>
      <c r="BF423" s="120" t="str">
        <f>IF(BE423="NA","",IF(BE423=999999, "", IF(BE423=888888, "", IF(COUNTIF($BE$11:BE423,BE423)=1,BE423,""))))</f>
        <v/>
      </c>
      <c r="BG423" s="121"/>
      <c r="BH423" s="121"/>
      <c r="BI423" s="121"/>
      <c r="BJ423" s="121"/>
      <c r="BK423" s="121"/>
      <c r="BL423" s="121"/>
      <c r="BM423" s="119"/>
      <c r="BN423" s="119"/>
      <c r="BO423" s="119"/>
      <c r="BP423" s="119"/>
      <c r="BQ423" s="119"/>
      <c r="BR423" s="119"/>
      <c r="BS423" s="119"/>
      <c r="BT423" s="119"/>
      <c r="BU423" s="119"/>
      <c r="BV423" s="119"/>
      <c r="BW423" s="119"/>
      <c r="BX423" s="119"/>
      <c r="BY423" s="119"/>
      <c r="BZ423" s="121"/>
      <c r="CA423" s="121"/>
      <c r="CB423" s="121"/>
      <c r="CC423" s="121"/>
      <c r="CD423" s="118"/>
      <c r="CE423" s="118"/>
      <c r="CF423" s="26"/>
      <c r="CG423" s="26"/>
      <c r="CH423" s="26"/>
      <c r="CI423" s="26"/>
      <c r="CJ423" s="26"/>
      <c r="CK423" s="26"/>
      <c r="CL423" s="26"/>
      <c r="CM423" s="26"/>
      <c r="CN423" s="26"/>
      <c r="CO423" s="26"/>
      <c r="CP423" s="26"/>
      <c r="CQ423" s="26"/>
      <c r="CR423" s="26"/>
      <c r="CS423" s="26"/>
      <c r="CT423" s="26"/>
      <c r="CU423" s="26"/>
    </row>
    <row r="424" spans="1:99" ht="15.5" x14ac:dyDescent="0.35">
      <c r="A424" s="203" t="str">
        <f t="shared" si="157"/>
        <v/>
      </c>
      <c r="B424" s="161" t="str">
        <f>IF('Year 8 _2022'!$B423="","", 'Year 8 _2022'!$B423)</f>
        <v/>
      </c>
      <c r="C424" s="160" t="str">
        <f>IF('Year 8 _2022'!$C423="","", 'Year 8 _2022'!$C423)</f>
        <v>NA</v>
      </c>
      <c r="D424" s="149" t="str">
        <f>IF('Year 8 _2022'!$D423="","", 'Year 8 _2022'!$D423)</f>
        <v/>
      </c>
      <c r="E424" s="138"/>
      <c r="F424" s="230" t="str">
        <f>IF('Year 8 _2022'!$E423="","", 'Year 8 _2022'!$E423)</f>
        <v/>
      </c>
      <c r="G424" s="161" t="str">
        <f>IF('Year 8 _2022'!$AB423="","", 'Year 8 _2022'!$AB423)</f>
        <v/>
      </c>
      <c r="H424" s="120"/>
      <c r="I424" s="171" t="str">
        <f>IF('Year 8 _2022'!$I423="","", 'Year 8 _2022'!$I423)</f>
        <v/>
      </c>
      <c r="J424" s="181"/>
      <c r="K424" s="180" t="str">
        <f>IF('Year 8 _2022'!$J423="","", 'Year 8 _2022'!$J423)</f>
        <v/>
      </c>
      <c r="L424" s="181"/>
      <c r="M424" s="180">
        <f t="shared" si="166"/>
        <v>0</v>
      </c>
      <c r="N424" s="180" t="str">
        <f>IF('Year 8 _2022'!$L423="","", 'Year 8 _2022'!$L423)</f>
        <v/>
      </c>
      <c r="O424" s="181"/>
      <c r="P424" s="171">
        <f>IF('Year 8 _2022'!$O423="",0, ('Year 8 _2022'!$O423+'Year 8 _2022'!$R423))</f>
        <v>0</v>
      </c>
      <c r="Q424" s="181"/>
      <c r="R424" s="180">
        <f>IF('Year 8 _2022'!$P423="",0, 'Year 8 _2022'!$P423)</f>
        <v>0</v>
      </c>
      <c r="S424" s="242"/>
      <c r="T424" s="349"/>
      <c r="U424" s="242"/>
      <c r="V424" s="174">
        <f t="shared" si="158"/>
        <v>0</v>
      </c>
      <c r="W424" s="351"/>
      <c r="X424" s="175"/>
      <c r="Y424" s="180">
        <f>IF('Year 8 _2022'!$V423="",0, ('Year 8 _2022'!$V423+'Year 8 _2022'!$Y423))</f>
        <v>0</v>
      </c>
      <c r="Z424" s="181"/>
      <c r="AA424" s="162">
        <f>IF('Year 8 _2022'!$W423="",0, 'Year 8 _2022'!$W423)</f>
        <v>0</v>
      </c>
      <c r="AB424" s="184"/>
      <c r="AC424" s="353"/>
      <c r="AD424" s="120"/>
      <c r="AE424" s="174">
        <f t="shared" si="168"/>
        <v>0</v>
      </c>
      <c r="AF424" s="183"/>
      <c r="AG424" s="165" t="str">
        <f t="shared" si="159"/>
        <v/>
      </c>
      <c r="AH424" s="170" t="str">
        <f t="shared" si="160"/>
        <v/>
      </c>
      <c r="AI424" s="153">
        <f t="shared" si="145"/>
        <v>0</v>
      </c>
      <c r="AJ424" s="166" t="str">
        <f t="shared" si="161"/>
        <v>NA</v>
      </c>
      <c r="AK424" s="166" t="str">
        <f t="shared" si="146"/>
        <v/>
      </c>
      <c r="AL424" s="166" t="str">
        <f t="shared" si="147"/>
        <v/>
      </c>
      <c r="AM424" s="166" t="str">
        <f t="shared" si="148"/>
        <v/>
      </c>
      <c r="AN424" s="166">
        <f t="shared" si="149"/>
        <v>0</v>
      </c>
      <c r="AO424" s="166">
        <f t="shared" si="150"/>
        <v>0</v>
      </c>
      <c r="AP424" s="166">
        <f t="shared" si="151"/>
        <v>0</v>
      </c>
      <c r="AQ424" s="166">
        <f t="shared" si="152"/>
        <v>0</v>
      </c>
      <c r="AR424" s="167" t="str">
        <f>IF('Year 8 _2022'!$S423="","", 'Year 8 _2022'!$S423)</f>
        <v/>
      </c>
      <c r="AS424" s="166" t="str">
        <f>IF('Year 8 _2022'!$Z423="","", 'Year 8 _2022'!$Z423)</f>
        <v/>
      </c>
      <c r="AT424" s="166" t="str">
        <f t="shared" si="167"/>
        <v/>
      </c>
      <c r="AU424" s="166" t="str">
        <f t="shared" si="153"/>
        <v>NA</v>
      </c>
      <c r="AV424" s="166" t="str">
        <f>IF(AU424="NA","",IF(AU424=999999, "", IF(AU424=888888, "", IF(COUNTIF($AU$11:AU424,AU424)=1,AU424,""))))</f>
        <v/>
      </c>
      <c r="AW424" s="166" t="str">
        <f t="shared" si="154"/>
        <v>NA</v>
      </c>
      <c r="AX424" s="166" t="str">
        <f>IF(AW424="NA","",IF(AW424=999999, "", IF(AW424=888888, "", IF(COUNTIF($AW$11:AW424,AW424)=1,AW424,""))))</f>
        <v/>
      </c>
      <c r="AY424" s="166" t="str">
        <f t="shared" si="155"/>
        <v>NA</v>
      </c>
      <c r="AZ424" s="166" t="str">
        <f>IF(AY424="NA","",IF(AY424=999999, "", IF(AY424=888888, "", IF(COUNTIF($AY$11:AY424,AY424)=1,AY424,""))))</f>
        <v/>
      </c>
      <c r="BA424" s="166">
        <f t="shared" si="162"/>
        <v>0</v>
      </c>
      <c r="BB424" s="166">
        <f t="shared" si="163"/>
        <v>0</v>
      </c>
      <c r="BC424" s="166" t="str">
        <f t="shared" si="164"/>
        <v/>
      </c>
      <c r="BD424" s="166" t="str">
        <f t="shared" si="156"/>
        <v/>
      </c>
      <c r="BE424" s="120" t="str">
        <f t="shared" si="165"/>
        <v>NA</v>
      </c>
      <c r="BF424" s="120" t="str">
        <f>IF(BE424="NA","",IF(BE424=999999, "", IF(BE424=888888, "", IF(COUNTIF($BE$11:BE424,BE424)=1,BE424,""))))</f>
        <v/>
      </c>
      <c r="BG424" s="121"/>
      <c r="BH424" s="121"/>
      <c r="BI424" s="121"/>
      <c r="BJ424" s="121"/>
      <c r="BK424" s="121"/>
      <c r="BL424" s="121"/>
      <c r="BM424" s="119"/>
      <c r="BN424" s="119"/>
      <c r="BO424" s="119"/>
      <c r="BP424" s="119"/>
      <c r="BQ424" s="119"/>
      <c r="BR424" s="119"/>
      <c r="BS424" s="119"/>
      <c r="BT424" s="119"/>
      <c r="BU424" s="119"/>
      <c r="BV424" s="119"/>
      <c r="BW424" s="119"/>
      <c r="BX424" s="119"/>
      <c r="BY424" s="119"/>
      <c r="BZ424" s="121"/>
      <c r="CA424" s="121"/>
      <c r="CB424" s="121"/>
      <c r="CC424" s="121"/>
      <c r="CD424" s="118"/>
      <c r="CE424" s="118"/>
      <c r="CF424" s="26"/>
      <c r="CG424" s="26"/>
      <c r="CH424" s="26"/>
      <c r="CI424" s="26"/>
      <c r="CJ424" s="26"/>
      <c r="CK424" s="26"/>
      <c r="CL424" s="26"/>
      <c r="CM424" s="26"/>
      <c r="CN424" s="26"/>
      <c r="CO424" s="26"/>
      <c r="CP424" s="26"/>
      <c r="CQ424" s="26"/>
      <c r="CR424" s="26"/>
      <c r="CS424" s="26"/>
      <c r="CT424" s="26"/>
      <c r="CU424" s="26"/>
    </row>
    <row r="425" spans="1:99" ht="15.5" x14ac:dyDescent="0.35">
      <c r="A425" s="203" t="str">
        <f t="shared" si="157"/>
        <v/>
      </c>
      <c r="B425" s="161" t="str">
        <f>IF('Year 8 _2022'!$B424="","", 'Year 8 _2022'!$B424)</f>
        <v/>
      </c>
      <c r="C425" s="160" t="str">
        <f>IF('Year 8 _2022'!$C424="","", 'Year 8 _2022'!$C424)</f>
        <v>NA</v>
      </c>
      <c r="D425" s="149" t="str">
        <f>IF('Year 8 _2022'!$D424="","", 'Year 8 _2022'!$D424)</f>
        <v/>
      </c>
      <c r="E425" s="138"/>
      <c r="F425" s="230" t="str">
        <f>IF('Year 8 _2022'!$E424="","", 'Year 8 _2022'!$E424)</f>
        <v/>
      </c>
      <c r="G425" s="161" t="str">
        <f>IF('Year 8 _2022'!$AB424="","", 'Year 8 _2022'!$AB424)</f>
        <v/>
      </c>
      <c r="H425" s="120"/>
      <c r="I425" s="171" t="str">
        <f>IF('Year 8 _2022'!$I424="","", 'Year 8 _2022'!$I424)</f>
        <v/>
      </c>
      <c r="J425" s="181"/>
      <c r="K425" s="180" t="str">
        <f>IF('Year 8 _2022'!$J424="","", 'Year 8 _2022'!$J424)</f>
        <v/>
      </c>
      <c r="L425" s="181"/>
      <c r="M425" s="180">
        <f t="shared" si="166"/>
        <v>0</v>
      </c>
      <c r="N425" s="180" t="str">
        <f>IF('Year 8 _2022'!$L424="","", 'Year 8 _2022'!$L424)</f>
        <v/>
      </c>
      <c r="O425" s="181"/>
      <c r="P425" s="171">
        <f>IF('Year 8 _2022'!$O424="",0, ('Year 8 _2022'!$O424+'Year 8 _2022'!$R424))</f>
        <v>0</v>
      </c>
      <c r="Q425" s="181"/>
      <c r="R425" s="180">
        <f>IF('Year 8 _2022'!$P424="",0, 'Year 8 _2022'!$P424)</f>
        <v>0</v>
      </c>
      <c r="S425" s="242"/>
      <c r="T425" s="349"/>
      <c r="U425" s="242"/>
      <c r="V425" s="174">
        <f t="shared" si="158"/>
        <v>0</v>
      </c>
      <c r="W425" s="351"/>
      <c r="X425" s="175"/>
      <c r="Y425" s="180">
        <f>IF('Year 8 _2022'!$V424="",0, ('Year 8 _2022'!$V424+'Year 8 _2022'!$Y424))</f>
        <v>0</v>
      </c>
      <c r="Z425" s="181"/>
      <c r="AA425" s="162">
        <f>IF('Year 8 _2022'!$W424="",0, 'Year 8 _2022'!$W424)</f>
        <v>0</v>
      </c>
      <c r="AB425" s="184"/>
      <c r="AC425" s="353"/>
      <c r="AD425" s="120"/>
      <c r="AE425" s="174">
        <f t="shared" si="168"/>
        <v>0</v>
      </c>
      <c r="AF425" s="183"/>
      <c r="AG425" s="165" t="str">
        <f t="shared" si="159"/>
        <v/>
      </c>
      <c r="AH425" s="170" t="str">
        <f t="shared" si="160"/>
        <v/>
      </c>
      <c r="AI425" s="153">
        <f t="shared" si="145"/>
        <v>0</v>
      </c>
      <c r="AJ425" s="166" t="str">
        <f t="shared" si="161"/>
        <v>NA</v>
      </c>
      <c r="AK425" s="166" t="str">
        <f t="shared" si="146"/>
        <v/>
      </c>
      <c r="AL425" s="166" t="str">
        <f t="shared" si="147"/>
        <v/>
      </c>
      <c r="AM425" s="166" t="str">
        <f t="shared" si="148"/>
        <v/>
      </c>
      <c r="AN425" s="166">
        <f t="shared" si="149"/>
        <v>0</v>
      </c>
      <c r="AO425" s="166">
        <f t="shared" si="150"/>
        <v>0</v>
      </c>
      <c r="AP425" s="166">
        <f t="shared" si="151"/>
        <v>0</v>
      </c>
      <c r="AQ425" s="166">
        <f t="shared" si="152"/>
        <v>0</v>
      </c>
      <c r="AR425" s="167" t="str">
        <f>IF('Year 8 _2022'!$S424="","", 'Year 8 _2022'!$S424)</f>
        <v/>
      </c>
      <c r="AS425" s="166" t="str">
        <f>IF('Year 8 _2022'!$Z424="","", 'Year 8 _2022'!$Z424)</f>
        <v/>
      </c>
      <c r="AT425" s="166" t="str">
        <f t="shared" si="167"/>
        <v/>
      </c>
      <c r="AU425" s="166" t="str">
        <f t="shared" si="153"/>
        <v>NA</v>
      </c>
      <c r="AV425" s="166" t="str">
        <f>IF(AU425="NA","",IF(AU425=999999, "", IF(AU425=888888, "", IF(COUNTIF($AU$11:AU425,AU425)=1,AU425,""))))</f>
        <v/>
      </c>
      <c r="AW425" s="166" t="str">
        <f t="shared" si="154"/>
        <v>NA</v>
      </c>
      <c r="AX425" s="166" t="str">
        <f>IF(AW425="NA","",IF(AW425=999999, "", IF(AW425=888888, "", IF(COUNTIF($AW$11:AW425,AW425)=1,AW425,""))))</f>
        <v/>
      </c>
      <c r="AY425" s="166" t="str">
        <f t="shared" si="155"/>
        <v>NA</v>
      </c>
      <c r="AZ425" s="166" t="str">
        <f>IF(AY425="NA","",IF(AY425=999999, "", IF(AY425=888888, "", IF(COUNTIF($AY$11:AY425,AY425)=1,AY425,""))))</f>
        <v/>
      </c>
      <c r="BA425" s="166">
        <f t="shared" si="162"/>
        <v>0</v>
      </c>
      <c r="BB425" s="166">
        <f t="shared" si="163"/>
        <v>0</v>
      </c>
      <c r="BC425" s="166" t="str">
        <f t="shared" si="164"/>
        <v/>
      </c>
      <c r="BD425" s="166" t="str">
        <f t="shared" si="156"/>
        <v/>
      </c>
      <c r="BE425" s="120" t="str">
        <f t="shared" si="165"/>
        <v>NA</v>
      </c>
      <c r="BF425" s="120" t="str">
        <f>IF(BE425="NA","",IF(BE425=999999, "", IF(BE425=888888, "", IF(COUNTIF($BE$11:BE425,BE425)=1,BE425,""))))</f>
        <v/>
      </c>
      <c r="BG425" s="121"/>
      <c r="BH425" s="121"/>
      <c r="BI425" s="121"/>
      <c r="BJ425" s="121"/>
      <c r="BK425" s="121"/>
      <c r="BL425" s="121"/>
      <c r="BM425" s="119"/>
      <c r="BN425" s="119"/>
      <c r="BO425" s="119"/>
      <c r="BP425" s="119"/>
      <c r="BQ425" s="119"/>
      <c r="BR425" s="119"/>
      <c r="BS425" s="119"/>
      <c r="BT425" s="119"/>
      <c r="BU425" s="119"/>
      <c r="BV425" s="119"/>
      <c r="BW425" s="119"/>
      <c r="BX425" s="119"/>
      <c r="BY425" s="119"/>
      <c r="BZ425" s="121"/>
      <c r="CA425" s="121"/>
      <c r="CB425" s="121"/>
      <c r="CC425" s="121"/>
      <c r="CD425" s="118"/>
      <c r="CE425" s="118"/>
      <c r="CF425" s="26"/>
      <c r="CG425" s="26"/>
      <c r="CH425" s="26"/>
      <c r="CI425" s="26"/>
      <c r="CJ425" s="26"/>
      <c r="CK425" s="26"/>
      <c r="CL425" s="26"/>
      <c r="CM425" s="26"/>
      <c r="CN425" s="26"/>
      <c r="CO425" s="26"/>
      <c r="CP425" s="26"/>
      <c r="CQ425" s="26"/>
      <c r="CR425" s="26"/>
      <c r="CS425" s="26"/>
      <c r="CT425" s="26"/>
      <c r="CU425" s="26"/>
    </row>
    <row r="426" spans="1:99" ht="15.5" x14ac:dyDescent="0.35">
      <c r="A426" s="203" t="str">
        <f t="shared" si="157"/>
        <v/>
      </c>
      <c r="B426" s="161" t="str">
        <f>IF('Year 8 _2022'!$B425="","", 'Year 8 _2022'!$B425)</f>
        <v/>
      </c>
      <c r="C426" s="160" t="str">
        <f>IF('Year 8 _2022'!$C425="","", 'Year 8 _2022'!$C425)</f>
        <v>NA</v>
      </c>
      <c r="D426" s="149" t="str">
        <f>IF('Year 8 _2022'!$D425="","", 'Year 8 _2022'!$D425)</f>
        <v/>
      </c>
      <c r="E426" s="138"/>
      <c r="F426" s="230" t="str">
        <f>IF('Year 8 _2022'!$E425="","", 'Year 8 _2022'!$E425)</f>
        <v/>
      </c>
      <c r="G426" s="161" t="str">
        <f>IF('Year 8 _2022'!$AB425="","", 'Year 8 _2022'!$AB425)</f>
        <v/>
      </c>
      <c r="H426" s="120"/>
      <c r="I426" s="171" t="str">
        <f>IF('Year 8 _2022'!$I425="","", 'Year 8 _2022'!$I425)</f>
        <v/>
      </c>
      <c r="J426" s="181"/>
      <c r="K426" s="180" t="str">
        <f>IF('Year 8 _2022'!$J425="","", 'Year 8 _2022'!$J425)</f>
        <v/>
      </c>
      <c r="L426" s="181"/>
      <c r="M426" s="180">
        <f t="shared" si="166"/>
        <v>0</v>
      </c>
      <c r="N426" s="180" t="str">
        <f>IF('Year 8 _2022'!$L425="","", 'Year 8 _2022'!$L425)</f>
        <v/>
      </c>
      <c r="O426" s="181"/>
      <c r="P426" s="171">
        <f>IF('Year 8 _2022'!$O425="",0, ('Year 8 _2022'!$O425+'Year 8 _2022'!$R425))</f>
        <v>0</v>
      </c>
      <c r="Q426" s="181"/>
      <c r="R426" s="180">
        <f>IF('Year 8 _2022'!$P425="",0, 'Year 8 _2022'!$P425)</f>
        <v>0</v>
      </c>
      <c r="S426" s="242"/>
      <c r="T426" s="349"/>
      <c r="U426" s="242"/>
      <c r="V426" s="174">
        <f t="shared" si="158"/>
        <v>0</v>
      </c>
      <c r="W426" s="351"/>
      <c r="X426" s="175"/>
      <c r="Y426" s="180">
        <f>IF('Year 8 _2022'!$V425="",0, ('Year 8 _2022'!$V425+'Year 8 _2022'!$Y425))</f>
        <v>0</v>
      </c>
      <c r="Z426" s="181"/>
      <c r="AA426" s="162">
        <f>IF('Year 8 _2022'!$W425="",0, 'Year 8 _2022'!$W425)</f>
        <v>0</v>
      </c>
      <c r="AB426" s="184"/>
      <c r="AC426" s="353"/>
      <c r="AD426" s="120"/>
      <c r="AE426" s="174">
        <f t="shared" si="168"/>
        <v>0</v>
      </c>
      <c r="AF426" s="183"/>
      <c r="AG426" s="165" t="str">
        <f t="shared" si="159"/>
        <v/>
      </c>
      <c r="AH426" s="170" t="str">
        <f t="shared" si="160"/>
        <v/>
      </c>
      <c r="AI426" s="153">
        <f t="shared" si="145"/>
        <v>0</v>
      </c>
      <c r="AJ426" s="166" t="str">
        <f t="shared" si="161"/>
        <v>NA</v>
      </c>
      <c r="AK426" s="166" t="str">
        <f t="shared" si="146"/>
        <v/>
      </c>
      <c r="AL426" s="166" t="str">
        <f t="shared" si="147"/>
        <v/>
      </c>
      <c r="AM426" s="166" t="str">
        <f t="shared" si="148"/>
        <v/>
      </c>
      <c r="AN426" s="166">
        <f t="shared" si="149"/>
        <v>0</v>
      </c>
      <c r="AO426" s="166">
        <f t="shared" si="150"/>
        <v>0</v>
      </c>
      <c r="AP426" s="166">
        <f t="shared" si="151"/>
        <v>0</v>
      </c>
      <c r="AQ426" s="166">
        <f t="shared" si="152"/>
        <v>0</v>
      </c>
      <c r="AR426" s="167" t="str">
        <f>IF('Year 8 _2022'!$S425="","", 'Year 8 _2022'!$S425)</f>
        <v/>
      </c>
      <c r="AS426" s="166" t="str">
        <f>IF('Year 8 _2022'!$Z425="","", 'Year 8 _2022'!$Z425)</f>
        <v/>
      </c>
      <c r="AT426" s="166" t="str">
        <f t="shared" si="167"/>
        <v/>
      </c>
      <c r="AU426" s="166" t="str">
        <f t="shared" si="153"/>
        <v>NA</v>
      </c>
      <c r="AV426" s="166" t="str">
        <f>IF(AU426="NA","",IF(AU426=999999, "", IF(AU426=888888, "", IF(COUNTIF($AU$11:AU426,AU426)=1,AU426,""))))</f>
        <v/>
      </c>
      <c r="AW426" s="166" t="str">
        <f t="shared" si="154"/>
        <v>NA</v>
      </c>
      <c r="AX426" s="166" t="str">
        <f>IF(AW426="NA","",IF(AW426=999999, "", IF(AW426=888888, "", IF(COUNTIF($AW$11:AW426,AW426)=1,AW426,""))))</f>
        <v/>
      </c>
      <c r="AY426" s="166" t="str">
        <f t="shared" si="155"/>
        <v>NA</v>
      </c>
      <c r="AZ426" s="166" t="str">
        <f>IF(AY426="NA","",IF(AY426=999999, "", IF(AY426=888888, "", IF(COUNTIF($AY$11:AY426,AY426)=1,AY426,""))))</f>
        <v/>
      </c>
      <c r="BA426" s="166">
        <f t="shared" si="162"/>
        <v>0</v>
      </c>
      <c r="BB426" s="166">
        <f t="shared" si="163"/>
        <v>0</v>
      </c>
      <c r="BC426" s="166" t="str">
        <f t="shared" si="164"/>
        <v/>
      </c>
      <c r="BD426" s="166" t="str">
        <f t="shared" si="156"/>
        <v/>
      </c>
      <c r="BE426" s="120" t="str">
        <f t="shared" si="165"/>
        <v>NA</v>
      </c>
      <c r="BF426" s="120" t="str">
        <f>IF(BE426="NA","",IF(BE426=999999, "", IF(BE426=888888, "", IF(COUNTIF($BE$11:BE426,BE426)=1,BE426,""))))</f>
        <v/>
      </c>
      <c r="BG426" s="121"/>
      <c r="BH426" s="121"/>
      <c r="BI426" s="121"/>
      <c r="BJ426" s="121"/>
      <c r="BK426" s="121"/>
      <c r="BL426" s="121"/>
      <c r="BM426" s="119"/>
      <c r="BN426" s="119"/>
      <c r="BO426" s="119"/>
      <c r="BP426" s="119"/>
      <c r="BQ426" s="119"/>
      <c r="BR426" s="119"/>
      <c r="BS426" s="119"/>
      <c r="BT426" s="119"/>
      <c r="BU426" s="119"/>
      <c r="BV426" s="119"/>
      <c r="BW426" s="119"/>
      <c r="BX426" s="119"/>
      <c r="BY426" s="119"/>
      <c r="BZ426" s="121"/>
      <c r="CA426" s="121"/>
      <c r="CB426" s="121"/>
      <c r="CC426" s="121"/>
      <c r="CD426" s="118"/>
      <c r="CE426" s="118"/>
      <c r="CF426" s="26"/>
      <c r="CG426" s="26"/>
      <c r="CH426" s="26"/>
      <c r="CI426" s="26"/>
      <c r="CJ426" s="26"/>
      <c r="CK426" s="26"/>
      <c r="CL426" s="26"/>
      <c r="CM426" s="26"/>
      <c r="CN426" s="26"/>
      <c r="CO426" s="26"/>
      <c r="CP426" s="26"/>
      <c r="CQ426" s="26"/>
      <c r="CR426" s="26"/>
      <c r="CS426" s="26"/>
      <c r="CT426" s="26"/>
      <c r="CU426" s="26"/>
    </row>
    <row r="427" spans="1:99" ht="15.5" x14ac:dyDescent="0.35">
      <c r="A427" s="203" t="str">
        <f t="shared" si="157"/>
        <v/>
      </c>
      <c r="B427" s="161" t="str">
        <f>IF('Year 8 _2022'!$B426="","", 'Year 8 _2022'!$B426)</f>
        <v/>
      </c>
      <c r="C427" s="160" t="str">
        <f>IF('Year 8 _2022'!$C426="","", 'Year 8 _2022'!$C426)</f>
        <v>NA</v>
      </c>
      <c r="D427" s="149" t="str">
        <f>IF('Year 8 _2022'!$D426="","", 'Year 8 _2022'!$D426)</f>
        <v/>
      </c>
      <c r="E427" s="138"/>
      <c r="F427" s="230" t="str">
        <f>IF('Year 8 _2022'!$E426="","", 'Year 8 _2022'!$E426)</f>
        <v/>
      </c>
      <c r="G427" s="161" t="str">
        <f>IF('Year 8 _2022'!$AB426="","", 'Year 8 _2022'!$AB426)</f>
        <v/>
      </c>
      <c r="H427" s="120"/>
      <c r="I427" s="171" t="str">
        <f>IF('Year 8 _2022'!$I426="","", 'Year 8 _2022'!$I426)</f>
        <v/>
      </c>
      <c r="J427" s="181"/>
      <c r="K427" s="180" t="str">
        <f>IF('Year 8 _2022'!$J426="","", 'Year 8 _2022'!$J426)</f>
        <v/>
      </c>
      <c r="L427" s="181"/>
      <c r="M427" s="180">
        <f t="shared" si="166"/>
        <v>0</v>
      </c>
      <c r="N427" s="180" t="str">
        <f>IF('Year 8 _2022'!$L426="","", 'Year 8 _2022'!$L426)</f>
        <v/>
      </c>
      <c r="O427" s="181"/>
      <c r="P427" s="171">
        <f>IF('Year 8 _2022'!$O426="",0, ('Year 8 _2022'!$O426+'Year 8 _2022'!$R426))</f>
        <v>0</v>
      </c>
      <c r="Q427" s="181"/>
      <c r="R427" s="180">
        <f>IF('Year 8 _2022'!$P426="",0, 'Year 8 _2022'!$P426)</f>
        <v>0</v>
      </c>
      <c r="S427" s="242"/>
      <c r="T427" s="349"/>
      <c r="U427" s="242"/>
      <c r="V427" s="174">
        <f t="shared" si="158"/>
        <v>0</v>
      </c>
      <c r="W427" s="351"/>
      <c r="X427" s="175"/>
      <c r="Y427" s="180">
        <f>IF('Year 8 _2022'!$V426="",0, ('Year 8 _2022'!$V426+'Year 8 _2022'!$Y426))</f>
        <v>0</v>
      </c>
      <c r="Z427" s="181"/>
      <c r="AA427" s="162">
        <f>IF('Year 8 _2022'!$W426="",0, 'Year 8 _2022'!$W426)</f>
        <v>0</v>
      </c>
      <c r="AB427" s="184"/>
      <c r="AC427" s="353"/>
      <c r="AD427" s="120"/>
      <c r="AE427" s="174">
        <f t="shared" si="168"/>
        <v>0</v>
      </c>
      <c r="AF427" s="183"/>
      <c r="AG427" s="165" t="str">
        <f t="shared" si="159"/>
        <v/>
      </c>
      <c r="AH427" s="170" t="str">
        <f t="shared" si="160"/>
        <v/>
      </c>
      <c r="AI427" s="153">
        <f t="shared" si="145"/>
        <v>0</v>
      </c>
      <c r="AJ427" s="166" t="str">
        <f t="shared" si="161"/>
        <v>NA</v>
      </c>
      <c r="AK427" s="166" t="str">
        <f t="shared" si="146"/>
        <v/>
      </c>
      <c r="AL427" s="166" t="str">
        <f t="shared" si="147"/>
        <v/>
      </c>
      <c r="AM427" s="166" t="str">
        <f t="shared" si="148"/>
        <v/>
      </c>
      <c r="AN427" s="166">
        <f t="shared" si="149"/>
        <v>0</v>
      </c>
      <c r="AO427" s="166">
        <f t="shared" si="150"/>
        <v>0</v>
      </c>
      <c r="AP427" s="166">
        <f t="shared" si="151"/>
        <v>0</v>
      </c>
      <c r="AQ427" s="166">
        <f t="shared" si="152"/>
        <v>0</v>
      </c>
      <c r="AR427" s="167" t="str">
        <f>IF('Year 8 _2022'!$S426="","", 'Year 8 _2022'!$S426)</f>
        <v/>
      </c>
      <c r="AS427" s="166" t="str">
        <f>IF('Year 8 _2022'!$Z426="","", 'Year 8 _2022'!$Z426)</f>
        <v/>
      </c>
      <c r="AT427" s="166" t="str">
        <f t="shared" si="167"/>
        <v/>
      </c>
      <c r="AU427" s="166" t="str">
        <f t="shared" si="153"/>
        <v>NA</v>
      </c>
      <c r="AV427" s="166" t="str">
        <f>IF(AU427="NA","",IF(AU427=999999, "", IF(AU427=888888, "", IF(COUNTIF($AU$11:AU427,AU427)=1,AU427,""))))</f>
        <v/>
      </c>
      <c r="AW427" s="166" t="str">
        <f t="shared" si="154"/>
        <v>NA</v>
      </c>
      <c r="AX427" s="166" t="str">
        <f>IF(AW427="NA","",IF(AW427=999999, "", IF(AW427=888888, "", IF(COUNTIF($AW$11:AW427,AW427)=1,AW427,""))))</f>
        <v/>
      </c>
      <c r="AY427" s="166" t="str">
        <f t="shared" si="155"/>
        <v>NA</v>
      </c>
      <c r="AZ427" s="166" t="str">
        <f>IF(AY427="NA","",IF(AY427=999999, "", IF(AY427=888888, "", IF(COUNTIF($AY$11:AY427,AY427)=1,AY427,""))))</f>
        <v/>
      </c>
      <c r="BA427" s="166">
        <f t="shared" si="162"/>
        <v>0</v>
      </c>
      <c r="BB427" s="166">
        <f t="shared" si="163"/>
        <v>0</v>
      </c>
      <c r="BC427" s="166" t="str">
        <f t="shared" si="164"/>
        <v/>
      </c>
      <c r="BD427" s="166" t="str">
        <f t="shared" si="156"/>
        <v/>
      </c>
      <c r="BE427" s="120" t="str">
        <f t="shared" si="165"/>
        <v>NA</v>
      </c>
      <c r="BF427" s="120" t="str">
        <f>IF(BE427="NA","",IF(BE427=999999, "", IF(BE427=888888, "", IF(COUNTIF($BE$11:BE427,BE427)=1,BE427,""))))</f>
        <v/>
      </c>
      <c r="BG427" s="121"/>
      <c r="BH427" s="121"/>
      <c r="BI427" s="121"/>
      <c r="BJ427" s="121"/>
      <c r="BK427" s="121"/>
      <c r="BL427" s="121"/>
      <c r="BM427" s="119"/>
      <c r="BN427" s="119"/>
      <c r="BO427" s="119"/>
      <c r="BP427" s="119"/>
      <c r="BQ427" s="119"/>
      <c r="BR427" s="119"/>
      <c r="BS427" s="119"/>
      <c r="BT427" s="119"/>
      <c r="BU427" s="119"/>
      <c r="BV427" s="119"/>
      <c r="BW427" s="119"/>
      <c r="BX427" s="119"/>
      <c r="BY427" s="119"/>
      <c r="BZ427" s="121"/>
      <c r="CA427" s="121"/>
      <c r="CB427" s="121"/>
      <c r="CC427" s="121"/>
      <c r="CD427" s="118"/>
      <c r="CE427" s="118"/>
      <c r="CF427" s="26"/>
      <c r="CG427" s="26"/>
      <c r="CH427" s="26"/>
      <c r="CI427" s="26"/>
      <c r="CJ427" s="26"/>
      <c r="CK427" s="26"/>
      <c r="CL427" s="26"/>
      <c r="CM427" s="26"/>
      <c r="CN427" s="26"/>
      <c r="CO427" s="26"/>
      <c r="CP427" s="26"/>
      <c r="CQ427" s="26"/>
      <c r="CR427" s="26"/>
      <c r="CS427" s="26"/>
      <c r="CT427" s="26"/>
      <c r="CU427" s="26"/>
    </row>
    <row r="428" spans="1:99" ht="15.5" x14ac:dyDescent="0.35">
      <c r="A428" s="203" t="str">
        <f t="shared" si="157"/>
        <v/>
      </c>
      <c r="B428" s="161" t="str">
        <f>IF('Year 8 _2022'!$B427="","", 'Year 8 _2022'!$B427)</f>
        <v/>
      </c>
      <c r="C428" s="160" t="str">
        <f>IF('Year 8 _2022'!$C427="","", 'Year 8 _2022'!$C427)</f>
        <v>NA</v>
      </c>
      <c r="D428" s="149" t="str">
        <f>IF('Year 8 _2022'!$D427="","", 'Year 8 _2022'!$D427)</f>
        <v/>
      </c>
      <c r="E428" s="138"/>
      <c r="F428" s="230" t="str">
        <f>IF('Year 8 _2022'!$E427="","", 'Year 8 _2022'!$E427)</f>
        <v/>
      </c>
      <c r="G428" s="161" t="str">
        <f>IF('Year 8 _2022'!$AB427="","", 'Year 8 _2022'!$AB427)</f>
        <v/>
      </c>
      <c r="H428" s="120"/>
      <c r="I428" s="171" t="str">
        <f>IF('Year 8 _2022'!$I427="","", 'Year 8 _2022'!$I427)</f>
        <v/>
      </c>
      <c r="J428" s="181"/>
      <c r="K428" s="180" t="str">
        <f>IF('Year 8 _2022'!$J427="","", 'Year 8 _2022'!$J427)</f>
        <v/>
      </c>
      <c r="L428" s="181"/>
      <c r="M428" s="180">
        <f t="shared" si="166"/>
        <v>0</v>
      </c>
      <c r="N428" s="180" t="str">
        <f>IF('Year 8 _2022'!$L427="","", 'Year 8 _2022'!$L427)</f>
        <v/>
      </c>
      <c r="O428" s="181"/>
      <c r="P428" s="171">
        <f>IF('Year 8 _2022'!$O427="",0, ('Year 8 _2022'!$O427+'Year 8 _2022'!$R427))</f>
        <v>0</v>
      </c>
      <c r="Q428" s="181"/>
      <c r="R428" s="180">
        <f>IF('Year 8 _2022'!$P427="",0, 'Year 8 _2022'!$P427)</f>
        <v>0</v>
      </c>
      <c r="S428" s="242"/>
      <c r="T428" s="349"/>
      <c r="U428" s="242"/>
      <c r="V428" s="174">
        <f t="shared" si="158"/>
        <v>0</v>
      </c>
      <c r="W428" s="351"/>
      <c r="X428" s="175"/>
      <c r="Y428" s="180">
        <f>IF('Year 8 _2022'!$V427="",0, ('Year 8 _2022'!$V427+'Year 8 _2022'!$Y427))</f>
        <v>0</v>
      </c>
      <c r="Z428" s="181"/>
      <c r="AA428" s="162">
        <f>IF('Year 8 _2022'!$W427="",0, 'Year 8 _2022'!$W427)</f>
        <v>0</v>
      </c>
      <c r="AB428" s="184"/>
      <c r="AC428" s="353"/>
      <c r="AD428" s="120"/>
      <c r="AE428" s="174">
        <f t="shared" si="168"/>
        <v>0</v>
      </c>
      <c r="AF428" s="183"/>
      <c r="AG428" s="165" t="str">
        <f t="shared" si="159"/>
        <v/>
      </c>
      <c r="AH428" s="170" t="str">
        <f t="shared" si="160"/>
        <v/>
      </c>
      <c r="AI428" s="153">
        <f t="shared" si="145"/>
        <v>0</v>
      </c>
      <c r="AJ428" s="166" t="str">
        <f t="shared" si="161"/>
        <v>NA</v>
      </c>
      <c r="AK428" s="166" t="str">
        <f t="shared" si="146"/>
        <v/>
      </c>
      <c r="AL428" s="166" t="str">
        <f t="shared" si="147"/>
        <v/>
      </c>
      <c r="AM428" s="166" t="str">
        <f t="shared" si="148"/>
        <v/>
      </c>
      <c r="AN428" s="166">
        <f t="shared" si="149"/>
        <v>0</v>
      </c>
      <c r="AO428" s="166">
        <f t="shared" si="150"/>
        <v>0</v>
      </c>
      <c r="AP428" s="166">
        <f t="shared" si="151"/>
        <v>0</v>
      </c>
      <c r="AQ428" s="166">
        <f t="shared" si="152"/>
        <v>0</v>
      </c>
      <c r="AR428" s="167" t="str">
        <f>IF('Year 8 _2022'!$S427="","", 'Year 8 _2022'!$S427)</f>
        <v/>
      </c>
      <c r="AS428" s="166" t="str">
        <f>IF('Year 8 _2022'!$Z427="","", 'Year 8 _2022'!$Z427)</f>
        <v/>
      </c>
      <c r="AT428" s="166" t="str">
        <f t="shared" si="167"/>
        <v/>
      </c>
      <c r="AU428" s="166" t="str">
        <f t="shared" si="153"/>
        <v>NA</v>
      </c>
      <c r="AV428" s="166" t="str">
        <f>IF(AU428="NA","",IF(AU428=999999, "", IF(AU428=888888, "", IF(COUNTIF($AU$11:AU428,AU428)=1,AU428,""))))</f>
        <v/>
      </c>
      <c r="AW428" s="166" t="str">
        <f t="shared" si="154"/>
        <v>NA</v>
      </c>
      <c r="AX428" s="166" t="str">
        <f>IF(AW428="NA","",IF(AW428=999999, "", IF(AW428=888888, "", IF(COUNTIF($AW$11:AW428,AW428)=1,AW428,""))))</f>
        <v/>
      </c>
      <c r="AY428" s="166" t="str">
        <f t="shared" si="155"/>
        <v>NA</v>
      </c>
      <c r="AZ428" s="166" t="str">
        <f>IF(AY428="NA","",IF(AY428=999999, "", IF(AY428=888888, "", IF(COUNTIF($AY$11:AY428,AY428)=1,AY428,""))))</f>
        <v/>
      </c>
      <c r="BA428" s="166">
        <f t="shared" si="162"/>
        <v>0</v>
      </c>
      <c r="BB428" s="166">
        <f t="shared" si="163"/>
        <v>0</v>
      </c>
      <c r="BC428" s="166" t="str">
        <f t="shared" si="164"/>
        <v/>
      </c>
      <c r="BD428" s="166" t="str">
        <f t="shared" si="156"/>
        <v/>
      </c>
      <c r="BE428" s="120" t="str">
        <f t="shared" si="165"/>
        <v>NA</v>
      </c>
      <c r="BF428" s="120" t="str">
        <f>IF(BE428="NA","",IF(BE428=999999, "", IF(BE428=888888, "", IF(COUNTIF($BE$11:BE428,BE428)=1,BE428,""))))</f>
        <v/>
      </c>
      <c r="BG428" s="121"/>
      <c r="BH428" s="121"/>
      <c r="BI428" s="121"/>
      <c r="BJ428" s="121"/>
      <c r="BK428" s="121"/>
      <c r="BL428" s="121"/>
      <c r="BM428" s="119"/>
      <c r="BN428" s="119"/>
      <c r="BO428" s="119"/>
      <c r="BP428" s="119"/>
      <c r="BQ428" s="119"/>
      <c r="BR428" s="119"/>
      <c r="BS428" s="119"/>
      <c r="BT428" s="119"/>
      <c r="BU428" s="119"/>
      <c r="BV428" s="119"/>
      <c r="BW428" s="119"/>
      <c r="BX428" s="119"/>
      <c r="BY428" s="119"/>
      <c r="BZ428" s="121"/>
      <c r="CA428" s="121"/>
      <c r="CB428" s="121"/>
      <c r="CC428" s="121"/>
      <c r="CD428" s="118"/>
      <c r="CE428" s="118"/>
      <c r="CF428" s="26"/>
      <c r="CG428" s="26"/>
      <c r="CH428" s="26"/>
      <c r="CI428" s="26"/>
      <c r="CJ428" s="26"/>
      <c r="CK428" s="26"/>
      <c r="CL428" s="26"/>
      <c r="CM428" s="26"/>
      <c r="CN428" s="26"/>
      <c r="CO428" s="26"/>
      <c r="CP428" s="26"/>
      <c r="CQ428" s="26"/>
      <c r="CR428" s="26"/>
      <c r="CS428" s="26"/>
      <c r="CT428" s="26"/>
      <c r="CU428" s="26"/>
    </row>
    <row r="429" spans="1:99" ht="15.5" x14ac:dyDescent="0.35">
      <c r="A429" s="203" t="str">
        <f t="shared" si="157"/>
        <v/>
      </c>
      <c r="B429" s="161" t="str">
        <f>IF('Year 8 _2022'!$B428="","", 'Year 8 _2022'!$B428)</f>
        <v/>
      </c>
      <c r="C429" s="160" t="str">
        <f>IF('Year 8 _2022'!$C428="","", 'Year 8 _2022'!$C428)</f>
        <v>NA</v>
      </c>
      <c r="D429" s="149" t="str">
        <f>IF('Year 8 _2022'!$D428="","", 'Year 8 _2022'!$D428)</f>
        <v/>
      </c>
      <c r="E429" s="138"/>
      <c r="F429" s="230" t="str">
        <f>IF('Year 8 _2022'!$E428="","", 'Year 8 _2022'!$E428)</f>
        <v/>
      </c>
      <c r="G429" s="161" t="str">
        <f>IF('Year 8 _2022'!$AB428="","", 'Year 8 _2022'!$AB428)</f>
        <v/>
      </c>
      <c r="H429" s="120"/>
      <c r="I429" s="171" t="str">
        <f>IF('Year 8 _2022'!$I428="","", 'Year 8 _2022'!$I428)</f>
        <v/>
      </c>
      <c r="J429" s="181"/>
      <c r="K429" s="180" t="str">
        <f>IF('Year 8 _2022'!$J428="","", 'Year 8 _2022'!$J428)</f>
        <v/>
      </c>
      <c r="L429" s="181"/>
      <c r="M429" s="180">
        <f t="shared" si="166"/>
        <v>0</v>
      </c>
      <c r="N429" s="180" t="str">
        <f>IF('Year 8 _2022'!$L428="","", 'Year 8 _2022'!$L428)</f>
        <v/>
      </c>
      <c r="O429" s="181"/>
      <c r="P429" s="171">
        <f>IF('Year 8 _2022'!$O428="",0, ('Year 8 _2022'!$O428+'Year 8 _2022'!$R428))</f>
        <v>0</v>
      </c>
      <c r="Q429" s="181"/>
      <c r="R429" s="180">
        <f>IF('Year 8 _2022'!$P428="",0, 'Year 8 _2022'!$P428)</f>
        <v>0</v>
      </c>
      <c r="S429" s="242"/>
      <c r="T429" s="349"/>
      <c r="U429" s="242"/>
      <c r="V429" s="174">
        <f t="shared" si="158"/>
        <v>0</v>
      </c>
      <c r="W429" s="351"/>
      <c r="X429" s="175"/>
      <c r="Y429" s="180">
        <f>IF('Year 8 _2022'!$V428="",0, ('Year 8 _2022'!$V428+'Year 8 _2022'!$Y428))</f>
        <v>0</v>
      </c>
      <c r="Z429" s="181"/>
      <c r="AA429" s="162">
        <f>IF('Year 8 _2022'!$W428="",0, 'Year 8 _2022'!$W428)</f>
        <v>0</v>
      </c>
      <c r="AB429" s="184"/>
      <c r="AC429" s="353"/>
      <c r="AD429" s="120"/>
      <c r="AE429" s="174">
        <f t="shared" si="168"/>
        <v>0</v>
      </c>
      <c r="AF429" s="183"/>
      <c r="AG429" s="165" t="str">
        <f t="shared" si="159"/>
        <v/>
      </c>
      <c r="AH429" s="170" t="str">
        <f t="shared" si="160"/>
        <v/>
      </c>
      <c r="AI429" s="153">
        <f t="shared" si="145"/>
        <v>0</v>
      </c>
      <c r="AJ429" s="166" t="str">
        <f t="shared" si="161"/>
        <v>NA</v>
      </c>
      <c r="AK429" s="166" t="str">
        <f t="shared" si="146"/>
        <v/>
      </c>
      <c r="AL429" s="166" t="str">
        <f t="shared" si="147"/>
        <v/>
      </c>
      <c r="AM429" s="166" t="str">
        <f t="shared" si="148"/>
        <v/>
      </c>
      <c r="AN429" s="166">
        <f t="shared" si="149"/>
        <v>0</v>
      </c>
      <c r="AO429" s="166">
        <f t="shared" si="150"/>
        <v>0</v>
      </c>
      <c r="AP429" s="166">
        <f t="shared" si="151"/>
        <v>0</v>
      </c>
      <c r="AQ429" s="166">
        <f t="shared" si="152"/>
        <v>0</v>
      </c>
      <c r="AR429" s="167" t="str">
        <f>IF('Year 8 _2022'!$S428="","", 'Year 8 _2022'!$S428)</f>
        <v/>
      </c>
      <c r="AS429" s="166" t="str">
        <f>IF('Year 8 _2022'!$Z428="","", 'Year 8 _2022'!$Z428)</f>
        <v/>
      </c>
      <c r="AT429" s="166" t="str">
        <f t="shared" si="167"/>
        <v/>
      </c>
      <c r="AU429" s="166" t="str">
        <f t="shared" si="153"/>
        <v>NA</v>
      </c>
      <c r="AV429" s="166" t="str">
        <f>IF(AU429="NA","",IF(AU429=999999, "", IF(AU429=888888, "", IF(COUNTIF($AU$11:AU429,AU429)=1,AU429,""))))</f>
        <v/>
      </c>
      <c r="AW429" s="166" t="str">
        <f t="shared" si="154"/>
        <v>NA</v>
      </c>
      <c r="AX429" s="166" t="str">
        <f>IF(AW429="NA","",IF(AW429=999999, "", IF(AW429=888888, "", IF(COUNTIF($AW$11:AW429,AW429)=1,AW429,""))))</f>
        <v/>
      </c>
      <c r="AY429" s="166" t="str">
        <f t="shared" si="155"/>
        <v>NA</v>
      </c>
      <c r="AZ429" s="166" t="str">
        <f>IF(AY429="NA","",IF(AY429=999999, "", IF(AY429=888888, "", IF(COUNTIF($AY$11:AY429,AY429)=1,AY429,""))))</f>
        <v/>
      </c>
      <c r="BA429" s="166">
        <f t="shared" si="162"/>
        <v>0</v>
      </c>
      <c r="BB429" s="166">
        <f t="shared" si="163"/>
        <v>0</v>
      </c>
      <c r="BC429" s="166" t="str">
        <f t="shared" si="164"/>
        <v/>
      </c>
      <c r="BD429" s="166" t="str">
        <f t="shared" si="156"/>
        <v/>
      </c>
      <c r="BE429" s="120" t="str">
        <f t="shared" si="165"/>
        <v>NA</v>
      </c>
      <c r="BF429" s="120" t="str">
        <f>IF(BE429="NA","",IF(BE429=999999, "", IF(BE429=888888, "", IF(COUNTIF($BE$11:BE429,BE429)=1,BE429,""))))</f>
        <v/>
      </c>
      <c r="BG429" s="121"/>
      <c r="BH429" s="121"/>
      <c r="BI429" s="121"/>
      <c r="BJ429" s="121"/>
      <c r="BK429" s="121"/>
      <c r="BL429" s="121"/>
      <c r="BM429" s="119"/>
      <c r="BN429" s="119"/>
      <c r="BO429" s="119"/>
      <c r="BP429" s="119"/>
      <c r="BQ429" s="119"/>
      <c r="BR429" s="119"/>
      <c r="BS429" s="119"/>
      <c r="BT429" s="119"/>
      <c r="BU429" s="119"/>
      <c r="BV429" s="119"/>
      <c r="BW429" s="119"/>
      <c r="BX429" s="119"/>
      <c r="BY429" s="119"/>
      <c r="BZ429" s="121"/>
      <c r="CA429" s="121"/>
      <c r="CB429" s="121"/>
      <c r="CC429" s="121"/>
      <c r="CD429" s="118"/>
      <c r="CE429" s="118"/>
      <c r="CF429" s="26"/>
      <c r="CG429" s="26"/>
      <c r="CH429" s="26"/>
      <c r="CI429" s="26"/>
      <c r="CJ429" s="26"/>
      <c r="CK429" s="26"/>
      <c r="CL429" s="26"/>
      <c r="CM429" s="26"/>
      <c r="CN429" s="26"/>
      <c r="CO429" s="26"/>
      <c r="CP429" s="26"/>
      <c r="CQ429" s="26"/>
      <c r="CR429" s="26"/>
      <c r="CS429" s="26"/>
      <c r="CT429" s="26"/>
      <c r="CU429" s="26"/>
    </row>
    <row r="430" spans="1:99" ht="15.5" x14ac:dyDescent="0.35">
      <c r="A430" s="203" t="str">
        <f t="shared" si="157"/>
        <v/>
      </c>
      <c r="B430" s="161" t="str">
        <f>IF('Year 8 _2022'!$B429="","", 'Year 8 _2022'!$B429)</f>
        <v/>
      </c>
      <c r="C430" s="160" t="str">
        <f>IF('Year 8 _2022'!$C429="","", 'Year 8 _2022'!$C429)</f>
        <v>NA</v>
      </c>
      <c r="D430" s="149" t="str">
        <f>IF('Year 8 _2022'!$D429="","", 'Year 8 _2022'!$D429)</f>
        <v/>
      </c>
      <c r="E430" s="138"/>
      <c r="F430" s="230" t="str">
        <f>IF('Year 8 _2022'!$E429="","", 'Year 8 _2022'!$E429)</f>
        <v/>
      </c>
      <c r="G430" s="161" t="str">
        <f>IF('Year 8 _2022'!$AB429="","", 'Year 8 _2022'!$AB429)</f>
        <v/>
      </c>
      <c r="H430" s="120"/>
      <c r="I430" s="171" t="str">
        <f>IF('Year 8 _2022'!$I429="","", 'Year 8 _2022'!$I429)</f>
        <v/>
      </c>
      <c r="J430" s="181"/>
      <c r="K430" s="180" t="str">
        <f>IF('Year 8 _2022'!$J429="","", 'Year 8 _2022'!$J429)</f>
        <v/>
      </c>
      <c r="L430" s="181"/>
      <c r="M430" s="180">
        <f t="shared" si="166"/>
        <v>0</v>
      </c>
      <c r="N430" s="180" t="str">
        <f>IF('Year 8 _2022'!$L429="","", 'Year 8 _2022'!$L429)</f>
        <v/>
      </c>
      <c r="O430" s="181"/>
      <c r="P430" s="171">
        <f>IF('Year 8 _2022'!$O429="",0, ('Year 8 _2022'!$O429+'Year 8 _2022'!$R429))</f>
        <v>0</v>
      </c>
      <c r="Q430" s="181"/>
      <c r="R430" s="180">
        <f>IF('Year 8 _2022'!$P429="",0, 'Year 8 _2022'!$P429)</f>
        <v>0</v>
      </c>
      <c r="S430" s="242"/>
      <c r="T430" s="349"/>
      <c r="U430" s="242"/>
      <c r="V430" s="174">
        <f t="shared" si="158"/>
        <v>0</v>
      </c>
      <c r="W430" s="351"/>
      <c r="X430" s="175"/>
      <c r="Y430" s="180">
        <f>IF('Year 8 _2022'!$V429="",0, ('Year 8 _2022'!$V429+'Year 8 _2022'!$Y429))</f>
        <v>0</v>
      </c>
      <c r="Z430" s="181"/>
      <c r="AA430" s="162">
        <f>IF('Year 8 _2022'!$W429="",0, 'Year 8 _2022'!$W429)</f>
        <v>0</v>
      </c>
      <c r="AB430" s="184"/>
      <c r="AC430" s="353"/>
      <c r="AD430" s="120"/>
      <c r="AE430" s="174">
        <f t="shared" si="168"/>
        <v>0</v>
      </c>
      <c r="AF430" s="183"/>
      <c r="AG430" s="165" t="str">
        <f t="shared" si="159"/>
        <v/>
      </c>
      <c r="AH430" s="170" t="str">
        <f t="shared" si="160"/>
        <v/>
      </c>
      <c r="AI430" s="153">
        <f t="shared" si="145"/>
        <v>0</v>
      </c>
      <c r="AJ430" s="166" t="str">
        <f t="shared" si="161"/>
        <v>NA</v>
      </c>
      <c r="AK430" s="166" t="str">
        <f t="shared" si="146"/>
        <v/>
      </c>
      <c r="AL430" s="166" t="str">
        <f t="shared" si="147"/>
        <v/>
      </c>
      <c r="AM430" s="166" t="str">
        <f t="shared" si="148"/>
        <v/>
      </c>
      <c r="AN430" s="166">
        <f t="shared" si="149"/>
        <v>0</v>
      </c>
      <c r="AO430" s="166">
        <f t="shared" si="150"/>
        <v>0</v>
      </c>
      <c r="AP430" s="166">
        <f t="shared" si="151"/>
        <v>0</v>
      </c>
      <c r="AQ430" s="166">
        <f t="shared" si="152"/>
        <v>0</v>
      </c>
      <c r="AR430" s="167" t="str">
        <f>IF('Year 8 _2022'!$S429="","", 'Year 8 _2022'!$S429)</f>
        <v/>
      </c>
      <c r="AS430" s="166" t="str">
        <f>IF('Year 8 _2022'!$Z429="","", 'Year 8 _2022'!$Z429)</f>
        <v/>
      </c>
      <c r="AT430" s="166" t="str">
        <f t="shared" si="167"/>
        <v/>
      </c>
      <c r="AU430" s="166" t="str">
        <f t="shared" si="153"/>
        <v>NA</v>
      </c>
      <c r="AV430" s="166" t="str">
        <f>IF(AU430="NA","",IF(AU430=999999, "", IF(AU430=888888, "", IF(COUNTIF($AU$11:AU430,AU430)=1,AU430,""))))</f>
        <v/>
      </c>
      <c r="AW430" s="166" t="str">
        <f t="shared" si="154"/>
        <v>NA</v>
      </c>
      <c r="AX430" s="166" t="str">
        <f>IF(AW430="NA","",IF(AW430=999999, "", IF(AW430=888888, "", IF(COUNTIF($AW$11:AW430,AW430)=1,AW430,""))))</f>
        <v/>
      </c>
      <c r="AY430" s="166" t="str">
        <f t="shared" si="155"/>
        <v>NA</v>
      </c>
      <c r="AZ430" s="166" t="str">
        <f>IF(AY430="NA","",IF(AY430=999999, "", IF(AY430=888888, "", IF(COUNTIF($AY$11:AY430,AY430)=1,AY430,""))))</f>
        <v/>
      </c>
      <c r="BA430" s="166">
        <f t="shared" si="162"/>
        <v>0</v>
      </c>
      <c r="BB430" s="166">
        <f t="shared" si="163"/>
        <v>0</v>
      </c>
      <c r="BC430" s="166" t="str">
        <f t="shared" si="164"/>
        <v/>
      </c>
      <c r="BD430" s="166" t="str">
        <f t="shared" si="156"/>
        <v/>
      </c>
      <c r="BE430" s="120" t="str">
        <f t="shared" si="165"/>
        <v>NA</v>
      </c>
      <c r="BF430" s="120" t="str">
        <f>IF(BE430="NA","",IF(BE430=999999, "", IF(BE430=888888, "", IF(COUNTIF($BE$11:BE430,BE430)=1,BE430,""))))</f>
        <v/>
      </c>
      <c r="BG430" s="121"/>
      <c r="BH430" s="121"/>
      <c r="BI430" s="121"/>
      <c r="BJ430" s="121"/>
      <c r="BK430" s="121"/>
      <c r="BL430" s="121"/>
      <c r="BM430" s="119"/>
      <c r="BN430" s="119"/>
      <c r="BO430" s="119"/>
      <c r="BP430" s="119"/>
      <c r="BQ430" s="119"/>
      <c r="BR430" s="119"/>
      <c r="BS430" s="119"/>
      <c r="BT430" s="119"/>
      <c r="BU430" s="119"/>
      <c r="BV430" s="119"/>
      <c r="BW430" s="119"/>
      <c r="BX430" s="119"/>
      <c r="BY430" s="119"/>
      <c r="BZ430" s="121"/>
      <c r="CA430" s="121"/>
      <c r="CB430" s="121"/>
      <c r="CC430" s="121"/>
      <c r="CD430" s="118"/>
      <c r="CE430" s="118"/>
      <c r="CF430" s="26"/>
      <c r="CG430" s="26"/>
      <c r="CH430" s="26"/>
      <c r="CI430" s="26"/>
      <c r="CJ430" s="26"/>
      <c r="CK430" s="26"/>
      <c r="CL430" s="26"/>
      <c r="CM430" s="26"/>
      <c r="CN430" s="26"/>
      <c r="CO430" s="26"/>
      <c r="CP430" s="26"/>
      <c r="CQ430" s="26"/>
      <c r="CR430" s="26"/>
      <c r="CS430" s="26"/>
      <c r="CT430" s="26"/>
      <c r="CU430" s="26"/>
    </row>
    <row r="431" spans="1:99" ht="15.5" x14ac:dyDescent="0.35">
      <c r="A431" s="203" t="str">
        <f t="shared" si="157"/>
        <v/>
      </c>
      <c r="B431" s="161" t="str">
        <f>IF('Year 8 _2022'!$B430="","", 'Year 8 _2022'!$B430)</f>
        <v/>
      </c>
      <c r="C431" s="160" t="str">
        <f>IF('Year 8 _2022'!$C430="","", 'Year 8 _2022'!$C430)</f>
        <v>NA</v>
      </c>
      <c r="D431" s="149" t="str">
        <f>IF('Year 8 _2022'!$D430="","", 'Year 8 _2022'!$D430)</f>
        <v/>
      </c>
      <c r="E431" s="138"/>
      <c r="F431" s="230" t="str">
        <f>IF('Year 8 _2022'!$E430="","", 'Year 8 _2022'!$E430)</f>
        <v/>
      </c>
      <c r="G431" s="161" t="str">
        <f>IF('Year 8 _2022'!$AB430="","", 'Year 8 _2022'!$AB430)</f>
        <v/>
      </c>
      <c r="H431" s="120"/>
      <c r="I431" s="171" t="str">
        <f>IF('Year 8 _2022'!$I430="","", 'Year 8 _2022'!$I430)</f>
        <v/>
      </c>
      <c r="J431" s="181"/>
      <c r="K431" s="180" t="str">
        <f>IF('Year 8 _2022'!$J430="","", 'Year 8 _2022'!$J430)</f>
        <v/>
      </c>
      <c r="L431" s="181"/>
      <c r="M431" s="180">
        <f t="shared" si="166"/>
        <v>0</v>
      </c>
      <c r="N431" s="180" t="str">
        <f>IF('Year 8 _2022'!$L430="","", 'Year 8 _2022'!$L430)</f>
        <v/>
      </c>
      <c r="O431" s="181"/>
      <c r="P431" s="171">
        <f>IF('Year 8 _2022'!$O430="",0, ('Year 8 _2022'!$O430+'Year 8 _2022'!$R430))</f>
        <v>0</v>
      </c>
      <c r="Q431" s="181"/>
      <c r="R431" s="180">
        <f>IF('Year 8 _2022'!$P430="",0, 'Year 8 _2022'!$P430)</f>
        <v>0</v>
      </c>
      <c r="S431" s="242"/>
      <c r="T431" s="349"/>
      <c r="U431" s="242"/>
      <c r="V431" s="174">
        <f t="shared" si="158"/>
        <v>0</v>
      </c>
      <c r="W431" s="351"/>
      <c r="X431" s="175"/>
      <c r="Y431" s="180">
        <f>IF('Year 8 _2022'!$V430="",0, ('Year 8 _2022'!$V430+'Year 8 _2022'!$Y430))</f>
        <v>0</v>
      </c>
      <c r="Z431" s="181"/>
      <c r="AA431" s="162">
        <f>IF('Year 8 _2022'!$W430="",0, 'Year 8 _2022'!$W430)</f>
        <v>0</v>
      </c>
      <c r="AB431" s="184"/>
      <c r="AC431" s="353"/>
      <c r="AD431" s="120"/>
      <c r="AE431" s="174">
        <f t="shared" si="168"/>
        <v>0</v>
      </c>
      <c r="AF431" s="183"/>
      <c r="AG431" s="165" t="str">
        <f t="shared" si="159"/>
        <v/>
      </c>
      <c r="AH431" s="170" t="str">
        <f t="shared" si="160"/>
        <v/>
      </c>
      <c r="AI431" s="153">
        <f t="shared" si="145"/>
        <v>0</v>
      </c>
      <c r="AJ431" s="166" t="str">
        <f t="shared" si="161"/>
        <v>NA</v>
      </c>
      <c r="AK431" s="166" t="str">
        <f t="shared" si="146"/>
        <v/>
      </c>
      <c r="AL431" s="166" t="str">
        <f t="shared" si="147"/>
        <v/>
      </c>
      <c r="AM431" s="166" t="str">
        <f t="shared" si="148"/>
        <v/>
      </c>
      <c r="AN431" s="166">
        <f t="shared" si="149"/>
        <v>0</v>
      </c>
      <c r="AO431" s="166">
        <f t="shared" si="150"/>
        <v>0</v>
      </c>
      <c r="AP431" s="166">
        <f t="shared" si="151"/>
        <v>0</v>
      </c>
      <c r="AQ431" s="166">
        <f t="shared" si="152"/>
        <v>0</v>
      </c>
      <c r="AR431" s="167" t="str">
        <f>IF('Year 8 _2022'!$S430="","", 'Year 8 _2022'!$S430)</f>
        <v/>
      </c>
      <c r="AS431" s="166" t="str">
        <f>IF('Year 8 _2022'!$Z430="","", 'Year 8 _2022'!$Z430)</f>
        <v/>
      </c>
      <c r="AT431" s="166" t="str">
        <f t="shared" si="167"/>
        <v/>
      </c>
      <c r="AU431" s="166" t="str">
        <f t="shared" si="153"/>
        <v>NA</v>
      </c>
      <c r="AV431" s="166" t="str">
        <f>IF(AU431="NA","",IF(AU431=999999, "", IF(AU431=888888, "", IF(COUNTIF($AU$11:AU431,AU431)=1,AU431,""))))</f>
        <v/>
      </c>
      <c r="AW431" s="166" t="str">
        <f t="shared" si="154"/>
        <v>NA</v>
      </c>
      <c r="AX431" s="166" t="str">
        <f>IF(AW431="NA","",IF(AW431=999999, "", IF(AW431=888888, "", IF(COUNTIF($AW$11:AW431,AW431)=1,AW431,""))))</f>
        <v/>
      </c>
      <c r="AY431" s="166" t="str">
        <f t="shared" si="155"/>
        <v>NA</v>
      </c>
      <c r="AZ431" s="166" t="str">
        <f>IF(AY431="NA","",IF(AY431=999999, "", IF(AY431=888888, "", IF(COUNTIF($AY$11:AY431,AY431)=1,AY431,""))))</f>
        <v/>
      </c>
      <c r="BA431" s="166">
        <f t="shared" si="162"/>
        <v>0</v>
      </c>
      <c r="BB431" s="166">
        <f t="shared" si="163"/>
        <v>0</v>
      </c>
      <c r="BC431" s="166" t="str">
        <f t="shared" si="164"/>
        <v/>
      </c>
      <c r="BD431" s="166" t="str">
        <f t="shared" si="156"/>
        <v/>
      </c>
      <c r="BE431" s="120" t="str">
        <f t="shared" si="165"/>
        <v>NA</v>
      </c>
      <c r="BF431" s="120" t="str">
        <f>IF(BE431="NA","",IF(BE431=999999, "", IF(BE431=888888, "", IF(COUNTIF($BE$11:BE431,BE431)=1,BE431,""))))</f>
        <v/>
      </c>
      <c r="BG431" s="121"/>
      <c r="BH431" s="121"/>
      <c r="BI431" s="121"/>
      <c r="BJ431" s="121"/>
      <c r="BK431" s="121"/>
      <c r="BL431" s="121"/>
      <c r="BM431" s="119"/>
      <c r="BN431" s="119"/>
      <c r="BO431" s="119"/>
      <c r="BP431" s="119"/>
      <c r="BQ431" s="119"/>
      <c r="BR431" s="119"/>
      <c r="BS431" s="119"/>
      <c r="BT431" s="119"/>
      <c r="BU431" s="119"/>
      <c r="BV431" s="119"/>
      <c r="BW431" s="119"/>
      <c r="BX431" s="119"/>
      <c r="BY431" s="119"/>
      <c r="BZ431" s="121"/>
      <c r="CA431" s="121"/>
      <c r="CB431" s="121"/>
      <c r="CC431" s="121"/>
      <c r="CD431" s="118"/>
      <c r="CE431" s="118"/>
      <c r="CF431" s="26"/>
      <c r="CG431" s="26"/>
      <c r="CH431" s="26"/>
      <c r="CI431" s="26"/>
      <c r="CJ431" s="26"/>
      <c r="CK431" s="26"/>
      <c r="CL431" s="26"/>
      <c r="CM431" s="26"/>
      <c r="CN431" s="26"/>
      <c r="CO431" s="26"/>
      <c r="CP431" s="26"/>
      <c r="CQ431" s="26"/>
      <c r="CR431" s="26"/>
      <c r="CS431" s="26"/>
      <c r="CT431" s="26"/>
      <c r="CU431" s="26"/>
    </row>
    <row r="432" spans="1:99" ht="15.5" x14ac:dyDescent="0.35">
      <c r="A432" s="203" t="str">
        <f t="shared" si="157"/>
        <v/>
      </c>
      <c r="B432" s="161" t="str">
        <f>IF('Year 8 _2022'!$B431="","", 'Year 8 _2022'!$B431)</f>
        <v/>
      </c>
      <c r="C432" s="160" t="str">
        <f>IF('Year 8 _2022'!$C431="","", 'Year 8 _2022'!$C431)</f>
        <v>NA</v>
      </c>
      <c r="D432" s="149" t="str">
        <f>IF('Year 8 _2022'!$D431="","", 'Year 8 _2022'!$D431)</f>
        <v/>
      </c>
      <c r="E432" s="138"/>
      <c r="F432" s="230" t="str">
        <f>IF('Year 8 _2022'!$E431="","", 'Year 8 _2022'!$E431)</f>
        <v/>
      </c>
      <c r="G432" s="161" t="str">
        <f>IF('Year 8 _2022'!$AB431="","", 'Year 8 _2022'!$AB431)</f>
        <v/>
      </c>
      <c r="H432" s="120"/>
      <c r="I432" s="171" t="str">
        <f>IF('Year 8 _2022'!$I431="","", 'Year 8 _2022'!$I431)</f>
        <v/>
      </c>
      <c r="J432" s="181"/>
      <c r="K432" s="180" t="str">
        <f>IF('Year 8 _2022'!$J431="","", 'Year 8 _2022'!$J431)</f>
        <v/>
      </c>
      <c r="L432" s="181"/>
      <c r="M432" s="180">
        <f t="shared" si="166"/>
        <v>0</v>
      </c>
      <c r="N432" s="180" t="str">
        <f>IF('Year 8 _2022'!$L431="","", 'Year 8 _2022'!$L431)</f>
        <v/>
      </c>
      <c r="O432" s="181"/>
      <c r="P432" s="171">
        <f>IF('Year 8 _2022'!$O431="",0, ('Year 8 _2022'!$O431+'Year 8 _2022'!$R431))</f>
        <v>0</v>
      </c>
      <c r="Q432" s="181"/>
      <c r="R432" s="180">
        <f>IF('Year 8 _2022'!$P431="",0, 'Year 8 _2022'!$P431)</f>
        <v>0</v>
      </c>
      <c r="S432" s="242"/>
      <c r="T432" s="349"/>
      <c r="U432" s="242"/>
      <c r="V432" s="174">
        <f t="shared" si="158"/>
        <v>0</v>
      </c>
      <c r="W432" s="351"/>
      <c r="X432" s="175"/>
      <c r="Y432" s="180">
        <f>IF('Year 8 _2022'!$V431="",0, ('Year 8 _2022'!$V431+'Year 8 _2022'!$Y431))</f>
        <v>0</v>
      </c>
      <c r="Z432" s="181"/>
      <c r="AA432" s="162">
        <f>IF('Year 8 _2022'!$W431="",0, 'Year 8 _2022'!$W431)</f>
        <v>0</v>
      </c>
      <c r="AB432" s="184"/>
      <c r="AC432" s="353"/>
      <c r="AD432" s="120"/>
      <c r="AE432" s="174">
        <f t="shared" si="168"/>
        <v>0</v>
      </c>
      <c r="AF432" s="183"/>
      <c r="AG432" s="165" t="str">
        <f t="shared" si="159"/>
        <v/>
      </c>
      <c r="AH432" s="170" t="str">
        <f t="shared" si="160"/>
        <v/>
      </c>
      <c r="AI432" s="153">
        <f t="shared" si="145"/>
        <v>0</v>
      </c>
      <c r="AJ432" s="166" t="str">
        <f t="shared" si="161"/>
        <v>NA</v>
      </c>
      <c r="AK432" s="166" t="str">
        <f t="shared" si="146"/>
        <v/>
      </c>
      <c r="AL432" s="166" t="str">
        <f t="shared" si="147"/>
        <v/>
      </c>
      <c r="AM432" s="166" t="str">
        <f t="shared" si="148"/>
        <v/>
      </c>
      <c r="AN432" s="166">
        <f t="shared" si="149"/>
        <v>0</v>
      </c>
      <c r="AO432" s="166">
        <f t="shared" si="150"/>
        <v>0</v>
      </c>
      <c r="AP432" s="166">
        <f t="shared" si="151"/>
        <v>0</v>
      </c>
      <c r="AQ432" s="166">
        <f t="shared" si="152"/>
        <v>0</v>
      </c>
      <c r="AR432" s="167" t="str">
        <f>IF('Year 8 _2022'!$S431="","", 'Year 8 _2022'!$S431)</f>
        <v/>
      </c>
      <c r="AS432" s="166" t="str">
        <f>IF('Year 8 _2022'!$Z431="","", 'Year 8 _2022'!$Z431)</f>
        <v/>
      </c>
      <c r="AT432" s="166" t="str">
        <f t="shared" si="167"/>
        <v/>
      </c>
      <c r="AU432" s="166" t="str">
        <f t="shared" si="153"/>
        <v>NA</v>
      </c>
      <c r="AV432" s="166" t="str">
        <f>IF(AU432="NA","",IF(AU432=999999, "", IF(AU432=888888, "", IF(COUNTIF($AU$11:AU432,AU432)=1,AU432,""))))</f>
        <v/>
      </c>
      <c r="AW432" s="166" t="str">
        <f t="shared" si="154"/>
        <v>NA</v>
      </c>
      <c r="AX432" s="166" t="str">
        <f>IF(AW432="NA","",IF(AW432=999999, "", IF(AW432=888888, "", IF(COUNTIF($AW$11:AW432,AW432)=1,AW432,""))))</f>
        <v/>
      </c>
      <c r="AY432" s="166" t="str">
        <f t="shared" si="155"/>
        <v>NA</v>
      </c>
      <c r="AZ432" s="166" t="str">
        <f>IF(AY432="NA","",IF(AY432=999999, "", IF(AY432=888888, "", IF(COUNTIF($AY$11:AY432,AY432)=1,AY432,""))))</f>
        <v/>
      </c>
      <c r="BA432" s="166">
        <f t="shared" si="162"/>
        <v>0</v>
      </c>
      <c r="BB432" s="166">
        <f t="shared" si="163"/>
        <v>0</v>
      </c>
      <c r="BC432" s="166" t="str">
        <f t="shared" si="164"/>
        <v/>
      </c>
      <c r="BD432" s="166" t="str">
        <f t="shared" si="156"/>
        <v/>
      </c>
      <c r="BE432" s="120" t="str">
        <f t="shared" si="165"/>
        <v>NA</v>
      </c>
      <c r="BF432" s="120" t="str">
        <f>IF(BE432="NA","",IF(BE432=999999, "", IF(BE432=888888, "", IF(COUNTIF($BE$11:BE432,BE432)=1,BE432,""))))</f>
        <v/>
      </c>
      <c r="BG432" s="121"/>
      <c r="BH432" s="121"/>
      <c r="BI432" s="121"/>
      <c r="BJ432" s="121"/>
      <c r="BK432" s="121"/>
      <c r="BL432" s="121"/>
      <c r="BM432" s="119"/>
      <c r="BN432" s="119"/>
      <c r="BO432" s="119"/>
      <c r="BP432" s="119"/>
      <c r="BQ432" s="119"/>
      <c r="BR432" s="119"/>
      <c r="BS432" s="119"/>
      <c r="BT432" s="119"/>
      <c r="BU432" s="119"/>
      <c r="BV432" s="119"/>
      <c r="BW432" s="119"/>
      <c r="BX432" s="119"/>
      <c r="BY432" s="119"/>
      <c r="BZ432" s="121"/>
      <c r="CA432" s="121"/>
      <c r="CB432" s="121"/>
      <c r="CC432" s="121"/>
      <c r="CD432" s="118"/>
      <c r="CE432" s="118"/>
      <c r="CF432" s="26"/>
      <c r="CG432" s="26"/>
      <c r="CH432" s="26"/>
      <c r="CI432" s="26"/>
      <c r="CJ432" s="26"/>
      <c r="CK432" s="26"/>
      <c r="CL432" s="26"/>
      <c r="CM432" s="26"/>
      <c r="CN432" s="26"/>
      <c r="CO432" s="26"/>
      <c r="CP432" s="26"/>
      <c r="CQ432" s="26"/>
      <c r="CR432" s="26"/>
      <c r="CS432" s="26"/>
      <c r="CT432" s="26"/>
      <c r="CU432" s="26"/>
    </row>
    <row r="433" spans="1:99" ht="15.5" x14ac:dyDescent="0.35">
      <c r="A433" s="203" t="str">
        <f t="shared" si="157"/>
        <v/>
      </c>
      <c r="B433" s="161" t="str">
        <f>IF('Year 8 _2022'!$B432="","", 'Year 8 _2022'!$B432)</f>
        <v/>
      </c>
      <c r="C433" s="160" t="str">
        <f>IF('Year 8 _2022'!$C432="","", 'Year 8 _2022'!$C432)</f>
        <v>NA</v>
      </c>
      <c r="D433" s="149" t="str">
        <f>IF('Year 8 _2022'!$D432="","", 'Year 8 _2022'!$D432)</f>
        <v/>
      </c>
      <c r="E433" s="138"/>
      <c r="F433" s="230" t="str">
        <f>IF('Year 8 _2022'!$E432="","", 'Year 8 _2022'!$E432)</f>
        <v/>
      </c>
      <c r="G433" s="161" t="str">
        <f>IF('Year 8 _2022'!$AB432="","", 'Year 8 _2022'!$AB432)</f>
        <v/>
      </c>
      <c r="H433" s="120"/>
      <c r="I433" s="171" t="str">
        <f>IF('Year 8 _2022'!$I432="","", 'Year 8 _2022'!$I432)</f>
        <v/>
      </c>
      <c r="J433" s="181"/>
      <c r="K433" s="180" t="str">
        <f>IF('Year 8 _2022'!$J432="","", 'Year 8 _2022'!$J432)</f>
        <v/>
      </c>
      <c r="L433" s="181"/>
      <c r="M433" s="180">
        <f t="shared" si="166"/>
        <v>0</v>
      </c>
      <c r="N433" s="180" t="str">
        <f>IF('Year 8 _2022'!$L432="","", 'Year 8 _2022'!$L432)</f>
        <v/>
      </c>
      <c r="O433" s="181"/>
      <c r="P433" s="171">
        <f>IF('Year 8 _2022'!$O432="",0, ('Year 8 _2022'!$O432+'Year 8 _2022'!$R432))</f>
        <v>0</v>
      </c>
      <c r="Q433" s="181"/>
      <c r="R433" s="180">
        <f>IF('Year 8 _2022'!$P432="",0, 'Year 8 _2022'!$P432)</f>
        <v>0</v>
      </c>
      <c r="S433" s="242"/>
      <c r="T433" s="349"/>
      <c r="U433" s="242"/>
      <c r="V433" s="174">
        <f t="shared" si="158"/>
        <v>0</v>
      </c>
      <c r="W433" s="351"/>
      <c r="X433" s="175"/>
      <c r="Y433" s="180">
        <f>IF('Year 8 _2022'!$V432="",0, ('Year 8 _2022'!$V432+'Year 8 _2022'!$Y432))</f>
        <v>0</v>
      </c>
      <c r="Z433" s="181"/>
      <c r="AA433" s="162">
        <f>IF('Year 8 _2022'!$W432="",0, 'Year 8 _2022'!$W432)</f>
        <v>0</v>
      </c>
      <c r="AB433" s="184"/>
      <c r="AC433" s="353"/>
      <c r="AD433" s="120"/>
      <c r="AE433" s="174">
        <f t="shared" si="168"/>
        <v>0</v>
      </c>
      <c r="AF433" s="183"/>
      <c r="AG433" s="165" t="str">
        <f t="shared" si="159"/>
        <v/>
      </c>
      <c r="AH433" s="170" t="str">
        <f t="shared" si="160"/>
        <v/>
      </c>
      <c r="AI433" s="153">
        <f t="shared" si="145"/>
        <v>0</v>
      </c>
      <c r="AJ433" s="166" t="str">
        <f t="shared" si="161"/>
        <v>NA</v>
      </c>
      <c r="AK433" s="166" t="str">
        <f t="shared" si="146"/>
        <v/>
      </c>
      <c r="AL433" s="166" t="str">
        <f t="shared" si="147"/>
        <v/>
      </c>
      <c r="AM433" s="166" t="str">
        <f t="shared" si="148"/>
        <v/>
      </c>
      <c r="AN433" s="166">
        <f t="shared" si="149"/>
        <v>0</v>
      </c>
      <c r="AO433" s="166">
        <f t="shared" si="150"/>
        <v>0</v>
      </c>
      <c r="AP433" s="166">
        <f t="shared" si="151"/>
        <v>0</v>
      </c>
      <c r="AQ433" s="166">
        <f t="shared" si="152"/>
        <v>0</v>
      </c>
      <c r="AR433" s="167" t="str">
        <f>IF('Year 8 _2022'!$S432="","", 'Year 8 _2022'!$S432)</f>
        <v/>
      </c>
      <c r="AS433" s="166" t="str">
        <f>IF('Year 8 _2022'!$Z432="","", 'Year 8 _2022'!$Z432)</f>
        <v/>
      </c>
      <c r="AT433" s="166" t="str">
        <f t="shared" si="167"/>
        <v/>
      </c>
      <c r="AU433" s="166" t="str">
        <f t="shared" si="153"/>
        <v>NA</v>
      </c>
      <c r="AV433" s="166" t="str">
        <f>IF(AU433="NA","",IF(AU433=999999, "", IF(AU433=888888, "", IF(COUNTIF($AU$11:AU433,AU433)=1,AU433,""))))</f>
        <v/>
      </c>
      <c r="AW433" s="166" t="str">
        <f t="shared" si="154"/>
        <v>NA</v>
      </c>
      <c r="AX433" s="166" t="str">
        <f>IF(AW433="NA","",IF(AW433=999999, "", IF(AW433=888888, "", IF(COUNTIF($AW$11:AW433,AW433)=1,AW433,""))))</f>
        <v/>
      </c>
      <c r="AY433" s="166" t="str">
        <f t="shared" si="155"/>
        <v>NA</v>
      </c>
      <c r="AZ433" s="166" t="str">
        <f>IF(AY433="NA","",IF(AY433=999999, "", IF(AY433=888888, "", IF(COUNTIF($AY$11:AY433,AY433)=1,AY433,""))))</f>
        <v/>
      </c>
      <c r="BA433" s="166">
        <f t="shared" si="162"/>
        <v>0</v>
      </c>
      <c r="BB433" s="166">
        <f t="shared" si="163"/>
        <v>0</v>
      </c>
      <c r="BC433" s="166" t="str">
        <f t="shared" si="164"/>
        <v/>
      </c>
      <c r="BD433" s="166" t="str">
        <f t="shared" si="156"/>
        <v/>
      </c>
      <c r="BE433" s="120" t="str">
        <f t="shared" si="165"/>
        <v>NA</v>
      </c>
      <c r="BF433" s="120" t="str">
        <f>IF(BE433="NA","",IF(BE433=999999, "", IF(BE433=888888, "", IF(COUNTIF($BE$11:BE433,BE433)=1,BE433,""))))</f>
        <v/>
      </c>
      <c r="BG433" s="121"/>
      <c r="BH433" s="121"/>
      <c r="BI433" s="121"/>
      <c r="BJ433" s="121"/>
      <c r="BK433" s="121"/>
      <c r="BL433" s="121"/>
      <c r="BM433" s="119"/>
      <c r="BN433" s="119"/>
      <c r="BO433" s="119"/>
      <c r="BP433" s="119"/>
      <c r="BQ433" s="119"/>
      <c r="BR433" s="119"/>
      <c r="BS433" s="119"/>
      <c r="BT433" s="119"/>
      <c r="BU433" s="119"/>
      <c r="BV433" s="119"/>
      <c r="BW433" s="119"/>
      <c r="BX433" s="119"/>
      <c r="BY433" s="119"/>
      <c r="BZ433" s="121"/>
      <c r="CA433" s="121"/>
      <c r="CB433" s="121"/>
      <c r="CC433" s="121"/>
      <c r="CD433" s="118"/>
      <c r="CE433" s="118"/>
      <c r="CF433" s="26"/>
      <c r="CG433" s="26"/>
      <c r="CH433" s="26"/>
      <c r="CI433" s="26"/>
      <c r="CJ433" s="26"/>
      <c r="CK433" s="26"/>
      <c r="CL433" s="26"/>
      <c r="CM433" s="26"/>
      <c r="CN433" s="26"/>
      <c r="CO433" s="26"/>
      <c r="CP433" s="26"/>
      <c r="CQ433" s="26"/>
      <c r="CR433" s="26"/>
      <c r="CS433" s="26"/>
      <c r="CT433" s="26"/>
      <c r="CU433" s="26"/>
    </row>
    <row r="434" spans="1:99" ht="15.5" x14ac:dyDescent="0.35">
      <c r="A434" s="203" t="str">
        <f t="shared" si="157"/>
        <v/>
      </c>
      <c r="B434" s="161" t="str">
        <f>IF('Year 8 _2022'!$B433="","", 'Year 8 _2022'!$B433)</f>
        <v/>
      </c>
      <c r="C434" s="160" t="str">
        <f>IF('Year 8 _2022'!$C433="","", 'Year 8 _2022'!$C433)</f>
        <v>NA</v>
      </c>
      <c r="D434" s="149" t="str">
        <f>IF('Year 8 _2022'!$D433="","", 'Year 8 _2022'!$D433)</f>
        <v/>
      </c>
      <c r="E434" s="138"/>
      <c r="F434" s="230" t="str">
        <f>IF('Year 8 _2022'!$E433="","", 'Year 8 _2022'!$E433)</f>
        <v/>
      </c>
      <c r="G434" s="161" t="str">
        <f>IF('Year 8 _2022'!$AB433="","", 'Year 8 _2022'!$AB433)</f>
        <v/>
      </c>
      <c r="H434" s="120"/>
      <c r="I434" s="171" t="str">
        <f>IF('Year 8 _2022'!$I433="","", 'Year 8 _2022'!$I433)</f>
        <v/>
      </c>
      <c r="J434" s="181"/>
      <c r="K434" s="180" t="str">
        <f>IF('Year 8 _2022'!$J433="","", 'Year 8 _2022'!$J433)</f>
        <v/>
      </c>
      <c r="L434" s="181"/>
      <c r="M434" s="180">
        <f t="shared" si="166"/>
        <v>0</v>
      </c>
      <c r="N434" s="180" t="str">
        <f>IF('Year 8 _2022'!$L433="","", 'Year 8 _2022'!$L433)</f>
        <v/>
      </c>
      <c r="O434" s="181"/>
      <c r="P434" s="171">
        <f>IF('Year 8 _2022'!$O433="",0, ('Year 8 _2022'!$O433+'Year 8 _2022'!$R433))</f>
        <v>0</v>
      </c>
      <c r="Q434" s="181"/>
      <c r="R434" s="180">
        <f>IF('Year 8 _2022'!$P433="",0, 'Year 8 _2022'!$P433)</f>
        <v>0</v>
      </c>
      <c r="S434" s="242"/>
      <c r="T434" s="349"/>
      <c r="U434" s="242"/>
      <c r="V434" s="174">
        <f t="shared" si="158"/>
        <v>0</v>
      </c>
      <c r="W434" s="351"/>
      <c r="X434" s="175"/>
      <c r="Y434" s="180">
        <f>IF('Year 8 _2022'!$V433="",0, ('Year 8 _2022'!$V433+'Year 8 _2022'!$Y433))</f>
        <v>0</v>
      </c>
      <c r="Z434" s="181"/>
      <c r="AA434" s="162">
        <f>IF('Year 8 _2022'!$W433="",0, 'Year 8 _2022'!$W433)</f>
        <v>0</v>
      </c>
      <c r="AB434" s="184"/>
      <c r="AC434" s="353"/>
      <c r="AD434" s="120"/>
      <c r="AE434" s="174">
        <f t="shared" si="168"/>
        <v>0</v>
      </c>
      <c r="AF434" s="183"/>
      <c r="AG434" s="165" t="str">
        <f t="shared" si="159"/>
        <v/>
      </c>
      <c r="AH434" s="170" t="str">
        <f t="shared" si="160"/>
        <v/>
      </c>
      <c r="AI434" s="153">
        <f t="shared" si="145"/>
        <v>0</v>
      </c>
      <c r="AJ434" s="166" t="str">
        <f t="shared" si="161"/>
        <v>NA</v>
      </c>
      <c r="AK434" s="166" t="str">
        <f t="shared" si="146"/>
        <v/>
      </c>
      <c r="AL434" s="166" t="str">
        <f t="shared" si="147"/>
        <v/>
      </c>
      <c r="AM434" s="166" t="str">
        <f t="shared" si="148"/>
        <v/>
      </c>
      <c r="AN434" s="166">
        <f t="shared" si="149"/>
        <v>0</v>
      </c>
      <c r="AO434" s="166">
        <f t="shared" si="150"/>
        <v>0</v>
      </c>
      <c r="AP434" s="166">
        <f t="shared" si="151"/>
        <v>0</v>
      </c>
      <c r="AQ434" s="166">
        <f t="shared" si="152"/>
        <v>0</v>
      </c>
      <c r="AR434" s="167" t="str">
        <f>IF('Year 8 _2022'!$S433="","", 'Year 8 _2022'!$S433)</f>
        <v/>
      </c>
      <c r="AS434" s="166" t="str">
        <f>IF('Year 8 _2022'!$Z433="","", 'Year 8 _2022'!$Z433)</f>
        <v/>
      </c>
      <c r="AT434" s="166" t="str">
        <f t="shared" si="167"/>
        <v/>
      </c>
      <c r="AU434" s="166" t="str">
        <f t="shared" si="153"/>
        <v>NA</v>
      </c>
      <c r="AV434" s="166" t="str">
        <f>IF(AU434="NA","",IF(AU434=999999, "", IF(AU434=888888, "", IF(COUNTIF($AU$11:AU434,AU434)=1,AU434,""))))</f>
        <v/>
      </c>
      <c r="AW434" s="166" t="str">
        <f t="shared" si="154"/>
        <v>NA</v>
      </c>
      <c r="AX434" s="166" t="str">
        <f>IF(AW434="NA","",IF(AW434=999999, "", IF(AW434=888888, "", IF(COUNTIF($AW$11:AW434,AW434)=1,AW434,""))))</f>
        <v/>
      </c>
      <c r="AY434" s="166" t="str">
        <f t="shared" si="155"/>
        <v>NA</v>
      </c>
      <c r="AZ434" s="166" t="str">
        <f>IF(AY434="NA","",IF(AY434=999999, "", IF(AY434=888888, "", IF(COUNTIF($AY$11:AY434,AY434)=1,AY434,""))))</f>
        <v/>
      </c>
      <c r="BA434" s="166">
        <f t="shared" si="162"/>
        <v>0</v>
      </c>
      <c r="BB434" s="166">
        <f t="shared" si="163"/>
        <v>0</v>
      </c>
      <c r="BC434" s="166" t="str">
        <f t="shared" si="164"/>
        <v/>
      </c>
      <c r="BD434" s="166" t="str">
        <f t="shared" si="156"/>
        <v/>
      </c>
      <c r="BE434" s="120" t="str">
        <f t="shared" si="165"/>
        <v>NA</v>
      </c>
      <c r="BF434" s="120" t="str">
        <f>IF(BE434="NA","",IF(BE434=999999, "", IF(BE434=888888, "", IF(COUNTIF($BE$11:BE434,BE434)=1,BE434,""))))</f>
        <v/>
      </c>
      <c r="BG434" s="121"/>
      <c r="BH434" s="121"/>
      <c r="BI434" s="121"/>
      <c r="BJ434" s="121"/>
      <c r="BK434" s="121"/>
      <c r="BL434" s="121"/>
      <c r="BM434" s="119"/>
      <c r="BN434" s="119"/>
      <c r="BO434" s="119"/>
      <c r="BP434" s="119"/>
      <c r="BQ434" s="119"/>
      <c r="BR434" s="119"/>
      <c r="BS434" s="119"/>
      <c r="BT434" s="119"/>
      <c r="BU434" s="119"/>
      <c r="BV434" s="119"/>
      <c r="BW434" s="119"/>
      <c r="BX434" s="119"/>
      <c r="BY434" s="119"/>
      <c r="BZ434" s="121"/>
      <c r="CA434" s="121"/>
      <c r="CB434" s="121"/>
      <c r="CC434" s="121"/>
      <c r="CD434" s="118"/>
      <c r="CE434" s="118"/>
      <c r="CF434" s="26"/>
      <c r="CG434" s="26"/>
      <c r="CH434" s="26"/>
      <c r="CI434" s="26"/>
      <c r="CJ434" s="26"/>
      <c r="CK434" s="26"/>
      <c r="CL434" s="26"/>
      <c r="CM434" s="26"/>
      <c r="CN434" s="26"/>
      <c r="CO434" s="26"/>
      <c r="CP434" s="26"/>
      <c r="CQ434" s="26"/>
      <c r="CR434" s="26"/>
      <c r="CS434" s="26"/>
      <c r="CT434" s="26"/>
      <c r="CU434" s="26"/>
    </row>
    <row r="435" spans="1:99" ht="15.5" x14ac:dyDescent="0.35">
      <c r="A435" s="203" t="str">
        <f t="shared" si="157"/>
        <v/>
      </c>
      <c r="B435" s="161" t="str">
        <f>IF('Year 8 _2022'!$B434="","", 'Year 8 _2022'!$B434)</f>
        <v/>
      </c>
      <c r="C435" s="160" t="str">
        <f>IF('Year 8 _2022'!$C434="","", 'Year 8 _2022'!$C434)</f>
        <v>NA</v>
      </c>
      <c r="D435" s="149" t="str">
        <f>IF('Year 8 _2022'!$D434="","", 'Year 8 _2022'!$D434)</f>
        <v/>
      </c>
      <c r="E435" s="138"/>
      <c r="F435" s="230" t="str">
        <f>IF('Year 8 _2022'!$E434="","", 'Year 8 _2022'!$E434)</f>
        <v/>
      </c>
      <c r="G435" s="161" t="str">
        <f>IF('Year 8 _2022'!$AB434="","", 'Year 8 _2022'!$AB434)</f>
        <v/>
      </c>
      <c r="H435" s="120"/>
      <c r="I435" s="171" t="str">
        <f>IF('Year 8 _2022'!$I434="","", 'Year 8 _2022'!$I434)</f>
        <v/>
      </c>
      <c r="J435" s="181"/>
      <c r="K435" s="180" t="str">
        <f>IF('Year 8 _2022'!$J434="","", 'Year 8 _2022'!$J434)</f>
        <v/>
      </c>
      <c r="L435" s="181"/>
      <c r="M435" s="180">
        <f t="shared" si="166"/>
        <v>0</v>
      </c>
      <c r="N435" s="180" t="str">
        <f>IF('Year 8 _2022'!$L434="","", 'Year 8 _2022'!$L434)</f>
        <v/>
      </c>
      <c r="O435" s="181"/>
      <c r="P435" s="171">
        <f>IF('Year 8 _2022'!$O434="",0, ('Year 8 _2022'!$O434+'Year 8 _2022'!$R434))</f>
        <v>0</v>
      </c>
      <c r="Q435" s="181"/>
      <c r="R435" s="180">
        <f>IF('Year 8 _2022'!$P434="",0, 'Year 8 _2022'!$P434)</f>
        <v>0</v>
      </c>
      <c r="S435" s="242"/>
      <c r="T435" s="349"/>
      <c r="U435" s="242"/>
      <c r="V435" s="174">
        <f t="shared" si="158"/>
        <v>0</v>
      </c>
      <c r="W435" s="351"/>
      <c r="X435" s="175"/>
      <c r="Y435" s="180">
        <f>IF('Year 8 _2022'!$V434="",0, ('Year 8 _2022'!$V434+'Year 8 _2022'!$Y434))</f>
        <v>0</v>
      </c>
      <c r="Z435" s="181"/>
      <c r="AA435" s="162">
        <f>IF('Year 8 _2022'!$W434="",0, 'Year 8 _2022'!$W434)</f>
        <v>0</v>
      </c>
      <c r="AB435" s="184"/>
      <c r="AC435" s="353"/>
      <c r="AD435" s="120"/>
      <c r="AE435" s="174">
        <f t="shared" si="168"/>
        <v>0</v>
      </c>
      <c r="AF435" s="183"/>
      <c r="AG435" s="165" t="str">
        <f t="shared" si="159"/>
        <v/>
      </c>
      <c r="AH435" s="170" t="str">
        <f t="shared" si="160"/>
        <v/>
      </c>
      <c r="AI435" s="153">
        <f t="shared" si="145"/>
        <v>0</v>
      </c>
      <c r="AJ435" s="166" t="str">
        <f t="shared" si="161"/>
        <v>NA</v>
      </c>
      <c r="AK435" s="166" t="str">
        <f t="shared" si="146"/>
        <v/>
      </c>
      <c r="AL435" s="166" t="str">
        <f t="shared" si="147"/>
        <v/>
      </c>
      <c r="AM435" s="166" t="str">
        <f t="shared" si="148"/>
        <v/>
      </c>
      <c r="AN435" s="166">
        <f t="shared" si="149"/>
        <v>0</v>
      </c>
      <c r="AO435" s="166">
        <f t="shared" si="150"/>
        <v>0</v>
      </c>
      <c r="AP435" s="166">
        <f t="shared" si="151"/>
        <v>0</v>
      </c>
      <c r="AQ435" s="166">
        <f t="shared" si="152"/>
        <v>0</v>
      </c>
      <c r="AR435" s="167" t="str">
        <f>IF('Year 8 _2022'!$S434="","", 'Year 8 _2022'!$S434)</f>
        <v/>
      </c>
      <c r="AS435" s="166" t="str">
        <f>IF('Year 8 _2022'!$Z434="","", 'Year 8 _2022'!$Z434)</f>
        <v/>
      </c>
      <c r="AT435" s="166" t="str">
        <f t="shared" si="167"/>
        <v/>
      </c>
      <c r="AU435" s="166" t="str">
        <f t="shared" si="153"/>
        <v>NA</v>
      </c>
      <c r="AV435" s="166" t="str">
        <f>IF(AU435="NA","",IF(AU435=999999, "", IF(AU435=888888, "", IF(COUNTIF($AU$11:AU435,AU435)=1,AU435,""))))</f>
        <v/>
      </c>
      <c r="AW435" s="166" t="str">
        <f t="shared" si="154"/>
        <v>NA</v>
      </c>
      <c r="AX435" s="166" t="str">
        <f>IF(AW435="NA","",IF(AW435=999999, "", IF(AW435=888888, "", IF(COUNTIF($AW$11:AW435,AW435)=1,AW435,""))))</f>
        <v/>
      </c>
      <c r="AY435" s="166" t="str">
        <f t="shared" si="155"/>
        <v>NA</v>
      </c>
      <c r="AZ435" s="166" t="str">
        <f>IF(AY435="NA","",IF(AY435=999999, "", IF(AY435=888888, "", IF(COUNTIF($AY$11:AY435,AY435)=1,AY435,""))))</f>
        <v/>
      </c>
      <c r="BA435" s="166">
        <f t="shared" si="162"/>
        <v>0</v>
      </c>
      <c r="BB435" s="166">
        <f t="shared" si="163"/>
        <v>0</v>
      </c>
      <c r="BC435" s="166" t="str">
        <f t="shared" si="164"/>
        <v/>
      </c>
      <c r="BD435" s="166" t="str">
        <f t="shared" si="156"/>
        <v/>
      </c>
      <c r="BE435" s="120" t="str">
        <f t="shared" si="165"/>
        <v>NA</v>
      </c>
      <c r="BF435" s="120" t="str">
        <f>IF(BE435="NA","",IF(BE435=999999, "", IF(BE435=888888, "", IF(COUNTIF($BE$11:BE435,BE435)=1,BE435,""))))</f>
        <v/>
      </c>
      <c r="BG435" s="121"/>
      <c r="BH435" s="121"/>
      <c r="BI435" s="121"/>
      <c r="BJ435" s="121"/>
      <c r="BK435" s="121"/>
      <c r="BL435" s="121"/>
      <c r="BM435" s="119"/>
      <c r="BN435" s="119"/>
      <c r="BO435" s="119"/>
      <c r="BP435" s="119"/>
      <c r="BQ435" s="119"/>
      <c r="BR435" s="119"/>
      <c r="BS435" s="119"/>
      <c r="BT435" s="119"/>
      <c r="BU435" s="119"/>
      <c r="BV435" s="119"/>
      <c r="BW435" s="119"/>
      <c r="BX435" s="119"/>
      <c r="BY435" s="119"/>
      <c r="BZ435" s="121"/>
      <c r="CA435" s="121"/>
      <c r="CB435" s="121"/>
      <c r="CC435" s="121"/>
      <c r="CD435" s="118"/>
      <c r="CE435" s="118"/>
      <c r="CF435" s="26"/>
      <c r="CG435" s="26"/>
      <c r="CH435" s="26"/>
      <c r="CI435" s="26"/>
      <c r="CJ435" s="26"/>
      <c r="CK435" s="26"/>
      <c r="CL435" s="26"/>
      <c r="CM435" s="26"/>
      <c r="CN435" s="26"/>
      <c r="CO435" s="26"/>
      <c r="CP435" s="26"/>
      <c r="CQ435" s="26"/>
      <c r="CR435" s="26"/>
      <c r="CS435" s="26"/>
      <c r="CT435" s="26"/>
      <c r="CU435" s="26"/>
    </row>
    <row r="436" spans="1:99" ht="15.5" x14ac:dyDescent="0.35">
      <c r="A436" s="203" t="str">
        <f t="shared" si="157"/>
        <v/>
      </c>
      <c r="B436" s="161" t="str">
        <f>IF('Year 8 _2022'!$B435="","", 'Year 8 _2022'!$B435)</f>
        <v/>
      </c>
      <c r="C436" s="160" t="str">
        <f>IF('Year 8 _2022'!$C435="","", 'Year 8 _2022'!$C435)</f>
        <v>NA</v>
      </c>
      <c r="D436" s="149" t="str">
        <f>IF('Year 8 _2022'!$D435="","", 'Year 8 _2022'!$D435)</f>
        <v/>
      </c>
      <c r="E436" s="138"/>
      <c r="F436" s="230" t="str">
        <f>IF('Year 8 _2022'!$E435="","", 'Year 8 _2022'!$E435)</f>
        <v/>
      </c>
      <c r="G436" s="161" t="str">
        <f>IF('Year 8 _2022'!$AB435="","", 'Year 8 _2022'!$AB435)</f>
        <v/>
      </c>
      <c r="H436" s="120"/>
      <c r="I436" s="171" t="str">
        <f>IF('Year 8 _2022'!$I435="","", 'Year 8 _2022'!$I435)</f>
        <v/>
      </c>
      <c r="J436" s="181"/>
      <c r="K436" s="180" t="str">
        <f>IF('Year 8 _2022'!$J435="","", 'Year 8 _2022'!$J435)</f>
        <v/>
      </c>
      <c r="L436" s="181"/>
      <c r="M436" s="180">
        <f t="shared" si="166"/>
        <v>0</v>
      </c>
      <c r="N436" s="180" t="str">
        <f>IF('Year 8 _2022'!$L435="","", 'Year 8 _2022'!$L435)</f>
        <v/>
      </c>
      <c r="O436" s="181"/>
      <c r="P436" s="171">
        <f>IF('Year 8 _2022'!$O435="",0, ('Year 8 _2022'!$O435+'Year 8 _2022'!$R435))</f>
        <v>0</v>
      </c>
      <c r="Q436" s="181"/>
      <c r="R436" s="180">
        <f>IF('Year 8 _2022'!$P435="",0, 'Year 8 _2022'!$P435)</f>
        <v>0</v>
      </c>
      <c r="S436" s="242"/>
      <c r="T436" s="349"/>
      <c r="U436" s="242"/>
      <c r="V436" s="174">
        <f t="shared" si="158"/>
        <v>0</v>
      </c>
      <c r="W436" s="351"/>
      <c r="X436" s="175"/>
      <c r="Y436" s="180">
        <f>IF('Year 8 _2022'!$V435="",0, ('Year 8 _2022'!$V435+'Year 8 _2022'!$Y435))</f>
        <v>0</v>
      </c>
      <c r="Z436" s="181"/>
      <c r="AA436" s="162">
        <f>IF('Year 8 _2022'!$W435="",0, 'Year 8 _2022'!$W435)</f>
        <v>0</v>
      </c>
      <c r="AB436" s="184"/>
      <c r="AC436" s="353"/>
      <c r="AD436" s="120"/>
      <c r="AE436" s="174">
        <f t="shared" si="168"/>
        <v>0</v>
      </c>
      <c r="AF436" s="183"/>
      <c r="AG436" s="165" t="str">
        <f t="shared" si="159"/>
        <v/>
      </c>
      <c r="AH436" s="170" t="str">
        <f t="shared" si="160"/>
        <v/>
      </c>
      <c r="AI436" s="153">
        <f t="shared" si="145"/>
        <v>0</v>
      </c>
      <c r="AJ436" s="166" t="str">
        <f t="shared" si="161"/>
        <v>NA</v>
      </c>
      <c r="AK436" s="166" t="str">
        <f t="shared" si="146"/>
        <v/>
      </c>
      <c r="AL436" s="166" t="str">
        <f t="shared" si="147"/>
        <v/>
      </c>
      <c r="AM436" s="166" t="str">
        <f t="shared" si="148"/>
        <v/>
      </c>
      <c r="AN436" s="166">
        <f t="shared" si="149"/>
        <v>0</v>
      </c>
      <c r="AO436" s="166">
        <f t="shared" si="150"/>
        <v>0</v>
      </c>
      <c r="AP436" s="166">
        <f t="shared" si="151"/>
        <v>0</v>
      </c>
      <c r="AQ436" s="166">
        <f t="shared" si="152"/>
        <v>0</v>
      </c>
      <c r="AR436" s="167" t="str">
        <f>IF('Year 8 _2022'!$S435="","", 'Year 8 _2022'!$S435)</f>
        <v/>
      </c>
      <c r="AS436" s="166" t="str">
        <f>IF('Year 8 _2022'!$Z435="","", 'Year 8 _2022'!$Z435)</f>
        <v/>
      </c>
      <c r="AT436" s="166" t="str">
        <f t="shared" si="167"/>
        <v/>
      </c>
      <c r="AU436" s="166" t="str">
        <f t="shared" si="153"/>
        <v>NA</v>
      </c>
      <c r="AV436" s="166" t="str">
        <f>IF(AU436="NA","",IF(AU436=999999, "", IF(AU436=888888, "", IF(COUNTIF($AU$11:AU436,AU436)=1,AU436,""))))</f>
        <v/>
      </c>
      <c r="AW436" s="166" t="str">
        <f t="shared" si="154"/>
        <v>NA</v>
      </c>
      <c r="AX436" s="166" t="str">
        <f>IF(AW436="NA","",IF(AW436=999999, "", IF(AW436=888888, "", IF(COUNTIF($AW$11:AW436,AW436)=1,AW436,""))))</f>
        <v/>
      </c>
      <c r="AY436" s="166" t="str">
        <f t="shared" si="155"/>
        <v>NA</v>
      </c>
      <c r="AZ436" s="166" t="str">
        <f>IF(AY436="NA","",IF(AY436=999999, "", IF(AY436=888888, "", IF(COUNTIF($AY$11:AY436,AY436)=1,AY436,""))))</f>
        <v/>
      </c>
      <c r="BA436" s="166">
        <f t="shared" si="162"/>
        <v>0</v>
      </c>
      <c r="BB436" s="166">
        <f t="shared" si="163"/>
        <v>0</v>
      </c>
      <c r="BC436" s="166" t="str">
        <f t="shared" si="164"/>
        <v/>
      </c>
      <c r="BD436" s="166" t="str">
        <f t="shared" si="156"/>
        <v/>
      </c>
      <c r="BE436" s="120" t="str">
        <f t="shared" si="165"/>
        <v>NA</v>
      </c>
      <c r="BF436" s="120" t="str">
        <f>IF(BE436="NA","",IF(BE436=999999, "", IF(BE436=888888, "", IF(COUNTIF($BE$11:BE436,BE436)=1,BE436,""))))</f>
        <v/>
      </c>
      <c r="BG436" s="121"/>
      <c r="BH436" s="121"/>
      <c r="BI436" s="121"/>
      <c r="BJ436" s="121"/>
      <c r="BK436" s="121"/>
      <c r="BL436" s="121"/>
      <c r="BM436" s="119"/>
      <c r="BN436" s="119"/>
      <c r="BO436" s="119"/>
      <c r="BP436" s="119"/>
      <c r="BQ436" s="119"/>
      <c r="BR436" s="119"/>
      <c r="BS436" s="119"/>
      <c r="BT436" s="119"/>
      <c r="BU436" s="119"/>
      <c r="BV436" s="119"/>
      <c r="BW436" s="119"/>
      <c r="BX436" s="119"/>
      <c r="BY436" s="119"/>
      <c r="BZ436" s="121"/>
      <c r="CA436" s="121"/>
      <c r="CB436" s="121"/>
      <c r="CC436" s="121"/>
      <c r="CD436" s="118"/>
      <c r="CE436" s="118"/>
      <c r="CF436" s="26"/>
      <c r="CG436" s="26"/>
      <c r="CH436" s="26"/>
      <c r="CI436" s="26"/>
      <c r="CJ436" s="26"/>
      <c r="CK436" s="26"/>
      <c r="CL436" s="26"/>
      <c r="CM436" s="26"/>
      <c r="CN436" s="26"/>
      <c r="CO436" s="26"/>
      <c r="CP436" s="26"/>
      <c r="CQ436" s="26"/>
      <c r="CR436" s="26"/>
      <c r="CS436" s="26"/>
      <c r="CT436" s="26"/>
      <c r="CU436" s="26"/>
    </row>
    <row r="437" spans="1:99" ht="15.5" x14ac:dyDescent="0.35">
      <c r="A437" s="203" t="str">
        <f t="shared" si="157"/>
        <v/>
      </c>
      <c r="B437" s="161" t="str">
        <f>IF('Year 8 _2022'!$B436="","", 'Year 8 _2022'!$B436)</f>
        <v/>
      </c>
      <c r="C437" s="160" t="str">
        <f>IF('Year 8 _2022'!$C436="","", 'Year 8 _2022'!$C436)</f>
        <v>NA</v>
      </c>
      <c r="D437" s="149" t="str">
        <f>IF('Year 8 _2022'!$D436="","", 'Year 8 _2022'!$D436)</f>
        <v/>
      </c>
      <c r="E437" s="138"/>
      <c r="F437" s="230" t="str">
        <f>IF('Year 8 _2022'!$E436="","", 'Year 8 _2022'!$E436)</f>
        <v/>
      </c>
      <c r="G437" s="161" t="str">
        <f>IF('Year 8 _2022'!$AB436="","", 'Year 8 _2022'!$AB436)</f>
        <v/>
      </c>
      <c r="H437" s="120"/>
      <c r="I437" s="171" t="str">
        <f>IF('Year 8 _2022'!$I436="","", 'Year 8 _2022'!$I436)</f>
        <v/>
      </c>
      <c r="J437" s="181"/>
      <c r="K437" s="180" t="str">
        <f>IF('Year 8 _2022'!$J436="","", 'Year 8 _2022'!$J436)</f>
        <v/>
      </c>
      <c r="L437" s="181"/>
      <c r="M437" s="180">
        <f t="shared" si="166"/>
        <v>0</v>
      </c>
      <c r="N437" s="180" t="str">
        <f>IF('Year 8 _2022'!$L436="","", 'Year 8 _2022'!$L436)</f>
        <v/>
      </c>
      <c r="O437" s="181"/>
      <c r="P437" s="171">
        <f>IF('Year 8 _2022'!$O436="",0, ('Year 8 _2022'!$O436+'Year 8 _2022'!$R436))</f>
        <v>0</v>
      </c>
      <c r="Q437" s="181"/>
      <c r="R437" s="180">
        <f>IF('Year 8 _2022'!$P436="",0, 'Year 8 _2022'!$P436)</f>
        <v>0</v>
      </c>
      <c r="S437" s="242"/>
      <c r="T437" s="349"/>
      <c r="U437" s="242"/>
      <c r="V437" s="174">
        <f t="shared" si="158"/>
        <v>0</v>
      </c>
      <c r="W437" s="351"/>
      <c r="X437" s="175"/>
      <c r="Y437" s="180">
        <f>IF('Year 8 _2022'!$V436="",0, ('Year 8 _2022'!$V436+'Year 8 _2022'!$Y436))</f>
        <v>0</v>
      </c>
      <c r="Z437" s="181"/>
      <c r="AA437" s="162">
        <f>IF('Year 8 _2022'!$W436="",0, 'Year 8 _2022'!$W436)</f>
        <v>0</v>
      </c>
      <c r="AB437" s="184"/>
      <c r="AC437" s="353"/>
      <c r="AD437" s="120"/>
      <c r="AE437" s="174">
        <f t="shared" si="168"/>
        <v>0</v>
      </c>
      <c r="AF437" s="183"/>
      <c r="AG437" s="165" t="str">
        <f t="shared" si="159"/>
        <v/>
      </c>
      <c r="AH437" s="170" t="str">
        <f t="shared" si="160"/>
        <v/>
      </c>
      <c r="AI437" s="153">
        <f t="shared" si="145"/>
        <v>0</v>
      </c>
      <c r="AJ437" s="166" t="str">
        <f t="shared" si="161"/>
        <v>NA</v>
      </c>
      <c r="AK437" s="166" t="str">
        <f t="shared" si="146"/>
        <v/>
      </c>
      <c r="AL437" s="166" t="str">
        <f t="shared" si="147"/>
        <v/>
      </c>
      <c r="AM437" s="166" t="str">
        <f t="shared" si="148"/>
        <v/>
      </c>
      <c r="AN437" s="166">
        <f t="shared" si="149"/>
        <v>0</v>
      </c>
      <c r="AO437" s="166">
        <f t="shared" si="150"/>
        <v>0</v>
      </c>
      <c r="AP437" s="166">
        <f t="shared" si="151"/>
        <v>0</v>
      </c>
      <c r="AQ437" s="166">
        <f t="shared" si="152"/>
        <v>0</v>
      </c>
      <c r="AR437" s="167" t="str">
        <f>IF('Year 8 _2022'!$S436="","", 'Year 8 _2022'!$S436)</f>
        <v/>
      </c>
      <c r="AS437" s="166" t="str">
        <f>IF('Year 8 _2022'!$Z436="","", 'Year 8 _2022'!$Z436)</f>
        <v/>
      </c>
      <c r="AT437" s="166" t="str">
        <f t="shared" si="167"/>
        <v/>
      </c>
      <c r="AU437" s="166" t="str">
        <f t="shared" si="153"/>
        <v>NA</v>
      </c>
      <c r="AV437" s="166" t="str">
        <f>IF(AU437="NA","",IF(AU437=999999, "", IF(AU437=888888, "", IF(COUNTIF($AU$11:AU437,AU437)=1,AU437,""))))</f>
        <v/>
      </c>
      <c r="AW437" s="166" t="str">
        <f t="shared" si="154"/>
        <v>NA</v>
      </c>
      <c r="AX437" s="166" t="str">
        <f>IF(AW437="NA","",IF(AW437=999999, "", IF(AW437=888888, "", IF(COUNTIF($AW$11:AW437,AW437)=1,AW437,""))))</f>
        <v/>
      </c>
      <c r="AY437" s="166" t="str">
        <f t="shared" si="155"/>
        <v>NA</v>
      </c>
      <c r="AZ437" s="166" t="str">
        <f>IF(AY437="NA","",IF(AY437=999999, "", IF(AY437=888888, "", IF(COUNTIF($AY$11:AY437,AY437)=1,AY437,""))))</f>
        <v/>
      </c>
      <c r="BA437" s="166">
        <f t="shared" si="162"/>
        <v>0</v>
      </c>
      <c r="BB437" s="166">
        <f t="shared" si="163"/>
        <v>0</v>
      </c>
      <c r="BC437" s="166" t="str">
        <f t="shared" si="164"/>
        <v/>
      </c>
      <c r="BD437" s="166" t="str">
        <f t="shared" si="156"/>
        <v/>
      </c>
      <c r="BE437" s="120" t="str">
        <f t="shared" si="165"/>
        <v>NA</v>
      </c>
      <c r="BF437" s="120" t="str">
        <f>IF(BE437="NA","",IF(BE437=999999, "", IF(BE437=888888, "", IF(COUNTIF($BE$11:BE437,BE437)=1,BE437,""))))</f>
        <v/>
      </c>
      <c r="BG437" s="121"/>
      <c r="BH437" s="121"/>
      <c r="BI437" s="121"/>
      <c r="BJ437" s="121"/>
      <c r="BK437" s="121"/>
      <c r="BL437" s="121"/>
      <c r="BM437" s="119"/>
      <c r="BN437" s="119"/>
      <c r="BO437" s="119"/>
      <c r="BP437" s="119"/>
      <c r="BQ437" s="119"/>
      <c r="BR437" s="119"/>
      <c r="BS437" s="119"/>
      <c r="BT437" s="119"/>
      <c r="BU437" s="119"/>
      <c r="BV437" s="119"/>
      <c r="BW437" s="119"/>
      <c r="BX437" s="119"/>
      <c r="BY437" s="119"/>
      <c r="BZ437" s="121"/>
      <c r="CA437" s="121"/>
      <c r="CB437" s="121"/>
      <c r="CC437" s="121"/>
      <c r="CD437" s="118"/>
      <c r="CE437" s="118"/>
      <c r="CF437" s="26"/>
      <c r="CG437" s="26"/>
      <c r="CH437" s="26"/>
      <c r="CI437" s="26"/>
      <c r="CJ437" s="26"/>
      <c r="CK437" s="26"/>
      <c r="CL437" s="26"/>
      <c r="CM437" s="26"/>
      <c r="CN437" s="26"/>
      <c r="CO437" s="26"/>
      <c r="CP437" s="26"/>
      <c r="CQ437" s="26"/>
      <c r="CR437" s="26"/>
      <c r="CS437" s="26"/>
      <c r="CT437" s="26"/>
      <c r="CU437" s="26"/>
    </row>
    <row r="438" spans="1:99" ht="15.5" x14ac:dyDescent="0.35">
      <c r="A438" s="203" t="str">
        <f t="shared" si="157"/>
        <v/>
      </c>
      <c r="B438" s="161" t="str">
        <f>IF('Year 8 _2022'!$B437="","", 'Year 8 _2022'!$B437)</f>
        <v/>
      </c>
      <c r="C438" s="160" t="str">
        <f>IF('Year 8 _2022'!$C437="","", 'Year 8 _2022'!$C437)</f>
        <v>NA</v>
      </c>
      <c r="D438" s="149" t="str">
        <f>IF('Year 8 _2022'!$D437="","", 'Year 8 _2022'!$D437)</f>
        <v/>
      </c>
      <c r="E438" s="138"/>
      <c r="F438" s="230" t="str">
        <f>IF('Year 8 _2022'!$E437="","", 'Year 8 _2022'!$E437)</f>
        <v/>
      </c>
      <c r="G438" s="161" t="str">
        <f>IF('Year 8 _2022'!$AB437="","", 'Year 8 _2022'!$AB437)</f>
        <v/>
      </c>
      <c r="H438" s="120"/>
      <c r="I438" s="171" t="str">
        <f>IF('Year 8 _2022'!$I437="","", 'Year 8 _2022'!$I437)</f>
        <v/>
      </c>
      <c r="J438" s="181"/>
      <c r="K438" s="180" t="str">
        <f>IF('Year 8 _2022'!$J437="","", 'Year 8 _2022'!$J437)</f>
        <v/>
      </c>
      <c r="L438" s="181"/>
      <c r="M438" s="180">
        <f t="shared" si="166"/>
        <v>0</v>
      </c>
      <c r="N438" s="180" t="str">
        <f>IF('Year 8 _2022'!$L437="","", 'Year 8 _2022'!$L437)</f>
        <v/>
      </c>
      <c r="O438" s="181"/>
      <c r="P438" s="171">
        <f>IF('Year 8 _2022'!$O437="",0, ('Year 8 _2022'!$O437+'Year 8 _2022'!$R437))</f>
        <v>0</v>
      </c>
      <c r="Q438" s="181"/>
      <c r="R438" s="180">
        <f>IF('Year 8 _2022'!$P437="",0, 'Year 8 _2022'!$P437)</f>
        <v>0</v>
      </c>
      <c r="S438" s="242"/>
      <c r="T438" s="349"/>
      <c r="U438" s="242"/>
      <c r="V438" s="174">
        <f t="shared" si="158"/>
        <v>0</v>
      </c>
      <c r="W438" s="351"/>
      <c r="X438" s="175"/>
      <c r="Y438" s="180">
        <f>IF('Year 8 _2022'!$V437="",0, ('Year 8 _2022'!$V437+'Year 8 _2022'!$Y437))</f>
        <v>0</v>
      </c>
      <c r="Z438" s="181"/>
      <c r="AA438" s="162">
        <f>IF('Year 8 _2022'!$W437="",0, 'Year 8 _2022'!$W437)</f>
        <v>0</v>
      </c>
      <c r="AB438" s="184"/>
      <c r="AC438" s="353"/>
      <c r="AD438" s="120"/>
      <c r="AE438" s="174">
        <f t="shared" si="168"/>
        <v>0</v>
      </c>
      <c r="AF438" s="183"/>
      <c r="AG438" s="165" t="str">
        <f t="shared" si="159"/>
        <v/>
      </c>
      <c r="AH438" s="170" t="str">
        <f t="shared" si="160"/>
        <v/>
      </c>
      <c r="AI438" s="153">
        <f t="shared" si="145"/>
        <v>0</v>
      </c>
      <c r="AJ438" s="166" t="str">
        <f t="shared" si="161"/>
        <v>NA</v>
      </c>
      <c r="AK438" s="166" t="str">
        <f t="shared" si="146"/>
        <v/>
      </c>
      <c r="AL438" s="166" t="str">
        <f t="shared" si="147"/>
        <v/>
      </c>
      <c r="AM438" s="166" t="str">
        <f t="shared" si="148"/>
        <v/>
      </c>
      <c r="AN438" s="166">
        <f t="shared" si="149"/>
        <v>0</v>
      </c>
      <c r="AO438" s="166">
        <f t="shared" si="150"/>
        <v>0</v>
      </c>
      <c r="AP438" s="166">
        <f t="shared" si="151"/>
        <v>0</v>
      </c>
      <c r="AQ438" s="166">
        <f t="shared" si="152"/>
        <v>0</v>
      </c>
      <c r="AR438" s="167" t="str">
        <f>IF('Year 8 _2022'!$S437="","", 'Year 8 _2022'!$S437)</f>
        <v/>
      </c>
      <c r="AS438" s="166" t="str">
        <f>IF('Year 8 _2022'!$Z437="","", 'Year 8 _2022'!$Z437)</f>
        <v/>
      </c>
      <c r="AT438" s="166" t="str">
        <f t="shared" si="167"/>
        <v/>
      </c>
      <c r="AU438" s="166" t="str">
        <f t="shared" si="153"/>
        <v>NA</v>
      </c>
      <c r="AV438" s="166" t="str">
        <f>IF(AU438="NA","",IF(AU438=999999, "", IF(AU438=888888, "", IF(COUNTIF($AU$11:AU438,AU438)=1,AU438,""))))</f>
        <v/>
      </c>
      <c r="AW438" s="166" t="str">
        <f t="shared" si="154"/>
        <v>NA</v>
      </c>
      <c r="AX438" s="166" t="str">
        <f>IF(AW438="NA","",IF(AW438=999999, "", IF(AW438=888888, "", IF(COUNTIF($AW$11:AW438,AW438)=1,AW438,""))))</f>
        <v/>
      </c>
      <c r="AY438" s="166" t="str">
        <f t="shared" si="155"/>
        <v>NA</v>
      </c>
      <c r="AZ438" s="166" t="str">
        <f>IF(AY438="NA","",IF(AY438=999999, "", IF(AY438=888888, "", IF(COUNTIF($AY$11:AY438,AY438)=1,AY438,""))))</f>
        <v/>
      </c>
      <c r="BA438" s="166">
        <f t="shared" si="162"/>
        <v>0</v>
      </c>
      <c r="BB438" s="166">
        <f t="shared" si="163"/>
        <v>0</v>
      </c>
      <c r="BC438" s="166" t="str">
        <f t="shared" si="164"/>
        <v/>
      </c>
      <c r="BD438" s="166" t="str">
        <f t="shared" si="156"/>
        <v/>
      </c>
      <c r="BE438" s="120" t="str">
        <f t="shared" si="165"/>
        <v>NA</v>
      </c>
      <c r="BF438" s="120" t="str">
        <f>IF(BE438="NA","",IF(BE438=999999, "", IF(BE438=888888, "", IF(COUNTIF($BE$11:BE438,BE438)=1,BE438,""))))</f>
        <v/>
      </c>
      <c r="BG438" s="121"/>
      <c r="BH438" s="121"/>
      <c r="BI438" s="121"/>
      <c r="BJ438" s="121"/>
      <c r="BK438" s="121"/>
      <c r="BL438" s="121"/>
      <c r="BM438" s="119"/>
      <c r="BN438" s="119"/>
      <c r="BO438" s="119"/>
      <c r="BP438" s="119"/>
      <c r="BQ438" s="119"/>
      <c r="BR438" s="119"/>
      <c r="BS438" s="119"/>
      <c r="BT438" s="119"/>
      <c r="BU438" s="119"/>
      <c r="BV438" s="119"/>
      <c r="BW438" s="119"/>
      <c r="BX438" s="119"/>
      <c r="BY438" s="119"/>
      <c r="BZ438" s="121"/>
      <c r="CA438" s="121"/>
      <c r="CB438" s="121"/>
      <c r="CC438" s="121"/>
      <c r="CD438" s="118"/>
      <c r="CE438" s="118"/>
      <c r="CF438" s="26"/>
      <c r="CG438" s="26"/>
      <c r="CH438" s="26"/>
      <c r="CI438" s="26"/>
      <c r="CJ438" s="26"/>
      <c r="CK438" s="26"/>
      <c r="CL438" s="26"/>
      <c r="CM438" s="26"/>
      <c r="CN438" s="26"/>
      <c r="CO438" s="26"/>
      <c r="CP438" s="26"/>
      <c r="CQ438" s="26"/>
      <c r="CR438" s="26"/>
      <c r="CS438" s="26"/>
      <c r="CT438" s="26"/>
      <c r="CU438" s="26"/>
    </row>
    <row r="439" spans="1:99" ht="15.5" x14ac:dyDescent="0.35">
      <c r="A439" s="203" t="str">
        <f t="shared" si="157"/>
        <v/>
      </c>
      <c r="B439" s="161" t="str">
        <f>IF('Year 8 _2022'!$B438="","", 'Year 8 _2022'!$B438)</f>
        <v/>
      </c>
      <c r="C439" s="160" t="str">
        <f>IF('Year 8 _2022'!$C438="","", 'Year 8 _2022'!$C438)</f>
        <v>NA</v>
      </c>
      <c r="D439" s="149" t="str">
        <f>IF('Year 8 _2022'!$D438="","", 'Year 8 _2022'!$D438)</f>
        <v/>
      </c>
      <c r="E439" s="138"/>
      <c r="F439" s="230" t="str">
        <f>IF('Year 8 _2022'!$E438="","", 'Year 8 _2022'!$E438)</f>
        <v/>
      </c>
      <c r="G439" s="161" t="str">
        <f>IF('Year 8 _2022'!$AB438="","", 'Year 8 _2022'!$AB438)</f>
        <v/>
      </c>
      <c r="H439" s="120"/>
      <c r="I439" s="171" t="str">
        <f>IF('Year 8 _2022'!$I438="","", 'Year 8 _2022'!$I438)</f>
        <v/>
      </c>
      <c r="J439" s="181"/>
      <c r="K439" s="180" t="str">
        <f>IF('Year 8 _2022'!$J438="","", 'Year 8 _2022'!$J438)</f>
        <v/>
      </c>
      <c r="L439" s="181"/>
      <c r="M439" s="180">
        <f t="shared" si="166"/>
        <v>0</v>
      </c>
      <c r="N439" s="180" t="str">
        <f>IF('Year 8 _2022'!$L438="","", 'Year 8 _2022'!$L438)</f>
        <v/>
      </c>
      <c r="O439" s="181"/>
      <c r="P439" s="171">
        <f>IF('Year 8 _2022'!$O438="",0, ('Year 8 _2022'!$O438+'Year 8 _2022'!$R438))</f>
        <v>0</v>
      </c>
      <c r="Q439" s="181"/>
      <c r="R439" s="180">
        <f>IF('Year 8 _2022'!$P438="",0, 'Year 8 _2022'!$P438)</f>
        <v>0</v>
      </c>
      <c r="S439" s="242"/>
      <c r="T439" s="349"/>
      <c r="U439" s="242"/>
      <c r="V439" s="174">
        <f t="shared" si="158"/>
        <v>0</v>
      </c>
      <c r="W439" s="351"/>
      <c r="X439" s="175"/>
      <c r="Y439" s="180">
        <f>IF('Year 8 _2022'!$V438="",0, ('Year 8 _2022'!$V438+'Year 8 _2022'!$Y438))</f>
        <v>0</v>
      </c>
      <c r="Z439" s="181"/>
      <c r="AA439" s="162">
        <f>IF('Year 8 _2022'!$W438="",0, 'Year 8 _2022'!$W438)</f>
        <v>0</v>
      </c>
      <c r="AB439" s="184"/>
      <c r="AC439" s="353"/>
      <c r="AD439" s="120"/>
      <c r="AE439" s="174">
        <f t="shared" si="168"/>
        <v>0</v>
      </c>
      <c r="AF439" s="183"/>
      <c r="AG439" s="165" t="str">
        <f t="shared" si="159"/>
        <v/>
      </c>
      <c r="AH439" s="170" t="str">
        <f t="shared" si="160"/>
        <v/>
      </c>
      <c r="AI439" s="153">
        <f t="shared" si="145"/>
        <v>0</v>
      </c>
      <c r="AJ439" s="166" t="str">
        <f t="shared" si="161"/>
        <v>NA</v>
      </c>
      <c r="AK439" s="166" t="str">
        <f t="shared" si="146"/>
        <v/>
      </c>
      <c r="AL439" s="166" t="str">
        <f t="shared" si="147"/>
        <v/>
      </c>
      <c r="AM439" s="166" t="str">
        <f t="shared" si="148"/>
        <v/>
      </c>
      <c r="AN439" s="166">
        <f t="shared" si="149"/>
        <v>0</v>
      </c>
      <c r="AO439" s="166">
        <f t="shared" si="150"/>
        <v>0</v>
      </c>
      <c r="AP439" s="166">
        <f t="shared" si="151"/>
        <v>0</v>
      </c>
      <c r="AQ439" s="166">
        <f t="shared" si="152"/>
        <v>0</v>
      </c>
      <c r="AR439" s="167" t="str">
        <f>IF('Year 8 _2022'!$S438="","", 'Year 8 _2022'!$S438)</f>
        <v/>
      </c>
      <c r="AS439" s="166" t="str">
        <f>IF('Year 8 _2022'!$Z438="","", 'Year 8 _2022'!$Z438)</f>
        <v/>
      </c>
      <c r="AT439" s="166" t="str">
        <f t="shared" si="167"/>
        <v/>
      </c>
      <c r="AU439" s="166" t="str">
        <f t="shared" si="153"/>
        <v>NA</v>
      </c>
      <c r="AV439" s="166" t="str">
        <f>IF(AU439="NA","",IF(AU439=999999, "", IF(AU439=888888, "", IF(COUNTIF($AU$11:AU439,AU439)=1,AU439,""))))</f>
        <v/>
      </c>
      <c r="AW439" s="166" t="str">
        <f t="shared" si="154"/>
        <v>NA</v>
      </c>
      <c r="AX439" s="166" t="str">
        <f>IF(AW439="NA","",IF(AW439=999999, "", IF(AW439=888888, "", IF(COUNTIF($AW$11:AW439,AW439)=1,AW439,""))))</f>
        <v/>
      </c>
      <c r="AY439" s="166" t="str">
        <f t="shared" si="155"/>
        <v>NA</v>
      </c>
      <c r="AZ439" s="166" t="str">
        <f>IF(AY439="NA","",IF(AY439=999999, "", IF(AY439=888888, "", IF(COUNTIF($AY$11:AY439,AY439)=1,AY439,""))))</f>
        <v/>
      </c>
      <c r="BA439" s="166">
        <f t="shared" si="162"/>
        <v>0</v>
      </c>
      <c r="BB439" s="166">
        <f t="shared" si="163"/>
        <v>0</v>
      </c>
      <c r="BC439" s="166" t="str">
        <f t="shared" si="164"/>
        <v/>
      </c>
      <c r="BD439" s="166" t="str">
        <f t="shared" si="156"/>
        <v/>
      </c>
      <c r="BE439" s="120" t="str">
        <f t="shared" si="165"/>
        <v>NA</v>
      </c>
      <c r="BF439" s="120" t="str">
        <f>IF(BE439="NA","",IF(BE439=999999, "", IF(BE439=888888, "", IF(COUNTIF($BE$11:BE439,BE439)=1,BE439,""))))</f>
        <v/>
      </c>
      <c r="BG439" s="121"/>
      <c r="BH439" s="121"/>
      <c r="BI439" s="121"/>
      <c r="BJ439" s="121"/>
      <c r="BK439" s="121"/>
      <c r="BL439" s="121"/>
      <c r="BM439" s="119"/>
      <c r="BN439" s="119"/>
      <c r="BO439" s="119"/>
      <c r="BP439" s="119"/>
      <c r="BQ439" s="119"/>
      <c r="BR439" s="119"/>
      <c r="BS439" s="119"/>
      <c r="BT439" s="119"/>
      <c r="BU439" s="119"/>
      <c r="BV439" s="119"/>
      <c r="BW439" s="119"/>
      <c r="BX439" s="119"/>
      <c r="BY439" s="119"/>
      <c r="BZ439" s="121"/>
      <c r="CA439" s="121"/>
      <c r="CB439" s="121"/>
      <c r="CC439" s="121"/>
      <c r="CD439" s="118"/>
      <c r="CE439" s="118"/>
      <c r="CF439" s="26"/>
      <c r="CG439" s="26"/>
      <c r="CH439" s="26"/>
      <c r="CI439" s="26"/>
      <c r="CJ439" s="26"/>
      <c r="CK439" s="26"/>
      <c r="CL439" s="26"/>
      <c r="CM439" s="26"/>
      <c r="CN439" s="26"/>
      <c r="CO439" s="26"/>
      <c r="CP439" s="26"/>
      <c r="CQ439" s="26"/>
      <c r="CR439" s="26"/>
      <c r="CS439" s="26"/>
      <c r="CT439" s="26"/>
      <c r="CU439" s="26"/>
    </row>
    <row r="440" spans="1:99" ht="15.5" x14ac:dyDescent="0.35">
      <c r="A440" s="203" t="str">
        <f t="shared" si="157"/>
        <v/>
      </c>
      <c r="B440" s="161" t="str">
        <f>IF('Year 8 _2022'!$B439="","", 'Year 8 _2022'!$B439)</f>
        <v/>
      </c>
      <c r="C440" s="160" t="str">
        <f>IF('Year 8 _2022'!$C439="","", 'Year 8 _2022'!$C439)</f>
        <v>NA</v>
      </c>
      <c r="D440" s="149" t="str">
        <f>IF('Year 8 _2022'!$D439="","", 'Year 8 _2022'!$D439)</f>
        <v/>
      </c>
      <c r="E440" s="138"/>
      <c r="F440" s="230" t="str">
        <f>IF('Year 8 _2022'!$E439="","", 'Year 8 _2022'!$E439)</f>
        <v/>
      </c>
      <c r="G440" s="161" t="str">
        <f>IF('Year 8 _2022'!$AB439="","", 'Year 8 _2022'!$AB439)</f>
        <v/>
      </c>
      <c r="H440" s="120"/>
      <c r="I440" s="171" t="str">
        <f>IF('Year 8 _2022'!$I439="","", 'Year 8 _2022'!$I439)</f>
        <v/>
      </c>
      <c r="J440" s="181"/>
      <c r="K440" s="180" t="str">
        <f>IF('Year 8 _2022'!$J439="","", 'Year 8 _2022'!$J439)</f>
        <v/>
      </c>
      <c r="L440" s="181"/>
      <c r="M440" s="180">
        <f t="shared" si="166"/>
        <v>0</v>
      </c>
      <c r="N440" s="180" t="str">
        <f>IF('Year 8 _2022'!$L439="","", 'Year 8 _2022'!$L439)</f>
        <v/>
      </c>
      <c r="O440" s="181"/>
      <c r="P440" s="171">
        <f>IF('Year 8 _2022'!$O439="",0, ('Year 8 _2022'!$O439+'Year 8 _2022'!$R439))</f>
        <v>0</v>
      </c>
      <c r="Q440" s="181"/>
      <c r="R440" s="180">
        <f>IF('Year 8 _2022'!$P439="",0, 'Year 8 _2022'!$P439)</f>
        <v>0</v>
      </c>
      <c r="S440" s="242"/>
      <c r="T440" s="349"/>
      <c r="U440" s="242"/>
      <c r="V440" s="174">
        <f t="shared" si="158"/>
        <v>0</v>
      </c>
      <c r="W440" s="351"/>
      <c r="X440" s="175"/>
      <c r="Y440" s="180">
        <f>IF('Year 8 _2022'!$V439="",0, ('Year 8 _2022'!$V439+'Year 8 _2022'!$Y439))</f>
        <v>0</v>
      </c>
      <c r="Z440" s="181"/>
      <c r="AA440" s="162">
        <f>IF('Year 8 _2022'!$W439="",0, 'Year 8 _2022'!$W439)</f>
        <v>0</v>
      </c>
      <c r="AB440" s="184"/>
      <c r="AC440" s="353"/>
      <c r="AD440" s="120"/>
      <c r="AE440" s="174">
        <f t="shared" si="168"/>
        <v>0</v>
      </c>
      <c r="AF440" s="183"/>
      <c r="AG440" s="165" t="str">
        <f t="shared" si="159"/>
        <v/>
      </c>
      <c r="AH440" s="170" t="str">
        <f t="shared" si="160"/>
        <v/>
      </c>
      <c r="AI440" s="153">
        <f t="shared" si="145"/>
        <v>0</v>
      </c>
      <c r="AJ440" s="166" t="str">
        <f t="shared" si="161"/>
        <v>NA</v>
      </c>
      <c r="AK440" s="166" t="str">
        <f t="shared" si="146"/>
        <v/>
      </c>
      <c r="AL440" s="166" t="str">
        <f t="shared" si="147"/>
        <v/>
      </c>
      <c r="AM440" s="166" t="str">
        <f t="shared" si="148"/>
        <v/>
      </c>
      <c r="AN440" s="166">
        <f t="shared" si="149"/>
        <v>0</v>
      </c>
      <c r="AO440" s="166">
        <f t="shared" si="150"/>
        <v>0</v>
      </c>
      <c r="AP440" s="166">
        <f t="shared" si="151"/>
        <v>0</v>
      </c>
      <c r="AQ440" s="166">
        <f t="shared" si="152"/>
        <v>0</v>
      </c>
      <c r="AR440" s="167" t="str">
        <f>IF('Year 8 _2022'!$S439="","", 'Year 8 _2022'!$S439)</f>
        <v/>
      </c>
      <c r="AS440" s="166" t="str">
        <f>IF('Year 8 _2022'!$Z439="","", 'Year 8 _2022'!$Z439)</f>
        <v/>
      </c>
      <c r="AT440" s="166" t="str">
        <f t="shared" si="167"/>
        <v/>
      </c>
      <c r="AU440" s="166" t="str">
        <f t="shared" si="153"/>
        <v>NA</v>
      </c>
      <c r="AV440" s="166" t="str">
        <f>IF(AU440="NA","",IF(AU440=999999, "", IF(AU440=888888, "", IF(COUNTIF($AU$11:AU440,AU440)=1,AU440,""))))</f>
        <v/>
      </c>
      <c r="AW440" s="166" t="str">
        <f t="shared" si="154"/>
        <v>NA</v>
      </c>
      <c r="AX440" s="166" t="str">
        <f>IF(AW440="NA","",IF(AW440=999999, "", IF(AW440=888888, "", IF(COUNTIF($AW$11:AW440,AW440)=1,AW440,""))))</f>
        <v/>
      </c>
      <c r="AY440" s="166" t="str">
        <f t="shared" si="155"/>
        <v>NA</v>
      </c>
      <c r="AZ440" s="166" t="str">
        <f>IF(AY440="NA","",IF(AY440=999999, "", IF(AY440=888888, "", IF(COUNTIF($AY$11:AY440,AY440)=1,AY440,""))))</f>
        <v/>
      </c>
      <c r="BA440" s="166">
        <f t="shared" si="162"/>
        <v>0</v>
      </c>
      <c r="BB440" s="166">
        <f t="shared" si="163"/>
        <v>0</v>
      </c>
      <c r="BC440" s="166" t="str">
        <f t="shared" si="164"/>
        <v/>
      </c>
      <c r="BD440" s="166" t="str">
        <f t="shared" si="156"/>
        <v/>
      </c>
      <c r="BE440" s="120" t="str">
        <f t="shared" si="165"/>
        <v>NA</v>
      </c>
      <c r="BF440" s="120" t="str">
        <f>IF(BE440="NA","",IF(BE440=999999, "", IF(BE440=888888, "", IF(COUNTIF($BE$11:BE440,BE440)=1,BE440,""))))</f>
        <v/>
      </c>
      <c r="BG440" s="121"/>
      <c r="BH440" s="121"/>
      <c r="BI440" s="121"/>
      <c r="BJ440" s="121"/>
      <c r="BK440" s="121"/>
      <c r="BL440" s="121"/>
      <c r="BM440" s="119"/>
      <c r="BN440" s="119"/>
      <c r="BO440" s="119"/>
      <c r="BP440" s="119"/>
      <c r="BQ440" s="119"/>
      <c r="BR440" s="119"/>
      <c r="BS440" s="119"/>
      <c r="BT440" s="119"/>
      <c r="BU440" s="119"/>
      <c r="BV440" s="119"/>
      <c r="BW440" s="119"/>
      <c r="BX440" s="119"/>
      <c r="BY440" s="119"/>
      <c r="BZ440" s="121"/>
      <c r="CA440" s="121"/>
      <c r="CB440" s="121"/>
      <c r="CC440" s="121"/>
      <c r="CD440" s="118"/>
      <c r="CE440" s="118"/>
      <c r="CF440" s="26"/>
      <c r="CG440" s="26"/>
      <c r="CH440" s="26"/>
      <c r="CI440" s="26"/>
      <c r="CJ440" s="26"/>
      <c r="CK440" s="26"/>
      <c r="CL440" s="26"/>
      <c r="CM440" s="26"/>
      <c r="CN440" s="26"/>
      <c r="CO440" s="26"/>
      <c r="CP440" s="26"/>
      <c r="CQ440" s="26"/>
      <c r="CR440" s="26"/>
      <c r="CS440" s="26"/>
      <c r="CT440" s="26"/>
      <c r="CU440" s="26"/>
    </row>
    <row r="441" spans="1:99" ht="15.5" x14ac:dyDescent="0.35">
      <c r="A441" s="203" t="str">
        <f t="shared" si="157"/>
        <v/>
      </c>
      <c r="B441" s="161" t="str">
        <f>IF('Year 8 _2022'!$B440="","", 'Year 8 _2022'!$B440)</f>
        <v/>
      </c>
      <c r="C441" s="160" t="str">
        <f>IF('Year 8 _2022'!$C440="","", 'Year 8 _2022'!$C440)</f>
        <v>NA</v>
      </c>
      <c r="D441" s="149" t="str">
        <f>IF('Year 8 _2022'!$D440="","", 'Year 8 _2022'!$D440)</f>
        <v/>
      </c>
      <c r="E441" s="138"/>
      <c r="F441" s="230" t="str">
        <f>IF('Year 8 _2022'!$E440="","", 'Year 8 _2022'!$E440)</f>
        <v/>
      </c>
      <c r="G441" s="161" t="str">
        <f>IF('Year 8 _2022'!$AB440="","", 'Year 8 _2022'!$AB440)</f>
        <v/>
      </c>
      <c r="H441" s="120"/>
      <c r="I441" s="171" t="str">
        <f>IF('Year 8 _2022'!$I440="","", 'Year 8 _2022'!$I440)</f>
        <v/>
      </c>
      <c r="J441" s="181"/>
      <c r="K441" s="180" t="str">
        <f>IF('Year 8 _2022'!$J440="","", 'Year 8 _2022'!$J440)</f>
        <v/>
      </c>
      <c r="L441" s="181"/>
      <c r="M441" s="180">
        <f t="shared" si="166"/>
        <v>0</v>
      </c>
      <c r="N441" s="180" t="str">
        <f>IF('Year 8 _2022'!$L440="","", 'Year 8 _2022'!$L440)</f>
        <v/>
      </c>
      <c r="O441" s="181"/>
      <c r="P441" s="171">
        <f>IF('Year 8 _2022'!$O440="",0, ('Year 8 _2022'!$O440+'Year 8 _2022'!$R440))</f>
        <v>0</v>
      </c>
      <c r="Q441" s="181"/>
      <c r="R441" s="180">
        <f>IF('Year 8 _2022'!$P440="",0, 'Year 8 _2022'!$P440)</f>
        <v>0</v>
      </c>
      <c r="S441" s="242"/>
      <c r="T441" s="349"/>
      <c r="U441" s="242"/>
      <c r="V441" s="174">
        <f t="shared" si="158"/>
        <v>0</v>
      </c>
      <c r="W441" s="351"/>
      <c r="X441" s="175"/>
      <c r="Y441" s="180">
        <f>IF('Year 8 _2022'!$V440="",0, ('Year 8 _2022'!$V440+'Year 8 _2022'!$Y440))</f>
        <v>0</v>
      </c>
      <c r="Z441" s="181"/>
      <c r="AA441" s="162">
        <f>IF('Year 8 _2022'!$W440="",0, 'Year 8 _2022'!$W440)</f>
        <v>0</v>
      </c>
      <c r="AB441" s="184"/>
      <c r="AC441" s="353"/>
      <c r="AD441" s="120"/>
      <c r="AE441" s="174">
        <f t="shared" si="168"/>
        <v>0</v>
      </c>
      <c r="AF441" s="183"/>
      <c r="AG441" s="165" t="str">
        <f t="shared" si="159"/>
        <v/>
      </c>
      <c r="AH441" s="170" t="str">
        <f t="shared" si="160"/>
        <v/>
      </c>
      <c r="AI441" s="153">
        <f t="shared" si="145"/>
        <v>0</v>
      </c>
      <c r="AJ441" s="166" t="str">
        <f t="shared" si="161"/>
        <v>NA</v>
      </c>
      <c r="AK441" s="166" t="str">
        <f t="shared" si="146"/>
        <v/>
      </c>
      <c r="AL441" s="166" t="str">
        <f t="shared" si="147"/>
        <v/>
      </c>
      <c r="AM441" s="166" t="str">
        <f t="shared" si="148"/>
        <v/>
      </c>
      <c r="AN441" s="166">
        <f t="shared" si="149"/>
        <v>0</v>
      </c>
      <c r="AO441" s="166">
        <f t="shared" si="150"/>
        <v>0</v>
      </c>
      <c r="AP441" s="166">
        <f t="shared" si="151"/>
        <v>0</v>
      </c>
      <c r="AQ441" s="166">
        <f t="shared" si="152"/>
        <v>0</v>
      </c>
      <c r="AR441" s="167" t="str">
        <f>IF('Year 8 _2022'!$S440="","", 'Year 8 _2022'!$S440)</f>
        <v/>
      </c>
      <c r="AS441" s="166" t="str">
        <f>IF('Year 8 _2022'!$Z440="","", 'Year 8 _2022'!$Z440)</f>
        <v/>
      </c>
      <c r="AT441" s="166" t="str">
        <f t="shared" si="167"/>
        <v/>
      </c>
      <c r="AU441" s="166" t="str">
        <f t="shared" si="153"/>
        <v>NA</v>
      </c>
      <c r="AV441" s="166" t="str">
        <f>IF(AU441="NA","",IF(AU441=999999, "", IF(AU441=888888, "", IF(COUNTIF($AU$11:AU441,AU441)=1,AU441,""))))</f>
        <v/>
      </c>
      <c r="AW441" s="166" t="str">
        <f t="shared" si="154"/>
        <v>NA</v>
      </c>
      <c r="AX441" s="166" t="str">
        <f>IF(AW441="NA","",IF(AW441=999999, "", IF(AW441=888888, "", IF(COUNTIF($AW$11:AW441,AW441)=1,AW441,""))))</f>
        <v/>
      </c>
      <c r="AY441" s="166" t="str">
        <f t="shared" si="155"/>
        <v>NA</v>
      </c>
      <c r="AZ441" s="166" t="str">
        <f>IF(AY441="NA","",IF(AY441=999999, "", IF(AY441=888888, "", IF(COUNTIF($AY$11:AY441,AY441)=1,AY441,""))))</f>
        <v/>
      </c>
      <c r="BA441" s="166">
        <f t="shared" si="162"/>
        <v>0</v>
      </c>
      <c r="BB441" s="166">
        <f t="shared" si="163"/>
        <v>0</v>
      </c>
      <c r="BC441" s="166" t="str">
        <f t="shared" si="164"/>
        <v/>
      </c>
      <c r="BD441" s="166" t="str">
        <f t="shared" si="156"/>
        <v/>
      </c>
      <c r="BE441" s="120" t="str">
        <f t="shared" si="165"/>
        <v>NA</v>
      </c>
      <c r="BF441" s="120" t="str">
        <f>IF(BE441="NA","",IF(BE441=999999, "", IF(BE441=888888, "", IF(COUNTIF($BE$11:BE441,BE441)=1,BE441,""))))</f>
        <v/>
      </c>
      <c r="BG441" s="121"/>
      <c r="BH441" s="121"/>
      <c r="BI441" s="121"/>
      <c r="BJ441" s="121"/>
      <c r="BK441" s="121"/>
      <c r="BL441" s="121"/>
      <c r="BM441" s="119"/>
      <c r="BN441" s="119"/>
      <c r="BO441" s="119"/>
      <c r="BP441" s="119"/>
      <c r="BQ441" s="119"/>
      <c r="BR441" s="119"/>
      <c r="BS441" s="119"/>
      <c r="BT441" s="119"/>
      <c r="BU441" s="119"/>
      <c r="BV441" s="119"/>
      <c r="BW441" s="119"/>
      <c r="BX441" s="119"/>
      <c r="BY441" s="119"/>
      <c r="BZ441" s="121"/>
      <c r="CA441" s="121"/>
      <c r="CB441" s="121"/>
      <c r="CC441" s="121"/>
      <c r="CD441" s="118"/>
      <c r="CE441" s="118"/>
      <c r="CF441" s="26"/>
      <c r="CG441" s="26"/>
      <c r="CH441" s="26"/>
      <c r="CI441" s="26"/>
      <c r="CJ441" s="26"/>
      <c r="CK441" s="26"/>
      <c r="CL441" s="26"/>
      <c r="CM441" s="26"/>
      <c r="CN441" s="26"/>
      <c r="CO441" s="26"/>
      <c r="CP441" s="26"/>
      <c r="CQ441" s="26"/>
      <c r="CR441" s="26"/>
      <c r="CS441" s="26"/>
      <c r="CT441" s="26"/>
      <c r="CU441" s="26"/>
    </row>
    <row r="442" spans="1:99" ht="15.5" x14ac:dyDescent="0.35">
      <c r="A442" s="203" t="str">
        <f t="shared" si="157"/>
        <v/>
      </c>
      <c r="B442" s="161" t="str">
        <f>IF('Year 8 _2022'!$B441="","", 'Year 8 _2022'!$B441)</f>
        <v/>
      </c>
      <c r="C442" s="160" t="str">
        <f>IF('Year 8 _2022'!$C441="","", 'Year 8 _2022'!$C441)</f>
        <v>NA</v>
      </c>
      <c r="D442" s="149" t="str">
        <f>IF('Year 8 _2022'!$D441="","", 'Year 8 _2022'!$D441)</f>
        <v/>
      </c>
      <c r="E442" s="138"/>
      <c r="F442" s="230" t="str">
        <f>IF('Year 8 _2022'!$E441="","", 'Year 8 _2022'!$E441)</f>
        <v/>
      </c>
      <c r="G442" s="161" t="str">
        <f>IF('Year 8 _2022'!$AB441="","", 'Year 8 _2022'!$AB441)</f>
        <v/>
      </c>
      <c r="H442" s="120"/>
      <c r="I442" s="171" t="str">
        <f>IF('Year 8 _2022'!$I441="","", 'Year 8 _2022'!$I441)</f>
        <v/>
      </c>
      <c r="J442" s="181"/>
      <c r="K442" s="180" t="str">
        <f>IF('Year 8 _2022'!$J441="","", 'Year 8 _2022'!$J441)</f>
        <v/>
      </c>
      <c r="L442" s="181"/>
      <c r="M442" s="180">
        <f t="shared" si="166"/>
        <v>0</v>
      </c>
      <c r="N442" s="180" t="str">
        <f>IF('Year 8 _2022'!$L441="","", 'Year 8 _2022'!$L441)</f>
        <v/>
      </c>
      <c r="O442" s="181"/>
      <c r="P442" s="171">
        <f>IF('Year 8 _2022'!$O441="",0, ('Year 8 _2022'!$O441+'Year 8 _2022'!$R441))</f>
        <v>0</v>
      </c>
      <c r="Q442" s="181"/>
      <c r="R442" s="180">
        <f>IF('Year 8 _2022'!$P441="",0, 'Year 8 _2022'!$P441)</f>
        <v>0</v>
      </c>
      <c r="S442" s="242"/>
      <c r="T442" s="349"/>
      <c r="U442" s="242"/>
      <c r="V442" s="174">
        <f t="shared" si="158"/>
        <v>0</v>
      </c>
      <c r="W442" s="351"/>
      <c r="X442" s="175"/>
      <c r="Y442" s="180">
        <f>IF('Year 8 _2022'!$V441="",0, ('Year 8 _2022'!$V441+'Year 8 _2022'!$Y441))</f>
        <v>0</v>
      </c>
      <c r="Z442" s="181"/>
      <c r="AA442" s="162">
        <f>IF('Year 8 _2022'!$W441="",0, 'Year 8 _2022'!$W441)</f>
        <v>0</v>
      </c>
      <c r="AB442" s="184"/>
      <c r="AC442" s="353"/>
      <c r="AD442" s="120"/>
      <c r="AE442" s="174">
        <f t="shared" si="168"/>
        <v>0</v>
      </c>
      <c r="AF442" s="183"/>
      <c r="AG442" s="165" t="str">
        <f t="shared" si="159"/>
        <v/>
      </c>
      <c r="AH442" s="170" t="str">
        <f t="shared" si="160"/>
        <v/>
      </c>
      <c r="AI442" s="153">
        <f t="shared" si="145"/>
        <v>0</v>
      </c>
      <c r="AJ442" s="166" t="str">
        <f t="shared" si="161"/>
        <v>NA</v>
      </c>
      <c r="AK442" s="166" t="str">
        <f t="shared" si="146"/>
        <v/>
      </c>
      <c r="AL442" s="166" t="str">
        <f t="shared" si="147"/>
        <v/>
      </c>
      <c r="AM442" s="166" t="str">
        <f t="shared" si="148"/>
        <v/>
      </c>
      <c r="AN442" s="166">
        <f t="shared" si="149"/>
        <v>0</v>
      </c>
      <c r="AO442" s="166">
        <f t="shared" si="150"/>
        <v>0</v>
      </c>
      <c r="AP442" s="166">
        <f t="shared" si="151"/>
        <v>0</v>
      </c>
      <c r="AQ442" s="166">
        <f t="shared" si="152"/>
        <v>0</v>
      </c>
      <c r="AR442" s="167" t="str">
        <f>IF('Year 8 _2022'!$S441="","", 'Year 8 _2022'!$S441)</f>
        <v/>
      </c>
      <c r="AS442" s="166" t="str">
        <f>IF('Year 8 _2022'!$Z441="","", 'Year 8 _2022'!$Z441)</f>
        <v/>
      </c>
      <c r="AT442" s="166" t="str">
        <f t="shared" si="167"/>
        <v/>
      </c>
      <c r="AU442" s="166" t="str">
        <f t="shared" si="153"/>
        <v>NA</v>
      </c>
      <c r="AV442" s="166" t="str">
        <f>IF(AU442="NA","",IF(AU442=999999, "", IF(AU442=888888, "", IF(COUNTIF($AU$11:AU442,AU442)=1,AU442,""))))</f>
        <v/>
      </c>
      <c r="AW442" s="166" t="str">
        <f t="shared" si="154"/>
        <v>NA</v>
      </c>
      <c r="AX442" s="166" t="str">
        <f>IF(AW442="NA","",IF(AW442=999999, "", IF(AW442=888888, "", IF(COUNTIF($AW$11:AW442,AW442)=1,AW442,""))))</f>
        <v/>
      </c>
      <c r="AY442" s="166" t="str">
        <f t="shared" si="155"/>
        <v>NA</v>
      </c>
      <c r="AZ442" s="166" t="str">
        <f>IF(AY442="NA","",IF(AY442=999999, "", IF(AY442=888888, "", IF(COUNTIF($AY$11:AY442,AY442)=1,AY442,""))))</f>
        <v/>
      </c>
      <c r="BA442" s="166">
        <f t="shared" si="162"/>
        <v>0</v>
      </c>
      <c r="BB442" s="166">
        <f t="shared" si="163"/>
        <v>0</v>
      </c>
      <c r="BC442" s="166" t="str">
        <f t="shared" si="164"/>
        <v/>
      </c>
      <c r="BD442" s="166" t="str">
        <f t="shared" si="156"/>
        <v/>
      </c>
      <c r="BE442" s="120" t="str">
        <f t="shared" si="165"/>
        <v>NA</v>
      </c>
      <c r="BF442" s="120" t="str">
        <f>IF(BE442="NA","",IF(BE442=999999, "", IF(BE442=888888, "", IF(COUNTIF($BE$11:BE442,BE442)=1,BE442,""))))</f>
        <v/>
      </c>
      <c r="BG442" s="121"/>
      <c r="BH442" s="121"/>
      <c r="BI442" s="121"/>
      <c r="BJ442" s="121"/>
      <c r="BK442" s="121"/>
      <c r="BL442" s="121"/>
      <c r="BM442" s="119"/>
      <c r="BN442" s="119"/>
      <c r="BO442" s="119"/>
      <c r="BP442" s="119"/>
      <c r="BQ442" s="119"/>
      <c r="BR442" s="119"/>
      <c r="BS442" s="119"/>
      <c r="BT442" s="119"/>
      <c r="BU442" s="119"/>
      <c r="BV442" s="119"/>
      <c r="BW442" s="119"/>
      <c r="BX442" s="119"/>
      <c r="BY442" s="119"/>
      <c r="BZ442" s="121"/>
      <c r="CA442" s="121"/>
      <c r="CB442" s="121"/>
      <c r="CC442" s="121"/>
      <c r="CD442" s="118"/>
      <c r="CE442" s="118"/>
      <c r="CF442" s="26"/>
      <c r="CG442" s="26"/>
      <c r="CH442" s="26"/>
      <c r="CI442" s="26"/>
      <c r="CJ442" s="26"/>
      <c r="CK442" s="26"/>
      <c r="CL442" s="26"/>
      <c r="CM442" s="26"/>
      <c r="CN442" s="26"/>
      <c r="CO442" s="26"/>
      <c r="CP442" s="26"/>
      <c r="CQ442" s="26"/>
      <c r="CR442" s="26"/>
      <c r="CS442" s="26"/>
      <c r="CT442" s="26"/>
      <c r="CU442" s="26"/>
    </row>
    <row r="443" spans="1:99" ht="15.5" x14ac:dyDescent="0.35">
      <c r="A443" s="203" t="str">
        <f t="shared" si="157"/>
        <v/>
      </c>
      <c r="B443" s="161" t="str">
        <f>IF('Year 8 _2022'!$B442="","", 'Year 8 _2022'!$B442)</f>
        <v/>
      </c>
      <c r="C443" s="160" t="str">
        <f>IF('Year 8 _2022'!$C442="","", 'Year 8 _2022'!$C442)</f>
        <v>NA</v>
      </c>
      <c r="D443" s="149" t="str">
        <f>IF('Year 8 _2022'!$D442="","", 'Year 8 _2022'!$D442)</f>
        <v/>
      </c>
      <c r="E443" s="138"/>
      <c r="F443" s="230" t="str">
        <f>IF('Year 8 _2022'!$E442="","", 'Year 8 _2022'!$E442)</f>
        <v/>
      </c>
      <c r="G443" s="161" t="str">
        <f>IF('Year 8 _2022'!$AB442="","", 'Year 8 _2022'!$AB442)</f>
        <v/>
      </c>
      <c r="H443" s="120"/>
      <c r="I443" s="171" t="str">
        <f>IF('Year 8 _2022'!$I442="","", 'Year 8 _2022'!$I442)</f>
        <v/>
      </c>
      <c r="J443" s="181"/>
      <c r="K443" s="180" t="str">
        <f>IF('Year 8 _2022'!$J442="","", 'Year 8 _2022'!$J442)</f>
        <v/>
      </c>
      <c r="L443" s="181"/>
      <c r="M443" s="180">
        <f t="shared" si="166"/>
        <v>0</v>
      </c>
      <c r="N443" s="180" t="str">
        <f>IF('Year 8 _2022'!$L442="","", 'Year 8 _2022'!$L442)</f>
        <v/>
      </c>
      <c r="O443" s="181"/>
      <c r="P443" s="171">
        <f>IF('Year 8 _2022'!$O442="",0, ('Year 8 _2022'!$O442+'Year 8 _2022'!$R442))</f>
        <v>0</v>
      </c>
      <c r="Q443" s="181"/>
      <c r="R443" s="180">
        <f>IF('Year 8 _2022'!$P442="",0, 'Year 8 _2022'!$P442)</f>
        <v>0</v>
      </c>
      <c r="S443" s="242"/>
      <c r="T443" s="349"/>
      <c r="U443" s="242"/>
      <c r="V443" s="174">
        <f t="shared" si="158"/>
        <v>0</v>
      </c>
      <c r="W443" s="351"/>
      <c r="X443" s="175"/>
      <c r="Y443" s="180">
        <f>IF('Year 8 _2022'!$V442="",0, ('Year 8 _2022'!$V442+'Year 8 _2022'!$Y442))</f>
        <v>0</v>
      </c>
      <c r="Z443" s="181"/>
      <c r="AA443" s="162">
        <f>IF('Year 8 _2022'!$W442="",0, 'Year 8 _2022'!$W442)</f>
        <v>0</v>
      </c>
      <c r="AB443" s="184"/>
      <c r="AC443" s="353"/>
      <c r="AD443" s="120"/>
      <c r="AE443" s="174">
        <f t="shared" si="168"/>
        <v>0</v>
      </c>
      <c r="AF443" s="183"/>
      <c r="AG443" s="165" t="str">
        <f t="shared" si="159"/>
        <v/>
      </c>
      <c r="AH443" s="170" t="str">
        <f t="shared" si="160"/>
        <v/>
      </c>
      <c r="AI443" s="153">
        <f t="shared" si="145"/>
        <v>0</v>
      </c>
      <c r="AJ443" s="166" t="str">
        <f t="shared" si="161"/>
        <v>NA</v>
      </c>
      <c r="AK443" s="166" t="str">
        <f t="shared" si="146"/>
        <v/>
      </c>
      <c r="AL443" s="166" t="str">
        <f t="shared" si="147"/>
        <v/>
      </c>
      <c r="AM443" s="166" t="str">
        <f t="shared" si="148"/>
        <v/>
      </c>
      <c r="AN443" s="166">
        <f t="shared" si="149"/>
        <v>0</v>
      </c>
      <c r="AO443" s="166">
        <f t="shared" si="150"/>
        <v>0</v>
      </c>
      <c r="AP443" s="166">
        <f t="shared" si="151"/>
        <v>0</v>
      </c>
      <c r="AQ443" s="166">
        <f t="shared" si="152"/>
        <v>0</v>
      </c>
      <c r="AR443" s="167" t="str">
        <f>IF('Year 8 _2022'!$S442="","", 'Year 8 _2022'!$S442)</f>
        <v/>
      </c>
      <c r="AS443" s="166" t="str">
        <f>IF('Year 8 _2022'!$Z442="","", 'Year 8 _2022'!$Z442)</f>
        <v/>
      </c>
      <c r="AT443" s="166" t="str">
        <f t="shared" si="167"/>
        <v/>
      </c>
      <c r="AU443" s="166" t="str">
        <f t="shared" si="153"/>
        <v>NA</v>
      </c>
      <c r="AV443" s="166" t="str">
        <f>IF(AU443="NA","",IF(AU443=999999, "", IF(AU443=888888, "", IF(COUNTIF($AU$11:AU443,AU443)=1,AU443,""))))</f>
        <v/>
      </c>
      <c r="AW443" s="166" t="str">
        <f t="shared" si="154"/>
        <v>NA</v>
      </c>
      <c r="AX443" s="166" t="str">
        <f>IF(AW443="NA","",IF(AW443=999999, "", IF(AW443=888888, "", IF(COUNTIF($AW$11:AW443,AW443)=1,AW443,""))))</f>
        <v/>
      </c>
      <c r="AY443" s="166" t="str">
        <f t="shared" si="155"/>
        <v>NA</v>
      </c>
      <c r="AZ443" s="166" t="str">
        <f>IF(AY443="NA","",IF(AY443=999999, "", IF(AY443=888888, "", IF(COUNTIF($AY$11:AY443,AY443)=1,AY443,""))))</f>
        <v/>
      </c>
      <c r="BA443" s="166">
        <f t="shared" si="162"/>
        <v>0</v>
      </c>
      <c r="BB443" s="166">
        <f t="shared" si="163"/>
        <v>0</v>
      </c>
      <c r="BC443" s="166" t="str">
        <f t="shared" si="164"/>
        <v/>
      </c>
      <c r="BD443" s="166" t="str">
        <f t="shared" si="156"/>
        <v/>
      </c>
      <c r="BE443" s="120" t="str">
        <f t="shared" si="165"/>
        <v>NA</v>
      </c>
      <c r="BF443" s="120" t="str">
        <f>IF(BE443="NA","",IF(BE443=999999, "", IF(BE443=888888, "", IF(COUNTIF($BE$11:BE443,BE443)=1,BE443,""))))</f>
        <v/>
      </c>
      <c r="BG443" s="121"/>
      <c r="BH443" s="121"/>
      <c r="BI443" s="121"/>
      <c r="BJ443" s="121"/>
      <c r="BK443" s="121"/>
      <c r="BL443" s="121"/>
      <c r="BM443" s="119"/>
      <c r="BN443" s="119"/>
      <c r="BO443" s="119"/>
      <c r="BP443" s="119"/>
      <c r="BQ443" s="119"/>
      <c r="BR443" s="119"/>
      <c r="BS443" s="119"/>
      <c r="BT443" s="119"/>
      <c r="BU443" s="119"/>
      <c r="BV443" s="119"/>
      <c r="BW443" s="119"/>
      <c r="BX443" s="119"/>
      <c r="BY443" s="119"/>
      <c r="BZ443" s="121"/>
      <c r="CA443" s="121"/>
      <c r="CB443" s="121"/>
      <c r="CC443" s="121"/>
      <c r="CD443" s="118"/>
      <c r="CE443" s="118"/>
      <c r="CF443" s="26"/>
      <c r="CG443" s="26"/>
      <c r="CH443" s="26"/>
      <c r="CI443" s="26"/>
      <c r="CJ443" s="26"/>
      <c r="CK443" s="26"/>
      <c r="CL443" s="26"/>
      <c r="CM443" s="26"/>
      <c r="CN443" s="26"/>
      <c r="CO443" s="26"/>
      <c r="CP443" s="26"/>
      <c r="CQ443" s="26"/>
      <c r="CR443" s="26"/>
      <c r="CS443" s="26"/>
      <c r="CT443" s="26"/>
      <c r="CU443" s="26"/>
    </row>
    <row r="444" spans="1:99" ht="15.5" x14ac:dyDescent="0.35">
      <c r="A444" s="203" t="str">
        <f t="shared" si="157"/>
        <v/>
      </c>
      <c r="B444" s="161" t="str">
        <f>IF('Year 8 _2022'!$B443="","", 'Year 8 _2022'!$B443)</f>
        <v/>
      </c>
      <c r="C444" s="160" t="str">
        <f>IF('Year 8 _2022'!$C443="","", 'Year 8 _2022'!$C443)</f>
        <v>NA</v>
      </c>
      <c r="D444" s="149" t="str">
        <f>IF('Year 8 _2022'!$D443="","", 'Year 8 _2022'!$D443)</f>
        <v/>
      </c>
      <c r="E444" s="138"/>
      <c r="F444" s="230" t="str">
        <f>IF('Year 8 _2022'!$E443="","", 'Year 8 _2022'!$E443)</f>
        <v/>
      </c>
      <c r="G444" s="161" t="str">
        <f>IF('Year 8 _2022'!$AB443="","", 'Year 8 _2022'!$AB443)</f>
        <v/>
      </c>
      <c r="H444" s="120"/>
      <c r="I444" s="171" t="str">
        <f>IF('Year 8 _2022'!$I443="","", 'Year 8 _2022'!$I443)</f>
        <v/>
      </c>
      <c r="J444" s="181"/>
      <c r="K444" s="180" t="str">
        <f>IF('Year 8 _2022'!$J443="","", 'Year 8 _2022'!$J443)</f>
        <v/>
      </c>
      <c r="L444" s="181"/>
      <c r="M444" s="180">
        <f t="shared" si="166"/>
        <v>0</v>
      </c>
      <c r="N444" s="180" t="str">
        <f>IF('Year 8 _2022'!$L443="","", 'Year 8 _2022'!$L443)</f>
        <v/>
      </c>
      <c r="O444" s="181"/>
      <c r="P444" s="171">
        <f>IF('Year 8 _2022'!$O443="",0, ('Year 8 _2022'!$O443+'Year 8 _2022'!$R443))</f>
        <v>0</v>
      </c>
      <c r="Q444" s="181"/>
      <c r="R444" s="180">
        <f>IF('Year 8 _2022'!$P443="",0, 'Year 8 _2022'!$P443)</f>
        <v>0</v>
      </c>
      <c r="S444" s="242"/>
      <c r="T444" s="349"/>
      <c r="U444" s="242"/>
      <c r="V444" s="174">
        <f t="shared" si="158"/>
        <v>0</v>
      </c>
      <c r="W444" s="351"/>
      <c r="X444" s="175"/>
      <c r="Y444" s="180">
        <f>IF('Year 8 _2022'!$V443="",0, ('Year 8 _2022'!$V443+'Year 8 _2022'!$Y443))</f>
        <v>0</v>
      </c>
      <c r="Z444" s="181"/>
      <c r="AA444" s="162">
        <f>IF('Year 8 _2022'!$W443="",0, 'Year 8 _2022'!$W443)</f>
        <v>0</v>
      </c>
      <c r="AB444" s="184"/>
      <c r="AC444" s="353"/>
      <c r="AD444" s="120"/>
      <c r="AE444" s="174">
        <f t="shared" si="168"/>
        <v>0</v>
      </c>
      <c r="AF444" s="183"/>
      <c r="AG444" s="165" t="str">
        <f t="shared" si="159"/>
        <v/>
      </c>
      <c r="AH444" s="170" t="str">
        <f t="shared" si="160"/>
        <v/>
      </c>
      <c r="AI444" s="153">
        <f t="shared" si="145"/>
        <v>0</v>
      </c>
      <c r="AJ444" s="166" t="str">
        <f t="shared" si="161"/>
        <v>NA</v>
      </c>
      <c r="AK444" s="166" t="str">
        <f t="shared" si="146"/>
        <v/>
      </c>
      <c r="AL444" s="166" t="str">
        <f t="shared" si="147"/>
        <v/>
      </c>
      <c r="AM444" s="166" t="str">
        <f t="shared" si="148"/>
        <v/>
      </c>
      <c r="AN444" s="166">
        <f t="shared" si="149"/>
        <v>0</v>
      </c>
      <c r="AO444" s="166">
        <f t="shared" si="150"/>
        <v>0</v>
      </c>
      <c r="AP444" s="166">
        <f t="shared" si="151"/>
        <v>0</v>
      </c>
      <c r="AQ444" s="166">
        <f t="shared" si="152"/>
        <v>0</v>
      </c>
      <c r="AR444" s="167" t="str">
        <f>IF('Year 8 _2022'!$S443="","", 'Year 8 _2022'!$S443)</f>
        <v/>
      </c>
      <c r="AS444" s="166" t="str">
        <f>IF('Year 8 _2022'!$Z443="","", 'Year 8 _2022'!$Z443)</f>
        <v/>
      </c>
      <c r="AT444" s="166" t="str">
        <f t="shared" si="167"/>
        <v/>
      </c>
      <c r="AU444" s="166" t="str">
        <f t="shared" si="153"/>
        <v>NA</v>
      </c>
      <c r="AV444" s="166" t="str">
        <f>IF(AU444="NA","",IF(AU444=999999, "", IF(AU444=888888, "", IF(COUNTIF($AU$11:AU444,AU444)=1,AU444,""))))</f>
        <v/>
      </c>
      <c r="AW444" s="166" t="str">
        <f t="shared" si="154"/>
        <v>NA</v>
      </c>
      <c r="AX444" s="166" t="str">
        <f>IF(AW444="NA","",IF(AW444=999999, "", IF(AW444=888888, "", IF(COUNTIF($AW$11:AW444,AW444)=1,AW444,""))))</f>
        <v/>
      </c>
      <c r="AY444" s="166" t="str">
        <f t="shared" si="155"/>
        <v>NA</v>
      </c>
      <c r="AZ444" s="166" t="str">
        <f>IF(AY444="NA","",IF(AY444=999999, "", IF(AY444=888888, "", IF(COUNTIF($AY$11:AY444,AY444)=1,AY444,""))))</f>
        <v/>
      </c>
      <c r="BA444" s="166">
        <f t="shared" si="162"/>
        <v>0</v>
      </c>
      <c r="BB444" s="166">
        <f t="shared" si="163"/>
        <v>0</v>
      </c>
      <c r="BC444" s="166" t="str">
        <f t="shared" si="164"/>
        <v/>
      </c>
      <c r="BD444" s="166" t="str">
        <f t="shared" si="156"/>
        <v/>
      </c>
      <c r="BE444" s="120" t="str">
        <f t="shared" si="165"/>
        <v>NA</v>
      </c>
      <c r="BF444" s="120" t="str">
        <f>IF(BE444="NA","",IF(BE444=999999, "", IF(BE444=888888, "", IF(COUNTIF($BE$11:BE444,BE444)=1,BE444,""))))</f>
        <v/>
      </c>
      <c r="BG444" s="121"/>
      <c r="BH444" s="121"/>
      <c r="BI444" s="121"/>
      <c r="BJ444" s="121"/>
      <c r="BK444" s="121"/>
      <c r="BL444" s="121"/>
      <c r="BM444" s="119"/>
      <c r="BN444" s="119"/>
      <c r="BO444" s="119"/>
      <c r="BP444" s="119"/>
      <c r="BQ444" s="119"/>
      <c r="BR444" s="119"/>
      <c r="BS444" s="119"/>
      <c r="BT444" s="119"/>
      <c r="BU444" s="119"/>
      <c r="BV444" s="119"/>
      <c r="BW444" s="119"/>
      <c r="BX444" s="119"/>
      <c r="BY444" s="119"/>
      <c r="BZ444" s="121"/>
      <c r="CA444" s="121"/>
      <c r="CB444" s="121"/>
      <c r="CC444" s="121"/>
      <c r="CD444" s="118"/>
      <c r="CE444" s="118"/>
      <c r="CF444" s="26"/>
      <c r="CG444" s="26"/>
      <c r="CH444" s="26"/>
      <c r="CI444" s="26"/>
      <c r="CJ444" s="26"/>
      <c r="CK444" s="26"/>
      <c r="CL444" s="26"/>
      <c r="CM444" s="26"/>
      <c r="CN444" s="26"/>
      <c r="CO444" s="26"/>
      <c r="CP444" s="26"/>
      <c r="CQ444" s="26"/>
      <c r="CR444" s="26"/>
      <c r="CS444" s="26"/>
      <c r="CT444" s="26"/>
      <c r="CU444" s="26"/>
    </row>
    <row r="445" spans="1:99" ht="15.5" x14ac:dyDescent="0.35">
      <c r="A445" s="203" t="str">
        <f t="shared" si="157"/>
        <v/>
      </c>
      <c r="B445" s="161" t="str">
        <f>IF('Year 8 _2022'!$B444="","", 'Year 8 _2022'!$B444)</f>
        <v/>
      </c>
      <c r="C445" s="160" t="str">
        <f>IF('Year 8 _2022'!$C444="","", 'Year 8 _2022'!$C444)</f>
        <v>NA</v>
      </c>
      <c r="D445" s="149" t="str">
        <f>IF('Year 8 _2022'!$D444="","", 'Year 8 _2022'!$D444)</f>
        <v/>
      </c>
      <c r="E445" s="138"/>
      <c r="F445" s="230" t="str">
        <f>IF('Year 8 _2022'!$E444="","", 'Year 8 _2022'!$E444)</f>
        <v/>
      </c>
      <c r="G445" s="161" t="str">
        <f>IF('Year 8 _2022'!$AB444="","", 'Year 8 _2022'!$AB444)</f>
        <v/>
      </c>
      <c r="H445" s="120"/>
      <c r="I445" s="171" t="str">
        <f>IF('Year 8 _2022'!$I444="","", 'Year 8 _2022'!$I444)</f>
        <v/>
      </c>
      <c r="J445" s="181"/>
      <c r="K445" s="180" t="str">
        <f>IF('Year 8 _2022'!$J444="","", 'Year 8 _2022'!$J444)</f>
        <v/>
      </c>
      <c r="L445" s="181"/>
      <c r="M445" s="180">
        <f t="shared" si="166"/>
        <v>0</v>
      </c>
      <c r="N445" s="180" t="str">
        <f>IF('Year 8 _2022'!$L444="","", 'Year 8 _2022'!$L444)</f>
        <v/>
      </c>
      <c r="O445" s="181"/>
      <c r="P445" s="171">
        <f>IF('Year 8 _2022'!$O444="",0, ('Year 8 _2022'!$O444+'Year 8 _2022'!$R444))</f>
        <v>0</v>
      </c>
      <c r="Q445" s="181"/>
      <c r="R445" s="180">
        <f>IF('Year 8 _2022'!$P444="",0, 'Year 8 _2022'!$P444)</f>
        <v>0</v>
      </c>
      <c r="S445" s="242"/>
      <c r="T445" s="349"/>
      <c r="U445" s="242"/>
      <c r="V445" s="174">
        <f t="shared" si="158"/>
        <v>0</v>
      </c>
      <c r="W445" s="351"/>
      <c r="X445" s="175"/>
      <c r="Y445" s="180">
        <f>IF('Year 8 _2022'!$V444="",0, ('Year 8 _2022'!$V444+'Year 8 _2022'!$Y444))</f>
        <v>0</v>
      </c>
      <c r="Z445" s="181"/>
      <c r="AA445" s="162">
        <f>IF('Year 8 _2022'!$W444="",0, 'Year 8 _2022'!$W444)</f>
        <v>0</v>
      </c>
      <c r="AB445" s="184"/>
      <c r="AC445" s="353"/>
      <c r="AD445" s="120"/>
      <c r="AE445" s="174">
        <f t="shared" si="168"/>
        <v>0</v>
      </c>
      <c r="AF445" s="183"/>
      <c r="AG445" s="165" t="str">
        <f t="shared" si="159"/>
        <v/>
      </c>
      <c r="AH445" s="170" t="str">
        <f t="shared" si="160"/>
        <v/>
      </c>
      <c r="AI445" s="153">
        <f t="shared" si="145"/>
        <v>0</v>
      </c>
      <c r="AJ445" s="166" t="str">
        <f t="shared" si="161"/>
        <v>NA</v>
      </c>
      <c r="AK445" s="166" t="str">
        <f t="shared" si="146"/>
        <v/>
      </c>
      <c r="AL445" s="166" t="str">
        <f t="shared" si="147"/>
        <v/>
      </c>
      <c r="AM445" s="166" t="str">
        <f t="shared" si="148"/>
        <v/>
      </c>
      <c r="AN445" s="166">
        <f t="shared" si="149"/>
        <v>0</v>
      </c>
      <c r="AO445" s="166">
        <f t="shared" si="150"/>
        <v>0</v>
      </c>
      <c r="AP445" s="166">
        <f t="shared" si="151"/>
        <v>0</v>
      </c>
      <c r="AQ445" s="166">
        <f t="shared" si="152"/>
        <v>0</v>
      </c>
      <c r="AR445" s="167" t="str">
        <f>IF('Year 8 _2022'!$S444="","", 'Year 8 _2022'!$S444)</f>
        <v/>
      </c>
      <c r="AS445" s="166" t="str">
        <f>IF('Year 8 _2022'!$Z444="","", 'Year 8 _2022'!$Z444)</f>
        <v/>
      </c>
      <c r="AT445" s="166" t="str">
        <f t="shared" si="167"/>
        <v/>
      </c>
      <c r="AU445" s="166" t="str">
        <f t="shared" si="153"/>
        <v>NA</v>
      </c>
      <c r="AV445" s="166" t="str">
        <f>IF(AU445="NA","",IF(AU445=999999, "", IF(AU445=888888, "", IF(COUNTIF($AU$11:AU445,AU445)=1,AU445,""))))</f>
        <v/>
      </c>
      <c r="AW445" s="166" t="str">
        <f t="shared" si="154"/>
        <v>NA</v>
      </c>
      <c r="AX445" s="166" t="str">
        <f>IF(AW445="NA","",IF(AW445=999999, "", IF(AW445=888888, "", IF(COUNTIF($AW$11:AW445,AW445)=1,AW445,""))))</f>
        <v/>
      </c>
      <c r="AY445" s="166" t="str">
        <f t="shared" si="155"/>
        <v>NA</v>
      </c>
      <c r="AZ445" s="166" t="str">
        <f>IF(AY445="NA","",IF(AY445=999999, "", IF(AY445=888888, "", IF(COUNTIF($AY$11:AY445,AY445)=1,AY445,""))))</f>
        <v/>
      </c>
      <c r="BA445" s="166">
        <f t="shared" si="162"/>
        <v>0</v>
      </c>
      <c r="BB445" s="166">
        <f t="shared" si="163"/>
        <v>0</v>
      </c>
      <c r="BC445" s="166" t="str">
        <f t="shared" si="164"/>
        <v/>
      </c>
      <c r="BD445" s="166" t="str">
        <f t="shared" si="156"/>
        <v/>
      </c>
      <c r="BE445" s="120" t="str">
        <f t="shared" si="165"/>
        <v>NA</v>
      </c>
      <c r="BF445" s="120" t="str">
        <f>IF(BE445="NA","",IF(BE445=999999, "", IF(BE445=888888, "", IF(COUNTIF($BE$11:BE445,BE445)=1,BE445,""))))</f>
        <v/>
      </c>
      <c r="BG445" s="121"/>
      <c r="BH445" s="121"/>
      <c r="BI445" s="121"/>
      <c r="BJ445" s="121"/>
      <c r="BK445" s="121"/>
      <c r="BL445" s="121"/>
      <c r="BM445" s="119"/>
      <c r="BN445" s="119"/>
      <c r="BO445" s="119"/>
      <c r="BP445" s="119"/>
      <c r="BQ445" s="119"/>
      <c r="BR445" s="119"/>
      <c r="BS445" s="119"/>
      <c r="BT445" s="119"/>
      <c r="BU445" s="119"/>
      <c r="BV445" s="119"/>
      <c r="BW445" s="119"/>
      <c r="BX445" s="119"/>
      <c r="BY445" s="119"/>
      <c r="BZ445" s="121"/>
      <c r="CA445" s="121"/>
      <c r="CB445" s="121"/>
      <c r="CC445" s="121"/>
      <c r="CD445" s="118"/>
      <c r="CE445" s="118"/>
      <c r="CF445" s="26"/>
      <c r="CG445" s="26"/>
      <c r="CH445" s="26"/>
      <c r="CI445" s="26"/>
      <c r="CJ445" s="26"/>
      <c r="CK445" s="26"/>
      <c r="CL445" s="26"/>
      <c r="CM445" s="26"/>
      <c r="CN445" s="26"/>
      <c r="CO445" s="26"/>
      <c r="CP445" s="26"/>
      <c r="CQ445" s="26"/>
      <c r="CR445" s="26"/>
      <c r="CS445" s="26"/>
      <c r="CT445" s="26"/>
      <c r="CU445" s="26"/>
    </row>
    <row r="446" spans="1:99" ht="15.5" x14ac:dyDescent="0.35">
      <c r="A446" s="203" t="str">
        <f t="shared" si="157"/>
        <v/>
      </c>
      <c r="B446" s="161" t="str">
        <f>IF('Year 8 _2022'!$B445="","", 'Year 8 _2022'!$B445)</f>
        <v/>
      </c>
      <c r="C446" s="160" t="str">
        <f>IF('Year 8 _2022'!$C445="","", 'Year 8 _2022'!$C445)</f>
        <v>NA</v>
      </c>
      <c r="D446" s="149" t="str">
        <f>IF('Year 8 _2022'!$D445="","", 'Year 8 _2022'!$D445)</f>
        <v/>
      </c>
      <c r="E446" s="138"/>
      <c r="F446" s="230" t="str">
        <f>IF('Year 8 _2022'!$E445="","", 'Year 8 _2022'!$E445)</f>
        <v/>
      </c>
      <c r="G446" s="161" t="str">
        <f>IF('Year 8 _2022'!$AB445="","", 'Year 8 _2022'!$AB445)</f>
        <v/>
      </c>
      <c r="H446" s="120"/>
      <c r="I446" s="171" t="str">
        <f>IF('Year 8 _2022'!$I445="","", 'Year 8 _2022'!$I445)</f>
        <v/>
      </c>
      <c r="J446" s="181"/>
      <c r="K446" s="180" t="str">
        <f>IF('Year 8 _2022'!$J445="","", 'Year 8 _2022'!$J445)</f>
        <v/>
      </c>
      <c r="L446" s="181"/>
      <c r="M446" s="180">
        <f t="shared" si="166"/>
        <v>0</v>
      </c>
      <c r="N446" s="180" t="str">
        <f>IF('Year 8 _2022'!$L445="","", 'Year 8 _2022'!$L445)</f>
        <v/>
      </c>
      <c r="O446" s="181"/>
      <c r="P446" s="171">
        <f>IF('Year 8 _2022'!$O445="",0, ('Year 8 _2022'!$O445+'Year 8 _2022'!$R445))</f>
        <v>0</v>
      </c>
      <c r="Q446" s="181"/>
      <c r="R446" s="180">
        <f>IF('Year 8 _2022'!$P445="",0, 'Year 8 _2022'!$P445)</f>
        <v>0</v>
      </c>
      <c r="S446" s="242"/>
      <c r="T446" s="349"/>
      <c r="U446" s="242"/>
      <c r="V446" s="174">
        <f t="shared" si="158"/>
        <v>0</v>
      </c>
      <c r="W446" s="351"/>
      <c r="X446" s="175"/>
      <c r="Y446" s="180">
        <f>IF('Year 8 _2022'!$V445="",0, ('Year 8 _2022'!$V445+'Year 8 _2022'!$Y445))</f>
        <v>0</v>
      </c>
      <c r="Z446" s="181"/>
      <c r="AA446" s="162">
        <f>IF('Year 8 _2022'!$W445="",0, 'Year 8 _2022'!$W445)</f>
        <v>0</v>
      </c>
      <c r="AB446" s="184"/>
      <c r="AC446" s="353"/>
      <c r="AD446" s="120"/>
      <c r="AE446" s="174">
        <f t="shared" si="168"/>
        <v>0</v>
      </c>
      <c r="AF446" s="183"/>
      <c r="AG446" s="165" t="str">
        <f t="shared" si="159"/>
        <v/>
      </c>
      <c r="AH446" s="170" t="str">
        <f t="shared" si="160"/>
        <v/>
      </c>
      <c r="AI446" s="153">
        <f t="shared" si="145"/>
        <v>0</v>
      </c>
      <c r="AJ446" s="166" t="str">
        <f t="shared" si="161"/>
        <v>NA</v>
      </c>
      <c r="AK446" s="166" t="str">
        <f t="shared" si="146"/>
        <v/>
      </c>
      <c r="AL446" s="166" t="str">
        <f t="shared" si="147"/>
        <v/>
      </c>
      <c r="AM446" s="166" t="str">
        <f t="shared" si="148"/>
        <v/>
      </c>
      <c r="AN446" s="166">
        <f t="shared" si="149"/>
        <v>0</v>
      </c>
      <c r="AO446" s="166">
        <f t="shared" si="150"/>
        <v>0</v>
      </c>
      <c r="AP446" s="166">
        <f t="shared" si="151"/>
        <v>0</v>
      </c>
      <c r="AQ446" s="166">
        <f t="shared" si="152"/>
        <v>0</v>
      </c>
      <c r="AR446" s="167" t="str">
        <f>IF('Year 8 _2022'!$S445="","", 'Year 8 _2022'!$S445)</f>
        <v/>
      </c>
      <c r="AS446" s="166" t="str">
        <f>IF('Year 8 _2022'!$Z445="","", 'Year 8 _2022'!$Z445)</f>
        <v/>
      </c>
      <c r="AT446" s="166" t="str">
        <f t="shared" si="167"/>
        <v/>
      </c>
      <c r="AU446" s="166" t="str">
        <f t="shared" si="153"/>
        <v>NA</v>
      </c>
      <c r="AV446" s="166" t="str">
        <f>IF(AU446="NA","",IF(AU446=999999, "", IF(AU446=888888, "", IF(COUNTIF($AU$11:AU446,AU446)=1,AU446,""))))</f>
        <v/>
      </c>
      <c r="AW446" s="166" t="str">
        <f t="shared" si="154"/>
        <v>NA</v>
      </c>
      <c r="AX446" s="166" t="str">
        <f>IF(AW446="NA","",IF(AW446=999999, "", IF(AW446=888888, "", IF(COUNTIF($AW$11:AW446,AW446)=1,AW446,""))))</f>
        <v/>
      </c>
      <c r="AY446" s="166" t="str">
        <f t="shared" si="155"/>
        <v>NA</v>
      </c>
      <c r="AZ446" s="166" t="str">
        <f>IF(AY446="NA","",IF(AY446=999999, "", IF(AY446=888888, "", IF(COUNTIF($AY$11:AY446,AY446)=1,AY446,""))))</f>
        <v/>
      </c>
      <c r="BA446" s="166">
        <f t="shared" si="162"/>
        <v>0</v>
      </c>
      <c r="BB446" s="166">
        <f t="shared" si="163"/>
        <v>0</v>
      </c>
      <c r="BC446" s="166" t="str">
        <f t="shared" si="164"/>
        <v/>
      </c>
      <c r="BD446" s="166" t="str">
        <f t="shared" si="156"/>
        <v/>
      </c>
      <c r="BE446" s="120" t="str">
        <f t="shared" si="165"/>
        <v>NA</v>
      </c>
      <c r="BF446" s="120" t="str">
        <f>IF(BE446="NA","",IF(BE446=999999, "", IF(BE446=888888, "", IF(COUNTIF($BE$11:BE446,BE446)=1,BE446,""))))</f>
        <v/>
      </c>
      <c r="BG446" s="121"/>
      <c r="BH446" s="121"/>
      <c r="BI446" s="121"/>
      <c r="BJ446" s="121"/>
      <c r="BK446" s="121"/>
      <c r="BL446" s="121"/>
      <c r="BM446" s="119"/>
      <c r="BN446" s="119"/>
      <c r="BO446" s="119"/>
      <c r="BP446" s="119"/>
      <c r="BQ446" s="119"/>
      <c r="BR446" s="119"/>
      <c r="BS446" s="119"/>
      <c r="BT446" s="119"/>
      <c r="BU446" s="119"/>
      <c r="BV446" s="119"/>
      <c r="BW446" s="119"/>
      <c r="BX446" s="119"/>
      <c r="BY446" s="119"/>
      <c r="BZ446" s="121"/>
      <c r="CA446" s="121"/>
      <c r="CB446" s="121"/>
      <c r="CC446" s="121"/>
      <c r="CD446" s="118"/>
      <c r="CE446" s="118"/>
      <c r="CF446" s="26"/>
      <c r="CG446" s="26"/>
      <c r="CH446" s="26"/>
      <c r="CI446" s="26"/>
      <c r="CJ446" s="26"/>
      <c r="CK446" s="26"/>
      <c r="CL446" s="26"/>
      <c r="CM446" s="26"/>
      <c r="CN446" s="26"/>
      <c r="CO446" s="26"/>
      <c r="CP446" s="26"/>
      <c r="CQ446" s="26"/>
      <c r="CR446" s="26"/>
      <c r="CS446" s="26"/>
      <c r="CT446" s="26"/>
      <c r="CU446" s="26"/>
    </row>
    <row r="447" spans="1:99" ht="15.5" x14ac:dyDescent="0.35">
      <c r="A447" s="203" t="str">
        <f t="shared" si="157"/>
        <v/>
      </c>
      <c r="B447" s="161" t="str">
        <f>IF('Year 8 _2022'!$B446="","", 'Year 8 _2022'!$B446)</f>
        <v/>
      </c>
      <c r="C447" s="160" t="str">
        <f>IF('Year 8 _2022'!$C446="","", 'Year 8 _2022'!$C446)</f>
        <v>NA</v>
      </c>
      <c r="D447" s="149" t="str">
        <f>IF('Year 8 _2022'!$D446="","", 'Year 8 _2022'!$D446)</f>
        <v/>
      </c>
      <c r="E447" s="138"/>
      <c r="F447" s="230" t="str">
        <f>IF('Year 8 _2022'!$E446="","", 'Year 8 _2022'!$E446)</f>
        <v/>
      </c>
      <c r="G447" s="161" t="str">
        <f>IF('Year 8 _2022'!$AB446="","", 'Year 8 _2022'!$AB446)</f>
        <v/>
      </c>
      <c r="H447" s="120"/>
      <c r="I447" s="171" t="str">
        <f>IF('Year 8 _2022'!$I446="","", 'Year 8 _2022'!$I446)</f>
        <v/>
      </c>
      <c r="J447" s="181"/>
      <c r="K447" s="180" t="str">
        <f>IF('Year 8 _2022'!$J446="","", 'Year 8 _2022'!$J446)</f>
        <v/>
      </c>
      <c r="L447" s="181"/>
      <c r="M447" s="180">
        <f t="shared" si="166"/>
        <v>0</v>
      </c>
      <c r="N447" s="180" t="str">
        <f>IF('Year 8 _2022'!$L446="","", 'Year 8 _2022'!$L446)</f>
        <v/>
      </c>
      <c r="O447" s="181"/>
      <c r="P447" s="171">
        <f>IF('Year 8 _2022'!$O446="",0, ('Year 8 _2022'!$O446+'Year 8 _2022'!$R446))</f>
        <v>0</v>
      </c>
      <c r="Q447" s="181"/>
      <c r="R447" s="180">
        <f>IF('Year 8 _2022'!$P446="",0, 'Year 8 _2022'!$P446)</f>
        <v>0</v>
      </c>
      <c r="S447" s="242"/>
      <c r="T447" s="349"/>
      <c r="U447" s="242"/>
      <c r="V447" s="174">
        <f t="shared" si="158"/>
        <v>0</v>
      </c>
      <c r="W447" s="351"/>
      <c r="X447" s="175"/>
      <c r="Y447" s="180">
        <f>IF('Year 8 _2022'!$V446="",0, ('Year 8 _2022'!$V446+'Year 8 _2022'!$Y446))</f>
        <v>0</v>
      </c>
      <c r="Z447" s="181"/>
      <c r="AA447" s="162">
        <f>IF('Year 8 _2022'!$W446="",0, 'Year 8 _2022'!$W446)</f>
        <v>0</v>
      </c>
      <c r="AB447" s="184"/>
      <c r="AC447" s="353"/>
      <c r="AD447" s="120"/>
      <c r="AE447" s="174">
        <f t="shared" si="168"/>
        <v>0</v>
      </c>
      <c r="AF447" s="183"/>
      <c r="AG447" s="165" t="str">
        <f t="shared" si="159"/>
        <v/>
      </c>
      <c r="AH447" s="170" t="str">
        <f t="shared" si="160"/>
        <v/>
      </c>
      <c r="AI447" s="153">
        <f t="shared" si="145"/>
        <v>0</v>
      </c>
      <c r="AJ447" s="166" t="str">
        <f t="shared" si="161"/>
        <v>NA</v>
      </c>
      <c r="AK447" s="166" t="str">
        <f t="shared" si="146"/>
        <v/>
      </c>
      <c r="AL447" s="166" t="str">
        <f t="shared" si="147"/>
        <v/>
      </c>
      <c r="AM447" s="166" t="str">
        <f t="shared" si="148"/>
        <v/>
      </c>
      <c r="AN447" s="166">
        <f t="shared" si="149"/>
        <v>0</v>
      </c>
      <c r="AO447" s="166">
        <f t="shared" si="150"/>
        <v>0</v>
      </c>
      <c r="AP447" s="166">
        <f t="shared" si="151"/>
        <v>0</v>
      </c>
      <c r="AQ447" s="166">
        <f t="shared" si="152"/>
        <v>0</v>
      </c>
      <c r="AR447" s="167" t="str">
        <f>IF('Year 8 _2022'!$S446="","", 'Year 8 _2022'!$S446)</f>
        <v/>
      </c>
      <c r="AS447" s="166" t="str">
        <f>IF('Year 8 _2022'!$Z446="","", 'Year 8 _2022'!$Z446)</f>
        <v/>
      </c>
      <c r="AT447" s="166" t="str">
        <f t="shared" si="167"/>
        <v/>
      </c>
      <c r="AU447" s="166" t="str">
        <f t="shared" si="153"/>
        <v>NA</v>
      </c>
      <c r="AV447" s="166" t="str">
        <f>IF(AU447="NA","",IF(AU447=999999, "", IF(AU447=888888, "", IF(COUNTIF($AU$11:AU447,AU447)=1,AU447,""))))</f>
        <v/>
      </c>
      <c r="AW447" s="166" t="str">
        <f t="shared" si="154"/>
        <v>NA</v>
      </c>
      <c r="AX447" s="166" t="str">
        <f>IF(AW447="NA","",IF(AW447=999999, "", IF(AW447=888888, "", IF(COUNTIF($AW$11:AW447,AW447)=1,AW447,""))))</f>
        <v/>
      </c>
      <c r="AY447" s="166" t="str">
        <f t="shared" si="155"/>
        <v>NA</v>
      </c>
      <c r="AZ447" s="166" t="str">
        <f>IF(AY447="NA","",IF(AY447=999999, "", IF(AY447=888888, "", IF(COUNTIF($AY$11:AY447,AY447)=1,AY447,""))))</f>
        <v/>
      </c>
      <c r="BA447" s="166">
        <f t="shared" si="162"/>
        <v>0</v>
      </c>
      <c r="BB447" s="166">
        <f t="shared" si="163"/>
        <v>0</v>
      </c>
      <c r="BC447" s="166" t="str">
        <f t="shared" si="164"/>
        <v/>
      </c>
      <c r="BD447" s="166" t="str">
        <f t="shared" si="156"/>
        <v/>
      </c>
      <c r="BE447" s="120" t="str">
        <f t="shared" si="165"/>
        <v>NA</v>
      </c>
      <c r="BF447" s="120" t="str">
        <f>IF(BE447="NA","",IF(BE447=999999, "", IF(BE447=888888, "", IF(COUNTIF($BE$11:BE447,BE447)=1,BE447,""))))</f>
        <v/>
      </c>
      <c r="BG447" s="121"/>
      <c r="BH447" s="121"/>
      <c r="BI447" s="121"/>
      <c r="BJ447" s="121"/>
      <c r="BK447" s="121"/>
      <c r="BL447" s="121"/>
      <c r="BM447" s="119"/>
      <c r="BN447" s="119"/>
      <c r="BO447" s="119"/>
      <c r="BP447" s="119"/>
      <c r="BQ447" s="119"/>
      <c r="BR447" s="119"/>
      <c r="BS447" s="119"/>
      <c r="BT447" s="119"/>
      <c r="BU447" s="119"/>
      <c r="BV447" s="119"/>
      <c r="BW447" s="119"/>
      <c r="BX447" s="119"/>
      <c r="BY447" s="119"/>
      <c r="BZ447" s="121"/>
      <c r="CA447" s="121"/>
      <c r="CB447" s="121"/>
      <c r="CC447" s="121"/>
      <c r="CD447" s="118"/>
      <c r="CE447" s="118"/>
      <c r="CF447" s="26"/>
      <c r="CG447" s="26"/>
      <c r="CH447" s="26"/>
      <c r="CI447" s="26"/>
      <c r="CJ447" s="26"/>
      <c r="CK447" s="26"/>
      <c r="CL447" s="26"/>
      <c r="CM447" s="26"/>
      <c r="CN447" s="26"/>
      <c r="CO447" s="26"/>
      <c r="CP447" s="26"/>
      <c r="CQ447" s="26"/>
      <c r="CR447" s="26"/>
      <c r="CS447" s="26"/>
      <c r="CT447" s="26"/>
      <c r="CU447" s="26"/>
    </row>
    <row r="448" spans="1:99" ht="15.5" x14ac:dyDescent="0.35">
      <c r="A448" s="203" t="str">
        <f t="shared" si="157"/>
        <v/>
      </c>
      <c r="B448" s="161" t="str">
        <f>IF('Year 8 _2022'!$B447="","", 'Year 8 _2022'!$B447)</f>
        <v/>
      </c>
      <c r="C448" s="160" t="str">
        <f>IF('Year 8 _2022'!$C447="","", 'Year 8 _2022'!$C447)</f>
        <v>NA</v>
      </c>
      <c r="D448" s="149" t="str">
        <f>IF('Year 8 _2022'!$D447="","", 'Year 8 _2022'!$D447)</f>
        <v/>
      </c>
      <c r="E448" s="138"/>
      <c r="F448" s="230" t="str">
        <f>IF('Year 8 _2022'!$E447="","", 'Year 8 _2022'!$E447)</f>
        <v/>
      </c>
      <c r="G448" s="161" t="str">
        <f>IF('Year 8 _2022'!$AB447="","", 'Year 8 _2022'!$AB447)</f>
        <v/>
      </c>
      <c r="H448" s="120"/>
      <c r="I448" s="171" t="str">
        <f>IF('Year 8 _2022'!$I447="","", 'Year 8 _2022'!$I447)</f>
        <v/>
      </c>
      <c r="J448" s="181"/>
      <c r="K448" s="180" t="str">
        <f>IF('Year 8 _2022'!$J447="","", 'Year 8 _2022'!$J447)</f>
        <v/>
      </c>
      <c r="L448" s="181"/>
      <c r="M448" s="180">
        <f t="shared" si="166"/>
        <v>0</v>
      </c>
      <c r="N448" s="180" t="str">
        <f>IF('Year 8 _2022'!$L447="","", 'Year 8 _2022'!$L447)</f>
        <v/>
      </c>
      <c r="O448" s="181"/>
      <c r="P448" s="171">
        <f>IF('Year 8 _2022'!$O447="",0, ('Year 8 _2022'!$O447+'Year 8 _2022'!$R447))</f>
        <v>0</v>
      </c>
      <c r="Q448" s="181"/>
      <c r="R448" s="180">
        <f>IF('Year 8 _2022'!$P447="",0, 'Year 8 _2022'!$P447)</f>
        <v>0</v>
      </c>
      <c r="S448" s="242"/>
      <c r="T448" s="349"/>
      <c r="U448" s="242"/>
      <c r="V448" s="174">
        <f t="shared" si="158"/>
        <v>0</v>
      </c>
      <c r="W448" s="351"/>
      <c r="X448" s="175"/>
      <c r="Y448" s="180">
        <f>IF('Year 8 _2022'!$V447="",0, ('Year 8 _2022'!$V447+'Year 8 _2022'!$Y447))</f>
        <v>0</v>
      </c>
      <c r="Z448" s="181"/>
      <c r="AA448" s="162">
        <f>IF('Year 8 _2022'!$W447="",0, 'Year 8 _2022'!$W447)</f>
        <v>0</v>
      </c>
      <c r="AB448" s="184"/>
      <c r="AC448" s="353"/>
      <c r="AD448" s="120"/>
      <c r="AE448" s="174">
        <f t="shared" si="168"/>
        <v>0</v>
      </c>
      <c r="AF448" s="183"/>
      <c r="AG448" s="165" t="str">
        <f t="shared" si="159"/>
        <v/>
      </c>
      <c r="AH448" s="170" t="str">
        <f t="shared" si="160"/>
        <v/>
      </c>
      <c r="AI448" s="153">
        <f t="shared" si="145"/>
        <v>0</v>
      </c>
      <c r="AJ448" s="166" t="str">
        <f t="shared" si="161"/>
        <v>NA</v>
      </c>
      <c r="AK448" s="166" t="str">
        <f t="shared" si="146"/>
        <v/>
      </c>
      <c r="AL448" s="166" t="str">
        <f t="shared" si="147"/>
        <v/>
      </c>
      <c r="AM448" s="166" t="str">
        <f t="shared" si="148"/>
        <v/>
      </c>
      <c r="AN448" s="166">
        <f t="shared" si="149"/>
        <v>0</v>
      </c>
      <c r="AO448" s="166">
        <f t="shared" si="150"/>
        <v>0</v>
      </c>
      <c r="AP448" s="166">
        <f t="shared" si="151"/>
        <v>0</v>
      </c>
      <c r="AQ448" s="166">
        <f t="shared" si="152"/>
        <v>0</v>
      </c>
      <c r="AR448" s="167" t="str">
        <f>IF('Year 8 _2022'!$S447="","", 'Year 8 _2022'!$S447)</f>
        <v/>
      </c>
      <c r="AS448" s="166" t="str">
        <f>IF('Year 8 _2022'!$Z447="","", 'Year 8 _2022'!$Z447)</f>
        <v/>
      </c>
      <c r="AT448" s="166" t="str">
        <f t="shared" si="167"/>
        <v/>
      </c>
      <c r="AU448" s="166" t="str">
        <f t="shared" si="153"/>
        <v>NA</v>
      </c>
      <c r="AV448" s="166" t="str">
        <f>IF(AU448="NA","",IF(AU448=999999, "", IF(AU448=888888, "", IF(COUNTIF($AU$11:AU448,AU448)=1,AU448,""))))</f>
        <v/>
      </c>
      <c r="AW448" s="166" t="str">
        <f t="shared" si="154"/>
        <v>NA</v>
      </c>
      <c r="AX448" s="166" t="str">
        <f>IF(AW448="NA","",IF(AW448=999999, "", IF(AW448=888888, "", IF(COUNTIF($AW$11:AW448,AW448)=1,AW448,""))))</f>
        <v/>
      </c>
      <c r="AY448" s="166" t="str">
        <f t="shared" si="155"/>
        <v>NA</v>
      </c>
      <c r="AZ448" s="166" t="str">
        <f>IF(AY448="NA","",IF(AY448=999999, "", IF(AY448=888888, "", IF(COUNTIF($AY$11:AY448,AY448)=1,AY448,""))))</f>
        <v/>
      </c>
      <c r="BA448" s="166">
        <f t="shared" si="162"/>
        <v>0</v>
      </c>
      <c r="BB448" s="166">
        <f t="shared" si="163"/>
        <v>0</v>
      </c>
      <c r="BC448" s="166" t="str">
        <f t="shared" si="164"/>
        <v/>
      </c>
      <c r="BD448" s="166" t="str">
        <f t="shared" si="156"/>
        <v/>
      </c>
      <c r="BE448" s="120" t="str">
        <f t="shared" si="165"/>
        <v>NA</v>
      </c>
      <c r="BF448" s="120" t="str">
        <f>IF(BE448="NA","",IF(BE448=999999, "", IF(BE448=888888, "", IF(COUNTIF($BE$11:BE448,BE448)=1,BE448,""))))</f>
        <v/>
      </c>
      <c r="BG448" s="121"/>
      <c r="BH448" s="121"/>
      <c r="BI448" s="121"/>
      <c r="BJ448" s="121"/>
      <c r="BK448" s="121"/>
      <c r="BL448" s="121"/>
      <c r="BM448" s="119"/>
      <c r="BN448" s="119"/>
      <c r="BO448" s="119"/>
      <c r="BP448" s="119"/>
      <c r="BQ448" s="119"/>
      <c r="BR448" s="119"/>
      <c r="BS448" s="119"/>
      <c r="BT448" s="119"/>
      <c r="BU448" s="119"/>
      <c r="BV448" s="119"/>
      <c r="BW448" s="119"/>
      <c r="BX448" s="119"/>
      <c r="BY448" s="119"/>
      <c r="BZ448" s="121"/>
      <c r="CA448" s="121"/>
      <c r="CB448" s="121"/>
      <c r="CC448" s="121"/>
      <c r="CD448" s="118"/>
      <c r="CE448" s="118"/>
      <c r="CF448" s="26"/>
      <c r="CG448" s="26"/>
      <c r="CH448" s="26"/>
      <c r="CI448" s="26"/>
      <c r="CJ448" s="26"/>
      <c r="CK448" s="26"/>
      <c r="CL448" s="26"/>
      <c r="CM448" s="26"/>
      <c r="CN448" s="26"/>
      <c r="CO448" s="26"/>
      <c r="CP448" s="26"/>
      <c r="CQ448" s="26"/>
      <c r="CR448" s="26"/>
      <c r="CS448" s="26"/>
      <c r="CT448" s="26"/>
      <c r="CU448" s="26"/>
    </row>
    <row r="449" spans="1:99" ht="15.5" x14ac:dyDescent="0.35">
      <c r="A449" s="203" t="str">
        <f t="shared" si="157"/>
        <v/>
      </c>
      <c r="B449" s="161" t="str">
        <f>IF('Year 8 _2022'!$B448="","", 'Year 8 _2022'!$B448)</f>
        <v/>
      </c>
      <c r="C449" s="160" t="str">
        <f>IF('Year 8 _2022'!$C448="","", 'Year 8 _2022'!$C448)</f>
        <v>NA</v>
      </c>
      <c r="D449" s="149" t="str">
        <f>IF('Year 8 _2022'!$D448="","", 'Year 8 _2022'!$D448)</f>
        <v/>
      </c>
      <c r="E449" s="138"/>
      <c r="F449" s="230" t="str">
        <f>IF('Year 8 _2022'!$E448="","", 'Year 8 _2022'!$E448)</f>
        <v/>
      </c>
      <c r="G449" s="161" t="str">
        <f>IF('Year 8 _2022'!$AB448="","", 'Year 8 _2022'!$AB448)</f>
        <v/>
      </c>
      <c r="H449" s="120"/>
      <c r="I449" s="171" t="str">
        <f>IF('Year 8 _2022'!$I448="","", 'Year 8 _2022'!$I448)</f>
        <v/>
      </c>
      <c r="J449" s="181"/>
      <c r="K449" s="180" t="str">
        <f>IF('Year 8 _2022'!$J448="","", 'Year 8 _2022'!$J448)</f>
        <v/>
      </c>
      <c r="L449" s="181"/>
      <c r="M449" s="180">
        <f t="shared" si="166"/>
        <v>0</v>
      </c>
      <c r="N449" s="180" t="str">
        <f>IF('Year 8 _2022'!$L448="","", 'Year 8 _2022'!$L448)</f>
        <v/>
      </c>
      <c r="O449" s="181"/>
      <c r="P449" s="171">
        <f>IF('Year 8 _2022'!$O448="",0, ('Year 8 _2022'!$O448+'Year 8 _2022'!$R448))</f>
        <v>0</v>
      </c>
      <c r="Q449" s="181"/>
      <c r="R449" s="180">
        <f>IF('Year 8 _2022'!$P448="",0, 'Year 8 _2022'!$P448)</f>
        <v>0</v>
      </c>
      <c r="S449" s="242"/>
      <c r="T449" s="349"/>
      <c r="U449" s="242"/>
      <c r="V449" s="174">
        <f t="shared" si="158"/>
        <v>0</v>
      </c>
      <c r="W449" s="351"/>
      <c r="X449" s="175"/>
      <c r="Y449" s="180">
        <f>IF('Year 8 _2022'!$V448="",0, ('Year 8 _2022'!$V448+'Year 8 _2022'!$Y448))</f>
        <v>0</v>
      </c>
      <c r="Z449" s="181"/>
      <c r="AA449" s="162">
        <f>IF('Year 8 _2022'!$W448="",0, 'Year 8 _2022'!$W448)</f>
        <v>0</v>
      </c>
      <c r="AB449" s="184"/>
      <c r="AC449" s="353"/>
      <c r="AD449" s="120"/>
      <c r="AE449" s="174">
        <f t="shared" si="168"/>
        <v>0</v>
      </c>
      <c r="AF449" s="183"/>
      <c r="AG449" s="165" t="str">
        <f t="shared" si="159"/>
        <v/>
      </c>
      <c r="AH449" s="170" t="str">
        <f t="shared" si="160"/>
        <v/>
      </c>
      <c r="AI449" s="153">
        <f t="shared" si="145"/>
        <v>0</v>
      </c>
      <c r="AJ449" s="166" t="str">
        <f t="shared" si="161"/>
        <v>NA</v>
      </c>
      <c r="AK449" s="166" t="str">
        <f t="shared" si="146"/>
        <v/>
      </c>
      <c r="AL449" s="166" t="str">
        <f t="shared" si="147"/>
        <v/>
      </c>
      <c r="AM449" s="166" t="str">
        <f t="shared" si="148"/>
        <v/>
      </c>
      <c r="AN449" s="166">
        <f t="shared" si="149"/>
        <v>0</v>
      </c>
      <c r="AO449" s="166">
        <f t="shared" si="150"/>
        <v>0</v>
      </c>
      <c r="AP449" s="166">
        <f t="shared" si="151"/>
        <v>0</v>
      </c>
      <c r="AQ449" s="166">
        <f t="shared" si="152"/>
        <v>0</v>
      </c>
      <c r="AR449" s="167" t="str">
        <f>IF('Year 8 _2022'!$S448="","", 'Year 8 _2022'!$S448)</f>
        <v/>
      </c>
      <c r="AS449" s="166" t="str">
        <f>IF('Year 8 _2022'!$Z448="","", 'Year 8 _2022'!$Z448)</f>
        <v/>
      </c>
      <c r="AT449" s="166" t="str">
        <f t="shared" si="167"/>
        <v/>
      </c>
      <c r="AU449" s="166" t="str">
        <f t="shared" si="153"/>
        <v>NA</v>
      </c>
      <c r="AV449" s="166" t="str">
        <f>IF(AU449="NA","",IF(AU449=999999, "", IF(AU449=888888, "", IF(COUNTIF($AU$11:AU449,AU449)=1,AU449,""))))</f>
        <v/>
      </c>
      <c r="AW449" s="166" t="str">
        <f t="shared" si="154"/>
        <v>NA</v>
      </c>
      <c r="AX449" s="166" t="str">
        <f>IF(AW449="NA","",IF(AW449=999999, "", IF(AW449=888888, "", IF(COUNTIF($AW$11:AW449,AW449)=1,AW449,""))))</f>
        <v/>
      </c>
      <c r="AY449" s="166" t="str">
        <f t="shared" si="155"/>
        <v>NA</v>
      </c>
      <c r="AZ449" s="166" t="str">
        <f>IF(AY449="NA","",IF(AY449=999999, "", IF(AY449=888888, "", IF(COUNTIF($AY$11:AY449,AY449)=1,AY449,""))))</f>
        <v/>
      </c>
      <c r="BA449" s="166">
        <f t="shared" si="162"/>
        <v>0</v>
      </c>
      <c r="BB449" s="166">
        <f t="shared" si="163"/>
        <v>0</v>
      </c>
      <c r="BC449" s="166" t="str">
        <f t="shared" si="164"/>
        <v/>
      </c>
      <c r="BD449" s="166" t="str">
        <f t="shared" si="156"/>
        <v/>
      </c>
      <c r="BE449" s="120" t="str">
        <f t="shared" si="165"/>
        <v>NA</v>
      </c>
      <c r="BF449" s="120" t="str">
        <f>IF(BE449="NA","",IF(BE449=999999, "", IF(BE449=888888, "", IF(COUNTIF($BE$11:BE449,BE449)=1,BE449,""))))</f>
        <v/>
      </c>
      <c r="BG449" s="121"/>
      <c r="BH449" s="121"/>
      <c r="BI449" s="121"/>
      <c r="BJ449" s="121"/>
      <c r="BK449" s="121"/>
      <c r="BL449" s="121"/>
      <c r="BM449" s="119"/>
      <c r="BN449" s="119"/>
      <c r="BO449" s="119"/>
      <c r="BP449" s="119"/>
      <c r="BQ449" s="119"/>
      <c r="BR449" s="119"/>
      <c r="BS449" s="119"/>
      <c r="BT449" s="119"/>
      <c r="BU449" s="119"/>
      <c r="BV449" s="119"/>
      <c r="BW449" s="119"/>
      <c r="BX449" s="119"/>
      <c r="BY449" s="119"/>
      <c r="BZ449" s="121"/>
      <c r="CA449" s="121"/>
      <c r="CB449" s="121"/>
      <c r="CC449" s="121"/>
      <c r="CD449" s="118"/>
      <c r="CE449" s="118"/>
      <c r="CF449" s="26"/>
      <c r="CG449" s="26"/>
      <c r="CH449" s="26"/>
      <c r="CI449" s="26"/>
      <c r="CJ449" s="26"/>
      <c r="CK449" s="26"/>
      <c r="CL449" s="26"/>
      <c r="CM449" s="26"/>
      <c r="CN449" s="26"/>
      <c r="CO449" s="26"/>
      <c r="CP449" s="26"/>
      <c r="CQ449" s="26"/>
      <c r="CR449" s="26"/>
      <c r="CS449" s="26"/>
      <c r="CT449" s="26"/>
      <c r="CU449" s="26"/>
    </row>
    <row r="450" spans="1:99" ht="15.5" x14ac:dyDescent="0.35">
      <c r="A450" s="203" t="str">
        <f t="shared" si="157"/>
        <v/>
      </c>
      <c r="B450" s="161" t="str">
        <f>IF('Year 8 _2022'!$B449="","", 'Year 8 _2022'!$B449)</f>
        <v/>
      </c>
      <c r="C450" s="160" t="str">
        <f>IF('Year 8 _2022'!$C449="","", 'Year 8 _2022'!$C449)</f>
        <v>NA</v>
      </c>
      <c r="D450" s="149" t="str">
        <f>IF('Year 8 _2022'!$D449="","", 'Year 8 _2022'!$D449)</f>
        <v/>
      </c>
      <c r="E450" s="138"/>
      <c r="F450" s="230" t="str">
        <f>IF('Year 8 _2022'!$E449="","", 'Year 8 _2022'!$E449)</f>
        <v/>
      </c>
      <c r="G450" s="161" t="str">
        <f>IF('Year 8 _2022'!$AB449="","", 'Year 8 _2022'!$AB449)</f>
        <v/>
      </c>
      <c r="H450" s="120"/>
      <c r="I450" s="171" t="str">
        <f>IF('Year 8 _2022'!$I449="","", 'Year 8 _2022'!$I449)</f>
        <v/>
      </c>
      <c r="J450" s="181"/>
      <c r="K450" s="180" t="str">
        <f>IF('Year 8 _2022'!$J449="","", 'Year 8 _2022'!$J449)</f>
        <v/>
      </c>
      <c r="L450" s="181"/>
      <c r="M450" s="180">
        <f t="shared" si="166"/>
        <v>0</v>
      </c>
      <c r="N450" s="180" t="str">
        <f>IF('Year 8 _2022'!$L449="","", 'Year 8 _2022'!$L449)</f>
        <v/>
      </c>
      <c r="O450" s="181"/>
      <c r="P450" s="171">
        <f>IF('Year 8 _2022'!$O449="",0, ('Year 8 _2022'!$O449+'Year 8 _2022'!$R449))</f>
        <v>0</v>
      </c>
      <c r="Q450" s="181"/>
      <c r="R450" s="180">
        <f>IF('Year 8 _2022'!$P449="",0, 'Year 8 _2022'!$P449)</f>
        <v>0</v>
      </c>
      <c r="S450" s="242"/>
      <c r="T450" s="349"/>
      <c r="U450" s="242"/>
      <c r="V450" s="174">
        <f t="shared" si="158"/>
        <v>0</v>
      </c>
      <c r="W450" s="351"/>
      <c r="X450" s="175"/>
      <c r="Y450" s="180">
        <f>IF('Year 8 _2022'!$V449="",0, ('Year 8 _2022'!$V449+'Year 8 _2022'!$Y449))</f>
        <v>0</v>
      </c>
      <c r="Z450" s="181"/>
      <c r="AA450" s="162">
        <f>IF('Year 8 _2022'!$W449="",0, 'Year 8 _2022'!$W449)</f>
        <v>0</v>
      </c>
      <c r="AB450" s="184"/>
      <c r="AC450" s="353"/>
      <c r="AD450" s="120"/>
      <c r="AE450" s="174">
        <f t="shared" si="168"/>
        <v>0</v>
      </c>
      <c r="AF450" s="183"/>
      <c r="AG450" s="165" t="str">
        <f t="shared" si="159"/>
        <v/>
      </c>
      <c r="AH450" s="170" t="str">
        <f t="shared" si="160"/>
        <v/>
      </c>
      <c r="AI450" s="153">
        <f t="shared" si="145"/>
        <v>0</v>
      </c>
      <c r="AJ450" s="166" t="str">
        <f t="shared" si="161"/>
        <v>NA</v>
      </c>
      <c r="AK450" s="166" t="str">
        <f t="shared" si="146"/>
        <v/>
      </c>
      <c r="AL450" s="166" t="str">
        <f t="shared" si="147"/>
        <v/>
      </c>
      <c r="AM450" s="166" t="str">
        <f t="shared" si="148"/>
        <v/>
      </c>
      <c r="AN450" s="166">
        <f t="shared" si="149"/>
        <v>0</v>
      </c>
      <c r="AO450" s="166">
        <f t="shared" si="150"/>
        <v>0</v>
      </c>
      <c r="AP450" s="166">
        <f t="shared" si="151"/>
        <v>0</v>
      </c>
      <c r="AQ450" s="166">
        <f t="shared" si="152"/>
        <v>0</v>
      </c>
      <c r="AR450" s="167" t="str">
        <f>IF('Year 8 _2022'!$S449="","", 'Year 8 _2022'!$S449)</f>
        <v/>
      </c>
      <c r="AS450" s="166" t="str">
        <f>IF('Year 8 _2022'!$Z449="","", 'Year 8 _2022'!$Z449)</f>
        <v/>
      </c>
      <c r="AT450" s="166" t="str">
        <f t="shared" si="167"/>
        <v/>
      </c>
      <c r="AU450" s="166" t="str">
        <f t="shared" si="153"/>
        <v>NA</v>
      </c>
      <c r="AV450" s="166" t="str">
        <f>IF(AU450="NA","",IF(AU450=999999, "", IF(AU450=888888, "", IF(COUNTIF($AU$11:AU450,AU450)=1,AU450,""))))</f>
        <v/>
      </c>
      <c r="AW450" s="166" t="str">
        <f t="shared" si="154"/>
        <v>NA</v>
      </c>
      <c r="AX450" s="166" t="str">
        <f>IF(AW450="NA","",IF(AW450=999999, "", IF(AW450=888888, "", IF(COUNTIF($AW$11:AW450,AW450)=1,AW450,""))))</f>
        <v/>
      </c>
      <c r="AY450" s="166" t="str">
        <f t="shared" si="155"/>
        <v>NA</v>
      </c>
      <c r="AZ450" s="166" t="str">
        <f>IF(AY450="NA","",IF(AY450=999999, "", IF(AY450=888888, "", IF(COUNTIF($AY$11:AY450,AY450)=1,AY450,""))))</f>
        <v/>
      </c>
      <c r="BA450" s="166">
        <f t="shared" si="162"/>
        <v>0</v>
      </c>
      <c r="BB450" s="166">
        <f t="shared" si="163"/>
        <v>0</v>
      </c>
      <c r="BC450" s="166" t="str">
        <f t="shared" si="164"/>
        <v/>
      </c>
      <c r="BD450" s="166" t="str">
        <f t="shared" si="156"/>
        <v/>
      </c>
      <c r="BE450" s="120" t="str">
        <f t="shared" si="165"/>
        <v>NA</v>
      </c>
      <c r="BF450" s="120" t="str">
        <f>IF(BE450="NA","",IF(BE450=999999, "", IF(BE450=888888, "", IF(COUNTIF($BE$11:BE450,BE450)=1,BE450,""))))</f>
        <v/>
      </c>
      <c r="BG450" s="121"/>
      <c r="BH450" s="121"/>
      <c r="BI450" s="121"/>
      <c r="BJ450" s="121"/>
      <c r="BK450" s="121"/>
      <c r="BL450" s="121"/>
      <c r="BM450" s="119"/>
      <c r="BN450" s="119"/>
      <c r="BO450" s="119"/>
      <c r="BP450" s="119"/>
      <c r="BQ450" s="119"/>
      <c r="BR450" s="119"/>
      <c r="BS450" s="119"/>
      <c r="BT450" s="119"/>
      <c r="BU450" s="119"/>
      <c r="BV450" s="119"/>
      <c r="BW450" s="119"/>
      <c r="BX450" s="119"/>
      <c r="BY450" s="119"/>
      <c r="BZ450" s="121"/>
      <c r="CA450" s="121"/>
      <c r="CB450" s="121"/>
      <c r="CC450" s="121"/>
      <c r="CD450" s="118"/>
      <c r="CE450" s="118"/>
      <c r="CF450" s="26"/>
      <c r="CG450" s="26"/>
      <c r="CH450" s="26"/>
      <c r="CI450" s="26"/>
      <c r="CJ450" s="26"/>
      <c r="CK450" s="26"/>
      <c r="CL450" s="26"/>
      <c r="CM450" s="26"/>
      <c r="CN450" s="26"/>
      <c r="CO450" s="26"/>
      <c r="CP450" s="26"/>
      <c r="CQ450" s="26"/>
      <c r="CR450" s="26"/>
      <c r="CS450" s="26"/>
      <c r="CT450" s="26"/>
      <c r="CU450" s="26"/>
    </row>
    <row r="451" spans="1:99" ht="15.5" x14ac:dyDescent="0.35">
      <c r="A451" s="203" t="str">
        <f t="shared" si="157"/>
        <v/>
      </c>
      <c r="B451" s="161" t="str">
        <f>IF('Year 8 _2022'!$B450="","", 'Year 8 _2022'!$B450)</f>
        <v/>
      </c>
      <c r="C451" s="160" t="str">
        <f>IF('Year 8 _2022'!$C450="","", 'Year 8 _2022'!$C450)</f>
        <v>NA</v>
      </c>
      <c r="D451" s="149" t="str">
        <f>IF('Year 8 _2022'!$D450="","", 'Year 8 _2022'!$D450)</f>
        <v/>
      </c>
      <c r="E451" s="138"/>
      <c r="F451" s="230" t="str">
        <f>IF('Year 8 _2022'!$E450="","", 'Year 8 _2022'!$E450)</f>
        <v/>
      </c>
      <c r="G451" s="161" t="str">
        <f>IF('Year 8 _2022'!$AB450="","", 'Year 8 _2022'!$AB450)</f>
        <v/>
      </c>
      <c r="H451" s="120"/>
      <c r="I451" s="171" t="str">
        <f>IF('Year 8 _2022'!$I450="","", 'Year 8 _2022'!$I450)</f>
        <v/>
      </c>
      <c r="J451" s="181"/>
      <c r="K451" s="180" t="str">
        <f>IF('Year 8 _2022'!$J450="","", 'Year 8 _2022'!$J450)</f>
        <v/>
      </c>
      <c r="L451" s="181"/>
      <c r="M451" s="180">
        <f t="shared" si="166"/>
        <v>0</v>
      </c>
      <c r="N451" s="180" t="str">
        <f>IF('Year 8 _2022'!$L450="","", 'Year 8 _2022'!$L450)</f>
        <v/>
      </c>
      <c r="O451" s="181"/>
      <c r="P451" s="171">
        <f>IF('Year 8 _2022'!$O450="",0, ('Year 8 _2022'!$O450+'Year 8 _2022'!$R450))</f>
        <v>0</v>
      </c>
      <c r="Q451" s="181"/>
      <c r="R451" s="180">
        <f>IF('Year 8 _2022'!$P450="",0, 'Year 8 _2022'!$P450)</f>
        <v>0</v>
      </c>
      <c r="S451" s="242"/>
      <c r="T451" s="349"/>
      <c r="U451" s="242"/>
      <c r="V451" s="174">
        <f t="shared" si="158"/>
        <v>0</v>
      </c>
      <c r="W451" s="351"/>
      <c r="X451" s="175"/>
      <c r="Y451" s="180">
        <f>IF('Year 8 _2022'!$V450="",0, ('Year 8 _2022'!$V450+'Year 8 _2022'!$Y450))</f>
        <v>0</v>
      </c>
      <c r="Z451" s="181"/>
      <c r="AA451" s="162">
        <f>IF('Year 8 _2022'!$W450="",0, 'Year 8 _2022'!$W450)</f>
        <v>0</v>
      </c>
      <c r="AB451" s="184"/>
      <c r="AC451" s="353"/>
      <c r="AD451" s="120"/>
      <c r="AE451" s="174">
        <f t="shared" si="168"/>
        <v>0</v>
      </c>
      <c r="AF451" s="183"/>
      <c r="AG451" s="165" t="str">
        <f t="shared" si="159"/>
        <v/>
      </c>
      <c r="AH451" s="170" t="str">
        <f t="shared" si="160"/>
        <v/>
      </c>
      <c r="AI451" s="153">
        <f t="shared" si="145"/>
        <v>0</v>
      </c>
      <c r="AJ451" s="166" t="str">
        <f t="shared" si="161"/>
        <v>NA</v>
      </c>
      <c r="AK451" s="166" t="str">
        <f t="shared" si="146"/>
        <v/>
      </c>
      <c r="AL451" s="166" t="str">
        <f t="shared" si="147"/>
        <v/>
      </c>
      <c r="AM451" s="166" t="str">
        <f t="shared" si="148"/>
        <v/>
      </c>
      <c r="AN451" s="166">
        <f t="shared" si="149"/>
        <v>0</v>
      </c>
      <c r="AO451" s="166">
        <f t="shared" si="150"/>
        <v>0</v>
      </c>
      <c r="AP451" s="166">
        <f t="shared" si="151"/>
        <v>0</v>
      </c>
      <c r="AQ451" s="166">
        <f t="shared" si="152"/>
        <v>0</v>
      </c>
      <c r="AR451" s="167" t="str">
        <f>IF('Year 8 _2022'!$S450="","", 'Year 8 _2022'!$S450)</f>
        <v/>
      </c>
      <c r="AS451" s="166" t="str">
        <f>IF('Year 8 _2022'!$Z450="","", 'Year 8 _2022'!$Z450)</f>
        <v/>
      </c>
      <c r="AT451" s="166" t="str">
        <f t="shared" si="167"/>
        <v/>
      </c>
      <c r="AU451" s="166" t="str">
        <f t="shared" si="153"/>
        <v>NA</v>
      </c>
      <c r="AV451" s="166" t="str">
        <f>IF(AU451="NA","",IF(AU451=999999, "", IF(AU451=888888, "", IF(COUNTIF($AU$11:AU451,AU451)=1,AU451,""))))</f>
        <v/>
      </c>
      <c r="AW451" s="166" t="str">
        <f t="shared" si="154"/>
        <v>NA</v>
      </c>
      <c r="AX451" s="166" t="str">
        <f>IF(AW451="NA","",IF(AW451=999999, "", IF(AW451=888888, "", IF(COUNTIF($AW$11:AW451,AW451)=1,AW451,""))))</f>
        <v/>
      </c>
      <c r="AY451" s="166" t="str">
        <f t="shared" si="155"/>
        <v>NA</v>
      </c>
      <c r="AZ451" s="166" t="str">
        <f>IF(AY451="NA","",IF(AY451=999999, "", IF(AY451=888888, "", IF(COUNTIF($AY$11:AY451,AY451)=1,AY451,""))))</f>
        <v/>
      </c>
      <c r="BA451" s="166">
        <f t="shared" si="162"/>
        <v>0</v>
      </c>
      <c r="BB451" s="166">
        <f t="shared" si="163"/>
        <v>0</v>
      </c>
      <c r="BC451" s="166" t="str">
        <f t="shared" si="164"/>
        <v/>
      </c>
      <c r="BD451" s="166" t="str">
        <f t="shared" si="156"/>
        <v/>
      </c>
      <c r="BE451" s="120" t="str">
        <f t="shared" si="165"/>
        <v>NA</v>
      </c>
      <c r="BF451" s="120" t="str">
        <f>IF(BE451="NA","",IF(BE451=999999, "", IF(BE451=888888, "", IF(COUNTIF($BE$11:BE451,BE451)=1,BE451,""))))</f>
        <v/>
      </c>
      <c r="BG451" s="121"/>
      <c r="BH451" s="121"/>
      <c r="BI451" s="121"/>
      <c r="BJ451" s="121"/>
      <c r="BK451" s="121"/>
      <c r="BL451" s="121"/>
      <c r="BM451" s="119"/>
      <c r="BN451" s="119"/>
      <c r="BO451" s="119"/>
      <c r="BP451" s="119"/>
      <c r="BQ451" s="119"/>
      <c r="BR451" s="119"/>
      <c r="BS451" s="119"/>
      <c r="BT451" s="119"/>
      <c r="BU451" s="119"/>
      <c r="BV451" s="119"/>
      <c r="BW451" s="119"/>
      <c r="BX451" s="119"/>
      <c r="BY451" s="119"/>
      <c r="BZ451" s="121"/>
      <c r="CA451" s="121"/>
      <c r="CB451" s="121"/>
      <c r="CC451" s="121"/>
      <c r="CD451" s="118"/>
      <c r="CE451" s="118"/>
      <c r="CF451" s="26"/>
      <c r="CG451" s="26"/>
      <c r="CH451" s="26"/>
      <c r="CI451" s="26"/>
      <c r="CJ451" s="26"/>
      <c r="CK451" s="26"/>
      <c r="CL451" s="26"/>
      <c r="CM451" s="26"/>
      <c r="CN451" s="26"/>
      <c r="CO451" s="26"/>
      <c r="CP451" s="26"/>
      <c r="CQ451" s="26"/>
      <c r="CR451" s="26"/>
      <c r="CS451" s="26"/>
      <c r="CT451" s="26"/>
      <c r="CU451" s="26"/>
    </row>
    <row r="452" spans="1:99" ht="15.5" x14ac:dyDescent="0.35">
      <c r="A452" s="203" t="str">
        <f t="shared" si="157"/>
        <v/>
      </c>
      <c r="B452" s="161" t="str">
        <f>IF('Year 8 _2022'!$B451="","", 'Year 8 _2022'!$B451)</f>
        <v/>
      </c>
      <c r="C452" s="160" t="str">
        <f>IF('Year 8 _2022'!$C451="","", 'Year 8 _2022'!$C451)</f>
        <v>NA</v>
      </c>
      <c r="D452" s="149" t="str">
        <f>IF('Year 8 _2022'!$D451="","", 'Year 8 _2022'!$D451)</f>
        <v/>
      </c>
      <c r="E452" s="138"/>
      <c r="F452" s="230" t="str">
        <f>IF('Year 8 _2022'!$E451="","", 'Year 8 _2022'!$E451)</f>
        <v/>
      </c>
      <c r="G452" s="161" t="str">
        <f>IF('Year 8 _2022'!$AB451="","", 'Year 8 _2022'!$AB451)</f>
        <v/>
      </c>
      <c r="H452" s="120"/>
      <c r="I452" s="171" t="str">
        <f>IF('Year 8 _2022'!$I451="","", 'Year 8 _2022'!$I451)</f>
        <v/>
      </c>
      <c r="J452" s="181"/>
      <c r="K452" s="180" t="str">
        <f>IF('Year 8 _2022'!$J451="","", 'Year 8 _2022'!$J451)</f>
        <v/>
      </c>
      <c r="L452" s="181"/>
      <c r="M452" s="180">
        <f t="shared" si="166"/>
        <v>0</v>
      </c>
      <c r="N452" s="180" t="str">
        <f>IF('Year 8 _2022'!$L451="","", 'Year 8 _2022'!$L451)</f>
        <v/>
      </c>
      <c r="O452" s="181"/>
      <c r="P452" s="171">
        <f>IF('Year 8 _2022'!$O451="",0, ('Year 8 _2022'!$O451+'Year 8 _2022'!$R451))</f>
        <v>0</v>
      </c>
      <c r="Q452" s="181"/>
      <c r="R452" s="180">
        <f>IF('Year 8 _2022'!$P451="",0, 'Year 8 _2022'!$P451)</f>
        <v>0</v>
      </c>
      <c r="S452" s="242"/>
      <c r="T452" s="349"/>
      <c r="U452" s="242"/>
      <c r="V452" s="174">
        <f t="shared" si="158"/>
        <v>0</v>
      </c>
      <c r="W452" s="351"/>
      <c r="X452" s="175"/>
      <c r="Y452" s="180">
        <f>IF('Year 8 _2022'!$V451="",0, ('Year 8 _2022'!$V451+'Year 8 _2022'!$Y451))</f>
        <v>0</v>
      </c>
      <c r="Z452" s="181"/>
      <c r="AA452" s="162">
        <f>IF('Year 8 _2022'!$W451="",0, 'Year 8 _2022'!$W451)</f>
        <v>0</v>
      </c>
      <c r="AB452" s="184"/>
      <c r="AC452" s="353"/>
      <c r="AD452" s="120"/>
      <c r="AE452" s="174">
        <f t="shared" si="168"/>
        <v>0</v>
      </c>
      <c r="AF452" s="183"/>
      <c r="AG452" s="165" t="str">
        <f t="shared" si="159"/>
        <v/>
      </c>
      <c r="AH452" s="170" t="str">
        <f t="shared" si="160"/>
        <v/>
      </c>
      <c r="AI452" s="153">
        <f t="shared" si="145"/>
        <v>0</v>
      </c>
      <c r="AJ452" s="166" t="str">
        <f t="shared" si="161"/>
        <v>NA</v>
      </c>
      <c r="AK452" s="166" t="str">
        <f t="shared" si="146"/>
        <v/>
      </c>
      <c r="AL452" s="166" t="str">
        <f t="shared" si="147"/>
        <v/>
      </c>
      <c r="AM452" s="166" t="str">
        <f t="shared" si="148"/>
        <v/>
      </c>
      <c r="AN452" s="166">
        <f t="shared" si="149"/>
        <v>0</v>
      </c>
      <c r="AO452" s="166">
        <f t="shared" si="150"/>
        <v>0</v>
      </c>
      <c r="AP452" s="166">
        <f t="shared" si="151"/>
        <v>0</v>
      </c>
      <c r="AQ452" s="166">
        <f t="shared" si="152"/>
        <v>0</v>
      </c>
      <c r="AR452" s="167" t="str">
        <f>IF('Year 8 _2022'!$S451="","", 'Year 8 _2022'!$S451)</f>
        <v/>
      </c>
      <c r="AS452" s="166" t="str">
        <f>IF('Year 8 _2022'!$Z451="","", 'Year 8 _2022'!$Z451)</f>
        <v/>
      </c>
      <c r="AT452" s="166" t="str">
        <f t="shared" si="167"/>
        <v/>
      </c>
      <c r="AU452" s="166" t="str">
        <f t="shared" si="153"/>
        <v>NA</v>
      </c>
      <c r="AV452" s="166" t="str">
        <f>IF(AU452="NA","",IF(AU452=999999, "", IF(AU452=888888, "", IF(COUNTIF($AU$11:AU452,AU452)=1,AU452,""))))</f>
        <v/>
      </c>
      <c r="AW452" s="166" t="str">
        <f t="shared" si="154"/>
        <v>NA</v>
      </c>
      <c r="AX452" s="166" t="str">
        <f>IF(AW452="NA","",IF(AW452=999999, "", IF(AW452=888888, "", IF(COUNTIF($AW$11:AW452,AW452)=1,AW452,""))))</f>
        <v/>
      </c>
      <c r="AY452" s="166" t="str">
        <f t="shared" si="155"/>
        <v>NA</v>
      </c>
      <c r="AZ452" s="166" t="str">
        <f>IF(AY452="NA","",IF(AY452=999999, "", IF(AY452=888888, "", IF(COUNTIF($AY$11:AY452,AY452)=1,AY452,""))))</f>
        <v/>
      </c>
      <c r="BA452" s="166">
        <f t="shared" si="162"/>
        <v>0</v>
      </c>
      <c r="BB452" s="166">
        <f t="shared" si="163"/>
        <v>0</v>
      </c>
      <c r="BC452" s="166" t="str">
        <f t="shared" si="164"/>
        <v/>
      </c>
      <c r="BD452" s="166" t="str">
        <f t="shared" si="156"/>
        <v/>
      </c>
      <c r="BE452" s="120" t="str">
        <f t="shared" si="165"/>
        <v>NA</v>
      </c>
      <c r="BF452" s="120" t="str">
        <f>IF(BE452="NA","",IF(BE452=999999, "", IF(BE452=888888, "", IF(COUNTIF($BE$11:BE452,BE452)=1,BE452,""))))</f>
        <v/>
      </c>
      <c r="BG452" s="121"/>
      <c r="BH452" s="121"/>
      <c r="BI452" s="121"/>
      <c r="BJ452" s="121"/>
      <c r="BK452" s="121"/>
      <c r="BL452" s="121"/>
      <c r="BM452" s="119"/>
      <c r="BN452" s="119"/>
      <c r="BO452" s="119"/>
      <c r="BP452" s="119"/>
      <c r="BQ452" s="119"/>
      <c r="BR452" s="119"/>
      <c r="BS452" s="119"/>
      <c r="BT452" s="119"/>
      <c r="BU452" s="119"/>
      <c r="BV452" s="119"/>
      <c r="BW452" s="119"/>
      <c r="BX452" s="119"/>
      <c r="BY452" s="119"/>
      <c r="BZ452" s="121"/>
      <c r="CA452" s="121"/>
      <c r="CB452" s="121"/>
      <c r="CC452" s="121"/>
      <c r="CD452" s="118"/>
      <c r="CE452" s="118"/>
      <c r="CF452" s="26"/>
      <c r="CG452" s="26"/>
      <c r="CH452" s="26"/>
      <c r="CI452" s="26"/>
      <c r="CJ452" s="26"/>
      <c r="CK452" s="26"/>
      <c r="CL452" s="26"/>
      <c r="CM452" s="26"/>
      <c r="CN452" s="26"/>
      <c r="CO452" s="26"/>
      <c r="CP452" s="26"/>
      <c r="CQ452" s="26"/>
      <c r="CR452" s="26"/>
      <c r="CS452" s="26"/>
      <c r="CT452" s="26"/>
      <c r="CU452" s="26"/>
    </row>
    <row r="453" spans="1:99" ht="15.5" x14ac:dyDescent="0.35">
      <c r="A453" s="203" t="str">
        <f t="shared" si="157"/>
        <v/>
      </c>
      <c r="B453" s="161" t="str">
        <f>IF('Year 8 _2022'!$B452="","", 'Year 8 _2022'!$B452)</f>
        <v/>
      </c>
      <c r="C453" s="160" t="str">
        <f>IF('Year 8 _2022'!$C452="","", 'Year 8 _2022'!$C452)</f>
        <v>NA</v>
      </c>
      <c r="D453" s="149" t="str">
        <f>IF('Year 8 _2022'!$D452="","", 'Year 8 _2022'!$D452)</f>
        <v/>
      </c>
      <c r="E453" s="138"/>
      <c r="F453" s="230" t="str">
        <f>IF('Year 8 _2022'!$E452="","", 'Year 8 _2022'!$E452)</f>
        <v/>
      </c>
      <c r="G453" s="161" t="str">
        <f>IF('Year 8 _2022'!$AB452="","", 'Year 8 _2022'!$AB452)</f>
        <v/>
      </c>
      <c r="H453" s="120"/>
      <c r="I453" s="171" t="str">
        <f>IF('Year 8 _2022'!$I452="","", 'Year 8 _2022'!$I452)</f>
        <v/>
      </c>
      <c r="J453" s="181"/>
      <c r="K453" s="180" t="str">
        <f>IF('Year 8 _2022'!$J452="","", 'Year 8 _2022'!$J452)</f>
        <v/>
      </c>
      <c r="L453" s="181"/>
      <c r="M453" s="180">
        <f t="shared" si="166"/>
        <v>0</v>
      </c>
      <c r="N453" s="180" t="str">
        <f>IF('Year 8 _2022'!$L452="","", 'Year 8 _2022'!$L452)</f>
        <v/>
      </c>
      <c r="O453" s="181"/>
      <c r="P453" s="171">
        <f>IF('Year 8 _2022'!$O452="",0, ('Year 8 _2022'!$O452+'Year 8 _2022'!$R452))</f>
        <v>0</v>
      </c>
      <c r="Q453" s="181"/>
      <c r="R453" s="180">
        <f>IF('Year 8 _2022'!$P452="",0, 'Year 8 _2022'!$P452)</f>
        <v>0</v>
      </c>
      <c r="S453" s="242"/>
      <c r="T453" s="349"/>
      <c r="U453" s="242"/>
      <c r="V453" s="174">
        <f t="shared" si="158"/>
        <v>0</v>
      </c>
      <c r="W453" s="351"/>
      <c r="X453" s="175"/>
      <c r="Y453" s="180">
        <f>IF('Year 8 _2022'!$V452="",0, ('Year 8 _2022'!$V452+'Year 8 _2022'!$Y452))</f>
        <v>0</v>
      </c>
      <c r="Z453" s="181"/>
      <c r="AA453" s="162">
        <f>IF('Year 8 _2022'!$W452="",0, 'Year 8 _2022'!$W452)</f>
        <v>0</v>
      </c>
      <c r="AB453" s="184"/>
      <c r="AC453" s="353"/>
      <c r="AD453" s="120"/>
      <c r="AE453" s="174">
        <f t="shared" si="168"/>
        <v>0</v>
      </c>
      <c r="AF453" s="183"/>
      <c r="AG453" s="165" t="str">
        <f t="shared" si="159"/>
        <v/>
      </c>
      <c r="AH453" s="170" t="str">
        <f t="shared" si="160"/>
        <v/>
      </c>
      <c r="AI453" s="153">
        <f t="shared" si="145"/>
        <v>0</v>
      </c>
      <c r="AJ453" s="166" t="str">
        <f t="shared" si="161"/>
        <v>NA</v>
      </c>
      <c r="AK453" s="166" t="str">
        <f t="shared" si="146"/>
        <v/>
      </c>
      <c r="AL453" s="166" t="str">
        <f t="shared" si="147"/>
        <v/>
      </c>
      <c r="AM453" s="166" t="str">
        <f t="shared" si="148"/>
        <v/>
      </c>
      <c r="AN453" s="166">
        <f t="shared" si="149"/>
        <v>0</v>
      </c>
      <c r="AO453" s="166">
        <f t="shared" si="150"/>
        <v>0</v>
      </c>
      <c r="AP453" s="166">
        <f t="shared" si="151"/>
        <v>0</v>
      </c>
      <c r="AQ453" s="166">
        <f t="shared" si="152"/>
        <v>0</v>
      </c>
      <c r="AR453" s="167" t="str">
        <f>IF('Year 8 _2022'!$S452="","", 'Year 8 _2022'!$S452)</f>
        <v/>
      </c>
      <c r="AS453" s="166" t="str">
        <f>IF('Year 8 _2022'!$Z452="","", 'Year 8 _2022'!$Z452)</f>
        <v/>
      </c>
      <c r="AT453" s="166" t="str">
        <f t="shared" si="167"/>
        <v/>
      </c>
      <c r="AU453" s="166" t="str">
        <f t="shared" si="153"/>
        <v>NA</v>
      </c>
      <c r="AV453" s="166" t="str">
        <f>IF(AU453="NA","",IF(AU453=999999, "", IF(AU453=888888, "", IF(COUNTIF($AU$11:AU453,AU453)=1,AU453,""))))</f>
        <v/>
      </c>
      <c r="AW453" s="166" t="str">
        <f t="shared" si="154"/>
        <v>NA</v>
      </c>
      <c r="AX453" s="166" t="str">
        <f>IF(AW453="NA","",IF(AW453=999999, "", IF(AW453=888888, "", IF(COUNTIF($AW$11:AW453,AW453)=1,AW453,""))))</f>
        <v/>
      </c>
      <c r="AY453" s="166" t="str">
        <f t="shared" si="155"/>
        <v>NA</v>
      </c>
      <c r="AZ453" s="166" t="str">
        <f>IF(AY453="NA","",IF(AY453=999999, "", IF(AY453=888888, "", IF(COUNTIF($AY$11:AY453,AY453)=1,AY453,""))))</f>
        <v/>
      </c>
      <c r="BA453" s="166">
        <f t="shared" si="162"/>
        <v>0</v>
      </c>
      <c r="BB453" s="166">
        <f t="shared" si="163"/>
        <v>0</v>
      </c>
      <c r="BC453" s="166" t="str">
        <f t="shared" si="164"/>
        <v/>
      </c>
      <c r="BD453" s="166" t="str">
        <f t="shared" si="156"/>
        <v/>
      </c>
      <c r="BE453" s="120" t="str">
        <f t="shared" si="165"/>
        <v>NA</v>
      </c>
      <c r="BF453" s="120" t="str">
        <f>IF(BE453="NA","",IF(BE453=999999, "", IF(BE453=888888, "", IF(COUNTIF($BE$11:BE453,BE453)=1,BE453,""))))</f>
        <v/>
      </c>
      <c r="BG453" s="121"/>
      <c r="BH453" s="121"/>
      <c r="BI453" s="121"/>
      <c r="BJ453" s="121"/>
      <c r="BK453" s="121"/>
      <c r="BL453" s="121"/>
      <c r="BM453" s="119"/>
      <c r="BN453" s="119"/>
      <c r="BO453" s="119"/>
      <c r="BP453" s="119"/>
      <c r="BQ453" s="119"/>
      <c r="BR453" s="119"/>
      <c r="BS453" s="119"/>
      <c r="BT453" s="119"/>
      <c r="BU453" s="119"/>
      <c r="BV453" s="119"/>
      <c r="BW453" s="119"/>
      <c r="BX453" s="119"/>
      <c r="BY453" s="119"/>
      <c r="BZ453" s="121"/>
      <c r="CA453" s="121"/>
      <c r="CB453" s="121"/>
      <c r="CC453" s="121"/>
      <c r="CD453" s="118"/>
      <c r="CE453" s="118"/>
      <c r="CF453" s="26"/>
      <c r="CG453" s="26"/>
      <c r="CH453" s="26"/>
      <c r="CI453" s="26"/>
      <c r="CJ453" s="26"/>
      <c r="CK453" s="26"/>
      <c r="CL453" s="26"/>
      <c r="CM453" s="26"/>
      <c r="CN453" s="26"/>
      <c r="CO453" s="26"/>
      <c r="CP453" s="26"/>
      <c r="CQ453" s="26"/>
      <c r="CR453" s="26"/>
      <c r="CS453" s="26"/>
      <c r="CT453" s="26"/>
      <c r="CU453" s="26"/>
    </row>
    <row r="454" spans="1:99" ht="15.5" x14ac:dyDescent="0.35">
      <c r="A454" s="203" t="str">
        <f t="shared" si="157"/>
        <v/>
      </c>
      <c r="B454" s="161" t="str">
        <f>IF('Year 8 _2022'!$B453="","", 'Year 8 _2022'!$B453)</f>
        <v/>
      </c>
      <c r="C454" s="160" t="str">
        <f>IF('Year 8 _2022'!$C453="","", 'Year 8 _2022'!$C453)</f>
        <v>NA</v>
      </c>
      <c r="D454" s="149" t="str">
        <f>IF('Year 8 _2022'!$D453="","", 'Year 8 _2022'!$D453)</f>
        <v/>
      </c>
      <c r="E454" s="138"/>
      <c r="F454" s="230" t="str">
        <f>IF('Year 8 _2022'!$E453="","", 'Year 8 _2022'!$E453)</f>
        <v/>
      </c>
      <c r="G454" s="161" t="str">
        <f>IF('Year 8 _2022'!$AB453="","", 'Year 8 _2022'!$AB453)</f>
        <v/>
      </c>
      <c r="H454" s="120"/>
      <c r="I454" s="171" t="str">
        <f>IF('Year 8 _2022'!$I453="","", 'Year 8 _2022'!$I453)</f>
        <v/>
      </c>
      <c r="J454" s="181"/>
      <c r="K454" s="180" t="str">
        <f>IF('Year 8 _2022'!$J453="","", 'Year 8 _2022'!$J453)</f>
        <v/>
      </c>
      <c r="L454" s="181"/>
      <c r="M454" s="180">
        <f t="shared" si="166"/>
        <v>0</v>
      </c>
      <c r="N454" s="180" t="str">
        <f>IF('Year 8 _2022'!$L453="","", 'Year 8 _2022'!$L453)</f>
        <v/>
      </c>
      <c r="O454" s="181"/>
      <c r="P454" s="171">
        <f>IF('Year 8 _2022'!$O453="",0, ('Year 8 _2022'!$O453+'Year 8 _2022'!$R453))</f>
        <v>0</v>
      </c>
      <c r="Q454" s="181"/>
      <c r="R454" s="180">
        <f>IF('Year 8 _2022'!$P453="",0, 'Year 8 _2022'!$P453)</f>
        <v>0</v>
      </c>
      <c r="S454" s="242"/>
      <c r="T454" s="349"/>
      <c r="U454" s="242"/>
      <c r="V454" s="174">
        <f t="shared" si="158"/>
        <v>0</v>
      </c>
      <c r="W454" s="351"/>
      <c r="X454" s="175"/>
      <c r="Y454" s="180">
        <f>IF('Year 8 _2022'!$V453="",0, ('Year 8 _2022'!$V453+'Year 8 _2022'!$Y453))</f>
        <v>0</v>
      </c>
      <c r="Z454" s="181"/>
      <c r="AA454" s="162">
        <f>IF('Year 8 _2022'!$W453="",0, 'Year 8 _2022'!$W453)</f>
        <v>0</v>
      </c>
      <c r="AB454" s="184"/>
      <c r="AC454" s="353"/>
      <c r="AD454" s="120"/>
      <c r="AE454" s="174">
        <f t="shared" si="168"/>
        <v>0</v>
      </c>
      <c r="AF454" s="183"/>
      <c r="AG454" s="165" t="str">
        <f t="shared" si="159"/>
        <v/>
      </c>
      <c r="AH454" s="170" t="str">
        <f t="shared" si="160"/>
        <v/>
      </c>
      <c r="AI454" s="153">
        <f t="shared" si="145"/>
        <v>0</v>
      </c>
      <c r="AJ454" s="166" t="str">
        <f t="shared" si="161"/>
        <v>NA</v>
      </c>
      <c r="AK454" s="166" t="str">
        <f t="shared" si="146"/>
        <v/>
      </c>
      <c r="AL454" s="166" t="str">
        <f t="shared" si="147"/>
        <v/>
      </c>
      <c r="AM454" s="166" t="str">
        <f t="shared" si="148"/>
        <v/>
      </c>
      <c r="AN454" s="166">
        <f t="shared" si="149"/>
        <v>0</v>
      </c>
      <c r="AO454" s="166">
        <f t="shared" si="150"/>
        <v>0</v>
      </c>
      <c r="AP454" s="166">
        <f t="shared" si="151"/>
        <v>0</v>
      </c>
      <c r="AQ454" s="166">
        <f t="shared" si="152"/>
        <v>0</v>
      </c>
      <c r="AR454" s="167" t="str">
        <f>IF('Year 8 _2022'!$S453="","", 'Year 8 _2022'!$S453)</f>
        <v/>
      </c>
      <c r="AS454" s="166" t="str">
        <f>IF('Year 8 _2022'!$Z453="","", 'Year 8 _2022'!$Z453)</f>
        <v/>
      </c>
      <c r="AT454" s="166" t="str">
        <f t="shared" si="167"/>
        <v/>
      </c>
      <c r="AU454" s="166" t="str">
        <f t="shared" si="153"/>
        <v>NA</v>
      </c>
      <c r="AV454" s="166" t="str">
        <f>IF(AU454="NA","",IF(AU454=999999, "", IF(AU454=888888, "", IF(COUNTIF($AU$11:AU454,AU454)=1,AU454,""))))</f>
        <v/>
      </c>
      <c r="AW454" s="166" t="str">
        <f t="shared" si="154"/>
        <v>NA</v>
      </c>
      <c r="AX454" s="166" t="str">
        <f>IF(AW454="NA","",IF(AW454=999999, "", IF(AW454=888888, "", IF(COUNTIF($AW$11:AW454,AW454)=1,AW454,""))))</f>
        <v/>
      </c>
      <c r="AY454" s="166" t="str">
        <f t="shared" si="155"/>
        <v>NA</v>
      </c>
      <c r="AZ454" s="166" t="str">
        <f>IF(AY454="NA","",IF(AY454=999999, "", IF(AY454=888888, "", IF(COUNTIF($AY$11:AY454,AY454)=1,AY454,""))))</f>
        <v/>
      </c>
      <c r="BA454" s="166">
        <f t="shared" si="162"/>
        <v>0</v>
      </c>
      <c r="BB454" s="166">
        <f t="shared" si="163"/>
        <v>0</v>
      </c>
      <c r="BC454" s="166" t="str">
        <f t="shared" si="164"/>
        <v/>
      </c>
      <c r="BD454" s="166" t="str">
        <f t="shared" si="156"/>
        <v/>
      </c>
      <c r="BE454" s="120" t="str">
        <f t="shared" si="165"/>
        <v>NA</v>
      </c>
      <c r="BF454" s="120" t="str">
        <f>IF(BE454="NA","",IF(BE454=999999, "", IF(BE454=888888, "", IF(COUNTIF($BE$11:BE454,BE454)=1,BE454,""))))</f>
        <v/>
      </c>
      <c r="BG454" s="121"/>
      <c r="BH454" s="121"/>
      <c r="BI454" s="121"/>
      <c r="BJ454" s="121"/>
      <c r="BK454" s="121"/>
      <c r="BL454" s="121"/>
      <c r="BM454" s="119"/>
      <c r="BN454" s="119"/>
      <c r="BO454" s="119"/>
      <c r="BP454" s="119"/>
      <c r="BQ454" s="119"/>
      <c r="BR454" s="119"/>
      <c r="BS454" s="119"/>
      <c r="BT454" s="119"/>
      <c r="BU454" s="119"/>
      <c r="BV454" s="119"/>
      <c r="BW454" s="119"/>
      <c r="BX454" s="119"/>
      <c r="BY454" s="119"/>
      <c r="BZ454" s="121"/>
      <c r="CA454" s="121"/>
      <c r="CB454" s="121"/>
      <c r="CC454" s="121"/>
      <c r="CD454" s="118"/>
      <c r="CE454" s="118"/>
      <c r="CF454" s="26"/>
      <c r="CG454" s="26"/>
      <c r="CH454" s="26"/>
      <c r="CI454" s="26"/>
      <c r="CJ454" s="26"/>
      <c r="CK454" s="26"/>
      <c r="CL454" s="26"/>
      <c r="CM454" s="26"/>
      <c r="CN454" s="26"/>
      <c r="CO454" s="26"/>
      <c r="CP454" s="26"/>
      <c r="CQ454" s="26"/>
      <c r="CR454" s="26"/>
      <c r="CS454" s="26"/>
      <c r="CT454" s="26"/>
      <c r="CU454" s="26"/>
    </row>
    <row r="455" spans="1:99" ht="15.5" x14ac:dyDescent="0.35">
      <c r="A455" s="203" t="str">
        <f t="shared" si="157"/>
        <v/>
      </c>
      <c r="B455" s="161" t="str">
        <f>IF('Year 8 _2022'!$B454="","", 'Year 8 _2022'!$B454)</f>
        <v/>
      </c>
      <c r="C455" s="160" t="str">
        <f>IF('Year 8 _2022'!$C454="","", 'Year 8 _2022'!$C454)</f>
        <v>NA</v>
      </c>
      <c r="D455" s="149" t="str">
        <f>IF('Year 8 _2022'!$D454="","", 'Year 8 _2022'!$D454)</f>
        <v/>
      </c>
      <c r="E455" s="138"/>
      <c r="F455" s="230" t="str">
        <f>IF('Year 8 _2022'!$E454="","", 'Year 8 _2022'!$E454)</f>
        <v/>
      </c>
      <c r="G455" s="161" t="str">
        <f>IF('Year 8 _2022'!$AB454="","", 'Year 8 _2022'!$AB454)</f>
        <v/>
      </c>
      <c r="H455" s="120"/>
      <c r="I455" s="171" t="str">
        <f>IF('Year 8 _2022'!$I454="","", 'Year 8 _2022'!$I454)</f>
        <v/>
      </c>
      <c r="J455" s="181"/>
      <c r="K455" s="180" t="str">
        <f>IF('Year 8 _2022'!$J454="","", 'Year 8 _2022'!$J454)</f>
        <v/>
      </c>
      <c r="L455" s="181"/>
      <c r="M455" s="180">
        <f t="shared" si="166"/>
        <v>0</v>
      </c>
      <c r="N455" s="180" t="str">
        <f>IF('Year 8 _2022'!$L454="","", 'Year 8 _2022'!$L454)</f>
        <v/>
      </c>
      <c r="O455" s="181"/>
      <c r="P455" s="171">
        <f>IF('Year 8 _2022'!$O454="",0, ('Year 8 _2022'!$O454+'Year 8 _2022'!$R454))</f>
        <v>0</v>
      </c>
      <c r="Q455" s="181"/>
      <c r="R455" s="180">
        <f>IF('Year 8 _2022'!$P454="",0, 'Year 8 _2022'!$P454)</f>
        <v>0</v>
      </c>
      <c r="S455" s="242"/>
      <c r="T455" s="349"/>
      <c r="U455" s="242"/>
      <c r="V455" s="174">
        <f t="shared" si="158"/>
        <v>0</v>
      </c>
      <c r="W455" s="351"/>
      <c r="X455" s="175"/>
      <c r="Y455" s="180">
        <f>IF('Year 8 _2022'!$V454="",0, ('Year 8 _2022'!$V454+'Year 8 _2022'!$Y454))</f>
        <v>0</v>
      </c>
      <c r="Z455" s="181"/>
      <c r="AA455" s="162">
        <f>IF('Year 8 _2022'!$W454="",0, 'Year 8 _2022'!$W454)</f>
        <v>0</v>
      </c>
      <c r="AB455" s="184"/>
      <c r="AC455" s="353"/>
      <c r="AD455" s="120"/>
      <c r="AE455" s="174">
        <f t="shared" si="168"/>
        <v>0</v>
      </c>
      <c r="AF455" s="183"/>
      <c r="AG455" s="165" t="str">
        <f t="shared" si="159"/>
        <v/>
      </c>
      <c r="AH455" s="170" t="str">
        <f t="shared" si="160"/>
        <v/>
      </c>
      <c r="AI455" s="153">
        <f t="shared" si="145"/>
        <v>0</v>
      </c>
      <c r="AJ455" s="166" t="str">
        <f t="shared" si="161"/>
        <v>NA</v>
      </c>
      <c r="AK455" s="166" t="str">
        <f t="shared" si="146"/>
        <v/>
      </c>
      <c r="AL455" s="166" t="str">
        <f t="shared" si="147"/>
        <v/>
      </c>
      <c r="AM455" s="166" t="str">
        <f t="shared" si="148"/>
        <v/>
      </c>
      <c r="AN455" s="166">
        <f t="shared" si="149"/>
        <v>0</v>
      </c>
      <c r="AO455" s="166">
        <f t="shared" si="150"/>
        <v>0</v>
      </c>
      <c r="AP455" s="166">
        <f t="shared" si="151"/>
        <v>0</v>
      </c>
      <c r="AQ455" s="166">
        <f t="shared" si="152"/>
        <v>0</v>
      </c>
      <c r="AR455" s="167" t="str">
        <f>IF('Year 8 _2022'!$S454="","", 'Year 8 _2022'!$S454)</f>
        <v/>
      </c>
      <c r="AS455" s="166" t="str">
        <f>IF('Year 8 _2022'!$Z454="","", 'Year 8 _2022'!$Z454)</f>
        <v/>
      </c>
      <c r="AT455" s="166" t="str">
        <f t="shared" si="167"/>
        <v/>
      </c>
      <c r="AU455" s="166" t="str">
        <f t="shared" si="153"/>
        <v>NA</v>
      </c>
      <c r="AV455" s="166" t="str">
        <f>IF(AU455="NA","",IF(AU455=999999, "", IF(AU455=888888, "", IF(COUNTIF($AU$11:AU455,AU455)=1,AU455,""))))</f>
        <v/>
      </c>
      <c r="AW455" s="166" t="str">
        <f t="shared" si="154"/>
        <v>NA</v>
      </c>
      <c r="AX455" s="166" t="str">
        <f>IF(AW455="NA","",IF(AW455=999999, "", IF(AW455=888888, "", IF(COUNTIF($AW$11:AW455,AW455)=1,AW455,""))))</f>
        <v/>
      </c>
      <c r="AY455" s="166" t="str">
        <f t="shared" si="155"/>
        <v>NA</v>
      </c>
      <c r="AZ455" s="166" t="str">
        <f>IF(AY455="NA","",IF(AY455=999999, "", IF(AY455=888888, "", IF(COUNTIF($AY$11:AY455,AY455)=1,AY455,""))))</f>
        <v/>
      </c>
      <c r="BA455" s="166">
        <f t="shared" si="162"/>
        <v>0</v>
      </c>
      <c r="BB455" s="166">
        <f t="shared" si="163"/>
        <v>0</v>
      </c>
      <c r="BC455" s="166" t="str">
        <f t="shared" si="164"/>
        <v/>
      </c>
      <c r="BD455" s="166" t="str">
        <f t="shared" si="156"/>
        <v/>
      </c>
      <c r="BE455" s="120" t="str">
        <f t="shared" si="165"/>
        <v>NA</v>
      </c>
      <c r="BF455" s="120" t="str">
        <f>IF(BE455="NA","",IF(BE455=999999, "", IF(BE455=888888, "", IF(COUNTIF($BE$11:BE455,BE455)=1,BE455,""))))</f>
        <v/>
      </c>
      <c r="BG455" s="121"/>
      <c r="BH455" s="121"/>
      <c r="BI455" s="121"/>
      <c r="BJ455" s="121"/>
      <c r="BK455" s="121"/>
      <c r="BL455" s="121"/>
      <c r="BM455" s="119"/>
      <c r="BN455" s="119"/>
      <c r="BO455" s="119"/>
      <c r="BP455" s="119"/>
      <c r="BQ455" s="119"/>
      <c r="BR455" s="119"/>
      <c r="BS455" s="119"/>
      <c r="BT455" s="119"/>
      <c r="BU455" s="119"/>
      <c r="BV455" s="119"/>
      <c r="BW455" s="119"/>
      <c r="BX455" s="119"/>
      <c r="BY455" s="119"/>
      <c r="BZ455" s="121"/>
      <c r="CA455" s="121"/>
      <c r="CB455" s="121"/>
      <c r="CC455" s="121"/>
      <c r="CD455" s="118"/>
      <c r="CE455" s="118"/>
      <c r="CF455" s="26"/>
      <c r="CG455" s="26"/>
      <c r="CH455" s="26"/>
      <c r="CI455" s="26"/>
      <c r="CJ455" s="26"/>
      <c r="CK455" s="26"/>
      <c r="CL455" s="26"/>
      <c r="CM455" s="26"/>
      <c r="CN455" s="26"/>
      <c r="CO455" s="26"/>
      <c r="CP455" s="26"/>
      <c r="CQ455" s="26"/>
      <c r="CR455" s="26"/>
      <c r="CS455" s="26"/>
      <c r="CT455" s="26"/>
      <c r="CU455" s="26"/>
    </row>
    <row r="456" spans="1:99" ht="15.5" x14ac:dyDescent="0.35">
      <c r="A456" s="203" t="str">
        <f t="shared" si="157"/>
        <v/>
      </c>
      <c r="B456" s="161" t="str">
        <f>IF('Year 8 _2022'!$B455="","", 'Year 8 _2022'!$B455)</f>
        <v/>
      </c>
      <c r="C456" s="160" t="str">
        <f>IF('Year 8 _2022'!$C455="","", 'Year 8 _2022'!$C455)</f>
        <v>NA</v>
      </c>
      <c r="D456" s="149" t="str">
        <f>IF('Year 8 _2022'!$D455="","", 'Year 8 _2022'!$D455)</f>
        <v/>
      </c>
      <c r="E456" s="138"/>
      <c r="F456" s="230" t="str">
        <f>IF('Year 8 _2022'!$E455="","", 'Year 8 _2022'!$E455)</f>
        <v/>
      </c>
      <c r="G456" s="161" t="str">
        <f>IF('Year 8 _2022'!$AB455="","", 'Year 8 _2022'!$AB455)</f>
        <v/>
      </c>
      <c r="H456" s="120"/>
      <c r="I456" s="171" t="str">
        <f>IF('Year 8 _2022'!$I455="","", 'Year 8 _2022'!$I455)</f>
        <v/>
      </c>
      <c r="J456" s="181"/>
      <c r="K456" s="180" t="str">
        <f>IF('Year 8 _2022'!$J455="","", 'Year 8 _2022'!$J455)</f>
        <v/>
      </c>
      <c r="L456" s="181"/>
      <c r="M456" s="180">
        <f t="shared" si="166"/>
        <v>0</v>
      </c>
      <c r="N456" s="180" t="str">
        <f>IF('Year 8 _2022'!$L455="","", 'Year 8 _2022'!$L455)</f>
        <v/>
      </c>
      <c r="O456" s="181"/>
      <c r="P456" s="171">
        <f>IF('Year 8 _2022'!$O455="",0, ('Year 8 _2022'!$O455+'Year 8 _2022'!$R455))</f>
        <v>0</v>
      </c>
      <c r="Q456" s="181"/>
      <c r="R456" s="180">
        <f>IF('Year 8 _2022'!$P455="",0, 'Year 8 _2022'!$P455)</f>
        <v>0</v>
      </c>
      <c r="S456" s="242"/>
      <c r="T456" s="349"/>
      <c r="U456" s="242"/>
      <c r="V456" s="174">
        <f t="shared" si="158"/>
        <v>0</v>
      </c>
      <c r="W456" s="351"/>
      <c r="X456" s="175"/>
      <c r="Y456" s="180">
        <f>IF('Year 8 _2022'!$V455="",0, ('Year 8 _2022'!$V455+'Year 8 _2022'!$Y455))</f>
        <v>0</v>
      </c>
      <c r="Z456" s="181"/>
      <c r="AA456" s="162">
        <f>IF('Year 8 _2022'!$W455="",0, 'Year 8 _2022'!$W455)</f>
        <v>0</v>
      </c>
      <c r="AB456" s="184"/>
      <c r="AC456" s="353"/>
      <c r="AD456" s="120"/>
      <c r="AE456" s="174">
        <f t="shared" si="168"/>
        <v>0</v>
      </c>
      <c r="AF456" s="183"/>
      <c r="AG456" s="165" t="str">
        <f t="shared" si="159"/>
        <v/>
      </c>
      <c r="AH456" s="170" t="str">
        <f t="shared" si="160"/>
        <v/>
      </c>
      <c r="AI456" s="153">
        <f t="shared" si="145"/>
        <v>0</v>
      </c>
      <c r="AJ456" s="166" t="str">
        <f t="shared" si="161"/>
        <v>NA</v>
      </c>
      <c r="AK456" s="166" t="str">
        <f t="shared" si="146"/>
        <v/>
      </c>
      <c r="AL456" s="166" t="str">
        <f t="shared" si="147"/>
        <v/>
      </c>
      <c r="AM456" s="166" t="str">
        <f t="shared" si="148"/>
        <v/>
      </c>
      <c r="AN456" s="166">
        <f t="shared" si="149"/>
        <v>0</v>
      </c>
      <c r="AO456" s="166">
        <f t="shared" si="150"/>
        <v>0</v>
      </c>
      <c r="AP456" s="166">
        <f t="shared" si="151"/>
        <v>0</v>
      </c>
      <c r="AQ456" s="166">
        <f t="shared" si="152"/>
        <v>0</v>
      </c>
      <c r="AR456" s="167" t="str">
        <f>IF('Year 8 _2022'!$S455="","", 'Year 8 _2022'!$S455)</f>
        <v/>
      </c>
      <c r="AS456" s="166" t="str">
        <f>IF('Year 8 _2022'!$Z455="","", 'Year 8 _2022'!$Z455)</f>
        <v/>
      </c>
      <c r="AT456" s="166" t="str">
        <f t="shared" si="167"/>
        <v/>
      </c>
      <c r="AU456" s="166" t="str">
        <f t="shared" si="153"/>
        <v>NA</v>
      </c>
      <c r="AV456" s="166" t="str">
        <f>IF(AU456="NA","",IF(AU456=999999, "", IF(AU456=888888, "", IF(COUNTIF($AU$11:AU456,AU456)=1,AU456,""))))</f>
        <v/>
      </c>
      <c r="AW456" s="166" t="str">
        <f t="shared" si="154"/>
        <v>NA</v>
      </c>
      <c r="AX456" s="166" t="str">
        <f>IF(AW456="NA","",IF(AW456=999999, "", IF(AW456=888888, "", IF(COUNTIF($AW$11:AW456,AW456)=1,AW456,""))))</f>
        <v/>
      </c>
      <c r="AY456" s="166" t="str">
        <f t="shared" si="155"/>
        <v>NA</v>
      </c>
      <c r="AZ456" s="166" t="str">
        <f>IF(AY456="NA","",IF(AY456=999999, "", IF(AY456=888888, "", IF(COUNTIF($AY$11:AY456,AY456)=1,AY456,""))))</f>
        <v/>
      </c>
      <c r="BA456" s="166">
        <f t="shared" si="162"/>
        <v>0</v>
      </c>
      <c r="BB456" s="166">
        <f t="shared" si="163"/>
        <v>0</v>
      </c>
      <c r="BC456" s="166" t="str">
        <f t="shared" si="164"/>
        <v/>
      </c>
      <c r="BD456" s="166" t="str">
        <f t="shared" si="156"/>
        <v/>
      </c>
      <c r="BE456" s="120" t="str">
        <f t="shared" si="165"/>
        <v>NA</v>
      </c>
      <c r="BF456" s="120" t="str">
        <f>IF(BE456="NA","",IF(BE456=999999, "", IF(BE456=888888, "", IF(COUNTIF($BE$11:BE456,BE456)=1,BE456,""))))</f>
        <v/>
      </c>
      <c r="BG456" s="121"/>
      <c r="BH456" s="121"/>
      <c r="BI456" s="121"/>
      <c r="BJ456" s="121"/>
      <c r="BK456" s="121"/>
      <c r="BL456" s="121"/>
      <c r="BM456" s="119"/>
      <c r="BN456" s="119"/>
      <c r="BO456" s="119"/>
      <c r="BP456" s="119"/>
      <c r="BQ456" s="119"/>
      <c r="BR456" s="119"/>
      <c r="BS456" s="119"/>
      <c r="BT456" s="119"/>
      <c r="BU456" s="119"/>
      <c r="BV456" s="119"/>
      <c r="BW456" s="119"/>
      <c r="BX456" s="119"/>
      <c r="BY456" s="119"/>
      <c r="BZ456" s="121"/>
      <c r="CA456" s="121"/>
      <c r="CB456" s="121"/>
      <c r="CC456" s="121"/>
      <c r="CD456" s="118"/>
      <c r="CE456" s="118"/>
      <c r="CF456" s="26"/>
      <c r="CG456" s="26"/>
      <c r="CH456" s="26"/>
      <c r="CI456" s="26"/>
      <c r="CJ456" s="26"/>
      <c r="CK456" s="26"/>
      <c r="CL456" s="26"/>
      <c r="CM456" s="26"/>
      <c r="CN456" s="26"/>
      <c r="CO456" s="26"/>
      <c r="CP456" s="26"/>
      <c r="CQ456" s="26"/>
      <c r="CR456" s="26"/>
      <c r="CS456" s="26"/>
      <c r="CT456" s="26"/>
      <c r="CU456" s="26"/>
    </row>
    <row r="457" spans="1:99" ht="15.5" x14ac:dyDescent="0.35">
      <c r="A457" s="203" t="str">
        <f t="shared" si="157"/>
        <v/>
      </c>
      <c r="B457" s="161" t="str">
        <f>IF('Year 8 _2022'!$B456="","", 'Year 8 _2022'!$B456)</f>
        <v/>
      </c>
      <c r="C457" s="160" t="str">
        <f>IF('Year 8 _2022'!$C456="","", 'Year 8 _2022'!$C456)</f>
        <v>NA</v>
      </c>
      <c r="D457" s="149" t="str">
        <f>IF('Year 8 _2022'!$D456="","", 'Year 8 _2022'!$D456)</f>
        <v/>
      </c>
      <c r="E457" s="138"/>
      <c r="F457" s="230" t="str">
        <f>IF('Year 8 _2022'!$E456="","", 'Year 8 _2022'!$E456)</f>
        <v/>
      </c>
      <c r="G457" s="161" t="str">
        <f>IF('Year 8 _2022'!$AB456="","", 'Year 8 _2022'!$AB456)</f>
        <v/>
      </c>
      <c r="H457" s="120"/>
      <c r="I457" s="171" t="str">
        <f>IF('Year 8 _2022'!$I456="","", 'Year 8 _2022'!$I456)</f>
        <v/>
      </c>
      <c r="J457" s="181"/>
      <c r="K457" s="180" t="str">
        <f>IF('Year 8 _2022'!$J456="","", 'Year 8 _2022'!$J456)</f>
        <v/>
      </c>
      <c r="L457" s="181"/>
      <c r="M457" s="180">
        <f t="shared" si="166"/>
        <v>0</v>
      </c>
      <c r="N457" s="180" t="str">
        <f>IF('Year 8 _2022'!$L456="","", 'Year 8 _2022'!$L456)</f>
        <v/>
      </c>
      <c r="O457" s="181"/>
      <c r="P457" s="171">
        <f>IF('Year 8 _2022'!$O456="",0, ('Year 8 _2022'!$O456+'Year 8 _2022'!$R456))</f>
        <v>0</v>
      </c>
      <c r="Q457" s="181"/>
      <c r="R457" s="180">
        <f>IF('Year 8 _2022'!$P456="",0, 'Year 8 _2022'!$P456)</f>
        <v>0</v>
      </c>
      <c r="S457" s="242"/>
      <c r="T457" s="349"/>
      <c r="U457" s="242"/>
      <c r="V457" s="174">
        <f t="shared" si="158"/>
        <v>0</v>
      </c>
      <c r="W457" s="351"/>
      <c r="X457" s="175"/>
      <c r="Y457" s="180">
        <f>IF('Year 8 _2022'!$V456="",0, ('Year 8 _2022'!$V456+'Year 8 _2022'!$Y456))</f>
        <v>0</v>
      </c>
      <c r="Z457" s="181"/>
      <c r="AA457" s="162">
        <f>IF('Year 8 _2022'!$W456="",0, 'Year 8 _2022'!$W456)</f>
        <v>0</v>
      </c>
      <c r="AB457" s="184"/>
      <c r="AC457" s="353"/>
      <c r="AD457" s="120"/>
      <c r="AE457" s="174">
        <f t="shared" si="168"/>
        <v>0</v>
      </c>
      <c r="AF457" s="183"/>
      <c r="AG457" s="165" t="str">
        <f t="shared" si="159"/>
        <v/>
      </c>
      <c r="AH457" s="170" t="str">
        <f t="shared" si="160"/>
        <v/>
      </c>
      <c r="AI457" s="153">
        <f t="shared" si="145"/>
        <v>0</v>
      </c>
      <c r="AJ457" s="166" t="str">
        <f t="shared" si="161"/>
        <v>NA</v>
      </c>
      <c r="AK457" s="166" t="str">
        <f t="shared" si="146"/>
        <v/>
      </c>
      <c r="AL457" s="166" t="str">
        <f t="shared" si="147"/>
        <v/>
      </c>
      <c r="AM457" s="166" t="str">
        <f t="shared" si="148"/>
        <v/>
      </c>
      <c r="AN457" s="166">
        <f t="shared" si="149"/>
        <v>0</v>
      </c>
      <c r="AO457" s="166">
        <f t="shared" si="150"/>
        <v>0</v>
      </c>
      <c r="AP457" s="166">
        <f t="shared" si="151"/>
        <v>0</v>
      </c>
      <c r="AQ457" s="166">
        <f t="shared" si="152"/>
        <v>0</v>
      </c>
      <c r="AR457" s="167" t="str">
        <f>IF('Year 8 _2022'!$S456="","", 'Year 8 _2022'!$S456)</f>
        <v/>
      </c>
      <c r="AS457" s="166" t="str">
        <f>IF('Year 8 _2022'!$Z456="","", 'Year 8 _2022'!$Z456)</f>
        <v/>
      </c>
      <c r="AT457" s="166" t="str">
        <f t="shared" si="167"/>
        <v/>
      </c>
      <c r="AU457" s="166" t="str">
        <f t="shared" si="153"/>
        <v>NA</v>
      </c>
      <c r="AV457" s="166" t="str">
        <f>IF(AU457="NA","",IF(AU457=999999, "", IF(AU457=888888, "", IF(COUNTIF($AU$11:AU457,AU457)=1,AU457,""))))</f>
        <v/>
      </c>
      <c r="AW457" s="166" t="str">
        <f t="shared" si="154"/>
        <v>NA</v>
      </c>
      <c r="AX457" s="166" t="str">
        <f>IF(AW457="NA","",IF(AW457=999999, "", IF(AW457=888888, "", IF(COUNTIF($AW$11:AW457,AW457)=1,AW457,""))))</f>
        <v/>
      </c>
      <c r="AY457" s="166" t="str">
        <f t="shared" si="155"/>
        <v>NA</v>
      </c>
      <c r="AZ457" s="166" t="str">
        <f>IF(AY457="NA","",IF(AY457=999999, "", IF(AY457=888888, "", IF(COUNTIF($AY$11:AY457,AY457)=1,AY457,""))))</f>
        <v/>
      </c>
      <c r="BA457" s="166">
        <f t="shared" si="162"/>
        <v>0</v>
      </c>
      <c r="BB457" s="166">
        <f t="shared" si="163"/>
        <v>0</v>
      </c>
      <c r="BC457" s="166" t="str">
        <f t="shared" si="164"/>
        <v/>
      </c>
      <c r="BD457" s="166" t="str">
        <f t="shared" si="156"/>
        <v/>
      </c>
      <c r="BE457" s="120" t="str">
        <f t="shared" si="165"/>
        <v>NA</v>
      </c>
      <c r="BF457" s="120" t="str">
        <f>IF(BE457="NA","",IF(BE457=999999, "", IF(BE457=888888, "", IF(COUNTIF($BE$11:BE457,BE457)=1,BE457,""))))</f>
        <v/>
      </c>
      <c r="BG457" s="121"/>
      <c r="BH457" s="121"/>
      <c r="BI457" s="121"/>
      <c r="BJ457" s="121"/>
      <c r="BK457" s="121"/>
      <c r="BL457" s="121"/>
      <c r="BM457" s="119"/>
      <c r="BN457" s="119"/>
      <c r="BO457" s="119"/>
      <c r="BP457" s="119"/>
      <c r="BQ457" s="119"/>
      <c r="BR457" s="119"/>
      <c r="BS457" s="119"/>
      <c r="BT457" s="119"/>
      <c r="BU457" s="119"/>
      <c r="BV457" s="119"/>
      <c r="BW457" s="119"/>
      <c r="BX457" s="119"/>
      <c r="BY457" s="119"/>
      <c r="BZ457" s="121"/>
      <c r="CA457" s="121"/>
      <c r="CB457" s="121"/>
      <c r="CC457" s="121"/>
      <c r="CD457" s="118"/>
      <c r="CE457" s="118"/>
      <c r="CF457" s="26"/>
      <c r="CG457" s="26"/>
      <c r="CH457" s="26"/>
      <c r="CI457" s="26"/>
      <c r="CJ457" s="26"/>
      <c r="CK457" s="26"/>
      <c r="CL457" s="26"/>
      <c r="CM457" s="26"/>
      <c r="CN457" s="26"/>
      <c r="CO457" s="26"/>
      <c r="CP457" s="26"/>
      <c r="CQ457" s="26"/>
      <c r="CR457" s="26"/>
      <c r="CS457" s="26"/>
      <c r="CT457" s="26"/>
      <c r="CU457" s="26"/>
    </row>
    <row r="458" spans="1:99" ht="15.5" x14ac:dyDescent="0.35">
      <c r="A458" s="203" t="str">
        <f t="shared" si="157"/>
        <v/>
      </c>
      <c r="B458" s="161" t="str">
        <f>IF('Year 8 _2022'!$B457="","", 'Year 8 _2022'!$B457)</f>
        <v/>
      </c>
      <c r="C458" s="160" t="str">
        <f>IF('Year 8 _2022'!$C457="","", 'Year 8 _2022'!$C457)</f>
        <v>NA</v>
      </c>
      <c r="D458" s="149" t="str">
        <f>IF('Year 8 _2022'!$D457="","", 'Year 8 _2022'!$D457)</f>
        <v/>
      </c>
      <c r="E458" s="138"/>
      <c r="F458" s="230" t="str">
        <f>IF('Year 8 _2022'!$E457="","", 'Year 8 _2022'!$E457)</f>
        <v/>
      </c>
      <c r="G458" s="161" t="str">
        <f>IF('Year 8 _2022'!$AB457="","", 'Year 8 _2022'!$AB457)</f>
        <v/>
      </c>
      <c r="H458" s="120"/>
      <c r="I458" s="171" t="str">
        <f>IF('Year 8 _2022'!$I457="","", 'Year 8 _2022'!$I457)</f>
        <v/>
      </c>
      <c r="J458" s="181"/>
      <c r="K458" s="180" t="str">
        <f>IF('Year 8 _2022'!$J457="","", 'Year 8 _2022'!$J457)</f>
        <v/>
      </c>
      <c r="L458" s="181"/>
      <c r="M458" s="180">
        <f t="shared" si="166"/>
        <v>0</v>
      </c>
      <c r="N458" s="180" t="str">
        <f>IF('Year 8 _2022'!$L457="","", 'Year 8 _2022'!$L457)</f>
        <v/>
      </c>
      <c r="O458" s="181"/>
      <c r="P458" s="171">
        <f>IF('Year 8 _2022'!$O457="",0, ('Year 8 _2022'!$O457+'Year 8 _2022'!$R457))</f>
        <v>0</v>
      </c>
      <c r="Q458" s="181"/>
      <c r="R458" s="180">
        <f>IF('Year 8 _2022'!$P457="",0, 'Year 8 _2022'!$P457)</f>
        <v>0</v>
      </c>
      <c r="S458" s="242"/>
      <c r="T458" s="349"/>
      <c r="U458" s="242"/>
      <c r="V458" s="174">
        <f t="shared" si="158"/>
        <v>0</v>
      </c>
      <c r="W458" s="351"/>
      <c r="X458" s="175"/>
      <c r="Y458" s="180">
        <f>IF('Year 8 _2022'!$V457="",0, ('Year 8 _2022'!$V457+'Year 8 _2022'!$Y457))</f>
        <v>0</v>
      </c>
      <c r="Z458" s="181"/>
      <c r="AA458" s="162">
        <f>IF('Year 8 _2022'!$W457="",0, 'Year 8 _2022'!$W457)</f>
        <v>0</v>
      </c>
      <c r="AB458" s="184"/>
      <c r="AC458" s="353"/>
      <c r="AD458" s="120"/>
      <c r="AE458" s="174">
        <f t="shared" si="168"/>
        <v>0</v>
      </c>
      <c r="AF458" s="183"/>
      <c r="AG458" s="165" t="str">
        <f t="shared" si="159"/>
        <v/>
      </c>
      <c r="AH458" s="170" t="str">
        <f t="shared" si="160"/>
        <v/>
      </c>
      <c r="AI458" s="153">
        <f t="shared" si="145"/>
        <v>0</v>
      </c>
      <c r="AJ458" s="166" t="str">
        <f t="shared" si="161"/>
        <v>NA</v>
      </c>
      <c r="AK458" s="166" t="str">
        <f t="shared" si="146"/>
        <v/>
      </c>
      <c r="AL458" s="166" t="str">
        <f t="shared" si="147"/>
        <v/>
      </c>
      <c r="AM458" s="166" t="str">
        <f t="shared" si="148"/>
        <v/>
      </c>
      <c r="AN458" s="166">
        <f t="shared" si="149"/>
        <v>0</v>
      </c>
      <c r="AO458" s="166">
        <f t="shared" si="150"/>
        <v>0</v>
      </c>
      <c r="AP458" s="166">
        <f t="shared" si="151"/>
        <v>0</v>
      </c>
      <c r="AQ458" s="166">
        <f t="shared" si="152"/>
        <v>0</v>
      </c>
      <c r="AR458" s="167" t="str">
        <f>IF('Year 8 _2022'!$S457="","", 'Year 8 _2022'!$S457)</f>
        <v/>
      </c>
      <c r="AS458" s="166" t="str">
        <f>IF('Year 8 _2022'!$Z457="","", 'Year 8 _2022'!$Z457)</f>
        <v/>
      </c>
      <c r="AT458" s="166" t="str">
        <f t="shared" si="167"/>
        <v/>
      </c>
      <c r="AU458" s="166" t="str">
        <f t="shared" si="153"/>
        <v>NA</v>
      </c>
      <c r="AV458" s="166" t="str">
        <f>IF(AU458="NA","",IF(AU458=999999, "", IF(AU458=888888, "", IF(COUNTIF($AU$11:AU458,AU458)=1,AU458,""))))</f>
        <v/>
      </c>
      <c r="AW458" s="166" t="str">
        <f t="shared" si="154"/>
        <v>NA</v>
      </c>
      <c r="AX458" s="166" t="str">
        <f>IF(AW458="NA","",IF(AW458=999999, "", IF(AW458=888888, "", IF(COUNTIF($AW$11:AW458,AW458)=1,AW458,""))))</f>
        <v/>
      </c>
      <c r="AY458" s="166" t="str">
        <f t="shared" si="155"/>
        <v>NA</v>
      </c>
      <c r="AZ458" s="166" t="str">
        <f>IF(AY458="NA","",IF(AY458=999999, "", IF(AY458=888888, "", IF(COUNTIF($AY$11:AY458,AY458)=1,AY458,""))))</f>
        <v/>
      </c>
      <c r="BA458" s="166">
        <f t="shared" si="162"/>
        <v>0</v>
      </c>
      <c r="BB458" s="166">
        <f t="shared" si="163"/>
        <v>0</v>
      </c>
      <c r="BC458" s="166" t="str">
        <f t="shared" si="164"/>
        <v/>
      </c>
      <c r="BD458" s="166" t="str">
        <f t="shared" si="156"/>
        <v/>
      </c>
      <c r="BE458" s="120" t="str">
        <f t="shared" si="165"/>
        <v>NA</v>
      </c>
      <c r="BF458" s="120" t="str">
        <f>IF(BE458="NA","",IF(BE458=999999, "", IF(BE458=888888, "", IF(COUNTIF($BE$11:BE458,BE458)=1,BE458,""))))</f>
        <v/>
      </c>
      <c r="BG458" s="121"/>
      <c r="BH458" s="121"/>
      <c r="BI458" s="121"/>
      <c r="BJ458" s="121"/>
      <c r="BK458" s="121"/>
      <c r="BL458" s="121"/>
      <c r="BM458" s="119"/>
      <c r="BN458" s="119"/>
      <c r="BO458" s="119"/>
      <c r="BP458" s="119"/>
      <c r="BQ458" s="119"/>
      <c r="BR458" s="119"/>
      <c r="BS458" s="119"/>
      <c r="BT458" s="119"/>
      <c r="BU458" s="119"/>
      <c r="BV458" s="119"/>
      <c r="BW458" s="119"/>
      <c r="BX458" s="119"/>
      <c r="BY458" s="119"/>
      <c r="BZ458" s="121"/>
      <c r="CA458" s="121"/>
      <c r="CB458" s="121"/>
      <c r="CC458" s="121"/>
      <c r="CD458" s="118"/>
      <c r="CE458" s="118"/>
      <c r="CF458" s="26"/>
      <c r="CG458" s="26"/>
      <c r="CH458" s="26"/>
      <c r="CI458" s="26"/>
      <c r="CJ458" s="26"/>
      <c r="CK458" s="26"/>
      <c r="CL458" s="26"/>
      <c r="CM458" s="26"/>
      <c r="CN458" s="26"/>
      <c r="CO458" s="26"/>
      <c r="CP458" s="26"/>
      <c r="CQ458" s="26"/>
      <c r="CR458" s="26"/>
      <c r="CS458" s="26"/>
      <c r="CT458" s="26"/>
      <c r="CU458" s="26"/>
    </row>
    <row r="459" spans="1:99" ht="15.5" x14ac:dyDescent="0.35">
      <c r="A459" s="203" t="str">
        <f t="shared" si="157"/>
        <v/>
      </c>
      <c r="B459" s="161" t="str">
        <f>IF('Year 8 _2022'!$B458="","", 'Year 8 _2022'!$B458)</f>
        <v/>
      </c>
      <c r="C459" s="160" t="str">
        <f>IF('Year 8 _2022'!$C458="","", 'Year 8 _2022'!$C458)</f>
        <v>NA</v>
      </c>
      <c r="D459" s="149" t="str">
        <f>IF('Year 8 _2022'!$D458="","", 'Year 8 _2022'!$D458)</f>
        <v/>
      </c>
      <c r="E459" s="138"/>
      <c r="F459" s="230" t="str">
        <f>IF('Year 8 _2022'!$E458="","", 'Year 8 _2022'!$E458)</f>
        <v/>
      </c>
      <c r="G459" s="161" t="str">
        <f>IF('Year 8 _2022'!$AB458="","", 'Year 8 _2022'!$AB458)</f>
        <v/>
      </c>
      <c r="H459" s="120"/>
      <c r="I459" s="171" t="str">
        <f>IF('Year 8 _2022'!$I458="","", 'Year 8 _2022'!$I458)</f>
        <v/>
      </c>
      <c r="J459" s="181"/>
      <c r="K459" s="180" t="str">
        <f>IF('Year 8 _2022'!$J458="","", 'Year 8 _2022'!$J458)</f>
        <v/>
      </c>
      <c r="L459" s="181"/>
      <c r="M459" s="180">
        <f t="shared" si="166"/>
        <v>0</v>
      </c>
      <c r="N459" s="180" t="str">
        <f>IF('Year 8 _2022'!$L458="","", 'Year 8 _2022'!$L458)</f>
        <v/>
      </c>
      <c r="O459" s="181"/>
      <c r="P459" s="171">
        <f>IF('Year 8 _2022'!$O458="",0, ('Year 8 _2022'!$O458+'Year 8 _2022'!$R458))</f>
        <v>0</v>
      </c>
      <c r="Q459" s="181"/>
      <c r="R459" s="180">
        <f>IF('Year 8 _2022'!$P458="",0, 'Year 8 _2022'!$P458)</f>
        <v>0</v>
      </c>
      <c r="S459" s="242"/>
      <c r="T459" s="349"/>
      <c r="U459" s="242"/>
      <c r="V459" s="174">
        <f t="shared" si="158"/>
        <v>0</v>
      </c>
      <c r="W459" s="351"/>
      <c r="X459" s="175"/>
      <c r="Y459" s="180">
        <f>IF('Year 8 _2022'!$V458="",0, ('Year 8 _2022'!$V458+'Year 8 _2022'!$Y458))</f>
        <v>0</v>
      </c>
      <c r="Z459" s="181"/>
      <c r="AA459" s="162">
        <f>IF('Year 8 _2022'!$W458="",0, 'Year 8 _2022'!$W458)</f>
        <v>0</v>
      </c>
      <c r="AB459" s="184"/>
      <c r="AC459" s="353"/>
      <c r="AD459" s="120"/>
      <c r="AE459" s="174">
        <f t="shared" si="168"/>
        <v>0</v>
      </c>
      <c r="AF459" s="183"/>
      <c r="AG459" s="165" t="str">
        <f t="shared" si="159"/>
        <v/>
      </c>
      <c r="AH459" s="170" t="str">
        <f t="shared" si="160"/>
        <v/>
      </c>
      <c r="AI459" s="153">
        <f t="shared" ref="AI459:AI510" si="169">SUM($B459, $F459, $AN459, $AP459)</f>
        <v>0</v>
      </c>
      <c r="AJ459" s="166" t="str">
        <f t="shared" si="161"/>
        <v>NA</v>
      </c>
      <c r="AK459" s="166" t="str">
        <f t="shared" ref="AK459:AK510" si="170">IF($J459="",$I459,$J459)</f>
        <v/>
      </c>
      <c r="AL459" s="166" t="str">
        <f t="shared" ref="AL459:AL510" si="171">IF($L459="",$K459,$L459)</f>
        <v/>
      </c>
      <c r="AM459" s="166" t="str">
        <f t="shared" ref="AM459:AM510" si="172">IF($O459="",$N459,$O459)</f>
        <v/>
      </c>
      <c r="AN459" s="166">
        <f t="shared" ref="AN459:AN490" si="173">IF($Q459="",$P459,$Q459)</f>
        <v>0</v>
      </c>
      <c r="AO459" s="166">
        <f t="shared" ref="AO459:AO490" si="174">IF($S459="",$R459,$S459)</f>
        <v>0</v>
      </c>
      <c r="AP459" s="166">
        <f t="shared" ref="AP459:AP490" si="175">IF($Z459="",$Y459,$Z459)</f>
        <v>0</v>
      </c>
      <c r="AQ459" s="166">
        <f t="shared" ref="AQ459:AQ490" si="176">IF($AB459="",$AA459,$AB459)</f>
        <v>0</v>
      </c>
      <c r="AR459" s="167" t="str">
        <f>IF('Year 8 _2022'!$S458="","", 'Year 8 _2022'!$S458)</f>
        <v/>
      </c>
      <c r="AS459" s="166" t="str">
        <f>IF('Year 8 _2022'!$Z458="","", 'Year 8 _2022'!$Z458)</f>
        <v/>
      </c>
      <c r="AT459" s="166" t="str">
        <f t="shared" si="167"/>
        <v/>
      </c>
      <c r="AU459" s="166" t="str">
        <f t="shared" ref="AU459:AU510" si="177">IFERROR(IF($AT459&lt;&gt;"", $B459, "NA"), "NA")</f>
        <v>NA</v>
      </c>
      <c r="AV459" s="166" t="str">
        <f>IF(AU459="NA","",IF(AU459=999999, "", IF(AU459=888888, "", IF(COUNTIF($AU$11:AU459,AU459)=1,AU459,""))))</f>
        <v/>
      </c>
      <c r="AW459" s="166" t="str">
        <f t="shared" ref="AW459:AW510" si="178">IFERROR(IF($AT459="refused", $B459, "NA"), "NA")</f>
        <v>NA</v>
      </c>
      <c r="AX459" s="166" t="str">
        <f>IF(AW459="NA","",IF(AW459=999999, "", IF(AW459=888888, "", IF(COUNTIF($AW$11:AW459,AW459)=1,AW459,""))))</f>
        <v/>
      </c>
      <c r="AY459" s="166" t="str">
        <f t="shared" ref="AY459:AY510" si="179">IFERROR(IF($AT459="visited", $B459, "NA"), "NA")</f>
        <v>NA</v>
      </c>
      <c r="AZ459" s="166" t="str">
        <f>IF(AY459="NA","",IF(AY459=999999, "", IF(AY459=888888, "", IF(COUNTIF($AY$11:AY459,AY459)=1,AY459,""))))</f>
        <v/>
      </c>
      <c r="BA459" s="166">
        <f t="shared" si="162"/>
        <v>0</v>
      </c>
      <c r="BB459" s="166">
        <f t="shared" si="163"/>
        <v>0</v>
      </c>
      <c r="BC459" s="166" t="str">
        <f t="shared" si="164"/>
        <v/>
      </c>
      <c r="BD459" s="166" t="str">
        <f t="shared" ref="BD459:BD510" si="180">IFERROR((($AE459-$AS459)/$AE459)*100, "")</f>
        <v/>
      </c>
      <c r="BE459" s="120" t="str">
        <f t="shared" si="165"/>
        <v>NA</v>
      </c>
      <c r="BF459" s="120" t="str">
        <f>IF(BE459="NA","",IF(BE459=999999, "", IF(BE459=888888, "", IF(COUNTIF($BE$11:BE459,BE459)=1,BE459,""))))</f>
        <v/>
      </c>
      <c r="BG459" s="121"/>
      <c r="BH459" s="121"/>
      <c r="BI459" s="121"/>
      <c r="BJ459" s="121"/>
      <c r="BK459" s="121"/>
      <c r="BL459" s="121"/>
      <c r="BM459" s="119"/>
      <c r="BN459" s="119"/>
      <c r="BO459" s="119"/>
      <c r="BP459" s="119"/>
      <c r="BQ459" s="119"/>
      <c r="BR459" s="119"/>
      <c r="BS459" s="119"/>
      <c r="BT459" s="119"/>
      <c r="BU459" s="119"/>
      <c r="BV459" s="119"/>
      <c r="BW459" s="119"/>
      <c r="BX459" s="119"/>
      <c r="BY459" s="119"/>
      <c r="BZ459" s="121"/>
      <c r="CA459" s="121"/>
      <c r="CB459" s="121"/>
      <c r="CC459" s="121"/>
      <c r="CD459" s="118"/>
      <c r="CE459" s="118"/>
      <c r="CF459" s="26"/>
      <c r="CG459" s="26"/>
      <c r="CH459" s="26"/>
      <c r="CI459" s="26"/>
      <c r="CJ459" s="26"/>
      <c r="CK459" s="26"/>
      <c r="CL459" s="26"/>
      <c r="CM459" s="26"/>
      <c r="CN459" s="26"/>
      <c r="CO459" s="26"/>
      <c r="CP459" s="26"/>
      <c r="CQ459" s="26"/>
      <c r="CR459" s="26"/>
      <c r="CS459" s="26"/>
      <c r="CT459" s="26"/>
      <c r="CU459" s="26"/>
    </row>
    <row r="460" spans="1:99" ht="15.5" x14ac:dyDescent="0.35">
      <c r="A460" s="203" t="str">
        <f t="shared" ref="A460:A510" si="181">IFERROR(IF($AI460=0,"",IF(OR($B460="",$D460="",$E460="",$F460="",$Q460="",$Z460=""),"Required data Incomplete","")), "")</f>
        <v/>
      </c>
      <c r="B460" s="161" t="str">
        <f>IF('Year 8 _2022'!$B459="","", 'Year 8 _2022'!$B459)</f>
        <v/>
      </c>
      <c r="C460" s="160" t="str">
        <f>IF('Year 8 _2022'!$C459="","", 'Year 8 _2022'!$C459)</f>
        <v>NA</v>
      </c>
      <c r="D460" s="149" t="str">
        <f>IF('Year 8 _2022'!$D459="","", 'Year 8 _2022'!$D459)</f>
        <v/>
      </c>
      <c r="E460" s="138"/>
      <c r="F460" s="230" t="str">
        <f>IF('Year 8 _2022'!$E459="","", 'Year 8 _2022'!$E459)</f>
        <v/>
      </c>
      <c r="G460" s="161" t="str">
        <f>IF('Year 8 _2022'!$AB459="","", 'Year 8 _2022'!$AB459)</f>
        <v/>
      </c>
      <c r="H460" s="120"/>
      <c r="I460" s="171" t="str">
        <f>IF('Year 8 _2022'!$I459="","", 'Year 8 _2022'!$I459)</f>
        <v/>
      </c>
      <c r="J460" s="181"/>
      <c r="K460" s="180" t="str">
        <f>IF('Year 8 _2022'!$J459="","", 'Year 8 _2022'!$J459)</f>
        <v/>
      </c>
      <c r="L460" s="181"/>
      <c r="M460" s="180">
        <f t="shared" si="166"/>
        <v>0</v>
      </c>
      <c r="N460" s="180" t="str">
        <f>IF('Year 8 _2022'!$L459="","", 'Year 8 _2022'!$L459)</f>
        <v/>
      </c>
      <c r="O460" s="181"/>
      <c r="P460" s="171">
        <f>IF('Year 8 _2022'!$O459="",0, ('Year 8 _2022'!$O459+'Year 8 _2022'!$R459))</f>
        <v>0</v>
      </c>
      <c r="Q460" s="181"/>
      <c r="R460" s="180">
        <f>IF('Year 8 _2022'!$P459="",0, 'Year 8 _2022'!$P459)</f>
        <v>0</v>
      </c>
      <c r="S460" s="242"/>
      <c r="T460" s="349"/>
      <c r="U460" s="242"/>
      <c r="V460" s="174">
        <f t="shared" ref="V460:V510" si="182">IFERROR(((($AN460+$AO460+$U460)/$AG460)*100),0)</f>
        <v>0</v>
      </c>
      <c r="W460" s="351"/>
      <c r="X460" s="175"/>
      <c r="Y460" s="180">
        <f>IF('Year 8 _2022'!$V459="",0, ('Year 8 _2022'!$V459+'Year 8 _2022'!$Y459))</f>
        <v>0</v>
      </c>
      <c r="Z460" s="181"/>
      <c r="AA460" s="162">
        <f>IF('Year 8 _2022'!$W459="",0, 'Year 8 _2022'!$W459)</f>
        <v>0</v>
      </c>
      <c r="AB460" s="184"/>
      <c r="AC460" s="353"/>
      <c r="AD460" s="120"/>
      <c r="AE460" s="174">
        <f t="shared" si="168"/>
        <v>0</v>
      </c>
      <c r="AF460" s="183"/>
      <c r="AG460" s="165" t="str">
        <f t="shared" ref="AG460:AG510" si="183">IF($H460="",$G460,$H460)</f>
        <v/>
      </c>
      <c r="AH460" s="170" t="str">
        <f t="shared" ref="AH460:AH510" si="184">IFERROR(IF($H460="", "", (($H460-$G460)/$G460)*100), "")</f>
        <v/>
      </c>
      <c r="AI460" s="153">
        <f t="shared" si="169"/>
        <v>0</v>
      </c>
      <c r="AJ460" s="166" t="str">
        <f t="shared" ref="AJ460:AJ510" si="185">IF($H460="","NA", $H460-$G460)</f>
        <v>NA</v>
      </c>
      <c r="AK460" s="166" t="str">
        <f t="shared" si="170"/>
        <v/>
      </c>
      <c r="AL460" s="166" t="str">
        <f t="shared" si="171"/>
        <v/>
      </c>
      <c r="AM460" s="166" t="str">
        <f t="shared" si="172"/>
        <v/>
      </c>
      <c r="AN460" s="166">
        <f t="shared" si="173"/>
        <v>0</v>
      </c>
      <c r="AO460" s="166">
        <f t="shared" si="174"/>
        <v>0</v>
      </c>
      <c r="AP460" s="166">
        <f t="shared" si="175"/>
        <v>0</v>
      </c>
      <c r="AQ460" s="166">
        <f t="shared" si="176"/>
        <v>0</v>
      </c>
      <c r="AR460" s="167" t="str">
        <f>IF('Year 8 _2022'!$S459="","", 'Year 8 _2022'!$S459)</f>
        <v/>
      </c>
      <c r="AS460" s="166" t="str">
        <f>IF('Year 8 _2022'!$Z459="","", 'Year 8 _2022'!$Z459)</f>
        <v/>
      </c>
      <c r="AT460" s="166" t="str">
        <f t="shared" si="167"/>
        <v/>
      </c>
      <c r="AU460" s="166" t="str">
        <f t="shared" si="177"/>
        <v>NA</v>
      </c>
      <c r="AV460" s="166" t="str">
        <f>IF(AU460="NA","",IF(AU460=999999, "", IF(AU460=888888, "", IF(COUNTIF($AU$11:AU460,AU460)=1,AU460,""))))</f>
        <v/>
      </c>
      <c r="AW460" s="166" t="str">
        <f t="shared" si="178"/>
        <v>NA</v>
      </c>
      <c r="AX460" s="166" t="str">
        <f>IF(AW460="NA","",IF(AW460=999999, "", IF(AW460=888888, "", IF(COUNTIF($AW$11:AW460,AW460)=1,AW460,""))))</f>
        <v/>
      </c>
      <c r="AY460" s="166" t="str">
        <f t="shared" si="179"/>
        <v>NA</v>
      </c>
      <c r="AZ460" s="166" t="str">
        <f>IF(AY460="NA","",IF(AY460=999999, "", IF(AY460=888888, "", IF(COUNTIF($AY$11:AY460,AY460)=1,AY460,""))))</f>
        <v/>
      </c>
      <c r="BA460" s="166">
        <f t="shared" ref="BA460:BA510" si="186">AN460+AO460+U460</f>
        <v>0</v>
      </c>
      <c r="BB460" s="166">
        <f t="shared" ref="BB460:BB510" si="187">AP460+AQ460+AD460</f>
        <v>0</v>
      </c>
      <c r="BC460" s="166" t="str">
        <f t="shared" ref="BC460:BC510" si="188">IFERROR((($V460-AR460)/AR460)*100,"")</f>
        <v/>
      </c>
      <c r="BD460" s="166" t="str">
        <f t="shared" si="180"/>
        <v/>
      </c>
      <c r="BE460" s="120" t="str">
        <f t="shared" ref="BE460:BE509" si="189">IFERROR(IF($AT460="booked", $B460, "NA"), "NA")</f>
        <v>NA</v>
      </c>
      <c r="BF460" s="120" t="str">
        <f>IF(BE460="NA","",IF(BE460=999999, "", IF(BE460=888888, "", IF(COUNTIF($BE$11:BE460,BE460)=1,BE460,""))))</f>
        <v/>
      </c>
      <c r="BG460" s="121"/>
      <c r="BH460" s="121"/>
      <c r="BI460" s="121"/>
      <c r="BJ460" s="121"/>
      <c r="BK460" s="121"/>
      <c r="BL460" s="121"/>
      <c r="BM460" s="119"/>
      <c r="BN460" s="119"/>
      <c r="BO460" s="119"/>
      <c r="BP460" s="119"/>
      <c r="BQ460" s="119"/>
      <c r="BR460" s="119"/>
      <c r="BS460" s="119"/>
      <c r="BT460" s="119"/>
      <c r="BU460" s="119"/>
      <c r="BV460" s="119"/>
      <c r="BW460" s="119"/>
      <c r="BX460" s="119"/>
      <c r="BY460" s="119"/>
      <c r="BZ460" s="121"/>
      <c r="CA460" s="121"/>
      <c r="CB460" s="121"/>
      <c r="CC460" s="121"/>
      <c r="CD460" s="118"/>
      <c r="CE460" s="118"/>
      <c r="CF460" s="26"/>
      <c r="CG460" s="26"/>
      <c r="CH460" s="26"/>
      <c r="CI460" s="26"/>
      <c r="CJ460" s="26"/>
      <c r="CK460" s="26"/>
      <c r="CL460" s="26"/>
      <c r="CM460" s="26"/>
      <c r="CN460" s="26"/>
      <c r="CO460" s="26"/>
      <c r="CP460" s="26"/>
      <c r="CQ460" s="26"/>
      <c r="CR460" s="26"/>
      <c r="CS460" s="26"/>
      <c r="CT460" s="26"/>
      <c r="CU460" s="26"/>
    </row>
    <row r="461" spans="1:99" ht="15.5" x14ac:dyDescent="0.35">
      <c r="A461" s="203" t="str">
        <f t="shared" si="181"/>
        <v/>
      </c>
      <c r="B461" s="161" t="str">
        <f>IF('Year 8 _2022'!$B460="","", 'Year 8 _2022'!$B460)</f>
        <v/>
      </c>
      <c r="C461" s="160" t="str">
        <f>IF('Year 8 _2022'!$C460="","", 'Year 8 _2022'!$C460)</f>
        <v>NA</v>
      </c>
      <c r="D461" s="149" t="str">
        <f>IF('Year 8 _2022'!$D460="","", 'Year 8 _2022'!$D460)</f>
        <v/>
      </c>
      <c r="E461" s="138"/>
      <c r="F461" s="230" t="str">
        <f>IF('Year 8 _2022'!$E460="","", 'Year 8 _2022'!$E460)</f>
        <v/>
      </c>
      <c r="G461" s="161" t="str">
        <f>IF('Year 8 _2022'!$AB460="","", 'Year 8 _2022'!$AB460)</f>
        <v/>
      </c>
      <c r="H461" s="120"/>
      <c r="I461" s="171" t="str">
        <f>IF('Year 8 _2022'!$I460="","", 'Year 8 _2022'!$I460)</f>
        <v/>
      </c>
      <c r="J461" s="181"/>
      <c r="K461" s="180" t="str">
        <f>IF('Year 8 _2022'!$J460="","", 'Year 8 _2022'!$J460)</f>
        <v/>
      </c>
      <c r="L461" s="181"/>
      <c r="M461" s="180">
        <f t="shared" ref="M461:M510" si="190">IFERROR(($AK461+$AL461),0)</f>
        <v>0</v>
      </c>
      <c r="N461" s="180" t="str">
        <f>IF('Year 8 _2022'!$L460="","", 'Year 8 _2022'!$L460)</f>
        <v/>
      </c>
      <c r="O461" s="181"/>
      <c r="P461" s="171">
        <f>IF('Year 8 _2022'!$O460="",0, ('Year 8 _2022'!$O460+'Year 8 _2022'!$R460))</f>
        <v>0</v>
      </c>
      <c r="Q461" s="181"/>
      <c r="R461" s="180">
        <f>IF('Year 8 _2022'!$P460="",0, 'Year 8 _2022'!$P460)</f>
        <v>0</v>
      </c>
      <c r="S461" s="242"/>
      <c r="T461" s="349"/>
      <c r="U461" s="242"/>
      <c r="V461" s="174">
        <f t="shared" si="182"/>
        <v>0</v>
      </c>
      <c r="W461" s="351"/>
      <c r="X461" s="175"/>
      <c r="Y461" s="180">
        <f>IF('Year 8 _2022'!$V460="",0, ('Year 8 _2022'!$V460+'Year 8 _2022'!$Y460))</f>
        <v>0</v>
      </c>
      <c r="Z461" s="181"/>
      <c r="AA461" s="162">
        <f>IF('Year 8 _2022'!$W460="",0, 'Year 8 _2022'!$W460)</f>
        <v>0</v>
      </c>
      <c r="AB461" s="184"/>
      <c r="AC461" s="353"/>
      <c r="AD461" s="120"/>
      <c r="AE461" s="174">
        <f t="shared" si="168"/>
        <v>0</v>
      </c>
      <c r="AF461" s="183"/>
      <c r="AG461" s="165" t="str">
        <f t="shared" si="183"/>
        <v/>
      </c>
      <c r="AH461" s="170" t="str">
        <f t="shared" si="184"/>
        <v/>
      </c>
      <c r="AI461" s="153">
        <f t="shared" si="169"/>
        <v>0</v>
      </c>
      <c r="AJ461" s="166" t="str">
        <f t="shared" si="185"/>
        <v>NA</v>
      </c>
      <c r="AK461" s="166" t="str">
        <f t="shared" si="170"/>
        <v/>
      </c>
      <c r="AL461" s="166" t="str">
        <f t="shared" si="171"/>
        <v/>
      </c>
      <c r="AM461" s="166" t="str">
        <f t="shared" si="172"/>
        <v/>
      </c>
      <c r="AN461" s="166">
        <f t="shared" si="173"/>
        <v>0</v>
      </c>
      <c r="AO461" s="166">
        <f t="shared" si="174"/>
        <v>0</v>
      </c>
      <c r="AP461" s="166">
        <f t="shared" si="175"/>
        <v>0</v>
      </c>
      <c r="AQ461" s="166">
        <f t="shared" si="176"/>
        <v>0</v>
      </c>
      <c r="AR461" s="167" t="str">
        <f>IF('Year 8 _2022'!$S460="","", 'Year 8 _2022'!$S460)</f>
        <v/>
      </c>
      <c r="AS461" s="166" t="str">
        <f>IF('Year 8 _2022'!$Z460="","", 'Year 8 _2022'!$Z460)</f>
        <v/>
      </c>
      <c r="AT461" s="166" t="str">
        <f t="shared" ref="AT461:AT510" si="191">IF($E461="", $D461, $E461)</f>
        <v/>
      </c>
      <c r="AU461" s="166" t="str">
        <f t="shared" si="177"/>
        <v>NA</v>
      </c>
      <c r="AV461" s="166" t="str">
        <f>IF(AU461="NA","",IF(AU461=999999, "", IF(AU461=888888, "", IF(COUNTIF($AU$11:AU461,AU461)=1,AU461,""))))</f>
        <v/>
      </c>
      <c r="AW461" s="166" t="str">
        <f t="shared" si="178"/>
        <v>NA</v>
      </c>
      <c r="AX461" s="166" t="str">
        <f>IF(AW461="NA","",IF(AW461=999999, "", IF(AW461=888888, "", IF(COUNTIF($AW$11:AW461,AW461)=1,AW461,""))))</f>
        <v/>
      </c>
      <c r="AY461" s="166" t="str">
        <f t="shared" si="179"/>
        <v>NA</v>
      </c>
      <c r="AZ461" s="166" t="str">
        <f>IF(AY461="NA","",IF(AY461=999999, "", IF(AY461=888888, "", IF(COUNTIF($AY$11:AY461,AY461)=1,AY461,""))))</f>
        <v/>
      </c>
      <c r="BA461" s="166">
        <f t="shared" si="186"/>
        <v>0</v>
      </c>
      <c r="BB461" s="166">
        <f t="shared" si="187"/>
        <v>0</v>
      </c>
      <c r="BC461" s="166" t="str">
        <f t="shared" si="188"/>
        <v/>
      </c>
      <c r="BD461" s="166" t="str">
        <f t="shared" si="180"/>
        <v/>
      </c>
      <c r="BE461" s="120" t="str">
        <f t="shared" si="189"/>
        <v>NA</v>
      </c>
      <c r="BF461" s="120" t="str">
        <f>IF(BE461="NA","",IF(BE461=999999, "", IF(BE461=888888, "", IF(COUNTIF($BE$11:BE461,BE461)=1,BE461,""))))</f>
        <v/>
      </c>
      <c r="BG461" s="121"/>
      <c r="BH461" s="121"/>
      <c r="BI461" s="121"/>
      <c r="BJ461" s="121"/>
      <c r="BK461" s="121"/>
      <c r="BL461" s="121"/>
      <c r="BM461" s="119"/>
      <c r="BN461" s="119"/>
      <c r="BO461" s="119"/>
      <c r="BP461" s="119"/>
      <c r="BQ461" s="119"/>
      <c r="BR461" s="119"/>
      <c r="BS461" s="119"/>
      <c r="BT461" s="119"/>
      <c r="BU461" s="119"/>
      <c r="BV461" s="119"/>
      <c r="BW461" s="119"/>
      <c r="BX461" s="119"/>
      <c r="BY461" s="119"/>
      <c r="BZ461" s="121"/>
      <c r="CA461" s="121"/>
      <c r="CB461" s="121"/>
      <c r="CC461" s="121"/>
      <c r="CD461" s="118"/>
      <c r="CE461" s="118"/>
      <c r="CF461" s="26"/>
      <c r="CG461" s="26"/>
      <c r="CH461" s="26"/>
      <c r="CI461" s="26"/>
      <c r="CJ461" s="26"/>
      <c r="CK461" s="26"/>
      <c r="CL461" s="26"/>
      <c r="CM461" s="26"/>
      <c r="CN461" s="26"/>
      <c r="CO461" s="26"/>
      <c r="CP461" s="26"/>
      <c r="CQ461" s="26"/>
      <c r="CR461" s="26"/>
      <c r="CS461" s="26"/>
      <c r="CT461" s="26"/>
      <c r="CU461" s="26"/>
    </row>
    <row r="462" spans="1:99" ht="15.5" x14ac:dyDescent="0.35">
      <c r="A462" s="203" t="str">
        <f t="shared" si="181"/>
        <v/>
      </c>
      <c r="B462" s="161" t="str">
        <f>IF('Year 8 _2022'!$B461="","", 'Year 8 _2022'!$B461)</f>
        <v/>
      </c>
      <c r="C462" s="160" t="str">
        <f>IF('Year 8 _2022'!$C461="","", 'Year 8 _2022'!$C461)</f>
        <v>NA</v>
      </c>
      <c r="D462" s="149" t="str">
        <f>IF('Year 8 _2022'!$D461="","", 'Year 8 _2022'!$D461)</f>
        <v/>
      </c>
      <c r="E462" s="138"/>
      <c r="F462" s="230" t="str">
        <f>IF('Year 8 _2022'!$E461="","", 'Year 8 _2022'!$E461)</f>
        <v/>
      </c>
      <c r="G462" s="161" t="str">
        <f>IF('Year 8 _2022'!$AB461="","", 'Year 8 _2022'!$AB461)</f>
        <v/>
      </c>
      <c r="H462" s="120"/>
      <c r="I462" s="171" t="str">
        <f>IF('Year 8 _2022'!$I461="","", 'Year 8 _2022'!$I461)</f>
        <v/>
      </c>
      <c r="J462" s="181"/>
      <c r="K462" s="180" t="str">
        <f>IF('Year 8 _2022'!$J461="","", 'Year 8 _2022'!$J461)</f>
        <v/>
      </c>
      <c r="L462" s="181"/>
      <c r="M462" s="180">
        <f t="shared" si="190"/>
        <v>0</v>
      </c>
      <c r="N462" s="180" t="str">
        <f>IF('Year 8 _2022'!$L461="","", 'Year 8 _2022'!$L461)</f>
        <v/>
      </c>
      <c r="O462" s="181"/>
      <c r="P462" s="171">
        <f>IF('Year 8 _2022'!$O461="",0, ('Year 8 _2022'!$O461+'Year 8 _2022'!$R461))</f>
        <v>0</v>
      </c>
      <c r="Q462" s="181"/>
      <c r="R462" s="180">
        <f>IF('Year 8 _2022'!$P461="",0, 'Year 8 _2022'!$P461)</f>
        <v>0</v>
      </c>
      <c r="S462" s="242"/>
      <c r="T462" s="349"/>
      <c r="U462" s="242"/>
      <c r="V462" s="174">
        <f t="shared" si="182"/>
        <v>0</v>
      </c>
      <c r="W462" s="351"/>
      <c r="X462" s="175"/>
      <c r="Y462" s="180">
        <f>IF('Year 8 _2022'!$V461="",0, ('Year 8 _2022'!$V461+'Year 8 _2022'!$Y461))</f>
        <v>0</v>
      </c>
      <c r="Z462" s="181"/>
      <c r="AA462" s="162">
        <f>IF('Year 8 _2022'!$W461="",0, 'Year 8 _2022'!$W461)</f>
        <v>0</v>
      </c>
      <c r="AB462" s="184"/>
      <c r="AC462" s="353"/>
      <c r="AD462" s="120"/>
      <c r="AE462" s="174">
        <f t="shared" si="168"/>
        <v>0</v>
      </c>
      <c r="AF462" s="183"/>
      <c r="AG462" s="165" t="str">
        <f t="shared" si="183"/>
        <v/>
      </c>
      <c r="AH462" s="170" t="str">
        <f t="shared" si="184"/>
        <v/>
      </c>
      <c r="AI462" s="153">
        <f t="shared" si="169"/>
        <v>0</v>
      </c>
      <c r="AJ462" s="166" t="str">
        <f t="shared" si="185"/>
        <v>NA</v>
      </c>
      <c r="AK462" s="166" t="str">
        <f t="shared" si="170"/>
        <v/>
      </c>
      <c r="AL462" s="166" t="str">
        <f t="shared" si="171"/>
        <v/>
      </c>
      <c r="AM462" s="166" t="str">
        <f t="shared" si="172"/>
        <v/>
      </c>
      <c r="AN462" s="166">
        <f t="shared" si="173"/>
        <v>0</v>
      </c>
      <c r="AO462" s="166">
        <f t="shared" si="174"/>
        <v>0</v>
      </c>
      <c r="AP462" s="166">
        <f t="shared" si="175"/>
        <v>0</v>
      </c>
      <c r="AQ462" s="166">
        <f t="shared" si="176"/>
        <v>0</v>
      </c>
      <c r="AR462" s="167" t="str">
        <f>IF('Year 8 _2022'!$S461="","", 'Year 8 _2022'!$S461)</f>
        <v/>
      </c>
      <c r="AS462" s="166" t="str">
        <f>IF('Year 8 _2022'!$Z461="","", 'Year 8 _2022'!$Z461)</f>
        <v/>
      </c>
      <c r="AT462" s="166" t="str">
        <f t="shared" si="191"/>
        <v/>
      </c>
      <c r="AU462" s="166" t="str">
        <f t="shared" si="177"/>
        <v>NA</v>
      </c>
      <c r="AV462" s="166" t="str">
        <f>IF(AU462="NA","",IF(AU462=999999, "", IF(AU462=888888, "", IF(COUNTIF($AU$11:AU462,AU462)=1,AU462,""))))</f>
        <v/>
      </c>
      <c r="AW462" s="166" t="str">
        <f t="shared" si="178"/>
        <v>NA</v>
      </c>
      <c r="AX462" s="166" t="str">
        <f>IF(AW462="NA","",IF(AW462=999999, "", IF(AW462=888888, "", IF(COUNTIF($AW$11:AW462,AW462)=1,AW462,""))))</f>
        <v/>
      </c>
      <c r="AY462" s="166" t="str">
        <f t="shared" si="179"/>
        <v>NA</v>
      </c>
      <c r="AZ462" s="166" t="str">
        <f>IF(AY462="NA","",IF(AY462=999999, "", IF(AY462=888888, "", IF(COUNTIF($AY$11:AY462,AY462)=1,AY462,""))))</f>
        <v/>
      </c>
      <c r="BA462" s="166">
        <f t="shared" si="186"/>
        <v>0</v>
      </c>
      <c r="BB462" s="166">
        <f t="shared" si="187"/>
        <v>0</v>
      </c>
      <c r="BC462" s="166" t="str">
        <f t="shared" si="188"/>
        <v/>
      </c>
      <c r="BD462" s="166" t="str">
        <f t="shared" si="180"/>
        <v/>
      </c>
      <c r="BE462" s="120" t="str">
        <f t="shared" si="189"/>
        <v>NA</v>
      </c>
      <c r="BF462" s="120" t="str">
        <f>IF(BE462="NA","",IF(BE462=999999, "", IF(BE462=888888, "", IF(COUNTIF($BE$11:BE462,BE462)=1,BE462,""))))</f>
        <v/>
      </c>
      <c r="BG462" s="121"/>
      <c r="BH462" s="121"/>
      <c r="BI462" s="121"/>
      <c r="BJ462" s="121"/>
      <c r="BK462" s="121"/>
      <c r="BL462" s="121"/>
      <c r="BM462" s="119"/>
      <c r="BN462" s="119"/>
      <c r="BO462" s="119"/>
      <c r="BP462" s="119"/>
      <c r="BQ462" s="119"/>
      <c r="BR462" s="119"/>
      <c r="BS462" s="119"/>
      <c r="BT462" s="119"/>
      <c r="BU462" s="119"/>
      <c r="BV462" s="119"/>
      <c r="BW462" s="119"/>
      <c r="BX462" s="119"/>
      <c r="BY462" s="119"/>
      <c r="BZ462" s="121"/>
      <c r="CA462" s="121"/>
      <c r="CB462" s="121"/>
      <c r="CC462" s="121"/>
      <c r="CD462" s="118"/>
      <c r="CE462" s="118"/>
      <c r="CF462" s="26"/>
      <c r="CG462" s="26"/>
      <c r="CH462" s="26"/>
      <c r="CI462" s="26"/>
      <c r="CJ462" s="26"/>
      <c r="CK462" s="26"/>
      <c r="CL462" s="26"/>
      <c r="CM462" s="26"/>
      <c r="CN462" s="26"/>
      <c r="CO462" s="26"/>
      <c r="CP462" s="26"/>
      <c r="CQ462" s="26"/>
      <c r="CR462" s="26"/>
      <c r="CS462" s="26"/>
      <c r="CT462" s="26"/>
      <c r="CU462" s="26"/>
    </row>
    <row r="463" spans="1:99" ht="15.5" x14ac:dyDescent="0.35">
      <c r="A463" s="203" t="str">
        <f t="shared" si="181"/>
        <v/>
      </c>
      <c r="B463" s="161" t="str">
        <f>IF('Year 8 _2022'!$B462="","", 'Year 8 _2022'!$B462)</f>
        <v/>
      </c>
      <c r="C463" s="160" t="str">
        <f>IF('Year 8 _2022'!$C462="","", 'Year 8 _2022'!$C462)</f>
        <v>NA</v>
      </c>
      <c r="D463" s="149" t="str">
        <f>IF('Year 8 _2022'!$D462="","", 'Year 8 _2022'!$D462)</f>
        <v/>
      </c>
      <c r="E463" s="138"/>
      <c r="F463" s="230" t="str">
        <f>IF('Year 8 _2022'!$E462="","", 'Year 8 _2022'!$E462)</f>
        <v/>
      </c>
      <c r="G463" s="161" t="str">
        <f>IF('Year 8 _2022'!$AB462="","", 'Year 8 _2022'!$AB462)</f>
        <v/>
      </c>
      <c r="H463" s="120"/>
      <c r="I463" s="171" t="str">
        <f>IF('Year 8 _2022'!$I462="","", 'Year 8 _2022'!$I462)</f>
        <v/>
      </c>
      <c r="J463" s="181"/>
      <c r="K463" s="180" t="str">
        <f>IF('Year 8 _2022'!$J462="","", 'Year 8 _2022'!$J462)</f>
        <v/>
      </c>
      <c r="L463" s="181"/>
      <c r="M463" s="180">
        <f t="shared" si="190"/>
        <v>0</v>
      </c>
      <c r="N463" s="180" t="str">
        <f>IF('Year 8 _2022'!$L462="","", 'Year 8 _2022'!$L462)</f>
        <v/>
      </c>
      <c r="O463" s="181"/>
      <c r="P463" s="171">
        <f>IF('Year 8 _2022'!$O462="",0, ('Year 8 _2022'!$O462+'Year 8 _2022'!$R462))</f>
        <v>0</v>
      </c>
      <c r="Q463" s="181"/>
      <c r="R463" s="180">
        <f>IF('Year 8 _2022'!$P462="",0, 'Year 8 _2022'!$P462)</f>
        <v>0</v>
      </c>
      <c r="S463" s="242"/>
      <c r="T463" s="349"/>
      <c r="U463" s="242"/>
      <c r="V463" s="174">
        <f t="shared" si="182"/>
        <v>0</v>
      </c>
      <c r="W463" s="351"/>
      <c r="X463" s="175"/>
      <c r="Y463" s="180">
        <f>IF('Year 8 _2022'!$V462="",0, ('Year 8 _2022'!$V462+'Year 8 _2022'!$Y462))</f>
        <v>0</v>
      </c>
      <c r="Z463" s="181"/>
      <c r="AA463" s="162">
        <f>IF('Year 8 _2022'!$W462="",0, 'Year 8 _2022'!$W462)</f>
        <v>0</v>
      </c>
      <c r="AB463" s="184"/>
      <c r="AC463" s="353"/>
      <c r="AD463" s="120"/>
      <c r="AE463" s="174">
        <f t="shared" ref="AE463:AE510" si="192">IFERROR(((($AP463+$AQ463+$AD463)/$AG463)*100),0)</f>
        <v>0</v>
      </c>
      <c r="AF463" s="183"/>
      <c r="AG463" s="165" t="str">
        <f t="shared" si="183"/>
        <v/>
      </c>
      <c r="AH463" s="170" t="str">
        <f t="shared" si="184"/>
        <v/>
      </c>
      <c r="AI463" s="153">
        <f t="shared" si="169"/>
        <v>0</v>
      </c>
      <c r="AJ463" s="166" t="str">
        <f t="shared" si="185"/>
        <v>NA</v>
      </c>
      <c r="AK463" s="166" t="str">
        <f t="shared" si="170"/>
        <v/>
      </c>
      <c r="AL463" s="166" t="str">
        <f t="shared" si="171"/>
        <v/>
      </c>
      <c r="AM463" s="166" t="str">
        <f t="shared" si="172"/>
        <v/>
      </c>
      <c r="AN463" s="166">
        <f t="shared" si="173"/>
        <v>0</v>
      </c>
      <c r="AO463" s="166">
        <f t="shared" si="174"/>
        <v>0</v>
      </c>
      <c r="AP463" s="166">
        <f t="shared" si="175"/>
        <v>0</v>
      </c>
      <c r="AQ463" s="166">
        <f t="shared" si="176"/>
        <v>0</v>
      </c>
      <c r="AR463" s="167" t="str">
        <f>IF('Year 8 _2022'!$S462="","", 'Year 8 _2022'!$S462)</f>
        <v/>
      </c>
      <c r="AS463" s="166" t="str">
        <f>IF('Year 8 _2022'!$Z462="","", 'Year 8 _2022'!$Z462)</f>
        <v/>
      </c>
      <c r="AT463" s="166" t="str">
        <f t="shared" si="191"/>
        <v/>
      </c>
      <c r="AU463" s="166" t="str">
        <f t="shared" si="177"/>
        <v>NA</v>
      </c>
      <c r="AV463" s="166" t="str">
        <f>IF(AU463="NA","",IF(AU463=999999, "", IF(AU463=888888, "", IF(COUNTIF($AU$11:AU463,AU463)=1,AU463,""))))</f>
        <v/>
      </c>
      <c r="AW463" s="166" t="str">
        <f t="shared" si="178"/>
        <v>NA</v>
      </c>
      <c r="AX463" s="166" t="str">
        <f>IF(AW463="NA","",IF(AW463=999999, "", IF(AW463=888888, "", IF(COUNTIF($AW$11:AW463,AW463)=1,AW463,""))))</f>
        <v/>
      </c>
      <c r="AY463" s="166" t="str">
        <f t="shared" si="179"/>
        <v>NA</v>
      </c>
      <c r="AZ463" s="166" t="str">
        <f>IF(AY463="NA","",IF(AY463=999999, "", IF(AY463=888888, "", IF(COUNTIF($AY$11:AY463,AY463)=1,AY463,""))))</f>
        <v/>
      </c>
      <c r="BA463" s="166">
        <f t="shared" si="186"/>
        <v>0</v>
      </c>
      <c r="BB463" s="166">
        <f t="shared" si="187"/>
        <v>0</v>
      </c>
      <c r="BC463" s="166" t="str">
        <f t="shared" si="188"/>
        <v/>
      </c>
      <c r="BD463" s="166" t="str">
        <f t="shared" si="180"/>
        <v/>
      </c>
      <c r="BE463" s="120" t="str">
        <f t="shared" si="189"/>
        <v>NA</v>
      </c>
      <c r="BF463" s="120" t="str">
        <f>IF(BE463="NA","",IF(BE463=999999, "", IF(BE463=888888, "", IF(COUNTIF($BE$11:BE463,BE463)=1,BE463,""))))</f>
        <v/>
      </c>
      <c r="BG463" s="121"/>
      <c r="BH463" s="121"/>
      <c r="BI463" s="121"/>
      <c r="BJ463" s="121"/>
      <c r="BK463" s="121"/>
      <c r="BL463" s="121"/>
      <c r="BM463" s="119"/>
      <c r="BN463" s="119"/>
      <c r="BO463" s="119"/>
      <c r="BP463" s="119"/>
      <c r="BQ463" s="119"/>
      <c r="BR463" s="119"/>
      <c r="BS463" s="119"/>
      <c r="BT463" s="119"/>
      <c r="BU463" s="119"/>
      <c r="BV463" s="119"/>
      <c r="BW463" s="119"/>
      <c r="BX463" s="119"/>
      <c r="BY463" s="119"/>
      <c r="BZ463" s="121"/>
      <c r="CA463" s="121"/>
      <c r="CB463" s="121"/>
      <c r="CC463" s="121"/>
      <c r="CD463" s="118"/>
      <c r="CE463" s="118"/>
      <c r="CF463" s="26"/>
      <c r="CG463" s="26"/>
      <c r="CH463" s="26"/>
      <c r="CI463" s="26"/>
      <c r="CJ463" s="26"/>
      <c r="CK463" s="26"/>
      <c r="CL463" s="26"/>
      <c r="CM463" s="26"/>
      <c r="CN463" s="26"/>
      <c r="CO463" s="26"/>
      <c r="CP463" s="26"/>
      <c r="CQ463" s="26"/>
      <c r="CR463" s="26"/>
      <c r="CS463" s="26"/>
      <c r="CT463" s="26"/>
      <c r="CU463" s="26"/>
    </row>
    <row r="464" spans="1:99" ht="15.5" x14ac:dyDescent="0.35">
      <c r="A464" s="203" t="str">
        <f t="shared" si="181"/>
        <v/>
      </c>
      <c r="B464" s="161" t="str">
        <f>IF('Year 8 _2022'!$B463="","", 'Year 8 _2022'!$B463)</f>
        <v/>
      </c>
      <c r="C464" s="160" t="str">
        <f>IF('Year 8 _2022'!$C463="","", 'Year 8 _2022'!$C463)</f>
        <v>NA</v>
      </c>
      <c r="D464" s="149" t="str">
        <f>IF('Year 8 _2022'!$D463="","", 'Year 8 _2022'!$D463)</f>
        <v/>
      </c>
      <c r="E464" s="138"/>
      <c r="F464" s="230" t="str">
        <f>IF('Year 8 _2022'!$E463="","", 'Year 8 _2022'!$E463)</f>
        <v/>
      </c>
      <c r="G464" s="161" t="str">
        <f>IF('Year 8 _2022'!$AB463="","", 'Year 8 _2022'!$AB463)</f>
        <v/>
      </c>
      <c r="H464" s="120"/>
      <c r="I464" s="171" t="str">
        <f>IF('Year 8 _2022'!$I463="","", 'Year 8 _2022'!$I463)</f>
        <v/>
      </c>
      <c r="J464" s="181"/>
      <c r="K464" s="180" t="str">
        <f>IF('Year 8 _2022'!$J463="","", 'Year 8 _2022'!$J463)</f>
        <v/>
      </c>
      <c r="L464" s="181"/>
      <c r="M464" s="180">
        <f t="shared" si="190"/>
        <v>0</v>
      </c>
      <c r="N464" s="180" t="str">
        <f>IF('Year 8 _2022'!$L463="","", 'Year 8 _2022'!$L463)</f>
        <v/>
      </c>
      <c r="O464" s="181"/>
      <c r="P464" s="171">
        <f>IF('Year 8 _2022'!$O463="",0, ('Year 8 _2022'!$O463+'Year 8 _2022'!$R463))</f>
        <v>0</v>
      </c>
      <c r="Q464" s="181"/>
      <c r="R464" s="180">
        <f>IF('Year 8 _2022'!$P463="",0, 'Year 8 _2022'!$P463)</f>
        <v>0</v>
      </c>
      <c r="S464" s="242"/>
      <c r="T464" s="349"/>
      <c r="U464" s="242"/>
      <c r="V464" s="174">
        <f t="shared" si="182"/>
        <v>0</v>
      </c>
      <c r="W464" s="351"/>
      <c r="X464" s="175"/>
      <c r="Y464" s="180">
        <f>IF('Year 8 _2022'!$V463="",0, ('Year 8 _2022'!$V463+'Year 8 _2022'!$Y463))</f>
        <v>0</v>
      </c>
      <c r="Z464" s="181"/>
      <c r="AA464" s="162">
        <f>IF('Year 8 _2022'!$W463="",0, 'Year 8 _2022'!$W463)</f>
        <v>0</v>
      </c>
      <c r="AB464" s="184"/>
      <c r="AC464" s="353"/>
      <c r="AD464" s="120"/>
      <c r="AE464" s="174">
        <f t="shared" si="192"/>
        <v>0</v>
      </c>
      <c r="AF464" s="183"/>
      <c r="AG464" s="165" t="str">
        <f t="shared" si="183"/>
        <v/>
      </c>
      <c r="AH464" s="170" t="str">
        <f t="shared" si="184"/>
        <v/>
      </c>
      <c r="AI464" s="153">
        <f t="shared" si="169"/>
        <v>0</v>
      </c>
      <c r="AJ464" s="166" t="str">
        <f t="shared" si="185"/>
        <v>NA</v>
      </c>
      <c r="AK464" s="166" t="str">
        <f t="shared" si="170"/>
        <v/>
      </c>
      <c r="AL464" s="166" t="str">
        <f t="shared" si="171"/>
        <v/>
      </c>
      <c r="AM464" s="166" t="str">
        <f t="shared" si="172"/>
        <v/>
      </c>
      <c r="AN464" s="166">
        <f t="shared" si="173"/>
        <v>0</v>
      </c>
      <c r="AO464" s="166">
        <f t="shared" si="174"/>
        <v>0</v>
      </c>
      <c r="AP464" s="166">
        <f t="shared" si="175"/>
        <v>0</v>
      </c>
      <c r="AQ464" s="166">
        <f t="shared" si="176"/>
        <v>0</v>
      </c>
      <c r="AR464" s="167" t="str">
        <f>IF('Year 8 _2022'!$S463="","", 'Year 8 _2022'!$S463)</f>
        <v/>
      </c>
      <c r="AS464" s="166" t="str">
        <f>IF('Year 8 _2022'!$Z463="","", 'Year 8 _2022'!$Z463)</f>
        <v/>
      </c>
      <c r="AT464" s="166" t="str">
        <f t="shared" si="191"/>
        <v/>
      </c>
      <c r="AU464" s="166" t="str">
        <f t="shared" si="177"/>
        <v>NA</v>
      </c>
      <c r="AV464" s="166" t="str">
        <f>IF(AU464="NA","",IF(AU464=999999, "", IF(AU464=888888, "", IF(COUNTIF($AU$11:AU464,AU464)=1,AU464,""))))</f>
        <v/>
      </c>
      <c r="AW464" s="166" t="str">
        <f t="shared" si="178"/>
        <v>NA</v>
      </c>
      <c r="AX464" s="166" t="str">
        <f>IF(AW464="NA","",IF(AW464=999999, "", IF(AW464=888888, "", IF(COUNTIF($AW$11:AW464,AW464)=1,AW464,""))))</f>
        <v/>
      </c>
      <c r="AY464" s="166" t="str">
        <f t="shared" si="179"/>
        <v>NA</v>
      </c>
      <c r="AZ464" s="166" t="str">
        <f>IF(AY464="NA","",IF(AY464=999999, "", IF(AY464=888888, "", IF(COUNTIF($AY$11:AY464,AY464)=1,AY464,""))))</f>
        <v/>
      </c>
      <c r="BA464" s="166">
        <f t="shared" si="186"/>
        <v>0</v>
      </c>
      <c r="BB464" s="166">
        <f t="shared" si="187"/>
        <v>0</v>
      </c>
      <c r="BC464" s="166" t="str">
        <f t="shared" si="188"/>
        <v/>
      </c>
      <c r="BD464" s="166" t="str">
        <f t="shared" si="180"/>
        <v/>
      </c>
      <c r="BE464" s="120" t="str">
        <f t="shared" si="189"/>
        <v>NA</v>
      </c>
      <c r="BF464" s="120" t="str">
        <f>IF(BE464="NA","",IF(BE464=999999, "", IF(BE464=888888, "", IF(COUNTIF($BE$11:BE464,BE464)=1,BE464,""))))</f>
        <v/>
      </c>
      <c r="BG464" s="121"/>
      <c r="BH464" s="121"/>
      <c r="BI464" s="121"/>
      <c r="BJ464" s="121"/>
      <c r="BK464" s="121"/>
      <c r="BL464" s="121"/>
      <c r="BM464" s="119"/>
      <c r="BN464" s="119"/>
      <c r="BO464" s="119"/>
      <c r="BP464" s="119"/>
      <c r="BQ464" s="119"/>
      <c r="BR464" s="119"/>
      <c r="BS464" s="119"/>
      <c r="BT464" s="119"/>
      <c r="BU464" s="119"/>
      <c r="BV464" s="119"/>
      <c r="BW464" s="119"/>
      <c r="BX464" s="119"/>
      <c r="BY464" s="119"/>
      <c r="BZ464" s="121"/>
      <c r="CA464" s="121"/>
      <c r="CB464" s="121"/>
      <c r="CC464" s="121"/>
      <c r="CD464" s="118"/>
      <c r="CE464" s="118"/>
      <c r="CF464" s="26"/>
      <c r="CG464" s="26"/>
      <c r="CH464" s="26"/>
      <c r="CI464" s="26"/>
      <c r="CJ464" s="26"/>
      <c r="CK464" s="26"/>
      <c r="CL464" s="26"/>
      <c r="CM464" s="26"/>
      <c r="CN464" s="26"/>
      <c r="CO464" s="26"/>
      <c r="CP464" s="26"/>
      <c r="CQ464" s="26"/>
      <c r="CR464" s="26"/>
      <c r="CS464" s="26"/>
      <c r="CT464" s="26"/>
      <c r="CU464" s="26"/>
    </row>
    <row r="465" spans="1:99" ht="15.5" x14ac:dyDescent="0.35">
      <c r="A465" s="203" t="str">
        <f t="shared" si="181"/>
        <v/>
      </c>
      <c r="B465" s="161" t="str">
        <f>IF('Year 8 _2022'!$B464="","", 'Year 8 _2022'!$B464)</f>
        <v/>
      </c>
      <c r="C465" s="160" t="str">
        <f>IF('Year 8 _2022'!$C464="","", 'Year 8 _2022'!$C464)</f>
        <v>NA</v>
      </c>
      <c r="D465" s="149" t="str">
        <f>IF('Year 8 _2022'!$D464="","", 'Year 8 _2022'!$D464)</f>
        <v/>
      </c>
      <c r="E465" s="138"/>
      <c r="F465" s="230" t="str">
        <f>IF('Year 8 _2022'!$E464="","", 'Year 8 _2022'!$E464)</f>
        <v/>
      </c>
      <c r="G465" s="161" t="str">
        <f>IF('Year 8 _2022'!$AB464="","", 'Year 8 _2022'!$AB464)</f>
        <v/>
      </c>
      <c r="H465" s="120"/>
      <c r="I465" s="171" t="str">
        <f>IF('Year 8 _2022'!$I464="","", 'Year 8 _2022'!$I464)</f>
        <v/>
      </c>
      <c r="J465" s="181"/>
      <c r="K465" s="180" t="str">
        <f>IF('Year 8 _2022'!$J464="","", 'Year 8 _2022'!$J464)</f>
        <v/>
      </c>
      <c r="L465" s="181"/>
      <c r="M465" s="180">
        <f t="shared" si="190"/>
        <v>0</v>
      </c>
      <c r="N465" s="180" t="str">
        <f>IF('Year 8 _2022'!$L464="","", 'Year 8 _2022'!$L464)</f>
        <v/>
      </c>
      <c r="O465" s="181"/>
      <c r="P465" s="171">
        <f>IF('Year 8 _2022'!$O464="",0, ('Year 8 _2022'!$O464+'Year 8 _2022'!$R464))</f>
        <v>0</v>
      </c>
      <c r="Q465" s="181"/>
      <c r="R465" s="180">
        <f>IF('Year 8 _2022'!$P464="",0, 'Year 8 _2022'!$P464)</f>
        <v>0</v>
      </c>
      <c r="S465" s="242"/>
      <c r="T465" s="349"/>
      <c r="U465" s="242"/>
      <c r="V465" s="174">
        <f t="shared" si="182"/>
        <v>0</v>
      </c>
      <c r="W465" s="351"/>
      <c r="X465" s="175"/>
      <c r="Y465" s="180">
        <f>IF('Year 8 _2022'!$V464="",0, ('Year 8 _2022'!$V464+'Year 8 _2022'!$Y464))</f>
        <v>0</v>
      </c>
      <c r="Z465" s="181"/>
      <c r="AA465" s="162">
        <f>IF('Year 8 _2022'!$W464="",0, 'Year 8 _2022'!$W464)</f>
        <v>0</v>
      </c>
      <c r="AB465" s="184"/>
      <c r="AC465" s="353"/>
      <c r="AD465" s="120"/>
      <c r="AE465" s="174">
        <f t="shared" si="192"/>
        <v>0</v>
      </c>
      <c r="AF465" s="183"/>
      <c r="AG465" s="165" t="str">
        <f t="shared" si="183"/>
        <v/>
      </c>
      <c r="AH465" s="170" t="str">
        <f t="shared" si="184"/>
        <v/>
      </c>
      <c r="AI465" s="153">
        <f t="shared" si="169"/>
        <v>0</v>
      </c>
      <c r="AJ465" s="166" t="str">
        <f t="shared" si="185"/>
        <v>NA</v>
      </c>
      <c r="AK465" s="166" t="str">
        <f t="shared" si="170"/>
        <v/>
      </c>
      <c r="AL465" s="166" t="str">
        <f t="shared" si="171"/>
        <v/>
      </c>
      <c r="AM465" s="166" t="str">
        <f t="shared" si="172"/>
        <v/>
      </c>
      <c r="AN465" s="166">
        <f t="shared" si="173"/>
        <v>0</v>
      </c>
      <c r="AO465" s="166">
        <f t="shared" si="174"/>
        <v>0</v>
      </c>
      <c r="AP465" s="166">
        <f t="shared" si="175"/>
        <v>0</v>
      </c>
      <c r="AQ465" s="166">
        <f t="shared" si="176"/>
        <v>0</v>
      </c>
      <c r="AR465" s="167" t="str">
        <f>IF('Year 8 _2022'!$S464="","", 'Year 8 _2022'!$S464)</f>
        <v/>
      </c>
      <c r="AS465" s="166" t="str">
        <f>IF('Year 8 _2022'!$Z464="","", 'Year 8 _2022'!$Z464)</f>
        <v/>
      </c>
      <c r="AT465" s="166" t="str">
        <f t="shared" si="191"/>
        <v/>
      </c>
      <c r="AU465" s="166" t="str">
        <f t="shared" si="177"/>
        <v>NA</v>
      </c>
      <c r="AV465" s="166" t="str">
        <f>IF(AU465="NA","",IF(AU465=999999, "", IF(AU465=888888, "", IF(COUNTIF($AU$11:AU465,AU465)=1,AU465,""))))</f>
        <v/>
      </c>
      <c r="AW465" s="166" t="str">
        <f t="shared" si="178"/>
        <v>NA</v>
      </c>
      <c r="AX465" s="166" t="str">
        <f>IF(AW465="NA","",IF(AW465=999999, "", IF(AW465=888888, "", IF(COUNTIF($AW$11:AW465,AW465)=1,AW465,""))))</f>
        <v/>
      </c>
      <c r="AY465" s="166" t="str">
        <f t="shared" si="179"/>
        <v>NA</v>
      </c>
      <c r="AZ465" s="166" t="str">
        <f>IF(AY465="NA","",IF(AY465=999999, "", IF(AY465=888888, "", IF(COUNTIF($AY$11:AY465,AY465)=1,AY465,""))))</f>
        <v/>
      </c>
      <c r="BA465" s="166">
        <f t="shared" si="186"/>
        <v>0</v>
      </c>
      <c r="BB465" s="166">
        <f t="shared" si="187"/>
        <v>0</v>
      </c>
      <c r="BC465" s="166" t="str">
        <f t="shared" si="188"/>
        <v/>
      </c>
      <c r="BD465" s="166" t="str">
        <f t="shared" si="180"/>
        <v/>
      </c>
      <c r="BE465" s="120" t="str">
        <f t="shared" si="189"/>
        <v>NA</v>
      </c>
      <c r="BF465" s="120" t="str">
        <f>IF(BE465="NA","",IF(BE465=999999, "", IF(BE465=888888, "", IF(COUNTIF($BE$11:BE465,BE465)=1,BE465,""))))</f>
        <v/>
      </c>
      <c r="BG465" s="121"/>
      <c r="BH465" s="121"/>
      <c r="BI465" s="121"/>
      <c r="BJ465" s="121"/>
      <c r="BK465" s="121"/>
      <c r="BL465" s="121"/>
      <c r="BM465" s="119"/>
      <c r="BN465" s="119"/>
      <c r="BO465" s="119"/>
      <c r="BP465" s="119"/>
      <c r="BQ465" s="119"/>
      <c r="BR465" s="119"/>
      <c r="BS465" s="119"/>
      <c r="BT465" s="119"/>
      <c r="BU465" s="119"/>
      <c r="BV465" s="119"/>
      <c r="BW465" s="119"/>
      <c r="BX465" s="119"/>
      <c r="BY465" s="119"/>
      <c r="BZ465" s="121"/>
      <c r="CA465" s="121"/>
      <c r="CB465" s="121"/>
      <c r="CC465" s="121"/>
      <c r="CD465" s="118"/>
      <c r="CE465" s="118"/>
      <c r="CF465" s="26"/>
      <c r="CG465" s="26"/>
      <c r="CH465" s="26"/>
      <c r="CI465" s="26"/>
      <c r="CJ465" s="26"/>
      <c r="CK465" s="26"/>
      <c r="CL465" s="26"/>
      <c r="CM465" s="26"/>
      <c r="CN465" s="26"/>
      <c r="CO465" s="26"/>
      <c r="CP465" s="26"/>
      <c r="CQ465" s="26"/>
      <c r="CR465" s="26"/>
      <c r="CS465" s="26"/>
      <c r="CT465" s="26"/>
      <c r="CU465" s="26"/>
    </row>
    <row r="466" spans="1:99" ht="15.5" x14ac:dyDescent="0.35">
      <c r="A466" s="203" t="str">
        <f t="shared" si="181"/>
        <v/>
      </c>
      <c r="B466" s="161" t="str">
        <f>IF('Year 8 _2022'!$B465="","", 'Year 8 _2022'!$B465)</f>
        <v/>
      </c>
      <c r="C466" s="160" t="str">
        <f>IF('Year 8 _2022'!$C465="","", 'Year 8 _2022'!$C465)</f>
        <v>NA</v>
      </c>
      <c r="D466" s="149" t="str">
        <f>IF('Year 8 _2022'!$D465="","", 'Year 8 _2022'!$D465)</f>
        <v/>
      </c>
      <c r="E466" s="138"/>
      <c r="F466" s="230" t="str">
        <f>IF('Year 8 _2022'!$E465="","", 'Year 8 _2022'!$E465)</f>
        <v/>
      </c>
      <c r="G466" s="161" t="str">
        <f>IF('Year 8 _2022'!$AB465="","", 'Year 8 _2022'!$AB465)</f>
        <v/>
      </c>
      <c r="H466" s="120"/>
      <c r="I466" s="171" t="str">
        <f>IF('Year 8 _2022'!$I465="","", 'Year 8 _2022'!$I465)</f>
        <v/>
      </c>
      <c r="J466" s="181"/>
      <c r="K466" s="180" t="str">
        <f>IF('Year 8 _2022'!$J465="","", 'Year 8 _2022'!$J465)</f>
        <v/>
      </c>
      <c r="L466" s="181"/>
      <c r="M466" s="180">
        <f t="shared" si="190"/>
        <v>0</v>
      </c>
      <c r="N466" s="180" t="str">
        <f>IF('Year 8 _2022'!$L465="","", 'Year 8 _2022'!$L465)</f>
        <v/>
      </c>
      <c r="O466" s="181"/>
      <c r="P466" s="171">
        <f>IF('Year 8 _2022'!$O465="",0, ('Year 8 _2022'!$O465+'Year 8 _2022'!$R465))</f>
        <v>0</v>
      </c>
      <c r="Q466" s="181"/>
      <c r="R466" s="180">
        <f>IF('Year 8 _2022'!$P465="",0, 'Year 8 _2022'!$P465)</f>
        <v>0</v>
      </c>
      <c r="S466" s="242"/>
      <c r="T466" s="349"/>
      <c r="U466" s="242"/>
      <c r="V466" s="174">
        <f t="shared" si="182"/>
        <v>0</v>
      </c>
      <c r="W466" s="351"/>
      <c r="X466" s="175"/>
      <c r="Y466" s="180">
        <f>IF('Year 8 _2022'!$V465="",0, ('Year 8 _2022'!$V465+'Year 8 _2022'!$Y465))</f>
        <v>0</v>
      </c>
      <c r="Z466" s="181"/>
      <c r="AA466" s="162">
        <f>IF('Year 8 _2022'!$W465="",0, 'Year 8 _2022'!$W465)</f>
        <v>0</v>
      </c>
      <c r="AB466" s="184"/>
      <c r="AC466" s="353"/>
      <c r="AD466" s="120"/>
      <c r="AE466" s="174">
        <f t="shared" si="192"/>
        <v>0</v>
      </c>
      <c r="AF466" s="183"/>
      <c r="AG466" s="165" t="str">
        <f t="shared" si="183"/>
        <v/>
      </c>
      <c r="AH466" s="170" t="str">
        <f t="shared" si="184"/>
        <v/>
      </c>
      <c r="AI466" s="153">
        <f t="shared" si="169"/>
        <v>0</v>
      </c>
      <c r="AJ466" s="166" t="str">
        <f t="shared" si="185"/>
        <v>NA</v>
      </c>
      <c r="AK466" s="166" t="str">
        <f t="shared" si="170"/>
        <v/>
      </c>
      <c r="AL466" s="166" t="str">
        <f t="shared" si="171"/>
        <v/>
      </c>
      <c r="AM466" s="166" t="str">
        <f t="shared" si="172"/>
        <v/>
      </c>
      <c r="AN466" s="166">
        <f t="shared" si="173"/>
        <v>0</v>
      </c>
      <c r="AO466" s="166">
        <f t="shared" si="174"/>
        <v>0</v>
      </c>
      <c r="AP466" s="166">
        <f t="shared" si="175"/>
        <v>0</v>
      </c>
      <c r="AQ466" s="166">
        <f t="shared" si="176"/>
        <v>0</v>
      </c>
      <c r="AR466" s="167" t="str">
        <f>IF('Year 8 _2022'!$S465="","", 'Year 8 _2022'!$S465)</f>
        <v/>
      </c>
      <c r="AS466" s="166" t="str">
        <f>IF('Year 8 _2022'!$Z465="","", 'Year 8 _2022'!$Z465)</f>
        <v/>
      </c>
      <c r="AT466" s="166" t="str">
        <f t="shared" si="191"/>
        <v/>
      </c>
      <c r="AU466" s="166" t="str">
        <f t="shared" si="177"/>
        <v>NA</v>
      </c>
      <c r="AV466" s="166" t="str">
        <f>IF(AU466="NA","",IF(AU466=999999, "", IF(AU466=888888, "", IF(COUNTIF($AU$11:AU466,AU466)=1,AU466,""))))</f>
        <v/>
      </c>
      <c r="AW466" s="166" t="str">
        <f t="shared" si="178"/>
        <v>NA</v>
      </c>
      <c r="AX466" s="166" t="str">
        <f>IF(AW466="NA","",IF(AW466=999999, "", IF(AW466=888888, "", IF(COUNTIF($AW$11:AW466,AW466)=1,AW466,""))))</f>
        <v/>
      </c>
      <c r="AY466" s="166" t="str">
        <f t="shared" si="179"/>
        <v>NA</v>
      </c>
      <c r="AZ466" s="166" t="str">
        <f>IF(AY466="NA","",IF(AY466=999999, "", IF(AY466=888888, "", IF(COUNTIF($AY$11:AY466,AY466)=1,AY466,""))))</f>
        <v/>
      </c>
      <c r="BA466" s="166">
        <f t="shared" si="186"/>
        <v>0</v>
      </c>
      <c r="BB466" s="166">
        <f t="shared" si="187"/>
        <v>0</v>
      </c>
      <c r="BC466" s="166" t="str">
        <f t="shared" si="188"/>
        <v/>
      </c>
      <c r="BD466" s="166" t="str">
        <f t="shared" si="180"/>
        <v/>
      </c>
      <c r="BE466" s="120" t="str">
        <f t="shared" si="189"/>
        <v>NA</v>
      </c>
      <c r="BF466" s="120" t="str">
        <f>IF(BE466="NA","",IF(BE466=999999, "", IF(BE466=888888, "", IF(COUNTIF($BE$11:BE466,BE466)=1,BE466,""))))</f>
        <v/>
      </c>
      <c r="BG466" s="121"/>
      <c r="BH466" s="121"/>
      <c r="BI466" s="121"/>
      <c r="BJ466" s="121"/>
      <c r="BK466" s="121"/>
      <c r="BL466" s="121"/>
      <c r="BM466" s="119"/>
      <c r="BN466" s="119"/>
      <c r="BO466" s="119"/>
      <c r="BP466" s="119"/>
      <c r="BQ466" s="119"/>
      <c r="BR466" s="119"/>
      <c r="BS466" s="119"/>
      <c r="BT466" s="119"/>
      <c r="BU466" s="119"/>
      <c r="BV466" s="119"/>
      <c r="BW466" s="119"/>
      <c r="BX466" s="119"/>
      <c r="BY466" s="119"/>
      <c r="BZ466" s="121"/>
      <c r="CA466" s="121"/>
      <c r="CB466" s="121"/>
      <c r="CC466" s="121"/>
      <c r="CD466" s="118"/>
      <c r="CE466" s="118"/>
      <c r="CF466" s="26"/>
      <c r="CG466" s="26"/>
      <c r="CH466" s="26"/>
      <c r="CI466" s="26"/>
      <c r="CJ466" s="26"/>
      <c r="CK466" s="26"/>
      <c r="CL466" s="26"/>
      <c r="CM466" s="26"/>
      <c r="CN466" s="26"/>
      <c r="CO466" s="26"/>
      <c r="CP466" s="26"/>
      <c r="CQ466" s="26"/>
      <c r="CR466" s="26"/>
      <c r="CS466" s="26"/>
      <c r="CT466" s="26"/>
      <c r="CU466" s="26"/>
    </row>
    <row r="467" spans="1:99" ht="15.5" x14ac:dyDescent="0.35">
      <c r="A467" s="203" t="str">
        <f t="shared" si="181"/>
        <v/>
      </c>
      <c r="B467" s="161" t="str">
        <f>IF('Year 8 _2022'!$B466="","", 'Year 8 _2022'!$B466)</f>
        <v/>
      </c>
      <c r="C467" s="160" t="str">
        <f>IF('Year 8 _2022'!$C466="","", 'Year 8 _2022'!$C466)</f>
        <v>NA</v>
      </c>
      <c r="D467" s="149" t="str">
        <f>IF('Year 8 _2022'!$D466="","", 'Year 8 _2022'!$D466)</f>
        <v/>
      </c>
      <c r="E467" s="138"/>
      <c r="F467" s="230" t="str">
        <f>IF('Year 8 _2022'!$E466="","", 'Year 8 _2022'!$E466)</f>
        <v/>
      </c>
      <c r="G467" s="161" t="str">
        <f>IF('Year 8 _2022'!$AB466="","", 'Year 8 _2022'!$AB466)</f>
        <v/>
      </c>
      <c r="H467" s="120"/>
      <c r="I467" s="171" t="str">
        <f>IF('Year 8 _2022'!$I466="","", 'Year 8 _2022'!$I466)</f>
        <v/>
      </c>
      <c r="J467" s="181"/>
      <c r="K467" s="180" t="str">
        <f>IF('Year 8 _2022'!$J466="","", 'Year 8 _2022'!$J466)</f>
        <v/>
      </c>
      <c r="L467" s="181"/>
      <c r="M467" s="180">
        <f t="shared" si="190"/>
        <v>0</v>
      </c>
      <c r="N467" s="180" t="str">
        <f>IF('Year 8 _2022'!$L466="","", 'Year 8 _2022'!$L466)</f>
        <v/>
      </c>
      <c r="O467" s="181"/>
      <c r="P467" s="171">
        <f>IF('Year 8 _2022'!$O466="",0, ('Year 8 _2022'!$O466+'Year 8 _2022'!$R466))</f>
        <v>0</v>
      </c>
      <c r="Q467" s="181"/>
      <c r="R467" s="180">
        <f>IF('Year 8 _2022'!$P466="",0, 'Year 8 _2022'!$P466)</f>
        <v>0</v>
      </c>
      <c r="S467" s="242"/>
      <c r="T467" s="349"/>
      <c r="U467" s="242"/>
      <c r="V467" s="174">
        <f t="shared" si="182"/>
        <v>0</v>
      </c>
      <c r="W467" s="351"/>
      <c r="X467" s="175"/>
      <c r="Y467" s="180">
        <f>IF('Year 8 _2022'!$V466="",0, ('Year 8 _2022'!$V466+'Year 8 _2022'!$Y466))</f>
        <v>0</v>
      </c>
      <c r="Z467" s="181"/>
      <c r="AA467" s="162">
        <f>IF('Year 8 _2022'!$W466="",0, 'Year 8 _2022'!$W466)</f>
        <v>0</v>
      </c>
      <c r="AB467" s="184"/>
      <c r="AC467" s="353"/>
      <c r="AD467" s="120"/>
      <c r="AE467" s="174">
        <f t="shared" si="192"/>
        <v>0</v>
      </c>
      <c r="AF467" s="183"/>
      <c r="AG467" s="165" t="str">
        <f t="shared" si="183"/>
        <v/>
      </c>
      <c r="AH467" s="170" t="str">
        <f t="shared" si="184"/>
        <v/>
      </c>
      <c r="AI467" s="153">
        <f t="shared" si="169"/>
        <v>0</v>
      </c>
      <c r="AJ467" s="166" t="str">
        <f t="shared" si="185"/>
        <v>NA</v>
      </c>
      <c r="AK467" s="166" t="str">
        <f t="shared" si="170"/>
        <v/>
      </c>
      <c r="AL467" s="166" t="str">
        <f t="shared" si="171"/>
        <v/>
      </c>
      <c r="AM467" s="166" t="str">
        <f t="shared" si="172"/>
        <v/>
      </c>
      <c r="AN467" s="166">
        <f t="shared" si="173"/>
        <v>0</v>
      </c>
      <c r="AO467" s="166">
        <f t="shared" si="174"/>
        <v>0</v>
      </c>
      <c r="AP467" s="166">
        <f t="shared" si="175"/>
        <v>0</v>
      </c>
      <c r="AQ467" s="166">
        <f t="shared" si="176"/>
        <v>0</v>
      </c>
      <c r="AR467" s="167" t="str">
        <f>IF('Year 8 _2022'!$S466="","", 'Year 8 _2022'!$S466)</f>
        <v/>
      </c>
      <c r="AS467" s="166" t="str">
        <f>IF('Year 8 _2022'!$Z466="","", 'Year 8 _2022'!$Z466)</f>
        <v/>
      </c>
      <c r="AT467" s="166" t="str">
        <f t="shared" si="191"/>
        <v/>
      </c>
      <c r="AU467" s="166" t="str">
        <f t="shared" si="177"/>
        <v>NA</v>
      </c>
      <c r="AV467" s="166" t="str">
        <f>IF(AU467="NA","",IF(AU467=999999, "", IF(AU467=888888, "", IF(COUNTIF($AU$11:AU467,AU467)=1,AU467,""))))</f>
        <v/>
      </c>
      <c r="AW467" s="166" t="str">
        <f t="shared" si="178"/>
        <v>NA</v>
      </c>
      <c r="AX467" s="166" t="str">
        <f>IF(AW467="NA","",IF(AW467=999999, "", IF(AW467=888888, "", IF(COUNTIF($AW$11:AW467,AW467)=1,AW467,""))))</f>
        <v/>
      </c>
      <c r="AY467" s="166" t="str">
        <f t="shared" si="179"/>
        <v>NA</v>
      </c>
      <c r="AZ467" s="166" t="str">
        <f>IF(AY467="NA","",IF(AY467=999999, "", IF(AY467=888888, "", IF(COUNTIF($AY$11:AY467,AY467)=1,AY467,""))))</f>
        <v/>
      </c>
      <c r="BA467" s="166">
        <f t="shared" si="186"/>
        <v>0</v>
      </c>
      <c r="BB467" s="166">
        <f t="shared" si="187"/>
        <v>0</v>
      </c>
      <c r="BC467" s="166" t="str">
        <f t="shared" si="188"/>
        <v/>
      </c>
      <c r="BD467" s="166" t="str">
        <f t="shared" si="180"/>
        <v/>
      </c>
      <c r="BE467" s="120" t="str">
        <f t="shared" si="189"/>
        <v>NA</v>
      </c>
      <c r="BF467" s="120" t="str">
        <f>IF(BE467="NA","",IF(BE467=999999, "", IF(BE467=888888, "", IF(COUNTIF($BE$11:BE467,BE467)=1,BE467,""))))</f>
        <v/>
      </c>
      <c r="BG467" s="121"/>
      <c r="BH467" s="121"/>
      <c r="BI467" s="121"/>
      <c r="BJ467" s="121"/>
      <c r="BK467" s="121"/>
      <c r="BL467" s="121"/>
      <c r="BM467" s="119"/>
      <c r="BN467" s="119"/>
      <c r="BO467" s="119"/>
      <c r="BP467" s="119"/>
      <c r="BQ467" s="119"/>
      <c r="BR467" s="119"/>
      <c r="BS467" s="119"/>
      <c r="BT467" s="119"/>
      <c r="BU467" s="119"/>
      <c r="BV467" s="119"/>
      <c r="BW467" s="119"/>
      <c r="BX467" s="119"/>
      <c r="BY467" s="119"/>
      <c r="BZ467" s="121"/>
      <c r="CA467" s="121"/>
      <c r="CB467" s="121"/>
      <c r="CC467" s="121"/>
      <c r="CD467" s="118"/>
      <c r="CE467" s="118"/>
      <c r="CF467" s="26"/>
      <c r="CG467" s="26"/>
      <c r="CH467" s="26"/>
      <c r="CI467" s="26"/>
      <c r="CJ467" s="26"/>
      <c r="CK467" s="26"/>
      <c r="CL467" s="26"/>
      <c r="CM467" s="26"/>
      <c r="CN467" s="26"/>
      <c r="CO467" s="26"/>
      <c r="CP467" s="26"/>
      <c r="CQ467" s="26"/>
      <c r="CR467" s="26"/>
      <c r="CS467" s="26"/>
      <c r="CT467" s="26"/>
      <c r="CU467" s="26"/>
    </row>
    <row r="468" spans="1:99" ht="15.5" x14ac:dyDescent="0.35">
      <c r="A468" s="203" t="str">
        <f t="shared" si="181"/>
        <v/>
      </c>
      <c r="B468" s="161" t="str">
        <f>IF('Year 8 _2022'!$B467="","", 'Year 8 _2022'!$B467)</f>
        <v/>
      </c>
      <c r="C468" s="160" t="str">
        <f>IF('Year 8 _2022'!$C467="","", 'Year 8 _2022'!$C467)</f>
        <v>NA</v>
      </c>
      <c r="D468" s="149" t="str">
        <f>IF('Year 8 _2022'!$D467="","", 'Year 8 _2022'!$D467)</f>
        <v/>
      </c>
      <c r="E468" s="138"/>
      <c r="F468" s="230" t="str">
        <f>IF('Year 8 _2022'!$E467="","", 'Year 8 _2022'!$E467)</f>
        <v/>
      </c>
      <c r="G468" s="161" t="str">
        <f>IF('Year 8 _2022'!$AB467="","", 'Year 8 _2022'!$AB467)</f>
        <v/>
      </c>
      <c r="H468" s="120"/>
      <c r="I468" s="171" t="str">
        <f>IF('Year 8 _2022'!$I467="","", 'Year 8 _2022'!$I467)</f>
        <v/>
      </c>
      <c r="J468" s="181"/>
      <c r="K468" s="180" t="str">
        <f>IF('Year 8 _2022'!$J467="","", 'Year 8 _2022'!$J467)</f>
        <v/>
      </c>
      <c r="L468" s="181"/>
      <c r="M468" s="180">
        <f t="shared" si="190"/>
        <v>0</v>
      </c>
      <c r="N468" s="180" t="str">
        <f>IF('Year 8 _2022'!$L467="","", 'Year 8 _2022'!$L467)</f>
        <v/>
      </c>
      <c r="O468" s="181"/>
      <c r="P468" s="171">
        <f>IF('Year 8 _2022'!$O467="",0, ('Year 8 _2022'!$O467+'Year 8 _2022'!$R467))</f>
        <v>0</v>
      </c>
      <c r="Q468" s="181"/>
      <c r="R468" s="180">
        <f>IF('Year 8 _2022'!$P467="",0, 'Year 8 _2022'!$P467)</f>
        <v>0</v>
      </c>
      <c r="S468" s="242"/>
      <c r="T468" s="349"/>
      <c r="U468" s="242"/>
      <c r="V468" s="174">
        <f t="shared" si="182"/>
        <v>0</v>
      </c>
      <c r="W468" s="351"/>
      <c r="X468" s="175"/>
      <c r="Y468" s="180">
        <f>IF('Year 8 _2022'!$V467="",0, ('Year 8 _2022'!$V467+'Year 8 _2022'!$Y467))</f>
        <v>0</v>
      </c>
      <c r="Z468" s="181"/>
      <c r="AA468" s="162">
        <f>IF('Year 8 _2022'!$W467="",0, 'Year 8 _2022'!$W467)</f>
        <v>0</v>
      </c>
      <c r="AB468" s="184"/>
      <c r="AC468" s="353"/>
      <c r="AD468" s="120"/>
      <c r="AE468" s="174">
        <f t="shared" si="192"/>
        <v>0</v>
      </c>
      <c r="AF468" s="183"/>
      <c r="AG468" s="165" t="str">
        <f t="shared" si="183"/>
        <v/>
      </c>
      <c r="AH468" s="170" t="str">
        <f t="shared" si="184"/>
        <v/>
      </c>
      <c r="AI468" s="153">
        <f t="shared" si="169"/>
        <v>0</v>
      </c>
      <c r="AJ468" s="166" t="str">
        <f t="shared" si="185"/>
        <v>NA</v>
      </c>
      <c r="AK468" s="166" t="str">
        <f t="shared" si="170"/>
        <v/>
      </c>
      <c r="AL468" s="166" t="str">
        <f t="shared" si="171"/>
        <v/>
      </c>
      <c r="AM468" s="166" t="str">
        <f t="shared" si="172"/>
        <v/>
      </c>
      <c r="AN468" s="166">
        <f t="shared" si="173"/>
        <v>0</v>
      </c>
      <c r="AO468" s="166">
        <f t="shared" si="174"/>
        <v>0</v>
      </c>
      <c r="AP468" s="166">
        <f t="shared" si="175"/>
        <v>0</v>
      </c>
      <c r="AQ468" s="166">
        <f t="shared" si="176"/>
        <v>0</v>
      </c>
      <c r="AR468" s="167" t="str">
        <f>IF('Year 8 _2022'!$S467="","", 'Year 8 _2022'!$S467)</f>
        <v/>
      </c>
      <c r="AS468" s="166" t="str">
        <f>IF('Year 8 _2022'!$Z467="","", 'Year 8 _2022'!$Z467)</f>
        <v/>
      </c>
      <c r="AT468" s="166" t="str">
        <f t="shared" si="191"/>
        <v/>
      </c>
      <c r="AU468" s="166" t="str">
        <f t="shared" si="177"/>
        <v>NA</v>
      </c>
      <c r="AV468" s="166" t="str">
        <f>IF(AU468="NA","",IF(AU468=999999, "", IF(AU468=888888, "", IF(COUNTIF($AU$11:AU468,AU468)=1,AU468,""))))</f>
        <v/>
      </c>
      <c r="AW468" s="166" t="str">
        <f t="shared" si="178"/>
        <v>NA</v>
      </c>
      <c r="AX468" s="166" t="str">
        <f>IF(AW468="NA","",IF(AW468=999999, "", IF(AW468=888888, "", IF(COUNTIF($AW$11:AW468,AW468)=1,AW468,""))))</f>
        <v/>
      </c>
      <c r="AY468" s="166" t="str">
        <f t="shared" si="179"/>
        <v>NA</v>
      </c>
      <c r="AZ468" s="166" t="str">
        <f>IF(AY468="NA","",IF(AY468=999999, "", IF(AY468=888888, "", IF(COUNTIF($AY$11:AY468,AY468)=1,AY468,""))))</f>
        <v/>
      </c>
      <c r="BA468" s="166">
        <f t="shared" si="186"/>
        <v>0</v>
      </c>
      <c r="BB468" s="166">
        <f t="shared" si="187"/>
        <v>0</v>
      </c>
      <c r="BC468" s="166" t="str">
        <f t="shared" si="188"/>
        <v/>
      </c>
      <c r="BD468" s="166" t="str">
        <f t="shared" si="180"/>
        <v/>
      </c>
      <c r="BE468" s="120" t="str">
        <f t="shared" si="189"/>
        <v>NA</v>
      </c>
      <c r="BF468" s="120" t="str">
        <f>IF(BE468="NA","",IF(BE468=999999, "", IF(BE468=888888, "", IF(COUNTIF($BE$11:BE468,BE468)=1,BE468,""))))</f>
        <v/>
      </c>
      <c r="BG468" s="121"/>
      <c r="BH468" s="121"/>
      <c r="BI468" s="121"/>
      <c r="BJ468" s="121"/>
      <c r="BK468" s="121"/>
      <c r="BL468" s="121"/>
      <c r="BM468" s="119"/>
      <c r="BN468" s="119"/>
      <c r="BO468" s="119"/>
      <c r="BP468" s="119"/>
      <c r="BQ468" s="119"/>
      <c r="BR468" s="119"/>
      <c r="BS468" s="119"/>
      <c r="BT468" s="119"/>
      <c r="BU468" s="119"/>
      <c r="BV468" s="119"/>
      <c r="BW468" s="119"/>
      <c r="BX468" s="119"/>
      <c r="BY468" s="119"/>
      <c r="BZ468" s="121"/>
      <c r="CA468" s="121"/>
      <c r="CB468" s="121"/>
      <c r="CC468" s="121"/>
      <c r="CD468" s="118"/>
      <c r="CE468" s="118"/>
      <c r="CF468" s="26"/>
      <c r="CG468" s="26"/>
      <c r="CH468" s="26"/>
      <c r="CI468" s="26"/>
      <c r="CJ468" s="26"/>
      <c r="CK468" s="26"/>
      <c r="CL468" s="26"/>
      <c r="CM468" s="26"/>
      <c r="CN468" s="26"/>
      <c r="CO468" s="26"/>
      <c r="CP468" s="26"/>
      <c r="CQ468" s="26"/>
      <c r="CR468" s="26"/>
      <c r="CS468" s="26"/>
      <c r="CT468" s="26"/>
      <c r="CU468" s="26"/>
    </row>
    <row r="469" spans="1:99" ht="15.5" x14ac:dyDescent="0.35">
      <c r="A469" s="203" t="str">
        <f t="shared" si="181"/>
        <v/>
      </c>
      <c r="B469" s="161" t="str">
        <f>IF('Year 8 _2022'!$B468="","", 'Year 8 _2022'!$B468)</f>
        <v/>
      </c>
      <c r="C469" s="160" t="str">
        <f>IF('Year 8 _2022'!$C468="","", 'Year 8 _2022'!$C468)</f>
        <v>NA</v>
      </c>
      <c r="D469" s="149" t="str">
        <f>IF('Year 8 _2022'!$D468="","", 'Year 8 _2022'!$D468)</f>
        <v/>
      </c>
      <c r="E469" s="138"/>
      <c r="F469" s="230" t="str">
        <f>IF('Year 8 _2022'!$E468="","", 'Year 8 _2022'!$E468)</f>
        <v/>
      </c>
      <c r="G469" s="161" t="str">
        <f>IF('Year 8 _2022'!$AB468="","", 'Year 8 _2022'!$AB468)</f>
        <v/>
      </c>
      <c r="H469" s="120"/>
      <c r="I469" s="171" t="str">
        <f>IF('Year 8 _2022'!$I468="","", 'Year 8 _2022'!$I468)</f>
        <v/>
      </c>
      <c r="J469" s="181"/>
      <c r="K469" s="180" t="str">
        <f>IF('Year 8 _2022'!$J468="","", 'Year 8 _2022'!$J468)</f>
        <v/>
      </c>
      <c r="L469" s="181"/>
      <c r="M469" s="180">
        <f t="shared" si="190"/>
        <v>0</v>
      </c>
      <c r="N469" s="180" t="str">
        <f>IF('Year 8 _2022'!$L468="","", 'Year 8 _2022'!$L468)</f>
        <v/>
      </c>
      <c r="O469" s="181"/>
      <c r="P469" s="171">
        <f>IF('Year 8 _2022'!$O468="",0, ('Year 8 _2022'!$O468+'Year 8 _2022'!$R468))</f>
        <v>0</v>
      </c>
      <c r="Q469" s="181"/>
      <c r="R469" s="180">
        <f>IF('Year 8 _2022'!$P468="",0, 'Year 8 _2022'!$P468)</f>
        <v>0</v>
      </c>
      <c r="S469" s="242"/>
      <c r="T469" s="349"/>
      <c r="U469" s="242"/>
      <c r="V469" s="174">
        <f t="shared" si="182"/>
        <v>0</v>
      </c>
      <c r="W469" s="351"/>
      <c r="X469" s="175"/>
      <c r="Y469" s="180">
        <f>IF('Year 8 _2022'!$V468="",0, ('Year 8 _2022'!$V468+'Year 8 _2022'!$Y468))</f>
        <v>0</v>
      </c>
      <c r="Z469" s="181"/>
      <c r="AA469" s="162">
        <f>IF('Year 8 _2022'!$W468="",0, 'Year 8 _2022'!$W468)</f>
        <v>0</v>
      </c>
      <c r="AB469" s="184"/>
      <c r="AC469" s="353"/>
      <c r="AD469" s="120"/>
      <c r="AE469" s="174">
        <f t="shared" si="192"/>
        <v>0</v>
      </c>
      <c r="AF469" s="183"/>
      <c r="AG469" s="165" t="str">
        <f t="shared" si="183"/>
        <v/>
      </c>
      <c r="AH469" s="170" t="str">
        <f t="shared" si="184"/>
        <v/>
      </c>
      <c r="AI469" s="153">
        <f t="shared" si="169"/>
        <v>0</v>
      </c>
      <c r="AJ469" s="166" t="str">
        <f t="shared" si="185"/>
        <v>NA</v>
      </c>
      <c r="AK469" s="166" t="str">
        <f t="shared" si="170"/>
        <v/>
      </c>
      <c r="AL469" s="166" t="str">
        <f t="shared" si="171"/>
        <v/>
      </c>
      <c r="AM469" s="166" t="str">
        <f t="shared" si="172"/>
        <v/>
      </c>
      <c r="AN469" s="166">
        <f t="shared" si="173"/>
        <v>0</v>
      </c>
      <c r="AO469" s="166">
        <f t="shared" si="174"/>
        <v>0</v>
      </c>
      <c r="AP469" s="166">
        <f t="shared" si="175"/>
        <v>0</v>
      </c>
      <c r="AQ469" s="166">
        <f t="shared" si="176"/>
        <v>0</v>
      </c>
      <c r="AR469" s="167" t="str">
        <f>IF('Year 8 _2022'!$S468="","", 'Year 8 _2022'!$S468)</f>
        <v/>
      </c>
      <c r="AS469" s="166" t="str">
        <f>IF('Year 8 _2022'!$Z468="","", 'Year 8 _2022'!$Z468)</f>
        <v/>
      </c>
      <c r="AT469" s="166" t="str">
        <f t="shared" si="191"/>
        <v/>
      </c>
      <c r="AU469" s="166" t="str">
        <f t="shared" si="177"/>
        <v>NA</v>
      </c>
      <c r="AV469" s="166" t="str">
        <f>IF(AU469="NA","",IF(AU469=999999, "", IF(AU469=888888, "", IF(COUNTIF($AU$11:AU469,AU469)=1,AU469,""))))</f>
        <v/>
      </c>
      <c r="AW469" s="166" t="str">
        <f t="shared" si="178"/>
        <v>NA</v>
      </c>
      <c r="AX469" s="166" t="str">
        <f>IF(AW469="NA","",IF(AW469=999999, "", IF(AW469=888888, "", IF(COUNTIF($AW$11:AW469,AW469)=1,AW469,""))))</f>
        <v/>
      </c>
      <c r="AY469" s="166" t="str">
        <f t="shared" si="179"/>
        <v>NA</v>
      </c>
      <c r="AZ469" s="166" t="str">
        <f>IF(AY469="NA","",IF(AY469=999999, "", IF(AY469=888888, "", IF(COUNTIF($AY$11:AY469,AY469)=1,AY469,""))))</f>
        <v/>
      </c>
      <c r="BA469" s="166">
        <f t="shared" si="186"/>
        <v>0</v>
      </c>
      <c r="BB469" s="166">
        <f t="shared" si="187"/>
        <v>0</v>
      </c>
      <c r="BC469" s="166" t="str">
        <f t="shared" si="188"/>
        <v/>
      </c>
      <c r="BD469" s="166" t="str">
        <f t="shared" si="180"/>
        <v/>
      </c>
      <c r="BE469" s="120" t="str">
        <f t="shared" si="189"/>
        <v>NA</v>
      </c>
      <c r="BF469" s="120" t="str">
        <f>IF(BE469="NA","",IF(BE469=999999, "", IF(BE469=888888, "", IF(COUNTIF($BE$11:BE469,BE469)=1,BE469,""))))</f>
        <v/>
      </c>
      <c r="BG469" s="121"/>
      <c r="BH469" s="121"/>
      <c r="BI469" s="121"/>
      <c r="BJ469" s="121"/>
      <c r="BK469" s="121"/>
      <c r="BL469" s="121"/>
      <c r="BM469" s="119"/>
      <c r="BN469" s="119"/>
      <c r="BO469" s="119"/>
      <c r="BP469" s="119"/>
      <c r="BQ469" s="119"/>
      <c r="BR469" s="119"/>
      <c r="BS469" s="119"/>
      <c r="BT469" s="119"/>
      <c r="BU469" s="119"/>
      <c r="BV469" s="119"/>
      <c r="BW469" s="119"/>
      <c r="BX469" s="119"/>
      <c r="BY469" s="119"/>
      <c r="BZ469" s="121"/>
      <c r="CA469" s="121"/>
      <c r="CB469" s="121"/>
      <c r="CC469" s="121"/>
      <c r="CD469" s="118"/>
      <c r="CE469" s="118"/>
      <c r="CF469" s="26"/>
      <c r="CG469" s="26"/>
      <c r="CH469" s="26"/>
      <c r="CI469" s="26"/>
      <c r="CJ469" s="26"/>
      <c r="CK469" s="26"/>
      <c r="CL469" s="26"/>
      <c r="CM469" s="26"/>
      <c r="CN469" s="26"/>
      <c r="CO469" s="26"/>
      <c r="CP469" s="26"/>
      <c r="CQ469" s="26"/>
      <c r="CR469" s="26"/>
      <c r="CS469" s="26"/>
      <c r="CT469" s="26"/>
      <c r="CU469" s="26"/>
    </row>
    <row r="470" spans="1:99" ht="15.5" x14ac:dyDescent="0.35">
      <c r="A470" s="203" t="str">
        <f t="shared" si="181"/>
        <v/>
      </c>
      <c r="B470" s="161" t="str">
        <f>IF('Year 8 _2022'!$B469="","", 'Year 8 _2022'!$B469)</f>
        <v/>
      </c>
      <c r="C470" s="160" t="str">
        <f>IF('Year 8 _2022'!$C469="","", 'Year 8 _2022'!$C469)</f>
        <v>NA</v>
      </c>
      <c r="D470" s="149" t="str">
        <f>IF('Year 8 _2022'!$D469="","", 'Year 8 _2022'!$D469)</f>
        <v/>
      </c>
      <c r="E470" s="138"/>
      <c r="F470" s="230" t="str">
        <f>IF('Year 8 _2022'!$E469="","", 'Year 8 _2022'!$E469)</f>
        <v/>
      </c>
      <c r="G470" s="161" t="str">
        <f>IF('Year 8 _2022'!$AB469="","", 'Year 8 _2022'!$AB469)</f>
        <v/>
      </c>
      <c r="H470" s="120"/>
      <c r="I470" s="171" t="str">
        <f>IF('Year 8 _2022'!$I469="","", 'Year 8 _2022'!$I469)</f>
        <v/>
      </c>
      <c r="J470" s="181"/>
      <c r="K470" s="180" t="str">
        <f>IF('Year 8 _2022'!$J469="","", 'Year 8 _2022'!$J469)</f>
        <v/>
      </c>
      <c r="L470" s="181"/>
      <c r="M470" s="180">
        <f t="shared" si="190"/>
        <v>0</v>
      </c>
      <c r="N470" s="180" t="str">
        <f>IF('Year 8 _2022'!$L469="","", 'Year 8 _2022'!$L469)</f>
        <v/>
      </c>
      <c r="O470" s="181"/>
      <c r="P470" s="171">
        <f>IF('Year 8 _2022'!$O469="",0, ('Year 8 _2022'!$O469+'Year 8 _2022'!$R469))</f>
        <v>0</v>
      </c>
      <c r="Q470" s="181"/>
      <c r="R470" s="180">
        <f>IF('Year 8 _2022'!$P469="",0, 'Year 8 _2022'!$P469)</f>
        <v>0</v>
      </c>
      <c r="S470" s="242"/>
      <c r="T470" s="349"/>
      <c r="U470" s="242"/>
      <c r="V470" s="174">
        <f t="shared" si="182"/>
        <v>0</v>
      </c>
      <c r="W470" s="351"/>
      <c r="X470" s="175"/>
      <c r="Y470" s="180">
        <f>IF('Year 8 _2022'!$V469="",0, ('Year 8 _2022'!$V469+'Year 8 _2022'!$Y469))</f>
        <v>0</v>
      </c>
      <c r="Z470" s="181"/>
      <c r="AA470" s="162">
        <f>IF('Year 8 _2022'!$W469="",0, 'Year 8 _2022'!$W469)</f>
        <v>0</v>
      </c>
      <c r="AB470" s="184"/>
      <c r="AC470" s="353"/>
      <c r="AD470" s="120"/>
      <c r="AE470" s="174">
        <f t="shared" si="192"/>
        <v>0</v>
      </c>
      <c r="AF470" s="183"/>
      <c r="AG470" s="165" t="str">
        <f t="shared" si="183"/>
        <v/>
      </c>
      <c r="AH470" s="170" t="str">
        <f t="shared" si="184"/>
        <v/>
      </c>
      <c r="AI470" s="153">
        <f t="shared" si="169"/>
        <v>0</v>
      </c>
      <c r="AJ470" s="166" t="str">
        <f t="shared" si="185"/>
        <v>NA</v>
      </c>
      <c r="AK470" s="166" t="str">
        <f t="shared" si="170"/>
        <v/>
      </c>
      <c r="AL470" s="166" t="str">
        <f t="shared" si="171"/>
        <v/>
      </c>
      <c r="AM470" s="166" t="str">
        <f t="shared" si="172"/>
        <v/>
      </c>
      <c r="AN470" s="166">
        <f t="shared" si="173"/>
        <v>0</v>
      </c>
      <c r="AO470" s="166">
        <f t="shared" si="174"/>
        <v>0</v>
      </c>
      <c r="AP470" s="166">
        <f t="shared" si="175"/>
        <v>0</v>
      </c>
      <c r="AQ470" s="166">
        <f t="shared" si="176"/>
        <v>0</v>
      </c>
      <c r="AR470" s="167" t="str">
        <f>IF('Year 8 _2022'!$S469="","", 'Year 8 _2022'!$S469)</f>
        <v/>
      </c>
      <c r="AS470" s="166" t="str">
        <f>IF('Year 8 _2022'!$Z469="","", 'Year 8 _2022'!$Z469)</f>
        <v/>
      </c>
      <c r="AT470" s="166" t="str">
        <f t="shared" si="191"/>
        <v/>
      </c>
      <c r="AU470" s="166" t="str">
        <f t="shared" si="177"/>
        <v>NA</v>
      </c>
      <c r="AV470" s="166" t="str">
        <f>IF(AU470="NA","",IF(AU470=999999, "", IF(AU470=888888, "", IF(COUNTIF($AU$11:AU470,AU470)=1,AU470,""))))</f>
        <v/>
      </c>
      <c r="AW470" s="166" t="str">
        <f t="shared" si="178"/>
        <v>NA</v>
      </c>
      <c r="AX470" s="166" t="str">
        <f>IF(AW470="NA","",IF(AW470=999999, "", IF(AW470=888888, "", IF(COUNTIF($AW$11:AW470,AW470)=1,AW470,""))))</f>
        <v/>
      </c>
      <c r="AY470" s="166" t="str">
        <f t="shared" si="179"/>
        <v>NA</v>
      </c>
      <c r="AZ470" s="166" t="str">
        <f>IF(AY470="NA","",IF(AY470=999999, "", IF(AY470=888888, "", IF(COUNTIF($AY$11:AY470,AY470)=1,AY470,""))))</f>
        <v/>
      </c>
      <c r="BA470" s="166">
        <f t="shared" si="186"/>
        <v>0</v>
      </c>
      <c r="BB470" s="166">
        <f t="shared" si="187"/>
        <v>0</v>
      </c>
      <c r="BC470" s="166" t="str">
        <f t="shared" si="188"/>
        <v/>
      </c>
      <c r="BD470" s="166" t="str">
        <f t="shared" si="180"/>
        <v/>
      </c>
      <c r="BE470" s="120" t="str">
        <f t="shared" si="189"/>
        <v>NA</v>
      </c>
      <c r="BF470" s="120" t="str">
        <f>IF(BE470="NA","",IF(BE470=999999, "", IF(BE470=888888, "", IF(COUNTIF($BE$11:BE470,BE470)=1,BE470,""))))</f>
        <v/>
      </c>
      <c r="BG470" s="121"/>
      <c r="BH470" s="121"/>
      <c r="BI470" s="121"/>
      <c r="BJ470" s="121"/>
      <c r="BK470" s="121"/>
      <c r="BL470" s="121"/>
      <c r="BM470" s="119"/>
      <c r="BN470" s="119"/>
      <c r="BO470" s="119"/>
      <c r="BP470" s="119"/>
      <c r="BQ470" s="119"/>
      <c r="BR470" s="119"/>
      <c r="BS470" s="119"/>
      <c r="BT470" s="119"/>
      <c r="BU470" s="119"/>
      <c r="BV470" s="119"/>
      <c r="BW470" s="119"/>
      <c r="BX470" s="119"/>
      <c r="BY470" s="119"/>
      <c r="BZ470" s="121"/>
      <c r="CA470" s="121"/>
      <c r="CB470" s="121"/>
      <c r="CC470" s="121"/>
      <c r="CD470" s="118"/>
      <c r="CE470" s="118"/>
      <c r="CF470" s="26"/>
      <c r="CG470" s="26"/>
      <c r="CH470" s="26"/>
      <c r="CI470" s="26"/>
      <c r="CJ470" s="26"/>
      <c r="CK470" s="26"/>
      <c r="CL470" s="26"/>
      <c r="CM470" s="26"/>
      <c r="CN470" s="26"/>
      <c r="CO470" s="26"/>
      <c r="CP470" s="26"/>
      <c r="CQ470" s="26"/>
      <c r="CR470" s="26"/>
      <c r="CS470" s="26"/>
      <c r="CT470" s="26"/>
      <c r="CU470" s="26"/>
    </row>
    <row r="471" spans="1:99" ht="15.5" x14ac:dyDescent="0.35">
      <c r="A471" s="203" t="str">
        <f t="shared" si="181"/>
        <v/>
      </c>
      <c r="B471" s="161" t="str">
        <f>IF('Year 8 _2022'!$B470="","", 'Year 8 _2022'!$B470)</f>
        <v/>
      </c>
      <c r="C471" s="160" t="str">
        <f>IF('Year 8 _2022'!$C470="","", 'Year 8 _2022'!$C470)</f>
        <v>NA</v>
      </c>
      <c r="D471" s="149" t="str">
        <f>IF('Year 8 _2022'!$D470="","", 'Year 8 _2022'!$D470)</f>
        <v/>
      </c>
      <c r="E471" s="138"/>
      <c r="F471" s="230" t="str">
        <f>IF('Year 8 _2022'!$E470="","", 'Year 8 _2022'!$E470)</f>
        <v/>
      </c>
      <c r="G471" s="161" t="str">
        <f>IF('Year 8 _2022'!$AB470="","", 'Year 8 _2022'!$AB470)</f>
        <v/>
      </c>
      <c r="H471" s="120"/>
      <c r="I471" s="171" t="str">
        <f>IF('Year 8 _2022'!$I470="","", 'Year 8 _2022'!$I470)</f>
        <v/>
      </c>
      <c r="J471" s="181"/>
      <c r="K471" s="180" t="str">
        <f>IF('Year 8 _2022'!$J470="","", 'Year 8 _2022'!$J470)</f>
        <v/>
      </c>
      <c r="L471" s="181"/>
      <c r="M471" s="180">
        <f t="shared" si="190"/>
        <v>0</v>
      </c>
      <c r="N471" s="180" t="str">
        <f>IF('Year 8 _2022'!$L470="","", 'Year 8 _2022'!$L470)</f>
        <v/>
      </c>
      <c r="O471" s="181"/>
      <c r="P471" s="171">
        <f>IF('Year 8 _2022'!$O470="",0, ('Year 8 _2022'!$O470+'Year 8 _2022'!$R470))</f>
        <v>0</v>
      </c>
      <c r="Q471" s="181"/>
      <c r="R471" s="180">
        <f>IF('Year 8 _2022'!$P470="",0, 'Year 8 _2022'!$P470)</f>
        <v>0</v>
      </c>
      <c r="S471" s="242"/>
      <c r="T471" s="349"/>
      <c r="U471" s="242"/>
      <c r="V471" s="174">
        <f t="shared" si="182"/>
        <v>0</v>
      </c>
      <c r="W471" s="351"/>
      <c r="X471" s="175"/>
      <c r="Y471" s="180">
        <f>IF('Year 8 _2022'!$V470="",0, ('Year 8 _2022'!$V470+'Year 8 _2022'!$Y470))</f>
        <v>0</v>
      </c>
      <c r="Z471" s="181"/>
      <c r="AA471" s="162">
        <f>IF('Year 8 _2022'!$W470="",0, 'Year 8 _2022'!$W470)</f>
        <v>0</v>
      </c>
      <c r="AB471" s="184"/>
      <c r="AC471" s="353"/>
      <c r="AD471" s="120"/>
      <c r="AE471" s="174">
        <f t="shared" si="192"/>
        <v>0</v>
      </c>
      <c r="AF471" s="183"/>
      <c r="AG471" s="165" t="str">
        <f t="shared" si="183"/>
        <v/>
      </c>
      <c r="AH471" s="170" t="str">
        <f t="shared" si="184"/>
        <v/>
      </c>
      <c r="AI471" s="153">
        <f t="shared" si="169"/>
        <v>0</v>
      </c>
      <c r="AJ471" s="166" t="str">
        <f t="shared" si="185"/>
        <v>NA</v>
      </c>
      <c r="AK471" s="166" t="str">
        <f t="shared" si="170"/>
        <v/>
      </c>
      <c r="AL471" s="166" t="str">
        <f t="shared" si="171"/>
        <v/>
      </c>
      <c r="AM471" s="166" t="str">
        <f t="shared" si="172"/>
        <v/>
      </c>
      <c r="AN471" s="166">
        <f t="shared" si="173"/>
        <v>0</v>
      </c>
      <c r="AO471" s="166">
        <f t="shared" si="174"/>
        <v>0</v>
      </c>
      <c r="AP471" s="166">
        <f t="shared" si="175"/>
        <v>0</v>
      </c>
      <c r="AQ471" s="166">
        <f t="shared" si="176"/>
        <v>0</v>
      </c>
      <c r="AR471" s="167" t="str">
        <f>IF('Year 8 _2022'!$S470="","", 'Year 8 _2022'!$S470)</f>
        <v/>
      </c>
      <c r="AS471" s="166" t="str">
        <f>IF('Year 8 _2022'!$Z470="","", 'Year 8 _2022'!$Z470)</f>
        <v/>
      </c>
      <c r="AT471" s="166" t="str">
        <f t="shared" si="191"/>
        <v/>
      </c>
      <c r="AU471" s="166" t="str">
        <f t="shared" si="177"/>
        <v>NA</v>
      </c>
      <c r="AV471" s="166" t="str">
        <f>IF(AU471="NA","",IF(AU471=999999, "", IF(AU471=888888, "", IF(COUNTIF($AU$11:AU471,AU471)=1,AU471,""))))</f>
        <v/>
      </c>
      <c r="AW471" s="166" t="str">
        <f t="shared" si="178"/>
        <v>NA</v>
      </c>
      <c r="AX471" s="166" t="str">
        <f>IF(AW471="NA","",IF(AW471=999999, "", IF(AW471=888888, "", IF(COUNTIF($AW$11:AW471,AW471)=1,AW471,""))))</f>
        <v/>
      </c>
      <c r="AY471" s="166" t="str">
        <f t="shared" si="179"/>
        <v>NA</v>
      </c>
      <c r="AZ471" s="166" t="str">
        <f>IF(AY471="NA","",IF(AY471=999999, "", IF(AY471=888888, "", IF(COUNTIF($AY$11:AY471,AY471)=1,AY471,""))))</f>
        <v/>
      </c>
      <c r="BA471" s="166">
        <f t="shared" si="186"/>
        <v>0</v>
      </c>
      <c r="BB471" s="166">
        <f t="shared" si="187"/>
        <v>0</v>
      </c>
      <c r="BC471" s="166" t="str">
        <f t="shared" si="188"/>
        <v/>
      </c>
      <c r="BD471" s="166" t="str">
        <f t="shared" si="180"/>
        <v/>
      </c>
      <c r="BE471" s="120" t="str">
        <f t="shared" si="189"/>
        <v>NA</v>
      </c>
      <c r="BF471" s="120" t="str">
        <f>IF(BE471="NA","",IF(BE471=999999, "", IF(BE471=888888, "", IF(COUNTIF($BE$11:BE471,BE471)=1,BE471,""))))</f>
        <v/>
      </c>
      <c r="BG471" s="121"/>
      <c r="BH471" s="121"/>
      <c r="BI471" s="121"/>
      <c r="BJ471" s="121"/>
      <c r="BK471" s="121"/>
      <c r="BL471" s="121"/>
      <c r="BM471" s="119"/>
      <c r="BN471" s="119"/>
      <c r="BO471" s="119"/>
      <c r="BP471" s="119"/>
      <c r="BQ471" s="119"/>
      <c r="BR471" s="119"/>
      <c r="BS471" s="119"/>
      <c r="BT471" s="119"/>
      <c r="BU471" s="119"/>
      <c r="BV471" s="119"/>
      <c r="BW471" s="119"/>
      <c r="BX471" s="119"/>
      <c r="BY471" s="119"/>
      <c r="BZ471" s="121"/>
      <c r="CA471" s="121"/>
      <c r="CB471" s="121"/>
      <c r="CC471" s="121"/>
      <c r="CD471" s="118"/>
      <c r="CE471" s="118"/>
      <c r="CF471" s="26"/>
      <c r="CG471" s="26"/>
      <c r="CH471" s="26"/>
      <c r="CI471" s="26"/>
      <c r="CJ471" s="26"/>
      <c r="CK471" s="26"/>
      <c r="CL471" s="26"/>
      <c r="CM471" s="26"/>
      <c r="CN471" s="26"/>
      <c r="CO471" s="26"/>
      <c r="CP471" s="26"/>
      <c r="CQ471" s="26"/>
      <c r="CR471" s="26"/>
      <c r="CS471" s="26"/>
      <c r="CT471" s="26"/>
      <c r="CU471" s="26"/>
    </row>
    <row r="472" spans="1:99" ht="15.5" x14ac:dyDescent="0.35">
      <c r="A472" s="203" t="str">
        <f t="shared" si="181"/>
        <v/>
      </c>
      <c r="B472" s="161" t="str">
        <f>IF('Year 8 _2022'!$B471="","", 'Year 8 _2022'!$B471)</f>
        <v/>
      </c>
      <c r="C472" s="160" t="str">
        <f>IF('Year 8 _2022'!$C471="","", 'Year 8 _2022'!$C471)</f>
        <v>NA</v>
      </c>
      <c r="D472" s="149" t="str">
        <f>IF('Year 8 _2022'!$D471="","", 'Year 8 _2022'!$D471)</f>
        <v/>
      </c>
      <c r="E472" s="138"/>
      <c r="F472" s="230" t="str">
        <f>IF('Year 8 _2022'!$E471="","", 'Year 8 _2022'!$E471)</f>
        <v/>
      </c>
      <c r="G472" s="161" t="str">
        <f>IF('Year 8 _2022'!$AB471="","", 'Year 8 _2022'!$AB471)</f>
        <v/>
      </c>
      <c r="H472" s="120"/>
      <c r="I472" s="171" t="str">
        <f>IF('Year 8 _2022'!$I471="","", 'Year 8 _2022'!$I471)</f>
        <v/>
      </c>
      <c r="J472" s="181"/>
      <c r="K472" s="180" t="str">
        <f>IF('Year 8 _2022'!$J471="","", 'Year 8 _2022'!$J471)</f>
        <v/>
      </c>
      <c r="L472" s="181"/>
      <c r="M472" s="180">
        <f t="shared" si="190"/>
        <v>0</v>
      </c>
      <c r="N472" s="180" t="str">
        <f>IF('Year 8 _2022'!$L471="","", 'Year 8 _2022'!$L471)</f>
        <v/>
      </c>
      <c r="O472" s="181"/>
      <c r="P472" s="171">
        <f>IF('Year 8 _2022'!$O471="",0, ('Year 8 _2022'!$O471+'Year 8 _2022'!$R471))</f>
        <v>0</v>
      </c>
      <c r="Q472" s="181"/>
      <c r="R472" s="180">
        <f>IF('Year 8 _2022'!$P471="",0, 'Year 8 _2022'!$P471)</f>
        <v>0</v>
      </c>
      <c r="S472" s="242"/>
      <c r="T472" s="349"/>
      <c r="U472" s="242"/>
      <c r="V472" s="174">
        <f t="shared" si="182"/>
        <v>0</v>
      </c>
      <c r="W472" s="351"/>
      <c r="X472" s="175"/>
      <c r="Y472" s="180">
        <f>IF('Year 8 _2022'!$V471="",0, ('Year 8 _2022'!$V471+'Year 8 _2022'!$Y471))</f>
        <v>0</v>
      </c>
      <c r="Z472" s="181"/>
      <c r="AA472" s="162">
        <f>IF('Year 8 _2022'!$W471="",0, 'Year 8 _2022'!$W471)</f>
        <v>0</v>
      </c>
      <c r="AB472" s="184"/>
      <c r="AC472" s="353"/>
      <c r="AD472" s="120"/>
      <c r="AE472" s="174">
        <f t="shared" si="192"/>
        <v>0</v>
      </c>
      <c r="AF472" s="183"/>
      <c r="AG472" s="165" t="str">
        <f t="shared" si="183"/>
        <v/>
      </c>
      <c r="AH472" s="170" t="str">
        <f t="shared" si="184"/>
        <v/>
      </c>
      <c r="AI472" s="153">
        <f t="shared" si="169"/>
        <v>0</v>
      </c>
      <c r="AJ472" s="166" t="str">
        <f t="shared" si="185"/>
        <v>NA</v>
      </c>
      <c r="AK472" s="166" t="str">
        <f t="shared" si="170"/>
        <v/>
      </c>
      <c r="AL472" s="166" t="str">
        <f t="shared" si="171"/>
        <v/>
      </c>
      <c r="AM472" s="166" t="str">
        <f t="shared" si="172"/>
        <v/>
      </c>
      <c r="AN472" s="166">
        <f t="shared" si="173"/>
        <v>0</v>
      </c>
      <c r="AO472" s="166">
        <f t="shared" si="174"/>
        <v>0</v>
      </c>
      <c r="AP472" s="166">
        <f t="shared" si="175"/>
        <v>0</v>
      </c>
      <c r="AQ472" s="166">
        <f t="shared" si="176"/>
        <v>0</v>
      </c>
      <c r="AR472" s="167" t="str">
        <f>IF('Year 8 _2022'!$S471="","", 'Year 8 _2022'!$S471)</f>
        <v/>
      </c>
      <c r="AS472" s="166" t="str">
        <f>IF('Year 8 _2022'!$Z471="","", 'Year 8 _2022'!$Z471)</f>
        <v/>
      </c>
      <c r="AT472" s="166" t="str">
        <f t="shared" si="191"/>
        <v/>
      </c>
      <c r="AU472" s="166" t="str">
        <f t="shared" si="177"/>
        <v>NA</v>
      </c>
      <c r="AV472" s="166" t="str">
        <f>IF(AU472="NA","",IF(AU472=999999, "", IF(AU472=888888, "", IF(COUNTIF($AU$11:AU472,AU472)=1,AU472,""))))</f>
        <v/>
      </c>
      <c r="AW472" s="166" t="str">
        <f t="shared" si="178"/>
        <v>NA</v>
      </c>
      <c r="AX472" s="166" t="str">
        <f>IF(AW472="NA","",IF(AW472=999999, "", IF(AW472=888888, "", IF(COUNTIF($AW$11:AW472,AW472)=1,AW472,""))))</f>
        <v/>
      </c>
      <c r="AY472" s="166" t="str">
        <f t="shared" si="179"/>
        <v>NA</v>
      </c>
      <c r="AZ472" s="166" t="str">
        <f>IF(AY472="NA","",IF(AY472=999999, "", IF(AY472=888888, "", IF(COUNTIF($AY$11:AY472,AY472)=1,AY472,""))))</f>
        <v/>
      </c>
      <c r="BA472" s="166">
        <f t="shared" si="186"/>
        <v>0</v>
      </c>
      <c r="BB472" s="166">
        <f t="shared" si="187"/>
        <v>0</v>
      </c>
      <c r="BC472" s="166" t="str">
        <f t="shared" si="188"/>
        <v/>
      </c>
      <c r="BD472" s="166" t="str">
        <f t="shared" si="180"/>
        <v/>
      </c>
      <c r="BE472" s="120" t="str">
        <f t="shared" si="189"/>
        <v>NA</v>
      </c>
      <c r="BF472" s="120" t="str">
        <f>IF(BE472="NA","",IF(BE472=999999, "", IF(BE472=888888, "", IF(COUNTIF($BE$11:BE472,BE472)=1,BE472,""))))</f>
        <v/>
      </c>
      <c r="BG472" s="121"/>
      <c r="BH472" s="121"/>
      <c r="BI472" s="121"/>
      <c r="BJ472" s="121"/>
      <c r="BK472" s="121"/>
      <c r="BL472" s="121"/>
      <c r="BM472" s="119"/>
      <c r="BN472" s="119"/>
      <c r="BO472" s="119"/>
      <c r="BP472" s="119"/>
      <c r="BQ472" s="119"/>
      <c r="BR472" s="119"/>
      <c r="BS472" s="119"/>
      <c r="BT472" s="119"/>
      <c r="BU472" s="119"/>
      <c r="BV472" s="119"/>
      <c r="BW472" s="119"/>
      <c r="BX472" s="119"/>
      <c r="BY472" s="119"/>
      <c r="BZ472" s="121"/>
      <c r="CA472" s="121"/>
      <c r="CB472" s="121"/>
      <c r="CC472" s="121"/>
      <c r="CD472" s="118"/>
      <c r="CE472" s="118"/>
      <c r="CF472" s="26"/>
      <c r="CG472" s="26"/>
      <c r="CH472" s="26"/>
      <c r="CI472" s="26"/>
      <c r="CJ472" s="26"/>
      <c r="CK472" s="26"/>
      <c r="CL472" s="26"/>
      <c r="CM472" s="26"/>
      <c r="CN472" s="26"/>
      <c r="CO472" s="26"/>
      <c r="CP472" s="26"/>
      <c r="CQ472" s="26"/>
      <c r="CR472" s="26"/>
      <c r="CS472" s="26"/>
      <c r="CT472" s="26"/>
      <c r="CU472" s="26"/>
    </row>
    <row r="473" spans="1:99" ht="15.5" x14ac:dyDescent="0.35">
      <c r="A473" s="203" t="str">
        <f t="shared" si="181"/>
        <v/>
      </c>
      <c r="B473" s="161" t="str">
        <f>IF('Year 8 _2022'!$B472="","", 'Year 8 _2022'!$B472)</f>
        <v/>
      </c>
      <c r="C473" s="160" t="str">
        <f>IF('Year 8 _2022'!$C472="","", 'Year 8 _2022'!$C472)</f>
        <v>NA</v>
      </c>
      <c r="D473" s="149" t="str">
        <f>IF('Year 8 _2022'!$D472="","", 'Year 8 _2022'!$D472)</f>
        <v/>
      </c>
      <c r="E473" s="138"/>
      <c r="F473" s="230" t="str">
        <f>IF('Year 8 _2022'!$E472="","", 'Year 8 _2022'!$E472)</f>
        <v/>
      </c>
      <c r="G473" s="161" t="str">
        <f>IF('Year 8 _2022'!$AB472="","", 'Year 8 _2022'!$AB472)</f>
        <v/>
      </c>
      <c r="H473" s="120"/>
      <c r="I473" s="171" t="str">
        <f>IF('Year 8 _2022'!$I472="","", 'Year 8 _2022'!$I472)</f>
        <v/>
      </c>
      <c r="J473" s="181"/>
      <c r="K473" s="180" t="str">
        <f>IF('Year 8 _2022'!$J472="","", 'Year 8 _2022'!$J472)</f>
        <v/>
      </c>
      <c r="L473" s="181"/>
      <c r="M473" s="180">
        <f t="shared" si="190"/>
        <v>0</v>
      </c>
      <c r="N473" s="180" t="str">
        <f>IF('Year 8 _2022'!$L472="","", 'Year 8 _2022'!$L472)</f>
        <v/>
      </c>
      <c r="O473" s="181"/>
      <c r="P473" s="171">
        <f>IF('Year 8 _2022'!$O472="",0, ('Year 8 _2022'!$O472+'Year 8 _2022'!$R472))</f>
        <v>0</v>
      </c>
      <c r="Q473" s="181"/>
      <c r="R473" s="180">
        <f>IF('Year 8 _2022'!$P472="",0, 'Year 8 _2022'!$P472)</f>
        <v>0</v>
      </c>
      <c r="S473" s="242"/>
      <c r="T473" s="349"/>
      <c r="U473" s="242"/>
      <c r="V473" s="174">
        <f t="shared" si="182"/>
        <v>0</v>
      </c>
      <c r="W473" s="351"/>
      <c r="X473" s="175"/>
      <c r="Y473" s="180">
        <f>IF('Year 8 _2022'!$V472="",0, ('Year 8 _2022'!$V472+'Year 8 _2022'!$Y472))</f>
        <v>0</v>
      </c>
      <c r="Z473" s="181"/>
      <c r="AA473" s="162">
        <f>IF('Year 8 _2022'!$W472="",0, 'Year 8 _2022'!$W472)</f>
        <v>0</v>
      </c>
      <c r="AB473" s="184"/>
      <c r="AC473" s="353"/>
      <c r="AD473" s="120"/>
      <c r="AE473" s="174">
        <f t="shared" si="192"/>
        <v>0</v>
      </c>
      <c r="AF473" s="183"/>
      <c r="AG473" s="165" t="str">
        <f t="shared" si="183"/>
        <v/>
      </c>
      <c r="AH473" s="170" t="str">
        <f t="shared" si="184"/>
        <v/>
      </c>
      <c r="AI473" s="153">
        <f t="shared" si="169"/>
        <v>0</v>
      </c>
      <c r="AJ473" s="166" t="str">
        <f t="shared" si="185"/>
        <v>NA</v>
      </c>
      <c r="AK473" s="166" t="str">
        <f t="shared" si="170"/>
        <v/>
      </c>
      <c r="AL473" s="166" t="str">
        <f t="shared" si="171"/>
        <v/>
      </c>
      <c r="AM473" s="166" t="str">
        <f t="shared" si="172"/>
        <v/>
      </c>
      <c r="AN473" s="166">
        <f t="shared" si="173"/>
        <v>0</v>
      </c>
      <c r="AO473" s="166">
        <f t="shared" si="174"/>
        <v>0</v>
      </c>
      <c r="AP473" s="166">
        <f t="shared" si="175"/>
        <v>0</v>
      </c>
      <c r="AQ473" s="166">
        <f t="shared" si="176"/>
        <v>0</v>
      </c>
      <c r="AR473" s="167" t="str">
        <f>IF('Year 8 _2022'!$S472="","", 'Year 8 _2022'!$S472)</f>
        <v/>
      </c>
      <c r="AS473" s="166" t="str">
        <f>IF('Year 8 _2022'!$Z472="","", 'Year 8 _2022'!$Z472)</f>
        <v/>
      </c>
      <c r="AT473" s="166" t="str">
        <f t="shared" si="191"/>
        <v/>
      </c>
      <c r="AU473" s="166" t="str">
        <f t="shared" si="177"/>
        <v>NA</v>
      </c>
      <c r="AV473" s="166" t="str">
        <f>IF(AU473="NA","",IF(AU473=999999, "", IF(AU473=888888, "", IF(COUNTIF($AU$11:AU473,AU473)=1,AU473,""))))</f>
        <v/>
      </c>
      <c r="AW473" s="166" t="str">
        <f t="shared" si="178"/>
        <v>NA</v>
      </c>
      <c r="AX473" s="166" t="str">
        <f>IF(AW473="NA","",IF(AW473=999999, "", IF(AW473=888888, "", IF(COUNTIF($AW$11:AW473,AW473)=1,AW473,""))))</f>
        <v/>
      </c>
      <c r="AY473" s="166" t="str">
        <f t="shared" si="179"/>
        <v>NA</v>
      </c>
      <c r="AZ473" s="166" t="str">
        <f>IF(AY473="NA","",IF(AY473=999999, "", IF(AY473=888888, "", IF(COUNTIF($AY$11:AY473,AY473)=1,AY473,""))))</f>
        <v/>
      </c>
      <c r="BA473" s="166">
        <f t="shared" si="186"/>
        <v>0</v>
      </c>
      <c r="BB473" s="166">
        <f t="shared" si="187"/>
        <v>0</v>
      </c>
      <c r="BC473" s="166" t="str">
        <f t="shared" si="188"/>
        <v/>
      </c>
      <c r="BD473" s="166" t="str">
        <f t="shared" si="180"/>
        <v/>
      </c>
      <c r="BE473" s="120" t="str">
        <f t="shared" si="189"/>
        <v>NA</v>
      </c>
      <c r="BF473" s="120" t="str">
        <f>IF(BE473="NA","",IF(BE473=999999, "", IF(BE473=888888, "", IF(COUNTIF($BE$11:BE473,BE473)=1,BE473,""))))</f>
        <v/>
      </c>
      <c r="BG473" s="121"/>
      <c r="BH473" s="121"/>
      <c r="BI473" s="121"/>
      <c r="BJ473" s="121"/>
      <c r="BK473" s="121"/>
      <c r="BL473" s="121"/>
      <c r="BM473" s="119"/>
      <c r="BN473" s="119"/>
      <c r="BO473" s="119"/>
      <c r="BP473" s="119"/>
      <c r="BQ473" s="119"/>
      <c r="BR473" s="119"/>
      <c r="BS473" s="119"/>
      <c r="BT473" s="119"/>
      <c r="BU473" s="119"/>
      <c r="BV473" s="119"/>
      <c r="BW473" s="119"/>
      <c r="BX473" s="119"/>
      <c r="BY473" s="119"/>
      <c r="BZ473" s="121"/>
      <c r="CA473" s="121"/>
      <c r="CB473" s="121"/>
      <c r="CC473" s="121"/>
      <c r="CD473" s="118"/>
      <c r="CE473" s="118"/>
      <c r="CF473" s="26"/>
      <c r="CG473" s="26"/>
      <c r="CH473" s="26"/>
      <c r="CI473" s="26"/>
      <c r="CJ473" s="26"/>
      <c r="CK473" s="26"/>
      <c r="CL473" s="26"/>
      <c r="CM473" s="26"/>
      <c r="CN473" s="26"/>
      <c r="CO473" s="26"/>
      <c r="CP473" s="26"/>
      <c r="CQ473" s="26"/>
      <c r="CR473" s="26"/>
      <c r="CS473" s="26"/>
      <c r="CT473" s="26"/>
      <c r="CU473" s="26"/>
    </row>
    <row r="474" spans="1:99" ht="15.5" x14ac:dyDescent="0.35">
      <c r="A474" s="203" t="str">
        <f t="shared" si="181"/>
        <v/>
      </c>
      <c r="B474" s="161" t="str">
        <f>IF('Year 8 _2022'!$B473="","", 'Year 8 _2022'!$B473)</f>
        <v/>
      </c>
      <c r="C474" s="160" t="str">
        <f>IF('Year 8 _2022'!$C473="","", 'Year 8 _2022'!$C473)</f>
        <v>NA</v>
      </c>
      <c r="D474" s="149" t="str">
        <f>IF('Year 8 _2022'!$D473="","", 'Year 8 _2022'!$D473)</f>
        <v/>
      </c>
      <c r="E474" s="138"/>
      <c r="F474" s="230" t="str">
        <f>IF('Year 8 _2022'!$E473="","", 'Year 8 _2022'!$E473)</f>
        <v/>
      </c>
      <c r="G474" s="161" t="str">
        <f>IF('Year 8 _2022'!$AB473="","", 'Year 8 _2022'!$AB473)</f>
        <v/>
      </c>
      <c r="H474" s="120"/>
      <c r="I474" s="171" t="str">
        <f>IF('Year 8 _2022'!$I473="","", 'Year 8 _2022'!$I473)</f>
        <v/>
      </c>
      <c r="J474" s="181"/>
      <c r="K474" s="180" t="str">
        <f>IF('Year 8 _2022'!$J473="","", 'Year 8 _2022'!$J473)</f>
        <v/>
      </c>
      <c r="L474" s="181"/>
      <c r="M474" s="180">
        <f t="shared" si="190"/>
        <v>0</v>
      </c>
      <c r="N474" s="180" t="str">
        <f>IF('Year 8 _2022'!$L473="","", 'Year 8 _2022'!$L473)</f>
        <v/>
      </c>
      <c r="O474" s="181"/>
      <c r="P474" s="171">
        <f>IF('Year 8 _2022'!$O473="",0, ('Year 8 _2022'!$O473+'Year 8 _2022'!$R473))</f>
        <v>0</v>
      </c>
      <c r="Q474" s="181"/>
      <c r="R474" s="180">
        <f>IF('Year 8 _2022'!$P473="",0, 'Year 8 _2022'!$P473)</f>
        <v>0</v>
      </c>
      <c r="S474" s="242"/>
      <c r="T474" s="349"/>
      <c r="U474" s="242"/>
      <c r="V474" s="174">
        <f t="shared" si="182"/>
        <v>0</v>
      </c>
      <c r="W474" s="351"/>
      <c r="X474" s="175"/>
      <c r="Y474" s="180">
        <f>IF('Year 8 _2022'!$V473="",0, ('Year 8 _2022'!$V473+'Year 8 _2022'!$Y473))</f>
        <v>0</v>
      </c>
      <c r="Z474" s="181"/>
      <c r="AA474" s="162">
        <f>IF('Year 8 _2022'!$W473="",0, 'Year 8 _2022'!$W473)</f>
        <v>0</v>
      </c>
      <c r="AB474" s="184"/>
      <c r="AC474" s="353"/>
      <c r="AD474" s="120"/>
      <c r="AE474" s="174">
        <f t="shared" si="192"/>
        <v>0</v>
      </c>
      <c r="AF474" s="183"/>
      <c r="AG474" s="165" t="str">
        <f t="shared" si="183"/>
        <v/>
      </c>
      <c r="AH474" s="170" t="str">
        <f t="shared" si="184"/>
        <v/>
      </c>
      <c r="AI474" s="153">
        <f t="shared" si="169"/>
        <v>0</v>
      </c>
      <c r="AJ474" s="166" t="str">
        <f t="shared" si="185"/>
        <v>NA</v>
      </c>
      <c r="AK474" s="166" t="str">
        <f t="shared" si="170"/>
        <v/>
      </c>
      <c r="AL474" s="166" t="str">
        <f t="shared" si="171"/>
        <v/>
      </c>
      <c r="AM474" s="166" t="str">
        <f t="shared" si="172"/>
        <v/>
      </c>
      <c r="AN474" s="166">
        <f t="shared" si="173"/>
        <v>0</v>
      </c>
      <c r="AO474" s="166">
        <f t="shared" si="174"/>
        <v>0</v>
      </c>
      <c r="AP474" s="166">
        <f t="shared" si="175"/>
        <v>0</v>
      </c>
      <c r="AQ474" s="166">
        <f t="shared" si="176"/>
        <v>0</v>
      </c>
      <c r="AR474" s="167" t="str">
        <f>IF('Year 8 _2022'!$S473="","", 'Year 8 _2022'!$S473)</f>
        <v/>
      </c>
      <c r="AS474" s="166" t="str">
        <f>IF('Year 8 _2022'!$Z473="","", 'Year 8 _2022'!$Z473)</f>
        <v/>
      </c>
      <c r="AT474" s="166" t="str">
        <f t="shared" si="191"/>
        <v/>
      </c>
      <c r="AU474" s="166" t="str">
        <f t="shared" si="177"/>
        <v>NA</v>
      </c>
      <c r="AV474" s="166" t="str">
        <f>IF(AU474="NA","",IF(AU474=999999, "", IF(AU474=888888, "", IF(COUNTIF($AU$11:AU474,AU474)=1,AU474,""))))</f>
        <v/>
      </c>
      <c r="AW474" s="166" t="str">
        <f t="shared" si="178"/>
        <v>NA</v>
      </c>
      <c r="AX474" s="166" t="str">
        <f>IF(AW474="NA","",IF(AW474=999999, "", IF(AW474=888888, "", IF(COUNTIF($AW$11:AW474,AW474)=1,AW474,""))))</f>
        <v/>
      </c>
      <c r="AY474" s="166" t="str">
        <f t="shared" si="179"/>
        <v>NA</v>
      </c>
      <c r="AZ474" s="166" t="str">
        <f>IF(AY474="NA","",IF(AY474=999999, "", IF(AY474=888888, "", IF(COUNTIF($AY$11:AY474,AY474)=1,AY474,""))))</f>
        <v/>
      </c>
      <c r="BA474" s="166">
        <f t="shared" si="186"/>
        <v>0</v>
      </c>
      <c r="BB474" s="166">
        <f t="shared" si="187"/>
        <v>0</v>
      </c>
      <c r="BC474" s="166" t="str">
        <f t="shared" si="188"/>
        <v/>
      </c>
      <c r="BD474" s="166" t="str">
        <f t="shared" si="180"/>
        <v/>
      </c>
      <c r="BE474" s="120" t="str">
        <f t="shared" si="189"/>
        <v>NA</v>
      </c>
      <c r="BF474" s="120" t="str">
        <f>IF(BE474="NA","",IF(BE474=999999, "", IF(BE474=888888, "", IF(COUNTIF($BE$11:BE474,BE474)=1,BE474,""))))</f>
        <v/>
      </c>
      <c r="BG474" s="121"/>
      <c r="BH474" s="121"/>
      <c r="BI474" s="121"/>
      <c r="BJ474" s="121"/>
      <c r="BK474" s="121"/>
      <c r="BL474" s="121"/>
      <c r="BM474" s="119"/>
      <c r="BN474" s="119"/>
      <c r="BO474" s="119"/>
      <c r="BP474" s="119"/>
      <c r="BQ474" s="119"/>
      <c r="BR474" s="119"/>
      <c r="BS474" s="119"/>
      <c r="BT474" s="119"/>
      <c r="BU474" s="119"/>
      <c r="BV474" s="119"/>
      <c r="BW474" s="119"/>
      <c r="BX474" s="119"/>
      <c r="BY474" s="119"/>
      <c r="BZ474" s="121"/>
      <c r="CA474" s="121"/>
      <c r="CB474" s="121"/>
      <c r="CC474" s="121"/>
      <c r="CD474" s="118"/>
      <c r="CE474" s="118"/>
      <c r="CF474" s="26"/>
      <c r="CG474" s="26"/>
      <c r="CH474" s="26"/>
      <c r="CI474" s="26"/>
      <c r="CJ474" s="26"/>
      <c r="CK474" s="26"/>
      <c r="CL474" s="26"/>
      <c r="CM474" s="26"/>
      <c r="CN474" s="26"/>
      <c r="CO474" s="26"/>
      <c r="CP474" s="26"/>
      <c r="CQ474" s="26"/>
      <c r="CR474" s="26"/>
      <c r="CS474" s="26"/>
      <c r="CT474" s="26"/>
      <c r="CU474" s="26"/>
    </row>
    <row r="475" spans="1:99" ht="15.5" x14ac:dyDescent="0.35">
      <c r="A475" s="203" t="str">
        <f t="shared" si="181"/>
        <v/>
      </c>
      <c r="B475" s="161" t="str">
        <f>IF('Year 8 _2022'!$B474="","", 'Year 8 _2022'!$B474)</f>
        <v/>
      </c>
      <c r="C475" s="160" t="str">
        <f>IF('Year 8 _2022'!$C474="","", 'Year 8 _2022'!$C474)</f>
        <v>NA</v>
      </c>
      <c r="D475" s="149" t="str">
        <f>IF('Year 8 _2022'!$D474="","", 'Year 8 _2022'!$D474)</f>
        <v/>
      </c>
      <c r="E475" s="138"/>
      <c r="F475" s="230" t="str">
        <f>IF('Year 8 _2022'!$E474="","", 'Year 8 _2022'!$E474)</f>
        <v/>
      </c>
      <c r="G475" s="161" t="str">
        <f>IF('Year 8 _2022'!$AB474="","", 'Year 8 _2022'!$AB474)</f>
        <v/>
      </c>
      <c r="H475" s="120"/>
      <c r="I475" s="171" t="str">
        <f>IF('Year 8 _2022'!$I474="","", 'Year 8 _2022'!$I474)</f>
        <v/>
      </c>
      <c r="J475" s="181"/>
      <c r="K475" s="180" t="str">
        <f>IF('Year 8 _2022'!$J474="","", 'Year 8 _2022'!$J474)</f>
        <v/>
      </c>
      <c r="L475" s="181"/>
      <c r="M475" s="180">
        <f t="shared" si="190"/>
        <v>0</v>
      </c>
      <c r="N475" s="180" t="str">
        <f>IF('Year 8 _2022'!$L474="","", 'Year 8 _2022'!$L474)</f>
        <v/>
      </c>
      <c r="O475" s="181"/>
      <c r="P475" s="171">
        <f>IF('Year 8 _2022'!$O474="",0, ('Year 8 _2022'!$O474+'Year 8 _2022'!$R474))</f>
        <v>0</v>
      </c>
      <c r="Q475" s="181"/>
      <c r="R475" s="180">
        <f>IF('Year 8 _2022'!$P474="",0, 'Year 8 _2022'!$P474)</f>
        <v>0</v>
      </c>
      <c r="S475" s="242"/>
      <c r="T475" s="349"/>
      <c r="U475" s="242"/>
      <c r="V475" s="174">
        <f t="shared" si="182"/>
        <v>0</v>
      </c>
      <c r="W475" s="351"/>
      <c r="X475" s="175"/>
      <c r="Y475" s="180">
        <f>IF('Year 8 _2022'!$V474="",0, ('Year 8 _2022'!$V474+'Year 8 _2022'!$Y474))</f>
        <v>0</v>
      </c>
      <c r="Z475" s="181"/>
      <c r="AA475" s="162">
        <f>IF('Year 8 _2022'!$W474="",0, 'Year 8 _2022'!$W474)</f>
        <v>0</v>
      </c>
      <c r="AB475" s="184"/>
      <c r="AC475" s="353"/>
      <c r="AD475" s="120"/>
      <c r="AE475" s="174">
        <f t="shared" si="192"/>
        <v>0</v>
      </c>
      <c r="AF475" s="183"/>
      <c r="AG475" s="165" t="str">
        <f t="shared" si="183"/>
        <v/>
      </c>
      <c r="AH475" s="170" t="str">
        <f t="shared" si="184"/>
        <v/>
      </c>
      <c r="AI475" s="153">
        <f t="shared" si="169"/>
        <v>0</v>
      </c>
      <c r="AJ475" s="166" t="str">
        <f t="shared" si="185"/>
        <v>NA</v>
      </c>
      <c r="AK475" s="166" t="str">
        <f t="shared" si="170"/>
        <v/>
      </c>
      <c r="AL475" s="166" t="str">
        <f t="shared" si="171"/>
        <v/>
      </c>
      <c r="AM475" s="166" t="str">
        <f t="shared" si="172"/>
        <v/>
      </c>
      <c r="AN475" s="166">
        <f t="shared" si="173"/>
        <v>0</v>
      </c>
      <c r="AO475" s="166">
        <f t="shared" si="174"/>
        <v>0</v>
      </c>
      <c r="AP475" s="166">
        <f t="shared" si="175"/>
        <v>0</v>
      </c>
      <c r="AQ475" s="166">
        <f t="shared" si="176"/>
        <v>0</v>
      </c>
      <c r="AR475" s="167" t="str">
        <f>IF('Year 8 _2022'!$S474="","", 'Year 8 _2022'!$S474)</f>
        <v/>
      </c>
      <c r="AS475" s="166" t="str">
        <f>IF('Year 8 _2022'!$Z474="","", 'Year 8 _2022'!$Z474)</f>
        <v/>
      </c>
      <c r="AT475" s="166" t="str">
        <f t="shared" si="191"/>
        <v/>
      </c>
      <c r="AU475" s="166" t="str">
        <f t="shared" si="177"/>
        <v>NA</v>
      </c>
      <c r="AV475" s="166" t="str">
        <f>IF(AU475="NA","",IF(AU475=999999, "", IF(AU475=888888, "", IF(COUNTIF($AU$11:AU475,AU475)=1,AU475,""))))</f>
        <v/>
      </c>
      <c r="AW475" s="166" t="str">
        <f t="shared" si="178"/>
        <v>NA</v>
      </c>
      <c r="AX475" s="166" t="str">
        <f>IF(AW475="NA","",IF(AW475=999999, "", IF(AW475=888888, "", IF(COUNTIF($AW$11:AW475,AW475)=1,AW475,""))))</f>
        <v/>
      </c>
      <c r="AY475" s="166" t="str">
        <f t="shared" si="179"/>
        <v>NA</v>
      </c>
      <c r="AZ475" s="166" t="str">
        <f>IF(AY475="NA","",IF(AY475=999999, "", IF(AY475=888888, "", IF(COUNTIF($AY$11:AY475,AY475)=1,AY475,""))))</f>
        <v/>
      </c>
      <c r="BA475" s="166">
        <f t="shared" si="186"/>
        <v>0</v>
      </c>
      <c r="BB475" s="166">
        <f t="shared" si="187"/>
        <v>0</v>
      </c>
      <c r="BC475" s="166" t="str">
        <f t="shared" si="188"/>
        <v/>
      </c>
      <c r="BD475" s="166" t="str">
        <f t="shared" si="180"/>
        <v/>
      </c>
      <c r="BE475" s="120" t="str">
        <f t="shared" si="189"/>
        <v>NA</v>
      </c>
      <c r="BF475" s="120" t="str">
        <f>IF(BE475="NA","",IF(BE475=999999, "", IF(BE475=888888, "", IF(COUNTIF($BE$11:BE475,BE475)=1,BE475,""))))</f>
        <v/>
      </c>
      <c r="BG475" s="121"/>
      <c r="BH475" s="121"/>
      <c r="BI475" s="121"/>
      <c r="BJ475" s="121"/>
      <c r="BK475" s="121"/>
      <c r="BL475" s="121"/>
      <c r="BM475" s="119"/>
      <c r="BN475" s="119"/>
      <c r="BO475" s="119"/>
      <c r="BP475" s="119"/>
      <c r="BQ475" s="119"/>
      <c r="BR475" s="119"/>
      <c r="BS475" s="119"/>
      <c r="BT475" s="119"/>
      <c r="BU475" s="119"/>
      <c r="BV475" s="119"/>
      <c r="BW475" s="119"/>
      <c r="BX475" s="119"/>
      <c r="BY475" s="119"/>
      <c r="BZ475" s="121"/>
      <c r="CA475" s="121"/>
      <c r="CB475" s="121"/>
      <c r="CC475" s="121"/>
      <c r="CD475" s="118"/>
      <c r="CE475" s="118"/>
      <c r="CF475" s="26"/>
      <c r="CG475" s="26"/>
      <c r="CH475" s="26"/>
      <c r="CI475" s="26"/>
      <c r="CJ475" s="26"/>
      <c r="CK475" s="26"/>
      <c r="CL475" s="26"/>
      <c r="CM475" s="26"/>
      <c r="CN475" s="26"/>
      <c r="CO475" s="26"/>
      <c r="CP475" s="26"/>
      <c r="CQ475" s="26"/>
      <c r="CR475" s="26"/>
      <c r="CS475" s="26"/>
      <c r="CT475" s="26"/>
      <c r="CU475" s="26"/>
    </row>
    <row r="476" spans="1:99" ht="15.5" x14ac:dyDescent="0.35">
      <c r="A476" s="203" t="str">
        <f t="shared" si="181"/>
        <v/>
      </c>
      <c r="B476" s="161" t="str">
        <f>IF('Year 8 _2022'!$B475="","", 'Year 8 _2022'!$B475)</f>
        <v/>
      </c>
      <c r="C476" s="160" t="str">
        <f>IF('Year 8 _2022'!$C475="","", 'Year 8 _2022'!$C475)</f>
        <v>NA</v>
      </c>
      <c r="D476" s="149" t="str">
        <f>IF('Year 8 _2022'!$D475="","", 'Year 8 _2022'!$D475)</f>
        <v/>
      </c>
      <c r="E476" s="138"/>
      <c r="F476" s="230" t="str">
        <f>IF('Year 8 _2022'!$E475="","", 'Year 8 _2022'!$E475)</f>
        <v/>
      </c>
      <c r="G476" s="161" t="str">
        <f>IF('Year 8 _2022'!$AB475="","", 'Year 8 _2022'!$AB475)</f>
        <v/>
      </c>
      <c r="H476" s="120"/>
      <c r="I476" s="171" t="str">
        <f>IF('Year 8 _2022'!$I475="","", 'Year 8 _2022'!$I475)</f>
        <v/>
      </c>
      <c r="J476" s="181"/>
      <c r="K476" s="180" t="str">
        <f>IF('Year 8 _2022'!$J475="","", 'Year 8 _2022'!$J475)</f>
        <v/>
      </c>
      <c r="L476" s="181"/>
      <c r="M476" s="180">
        <f t="shared" si="190"/>
        <v>0</v>
      </c>
      <c r="N476" s="180" t="str">
        <f>IF('Year 8 _2022'!$L475="","", 'Year 8 _2022'!$L475)</f>
        <v/>
      </c>
      <c r="O476" s="181"/>
      <c r="P476" s="171">
        <f>IF('Year 8 _2022'!$O475="",0, ('Year 8 _2022'!$O475+'Year 8 _2022'!$R475))</f>
        <v>0</v>
      </c>
      <c r="Q476" s="181"/>
      <c r="R476" s="180">
        <f>IF('Year 8 _2022'!$P475="",0, 'Year 8 _2022'!$P475)</f>
        <v>0</v>
      </c>
      <c r="S476" s="242"/>
      <c r="T476" s="349"/>
      <c r="U476" s="242"/>
      <c r="V476" s="174">
        <f t="shared" si="182"/>
        <v>0</v>
      </c>
      <c r="W476" s="351"/>
      <c r="X476" s="175"/>
      <c r="Y476" s="180">
        <f>IF('Year 8 _2022'!$V475="",0, ('Year 8 _2022'!$V475+'Year 8 _2022'!$Y475))</f>
        <v>0</v>
      </c>
      <c r="Z476" s="181"/>
      <c r="AA476" s="162">
        <f>IF('Year 8 _2022'!$W475="",0, 'Year 8 _2022'!$W475)</f>
        <v>0</v>
      </c>
      <c r="AB476" s="184"/>
      <c r="AC476" s="353"/>
      <c r="AD476" s="120"/>
      <c r="AE476" s="174">
        <f t="shared" si="192"/>
        <v>0</v>
      </c>
      <c r="AF476" s="183"/>
      <c r="AG476" s="165" t="str">
        <f t="shared" si="183"/>
        <v/>
      </c>
      <c r="AH476" s="170" t="str">
        <f t="shared" si="184"/>
        <v/>
      </c>
      <c r="AI476" s="153">
        <f t="shared" si="169"/>
        <v>0</v>
      </c>
      <c r="AJ476" s="166" t="str">
        <f t="shared" si="185"/>
        <v>NA</v>
      </c>
      <c r="AK476" s="166" t="str">
        <f t="shared" si="170"/>
        <v/>
      </c>
      <c r="AL476" s="166" t="str">
        <f t="shared" si="171"/>
        <v/>
      </c>
      <c r="AM476" s="166" t="str">
        <f t="shared" si="172"/>
        <v/>
      </c>
      <c r="AN476" s="166">
        <f t="shared" si="173"/>
        <v>0</v>
      </c>
      <c r="AO476" s="166">
        <f t="shared" si="174"/>
        <v>0</v>
      </c>
      <c r="AP476" s="166">
        <f t="shared" si="175"/>
        <v>0</v>
      </c>
      <c r="AQ476" s="166">
        <f t="shared" si="176"/>
        <v>0</v>
      </c>
      <c r="AR476" s="167" t="str">
        <f>IF('Year 8 _2022'!$S475="","", 'Year 8 _2022'!$S475)</f>
        <v/>
      </c>
      <c r="AS476" s="166" t="str">
        <f>IF('Year 8 _2022'!$Z475="","", 'Year 8 _2022'!$Z475)</f>
        <v/>
      </c>
      <c r="AT476" s="166" t="str">
        <f t="shared" si="191"/>
        <v/>
      </c>
      <c r="AU476" s="166" t="str">
        <f t="shared" si="177"/>
        <v>NA</v>
      </c>
      <c r="AV476" s="166" t="str">
        <f>IF(AU476="NA","",IF(AU476=999999, "", IF(AU476=888888, "", IF(COUNTIF($AU$11:AU476,AU476)=1,AU476,""))))</f>
        <v/>
      </c>
      <c r="AW476" s="166" t="str">
        <f t="shared" si="178"/>
        <v>NA</v>
      </c>
      <c r="AX476" s="166" t="str">
        <f>IF(AW476="NA","",IF(AW476=999999, "", IF(AW476=888888, "", IF(COUNTIF($AW$11:AW476,AW476)=1,AW476,""))))</f>
        <v/>
      </c>
      <c r="AY476" s="166" t="str">
        <f t="shared" si="179"/>
        <v>NA</v>
      </c>
      <c r="AZ476" s="166" t="str">
        <f>IF(AY476="NA","",IF(AY476=999999, "", IF(AY476=888888, "", IF(COUNTIF($AY$11:AY476,AY476)=1,AY476,""))))</f>
        <v/>
      </c>
      <c r="BA476" s="166">
        <f t="shared" si="186"/>
        <v>0</v>
      </c>
      <c r="BB476" s="166">
        <f t="shared" si="187"/>
        <v>0</v>
      </c>
      <c r="BC476" s="166" t="str">
        <f t="shared" si="188"/>
        <v/>
      </c>
      <c r="BD476" s="166" t="str">
        <f t="shared" si="180"/>
        <v/>
      </c>
      <c r="BE476" s="120" t="str">
        <f t="shared" si="189"/>
        <v>NA</v>
      </c>
      <c r="BF476" s="120" t="str">
        <f>IF(BE476="NA","",IF(BE476=999999, "", IF(BE476=888888, "", IF(COUNTIF($BE$11:BE476,BE476)=1,BE476,""))))</f>
        <v/>
      </c>
      <c r="BG476" s="121"/>
      <c r="BH476" s="121"/>
      <c r="BI476" s="121"/>
      <c r="BJ476" s="121"/>
      <c r="BK476" s="121"/>
      <c r="BL476" s="121"/>
      <c r="BM476" s="119"/>
      <c r="BN476" s="119"/>
      <c r="BO476" s="119"/>
      <c r="BP476" s="119"/>
      <c r="BQ476" s="119"/>
      <c r="BR476" s="119"/>
      <c r="BS476" s="119"/>
      <c r="BT476" s="119"/>
      <c r="BU476" s="119"/>
      <c r="BV476" s="119"/>
      <c r="BW476" s="119"/>
      <c r="BX476" s="119"/>
      <c r="BY476" s="119"/>
      <c r="BZ476" s="121"/>
      <c r="CA476" s="121"/>
      <c r="CB476" s="121"/>
      <c r="CC476" s="121"/>
      <c r="CD476" s="118"/>
      <c r="CE476" s="118"/>
      <c r="CF476" s="26"/>
      <c r="CG476" s="26"/>
      <c r="CH476" s="26"/>
      <c r="CI476" s="26"/>
      <c r="CJ476" s="26"/>
      <c r="CK476" s="26"/>
      <c r="CL476" s="26"/>
      <c r="CM476" s="26"/>
      <c r="CN476" s="26"/>
      <c r="CO476" s="26"/>
      <c r="CP476" s="26"/>
      <c r="CQ476" s="26"/>
      <c r="CR476" s="26"/>
      <c r="CS476" s="26"/>
      <c r="CT476" s="26"/>
      <c r="CU476" s="26"/>
    </row>
    <row r="477" spans="1:99" ht="15.5" x14ac:dyDescent="0.35">
      <c r="A477" s="203" t="str">
        <f t="shared" si="181"/>
        <v/>
      </c>
      <c r="B477" s="161" t="str">
        <f>IF('Year 8 _2022'!$B476="","", 'Year 8 _2022'!$B476)</f>
        <v/>
      </c>
      <c r="C477" s="160" t="str">
        <f>IF('Year 8 _2022'!$C476="","", 'Year 8 _2022'!$C476)</f>
        <v>NA</v>
      </c>
      <c r="D477" s="149" t="str">
        <f>IF('Year 8 _2022'!$D476="","", 'Year 8 _2022'!$D476)</f>
        <v/>
      </c>
      <c r="E477" s="138"/>
      <c r="F477" s="230" t="str">
        <f>IF('Year 8 _2022'!$E476="","", 'Year 8 _2022'!$E476)</f>
        <v/>
      </c>
      <c r="G477" s="161" t="str">
        <f>IF('Year 8 _2022'!$AB476="","", 'Year 8 _2022'!$AB476)</f>
        <v/>
      </c>
      <c r="H477" s="120"/>
      <c r="I477" s="171" t="str">
        <f>IF('Year 8 _2022'!$I476="","", 'Year 8 _2022'!$I476)</f>
        <v/>
      </c>
      <c r="J477" s="181"/>
      <c r="K477" s="180" t="str">
        <f>IF('Year 8 _2022'!$J476="","", 'Year 8 _2022'!$J476)</f>
        <v/>
      </c>
      <c r="L477" s="181"/>
      <c r="M477" s="180">
        <f t="shared" si="190"/>
        <v>0</v>
      </c>
      <c r="N477" s="180" t="str">
        <f>IF('Year 8 _2022'!$L476="","", 'Year 8 _2022'!$L476)</f>
        <v/>
      </c>
      <c r="O477" s="181"/>
      <c r="P477" s="171">
        <f>IF('Year 8 _2022'!$O476="",0, ('Year 8 _2022'!$O476+'Year 8 _2022'!$R476))</f>
        <v>0</v>
      </c>
      <c r="Q477" s="181"/>
      <c r="R477" s="180">
        <f>IF('Year 8 _2022'!$P476="",0, 'Year 8 _2022'!$P476)</f>
        <v>0</v>
      </c>
      <c r="S477" s="242"/>
      <c r="T477" s="349"/>
      <c r="U477" s="242"/>
      <c r="V477" s="174">
        <f t="shared" si="182"/>
        <v>0</v>
      </c>
      <c r="W477" s="351"/>
      <c r="X477" s="175"/>
      <c r="Y477" s="180">
        <f>IF('Year 8 _2022'!$V476="",0, ('Year 8 _2022'!$V476+'Year 8 _2022'!$Y476))</f>
        <v>0</v>
      </c>
      <c r="Z477" s="181"/>
      <c r="AA477" s="162">
        <f>IF('Year 8 _2022'!$W476="",0, 'Year 8 _2022'!$W476)</f>
        <v>0</v>
      </c>
      <c r="AB477" s="184"/>
      <c r="AC477" s="353"/>
      <c r="AD477" s="120"/>
      <c r="AE477" s="174">
        <f t="shared" si="192"/>
        <v>0</v>
      </c>
      <c r="AF477" s="183"/>
      <c r="AG477" s="165" t="str">
        <f t="shared" si="183"/>
        <v/>
      </c>
      <c r="AH477" s="170" t="str">
        <f t="shared" si="184"/>
        <v/>
      </c>
      <c r="AI477" s="153">
        <f t="shared" si="169"/>
        <v>0</v>
      </c>
      <c r="AJ477" s="166" t="str">
        <f t="shared" si="185"/>
        <v>NA</v>
      </c>
      <c r="AK477" s="166" t="str">
        <f t="shared" si="170"/>
        <v/>
      </c>
      <c r="AL477" s="166" t="str">
        <f t="shared" si="171"/>
        <v/>
      </c>
      <c r="AM477" s="166" t="str">
        <f t="shared" si="172"/>
        <v/>
      </c>
      <c r="AN477" s="166">
        <f t="shared" si="173"/>
        <v>0</v>
      </c>
      <c r="AO477" s="166">
        <f t="shared" si="174"/>
        <v>0</v>
      </c>
      <c r="AP477" s="166">
        <f t="shared" si="175"/>
        <v>0</v>
      </c>
      <c r="AQ477" s="166">
        <f t="shared" si="176"/>
        <v>0</v>
      </c>
      <c r="AR477" s="167" t="str">
        <f>IF('Year 8 _2022'!$S476="","", 'Year 8 _2022'!$S476)</f>
        <v/>
      </c>
      <c r="AS477" s="166" t="str">
        <f>IF('Year 8 _2022'!$Z476="","", 'Year 8 _2022'!$Z476)</f>
        <v/>
      </c>
      <c r="AT477" s="166" t="str">
        <f t="shared" si="191"/>
        <v/>
      </c>
      <c r="AU477" s="166" t="str">
        <f t="shared" si="177"/>
        <v>NA</v>
      </c>
      <c r="AV477" s="166" t="str">
        <f>IF(AU477="NA","",IF(AU477=999999, "", IF(AU477=888888, "", IF(COUNTIF($AU$11:AU477,AU477)=1,AU477,""))))</f>
        <v/>
      </c>
      <c r="AW477" s="166" t="str">
        <f t="shared" si="178"/>
        <v>NA</v>
      </c>
      <c r="AX477" s="166" t="str">
        <f>IF(AW477="NA","",IF(AW477=999999, "", IF(AW477=888888, "", IF(COUNTIF($AW$11:AW477,AW477)=1,AW477,""))))</f>
        <v/>
      </c>
      <c r="AY477" s="166" t="str">
        <f t="shared" si="179"/>
        <v>NA</v>
      </c>
      <c r="AZ477" s="166" t="str">
        <f>IF(AY477="NA","",IF(AY477=999999, "", IF(AY477=888888, "", IF(COUNTIF($AY$11:AY477,AY477)=1,AY477,""))))</f>
        <v/>
      </c>
      <c r="BA477" s="166">
        <f t="shared" si="186"/>
        <v>0</v>
      </c>
      <c r="BB477" s="166">
        <f t="shared" si="187"/>
        <v>0</v>
      </c>
      <c r="BC477" s="166" t="str">
        <f t="shared" si="188"/>
        <v/>
      </c>
      <c r="BD477" s="166" t="str">
        <f t="shared" si="180"/>
        <v/>
      </c>
      <c r="BE477" s="120" t="str">
        <f t="shared" si="189"/>
        <v>NA</v>
      </c>
      <c r="BF477" s="120" t="str">
        <f>IF(BE477="NA","",IF(BE477=999999, "", IF(BE477=888888, "", IF(COUNTIF($BE$11:BE477,BE477)=1,BE477,""))))</f>
        <v/>
      </c>
      <c r="BG477" s="121"/>
      <c r="BH477" s="121"/>
      <c r="BI477" s="121"/>
      <c r="BJ477" s="121"/>
      <c r="BK477" s="121"/>
      <c r="BL477" s="121"/>
      <c r="BM477" s="119"/>
      <c r="BN477" s="119"/>
      <c r="BO477" s="119"/>
      <c r="BP477" s="119"/>
      <c r="BQ477" s="119"/>
      <c r="BR477" s="119"/>
      <c r="BS477" s="119"/>
      <c r="BT477" s="119"/>
      <c r="BU477" s="119"/>
      <c r="BV477" s="119"/>
      <c r="BW477" s="119"/>
      <c r="BX477" s="119"/>
      <c r="BY477" s="119"/>
      <c r="BZ477" s="121"/>
      <c r="CA477" s="121"/>
      <c r="CB477" s="121"/>
      <c r="CC477" s="121"/>
      <c r="CD477" s="118"/>
      <c r="CE477" s="118"/>
      <c r="CF477" s="26"/>
      <c r="CG477" s="26"/>
      <c r="CH477" s="26"/>
      <c r="CI477" s="26"/>
      <c r="CJ477" s="26"/>
      <c r="CK477" s="26"/>
      <c r="CL477" s="26"/>
      <c r="CM477" s="26"/>
      <c r="CN477" s="26"/>
      <c r="CO477" s="26"/>
      <c r="CP477" s="26"/>
      <c r="CQ477" s="26"/>
      <c r="CR477" s="26"/>
      <c r="CS477" s="26"/>
      <c r="CT477" s="26"/>
      <c r="CU477" s="26"/>
    </row>
    <row r="478" spans="1:99" ht="15.5" x14ac:dyDescent="0.35">
      <c r="A478" s="203" t="str">
        <f t="shared" si="181"/>
        <v/>
      </c>
      <c r="B478" s="161" t="str">
        <f>IF('Year 8 _2022'!$B477="","", 'Year 8 _2022'!$B477)</f>
        <v/>
      </c>
      <c r="C478" s="160" t="str">
        <f>IF('Year 8 _2022'!$C477="","", 'Year 8 _2022'!$C477)</f>
        <v>NA</v>
      </c>
      <c r="D478" s="149" t="str">
        <f>IF('Year 8 _2022'!$D477="","", 'Year 8 _2022'!$D477)</f>
        <v/>
      </c>
      <c r="E478" s="138"/>
      <c r="F478" s="230" t="str">
        <f>IF('Year 8 _2022'!$E477="","", 'Year 8 _2022'!$E477)</f>
        <v/>
      </c>
      <c r="G478" s="161" t="str">
        <f>IF('Year 8 _2022'!$AB477="","", 'Year 8 _2022'!$AB477)</f>
        <v/>
      </c>
      <c r="H478" s="120"/>
      <c r="I478" s="171" t="str">
        <f>IF('Year 8 _2022'!$I477="","", 'Year 8 _2022'!$I477)</f>
        <v/>
      </c>
      <c r="J478" s="181"/>
      <c r="K478" s="180" t="str">
        <f>IF('Year 8 _2022'!$J477="","", 'Year 8 _2022'!$J477)</f>
        <v/>
      </c>
      <c r="L478" s="181"/>
      <c r="M478" s="180">
        <f t="shared" si="190"/>
        <v>0</v>
      </c>
      <c r="N478" s="180" t="str">
        <f>IF('Year 8 _2022'!$L477="","", 'Year 8 _2022'!$L477)</f>
        <v/>
      </c>
      <c r="O478" s="181"/>
      <c r="P478" s="171">
        <f>IF('Year 8 _2022'!$O477="",0, ('Year 8 _2022'!$O477+'Year 8 _2022'!$R477))</f>
        <v>0</v>
      </c>
      <c r="Q478" s="181"/>
      <c r="R478" s="180">
        <f>IF('Year 8 _2022'!$P477="",0, 'Year 8 _2022'!$P477)</f>
        <v>0</v>
      </c>
      <c r="S478" s="242"/>
      <c r="T478" s="349"/>
      <c r="U478" s="242"/>
      <c r="V478" s="174">
        <f t="shared" si="182"/>
        <v>0</v>
      </c>
      <c r="W478" s="351"/>
      <c r="X478" s="175"/>
      <c r="Y478" s="180">
        <f>IF('Year 8 _2022'!$V477="",0, ('Year 8 _2022'!$V477+'Year 8 _2022'!$Y477))</f>
        <v>0</v>
      </c>
      <c r="Z478" s="181"/>
      <c r="AA478" s="162">
        <f>IF('Year 8 _2022'!$W477="",0, 'Year 8 _2022'!$W477)</f>
        <v>0</v>
      </c>
      <c r="AB478" s="184"/>
      <c r="AC478" s="353"/>
      <c r="AD478" s="120"/>
      <c r="AE478" s="174">
        <f t="shared" si="192"/>
        <v>0</v>
      </c>
      <c r="AF478" s="183"/>
      <c r="AG478" s="165" t="str">
        <f t="shared" si="183"/>
        <v/>
      </c>
      <c r="AH478" s="170" t="str">
        <f t="shared" si="184"/>
        <v/>
      </c>
      <c r="AI478" s="153">
        <f t="shared" si="169"/>
        <v>0</v>
      </c>
      <c r="AJ478" s="166" t="str">
        <f t="shared" si="185"/>
        <v>NA</v>
      </c>
      <c r="AK478" s="166" t="str">
        <f t="shared" si="170"/>
        <v/>
      </c>
      <c r="AL478" s="166" t="str">
        <f t="shared" si="171"/>
        <v/>
      </c>
      <c r="AM478" s="166" t="str">
        <f t="shared" si="172"/>
        <v/>
      </c>
      <c r="AN478" s="166">
        <f t="shared" si="173"/>
        <v>0</v>
      </c>
      <c r="AO478" s="166">
        <f t="shared" si="174"/>
        <v>0</v>
      </c>
      <c r="AP478" s="166">
        <f t="shared" si="175"/>
        <v>0</v>
      </c>
      <c r="AQ478" s="166">
        <f t="shared" si="176"/>
        <v>0</v>
      </c>
      <c r="AR478" s="167" t="str">
        <f>IF('Year 8 _2022'!$S477="","", 'Year 8 _2022'!$S477)</f>
        <v/>
      </c>
      <c r="AS478" s="166" t="str">
        <f>IF('Year 8 _2022'!$Z477="","", 'Year 8 _2022'!$Z477)</f>
        <v/>
      </c>
      <c r="AT478" s="166" t="str">
        <f t="shared" si="191"/>
        <v/>
      </c>
      <c r="AU478" s="166" t="str">
        <f t="shared" si="177"/>
        <v>NA</v>
      </c>
      <c r="AV478" s="166" t="str">
        <f>IF(AU478="NA","",IF(AU478=999999, "", IF(AU478=888888, "", IF(COUNTIF($AU$11:AU478,AU478)=1,AU478,""))))</f>
        <v/>
      </c>
      <c r="AW478" s="166" t="str">
        <f t="shared" si="178"/>
        <v>NA</v>
      </c>
      <c r="AX478" s="166" t="str">
        <f>IF(AW478="NA","",IF(AW478=999999, "", IF(AW478=888888, "", IF(COUNTIF($AW$11:AW478,AW478)=1,AW478,""))))</f>
        <v/>
      </c>
      <c r="AY478" s="166" t="str">
        <f t="shared" si="179"/>
        <v>NA</v>
      </c>
      <c r="AZ478" s="166" t="str">
        <f>IF(AY478="NA","",IF(AY478=999999, "", IF(AY478=888888, "", IF(COUNTIF($AY$11:AY478,AY478)=1,AY478,""))))</f>
        <v/>
      </c>
      <c r="BA478" s="166">
        <f t="shared" si="186"/>
        <v>0</v>
      </c>
      <c r="BB478" s="166">
        <f t="shared" si="187"/>
        <v>0</v>
      </c>
      <c r="BC478" s="166" t="str">
        <f t="shared" si="188"/>
        <v/>
      </c>
      <c r="BD478" s="166" t="str">
        <f t="shared" si="180"/>
        <v/>
      </c>
      <c r="BE478" s="120" t="str">
        <f t="shared" si="189"/>
        <v>NA</v>
      </c>
      <c r="BF478" s="120" t="str">
        <f>IF(BE478="NA","",IF(BE478=999999, "", IF(BE478=888888, "", IF(COUNTIF($BE$11:BE478,BE478)=1,BE478,""))))</f>
        <v/>
      </c>
      <c r="BG478" s="121"/>
      <c r="BH478" s="121"/>
      <c r="BI478" s="121"/>
      <c r="BJ478" s="121"/>
      <c r="BK478" s="121"/>
      <c r="BL478" s="121"/>
      <c r="BM478" s="119"/>
      <c r="BN478" s="119"/>
      <c r="BO478" s="119"/>
      <c r="BP478" s="119"/>
      <c r="BQ478" s="119"/>
      <c r="BR478" s="119"/>
      <c r="BS478" s="119"/>
      <c r="BT478" s="119"/>
      <c r="BU478" s="119"/>
      <c r="BV478" s="119"/>
      <c r="BW478" s="119"/>
      <c r="BX478" s="119"/>
      <c r="BY478" s="119"/>
      <c r="BZ478" s="121"/>
      <c r="CA478" s="121"/>
      <c r="CB478" s="121"/>
      <c r="CC478" s="121"/>
      <c r="CD478" s="118"/>
      <c r="CE478" s="118"/>
      <c r="CF478" s="26"/>
      <c r="CG478" s="26"/>
      <c r="CH478" s="26"/>
      <c r="CI478" s="26"/>
      <c r="CJ478" s="26"/>
      <c r="CK478" s="26"/>
      <c r="CL478" s="26"/>
      <c r="CM478" s="26"/>
      <c r="CN478" s="26"/>
      <c r="CO478" s="26"/>
      <c r="CP478" s="26"/>
      <c r="CQ478" s="26"/>
      <c r="CR478" s="26"/>
      <c r="CS478" s="26"/>
      <c r="CT478" s="26"/>
      <c r="CU478" s="26"/>
    </row>
    <row r="479" spans="1:99" ht="15.5" x14ac:dyDescent="0.35">
      <c r="A479" s="203" t="str">
        <f t="shared" si="181"/>
        <v/>
      </c>
      <c r="B479" s="161" t="str">
        <f>IF('Year 8 _2022'!$B478="","", 'Year 8 _2022'!$B478)</f>
        <v/>
      </c>
      <c r="C479" s="160" t="str">
        <f>IF('Year 8 _2022'!$C478="","", 'Year 8 _2022'!$C478)</f>
        <v>NA</v>
      </c>
      <c r="D479" s="149" t="str">
        <f>IF('Year 8 _2022'!$D478="","", 'Year 8 _2022'!$D478)</f>
        <v/>
      </c>
      <c r="E479" s="138"/>
      <c r="F479" s="230" t="str">
        <f>IF('Year 8 _2022'!$E478="","", 'Year 8 _2022'!$E478)</f>
        <v/>
      </c>
      <c r="G479" s="161" t="str">
        <f>IF('Year 8 _2022'!$AB478="","", 'Year 8 _2022'!$AB478)</f>
        <v/>
      </c>
      <c r="H479" s="120"/>
      <c r="I479" s="171" t="str">
        <f>IF('Year 8 _2022'!$I478="","", 'Year 8 _2022'!$I478)</f>
        <v/>
      </c>
      <c r="J479" s="181"/>
      <c r="K479" s="180" t="str">
        <f>IF('Year 8 _2022'!$J478="","", 'Year 8 _2022'!$J478)</f>
        <v/>
      </c>
      <c r="L479" s="181"/>
      <c r="M479" s="180">
        <f t="shared" si="190"/>
        <v>0</v>
      </c>
      <c r="N479" s="180" t="str">
        <f>IF('Year 8 _2022'!$L478="","", 'Year 8 _2022'!$L478)</f>
        <v/>
      </c>
      <c r="O479" s="181"/>
      <c r="P479" s="171">
        <f>IF('Year 8 _2022'!$O478="",0, ('Year 8 _2022'!$O478+'Year 8 _2022'!$R478))</f>
        <v>0</v>
      </c>
      <c r="Q479" s="181"/>
      <c r="R479" s="180">
        <f>IF('Year 8 _2022'!$P478="",0, 'Year 8 _2022'!$P478)</f>
        <v>0</v>
      </c>
      <c r="S479" s="242"/>
      <c r="T479" s="349"/>
      <c r="U479" s="242"/>
      <c r="V479" s="174">
        <f t="shared" si="182"/>
        <v>0</v>
      </c>
      <c r="W479" s="351"/>
      <c r="X479" s="175"/>
      <c r="Y479" s="180">
        <f>IF('Year 8 _2022'!$V478="",0, ('Year 8 _2022'!$V478+'Year 8 _2022'!$Y478))</f>
        <v>0</v>
      </c>
      <c r="Z479" s="181"/>
      <c r="AA479" s="162">
        <f>IF('Year 8 _2022'!$W478="",0, 'Year 8 _2022'!$W478)</f>
        <v>0</v>
      </c>
      <c r="AB479" s="184"/>
      <c r="AC479" s="353"/>
      <c r="AD479" s="120"/>
      <c r="AE479" s="174">
        <f t="shared" si="192"/>
        <v>0</v>
      </c>
      <c r="AF479" s="183"/>
      <c r="AG479" s="165" t="str">
        <f t="shared" si="183"/>
        <v/>
      </c>
      <c r="AH479" s="170" t="str">
        <f t="shared" si="184"/>
        <v/>
      </c>
      <c r="AI479" s="153">
        <f t="shared" si="169"/>
        <v>0</v>
      </c>
      <c r="AJ479" s="166" t="str">
        <f t="shared" si="185"/>
        <v>NA</v>
      </c>
      <c r="AK479" s="166" t="str">
        <f t="shared" si="170"/>
        <v/>
      </c>
      <c r="AL479" s="166" t="str">
        <f t="shared" si="171"/>
        <v/>
      </c>
      <c r="AM479" s="166" t="str">
        <f t="shared" si="172"/>
        <v/>
      </c>
      <c r="AN479" s="166">
        <f t="shared" si="173"/>
        <v>0</v>
      </c>
      <c r="AO479" s="166">
        <f t="shared" si="174"/>
        <v>0</v>
      </c>
      <c r="AP479" s="166">
        <f t="shared" si="175"/>
        <v>0</v>
      </c>
      <c r="AQ479" s="166">
        <f t="shared" si="176"/>
        <v>0</v>
      </c>
      <c r="AR479" s="167" t="str">
        <f>IF('Year 8 _2022'!$S478="","", 'Year 8 _2022'!$S478)</f>
        <v/>
      </c>
      <c r="AS479" s="166" t="str">
        <f>IF('Year 8 _2022'!$Z478="","", 'Year 8 _2022'!$Z478)</f>
        <v/>
      </c>
      <c r="AT479" s="166" t="str">
        <f t="shared" si="191"/>
        <v/>
      </c>
      <c r="AU479" s="166" t="str">
        <f t="shared" si="177"/>
        <v>NA</v>
      </c>
      <c r="AV479" s="166" t="str">
        <f>IF(AU479="NA","",IF(AU479=999999, "", IF(AU479=888888, "", IF(COUNTIF($AU$11:AU479,AU479)=1,AU479,""))))</f>
        <v/>
      </c>
      <c r="AW479" s="166" t="str">
        <f t="shared" si="178"/>
        <v>NA</v>
      </c>
      <c r="AX479" s="166" t="str">
        <f>IF(AW479="NA","",IF(AW479=999999, "", IF(AW479=888888, "", IF(COUNTIF($AW$11:AW479,AW479)=1,AW479,""))))</f>
        <v/>
      </c>
      <c r="AY479" s="166" t="str">
        <f t="shared" si="179"/>
        <v>NA</v>
      </c>
      <c r="AZ479" s="166" t="str">
        <f>IF(AY479="NA","",IF(AY479=999999, "", IF(AY479=888888, "", IF(COUNTIF($AY$11:AY479,AY479)=1,AY479,""))))</f>
        <v/>
      </c>
      <c r="BA479" s="166">
        <f t="shared" si="186"/>
        <v>0</v>
      </c>
      <c r="BB479" s="166">
        <f t="shared" si="187"/>
        <v>0</v>
      </c>
      <c r="BC479" s="166" t="str">
        <f t="shared" si="188"/>
        <v/>
      </c>
      <c r="BD479" s="166" t="str">
        <f t="shared" si="180"/>
        <v/>
      </c>
      <c r="BE479" s="120" t="str">
        <f t="shared" si="189"/>
        <v>NA</v>
      </c>
      <c r="BF479" s="120" t="str">
        <f>IF(BE479="NA","",IF(BE479=999999, "", IF(BE479=888888, "", IF(COUNTIF($BE$11:BE479,BE479)=1,BE479,""))))</f>
        <v/>
      </c>
      <c r="BG479" s="121"/>
      <c r="BH479" s="121"/>
      <c r="BI479" s="121"/>
      <c r="BJ479" s="121"/>
      <c r="BK479" s="121"/>
      <c r="BL479" s="121"/>
      <c r="BM479" s="119"/>
      <c r="BN479" s="119"/>
      <c r="BO479" s="119"/>
      <c r="BP479" s="119"/>
      <c r="BQ479" s="119"/>
      <c r="BR479" s="119"/>
      <c r="BS479" s="119"/>
      <c r="BT479" s="119"/>
      <c r="BU479" s="119"/>
      <c r="BV479" s="119"/>
      <c r="BW479" s="119"/>
      <c r="BX479" s="119"/>
      <c r="BY479" s="119"/>
      <c r="BZ479" s="121"/>
      <c r="CA479" s="121"/>
      <c r="CB479" s="121"/>
      <c r="CC479" s="121"/>
      <c r="CD479" s="118"/>
      <c r="CE479" s="118"/>
      <c r="CF479" s="26"/>
      <c r="CG479" s="26"/>
      <c r="CH479" s="26"/>
      <c r="CI479" s="26"/>
      <c r="CJ479" s="26"/>
      <c r="CK479" s="26"/>
      <c r="CL479" s="26"/>
      <c r="CM479" s="26"/>
      <c r="CN479" s="26"/>
      <c r="CO479" s="26"/>
      <c r="CP479" s="26"/>
      <c r="CQ479" s="26"/>
      <c r="CR479" s="26"/>
      <c r="CS479" s="26"/>
      <c r="CT479" s="26"/>
      <c r="CU479" s="26"/>
    </row>
    <row r="480" spans="1:99" ht="15.5" x14ac:dyDescent="0.35">
      <c r="A480" s="203" t="str">
        <f t="shared" si="181"/>
        <v/>
      </c>
      <c r="B480" s="161" t="str">
        <f>IF('Year 8 _2022'!$B479="","", 'Year 8 _2022'!$B479)</f>
        <v/>
      </c>
      <c r="C480" s="160" t="str">
        <f>IF('Year 8 _2022'!$C479="","", 'Year 8 _2022'!$C479)</f>
        <v>NA</v>
      </c>
      <c r="D480" s="149" t="str">
        <f>IF('Year 8 _2022'!$D479="","", 'Year 8 _2022'!$D479)</f>
        <v/>
      </c>
      <c r="E480" s="138"/>
      <c r="F480" s="230" t="str">
        <f>IF('Year 8 _2022'!$E479="","", 'Year 8 _2022'!$E479)</f>
        <v/>
      </c>
      <c r="G480" s="161" t="str">
        <f>IF('Year 8 _2022'!$AB479="","", 'Year 8 _2022'!$AB479)</f>
        <v/>
      </c>
      <c r="H480" s="120"/>
      <c r="I480" s="171" t="str">
        <f>IF('Year 8 _2022'!$I479="","", 'Year 8 _2022'!$I479)</f>
        <v/>
      </c>
      <c r="J480" s="181"/>
      <c r="K480" s="180" t="str">
        <f>IF('Year 8 _2022'!$J479="","", 'Year 8 _2022'!$J479)</f>
        <v/>
      </c>
      <c r="L480" s="181"/>
      <c r="M480" s="180">
        <f t="shared" si="190"/>
        <v>0</v>
      </c>
      <c r="N480" s="180" t="str">
        <f>IF('Year 8 _2022'!$L479="","", 'Year 8 _2022'!$L479)</f>
        <v/>
      </c>
      <c r="O480" s="181"/>
      <c r="P480" s="171">
        <f>IF('Year 8 _2022'!$O479="",0, ('Year 8 _2022'!$O479+'Year 8 _2022'!$R479))</f>
        <v>0</v>
      </c>
      <c r="Q480" s="181"/>
      <c r="R480" s="180">
        <f>IF('Year 8 _2022'!$P479="",0, 'Year 8 _2022'!$P479)</f>
        <v>0</v>
      </c>
      <c r="S480" s="242"/>
      <c r="T480" s="349"/>
      <c r="U480" s="242"/>
      <c r="V480" s="174">
        <f t="shared" si="182"/>
        <v>0</v>
      </c>
      <c r="W480" s="351"/>
      <c r="X480" s="175"/>
      <c r="Y480" s="180">
        <f>IF('Year 8 _2022'!$V479="",0, ('Year 8 _2022'!$V479+'Year 8 _2022'!$Y479))</f>
        <v>0</v>
      </c>
      <c r="Z480" s="181"/>
      <c r="AA480" s="162">
        <f>IF('Year 8 _2022'!$W479="",0, 'Year 8 _2022'!$W479)</f>
        <v>0</v>
      </c>
      <c r="AB480" s="184"/>
      <c r="AC480" s="353"/>
      <c r="AD480" s="120"/>
      <c r="AE480" s="174">
        <f t="shared" si="192"/>
        <v>0</v>
      </c>
      <c r="AF480" s="183"/>
      <c r="AG480" s="165" t="str">
        <f t="shared" si="183"/>
        <v/>
      </c>
      <c r="AH480" s="170" t="str">
        <f t="shared" si="184"/>
        <v/>
      </c>
      <c r="AI480" s="153">
        <f t="shared" si="169"/>
        <v>0</v>
      </c>
      <c r="AJ480" s="166" t="str">
        <f t="shared" si="185"/>
        <v>NA</v>
      </c>
      <c r="AK480" s="166" t="str">
        <f t="shared" si="170"/>
        <v/>
      </c>
      <c r="AL480" s="166" t="str">
        <f t="shared" si="171"/>
        <v/>
      </c>
      <c r="AM480" s="166" t="str">
        <f t="shared" si="172"/>
        <v/>
      </c>
      <c r="AN480" s="166">
        <f t="shared" si="173"/>
        <v>0</v>
      </c>
      <c r="AO480" s="166">
        <f t="shared" si="174"/>
        <v>0</v>
      </c>
      <c r="AP480" s="166">
        <f t="shared" si="175"/>
        <v>0</v>
      </c>
      <c r="AQ480" s="166">
        <f t="shared" si="176"/>
        <v>0</v>
      </c>
      <c r="AR480" s="167" t="str">
        <f>IF('Year 8 _2022'!$S479="","", 'Year 8 _2022'!$S479)</f>
        <v/>
      </c>
      <c r="AS480" s="166" t="str">
        <f>IF('Year 8 _2022'!$Z479="","", 'Year 8 _2022'!$Z479)</f>
        <v/>
      </c>
      <c r="AT480" s="166" t="str">
        <f t="shared" si="191"/>
        <v/>
      </c>
      <c r="AU480" s="166" t="str">
        <f t="shared" si="177"/>
        <v>NA</v>
      </c>
      <c r="AV480" s="166" t="str">
        <f>IF(AU480="NA","",IF(AU480=999999, "", IF(AU480=888888, "", IF(COUNTIF($AU$11:AU480,AU480)=1,AU480,""))))</f>
        <v/>
      </c>
      <c r="AW480" s="166" t="str">
        <f t="shared" si="178"/>
        <v>NA</v>
      </c>
      <c r="AX480" s="166" t="str">
        <f>IF(AW480="NA","",IF(AW480=999999, "", IF(AW480=888888, "", IF(COUNTIF($AW$11:AW480,AW480)=1,AW480,""))))</f>
        <v/>
      </c>
      <c r="AY480" s="166" t="str">
        <f t="shared" si="179"/>
        <v>NA</v>
      </c>
      <c r="AZ480" s="166" t="str">
        <f>IF(AY480="NA","",IF(AY480=999999, "", IF(AY480=888888, "", IF(COUNTIF($AY$11:AY480,AY480)=1,AY480,""))))</f>
        <v/>
      </c>
      <c r="BA480" s="166">
        <f t="shared" si="186"/>
        <v>0</v>
      </c>
      <c r="BB480" s="166">
        <f t="shared" si="187"/>
        <v>0</v>
      </c>
      <c r="BC480" s="166" t="str">
        <f t="shared" si="188"/>
        <v/>
      </c>
      <c r="BD480" s="166" t="str">
        <f t="shared" si="180"/>
        <v/>
      </c>
      <c r="BE480" s="120" t="str">
        <f t="shared" si="189"/>
        <v>NA</v>
      </c>
      <c r="BF480" s="120" t="str">
        <f>IF(BE480="NA","",IF(BE480=999999, "", IF(BE480=888888, "", IF(COUNTIF($BE$11:BE480,BE480)=1,BE480,""))))</f>
        <v/>
      </c>
      <c r="BG480" s="121"/>
      <c r="BH480" s="121"/>
      <c r="BI480" s="121"/>
      <c r="BJ480" s="121"/>
      <c r="BK480" s="121"/>
      <c r="BL480" s="121"/>
      <c r="BM480" s="119"/>
      <c r="BN480" s="119"/>
      <c r="BO480" s="119"/>
      <c r="BP480" s="119"/>
      <c r="BQ480" s="119"/>
      <c r="BR480" s="119"/>
      <c r="BS480" s="119"/>
      <c r="BT480" s="119"/>
      <c r="BU480" s="119"/>
      <c r="BV480" s="119"/>
      <c r="BW480" s="119"/>
      <c r="BX480" s="119"/>
      <c r="BY480" s="119"/>
      <c r="BZ480" s="121"/>
      <c r="CA480" s="121"/>
      <c r="CB480" s="121"/>
      <c r="CC480" s="121"/>
      <c r="CD480" s="118"/>
      <c r="CE480" s="118"/>
      <c r="CF480" s="26"/>
      <c r="CG480" s="26"/>
      <c r="CH480" s="26"/>
      <c r="CI480" s="26"/>
      <c r="CJ480" s="26"/>
      <c r="CK480" s="26"/>
      <c r="CL480" s="26"/>
      <c r="CM480" s="26"/>
      <c r="CN480" s="26"/>
      <c r="CO480" s="26"/>
      <c r="CP480" s="26"/>
      <c r="CQ480" s="26"/>
      <c r="CR480" s="26"/>
      <c r="CS480" s="26"/>
      <c r="CT480" s="26"/>
      <c r="CU480" s="26"/>
    </row>
    <row r="481" spans="1:99" ht="15.5" x14ac:dyDescent="0.35">
      <c r="A481" s="203" t="str">
        <f t="shared" si="181"/>
        <v/>
      </c>
      <c r="B481" s="161" t="str">
        <f>IF('Year 8 _2022'!$B480="","", 'Year 8 _2022'!$B480)</f>
        <v/>
      </c>
      <c r="C481" s="160" t="str">
        <f>IF('Year 8 _2022'!$C480="","", 'Year 8 _2022'!$C480)</f>
        <v>NA</v>
      </c>
      <c r="D481" s="149" t="str">
        <f>IF('Year 8 _2022'!$D480="","", 'Year 8 _2022'!$D480)</f>
        <v/>
      </c>
      <c r="E481" s="138"/>
      <c r="F481" s="230" t="str">
        <f>IF('Year 8 _2022'!$E480="","", 'Year 8 _2022'!$E480)</f>
        <v/>
      </c>
      <c r="G481" s="161" t="str">
        <f>IF('Year 8 _2022'!$AB480="","", 'Year 8 _2022'!$AB480)</f>
        <v/>
      </c>
      <c r="H481" s="120"/>
      <c r="I481" s="171" t="str">
        <f>IF('Year 8 _2022'!$I480="","", 'Year 8 _2022'!$I480)</f>
        <v/>
      </c>
      <c r="J481" s="181"/>
      <c r="K481" s="180" t="str">
        <f>IF('Year 8 _2022'!$J480="","", 'Year 8 _2022'!$J480)</f>
        <v/>
      </c>
      <c r="L481" s="181"/>
      <c r="M481" s="180">
        <f t="shared" si="190"/>
        <v>0</v>
      </c>
      <c r="N481" s="180" t="str">
        <f>IF('Year 8 _2022'!$L480="","", 'Year 8 _2022'!$L480)</f>
        <v/>
      </c>
      <c r="O481" s="181"/>
      <c r="P481" s="171">
        <f>IF('Year 8 _2022'!$O480="",0, ('Year 8 _2022'!$O480+'Year 8 _2022'!$R480))</f>
        <v>0</v>
      </c>
      <c r="Q481" s="181"/>
      <c r="R481" s="180">
        <f>IF('Year 8 _2022'!$P480="",0, 'Year 8 _2022'!$P480)</f>
        <v>0</v>
      </c>
      <c r="S481" s="242"/>
      <c r="T481" s="349"/>
      <c r="U481" s="242"/>
      <c r="V481" s="174">
        <f t="shared" si="182"/>
        <v>0</v>
      </c>
      <c r="W481" s="351"/>
      <c r="X481" s="175"/>
      <c r="Y481" s="180">
        <f>IF('Year 8 _2022'!$V480="",0, ('Year 8 _2022'!$V480+'Year 8 _2022'!$Y480))</f>
        <v>0</v>
      </c>
      <c r="Z481" s="181"/>
      <c r="AA481" s="162">
        <f>IF('Year 8 _2022'!$W480="",0, 'Year 8 _2022'!$W480)</f>
        <v>0</v>
      </c>
      <c r="AB481" s="184"/>
      <c r="AC481" s="353"/>
      <c r="AD481" s="120"/>
      <c r="AE481" s="174">
        <f t="shared" si="192"/>
        <v>0</v>
      </c>
      <c r="AF481" s="183"/>
      <c r="AG481" s="165" t="str">
        <f t="shared" si="183"/>
        <v/>
      </c>
      <c r="AH481" s="170" t="str">
        <f t="shared" si="184"/>
        <v/>
      </c>
      <c r="AI481" s="153">
        <f t="shared" si="169"/>
        <v>0</v>
      </c>
      <c r="AJ481" s="166" t="str">
        <f t="shared" si="185"/>
        <v>NA</v>
      </c>
      <c r="AK481" s="166" t="str">
        <f t="shared" si="170"/>
        <v/>
      </c>
      <c r="AL481" s="166" t="str">
        <f t="shared" si="171"/>
        <v/>
      </c>
      <c r="AM481" s="166" t="str">
        <f t="shared" si="172"/>
        <v/>
      </c>
      <c r="AN481" s="166">
        <f t="shared" si="173"/>
        <v>0</v>
      </c>
      <c r="AO481" s="166">
        <f t="shared" si="174"/>
        <v>0</v>
      </c>
      <c r="AP481" s="166">
        <f t="shared" si="175"/>
        <v>0</v>
      </c>
      <c r="AQ481" s="166">
        <f t="shared" si="176"/>
        <v>0</v>
      </c>
      <c r="AR481" s="167" t="str">
        <f>IF('Year 8 _2022'!$S480="","", 'Year 8 _2022'!$S480)</f>
        <v/>
      </c>
      <c r="AS481" s="166" t="str">
        <f>IF('Year 8 _2022'!$Z480="","", 'Year 8 _2022'!$Z480)</f>
        <v/>
      </c>
      <c r="AT481" s="166" t="str">
        <f t="shared" si="191"/>
        <v/>
      </c>
      <c r="AU481" s="166" t="str">
        <f t="shared" si="177"/>
        <v>NA</v>
      </c>
      <c r="AV481" s="166" t="str">
        <f>IF(AU481="NA","",IF(AU481=999999, "", IF(AU481=888888, "", IF(COUNTIF($AU$11:AU481,AU481)=1,AU481,""))))</f>
        <v/>
      </c>
      <c r="AW481" s="166" t="str">
        <f t="shared" si="178"/>
        <v>NA</v>
      </c>
      <c r="AX481" s="166" t="str">
        <f>IF(AW481="NA","",IF(AW481=999999, "", IF(AW481=888888, "", IF(COUNTIF($AW$11:AW481,AW481)=1,AW481,""))))</f>
        <v/>
      </c>
      <c r="AY481" s="166" t="str">
        <f t="shared" si="179"/>
        <v>NA</v>
      </c>
      <c r="AZ481" s="166" t="str">
        <f>IF(AY481="NA","",IF(AY481=999999, "", IF(AY481=888888, "", IF(COUNTIF($AY$11:AY481,AY481)=1,AY481,""))))</f>
        <v/>
      </c>
      <c r="BA481" s="166">
        <f t="shared" si="186"/>
        <v>0</v>
      </c>
      <c r="BB481" s="166">
        <f t="shared" si="187"/>
        <v>0</v>
      </c>
      <c r="BC481" s="166" t="str">
        <f t="shared" si="188"/>
        <v/>
      </c>
      <c r="BD481" s="166" t="str">
        <f t="shared" si="180"/>
        <v/>
      </c>
      <c r="BE481" s="120" t="str">
        <f t="shared" si="189"/>
        <v>NA</v>
      </c>
      <c r="BF481" s="120" t="str">
        <f>IF(BE481="NA","",IF(BE481=999999, "", IF(BE481=888888, "", IF(COUNTIF($BE$11:BE481,BE481)=1,BE481,""))))</f>
        <v/>
      </c>
      <c r="BG481" s="121"/>
      <c r="BH481" s="121"/>
      <c r="BI481" s="121"/>
      <c r="BJ481" s="121"/>
      <c r="BK481" s="121"/>
      <c r="BL481" s="121"/>
      <c r="BM481" s="119"/>
      <c r="BN481" s="119"/>
      <c r="BO481" s="119"/>
      <c r="BP481" s="119"/>
      <c r="BQ481" s="119"/>
      <c r="BR481" s="119"/>
      <c r="BS481" s="119"/>
      <c r="BT481" s="119"/>
      <c r="BU481" s="119"/>
      <c r="BV481" s="119"/>
      <c r="BW481" s="119"/>
      <c r="BX481" s="119"/>
      <c r="BY481" s="119"/>
      <c r="BZ481" s="121"/>
      <c r="CA481" s="121"/>
      <c r="CB481" s="121"/>
      <c r="CC481" s="121"/>
      <c r="CD481" s="118"/>
      <c r="CE481" s="118"/>
      <c r="CF481" s="26"/>
      <c r="CG481" s="26"/>
      <c r="CH481" s="26"/>
      <c r="CI481" s="26"/>
      <c r="CJ481" s="26"/>
      <c r="CK481" s="26"/>
      <c r="CL481" s="26"/>
      <c r="CM481" s="26"/>
      <c r="CN481" s="26"/>
      <c r="CO481" s="26"/>
      <c r="CP481" s="26"/>
      <c r="CQ481" s="26"/>
      <c r="CR481" s="26"/>
      <c r="CS481" s="26"/>
      <c r="CT481" s="26"/>
      <c r="CU481" s="26"/>
    </row>
    <row r="482" spans="1:99" ht="15.5" x14ac:dyDescent="0.35">
      <c r="A482" s="203" t="str">
        <f t="shared" si="181"/>
        <v/>
      </c>
      <c r="B482" s="161" t="str">
        <f>IF('Year 8 _2022'!$B481="","", 'Year 8 _2022'!$B481)</f>
        <v/>
      </c>
      <c r="C482" s="160" t="str">
        <f>IF('Year 8 _2022'!$C481="","", 'Year 8 _2022'!$C481)</f>
        <v>NA</v>
      </c>
      <c r="D482" s="149" t="str">
        <f>IF('Year 8 _2022'!$D481="","", 'Year 8 _2022'!$D481)</f>
        <v/>
      </c>
      <c r="E482" s="138"/>
      <c r="F482" s="230" t="str">
        <f>IF('Year 8 _2022'!$E481="","", 'Year 8 _2022'!$E481)</f>
        <v/>
      </c>
      <c r="G482" s="161" t="str">
        <f>IF('Year 8 _2022'!$AB481="","", 'Year 8 _2022'!$AB481)</f>
        <v/>
      </c>
      <c r="H482" s="120"/>
      <c r="I482" s="171" t="str">
        <f>IF('Year 8 _2022'!$I481="","", 'Year 8 _2022'!$I481)</f>
        <v/>
      </c>
      <c r="J482" s="181"/>
      <c r="K482" s="180" t="str">
        <f>IF('Year 8 _2022'!$J481="","", 'Year 8 _2022'!$J481)</f>
        <v/>
      </c>
      <c r="L482" s="181"/>
      <c r="M482" s="180">
        <f t="shared" si="190"/>
        <v>0</v>
      </c>
      <c r="N482" s="180" t="str">
        <f>IF('Year 8 _2022'!$L481="","", 'Year 8 _2022'!$L481)</f>
        <v/>
      </c>
      <c r="O482" s="181"/>
      <c r="P482" s="171">
        <f>IF('Year 8 _2022'!$O481="",0, ('Year 8 _2022'!$O481+'Year 8 _2022'!$R481))</f>
        <v>0</v>
      </c>
      <c r="Q482" s="181"/>
      <c r="R482" s="180">
        <f>IF('Year 8 _2022'!$P481="",0, 'Year 8 _2022'!$P481)</f>
        <v>0</v>
      </c>
      <c r="S482" s="242"/>
      <c r="T482" s="349"/>
      <c r="U482" s="242"/>
      <c r="V482" s="174">
        <f t="shared" si="182"/>
        <v>0</v>
      </c>
      <c r="W482" s="351"/>
      <c r="X482" s="175"/>
      <c r="Y482" s="180">
        <f>IF('Year 8 _2022'!$V481="",0, ('Year 8 _2022'!$V481+'Year 8 _2022'!$Y481))</f>
        <v>0</v>
      </c>
      <c r="Z482" s="181"/>
      <c r="AA482" s="162">
        <f>IF('Year 8 _2022'!$W481="",0, 'Year 8 _2022'!$W481)</f>
        <v>0</v>
      </c>
      <c r="AB482" s="184"/>
      <c r="AC482" s="353"/>
      <c r="AD482" s="120"/>
      <c r="AE482" s="174">
        <f t="shared" si="192"/>
        <v>0</v>
      </c>
      <c r="AF482" s="183"/>
      <c r="AG482" s="165" t="str">
        <f t="shared" si="183"/>
        <v/>
      </c>
      <c r="AH482" s="170" t="str">
        <f t="shared" si="184"/>
        <v/>
      </c>
      <c r="AI482" s="153">
        <f t="shared" si="169"/>
        <v>0</v>
      </c>
      <c r="AJ482" s="166" t="str">
        <f t="shared" si="185"/>
        <v>NA</v>
      </c>
      <c r="AK482" s="166" t="str">
        <f t="shared" si="170"/>
        <v/>
      </c>
      <c r="AL482" s="166" t="str">
        <f t="shared" si="171"/>
        <v/>
      </c>
      <c r="AM482" s="166" t="str">
        <f t="shared" si="172"/>
        <v/>
      </c>
      <c r="AN482" s="166">
        <f t="shared" si="173"/>
        <v>0</v>
      </c>
      <c r="AO482" s="166">
        <f t="shared" si="174"/>
        <v>0</v>
      </c>
      <c r="AP482" s="166">
        <f t="shared" si="175"/>
        <v>0</v>
      </c>
      <c r="AQ482" s="166">
        <f t="shared" si="176"/>
        <v>0</v>
      </c>
      <c r="AR482" s="167" t="str">
        <f>IF('Year 8 _2022'!$S481="","", 'Year 8 _2022'!$S481)</f>
        <v/>
      </c>
      <c r="AS482" s="166" t="str">
        <f>IF('Year 8 _2022'!$Z481="","", 'Year 8 _2022'!$Z481)</f>
        <v/>
      </c>
      <c r="AT482" s="166" t="str">
        <f t="shared" si="191"/>
        <v/>
      </c>
      <c r="AU482" s="166" t="str">
        <f t="shared" si="177"/>
        <v>NA</v>
      </c>
      <c r="AV482" s="166" t="str">
        <f>IF(AU482="NA","",IF(AU482=999999, "", IF(AU482=888888, "", IF(COUNTIF($AU$11:AU482,AU482)=1,AU482,""))))</f>
        <v/>
      </c>
      <c r="AW482" s="166" t="str">
        <f t="shared" si="178"/>
        <v>NA</v>
      </c>
      <c r="AX482" s="166" t="str">
        <f>IF(AW482="NA","",IF(AW482=999999, "", IF(AW482=888888, "", IF(COUNTIF($AW$11:AW482,AW482)=1,AW482,""))))</f>
        <v/>
      </c>
      <c r="AY482" s="166" t="str">
        <f t="shared" si="179"/>
        <v>NA</v>
      </c>
      <c r="AZ482" s="166" t="str">
        <f>IF(AY482="NA","",IF(AY482=999999, "", IF(AY482=888888, "", IF(COUNTIF($AY$11:AY482,AY482)=1,AY482,""))))</f>
        <v/>
      </c>
      <c r="BA482" s="166">
        <f t="shared" si="186"/>
        <v>0</v>
      </c>
      <c r="BB482" s="166">
        <f t="shared" si="187"/>
        <v>0</v>
      </c>
      <c r="BC482" s="166" t="str">
        <f t="shared" si="188"/>
        <v/>
      </c>
      <c r="BD482" s="166" t="str">
        <f t="shared" si="180"/>
        <v/>
      </c>
      <c r="BE482" s="120" t="str">
        <f t="shared" si="189"/>
        <v>NA</v>
      </c>
      <c r="BF482" s="120" t="str">
        <f>IF(BE482="NA","",IF(BE482=999999, "", IF(BE482=888888, "", IF(COUNTIF($BE$11:BE482,BE482)=1,BE482,""))))</f>
        <v/>
      </c>
      <c r="BG482" s="121"/>
      <c r="BH482" s="121"/>
      <c r="BI482" s="121"/>
      <c r="BJ482" s="121"/>
      <c r="BK482" s="121"/>
      <c r="BL482" s="121"/>
      <c r="BM482" s="119"/>
      <c r="BN482" s="119"/>
      <c r="BO482" s="119"/>
      <c r="BP482" s="119"/>
      <c r="BQ482" s="119"/>
      <c r="BR482" s="119"/>
      <c r="BS482" s="119"/>
      <c r="BT482" s="119"/>
      <c r="BU482" s="119"/>
      <c r="BV482" s="119"/>
      <c r="BW482" s="119"/>
      <c r="BX482" s="119"/>
      <c r="BY482" s="119"/>
      <c r="BZ482" s="121"/>
      <c r="CA482" s="121"/>
      <c r="CB482" s="121"/>
      <c r="CC482" s="121"/>
      <c r="CD482" s="118"/>
      <c r="CE482" s="118"/>
      <c r="CF482" s="26"/>
      <c r="CG482" s="26"/>
      <c r="CH482" s="26"/>
      <c r="CI482" s="26"/>
      <c r="CJ482" s="26"/>
      <c r="CK482" s="26"/>
      <c r="CL482" s="26"/>
      <c r="CM482" s="26"/>
      <c r="CN482" s="26"/>
      <c r="CO482" s="26"/>
      <c r="CP482" s="26"/>
      <c r="CQ482" s="26"/>
      <c r="CR482" s="26"/>
      <c r="CS482" s="26"/>
      <c r="CT482" s="26"/>
      <c r="CU482" s="26"/>
    </row>
    <row r="483" spans="1:99" ht="15.5" x14ac:dyDescent="0.35">
      <c r="A483" s="203" t="str">
        <f t="shared" si="181"/>
        <v/>
      </c>
      <c r="B483" s="161" t="str">
        <f>IF('Year 8 _2022'!$B482="","", 'Year 8 _2022'!$B482)</f>
        <v/>
      </c>
      <c r="C483" s="160" t="str">
        <f>IF('Year 8 _2022'!$C482="","", 'Year 8 _2022'!$C482)</f>
        <v>NA</v>
      </c>
      <c r="D483" s="149" t="str">
        <f>IF('Year 8 _2022'!$D482="","", 'Year 8 _2022'!$D482)</f>
        <v/>
      </c>
      <c r="E483" s="138"/>
      <c r="F483" s="230" t="str">
        <f>IF('Year 8 _2022'!$E482="","", 'Year 8 _2022'!$E482)</f>
        <v/>
      </c>
      <c r="G483" s="161" t="str">
        <f>IF('Year 8 _2022'!$AB482="","", 'Year 8 _2022'!$AB482)</f>
        <v/>
      </c>
      <c r="H483" s="120"/>
      <c r="I483" s="171" t="str">
        <f>IF('Year 8 _2022'!$I482="","", 'Year 8 _2022'!$I482)</f>
        <v/>
      </c>
      <c r="J483" s="181"/>
      <c r="K483" s="180" t="str">
        <f>IF('Year 8 _2022'!$J482="","", 'Year 8 _2022'!$J482)</f>
        <v/>
      </c>
      <c r="L483" s="181"/>
      <c r="M483" s="180">
        <f t="shared" si="190"/>
        <v>0</v>
      </c>
      <c r="N483" s="180" t="str">
        <f>IF('Year 8 _2022'!$L482="","", 'Year 8 _2022'!$L482)</f>
        <v/>
      </c>
      <c r="O483" s="181"/>
      <c r="P483" s="171">
        <f>IF('Year 8 _2022'!$O482="",0, ('Year 8 _2022'!$O482+'Year 8 _2022'!$R482))</f>
        <v>0</v>
      </c>
      <c r="Q483" s="181"/>
      <c r="R483" s="180">
        <f>IF('Year 8 _2022'!$P482="",0, 'Year 8 _2022'!$P482)</f>
        <v>0</v>
      </c>
      <c r="S483" s="242"/>
      <c r="T483" s="349"/>
      <c r="U483" s="242"/>
      <c r="V483" s="174">
        <f t="shared" si="182"/>
        <v>0</v>
      </c>
      <c r="W483" s="351"/>
      <c r="X483" s="175"/>
      <c r="Y483" s="180">
        <f>IF('Year 8 _2022'!$V482="",0, ('Year 8 _2022'!$V482+'Year 8 _2022'!$Y482))</f>
        <v>0</v>
      </c>
      <c r="Z483" s="181"/>
      <c r="AA483" s="162">
        <f>IF('Year 8 _2022'!$W482="",0, 'Year 8 _2022'!$W482)</f>
        <v>0</v>
      </c>
      <c r="AB483" s="184"/>
      <c r="AC483" s="353"/>
      <c r="AD483" s="120"/>
      <c r="AE483" s="174">
        <f t="shared" si="192"/>
        <v>0</v>
      </c>
      <c r="AF483" s="183"/>
      <c r="AG483" s="165" t="str">
        <f t="shared" si="183"/>
        <v/>
      </c>
      <c r="AH483" s="170" t="str">
        <f t="shared" si="184"/>
        <v/>
      </c>
      <c r="AI483" s="153">
        <f t="shared" si="169"/>
        <v>0</v>
      </c>
      <c r="AJ483" s="166" t="str">
        <f t="shared" si="185"/>
        <v>NA</v>
      </c>
      <c r="AK483" s="166" t="str">
        <f t="shared" si="170"/>
        <v/>
      </c>
      <c r="AL483" s="166" t="str">
        <f t="shared" si="171"/>
        <v/>
      </c>
      <c r="AM483" s="166" t="str">
        <f t="shared" si="172"/>
        <v/>
      </c>
      <c r="AN483" s="166">
        <f t="shared" si="173"/>
        <v>0</v>
      </c>
      <c r="AO483" s="166">
        <f t="shared" si="174"/>
        <v>0</v>
      </c>
      <c r="AP483" s="166">
        <f t="shared" si="175"/>
        <v>0</v>
      </c>
      <c r="AQ483" s="166">
        <f t="shared" si="176"/>
        <v>0</v>
      </c>
      <c r="AR483" s="167" t="str">
        <f>IF('Year 8 _2022'!$S482="","", 'Year 8 _2022'!$S482)</f>
        <v/>
      </c>
      <c r="AS483" s="166" t="str">
        <f>IF('Year 8 _2022'!$Z482="","", 'Year 8 _2022'!$Z482)</f>
        <v/>
      </c>
      <c r="AT483" s="166" t="str">
        <f t="shared" si="191"/>
        <v/>
      </c>
      <c r="AU483" s="166" t="str">
        <f t="shared" si="177"/>
        <v>NA</v>
      </c>
      <c r="AV483" s="166" t="str">
        <f>IF(AU483="NA","",IF(AU483=999999, "", IF(AU483=888888, "", IF(COUNTIF($AU$11:AU483,AU483)=1,AU483,""))))</f>
        <v/>
      </c>
      <c r="AW483" s="166" t="str">
        <f t="shared" si="178"/>
        <v>NA</v>
      </c>
      <c r="AX483" s="166" t="str">
        <f>IF(AW483="NA","",IF(AW483=999999, "", IF(AW483=888888, "", IF(COUNTIF($AW$11:AW483,AW483)=1,AW483,""))))</f>
        <v/>
      </c>
      <c r="AY483" s="166" t="str">
        <f t="shared" si="179"/>
        <v>NA</v>
      </c>
      <c r="AZ483" s="166" t="str">
        <f>IF(AY483="NA","",IF(AY483=999999, "", IF(AY483=888888, "", IF(COUNTIF($AY$11:AY483,AY483)=1,AY483,""))))</f>
        <v/>
      </c>
      <c r="BA483" s="166">
        <f t="shared" si="186"/>
        <v>0</v>
      </c>
      <c r="BB483" s="166">
        <f t="shared" si="187"/>
        <v>0</v>
      </c>
      <c r="BC483" s="166" t="str">
        <f t="shared" si="188"/>
        <v/>
      </c>
      <c r="BD483" s="166" t="str">
        <f t="shared" si="180"/>
        <v/>
      </c>
      <c r="BE483" s="120" t="str">
        <f t="shared" si="189"/>
        <v>NA</v>
      </c>
      <c r="BF483" s="120" t="str">
        <f>IF(BE483="NA","",IF(BE483=999999, "", IF(BE483=888888, "", IF(COUNTIF($BE$11:BE483,BE483)=1,BE483,""))))</f>
        <v/>
      </c>
      <c r="BG483" s="121"/>
      <c r="BH483" s="121"/>
      <c r="BI483" s="121"/>
      <c r="BJ483" s="121"/>
      <c r="BK483" s="121"/>
      <c r="BL483" s="121"/>
      <c r="BM483" s="119"/>
      <c r="BN483" s="119"/>
      <c r="BO483" s="119"/>
      <c r="BP483" s="119"/>
      <c r="BQ483" s="119"/>
      <c r="BR483" s="119"/>
      <c r="BS483" s="119"/>
      <c r="BT483" s="119"/>
      <c r="BU483" s="119"/>
      <c r="BV483" s="119"/>
      <c r="BW483" s="119"/>
      <c r="BX483" s="119"/>
      <c r="BY483" s="119"/>
      <c r="BZ483" s="121"/>
      <c r="CA483" s="121"/>
      <c r="CB483" s="121"/>
      <c r="CC483" s="121"/>
      <c r="CD483" s="118"/>
      <c r="CE483" s="118"/>
      <c r="CF483" s="26"/>
      <c r="CG483" s="26"/>
      <c r="CH483" s="26"/>
      <c r="CI483" s="26"/>
      <c r="CJ483" s="26"/>
      <c r="CK483" s="26"/>
      <c r="CL483" s="26"/>
      <c r="CM483" s="26"/>
      <c r="CN483" s="26"/>
      <c r="CO483" s="26"/>
      <c r="CP483" s="26"/>
      <c r="CQ483" s="26"/>
      <c r="CR483" s="26"/>
      <c r="CS483" s="26"/>
      <c r="CT483" s="26"/>
      <c r="CU483" s="26"/>
    </row>
    <row r="484" spans="1:99" ht="15.5" x14ac:dyDescent="0.35">
      <c r="A484" s="203" t="str">
        <f t="shared" si="181"/>
        <v/>
      </c>
      <c r="B484" s="161" t="str">
        <f>IF('Year 8 _2022'!$B483="","", 'Year 8 _2022'!$B483)</f>
        <v/>
      </c>
      <c r="C484" s="160" t="str">
        <f>IF('Year 8 _2022'!$C483="","", 'Year 8 _2022'!$C483)</f>
        <v>NA</v>
      </c>
      <c r="D484" s="149" t="str">
        <f>IF('Year 8 _2022'!$D483="","", 'Year 8 _2022'!$D483)</f>
        <v/>
      </c>
      <c r="E484" s="138"/>
      <c r="F484" s="230" t="str">
        <f>IF('Year 8 _2022'!$E483="","", 'Year 8 _2022'!$E483)</f>
        <v/>
      </c>
      <c r="G484" s="161" t="str">
        <f>IF('Year 8 _2022'!$AB483="","", 'Year 8 _2022'!$AB483)</f>
        <v/>
      </c>
      <c r="H484" s="120"/>
      <c r="I484" s="171" t="str">
        <f>IF('Year 8 _2022'!$I483="","", 'Year 8 _2022'!$I483)</f>
        <v/>
      </c>
      <c r="J484" s="181"/>
      <c r="K484" s="180" t="str">
        <f>IF('Year 8 _2022'!$J483="","", 'Year 8 _2022'!$J483)</f>
        <v/>
      </c>
      <c r="L484" s="181"/>
      <c r="M484" s="180">
        <f t="shared" si="190"/>
        <v>0</v>
      </c>
      <c r="N484" s="180" t="str">
        <f>IF('Year 8 _2022'!$L483="","", 'Year 8 _2022'!$L483)</f>
        <v/>
      </c>
      <c r="O484" s="181"/>
      <c r="P484" s="171">
        <f>IF('Year 8 _2022'!$O483="",0, ('Year 8 _2022'!$O483+'Year 8 _2022'!$R483))</f>
        <v>0</v>
      </c>
      <c r="Q484" s="181"/>
      <c r="R484" s="180">
        <f>IF('Year 8 _2022'!$P483="",0, 'Year 8 _2022'!$P483)</f>
        <v>0</v>
      </c>
      <c r="S484" s="242"/>
      <c r="T484" s="349"/>
      <c r="U484" s="242"/>
      <c r="V484" s="174">
        <f t="shared" si="182"/>
        <v>0</v>
      </c>
      <c r="W484" s="351"/>
      <c r="X484" s="175"/>
      <c r="Y484" s="180">
        <f>IF('Year 8 _2022'!$V483="",0, ('Year 8 _2022'!$V483+'Year 8 _2022'!$Y483))</f>
        <v>0</v>
      </c>
      <c r="Z484" s="181"/>
      <c r="AA484" s="162">
        <f>IF('Year 8 _2022'!$W483="",0, 'Year 8 _2022'!$W483)</f>
        <v>0</v>
      </c>
      <c r="AB484" s="184"/>
      <c r="AC484" s="353"/>
      <c r="AD484" s="120"/>
      <c r="AE484" s="174">
        <f t="shared" si="192"/>
        <v>0</v>
      </c>
      <c r="AF484" s="183"/>
      <c r="AG484" s="165" t="str">
        <f t="shared" si="183"/>
        <v/>
      </c>
      <c r="AH484" s="170" t="str">
        <f t="shared" si="184"/>
        <v/>
      </c>
      <c r="AI484" s="153">
        <f t="shared" si="169"/>
        <v>0</v>
      </c>
      <c r="AJ484" s="166" t="str">
        <f t="shared" si="185"/>
        <v>NA</v>
      </c>
      <c r="AK484" s="166" t="str">
        <f t="shared" si="170"/>
        <v/>
      </c>
      <c r="AL484" s="166" t="str">
        <f t="shared" si="171"/>
        <v/>
      </c>
      <c r="AM484" s="166" t="str">
        <f t="shared" si="172"/>
        <v/>
      </c>
      <c r="AN484" s="166">
        <f t="shared" si="173"/>
        <v>0</v>
      </c>
      <c r="AO484" s="166">
        <f t="shared" si="174"/>
        <v>0</v>
      </c>
      <c r="AP484" s="166">
        <f t="shared" si="175"/>
        <v>0</v>
      </c>
      <c r="AQ484" s="166">
        <f t="shared" si="176"/>
        <v>0</v>
      </c>
      <c r="AR484" s="167" t="str">
        <f>IF('Year 8 _2022'!$S483="","", 'Year 8 _2022'!$S483)</f>
        <v/>
      </c>
      <c r="AS484" s="166" t="str">
        <f>IF('Year 8 _2022'!$Z483="","", 'Year 8 _2022'!$Z483)</f>
        <v/>
      </c>
      <c r="AT484" s="166" t="str">
        <f t="shared" si="191"/>
        <v/>
      </c>
      <c r="AU484" s="166" t="str">
        <f t="shared" si="177"/>
        <v>NA</v>
      </c>
      <c r="AV484" s="166" t="str">
        <f>IF(AU484="NA","",IF(AU484=999999, "", IF(AU484=888888, "", IF(COUNTIF($AU$11:AU484,AU484)=1,AU484,""))))</f>
        <v/>
      </c>
      <c r="AW484" s="166" t="str">
        <f t="shared" si="178"/>
        <v>NA</v>
      </c>
      <c r="AX484" s="166" t="str">
        <f>IF(AW484="NA","",IF(AW484=999999, "", IF(AW484=888888, "", IF(COUNTIF($AW$11:AW484,AW484)=1,AW484,""))))</f>
        <v/>
      </c>
      <c r="AY484" s="166" t="str">
        <f t="shared" si="179"/>
        <v>NA</v>
      </c>
      <c r="AZ484" s="166" t="str">
        <f>IF(AY484="NA","",IF(AY484=999999, "", IF(AY484=888888, "", IF(COUNTIF($AY$11:AY484,AY484)=1,AY484,""))))</f>
        <v/>
      </c>
      <c r="BA484" s="166">
        <f t="shared" si="186"/>
        <v>0</v>
      </c>
      <c r="BB484" s="166">
        <f t="shared" si="187"/>
        <v>0</v>
      </c>
      <c r="BC484" s="166" t="str">
        <f t="shared" si="188"/>
        <v/>
      </c>
      <c r="BD484" s="166" t="str">
        <f t="shared" si="180"/>
        <v/>
      </c>
      <c r="BE484" s="120" t="str">
        <f t="shared" si="189"/>
        <v>NA</v>
      </c>
      <c r="BF484" s="120" t="str">
        <f>IF(BE484="NA","",IF(BE484=999999, "", IF(BE484=888888, "", IF(COUNTIF($BE$11:BE484,BE484)=1,BE484,""))))</f>
        <v/>
      </c>
      <c r="BG484" s="121"/>
      <c r="BH484" s="121"/>
      <c r="BI484" s="121"/>
      <c r="BJ484" s="121"/>
      <c r="BK484" s="121"/>
      <c r="BL484" s="121"/>
      <c r="BM484" s="119"/>
      <c r="BN484" s="119"/>
      <c r="BO484" s="119"/>
      <c r="BP484" s="119"/>
      <c r="BQ484" s="119"/>
      <c r="BR484" s="119"/>
      <c r="BS484" s="119"/>
      <c r="BT484" s="119"/>
      <c r="BU484" s="119"/>
      <c r="BV484" s="119"/>
      <c r="BW484" s="119"/>
      <c r="BX484" s="119"/>
      <c r="BY484" s="119"/>
      <c r="BZ484" s="121"/>
      <c r="CA484" s="121"/>
      <c r="CB484" s="121"/>
      <c r="CC484" s="121"/>
      <c r="CD484" s="118"/>
      <c r="CE484" s="118"/>
      <c r="CF484" s="26"/>
      <c r="CG484" s="26"/>
      <c r="CH484" s="26"/>
      <c r="CI484" s="26"/>
      <c r="CJ484" s="26"/>
      <c r="CK484" s="26"/>
      <c r="CL484" s="26"/>
      <c r="CM484" s="26"/>
      <c r="CN484" s="26"/>
      <c r="CO484" s="26"/>
      <c r="CP484" s="26"/>
      <c r="CQ484" s="26"/>
      <c r="CR484" s="26"/>
      <c r="CS484" s="26"/>
      <c r="CT484" s="26"/>
      <c r="CU484" s="26"/>
    </row>
    <row r="485" spans="1:99" ht="15.5" x14ac:dyDescent="0.35">
      <c r="A485" s="203" t="str">
        <f t="shared" si="181"/>
        <v/>
      </c>
      <c r="B485" s="161" t="str">
        <f>IF('Year 8 _2022'!$B484="","", 'Year 8 _2022'!$B484)</f>
        <v/>
      </c>
      <c r="C485" s="160" t="str">
        <f>IF('Year 8 _2022'!$C484="","", 'Year 8 _2022'!$C484)</f>
        <v>NA</v>
      </c>
      <c r="D485" s="149" t="str">
        <f>IF('Year 8 _2022'!$D484="","", 'Year 8 _2022'!$D484)</f>
        <v/>
      </c>
      <c r="E485" s="138"/>
      <c r="F485" s="230" t="str">
        <f>IF('Year 8 _2022'!$E484="","", 'Year 8 _2022'!$E484)</f>
        <v/>
      </c>
      <c r="G485" s="161" t="str">
        <f>IF('Year 8 _2022'!$AB484="","", 'Year 8 _2022'!$AB484)</f>
        <v/>
      </c>
      <c r="H485" s="120"/>
      <c r="I485" s="171" t="str">
        <f>IF('Year 8 _2022'!$I484="","", 'Year 8 _2022'!$I484)</f>
        <v/>
      </c>
      <c r="J485" s="181"/>
      <c r="K485" s="180" t="str">
        <f>IF('Year 8 _2022'!$J484="","", 'Year 8 _2022'!$J484)</f>
        <v/>
      </c>
      <c r="L485" s="181"/>
      <c r="M485" s="180">
        <f t="shared" si="190"/>
        <v>0</v>
      </c>
      <c r="N485" s="180" t="str">
        <f>IF('Year 8 _2022'!$L484="","", 'Year 8 _2022'!$L484)</f>
        <v/>
      </c>
      <c r="O485" s="181"/>
      <c r="P485" s="171">
        <f>IF('Year 8 _2022'!$O484="",0, ('Year 8 _2022'!$O484+'Year 8 _2022'!$R484))</f>
        <v>0</v>
      </c>
      <c r="Q485" s="181"/>
      <c r="R485" s="180">
        <f>IF('Year 8 _2022'!$P484="",0, 'Year 8 _2022'!$P484)</f>
        <v>0</v>
      </c>
      <c r="S485" s="242"/>
      <c r="T485" s="349"/>
      <c r="U485" s="242"/>
      <c r="V485" s="174">
        <f t="shared" si="182"/>
        <v>0</v>
      </c>
      <c r="W485" s="351"/>
      <c r="X485" s="175"/>
      <c r="Y485" s="180">
        <f>IF('Year 8 _2022'!$V484="",0, ('Year 8 _2022'!$V484+'Year 8 _2022'!$Y484))</f>
        <v>0</v>
      </c>
      <c r="Z485" s="181"/>
      <c r="AA485" s="162">
        <f>IF('Year 8 _2022'!$W484="",0, 'Year 8 _2022'!$W484)</f>
        <v>0</v>
      </c>
      <c r="AB485" s="184"/>
      <c r="AC485" s="353"/>
      <c r="AD485" s="120"/>
      <c r="AE485" s="174">
        <f t="shared" si="192"/>
        <v>0</v>
      </c>
      <c r="AF485" s="183"/>
      <c r="AG485" s="165" t="str">
        <f t="shared" si="183"/>
        <v/>
      </c>
      <c r="AH485" s="170" t="str">
        <f t="shared" si="184"/>
        <v/>
      </c>
      <c r="AI485" s="153">
        <f t="shared" si="169"/>
        <v>0</v>
      </c>
      <c r="AJ485" s="166" t="str">
        <f t="shared" si="185"/>
        <v>NA</v>
      </c>
      <c r="AK485" s="166" t="str">
        <f t="shared" si="170"/>
        <v/>
      </c>
      <c r="AL485" s="166" t="str">
        <f t="shared" si="171"/>
        <v/>
      </c>
      <c r="AM485" s="166" t="str">
        <f t="shared" si="172"/>
        <v/>
      </c>
      <c r="AN485" s="166">
        <f t="shared" si="173"/>
        <v>0</v>
      </c>
      <c r="AO485" s="166">
        <f t="shared" si="174"/>
        <v>0</v>
      </c>
      <c r="AP485" s="166">
        <f t="shared" si="175"/>
        <v>0</v>
      </c>
      <c r="AQ485" s="166">
        <f t="shared" si="176"/>
        <v>0</v>
      </c>
      <c r="AR485" s="167" t="str">
        <f>IF('Year 8 _2022'!$S484="","", 'Year 8 _2022'!$S484)</f>
        <v/>
      </c>
      <c r="AS485" s="166" t="str">
        <f>IF('Year 8 _2022'!$Z484="","", 'Year 8 _2022'!$Z484)</f>
        <v/>
      </c>
      <c r="AT485" s="166" t="str">
        <f t="shared" si="191"/>
        <v/>
      </c>
      <c r="AU485" s="166" t="str">
        <f t="shared" si="177"/>
        <v>NA</v>
      </c>
      <c r="AV485" s="166" t="str">
        <f>IF(AU485="NA","",IF(AU485=999999, "", IF(AU485=888888, "", IF(COUNTIF($AU$11:AU485,AU485)=1,AU485,""))))</f>
        <v/>
      </c>
      <c r="AW485" s="166" t="str">
        <f t="shared" si="178"/>
        <v>NA</v>
      </c>
      <c r="AX485" s="166" t="str">
        <f>IF(AW485="NA","",IF(AW485=999999, "", IF(AW485=888888, "", IF(COUNTIF($AW$11:AW485,AW485)=1,AW485,""))))</f>
        <v/>
      </c>
      <c r="AY485" s="166" t="str">
        <f t="shared" si="179"/>
        <v>NA</v>
      </c>
      <c r="AZ485" s="166" t="str">
        <f>IF(AY485="NA","",IF(AY485=999999, "", IF(AY485=888888, "", IF(COUNTIF($AY$11:AY485,AY485)=1,AY485,""))))</f>
        <v/>
      </c>
      <c r="BA485" s="166">
        <f t="shared" si="186"/>
        <v>0</v>
      </c>
      <c r="BB485" s="166">
        <f t="shared" si="187"/>
        <v>0</v>
      </c>
      <c r="BC485" s="166" t="str">
        <f t="shared" si="188"/>
        <v/>
      </c>
      <c r="BD485" s="166" t="str">
        <f t="shared" si="180"/>
        <v/>
      </c>
      <c r="BE485" s="120" t="str">
        <f t="shared" si="189"/>
        <v>NA</v>
      </c>
      <c r="BF485" s="120" t="str">
        <f>IF(BE485="NA","",IF(BE485=999999, "", IF(BE485=888888, "", IF(COUNTIF($BE$11:BE485,BE485)=1,BE485,""))))</f>
        <v/>
      </c>
      <c r="BG485" s="121"/>
      <c r="BH485" s="121"/>
      <c r="BI485" s="121"/>
      <c r="BJ485" s="121"/>
      <c r="BK485" s="121"/>
      <c r="BL485" s="121"/>
      <c r="BM485" s="119"/>
      <c r="BN485" s="119"/>
      <c r="BO485" s="119"/>
      <c r="BP485" s="119"/>
      <c r="BQ485" s="119"/>
      <c r="BR485" s="119"/>
      <c r="BS485" s="119"/>
      <c r="BT485" s="119"/>
      <c r="BU485" s="119"/>
      <c r="BV485" s="119"/>
      <c r="BW485" s="119"/>
      <c r="BX485" s="119"/>
      <c r="BY485" s="119"/>
      <c r="BZ485" s="121"/>
      <c r="CA485" s="121"/>
      <c r="CB485" s="121"/>
      <c r="CC485" s="121"/>
      <c r="CD485" s="118"/>
      <c r="CE485" s="118"/>
      <c r="CF485" s="26"/>
      <c r="CG485" s="26"/>
      <c r="CH485" s="26"/>
      <c r="CI485" s="26"/>
      <c r="CJ485" s="26"/>
      <c r="CK485" s="26"/>
      <c r="CL485" s="26"/>
      <c r="CM485" s="26"/>
      <c r="CN485" s="26"/>
      <c r="CO485" s="26"/>
      <c r="CP485" s="26"/>
      <c r="CQ485" s="26"/>
      <c r="CR485" s="26"/>
      <c r="CS485" s="26"/>
      <c r="CT485" s="26"/>
      <c r="CU485" s="26"/>
    </row>
    <row r="486" spans="1:99" ht="15.5" x14ac:dyDescent="0.35">
      <c r="A486" s="203" t="str">
        <f t="shared" si="181"/>
        <v/>
      </c>
      <c r="B486" s="161" t="str">
        <f>IF('Year 8 _2022'!$B485="","", 'Year 8 _2022'!$B485)</f>
        <v/>
      </c>
      <c r="C486" s="160" t="str">
        <f>IF('Year 8 _2022'!$C485="","", 'Year 8 _2022'!$C485)</f>
        <v>NA</v>
      </c>
      <c r="D486" s="149" t="str">
        <f>IF('Year 8 _2022'!$D485="","", 'Year 8 _2022'!$D485)</f>
        <v/>
      </c>
      <c r="E486" s="138"/>
      <c r="F486" s="230" t="str">
        <f>IF('Year 8 _2022'!$E485="","", 'Year 8 _2022'!$E485)</f>
        <v/>
      </c>
      <c r="G486" s="161" t="str">
        <f>IF('Year 8 _2022'!$AB485="","", 'Year 8 _2022'!$AB485)</f>
        <v/>
      </c>
      <c r="H486" s="120"/>
      <c r="I486" s="171" t="str">
        <f>IF('Year 8 _2022'!$I485="","", 'Year 8 _2022'!$I485)</f>
        <v/>
      </c>
      <c r="J486" s="181"/>
      <c r="K486" s="180" t="str">
        <f>IF('Year 8 _2022'!$J485="","", 'Year 8 _2022'!$J485)</f>
        <v/>
      </c>
      <c r="L486" s="181"/>
      <c r="M486" s="180">
        <f t="shared" si="190"/>
        <v>0</v>
      </c>
      <c r="N486" s="180" t="str">
        <f>IF('Year 8 _2022'!$L485="","", 'Year 8 _2022'!$L485)</f>
        <v/>
      </c>
      <c r="O486" s="181"/>
      <c r="P486" s="171">
        <f>IF('Year 8 _2022'!$O485="",0, ('Year 8 _2022'!$O485+'Year 8 _2022'!$R485))</f>
        <v>0</v>
      </c>
      <c r="Q486" s="181"/>
      <c r="R486" s="180">
        <f>IF('Year 8 _2022'!$P485="",0, 'Year 8 _2022'!$P485)</f>
        <v>0</v>
      </c>
      <c r="S486" s="242"/>
      <c r="T486" s="349"/>
      <c r="U486" s="242"/>
      <c r="V486" s="174">
        <f t="shared" si="182"/>
        <v>0</v>
      </c>
      <c r="W486" s="351"/>
      <c r="X486" s="175"/>
      <c r="Y486" s="180">
        <f>IF('Year 8 _2022'!$V485="",0, ('Year 8 _2022'!$V485+'Year 8 _2022'!$Y485))</f>
        <v>0</v>
      </c>
      <c r="Z486" s="181"/>
      <c r="AA486" s="162">
        <f>IF('Year 8 _2022'!$W485="",0, 'Year 8 _2022'!$W485)</f>
        <v>0</v>
      </c>
      <c r="AB486" s="184"/>
      <c r="AC486" s="353"/>
      <c r="AD486" s="120"/>
      <c r="AE486" s="174">
        <f t="shared" si="192"/>
        <v>0</v>
      </c>
      <c r="AF486" s="183"/>
      <c r="AG486" s="165" t="str">
        <f t="shared" si="183"/>
        <v/>
      </c>
      <c r="AH486" s="170" t="str">
        <f t="shared" si="184"/>
        <v/>
      </c>
      <c r="AI486" s="153">
        <f t="shared" si="169"/>
        <v>0</v>
      </c>
      <c r="AJ486" s="166" t="str">
        <f t="shared" si="185"/>
        <v>NA</v>
      </c>
      <c r="AK486" s="166" t="str">
        <f t="shared" si="170"/>
        <v/>
      </c>
      <c r="AL486" s="166" t="str">
        <f t="shared" si="171"/>
        <v/>
      </c>
      <c r="AM486" s="166" t="str">
        <f t="shared" si="172"/>
        <v/>
      </c>
      <c r="AN486" s="166">
        <f t="shared" si="173"/>
        <v>0</v>
      </c>
      <c r="AO486" s="166">
        <f t="shared" si="174"/>
        <v>0</v>
      </c>
      <c r="AP486" s="166">
        <f t="shared" si="175"/>
        <v>0</v>
      </c>
      <c r="AQ486" s="166">
        <f t="shared" si="176"/>
        <v>0</v>
      </c>
      <c r="AR486" s="167" t="str">
        <f>IF('Year 8 _2022'!$S485="","", 'Year 8 _2022'!$S485)</f>
        <v/>
      </c>
      <c r="AS486" s="166" t="str">
        <f>IF('Year 8 _2022'!$Z485="","", 'Year 8 _2022'!$Z485)</f>
        <v/>
      </c>
      <c r="AT486" s="166" t="str">
        <f t="shared" si="191"/>
        <v/>
      </c>
      <c r="AU486" s="166" t="str">
        <f t="shared" si="177"/>
        <v>NA</v>
      </c>
      <c r="AV486" s="166" t="str">
        <f>IF(AU486="NA","",IF(AU486=999999, "", IF(AU486=888888, "", IF(COUNTIF($AU$11:AU486,AU486)=1,AU486,""))))</f>
        <v/>
      </c>
      <c r="AW486" s="166" t="str">
        <f t="shared" si="178"/>
        <v>NA</v>
      </c>
      <c r="AX486" s="166" t="str">
        <f>IF(AW486="NA","",IF(AW486=999999, "", IF(AW486=888888, "", IF(COUNTIF($AW$11:AW486,AW486)=1,AW486,""))))</f>
        <v/>
      </c>
      <c r="AY486" s="166" t="str">
        <f t="shared" si="179"/>
        <v>NA</v>
      </c>
      <c r="AZ486" s="166" t="str">
        <f>IF(AY486="NA","",IF(AY486=999999, "", IF(AY486=888888, "", IF(COUNTIF($AY$11:AY486,AY486)=1,AY486,""))))</f>
        <v/>
      </c>
      <c r="BA486" s="166">
        <f t="shared" si="186"/>
        <v>0</v>
      </c>
      <c r="BB486" s="166">
        <f t="shared" si="187"/>
        <v>0</v>
      </c>
      <c r="BC486" s="166" t="str">
        <f t="shared" si="188"/>
        <v/>
      </c>
      <c r="BD486" s="166" t="str">
        <f t="shared" si="180"/>
        <v/>
      </c>
      <c r="BE486" s="120" t="str">
        <f t="shared" si="189"/>
        <v>NA</v>
      </c>
      <c r="BF486" s="120" t="str">
        <f>IF(BE486="NA","",IF(BE486=999999, "", IF(BE486=888888, "", IF(COUNTIF($BE$11:BE486,BE486)=1,BE486,""))))</f>
        <v/>
      </c>
      <c r="BG486" s="121"/>
      <c r="BH486" s="121"/>
      <c r="BI486" s="121"/>
      <c r="BJ486" s="121"/>
      <c r="BK486" s="121"/>
      <c r="BL486" s="121"/>
      <c r="BM486" s="119"/>
      <c r="BN486" s="119"/>
      <c r="BO486" s="119"/>
      <c r="BP486" s="119"/>
      <c r="BQ486" s="119"/>
      <c r="BR486" s="119"/>
      <c r="BS486" s="119"/>
      <c r="BT486" s="119"/>
      <c r="BU486" s="119"/>
      <c r="BV486" s="119"/>
      <c r="BW486" s="119"/>
      <c r="BX486" s="119"/>
      <c r="BY486" s="119"/>
      <c r="BZ486" s="121"/>
      <c r="CA486" s="121"/>
      <c r="CB486" s="121"/>
      <c r="CC486" s="121"/>
      <c r="CD486" s="118"/>
      <c r="CE486" s="118"/>
      <c r="CF486" s="26"/>
      <c r="CG486" s="26"/>
      <c r="CH486" s="26"/>
      <c r="CI486" s="26"/>
      <c r="CJ486" s="26"/>
      <c r="CK486" s="26"/>
      <c r="CL486" s="26"/>
      <c r="CM486" s="26"/>
      <c r="CN486" s="26"/>
      <c r="CO486" s="26"/>
      <c r="CP486" s="26"/>
      <c r="CQ486" s="26"/>
      <c r="CR486" s="26"/>
      <c r="CS486" s="26"/>
      <c r="CT486" s="26"/>
      <c r="CU486" s="26"/>
    </row>
    <row r="487" spans="1:99" ht="15.5" x14ac:dyDescent="0.35">
      <c r="A487" s="203" t="str">
        <f t="shared" si="181"/>
        <v/>
      </c>
      <c r="B487" s="161" t="str">
        <f>IF('Year 8 _2022'!$B486="","", 'Year 8 _2022'!$B486)</f>
        <v/>
      </c>
      <c r="C487" s="160" t="str">
        <f>IF('Year 8 _2022'!$C486="","", 'Year 8 _2022'!$C486)</f>
        <v>NA</v>
      </c>
      <c r="D487" s="149" t="str">
        <f>IF('Year 8 _2022'!$D486="","", 'Year 8 _2022'!$D486)</f>
        <v/>
      </c>
      <c r="E487" s="138"/>
      <c r="F487" s="230" t="str">
        <f>IF('Year 8 _2022'!$E486="","", 'Year 8 _2022'!$E486)</f>
        <v/>
      </c>
      <c r="G487" s="161" t="str">
        <f>IF('Year 8 _2022'!$AB486="","", 'Year 8 _2022'!$AB486)</f>
        <v/>
      </c>
      <c r="H487" s="120"/>
      <c r="I487" s="171" t="str">
        <f>IF('Year 8 _2022'!$I486="","", 'Year 8 _2022'!$I486)</f>
        <v/>
      </c>
      <c r="J487" s="181"/>
      <c r="K487" s="180" t="str">
        <f>IF('Year 8 _2022'!$J486="","", 'Year 8 _2022'!$J486)</f>
        <v/>
      </c>
      <c r="L487" s="181"/>
      <c r="M487" s="180">
        <f t="shared" si="190"/>
        <v>0</v>
      </c>
      <c r="N487" s="180" t="str">
        <f>IF('Year 8 _2022'!$L486="","", 'Year 8 _2022'!$L486)</f>
        <v/>
      </c>
      <c r="O487" s="181"/>
      <c r="P487" s="171">
        <f>IF('Year 8 _2022'!$O486="",0, ('Year 8 _2022'!$O486+'Year 8 _2022'!$R486))</f>
        <v>0</v>
      </c>
      <c r="Q487" s="181"/>
      <c r="R487" s="180">
        <f>IF('Year 8 _2022'!$P486="",0, 'Year 8 _2022'!$P486)</f>
        <v>0</v>
      </c>
      <c r="S487" s="242"/>
      <c r="T487" s="349"/>
      <c r="U487" s="242"/>
      <c r="V487" s="174">
        <f t="shared" si="182"/>
        <v>0</v>
      </c>
      <c r="W487" s="351"/>
      <c r="X487" s="175"/>
      <c r="Y487" s="180">
        <f>IF('Year 8 _2022'!$V486="",0, ('Year 8 _2022'!$V486+'Year 8 _2022'!$Y486))</f>
        <v>0</v>
      </c>
      <c r="Z487" s="181"/>
      <c r="AA487" s="162">
        <f>IF('Year 8 _2022'!$W486="",0, 'Year 8 _2022'!$W486)</f>
        <v>0</v>
      </c>
      <c r="AB487" s="184"/>
      <c r="AC487" s="353"/>
      <c r="AD487" s="120"/>
      <c r="AE487" s="174">
        <f t="shared" si="192"/>
        <v>0</v>
      </c>
      <c r="AF487" s="183"/>
      <c r="AG487" s="165" t="str">
        <f t="shared" si="183"/>
        <v/>
      </c>
      <c r="AH487" s="170" t="str">
        <f t="shared" si="184"/>
        <v/>
      </c>
      <c r="AI487" s="153">
        <f t="shared" si="169"/>
        <v>0</v>
      </c>
      <c r="AJ487" s="166" t="str">
        <f t="shared" si="185"/>
        <v>NA</v>
      </c>
      <c r="AK487" s="166" t="str">
        <f t="shared" si="170"/>
        <v/>
      </c>
      <c r="AL487" s="166" t="str">
        <f t="shared" si="171"/>
        <v/>
      </c>
      <c r="AM487" s="166" t="str">
        <f t="shared" si="172"/>
        <v/>
      </c>
      <c r="AN487" s="166">
        <f t="shared" si="173"/>
        <v>0</v>
      </c>
      <c r="AO487" s="166">
        <f t="shared" si="174"/>
        <v>0</v>
      </c>
      <c r="AP487" s="166">
        <f t="shared" si="175"/>
        <v>0</v>
      </c>
      <c r="AQ487" s="166">
        <f t="shared" si="176"/>
        <v>0</v>
      </c>
      <c r="AR487" s="167" t="str">
        <f>IF('Year 8 _2022'!$S486="","", 'Year 8 _2022'!$S486)</f>
        <v/>
      </c>
      <c r="AS487" s="166" t="str">
        <f>IF('Year 8 _2022'!$Z486="","", 'Year 8 _2022'!$Z486)</f>
        <v/>
      </c>
      <c r="AT487" s="166" t="str">
        <f t="shared" si="191"/>
        <v/>
      </c>
      <c r="AU487" s="166" t="str">
        <f t="shared" si="177"/>
        <v>NA</v>
      </c>
      <c r="AV487" s="166" t="str">
        <f>IF(AU487="NA","",IF(AU487=999999, "", IF(AU487=888888, "", IF(COUNTIF($AU$11:AU487,AU487)=1,AU487,""))))</f>
        <v/>
      </c>
      <c r="AW487" s="166" t="str">
        <f t="shared" si="178"/>
        <v>NA</v>
      </c>
      <c r="AX487" s="166" t="str">
        <f>IF(AW487="NA","",IF(AW487=999999, "", IF(AW487=888888, "", IF(COUNTIF($AW$11:AW487,AW487)=1,AW487,""))))</f>
        <v/>
      </c>
      <c r="AY487" s="166" t="str">
        <f t="shared" si="179"/>
        <v>NA</v>
      </c>
      <c r="AZ487" s="166" t="str">
        <f>IF(AY487="NA","",IF(AY487=999999, "", IF(AY487=888888, "", IF(COUNTIF($AY$11:AY487,AY487)=1,AY487,""))))</f>
        <v/>
      </c>
      <c r="BA487" s="166">
        <f t="shared" si="186"/>
        <v>0</v>
      </c>
      <c r="BB487" s="166">
        <f t="shared" si="187"/>
        <v>0</v>
      </c>
      <c r="BC487" s="166" t="str">
        <f t="shared" si="188"/>
        <v/>
      </c>
      <c r="BD487" s="166" t="str">
        <f t="shared" si="180"/>
        <v/>
      </c>
      <c r="BE487" s="120" t="str">
        <f t="shared" si="189"/>
        <v>NA</v>
      </c>
      <c r="BF487" s="120" t="str">
        <f>IF(BE487="NA","",IF(BE487=999999, "", IF(BE487=888888, "", IF(COUNTIF($BE$11:BE487,BE487)=1,BE487,""))))</f>
        <v/>
      </c>
      <c r="BG487" s="121"/>
      <c r="BH487" s="121"/>
      <c r="BI487" s="121"/>
      <c r="BJ487" s="121"/>
      <c r="BK487" s="121"/>
      <c r="BL487" s="121"/>
      <c r="BM487" s="119"/>
      <c r="BN487" s="119"/>
      <c r="BO487" s="119"/>
      <c r="BP487" s="119"/>
      <c r="BQ487" s="119"/>
      <c r="BR487" s="119"/>
      <c r="BS487" s="119"/>
      <c r="BT487" s="119"/>
      <c r="BU487" s="119"/>
      <c r="BV487" s="119"/>
      <c r="BW487" s="119"/>
      <c r="BX487" s="119"/>
      <c r="BY487" s="119"/>
      <c r="BZ487" s="121"/>
      <c r="CA487" s="121"/>
      <c r="CB487" s="121"/>
      <c r="CC487" s="121"/>
      <c r="CD487" s="118"/>
      <c r="CE487" s="118"/>
      <c r="CF487" s="26"/>
      <c r="CG487" s="26"/>
      <c r="CH487" s="26"/>
      <c r="CI487" s="26"/>
      <c r="CJ487" s="26"/>
      <c r="CK487" s="26"/>
      <c r="CL487" s="26"/>
      <c r="CM487" s="26"/>
      <c r="CN487" s="26"/>
      <c r="CO487" s="26"/>
      <c r="CP487" s="26"/>
      <c r="CQ487" s="26"/>
      <c r="CR487" s="26"/>
      <c r="CS487" s="26"/>
      <c r="CT487" s="26"/>
      <c r="CU487" s="26"/>
    </row>
    <row r="488" spans="1:99" ht="15.5" x14ac:dyDescent="0.35">
      <c r="A488" s="203" t="str">
        <f t="shared" si="181"/>
        <v/>
      </c>
      <c r="B488" s="161" t="str">
        <f>IF('Year 8 _2022'!$B487="","", 'Year 8 _2022'!$B487)</f>
        <v/>
      </c>
      <c r="C488" s="160" t="str">
        <f>IF('Year 8 _2022'!$C487="","", 'Year 8 _2022'!$C487)</f>
        <v>NA</v>
      </c>
      <c r="D488" s="149" t="str">
        <f>IF('Year 8 _2022'!$D487="","", 'Year 8 _2022'!$D487)</f>
        <v/>
      </c>
      <c r="E488" s="138"/>
      <c r="F488" s="230" t="str">
        <f>IF('Year 8 _2022'!$E487="","", 'Year 8 _2022'!$E487)</f>
        <v/>
      </c>
      <c r="G488" s="161" t="str">
        <f>IF('Year 8 _2022'!$AB487="","", 'Year 8 _2022'!$AB487)</f>
        <v/>
      </c>
      <c r="H488" s="120"/>
      <c r="I488" s="171" t="str">
        <f>IF('Year 8 _2022'!$I487="","", 'Year 8 _2022'!$I487)</f>
        <v/>
      </c>
      <c r="J488" s="181"/>
      <c r="K488" s="180" t="str">
        <f>IF('Year 8 _2022'!$J487="","", 'Year 8 _2022'!$J487)</f>
        <v/>
      </c>
      <c r="L488" s="181"/>
      <c r="M488" s="180">
        <f t="shared" si="190"/>
        <v>0</v>
      </c>
      <c r="N488" s="180" t="str">
        <f>IF('Year 8 _2022'!$L487="","", 'Year 8 _2022'!$L487)</f>
        <v/>
      </c>
      <c r="O488" s="181"/>
      <c r="P488" s="171">
        <f>IF('Year 8 _2022'!$O487="",0, ('Year 8 _2022'!$O487+'Year 8 _2022'!$R487))</f>
        <v>0</v>
      </c>
      <c r="Q488" s="181"/>
      <c r="R488" s="180">
        <f>IF('Year 8 _2022'!$P487="",0, 'Year 8 _2022'!$P487)</f>
        <v>0</v>
      </c>
      <c r="S488" s="242"/>
      <c r="T488" s="349"/>
      <c r="U488" s="242"/>
      <c r="V488" s="174">
        <f t="shared" si="182"/>
        <v>0</v>
      </c>
      <c r="W488" s="351"/>
      <c r="X488" s="175"/>
      <c r="Y488" s="180">
        <f>IF('Year 8 _2022'!$V487="",0, ('Year 8 _2022'!$V487+'Year 8 _2022'!$Y487))</f>
        <v>0</v>
      </c>
      <c r="Z488" s="181"/>
      <c r="AA488" s="162">
        <f>IF('Year 8 _2022'!$W487="",0, 'Year 8 _2022'!$W487)</f>
        <v>0</v>
      </c>
      <c r="AB488" s="184"/>
      <c r="AC488" s="353"/>
      <c r="AD488" s="120"/>
      <c r="AE488" s="174">
        <f t="shared" si="192"/>
        <v>0</v>
      </c>
      <c r="AF488" s="183"/>
      <c r="AG488" s="165" t="str">
        <f t="shared" si="183"/>
        <v/>
      </c>
      <c r="AH488" s="170" t="str">
        <f t="shared" si="184"/>
        <v/>
      </c>
      <c r="AI488" s="153">
        <f t="shared" si="169"/>
        <v>0</v>
      </c>
      <c r="AJ488" s="166" t="str">
        <f t="shared" si="185"/>
        <v>NA</v>
      </c>
      <c r="AK488" s="166" t="str">
        <f t="shared" si="170"/>
        <v/>
      </c>
      <c r="AL488" s="166" t="str">
        <f t="shared" si="171"/>
        <v/>
      </c>
      <c r="AM488" s="166" t="str">
        <f t="shared" si="172"/>
        <v/>
      </c>
      <c r="AN488" s="166">
        <f t="shared" si="173"/>
        <v>0</v>
      </c>
      <c r="AO488" s="166">
        <f t="shared" si="174"/>
        <v>0</v>
      </c>
      <c r="AP488" s="166">
        <f t="shared" si="175"/>
        <v>0</v>
      </c>
      <c r="AQ488" s="166">
        <f t="shared" si="176"/>
        <v>0</v>
      </c>
      <c r="AR488" s="167" t="str">
        <f>IF('Year 8 _2022'!$S487="","", 'Year 8 _2022'!$S487)</f>
        <v/>
      </c>
      <c r="AS488" s="166" t="str">
        <f>IF('Year 8 _2022'!$Z487="","", 'Year 8 _2022'!$Z487)</f>
        <v/>
      </c>
      <c r="AT488" s="166" t="str">
        <f t="shared" si="191"/>
        <v/>
      </c>
      <c r="AU488" s="166" t="str">
        <f t="shared" si="177"/>
        <v>NA</v>
      </c>
      <c r="AV488" s="166" t="str">
        <f>IF(AU488="NA","",IF(AU488=999999, "", IF(AU488=888888, "", IF(COUNTIF($AU$11:AU488,AU488)=1,AU488,""))))</f>
        <v/>
      </c>
      <c r="AW488" s="166" t="str">
        <f t="shared" si="178"/>
        <v>NA</v>
      </c>
      <c r="AX488" s="166" t="str">
        <f>IF(AW488="NA","",IF(AW488=999999, "", IF(AW488=888888, "", IF(COUNTIF($AW$11:AW488,AW488)=1,AW488,""))))</f>
        <v/>
      </c>
      <c r="AY488" s="166" t="str">
        <f t="shared" si="179"/>
        <v>NA</v>
      </c>
      <c r="AZ488" s="166" t="str">
        <f>IF(AY488="NA","",IF(AY488=999999, "", IF(AY488=888888, "", IF(COUNTIF($AY$11:AY488,AY488)=1,AY488,""))))</f>
        <v/>
      </c>
      <c r="BA488" s="166">
        <f t="shared" si="186"/>
        <v>0</v>
      </c>
      <c r="BB488" s="166">
        <f t="shared" si="187"/>
        <v>0</v>
      </c>
      <c r="BC488" s="166" t="str">
        <f t="shared" si="188"/>
        <v/>
      </c>
      <c r="BD488" s="166" t="str">
        <f t="shared" si="180"/>
        <v/>
      </c>
      <c r="BE488" s="120" t="str">
        <f t="shared" si="189"/>
        <v>NA</v>
      </c>
      <c r="BF488" s="120" t="str">
        <f>IF(BE488="NA","",IF(BE488=999999, "", IF(BE488=888888, "", IF(COUNTIF($BE$11:BE488,BE488)=1,BE488,""))))</f>
        <v/>
      </c>
      <c r="BG488" s="121"/>
      <c r="BH488" s="121"/>
      <c r="BI488" s="121"/>
      <c r="BJ488" s="121"/>
      <c r="BK488" s="121"/>
      <c r="BL488" s="121"/>
      <c r="BM488" s="119"/>
      <c r="BN488" s="119"/>
      <c r="BO488" s="119"/>
      <c r="BP488" s="119"/>
      <c r="BQ488" s="119"/>
      <c r="BR488" s="119"/>
      <c r="BS488" s="119"/>
      <c r="BT488" s="119"/>
      <c r="BU488" s="119"/>
      <c r="BV488" s="119"/>
      <c r="BW488" s="119"/>
      <c r="BX488" s="119"/>
      <c r="BY488" s="119"/>
      <c r="BZ488" s="121"/>
      <c r="CA488" s="121"/>
      <c r="CB488" s="121"/>
      <c r="CC488" s="121"/>
      <c r="CD488" s="118"/>
      <c r="CE488" s="118"/>
      <c r="CF488" s="26"/>
      <c r="CG488" s="26"/>
      <c r="CH488" s="26"/>
      <c r="CI488" s="26"/>
      <c r="CJ488" s="26"/>
      <c r="CK488" s="26"/>
      <c r="CL488" s="26"/>
      <c r="CM488" s="26"/>
      <c r="CN488" s="26"/>
      <c r="CO488" s="26"/>
      <c r="CP488" s="26"/>
      <c r="CQ488" s="26"/>
      <c r="CR488" s="26"/>
      <c r="CS488" s="26"/>
      <c r="CT488" s="26"/>
      <c r="CU488" s="26"/>
    </row>
    <row r="489" spans="1:99" ht="15.5" x14ac:dyDescent="0.35">
      <c r="A489" s="203" t="str">
        <f t="shared" si="181"/>
        <v/>
      </c>
      <c r="B489" s="161" t="str">
        <f>IF('Year 8 _2022'!$B488="","", 'Year 8 _2022'!$B488)</f>
        <v/>
      </c>
      <c r="C489" s="160" t="str">
        <f>IF('Year 8 _2022'!$C488="","", 'Year 8 _2022'!$C488)</f>
        <v>NA</v>
      </c>
      <c r="D489" s="149" t="str">
        <f>IF('Year 8 _2022'!$D488="","", 'Year 8 _2022'!$D488)</f>
        <v/>
      </c>
      <c r="E489" s="138"/>
      <c r="F489" s="230" t="str">
        <f>IF('Year 8 _2022'!$E488="","", 'Year 8 _2022'!$E488)</f>
        <v/>
      </c>
      <c r="G489" s="161" t="str">
        <f>IF('Year 8 _2022'!$AB488="","", 'Year 8 _2022'!$AB488)</f>
        <v/>
      </c>
      <c r="H489" s="120"/>
      <c r="I489" s="171" t="str">
        <f>IF('Year 8 _2022'!$I488="","", 'Year 8 _2022'!$I488)</f>
        <v/>
      </c>
      <c r="J489" s="181"/>
      <c r="K489" s="180" t="str">
        <f>IF('Year 8 _2022'!$J488="","", 'Year 8 _2022'!$J488)</f>
        <v/>
      </c>
      <c r="L489" s="181"/>
      <c r="M489" s="180">
        <f t="shared" si="190"/>
        <v>0</v>
      </c>
      <c r="N489" s="180" t="str">
        <f>IF('Year 8 _2022'!$L488="","", 'Year 8 _2022'!$L488)</f>
        <v/>
      </c>
      <c r="O489" s="181"/>
      <c r="P489" s="171">
        <f>IF('Year 8 _2022'!$O488="",0, ('Year 8 _2022'!$O488+'Year 8 _2022'!$R488))</f>
        <v>0</v>
      </c>
      <c r="Q489" s="181"/>
      <c r="R489" s="180">
        <f>IF('Year 8 _2022'!$P488="",0, 'Year 8 _2022'!$P488)</f>
        <v>0</v>
      </c>
      <c r="S489" s="242"/>
      <c r="T489" s="349"/>
      <c r="U489" s="242"/>
      <c r="V489" s="174">
        <f t="shared" si="182"/>
        <v>0</v>
      </c>
      <c r="W489" s="351"/>
      <c r="X489" s="175"/>
      <c r="Y489" s="180">
        <f>IF('Year 8 _2022'!$V488="",0, ('Year 8 _2022'!$V488+'Year 8 _2022'!$Y488))</f>
        <v>0</v>
      </c>
      <c r="Z489" s="181"/>
      <c r="AA489" s="162">
        <f>IF('Year 8 _2022'!$W488="",0, 'Year 8 _2022'!$W488)</f>
        <v>0</v>
      </c>
      <c r="AB489" s="184"/>
      <c r="AC489" s="353"/>
      <c r="AD489" s="120"/>
      <c r="AE489" s="174">
        <f t="shared" si="192"/>
        <v>0</v>
      </c>
      <c r="AF489" s="183"/>
      <c r="AG489" s="165" t="str">
        <f t="shared" si="183"/>
        <v/>
      </c>
      <c r="AH489" s="170" t="str">
        <f t="shared" si="184"/>
        <v/>
      </c>
      <c r="AI489" s="153">
        <f t="shared" si="169"/>
        <v>0</v>
      </c>
      <c r="AJ489" s="166" t="str">
        <f t="shared" si="185"/>
        <v>NA</v>
      </c>
      <c r="AK489" s="166" t="str">
        <f t="shared" si="170"/>
        <v/>
      </c>
      <c r="AL489" s="166" t="str">
        <f t="shared" si="171"/>
        <v/>
      </c>
      <c r="AM489" s="166" t="str">
        <f t="shared" si="172"/>
        <v/>
      </c>
      <c r="AN489" s="166">
        <f t="shared" si="173"/>
        <v>0</v>
      </c>
      <c r="AO489" s="166">
        <f t="shared" si="174"/>
        <v>0</v>
      </c>
      <c r="AP489" s="166">
        <f t="shared" si="175"/>
        <v>0</v>
      </c>
      <c r="AQ489" s="166">
        <f t="shared" si="176"/>
        <v>0</v>
      </c>
      <c r="AR489" s="167" t="str">
        <f>IF('Year 8 _2022'!$S488="","", 'Year 8 _2022'!$S488)</f>
        <v/>
      </c>
      <c r="AS489" s="166" t="str">
        <f>IF('Year 8 _2022'!$Z488="","", 'Year 8 _2022'!$Z488)</f>
        <v/>
      </c>
      <c r="AT489" s="166" t="str">
        <f t="shared" si="191"/>
        <v/>
      </c>
      <c r="AU489" s="166" t="str">
        <f t="shared" si="177"/>
        <v>NA</v>
      </c>
      <c r="AV489" s="166" t="str">
        <f>IF(AU489="NA","",IF(AU489=999999, "", IF(AU489=888888, "", IF(COUNTIF($AU$11:AU489,AU489)=1,AU489,""))))</f>
        <v/>
      </c>
      <c r="AW489" s="166" t="str">
        <f t="shared" si="178"/>
        <v>NA</v>
      </c>
      <c r="AX489" s="166" t="str">
        <f>IF(AW489="NA","",IF(AW489=999999, "", IF(AW489=888888, "", IF(COUNTIF($AW$11:AW489,AW489)=1,AW489,""))))</f>
        <v/>
      </c>
      <c r="AY489" s="166" t="str">
        <f t="shared" si="179"/>
        <v>NA</v>
      </c>
      <c r="AZ489" s="166" t="str">
        <f>IF(AY489="NA","",IF(AY489=999999, "", IF(AY489=888888, "", IF(COUNTIF($AY$11:AY489,AY489)=1,AY489,""))))</f>
        <v/>
      </c>
      <c r="BA489" s="166">
        <f t="shared" si="186"/>
        <v>0</v>
      </c>
      <c r="BB489" s="166">
        <f t="shared" si="187"/>
        <v>0</v>
      </c>
      <c r="BC489" s="166" t="str">
        <f t="shared" si="188"/>
        <v/>
      </c>
      <c r="BD489" s="166" t="str">
        <f t="shared" si="180"/>
        <v/>
      </c>
      <c r="BE489" s="120" t="str">
        <f t="shared" si="189"/>
        <v>NA</v>
      </c>
      <c r="BF489" s="120" t="str">
        <f>IF(BE489="NA","",IF(BE489=999999, "", IF(BE489=888888, "", IF(COUNTIF($BE$11:BE489,BE489)=1,BE489,""))))</f>
        <v/>
      </c>
      <c r="BG489" s="121"/>
      <c r="BH489" s="121"/>
      <c r="BI489" s="121"/>
      <c r="BJ489" s="121"/>
      <c r="BK489" s="121"/>
      <c r="BL489" s="121"/>
      <c r="BM489" s="119"/>
      <c r="BN489" s="119"/>
      <c r="BO489" s="119"/>
      <c r="BP489" s="119"/>
      <c r="BQ489" s="119"/>
      <c r="BR489" s="119"/>
      <c r="BS489" s="119"/>
      <c r="BT489" s="119"/>
      <c r="BU489" s="119"/>
      <c r="BV489" s="119"/>
      <c r="BW489" s="119"/>
      <c r="BX489" s="119"/>
      <c r="BY489" s="119"/>
      <c r="BZ489" s="121"/>
      <c r="CA489" s="121"/>
      <c r="CB489" s="121"/>
      <c r="CC489" s="121"/>
      <c r="CD489" s="118"/>
      <c r="CE489" s="118"/>
      <c r="CF489" s="26"/>
      <c r="CG489" s="26"/>
      <c r="CH489" s="26"/>
      <c r="CI489" s="26"/>
      <c r="CJ489" s="26"/>
      <c r="CK489" s="26"/>
      <c r="CL489" s="26"/>
      <c r="CM489" s="26"/>
      <c r="CN489" s="26"/>
      <c r="CO489" s="26"/>
      <c r="CP489" s="26"/>
      <c r="CQ489" s="26"/>
      <c r="CR489" s="26"/>
      <c r="CS489" s="26"/>
      <c r="CT489" s="26"/>
      <c r="CU489" s="26"/>
    </row>
    <row r="490" spans="1:99" ht="15.5" x14ac:dyDescent="0.35">
      <c r="A490" s="203" t="str">
        <f t="shared" si="181"/>
        <v/>
      </c>
      <c r="B490" s="161" t="str">
        <f>IF('Year 8 _2022'!$B489="","", 'Year 8 _2022'!$B489)</f>
        <v/>
      </c>
      <c r="C490" s="160" t="str">
        <f>IF('Year 8 _2022'!$C489="","", 'Year 8 _2022'!$C489)</f>
        <v>NA</v>
      </c>
      <c r="D490" s="149" t="str">
        <f>IF('Year 8 _2022'!$D489="","", 'Year 8 _2022'!$D489)</f>
        <v/>
      </c>
      <c r="E490" s="138"/>
      <c r="F490" s="230" t="str">
        <f>IF('Year 8 _2022'!$E489="","", 'Year 8 _2022'!$E489)</f>
        <v/>
      </c>
      <c r="G490" s="161" t="str">
        <f>IF('Year 8 _2022'!$AB489="","", 'Year 8 _2022'!$AB489)</f>
        <v/>
      </c>
      <c r="H490" s="120"/>
      <c r="I490" s="171" t="str">
        <f>IF('Year 8 _2022'!$I489="","", 'Year 8 _2022'!$I489)</f>
        <v/>
      </c>
      <c r="J490" s="181"/>
      <c r="K490" s="180" t="str">
        <f>IF('Year 8 _2022'!$J489="","", 'Year 8 _2022'!$J489)</f>
        <v/>
      </c>
      <c r="L490" s="181"/>
      <c r="M490" s="180">
        <f t="shared" si="190"/>
        <v>0</v>
      </c>
      <c r="N490" s="180" t="str">
        <f>IF('Year 8 _2022'!$L489="","", 'Year 8 _2022'!$L489)</f>
        <v/>
      </c>
      <c r="O490" s="181"/>
      <c r="P490" s="171">
        <f>IF('Year 8 _2022'!$O489="",0, ('Year 8 _2022'!$O489+'Year 8 _2022'!$R489))</f>
        <v>0</v>
      </c>
      <c r="Q490" s="181"/>
      <c r="R490" s="180">
        <f>IF('Year 8 _2022'!$P489="",0, 'Year 8 _2022'!$P489)</f>
        <v>0</v>
      </c>
      <c r="S490" s="242"/>
      <c r="T490" s="349"/>
      <c r="U490" s="242"/>
      <c r="V490" s="174">
        <f t="shared" si="182"/>
        <v>0</v>
      </c>
      <c r="W490" s="351"/>
      <c r="X490" s="175"/>
      <c r="Y490" s="180">
        <f>IF('Year 8 _2022'!$V489="",0, ('Year 8 _2022'!$V489+'Year 8 _2022'!$Y489))</f>
        <v>0</v>
      </c>
      <c r="Z490" s="181"/>
      <c r="AA490" s="162">
        <f>IF('Year 8 _2022'!$W489="",0, 'Year 8 _2022'!$W489)</f>
        <v>0</v>
      </c>
      <c r="AB490" s="184"/>
      <c r="AC490" s="353"/>
      <c r="AD490" s="120"/>
      <c r="AE490" s="174">
        <f t="shared" si="192"/>
        <v>0</v>
      </c>
      <c r="AF490" s="183"/>
      <c r="AG490" s="165" t="str">
        <f t="shared" si="183"/>
        <v/>
      </c>
      <c r="AH490" s="170" t="str">
        <f t="shared" si="184"/>
        <v/>
      </c>
      <c r="AI490" s="153">
        <f t="shared" si="169"/>
        <v>0</v>
      </c>
      <c r="AJ490" s="166" t="str">
        <f t="shared" si="185"/>
        <v>NA</v>
      </c>
      <c r="AK490" s="166" t="str">
        <f t="shared" si="170"/>
        <v/>
      </c>
      <c r="AL490" s="166" t="str">
        <f t="shared" si="171"/>
        <v/>
      </c>
      <c r="AM490" s="166" t="str">
        <f t="shared" si="172"/>
        <v/>
      </c>
      <c r="AN490" s="166">
        <f t="shared" si="173"/>
        <v>0</v>
      </c>
      <c r="AO490" s="166">
        <f t="shared" si="174"/>
        <v>0</v>
      </c>
      <c r="AP490" s="166">
        <f t="shared" si="175"/>
        <v>0</v>
      </c>
      <c r="AQ490" s="166">
        <f t="shared" si="176"/>
        <v>0</v>
      </c>
      <c r="AR490" s="167" t="str">
        <f>IF('Year 8 _2022'!$S489="","", 'Year 8 _2022'!$S489)</f>
        <v/>
      </c>
      <c r="AS490" s="166" t="str">
        <f>IF('Year 8 _2022'!$Z489="","", 'Year 8 _2022'!$Z489)</f>
        <v/>
      </c>
      <c r="AT490" s="166" t="str">
        <f t="shared" si="191"/>
        <v/>
      </c>
      <c r="AU490" s="166" t="str">
        <f t="shared" si="177"/>
        <v>NA</v>
      </c>
      <c r="AV490" s="166" t="str">
        <f>IF(AU490="NA","",IF(AU490=999999, "", IF(AU490=888888, "", IF(COUNTIF($AU$11:AU490,AU490)=1,AU490,""))))</f>
        <v/>
      </c>
      <c r="AW490" s="166" t="str">
        <f t="shared" si="178"/>
        <v>NA</v>
      </c>
      <c r="AX490" s="166" t="str">
        <f>IF(AW490="NA","",IF(AW490=999999, "", IF(AW490=888888, "", IF(COUNTIF($AW$11:AW490,AW490)=1,AW490,""))))</f>
        <v/>
      </c>
      <c r="AY490" s="166" t="str">
        <f t="shared" si="179"/>
        <v>NA</v>
      </c>
      <c r="AZ490" s="166" t="str">
        <f>IF(AY490="NA","",IF(AY490=999999, "", IF(AY490=888888, "", IF(COUNTIF($AY$11:AY490,AY490)=1,AY490,""))))</f>
        <v/>
      </c>
      <c r="BA490" s="166">
        <f t="shared" si="186"/>
        <v>0</v>
      </c>
      <c r="BB490" s="166">
        <f t="shared" si="187"/>
        <v>0</v>
      </c>
      <c r="BC490" s="166" t="str">
        <f t="shared" si="188"/>
        <v/>
      </c>
      <c r="BD490" s="166" t="str">
        <f t="shared" si="180"/>
        <v/>
      </c>
      <c r="BE490" s="120" t="str">
        <f t="shared" si="189"/>
        <v>NA</v>
      </c>
      <c r="BF490" s="120" t="str">
        <f>IF(BE490="NA","",IF(BE490=999999, "", IF(BE490=888888, "", IF(COUNTIF($BE$11:BE490,BE490)=1,BE490,""))))</f>
        <v/>
      </c>
      <c r="BG490" s="121"/>
      <c r="BH490" s="121"/>
      <c r="BI490" s="121"/>
      <c r="BJ490" s="121"/>
      <c r="BK490" s="121"/>
      <c r="BL490" s="121"/>
      <c r="BM490" s="119"/>
      <c r="BN490" s="119"/>
      <c r="BO490" s="119"/>
      <c r="BP490" s="119"/>
      <c r="BQ490" s="119"/>
      <c r="BR490" s="119"/>
      <c r="BS490" s="119"/>
      <c r="BT490" s="119"/>
      <c r="BU490" s="119"/>
      <c r="BV490" s="119"/>
      <c r="BW490" s="119"/>
      <c r="BX490" s="119"/>
      <c r="BY490" s="119"/>
      <c r="BZ490" s="121"/>
      <c r="CA490" s="121"/>
      <c r="CB490" s="121"/>
      <c r="CC490" s="121"/>
      <c r="CD490" s="118"/>
      <c r="CE490" s="118"/>
      <c r="CF490" s="26"/>
      <c r="CG490" s="26"/>
      <c r="CH490" s="26"/>
      <c r="CI490" s="26"/>
      <c r="CJ490" s="26"/>
      <c r="CK490" s="26"/>
      <c r="CL490" s="26"/>
      <c r="CM490" s="26"/>
      <c r="CN490" s="26"/>
      <c r="CO490" s="26"/>
      <c r="CP490" s="26"/>
      <c r="CQ490" s="26"/>
      <c r="CR490" s="26"/>
      <c r="CS490" s="26"/>
      <c r="CT490" s="26"/>
      <c r="CU490" s="26"/>
    </row>
    <row r="491" spans="1:99" ht="15.5" x14ac:dyDescent="0.35">
      <c r="A491" s="203" t="str">
        <f t="shared" si="181"/>
        <v/>
      </c>
      <c r="B491" s="161" t="str">
        <f>IF('Year 8 _2022'!$B490="","", 'Year 8 _2022'!$B490)</f>
        <v/>
      </c>
      <c r="C491" s="160" t="str">
        <f>IF('Year 8 _2022'!$C490="","", 'Year 8 _2022'!$C490)</f>
        <v>NA</v>
      </c>
      <c r="D491" s="149" t="str">
        <f>IF('Year 8 _2022'!$D490="","", 'Year 8 _2022'!$D490)</f>
        <v/>
      </c>
      <c r="E491" s="138"/>
      <c r="F491" s="230" t="str">
        <f>IF('Year 8 _2022'!$E490="","", 'Year 8 _2022'!$E490)</f>
        <v/>
      </c>
      <c r="G491" s="161" t="str">
        <f>IF('Year 8 _2022'!$AB490="","", 'Year 8 _2022'!$AB490)</f>
        <v/>
      </c>
      <c r="H491" s="120"/>
      <c r="I491" s="171" t="str">
        <f>IF('Year 8 _2022'!$I490="","", 'Year 8 _2022'!$I490)</f>
        <v/>
      </c>
      <c r="J491" s="181"/>
      <c r="K491" s="180" t="str">
        <f>IF('Year 8 _2022'!$J490="","", 'Year 8 _2022'!$J490)</f>
        <v/>
      </c>
      <c r="L491" s="181"/>
      <c r="M491" s="180">
        <f t="shared" si="190"/>
        <v>0</v>
      </c>
      <c r="N491" s="180" t="str">
        <f>IF('Year 8 _2022'!$L490="","", 'Year 8 _2022'!$L490)</f>
        <v/>
      </c>
      <c r="O491" s="181"/>
      <c r="P491" s="171">
        <f>IF('Year 8 _2022'!$O490="",0, ('Year 8 _2022'!$O490+'Year 8 _2022'!$R490))</f>
        <v>0</v>
      </c>
      <c r="Q491" s="181"/>
      <c r="R491" s="180">
        <f>IF('Year 8 _2022'!$P490="",0, 'Year 8 _2022'!$P490)</f>
        <v>0</v>
      </c>
      <c r="S491" s="242"/>
      <c r="T491" s="349"/>
      <c r="U491" s="242"/>
      <c r="V491" s="174">
        <f t="shared" si="182"/>
        <v>0</v>
      </c>
      <c r="W491" s="351"/>
      <c r="X491" s="175"/>
      <c r="Y491" s="180">
        <f>IF('Year 8 _2022'!$V490="",0, ('Year 8 _2022'!$V490+'Year 8 _2022'!$Y490))</f>
        <v>0</v>
      </c>
      <c r="Z491" s="181"/>
      <c r="AA491" s="162">
        <f>IF('Year 8 _2022'!$W490="",0, 'Year 8 _2022'!$W490)</f>
        <v>0</v>
      </c>
      <c r="AB491" s="184"/>
      <c r="AC491" s="353"/>
      <c r="AD491" s="120"/>
      <c r="AE491" s="174">
        <f t="shared" si="192"/>
        <v>0</v>
      </c>
      <c r="AF491" s="183"/>
      <c r="AG491" s="165" t="str">
        <f t="shared" si="183"/>
        <v/>
      </c>
      <c r="AH491" s="170" t="str">
        <f t="shared" si="184"/>
        <v/>
      </c>
      <c r="AI491" s="153">
        <f t="shared" si="169"/>
        <v>0</v>
      </c>
      <c r="AJ491" s="166" t="str">
        <f t="shared" si="185"/>
        <v>NA</v>
      </c>
      <c r="AK491" s="166" t="str">
        <f t="shared" si="170"/>
        <v/>
      </c>
      <c r="AL491" s="166" t="str">
        <f t="shared" si="171"/>
        <v/>
      </c>
      <c r="AM491" s="166" t="str">
        <f t="shared" si="172"/>
        <v/>
      </c>
      <c r="AN491" s="166">
        <f t="shared" ref="AN491:AN510" si="193">IF($Q491="",$P491,$Q491)</f>
        <v>0</v>
      </c>
      <c r="AO491" s="166">
        <f t="shared" ref="AO491:AO510" si="194">IF($S491="",$R491,$S491)</f>
        <v>0</v>
      </c>
      <c r="AP491" s="166">
        <f t="shared" ref="AP491:AP510" si="195">IF($Z491="",$Y491,$Z491)</f>
        <v>0</v>
      </c>
      <c r="AQ491" s="166">
        <f t="shared" ref="AQ491:AQ510" si="196">IF($AB491="",$AA491,$AB491)</f>
        <v>0</v>
      </c>
      <c r="AR491" s="167" t="str">
        <f>IF('Year 8 _2022'!$S490="","", 'Year 8 _2022'!$S490)</f>
        <v/>
      </c>
      <c r="AS491" s="166" t="str">
        <f>IF('Year 8 _2022'!$Z490="","", 'Year 8 _2022'!$Z490)</f>
        <v/>
      </c>
      <c r="AT491" s="166" t="str">
        <f t="shared" si="191"/>
        <v/>
      </c>
      <c r="AU491" s="166" t="str">
        <f t="shared" si="177"/>
        <v>NA</v>
      </c>
      <c r="AV491" s="166" t="str">
        <f>IF(AU491="NA","",IF(AU491=999999, "", IF(AU491=888888, "", IF(COUNTIF($AU$11:AU491,AU491)=1,AU491,""))))</f>
        <v/>
      </c>
      <c r="AW491" s="166" t="str">
        <f t="shared" si="178"/>
        <v>NA</v>
      </c>
      <c r="AX491" s="166" t="str">
        <f>IF(AW491="NA","",IF(AW491=999999, "", IF(AW491=888888, "", IF(COUNTIF($AW$11:AW491,AW491)=1,AW491,""))))</f>
        <v/>
      </c>
      <c r="AY491" s="166" t="str">
        <f t="shared" si="179"/>
        <v>NA</v>
      </c>
      <c r="AZ491" s="166" t="str">
        <f>IF(AY491="NA","",IF(AY491=999999, "", IF(AY491=888888, "", IF(COUNTIF($AY$11:AY491,AY491)=1,AY491,""))))</f>
        <v/>
      </c>
      <c r="BA491" s="166">
        <f t="shared" si="186"/>
        <v>0</v>
      </c>
      <c r="BB491" s="166">
        <f t="shared" si="187"/>
        <v>0</v>
      </c>
      <c r="BC491" s="166" t="str">
        <f t="shared" si="188"/>
        <v/>
      </c>
      <c r="BD491" s="166" t="str">
        <f t="shared" si="180"/>
        <v/>
      </c>
      <c r="BE491" s="120" t="str">
        <f t="shared" si="189"/>
        <v>NA</v>
      </c>
      <c r="BF491" s="120" t="str">
        <f>IF(BE491="NA","",IF(BE491=999999, "", IF(BE491=888888, "", IF(COUNTIF($BE$11:BE491,BE491)=1,BE491,""))))</f>
        <v/>
      </c>
      <c r="BG491" s="121"/>
      <c r="BH491" s="121"/>
      <c r="BI491" s="121"/>
      <c r="BJ491" s="121"/>
      <c r="BK491" s="121"/>
      <c r="BL491" s="121"/>
      <c r="BM491" s="119"/>
      <c r="BN491" s="119"/>
      <c r="BO491" s="119"/>
      <c r="BP491" s="119"/>
      <c r="BQ491" s="119"/>
      <c r="BR491" s="119"/>
      <c r="BS491" s="119"/>
      <c r="BT491" s="119"/>
      <c r="BU491" s="119"/>
      <c r="BV491" s="119"/>
      <c r="BW491" s="119"/>
      <c r="BX491" s="119"/>
      <c r="BY491" s="119"/>
      <c r="BZ491" s="121"/>
      <c r="CA491" s="121"/>
      <c r="CB491" s="121"/>
      <c r="CC491" s="121"/>
      <c r="CD491" s="118"/>
      <c r="CE491" s="118"/>
      <c r="CF491" s="26"/>
      <c r="CG491" s="26"/>
      <c r="CH491" s="26"/>
      <c r="CI491" s="26"/>
      <c r="CJ491" s="26"/>
      <c r="CK491" s="26"/>
      <c r="CL491" s="26"/>
      <c r="CM491" s="26"/>
      <c r="CN491" s="26"/>
      <c r="CO491" s="26"/>
      <c r="CP491" s="26"/>
      <c r="CQ491" s="26"/>
      <c r="CR491" s="26"/>
      <c r="CS491" s="26"/>
      <c r="CT491" s="26"/>
      <c r="CU491" s="26"/>
    </row>
    <row r="492" spans="1:99" ht="15.5" x14ac:dyDescent="0.35">
      <c r="A492" s="203" t="str">
        <f t="shared" si="181"/>
        <v/>
      </c>
      <c r="B492" s="161" t="str">
        <f>IF('Year 8 _2022'!$B491="","", 'Year 8 _2022'!$B491)</f>
        <v/>
      </c>
      <c r="C492" s="160" t="str">
        <f>IF('Year 8 _2022'!$C491="","", 'Year 8 _2022'!$C491)</f>
        <v>NA</v>
      </c>
      <c r="D492" s="149" t="str">
        <f>IF('Year 8 _2022'!$D491="","", 'Year 8 _2022'!$D491)</f>
        <v/>
      </c>
      <c r="E492" s="138"/>
      <c r="F492" s="230" t="str">
        <f>IF('Year 8 _2022'!$E491="","", 'Year 8 _2022'!$E491)</f>
        <v/>
      </c>
      <c r="G492" s="161" t="str">
        <f>IF('Year 8 _2022'!$AB491="","", 'Year 8 _2022'!$AB491)</f>
        <v/>
      </c>
      <c r="H492" s="120"/>
      <c r="I492" s="171" t="str">
        <f>IF('Year 8 _2022'!$I491="","", 'Year 8 _2022'!$I491)</f>
        <v/>
      </c>
      <c r="J492" s="181"/>
      <c r="K492" s="180" t="str">
        <f>IF('Year 8 _2022'!$J491="","", 'Year 8 _2022'!$J491)</f>
        <v/>
      </c>
      <c r="L492" s="181"/>
      <c r="M492" s="180">
        <f t="shared" si="190"/>
        <v>0</v>
      </c>
      <c r="N492" s="180" t="str">
        <f>IF('Year 8 _2022'!$L491="","", 'Year 8 _2022'!$L491)</f>
        <v/>
      </c>
      <c r="O492" s="181"/>
      <c r="P492" s="171">
        <f>IF('Year 8 _2022'!$O491="",0, ('Year 8 _2022'!$O491+'Year 8 _2022'!$R491))</f>
        <v>0</v>
      </c>
      <c r="Q492" s="181"/>
      <c r="R492" s="180">
        <f>IF('Year 8 _2022'!$P491="",0, 'Year 8 _2022'!$P491)</f>
        <v>0</v>
      </c>
      <c r="S492" s="242"/>
      <c r="T492" s="349"/>
      <c r="U492" s="242"/>
      <c r="V492" s="174">
        <f t="shared" si="182"/>
        <v>0</v>
      </c>
      <c r="W492" s="351"/>
      <c r="X492" s="175"/>
      <c r="Y492" s="180">
        <f>IF('Year 8 _2022'!$V491="",0, ('Year 8 _2022'!$V491+'Year 8 _2022'!$Y491))</f>
        <v>0</v>
      </c>
      <c r="Z492" s="181"/>
      <c r="AA492" s="162">
        <f>IF('Year 8 _2022'!$W491="",0, 'Year 8 _2022'!$W491)</f>
        <v>0</v>
      </c>
      <c r="AB492" s="184"/>
      <c r="AC492" s="353"/>
      <c r="AD492" s="120"/>
      <c r="AE492" s="174">
        <f t="shared" si="192"/>
        <v>0</v>
      </c>
      <c r="AF492" s="183"/>
      <c r="AG492" s="165" t="str">
        <f t="shared" si="183"/>
        <v/>
      </c>
      <c r="AH492" s="170" t="str">
        <f t="shared" si="184"/>
        <v/>
      </c>
      <c r="AI492" s="153">
        <f t="shared" si="169"/>
        <v>0</v>
      </c>
      <c r="AJ492" s="166" t="str">
        <f t="shared" si="185"/>
        <v>NA</v>
      </c>
      <c r="AK492" s="166" t="str">
        <f t="shared" si="170"/>
        <v/>
      </c>
      <c r="AL492" s="166" t="str">
        <f t="shared" si="171"/>
        <v/>
      </c>
      <c r="AM492" s="166" t="str">
        <f t="shared" si="172"/>
        <v/>
      </c>
      <c r="AN492" s="166">
        <f t="shared" si="193"/>
        <v>0</v>
      </c>
      <c r="AO492" s="166">
        <f t="shared" si="194"/>
        <v>0</v>
      </c>
      <c r="AP492" s="166">
        <f t="shared" si="195"/>
        <v>0</v>
      </c>
      <c r="AQ492" s="166">
        <f t="shared" si="196"/>
        <v>0</v>
      </c>
      <c r="AR492" s="167" t="str">
        <f>IF('Year 8 _2022'!$S491="","", 'Year 8 _2022'!$S491)</f>
        <v/>
      </c>
      <c r="AS492" s="166" t="str">
        <f>IF('Year 8 _2022'!$Z491="","", 'Year 8 _2022'!$Z491)</f>
        <v/>
      </c>
      <c r="AT492" s="166" t="str">
        <f t="shared" si="191"/>
        <v/>
      </c>
      <c r="AU492" s="166" t="str">
        <f t="shared" si="177"/>
        <v>NA</v>
      </c>
      <c r="AV492" s="166" t="str">
        <f>IF(AU492="NA","",IF(AU492=999999, "", IF(AU492=888888, "", IF(COUNTIF($AU$11:AU492,AU492)=1,AU492,""))))</f>
        <v/>
      </c>
      <c r="AW492" s="166" t="str">
        <f t="shared" si="178"/>
        <v>NA</v>
      </c>
      <c r="AX492" s="166" t="str">
        <f>IF(AW492="NA","",IF(AW492=999999, "", IF(AW492=888888, "", IF(COUNTIF($AW$11:AW492,AW492)=1,AW492,""))))</f>
        <v/>
      </c>
      <c r="AY492" s="166" t="str">
        <f t="shared" si="179"/>
        <v>NA</v>
      </c>
      <c r="AZ492" s="166" t="str">
        <f>IF(AY492="NA","",IF(AY492=999999, "", IF(AY492=888888, "", IF(COUNTIF($AY$11:AY492,AY492)=1,AY492,""))))</f>
        <v/>
      </c>
      <c r="BA492" s="166">
        <f t="shared" si="186"/>
        <v>0</v>
      </c>
      <c r="BB492" s="166">
        <f t="shared" si="187"/>
        <v>0</v>
      </c>
      <c r="BC492" s="166" t="str">
        <f t="shared" si="188"/>
        <v/>
      </c>
      <c r="BD492" s="166" t="str">
        <f t="shared" si="180"/>
        <v/>
      </c>
      <c r="BE492" s="120" t="str">
        <f t="shared" si="189"/>
        <v>NA</v>
      </c>
      <c r="BF492" s="120" t="str">
        <f>IF(BE492="NA","",IF(BE492=999999, "", IF(BE492=888888, "", IF(COUNTIF($BE$11:BE492,BE492)=1,BE492,""))))</f>
        <v/>
      </c>
      <c r="BG492" s="121"/>
      <c r="BH492" s="121"/>
      <c r="BI492" s="121"/>
      <c r="BJ492" s="121"/>
      <c r="BK492" s="121"/>
      <c r="BL492" s="121"/>
      <c r="BM492" s="119"/>
      <c r="BN492" s="119"/>
      <c r="BO492" s="119"/>
      <c r="BP492" s="119"/>
      <c r="BQ492" s="119"/>
      <c r="BR492" s="119"/>
      <c r="BS492" s="119"/>
      <c r="BT492" s="119"/>
      <c r="BU492" s="119"/>
      <c r="BV492" s="119"/>
      <c r="BW492" s="119"/>
      <c r="BX492" s="119"/>
      <c r="BY492" s="119"/>
      <c r="BZ492" s="121"/>
      <c r="CA492" s="121"/>
      <c r="CB492" s="121"/>
      <c r="CC492" s="121"/>
      <c r="CD492" s="118"/>
      <c r="CE492" s="118"/>
      <c r="CF492" s="26"/>
      <c r="CG492" s="26"/>
      <c r="CH492" s="26"/>
      <c r="CI492" s="26"/>
      <c r="CJ492" s="26"/>
      <c r="CK492" s="26"/>
      <c r="CL492" s="26"/>
      <c r="CM492" s="26"/>
      <c r="CN492" s="26"/>
      <c r="CO492" s="26"/>
      <c r="CP492" s="26"/>
      <c r="CQ492" s="26"/>
      <c r="CR492" s="26"/>
      <c r="CS492" s="26"/>
      <c r="CT492" s="26"/>
      <c r="CU492" s="26"/>
    </row>
    <row r="493" spans="1:99" ht="15.5" x14ac:dyDescent="0.35">
      <c r="A493" s="203" t="str">
        <f t="shared" si="181"/>
        <v/>
      </c>
      <c r="B493" s="161" t="str">
        <f>IF('Year 8 _2022'!$B492="","", 'Year 8 _2022'!$B492)</f>
        <v/>
      </c>
      <c r="C493" s="160" t="str">
        <f>IF('Year 8 _2022'!$C492="","", 'Year 8 _2022'!$C492)</f>
        <v>NA</v>
      </c>
      <c r="D493" s="149" t="str">
        <f>IF('Year 8 _2022'!$D492="","", 'Year 8 _2022'!$D492)</f>
        <v/>
      </c>
      <c r="E493" s="138"/>
      <c r="F493" s="230" t="str">
        <f>IF('Year 8 _2022'!$E492="","", 'Year 8 _2022'!$E492)</f>
        <v/>
      </c>
      <c r="G493" s="161" t="str">
        <f>IF('Year 8 _2022'!$AB492="","", 'Year 8 _2022'!$AB492)</f>
        <v/>
      </c>
      <c r="H493" s="120"/>
      <c r="I493" s="171" t="str">
        <f>IF('Year 8 _2022'!$I492="","", 'Year 8 _2022'!$I492)</f>
        <v/>
      </c>
      <c r="J493" s="181"/>
      <c r="K493" s="180" t="str">
        <f>IF('Year 8 _2022'!$J492="","", 'Year 8 _2022'!$J492)</f>
        <v/>
      </c>
      <c r="L493" s="181"/>
      <c r="M493" s="180">
        <f t="shared" si="190"/>
        <v>0</v>
      </c>
      <c r="N493" s="180" t="str">
        <f>IF('Year 8 _2022'!$L492="","", 'Year 8 _2022'!$L492)</f>
        <v/>
      </c>
      <c r="O493" s="181"/>
      <c r="P493" s="171">
        <f>IF('Year 8 _2022'!$O492="",0, ('Year 8 _2022'!$O492+'Year 8 _2022'!$R492))</f>
        <v>0</v>
      </c>
      <c r="Q493" s="181"/>
      <c r="R493" s="180">
        <f>IF('Year 8 _2022'!$P492="",0, 'Year 8 _2022'!$P492)</f>
        <v>0</v>
      </c>
      <c r="S493" s="242"/>
      <c r="T493" s="349"/>
      <c r="U493" s="242"/>
      <c r="V493" s="174">
        <f t="shared" si="182"/>
        <v>0</v>
      </c>
      <c r="W493" s="351"/>
      <c r="X493" s="175"/>
      <c r="Y493" s="180">
        <f>IF('Year 8 _2022'!$V492="",0, ('Year 8 _2022'!$V492+'Year 8 _2022'!$Y492))</f>
        <v>0</v>
      </c>
      <c r="Z493" s="181"/>
      <c r="AA493" s="162">
        <f>IF('Year 8 _2022'!$W492="",0, 'Year 8 _2022'!$W492)</f>
        <v>0</v>
      </c>
      <c r="AB493" s="184"/>
      <c r="AC493" s="353"/>
      <c r="AD493" s="120"/>
      <c r="AE493" s="174">
        <f t="shared" si="192"/>
        <v>0</v>
      </c>
      <c r="AF493" s="183"/>
      <c r="AG493" s="165" t="str">
        <f t="shared" si="183"/>
        <v/>
      </c>
      <c r="AH493" s="170" t="str">
        <f t="shared" si="184"/>
        <v/>
      </c>
      <c r="AI493" s="153">
        <f t="shared" si="169"/>
        <v>0</v>
      </c>
      <c r="AJ493" s="166" t="str">
        <f t="shared" si="185"/>
        <v>NA</v>
      </c>
      <c r="AK493" s="166" t="str">
        <f t="shared" si="170"/>
        <v/>
      </c>
      <c r="AL493" s="166" t="str">
        <f t="shared" si="171"/>
        <v/>
      </c>
      <c r="AM493" s="166" t="str">
        <f t="shared" si="172"/>
        <v/>
      </c>
      <c r="AN493" s="166">
        <f t="shared" si="193"/>
        <v>0</v>
      </c>
      <c r="AO493" s="166">
        <f t="shared" si="194"/>
        <v>0</v>
      </c>
      <c r="AP493" s="166">
        <f t="shared" si="195"/>
        <v>0</v>
      </c>
      <c r="AQ493" s="166">
        <f t="shared" si="196"/>
        <v>0</v>
      </c>
      <c r="AR493" s="167" t="str">
        <f>IF('Year 8 _2022'!$S492="","", 'Year 8 _2022'!$S492)</f>
        <v/>
      </c>
      <c r="AS493" s="166" t="str">
        <f>IF('Year 8 _2022'!$Z492="","", 'Year 8 _2022'!$Z492)</f>
        <v/>
      </c>
      <c r="AT493" s="166" t="str">
        <f t="shared" si="191"/>
        <v/>
      </c>
      <c r="AU493" s="166" t="str">
        <f t="shared" si="177"/>
        <v>NA</v>
      </c>
      <c r="AV493" s="166" t="str">
        <f>IF(AU493="NA","",IF(AU493=999999, "", IF(AU493=888888, "", IF(COUNTIF($AU$11:AU493,AU493)=1,AU493,""))))</f>
        <v/>
      </c>
      <c r="AW493" s="166" t="str">
        <f t="shared" si="178"/>
        <v>NA</v>
      </c>
      <c r="AX493" s="166" t="str">
        <f>IF(AW493="NA","",IF(AW493=999999, "", IF(AW493=888888, "", IF(COUNTIF($AW$11:AW493,AW493)=1,AW493,""))))</f>
        <v/>
      </c>
      <c r="AY493" s="166" t="str">
        <f t="shared" si="179"/>
        <v>NA</v>
      </c>
      <c r="AZ493" s="166" t="str">
        <f>IF(AY493="NA","",IF(AY493=999999, "", IF(AY493=888888, "", IF(COUNTIF($AY$11:AY493,AY493)=1,AY493,""))))</f>
        <v/>
      </c>
      <c r="BA493" s="166">
        <f t="shared" si="186"/>
        <v>0</v>
      </c>
      <c r="BB493" s="166">
        <f t="shared" si="187"/>
        <v>0</v>
      </c>
      <c r="BC493" s="166" t="str">
        <f t="shared" si="188"/>
        <v/>
      </c>
      <c r="BD493" s="166" t="str">
        <f t="shared" si="180"/>
        <v/>
      </c>
      <c r="BE493" s="120" t="str">
        <f t="shared" si="189"/>
        <v>NA</v>
      </c>
      <c r="BF493" s="120" t="str">
        <f>IF(BE493="NA","",IF(BE493=999999, "", IF(BE493=888888, "", IF(COUNTIF($BE$11:BE493,BE493)=1,BE493,""))))</f>
        <v/>
      </c>
      <c r="BG493" s="121"/>
      <c r="BH493" s="121"/>
      <c r="BI493" s="121"/>
      <c r="BJ493" s="121"/>
      <c r="BK493" s="121"/>
      <c r="BL493" s="121"/>
      <c r="BM493" s="119"/>
      <c r="BN493" s="119"/>
      <c r="BO493" s="119"/>
      <c r="BP493" s="119"/>
      <c r="BQ493" s="119"/>
      <c r="BR493" s="119"/>
      <c r="BS493" s="119"/>
      <c r="BT493" s="119"/>
      <c r="BU493" s="119"/>
      <c r="BV493" s="119"/>
      <c r="BW493" s="119"/>
      <c r="BX493" s="119"/>
      <c r="BY493" s="119"/>
      <c r="BZ493" s="121"/>
      <c r="CA493" s="121"/>
      <c r="CB493" s="121"/>
      <c r="CC493" s="121"/>
      <c r="CD493" s="118"/>
      <c r="CE493" s="118"/>
      <c r="CF493" s="26"/>
      <c r="CG493" s="26"/>
      <c r="CH493" s="26"/>
      <c r="CI493" s="26"/>
      <c r="CJ493" s="26"/>
      <c r="CK493" s="26"/>
      <c r="CL493" s="26"/>
      <c r="CM493" s="26"/>
      <c r="CN493" s="26"/>
      <c r="CO493" s="26"/>
      <c r="CP493" s="26"/>
      <c r="CQ493" s="26"/>
      <c r="CR493" s="26"/>
      <c r="CS493" s="26"/>
      <c r="CT493" s="26"/>
      <c r="CU493" s="26"/>
    </row>
    <row r="494" spans="1:99" ht="15.5" x14ac:dyDescent="0.35">
      <c r="A494" s="203" t="str">
        <f t="shared" si="181"/>
        <v/>
      </c>
      <c r="B494" s="161" t="str">
        <f>IF('Year 8 _2022'!$B493="","", 'Year 8 _2022'!$B493)</f>
        <v/>
      </c>
      <c r="C494" s="160" t="str">
        <f>IF('Year 8 _2022'!$C493="","", 'Year 8 _2022'!$C493)</f>
        <v>NA</v>
      </c>
      <c r="D494" s="149" t="str">
        <f>IF('Year 8 _2022'!$D493="","", 'Year 8 _2022'!$D493)</f>
        <v/>
      </c>
      <c r="E494" s="138"/>
      <c r="F494" s="230" t="str">
        <f>IF('Year 8 _2022'!$E493="","", 'Year 8 _2022'!$E493)</f>
        <v/>
      </c>
      <c r="G494" s="161" t="str">
        <f>IF('Year 8 _2022'!$AB493="","", 'Year 8 _2022'!$AB493)</f>
        <v/>
      </c>
      <c r="H494" s="120"/>
      <c r="I494" s="171" t="str">
        <f>IF('Year 8 _2022'!$I493="","", 'Year 8 _2022'!$I493)</f>
        <v/>
      </c>
      <c r="J494" s="181"/>
      <c r="K494" s="180" t="str">
        <f>IF('Year 8 _2022'!$J493="","", 'Year 8 _2022'!$J493)</f>
        <v/>
      </c>
      <c r="L494" s="181"/>
      <c r="M494" s="180">
        <f t="shared" si="190"/>
        <v>0</v>
      </c>
      <c r="N494" s="180" t="str">
        <f>IF('Year 8 _2022'!$L493="","", 'Year 8 _2022'!$L493)</f>
        <v/>
      </c>
      <c r="O494" s="181"/>
      <c r="P494" s="171">
        <f>IF('Year 8 _2022'!$O493="",0, ('Year 8 _2022'!$O493+'Year 8 _2022'!$R493))</f>
        <v>0</v>
      </c>
      <c r="Q494" s="181"/>
      <c r="R494" s="180">
        <f>IF('Year 8 _2022'!$P493="",0, 'Year 8 _2022'!$P493)</f>
        <v>0</v>
      </c>
      <c r="S494" s="242"/>
      <c r="T494" s="349"/>
      <c r="U494" s="242"/>
      <c r="V494" s="174">
        <f t="shared" si="182"/>
        <v>0</v>
      </c>
      <c r="W494" s="351"/>
      <c r="X494" s="175"/>
      <c r="Y494" s="180">
        <f>IF('Year 8 _2022'!$V493="",0, ('Year 8 _2022'!$V493+'Year 8 _2022'!$Y493))</f>
        <v>0</v>
      </c>
      <c r="Z494" s="181"/>
      <c r="AA494" s="162">
        <f>IF('Year 8 _2022'!$W493="",0, 'Year 8 _2022'!$W493)</f>
        <v>0</v>
      </c>
      <c r="AB494" s="184"/>
      <c r="AC494" s="353"/>
      <c r="AD494" s="120"/>
      <c r="AE494" s="174">
        <f t="shared" si="192"/>
        <v>0</v>
      </c>
      <c r="AF494" s="183"/>
      <c r="AG494" s="165" t="str">
        <f t="shared" si="183"/>
        <v/>
      </c>
      <c r="AH494" s="170" t="str">
        <f t="shared" si="184"/>
        <v/>
      </c>
      <c r="AI494" s="153">
        <f t="shared" si="169"/>
        <v>0</v>
      </c>
      <c r="AJ494" s="166" t="str">
        <f t="shared" si="185"/>
        <v>NA</v>
      </c>
      <c r="AK494" s="166" t="str">
        <f t="shared" si="170"/>
        <v/>
      </c>
      <c r="AL494" s="166" t="str">
        <f t="shared" si="171"/>
        <v/>
      </c>
      <c r="AM494" s="166" t="str">
        <f t="shared" si="172"/>
        <v/>
      </c>
      <c r="AN494" s="166">
        <f t="shared" si="193"/>
        <v>0</v>
      </c>
      <c r="AO494" s="166">
        <f t="shared" si="194"/>
        <v>0</v>
      </c>
      <c r="AP494" s="166">
        <f t="shared" si="195"/>
        <v>0</v>
      </c>
      <c r="AQ494" s="166">
        <f t="shared" si="196"/>
        <v>0</v>
      </c>
      <c r="AR494" s="167" t="str">
        <f>IF('Year 8 _2022'!$S493="","", 'Year 8 _2022'!$S493)</f>
        <v/>
      </c>
      <c r="AS494" s="166" t="str">
        <f>IF('Year 8 _2022'!$Z493="","", 'Year 8 _2022'!$Z493)</f>
        <v/>
      </c>
      <c r="AT494" s="166" t="str">
        <f t="shared" si="191"/>
        <v/>
      </c>
      <c r="AU494" s="166" t="str">
        <f t="shared" si="177"/>
        <v>NA</v>
      </c>
      <c r="AV494" s="166" t="str">
        <f>IF(AU494="NA","",IF(AU494=999999, "", IF(AU494=888888, "", IF(COUNTIF($AU$11:AU494,AU494)=1,AU494,""))))</f>
        <v/>
      </c>
      <c r="AW494" s="166" t="str">
        <f t="shared" si="178"/>
        <v>NA</v>
      </c>
      <c r="AX494" s="166" t="str">
        <f>IF(AW494="NA","",IF(AW494=999999, "", IF(AW494=888888, "", IF(COUNTIF($AW$11:AW494,AW494)=1,AW494,""))))</f>
        <v/>
      </c>
      <c r="AY494" s="166" t="str">
        <f t="shared" si="179"/>
        <v>NA</v>
      </c>
      <c r="AZ494" s="166" t="str">
        <f>IF(AY494="NA","",IF(AY494=999999, "", IF(AY494=888888, "", IF(COUNTIF($AY$11:AY494,AY494)=1,AY494,""))))</f>
        <v/>
      </c>
      <c r="BA494" s="166">
        <f t="shared" si="186"/>
        <v>0</v>
      </c>
      <c r="BB494" s="166">
        <f t="shared" si="187"/>
        <v>0</v>
      </c>
      <c r="BC494" s="166" t="str">
        <f t="shared" si="188"/>
        <v/>
      </c>
      <c r="BD494" s="166" t="str">
        <f t="shared" si="180"/>
        <v/>
      </c>
      <c r="BE494" s="120" t="str">
        <f t="shared" si="189"/>
        <v>NA</v>
      </c>
      <c r="BF494" s="120" t="str">
        <f>IF(BE494="NA","",IF(BE494=999999, "", IF(BE494=888888, "", IF(COUNTIF($BE$11:BE494,BE494)=1,BE494,""))))</f>
        <v/>
      </c>
      <c r="BG494" s="121"/>
      <c r="BH494" s="121"/>
      <c r="BI494" s="121"/>
      <c r="BJ494" s="121"/>
      <c r="BK494" s="121"/>
      <c r="BL494" s="121"/>
      <c r="BM494" s="119"/>
      <c r="BN494" s="119"/>
      <c r="BO494" s="119"/>
      <c r="BP494" s="119"/>
      <c r="BQ494" s="119"/>
      <c r="BR494" s="119"/>
      <c r="BS494" s="119"/>
      <c r="BT494" s="119"/>
      <c r="BU494" s="119"/>
      <c r="BV494" s="119"/>
      <c r="BW494" s="119"/>
      <c r="BX494" s="119"/>
      <c r="BY494" s="119"/>
      <c r="BZ494" s="121"/>
      <c r="CA494" s="121"/>
      <c r="CB494" s="121"/>
      <c r="CC494" s="121"/>
      <c r="CD494" s="118"/>
      <c r="CE494" s="118"/>
      <c r="CF494" s="26"/>
      <c r="CG494" s="26"/>
      <c r="CH494" s="26"/>
      <c r="CI494" s="26"/>
      <c r="CJ494" s="26"/>
      <c r="CK494" s="26"/>
      <c r="CL494" s="26"/>
      <c r="CM494" s="26"/>
      <c r="CN494" s="26"/>
      <c r="CO494" s="26"/>
      <c r="CP494" s="26"/>
      <c r="CQ494" s="26"/>
      <c r="CR494" s="26"/>
      <c r="CS494" s="26"/>
      <c r="CT494" s="26"/>
      <c r="CU494" s="26"/>
    </row>
    <row r="495" spans="1:99" ht="15.5" x14ac:dyDescent="0.35">
      <c r="A495" s="203" t="str">
        <f t="shared" si="181"/>
        <v/>
      </c>
      <c r="B495" s="161" t="str">
        <f>IF('Year 8 _2022'!$B494="","", 'Year 8 _2022'!$B494)</f>
        <v/>
      </c>
      <c r="C495" s="160" t="str">
        <f>IF('Year 8 _2022'!$C494="","", 'Year 8 _2022'!$C494)</f>
        <v>NA</v>
      </c>
      <c r="D495" s="149" t="str">
        <f>IF('Year 8 _2022'!$D494="","", 'Year 8 _2022'!$D494)</f>
        <v/>
      </c>
      <c r="E495" s="138"/>
      <c r="F495" s="230" t="str">
        <f>IF('Year 8 _2022'!$E494="","", 'Year 8 _2022'!$E494)</f>
        <v/>
      </c>
      <c r="G495" s="161" t="str">
        <f>IF('Year 8 _2022'!$AB494="","", 'Year 8 _2022'!$AB494)</f>
        <v/>
      </c>
      <c r="H495" s="120"/>
      <c r="I495" s="171" t="str">
        <f>IF('Year 8 _2022'!$I494="","", 'Year 8 _2022'!$I494)</f>
        <v/>
      </c>
      <c r="J495" s="181"/>
      <c r="K495" s="180" t="str">
        <f>IF('Year 8 _2022'!$J494="","", 'Year 8 _2022'!$J494)</f>
        <v/>
      </c>
      <c r="L495" s="181"/>
      <c r="M495" s="180">
        <f t="shared" si="190"/>
        <v>0</v>
      </c>
      <c r="N495" s="180" t="str">
        <f>IF('Year 8 _2022'!$L494="","", 'Year 8 _2022'!$L494)</f>
        <v/>
      </c>
      <c r="O495" s="181"/>
      <c r="P495" s="171">
        <f>IF('Year 8 _2022'!$O494="",0, ('Year 8 _2022'!$O494+'Year 8 _2022'!$R494))</f>
        <v>0</v>
      </c>
      <c r="Q495" s="181"/>
      <c r="R495" s="180">
        <f>IF('Year 8 _2022'!$P494="",0, 'Year 8 _2022'!$P494)</f>
        <v>0</v>
      </c>
      <c r="S495" s="242"/>
      <c r="T495" s="349"/>
      <c r="U495" s="242"/>
      <c r="V495" s="174">
        <f t="shared" si="182"/>
        <v>0</v>
      </c>
      <c r="W495" s="351"/>
      <c r="X495" s="175"/>
      <c r="Y495" s="180">
        <f>IF('Year 8 _2022'!$V494="",0, ('Year 8 _2022'!$V494+'Year 8 _2022'!$Y494))</f>
        <v>0</v>
      </c>
      <c r="Z495" s="181"/>
      <c r="AA495" s="162">
        <f>IF('Year 8 _2022'!$W494="",0, 'Year 8 _2022'!$W494)</f>
        <v>0</v>
      </c>
      <c r="AB495" s="184"/>
      <c r="AC495" s="353"/>
      <c r="AD495" s="120"/>
      <c r="AE495" s="174">
        <f t="shared" si="192"/>
        <v>0</v>
      </c>
      <c r="AF495" s="183"/>
      <c r="AG495" s="165" t="str">
        <f t="shared" si="183"/>
        <v/>
      </c>
      <c r="AH495" s="170" t="str">
        <f t="shared" si="184"/>
        <v/>
      </c>
      <c r="AI495" s="153">
        <f t="shared" si="169"/>
        <v>0</v>
      </c>
      <c r="AJ495" s="166" t="str">
        <f t="shared" si="185"/>
        <v>NA</v>
      </c>
      <c r="AK495" s="166" t="str">
        <f t="shared" si="170"/>
        <v/>
      </c>
      <c r="AL495" s="166" t="str">
        <f t="shared" si="171"/>
        <v/>
      </c>
      <c r="AM495" s="166" t="str">
        <f t="shared" si="172"/>
        <v/>
      </c>
      <c r="AN495" s="166">
        <f t="shared" si="193"/>
        <v>0</v>
      </c>
      <c r="AO495" s="166">
        <f t="shared" si="194"/>
        <v>0</v>
      </c>
      <c r="AP495" s="166">
        <f t="shared" si="195"/>
        <v>0</v>
      </c>
      <c r="AQ495" s="166">
        <f t="shared" si="196"/>
        <v>0</v>
      </c>
      <c r="AR495" s="167" t="str">
        <f>IF('Year 8 _2022'!$S494="","", 'Year 8 _2022'!$S494)</f>
        <v/>
      </c>
      <c r="AS495" s="166" t="str">
        <f>IF('Year 8 _2022'!$Z494="","", 'Year 8 _2022'!$Z494)</f>
        <v/>
      </c>
      <c r="AT495" s="166" t="str">
        <f t="shared" si="191"/>
        <v/>
      </c>
      <c r="AU495" s="166" t="str">
        <f t="shared" si="177"/>
        <v>NA</v>
      </c>
      <c r="AV495" s="166" t="str">
        <f>IF(AU495="NA","",IF(AU495=999999, "", IF(AU495=888888, "", IF(COUNTIF($AU$11:AU495,AU495)=1,AU495,""))))</f>
        <v/>
      </c>
      <c r="AW495" s="166" t="str">
        <f t="shared" si="178"/>
        <v>NA</v>
      </c>
      <c r="AX495" s="166" t="str">
        <f>IF(AW495="NA","",IF(AW495=999999, "", IF(AW495=888888, "", IF(COUNTIF($AW$11:AW495,AW495)=1,AW495,""))))</f>
        <v/>
      </c>
      <c r="AY495" s="166" t="str">
        <f t="shared" si="179"/>
        <v>NA</v>
      </c>
      <c r="AZ495" s="166" t="str">
        <f>IF(AY495="NA","",IF(AY495=999999, "", IF(AY495=888888, "", IF(COUNTIF($AY$11:AY495,AY495)=1,AY495,""))))</f>
        <v/>
      </c>
      <c r="BA495" s="166">
        <f t="shared" si="186"/>
        <v>0</v>
      </c>
      <c r="BB495" s="166">
        <f t="shared" si="187"/>
        <v>0</v>
      </c>
      <c r="BC495" s="166" t="str">
        <f t="shared" si="188"/>
        <v/>
      </c>
      <c r="BD495" s="166" t="str">
        <f t="shared" si="180"/>
        <v/>
      </c>
      <c r="BE495" s="120" t="str">
        <f t="shared" si="189"/>
        <v>NA</v>
      </c>
      <c r="BF495" s="120" t="str">
        <f>IF(BE495="NA","",IF(BE495=999999, "", IF(BE495=888888, "", IF(COUNTIF($BE$11:BE495,BE495)=1,BE495,""))))</f>
        <v/>
      </c>
      <c r="BG495" s="121"/>
      <c r="BH495" s="121"/>
      <c r="BI495" s="121"/>
      <c r="BJ495" s="121"/>
      <c r="BK495" s="121"/>
      <c r="BL495" s="121"/>
      <c r="BM495" s="119"/>
      <c r="BN495" s="119"/>
      <c r="BO495" s="119"/>
      <c r="BP495" s="119"/>
      <c r="BQ495" s="119"/>
      <c r="BR495" s="119"/>
      <c r="BS495" s="119"/>
      <c r="BT495" s="119"/>
      <c r="BU495" s="119"/>
      <c r="BV495" s="119"/>
      <c r="BW495" s="119"/>
      <c r="BX495" s="119"/>
      <c r="BY495" s="119"/>
      <c r="BZ495" s="121"/>
      <c r="CA495" s="121"/>
      <c r="CB495" s="121"/>
      <c r="CC495" s="121"/>
      <c r="CD495" s="118"/>
      <c r="CE495" s="118"/>
      <c r="CF495" s="26"/>
      <c r="CG495" s="26"/>
      <c r="CH495" s="26"/>
      <c r="CI495" s="26"/>
      <c r="CJ495" s="26"/>
      <c r="CK495" s="26"/>
      <c r="CL495" s="26"/>
      <c r="CM495" s="26"/>
      <c r="CN495" s="26"/>
      <c r="CO495" s="26"/>
      <c r="CP495" s="26"/>
      <c r="CQ495" s="26"/>
      <c r="CR495" s="26"/>
      <c r="CS495" s="26"/>
      <c r="CT495" s="26"/>
      <c r="CU495" s="26"/>
    </row>
    <row r="496" spans="1:99" ht="15.5" x14ac:dyDescent="0.35">
      <c r="A496" s="203" t="str">
        <f t="shared" si="181"/>
        <v/>
      </c>
      <c r="B496" s="161" t="str">
        <f>IF('Year 8 _2022'!$B495="","", 'Year 8 _2022'!$B495)</f>
        <v/>
      </c>
      <c r="C496" s="160" t="str">
        <f>IF('Year 8 _2022'!$C495="","", 'Year 8 _2022'!$C495)</f>
        <v>NA</v>
      </c>
      <c r="D496" s="149" t="str">
        <f>IF('Year 8 _2022'!$D495="","", 'Year 8 _2022'!$D495)</f>
        <v/>
      </c>
      <c r="E496" s="138"/>
      <c r="F496" s="230" t="str">
        <f>IF('Year 8 _2022'!$E495="","", 'Year 8 _2022'!$E495)</f>
        <v/>
      </c>
      <c r="G496" s="161" t="str">
        <f>IF('Year 8 _2022'!$AB495="","", 'Year 8 _2022'!$AB495)</f>
        <v/>
      </c>
      <c r="H496" s="120"/>
      <c r="I496" s="171" t="str">
        <f>IF('Year 8 _2022'!$I495="","", 'Year 8 _2022'!$I495)</f>
        <v/>
      </c>
      <c r="J496" s="181"/>
      <c r="K496" s="180" t="str">
        <f>IF('Year 8 _2022'!$J495="","", 'Year 8 _2022'!$J495)</f>
        <v/>
      </c>
      <c r="L496" s="181"/>
      <c r="M496" s="180">
        <f t="shared" si="190"/>
        <v>0</v>
      </c>
      <c r="N496" s="180" t="str">
        <f>IF('Year 8 _2022'!$L495="","", 'Year 8 _2022'!$L495)</f>
        <v/>
      </c>
      <c r="O496" s="181"/>
      <c r="P496" s="171">
        <f>IF('Year 8 _2022'!$O495="",0, ('Year 8 _2022'!$O495+'Year 8 _2022'!$R495))</f>
        <v>0</v>
      </c>
      <c r="Q496" s="181"/>
      <c r="R496" s="180">
        <f>IF('Year 8 _2022'!$P495="",0, 'Year 8 _2022'!$P495)</f>
        <v>0</v>
      </c>
      <c r="S496" s="242"/>
      <c r="T496" s="349"/>
      <c r="U496" s="242"/>
      <c r="V496" s="174">
        <f t="shared" si="182"/>
        <v>0</v>
      </c>
      <c r="W496" s="351"/>
      <c r="X496" s="175"/>
      <c r="Y496" s="180">
        <f>IF('Year 8 _2022'!$V495="",0, ('Year 8 _2022'!$V495+'Year 8 _2022'!$Y495))</f>
        <v>0</v>
      </c>
      <c r="Z496" s="181"/>
      <c r="AA496" s="162">
        <f>IF('Year 8 _2022'!$W495="",0, 'Year 8 _2022'!$W495)</f>
        <v>0</v>
      </c>
      <c r="AB496" s="184"/>
      <c r="AC496" s="353"/>
      <c r="AD496" s="120"/>
      <c r="AE496" s="174">
        <f t="shared" si="192"/>
        <v>0</v>
      </c>
      <c r="AF496" s="183"/>
      <c r="AG496" s="165" t="str">
        <f t="shared" si="183"/>
        <v/>
      </c>
      <c r="AH496" s="170" t="str">
        <f t="shared" si="184"/>
        <v/>
      </c>
      <c r="AI496" s="153">
        <f t="shared" si="169"/>
        <v>0</v>
      </c>
      <c r="AJ496" s="166" t="str">
        <f t="shared" si="185"/>
        <v>NA</v>
      </c>
      <c r="AK496" s="166" t="str">
        <f t="shared" si="170"/>
        <v/>
      </c>
      <c r="AL496" s="166" t="str">
        <f t="shared" si="171"/>
        <v/>
      </c>
      <c r="AM496" s="166" t="str">
        <f t="shared" si="172"/>
        <v/>
      </c>
      <c r="AN496" s="166">
        <f t="shared" si="193"/>
        <v>0</v>
      </c>
      <c r="AO496" s="166">
        <f t="shared" si="194"/>
        <v>0</v>
      </c>
      <c r="AP496" s="166">
        <f t="shared" si="195"/>
        <v>0</v>
      </c>
      <c r="AQ496" s="166">
        <f t="shared" si="196"/>
        <v>0</v>
      </c>
      <c r="AR496" s="167" t="str">
        <f>IF('Year 8 _2022'!$S495="","", 'Year 8 _2022'!$S495)</f>
        <v/>
      </c>
      <c r="AS496" s="166" t="str">
        <f>IF('Year 8 _2022'!$Z495="","", 'Year 8 _2022'!$Z495)</f>
        <v/>
      </c>
      <c r="AT496" s="166" t="str">
        <f t="shared" si="191"/>
        <v/>
      </c>
      <c r="AU496" s="166" t="str">
        <f t="shared" si="177"/>
        <v>NA</v>
      </c>
      <c r="AV496" s="166" t="str">
        <f>IF(AU496="NA","",IF(AU496=999999, "", IF(AU496=888888, "", IF(COUNTIF($AU$11:AU496,AU496)=1,AU496,""))))</f>
        <v/>
      </c>
      <c r="AW496" s="166" t="str">
        <f t="shared" si="178"/>
        <v>NA</v>
      </c>
      <c r="AX496" s="166" t="str">
        <f>IF(AW496="NA","",IF(AW496=999999, "", IF(AW496=888888, "", IF(COUNTIF($AW$11:AW496,AW496)=1,AW496,""))))</f>
        <v/>
      </c>
      <c r="AY496" s="166" t="str">
        <f t="shared" si="179"/>
        <v>NA</v>
      </c>
      <c r="AZ496" s="166" t="str">
        <f>IF(AY496="NA","",IF(AY496=999999, "", IF(AY496=888888, "", IF(COUNTIF($AY$11:AY496,AY496)=1,AY496,""))))</f>
        <v/>
      </c>
      <c r="BA496" s="166">
        <f t="shared" si="186"/>
        <v>0</v>
      </c>
      <c r="BB496" s="166">
        <f t="shared" si="187"/>
        <v>0</v>
      </c>
      <c r="BC496" s="166" t="str">
        <f t="shared" si="188"/>
        <v/>
      </c>
      <c r="BD496" s="166" t="str">
        <f t="shared" si="180"/>
        <v/>
      </c>
      <c r="BE496" s="120" t="str">
        <f t="shared" si="189"/>
        <v>NA</v>
      </c>
      <c r="BF496" s="120" t="str">
        <f>IF(BE496="NA","",IF(BE496=999999, "", IF(BE496=888888, "", IF(COUNTIF($BE$11:BE496,BE496)=1,BE496,""))))</f>
        <v/>
      </c>
      <c r="BG496" s="121"/>
      <c r="BH496" s="121"/>
      <c r="BI496" s="121"/>
      <c r="BJ496" s="121"/>
      <c r="BK496" s="121"/>
      <c r="BL496" s="121"/>
      <c r="BM496" s="119"/>
      <c r="BN496" s="119"/>
      <c r="BO496" s="119"/>
      <c r="BP496" s="119"/>
      <c r="BQ496" s="119"/>
      <c r="BR496" s="119"/>
      <c r="BS496" s="119"/>
      <c r="BT496" s="119"/>
      <c r="BU496" s="119"/>
      <c r="BV496" s="119"/>
      <c r="BW496" s="119"/>
      <c r="BX496" s="119"/>
      <c r="BY496" s="119"/>
      <c r="BZ496" s="121"/>
      <c r="CA496" s="121"/>
      <c r="CB496" s="121"/>
      <c r="CC496" s="121"/>
      <c r="CD496" s="118"/>
      <c r="CE496" s="118"/>
      <c r="CF496" s="26"/>
      <c r="CG496" s="26"/>
      <c r="CH496" s="26"/>
      <c r="CI496" s="26"/>
      <c r="CJ496" s="26"/>
      <c r="CK496" s="26"/>
      <c r="CL496" s="26"/>
      <c r="CM496" s="26"/>
      <c r="CN496" s="26"/>
      <c r="CO496" s="26"/>
      <c r="CP496" s="26"/>
      <c r="CQ496" s="26"/>
      <c r="CR496" s="26"/>
      <c r="CS496" s="26"/>
      <c r="CT496" s="26"/>
      <c r="CU496" s="26"/>
    </row>
    <row r="497" spans="1:99" ht="15.5" x14ac:dyDescent="0.35">
      <c r="A497" s="203" t="str">
        <f t="shared" si="181"/>
        <v/>
      </c>
      <c r="B497" s="161" t="str">
        <f>IF('Year 8 _2022'!$B496="","", 'Year 8 _2022'!$B496)</f>
        <v/>
      </c>
      <c r="C497" s="160" t="str">
        <f>IF('Year 8 _2022'!$C496="","", 'Year 8 _2022'!$C496)</f>
        <v>NA</v>
      </c>
      <c r="D497" s="149" t="str">
        <f>IF('Year 8 _2022'!$D496="","", 'Year 8 _2022'!$D496)</f>
        <v/>
      </c>
      <c r="E497" s="138"/>
      <c r="F497" s="230" t="str">
        <f>IF('Year 8 _2022'!$E496="","", 'Year 8 _2022'!$E496)</f>
        <v/>
      </c>
      <c r="G497" s="161" t="str">
        <f>IF('Year 8 _2022'!$AB496="","", 'Year 8 _2022'!$AB496)</f>
        <v/>
      </c>
      <c r="H497" s="120"/>
      <c r="I497" s="171" t="str">
        <f>IF('Year 8 _2022'!$I496="","", 'Year 8 _2022'!$I496)</f>
        <v/>
      </c>
      <c r="J497" s="181"/>
      <c r="K497" s="180" t="str">
        <f>IF('Year 8 _2022'!$J496="","", 'Year 8 _2022'!$J496)</f>
        <v/>
      </c>
      <c r="L497" s="181"/>
      <c r="M497" s="180">
        <f t="shared" si="190"/>
        <v>0</v>
      </c>
      <c r="N497" s="180" t="str">
        <f>IF('Year 8 _2022'!$L496="","", 'Year 8 _2022'!$L496)</f>
        <v/>
      </c>
      <c r="O497" s="181"/>
      <c r="P497" s="171">
        <f>IF('Year 8 _2022'!$O496="",0, ('Year 8 _2022'!$O496+'Year 8 _2022'!$R496))</f>
        <v>0</v>
      </c>
      <c r="Q497" s="181"/>
      <c r="R497" s="180">
        <f>IF('Year 8 _2022'!$P496="",0, 'Year 8 _2022'!$P496)</f>
        <v>0</v>
      </c>
      <c r="S497" s="242"/>
      <c r="T497" s="349"/>
      <c r="U497" s="242"/>
      <c r="V497" s="174">
        <f t="shared" si="182"/>
        <v>0</v>
      </c>
      <c r="W497" s="351"/>
      <c r="X497" s="175"/>
      <c r="Y497" s="180">
        <f>IF('Year 8 _2022'!$V496="",0, ('Year 8 _2022'!$V496+'Year 8 _2022'!$Y496))</f>
        <v>0</v>
      </c>
      <c r="Z497" s="181"/>
      <c r="AA497" s="162">
        <f>IF('Year 8 _2022'!$W496="",0, 'Year 8 _2022'!$W496)</f>
        <v>0</v>
      </c>
      <c r="AB497" s="184"/>
      <c r="AC497" s="353"/>
      <c r="AD497" s="120"/>
      <c r="AE497" s="174">
        <f t="shared" si="192"/>
        <v>0</v>
      </c>
      <c r="AF497" s="183"/>
      <c r="AG497" s="165" t="str">
        <f t="shared" si="183"/>
        <v/>
      </c>
      <c r="AH497" s="170" t="str">
        <f t="shared" si="184"/>
        <v/>
      </c>
      <c r="AI497" s="153">
        <f t="shared" si="169"/>
        <v>0</v>
      </c>
      <c r="AJ497" s="166" t="str">
        <f t="shared" si="185"/>
        <v>NA</v>
      </c>
      <c r="AK497" s="166" t="str">
        <f t="shared" si="170"/>
        <v/>
      </c>
      <c r="AL497" s="166" t="str">
        <f t="shared" si="171"/>
        <v/>
      </c>
      <c r="AM497" s="166" t="str">
        <f t="shared" si="172"/>
        <v/>
      </c>
      <c r="AN497" s="166">
        <f t="shared" si="193"/>
        <v>0</v>
      </c>
      <c r="AO497" s="166">
        <f t="shared" si="194"/>
        <v>0</v>
      </c>
      <c r="AP497" s="166">
        <f t="shared" si="195"/>
        <v>0</v>
      </c>
      <c r="AQ497" s="166">
        <f t="shared" si="196"/>
        <v>0</v>
      </c>
      <c r="AR497" s="167" t="str">
        <f>IF('Year 8 _2022'!$S496="","", 'Year 8 _2022'!$S496)</f>
        <v/>
      </c>
      <c r="AS497" s="166" t="str">
        <f>IF('Year 8 _2022'!$Z496="","", 'Year 8 _2022'!$Z496)</f>
        <v/>
      </c>
      <c r="AT497" s="166" t="str">
        <f t="shared" si="191"/>
        <v/>
      </c>
      <c r="AU497" s="166" t="str">
        <f t="shared" si="177"/>
        <v>NA</v>
      </c>
      <c r="AV497" s="166" t="str">
        <f>IF(AU497="NA","",IF(AU497=999999, "", IF(AU497=888888, "", IF(COUNTIF($AU$11:AU497,AU497)=1,AU497,""))))</f>
        <v/>
      </c>
      <c r="AW497" s="166" t="str">
        <f t="shared" si="178"/>
        <v>NA</v>
      </c>
      <c r="AX497" s="166" t="str">
        <f>IF(AW497="NA","",IF(AW497=999999, "", IF(AW497=888888, "", IF(COUNTIF($AW$11:AW497,AW497)=1,AW497,""))))</f>
        <v/>
      </c>
      <c r="AY497" s="166" t="str">
        <f t="shared" si="179"/>
        <v>NA</v>
      </c>
      <c r="AZ497" s="166" t="str">
        <f>IF(AY497="NA","",IF(AY497=999999, "", IF(AY497=888888, "", IF(COUNTIF($AY$11:AY497,AY497)=1,AY497,""))))</f>
        <v/>
      </c>
      <c r="BA497" s="166">
        <f t="shared" si="186"/>
        <v>0</v>
      </c>
      <c r="BB497" s="166">
        <f t="shared" si="187"/>
        <v>0</v>
      </c>
      <c r="BC497" s="166" t="str">
        <f t="shared" si="188"/>
        <v/>
      </c>
      <c r="BD497" s="166" t="str">
        <f t="shared" si="180"/>
        <v/>
      </c>
      <c r="BE497" s="120" t="str">
        <f t="shared" si="189"/>
        <v>NA</v>
      </c>
      <c r="BF497" s="120" t="str">
        <f>IF(BE497="NA","",IF(BE497=999999, "", IF(BE497=888888, "", IF(COUNTIF($BE$11:BE497,BE497)=1,BE497,""))))</f>
        <v/>
      </c>
      <c r="BG497" s="121"/>
      <c r="BH497" s="121"/>
      <c r="BI497" s="121"/>
      <c r="BJ497" s="121"/>
      <c r="BK497" s="121"/>
      <c r="BL497" s="121"/>
      <c r="BM497" s="119"/>
      <c r="BN497" s="119"/>
      <c r="BO497" s="119"/>
      <c r="BP497" s="119"/>
      <c r="BQ497" s="119"/>
      <c r="BR497" s="119"/>
      <c r="BS497" s="119"/>
      <c r="BT497" s="119"/>
      <c r="BU497" s="119"/>
      <c r="BV497" s="119"/>
      <c r="BW497" s="119"/>
      <c r="BX497" s="119"/>
      <c r="BY497" s="119"/>
      <c r="BZ497" s="121"/>
      <c r="CA497" s="121"/>
      <c r="CB497" s="121"/>
      <c r="CC497" s="121"/>
      <c r="CD497" s="118"/>
      <c r="CE497" s="118"/>
      <c r="CF497" s="26"/>
      <c r="CG497" s="26"/>
      <c r="CH497" s="26"/>
      <c r="CI497" s="26"/>
      <c r="CJ497" s="26"/>
      <c r="CK497" s="26"/>
      <c r="CL497" s="26"/>
      <c r="CM497" s="26"/>
      <c r="CN497" s="26"/>
      <c r="CO497" s="26"/>
      <c r="CP497" s="26"/>
      <c r="CQ497" s="26"/>
      <c r="CR497" s="26"/>
      <c r="CS497" s="26"/>
      <c r="CT497" s="26"/>
      <c r="CU497" s="26"/>
    </row>
    <row r="498" spans="1:99" ht="15.5" x14ac:dyDescent="0.35">
      <c r="A498" s="203" t="str">
        <f t="shared" si="181"/>
        <v/>
      </c>
      <c r="B498" s="161" t="str">
        <f>IF('Year 8 _2022'!$B497="","", 'Year 8 _2022'!$B497)</f>
        <v/>
      </c>
      <c r="C498" s="160" t="str">
        <f>IF('Year 8 _2022'!$C497="","", 'Year 8 _2022'!$C497)</f>
        <v>NA</v>
      </c>
      <c r="D498" s="149" t="str">
        <f>IF('Year 8 _2022'!$D497="","", 'Year 8 _2022'!$D497)</f>
        <v/>
      </c>
      <c r="E498" s="138"/>
      <c r="F498" s="230" t="str">
        <f>IF('Year 8 _2022'!$E497="","", 'Year 8 _2022'!$E497)</f>
        <v/>
      </c>
      <c r="G498" s="161" t="str">
        <f>IF('Year 8 _2022'!$AB497="","", 'Year 8 _2022'!$AB497)</f>
        <v/>
      </c>
      <c r="H498" s="120"/>
      <c r="I498" s="171" t="str">
        <f>IF('Year 8 _2022'!$I497="","", 'Year 8 _2022'!$I497)</f>
        <v/>
      </c>
      <c r="J498" s="181"/>
      <c r="K498" s="180" t="str">
        <f>IF('Year 8 _2022'!$J497="","", 'Year 8 _2022'!$J497)</f>
        <v/>
      </c>
      <c r="L498" s="181"/>
      <c r="M498" s="180">
        <f t="shared" si="190"/>
        <v>0</v>
      </c>
      <c r="N498" s="180" t="str">
        <f>IF('Year 8 _2022'!$L497="","", 'Year 8 _2022'!$L497)</f>
        <v/>
      </c>
      <c r="O498" s="181"/>
      <c r="P498" s="171">
        <f>IF('Year 8 _2022'!$O497="",0, ('Year 8 _2022'!$O497+'Year 8 _2022'!$R497))</f>
        <v>0</v>
      </c>
      <c r="Q498" s="181"/>
      <c r="R498" s="180">
        <f>IF('Year 8 _2022'!$P497="",0, 'Year 8 _2022'!$P497)</f>
        <v>0</v>
      </c>
      <c r="S498" s="242"/>
      <c r="T498" s="349"/>
      <c r="U498" s="242"/>
      <c r="V498" s="174">
        <f t="shared" si="182"/>
        <v>0</v>
      </c>
      <c r="W498" s="351"/>
      <c r="X498" s="175"/>
      <c r="Y498" s="180">
        <f>IF('Year 8 _2022'!$V497="",0, ('Year 8 _2022'!$V497+'Year 8 _2022'!$Y497))</f>
        <v>0</v>
      </c>
      <c r="Z498" s="181"/>
      <c r="AA498" s="162">
        <f>IF('Year 8 _2022'!$W497="",0, 'Year 8 _2022'!$W497)</f>
        <v>0</v>
      </c>
      <c r="AB498" s="184"/>
      <c r="AC498" s="353"/>
      <c r="AD498" s="120"/>
      <c r="AE498" s="174">
        <f t="shared" si="192"/>
        <v>0</v>
      </c>
      <c r="AF498" s="183"/>
      <c r="AG498" s="165" t="str">
        <f t="shared" si="183"/>
        <v/>
      </c>
      <c r="AH498" s="170" t="str">
        <f t="shared" si="184"/>
        <v/>
      </c>
      <c r="AI498" s="153">
        <f t="shared" si="169"/>
        <v>0</v>
      </c>
      <c r="AJ498" s="166" t="str">
        <f t="shared" si="185"/>
        <v>NA</v>
      </c>
      <c r="AK498" s="166" t="str">
        <f t="shared" si="170"/>
        <v/>
      </c>
      <c r="AL498" s="166" t="str">
        <f t="shared" si="171"/>
        <v/>
      </c>
      <c r="AM498" s="166" t="str">
        <f t="shared" si="172"/>
        <v/>
      </c>
      <c r="AN498" s="166">
        <f t="shared" si="193"/>
        <v>0</v>
      </c>
      <c r="AO498" s="166">
        <f t="shared" si="194"/>
        <v>0</v>
      </c>
      <c r="AP498" s="166">
        <f t="shared" si="195"/>
        <v>0</v>
      </c>
      <c r="AQ498" s="166">
        <f t="shared" si="196"/>
        <v>0</v>
      </c>
      <c r="AR498" s="167" t="str">
        <f>IF('Year 8 _2022'!$S497="","", 'Year 8 _2022'!$S497)</f>
        <v/>
      </c>
      <c r="AS498" s="166" t="str">
        <f>IF('Year 8 _2022'!$Z497="","", 'Year 8 _2022'!$Z497)</f>
        <v/>
      </c>
      <c r="AT498" s="166" t="str">
        <f t="shared" si="191"/>
        <v/>
      </c>
      <c r="AU498" s="166" t="str">
        <f t="shared" si="177"/>
        <v>NA</v>
      </c>
      <c r="AV498" s="166" t="str">
        <f>IF(AU498="NA","",IF(AU498=999999, "", IF(AU498=888888, "", IF(COUNTIF($AU$11:AU498,AU498)=1,AU498,""))))</f>
        <v/>
      </c>
      <c r="AW498" s="166" t="str">
        <f t="shared" si="178"/>
        <v>NA</v>
      </c>
      <c r="AX498" s="166" t="str">
        <f>IF(AW498="NA","",IF(AW498=999999, "", IF(AW498=888888, "", IF(COUNTIF($AW$11:AW498,AW498)=1,AW498,""))))</f>
        <v/>
      </c>
      <c r="AY498" s="166" t="str">
        <f t="shared" si="179"/>
        <v>NA</v>
      </c>
      <c r="AZ498" s="166" t="str">
        <f>IF(AY498="NA","",IF(AY498=999999, "", IF(AY498=888888, "", IF(COUNTIF($AY$11:AY498,AY498)=1,AY498,""))))</f>
        <v/>
      </c>
      <c r="BA498" s="166">
        <f t="shared" si="186"/>
        <v>0</v>
      </c>
      <c r="BB498" s="166">
        <f t="shared" si="187"/>
        <v>0</v>
      </c>
      <c r="BC498" s="166" t="str">
        <f t="shared" si="188"/>
        <v/>
      </c>
      <c r="BD498" s="166" t="str">
        <f t="shared" si="180"/>
        <v/>
      </c>
      <c r="BE498" s="120" t="str">
        <f t="shared" si="189"/>
        <v>NA</v>
      </c>
      <c r="BF498" s="120" t="str">
        <f>IF(BE498="NA","",IF(BE498=999999, "", IF(BE498=888888, "", IF(COUNTIF($BE$11:BE498,BE498)=1,BE498,""))))</f>
        <v/>
      </c>
      <c r="BG498" s="121"/>
      <c r="BH498" s="121"/>
      <c r="BI498" s="121"/>
      <c r="BJ498" s="121"/>
      <c r="BK498" s="121"/>
      <c r="BL498" s="121"/>
      <c r="BM498" s="119"/>
      <c r="BN498" s="119"/>
      <c r="BO498" s="119"/>
      <c r="BP498" s="119"/>
      <c r="BQ498" s="119"/>
      <c r="BR498" s="119"/>
      <c r="BS498" s="119"/>
      <c r="BT498" s="119"/>
      <c r="BU498" s="119"/>
      <c r="BV498" s="119"/>
      <c r="BW498" s="119"/>
      <c r="BX498" s="119"/>
      <c r="BY498" s="119"/>
      <c r="BZ498" s="121"/>
      <c r="CA498" s="121"/>
      <c r="CB498" s="121"/>
      <c r="CC498" s="121"/>
      <c r="CD498" s="118"/>
      <c r="CE498" s="118"/>
      <c r="CF498" s="26"/>
      <c r="CG498" s="26"/>
      <c r="CH498" s="26"/>
      <c r="CI498" s="26"/>
      <c r="CJ498" s="26"/>
      <c r="CK498" s="26"/>
      <c r="CL498" s="26"/>
      <c r="CM498" s="26"/>
      <c r="CN498" s="26"/>
      <c r="CO498" s="26"/>
      <c r="CP498" s="26"/>
      <c r="CQ498" s="26"/>
      <c r="CR498" s="26"/>
      <c r="CS498" s="26"/>
      <c r="CT498" s="26"/>
      <c r="CU498" s="26"/>
    </row>
    <row r="499" spans="1:99" ht="15.5" x14ac:dyDescent="0.35">
      <c r="A499" s="203" t="str">
        <f t="shared" si="181"/>
        <v/>
      </c>
      <c r="B499" s="161" t="str">
        <f>IF('Year 8 _2022'!$B498="","", 'Year 8 _2022'!$B498)</f>
        <v/>
      </c>
      <c r="C499" s="160" t="str">
        <f>IF('Year 8 _2022'!$C498="","", 'Year 8 _2022'!$C498)</f>
        <v>NA</v>
      </c>
      <c r="D499" s="149" t="str">
        <f>IF('Year 8 _2022'!$D498="","", 'Year 8 _2022'!$D498)</f>
        <v/>
      </c>
      <c r="E499" s="138"/>
      <c r="F499" s="230" t="str">
        <f>IF('Year 8 _2022'!$E498="","", 'Year 8 _2022'!$E498)</f>
        <v/>
      </c>
      <c r="G499" s="161" t="str">
        <f>IF('Year 8 _2022'!$AB498="","", 'Year 8 _2022'!$AB498)</f>
        <v/>
      </c>
      <c r="H499" s="120"/>
      <c r="I499" s="171" t="str">
        <f>IF('Year 8 _2022'!$I498="","", 'Year 8 _2022'!$I498)</f>
        <v/>
      </c>
      <c r="J499" s="181"/>
      <c r="K499" s="180" t="str">
        <f>IF('Year 8 _2022'!$J498="","", 'Year 8 _2022'!$J498)</f>
        <v/>
      </c>
      <c r="L499" s="181"/>
      <c r="M499" s="180">
        <f t="shared" si="190"/>
        <v>0</v>
      </c>
      <c r="N499" s="180" t="str">
        <f>IF('Year 8 _2022'!$L498="","", 'Year 8 _2022'!$L498)</f>
        <v/>
      </c>
      <c r="O499" s="181"/>
      <c r="P499" s="171">
        <f>IF('Year 8 _2022'!$O498="",0, ('Year 8 _2022'!$O498+'Year 8 _2022'!$R498))</f>
        <v>0</v>
      </c>
      <c r="Q499" s="181"/>
      <c r="R499" s="180">
        <f>IF('Year 8 _2022'!$P498="",0, 'Year 8 _2022'!$P498)</f>
        <v>0</v>
      </c>
      <c r="S499" s="242"/>
      <c r="T499" s="349"/>
      <c r="U499" s="242"/>
      <c r="V499" s="174">
        <f t="shared" si="182"/>
        <v>0</v>
      </c>
      <c r="W499" s="351"/>
      <c r="X499" s="175"/>
      <c r="Y499" s="180">
        <f>IF('Year 8 _2022'!$V498="",0, ('Year 8 _2022'!$V498+'Year 8 _2022'!$Y498))</f>
        <v>0</v>
      </c>
      <c r="Z499" s="181"/>
      <c r="AA499" s="162">
        <f>IF('Year 8 _2022'!$W498="",0, 'Year 8 _2022'!$W498)</f>
        <v>0</v>
      </c>
      <c r="AB499" s="184"/>
      <c r="AC499" s="353"/>
      <c r="AD499" s="120"/>
      <c r="AE499" s="174">
        <f t="shared" si="192"/>
        <v>0</v>
      </c>
      <c r="AF499" s="183"/>
      <c r="AG499" s="165" t="str">
        <f t="shared" si="183"/>
        <v/>
      </c>
      <c r="AH499" s="170" t="str">
        <f t="shared" si="184"/>
        <v/>
      </c>
      <c r="AI499" s="153">
        <f t="shared" si="169"/>
        <v>0</v>
      </c>
      <c r="AJ499" s="166" t="str">
        <f t="shared" si="185"/>
        <v>NA</v>
      </c>
      <c r="AK499" s="166" t="str">
        <f t="shared" si="170"/>
        <v/>
      </c>
      <c r="AL499" s="166" t="str">
        <f t="shared" si="171"/>
        <v/>
      </c>
      <c r="AM499" s="166" t="str">
        <f t="shared" si="172"/>
        <v/>
      </c>
      <c r="AN499" s="166">
        <f t="shared" si="193"/>
        <v>0</v>
      </c>
      <c r="AO499" s="166">
        <f t="shared" si="194"/>
        <v>0</v>
      </c>
      <c r="AP499" s="166">
        <f t="shared" si="195"/>
        <v>0</v>
      </c>
      <c r="AQ499" s="166">
        <f t="shared" si="196"/>
        <v>0</v>
      </c>
      <c r="AR499" s="167" t="str">
        <f>IF('Year 8 _2022'!$S498="","", 'Year 8 _2022'!$S498)</f>
        <v/>
      </c>
      <c r="AS499" s="166" t="str">
        <f>IF('Year 8 _2022'!$Z498="","", 'Year 8 _2022'!$Z498)</f>
        <v/>
      </c>
      <c r="AT499" s="166" t="str">
        <f t="shared" si="191"/>
        <v/>
      </c>
      <c r="AU499" s="166" t="str">
        <f t="shared" si="177"/>
        <v>NA</v>
      </c>
      <c r="AV499" s="166" t="str">
        <f>IF(AU499="NA","",IF(AU499=999999, "", IF(AU499=888888, "", IF(COUNTIF($AU$11:AU499,AU499)=1,AU499,""))))</f>
        <v/>
      </c>
      <c r="AW499" s="166" t="str">
        <f t="shared" si="178"/>
        <v>NA</v>
      </c>
      <c r="AX499" s="166" t="str">
        <f>IF(AW499="NA","",IF(AW499=999999, "", IF(AW499=888888, "", IF(COUNTIF($AW$11:AW499,AW499)=1,AW499,""))))</f>
        <v/>
      </c>
      <c r="AY499" s="166" t="str">
        <f t="shared" si="179"/>
        <v>NA</v>
      </c>
      <c r="AZ499" s="166" t="str">
        <f>IF(AY499="NA","",IF(AY499=999999, "", IF(AY499=888888, "", IF(COUNTIF($AY$11:AY499,AY499)=1,AY499,""))))</f>
        <v/>
      </c>
      <c r="BA499" s="166">
        <f t="shared" si="186"/>
        <v>0</v>
      </c>
      <c r="BB499" s="166">
        <f t="shared" si="187"/>
        <v>0</v>
      </c>
      <c r="BC499" s="166" t="str">
        <f t="shared" si="188"/>
        <v/>
      </c>
      <c r="BD499" s="166" t="str">
        <f t="shared" si="180"/>
        <v/>
      </c>
      <c r="BE499" s="120" t="str">
        <f t="shared" si="189"/>
        <v>NA</v>
      </c>
      <c r="BF499" s="120" t="str">
        <f>IF(BE499="NA","",IF(BE499=999999, "", IF(BE499=888888, "", IF(COUNTIF($BE$11:BE499,BE499)=1,BE499,""))))</f>
        <v/>
      </c>
      <c r="BG499" s="121"/>
      <c r="BH499" s="121"/>
      <c r="BI499" s="121"/>
      <c r="BJ499" s="121"/>
      <c r="BK499" s="121"/>
      <c r="BL499" s="121"/>
      <c r="BM499" s="119"/>
      <c r="BN499" s="119"/>
      <c r="BO499" s="119"/>
      <c r="BP499" s="119"/>
      <c r="BQ499" s="119"/>
      <c r="BR499" s="119"/>
      <c r="BS499" s="119"/>
      <c r="BT499" s="119"/>
      <c r="BU499" s="119"/>
      <c r="BV499" s="119"/>
      <c r="BW499" s="119"/>
      <c r="BX499" s="119"/>
      <c r="BY499" s="119"/>
      <c r="BZ499" s="121"/>
      <c r="CA499" s="121"/>
      <c r="CB499" s="121"/>
      <c r="CC499" s="121"/>
      <c r="CD499" s="118"/>
      <c r="CE499" s="118"/>
      <c r="CF499" s="26"/>
      <c r="CG499" s="26"/>
      <c r="CH499" s="26"/>
      <c r="CI499" s="26"/>
      <c r="CJ499" s="26"/>
      <c r="CK499" s="26"/>
      <c r="CL499" s="26"/>
      <c r="CM499" s="26"/>
      <c r="CN499" s="26"/>
      <c r="CO499" s="26"/>
      <c r="CP499" s="26"/>
      <c r="CQ499" s="26"/>
      <c r="CR499" s="26"/>
      <c r="CS499" s="26"/>
      <c r="CT499" s="26"/>
      <c r="CU499" s="26"/>
    </row>
    <row r="500" spans="1:99" ht="15.5" x14ac:dyDescent="0.35">
      <c r="A500" s="203" t="str">
        <f t="shared" si="181"/>
        <v/>
      </c>
      <c r="B500" s="161" t="str">
        <f>IF('Year 8 _2022'!$B499="","", 'Year 8 _2022'!$B499)</f>
        <v/>
      </c>
      <c r="C500" s="160" t="str">
        <f>IF('Year 8 _2022'!$C499="","", 'Year 8 _2022'!$C499)</f>
        <v>NA</v>
      </c>
      <c r="D500" s="149" t="str">
        <f>IF('Year 8 _2022'!$D499="","", 'Year 8 _2022'!$D499)</f>
        <v/>
      </c>
      <c r="E500" s="138"/>
      <c r="F500" s="230" t="str">
        <f>IF('Year 8 _2022'!$E499="","", 'Year 8 _2022'!$E499)</f>
        <v/>
      </c>
      <c r="G500" s="161" t="str">
        <f>IF('Year 8 _2022'!$AB499="","", 'Year 8 _2022'!$AB499)</f>
        <v/>
      </c>
      <c r="H500" s="120"/>
      <c r="I500" s="171" t="str">
        <f>IF('Year 8 _2022'!$I499="","", 'Year 8 _2022'!$I499)</f>
        <v/>
      </c>
      <c r="J500" s="181"/>
      <c r="K500" s="180" t="str">
        <f>IF('Year 8 _2022'!$J499="","", 'Year 8 _2022'!$J499)</f>
        <v/>
      </c>
      <c r="L500" s="181"/>
      <c r="M500" s="180">
        <f t="shared" si="190"/>
        <v>0</v>
      </c>
      <c r="N500" s="180" t="str">
        <f>IF('Year 8 _2022'!$L499="","", 'Year 8 _2022'!$L499)</f>
        <v/>
      </c>
      <c r="O500" s="181"/>
      <c r="P500" s="171">
        <f>IF('Year 8 _2022'!$O499="",0, ('Year 8 _2022'!$O499+'Year 8 _2022'!$R499))</f>
        <v>0</v>
      </c>
      <c r="Q500" s="181"/>
      <c r="R500" s="180">
        <f>IF('Year 8 _2022'!$P499="",0, 'Year 8 _2022'!$P499)</f>
        <v>0</v>
      </c>
      <c r="S500" s="242"/>
      <c r="T500" s="349"/>
      <c r="U500" s="242"/>
      <c r="V500" s="174">
        <f t="shared" si="182"/>
        <v>0</v>
      </c>
      <c r="W500" s="351"/>
      <c r="X500" s="175"/>
      <c r="Y500" s="180">
        <f>IF('Year 8 _2022'!$V499="",0, ('Year 8 _2022'!$V499+'Year 8 _2022'!$Y499))</f>
        <v>0</v>
      </c>
      <c r="Z500" s="181"/>
      <c r="AA500" s="162">
        <f>IF('Year 8 _2022'!$W499="",0, 'Year 8 _2022'!$W499)</f>
        <v>0</v>
      </c>
      <c r="AB500" s="184"/>
      <c r="AC500" s="353"/>
      <c r="AD500" s="120"/>
      <c r="AE500" s="174">
        <f t="shared" si="192"/>
        <v>0</v>
      </c>
      <c r="AF500" s="183"/>
      <c r="AG500" s="165" t="str">
        <f t="shared" si="183"/>
        <v/>
      </c>
      <c r="AH500" s="170" t="str">
        <f t="shared" si="184"/>
        <v/>
      </c>
      <c r="AI500" s="153">
        <f t="shared" si="169"/>
        <v>0</v>
      </c>
      <c r="AJ500" s="166" t="str">
        <f t="shared" si="185"/>
        <v>NA</v>
      </c>
      <c r="AK500" s="166" t="str">
        <f t="shared" si="170"/>
        <v/>
      </c>
      <c r="AL500" s="166" t="str">
        <f t="shared" si="171"/>
        <v/>
      </c>
      <c r="AM500" s="166" t="str">
        <f t="shared" si="172"/>
        <v/>
      </c>
      <c r="AN500" s="166">
        <f t="shared" si="193"/>
        <v>0</v>
      </c>
      <c r="AO500" s="166">
        <f t="shared" si="194"/>
        <v>0</v>
      </c>
      <c r="AP500" s="166">
        <f t="shared" si="195"/>
        <v>0</v>
      </c>
      <c r="AQ500" s="166">
        <f t="shared" si="196"/>
        <v>0</v>
      </c>
      <c r="AR500" s="167" t="str">
        <f>IF('Year 8 _2022'!$S499="","", 'Year 8 _2022'!$S499)</f>
        <v/>
      </c>
      <c r="AS500" s="166" t="str">
        <f>IF('Year 8 _2022'!$Z499="","", 'Year 8 _2022'!$Z499)</f>
        <v/>
      </c>
      <c r="AT500" s="166" t="str">
        <f t="shared" si="191"/>
        <v/>
      </c>
      <c r="AU500" s="166" t="str">
        <f t="shared" si="177"/>
        <v>NA</v>
      </c>
      <c r="AV500" s="166" t="str">
        <f>IF(AU500="NA","",IF(AU500=999999, "", IF(AU500=888888, "", IF(COUNTIF($AU$11:AU500,AU500)=1,AU500,""))))</f>
        <v/>
      </c>
      <c r="AW500" s="166" t="str">
        <f t="shared" si="178"/>
        <v>NA</v>
      </c>
      <c r="AX500" s="166" t="str">
        <f>IF(AW500="NA","",IF(AW500=999999, "", IF(AW500=888888, "", IF(COUNTIF($AW$11:AW500,AW500)=1,AW500,""))))</f>
        <v/>
      </c>
      <c r="AY500" s="166" t="str">
        <f t="shared" si="179"/>
        <v>NA</v>
      </c>
      <c r="AZ500" s="166" t="str">
        <f>IF(AY500="NA","",IF(AY500=999999, "", IF(AY500=888888, "", IF(COUNTIF($AY$11:AY500,AY500)=1,AY500,""))))</f>
        <v/>
      </c>
      <c r="BA500" s="166">
        <f t="shared" si="186"/>
        <v>0</v>
      </c>
      <c r="BB500" s="166">
        <f t="shared" si="187"/>
        <v>0</v>
      </c>
      <c r="BC500" s="166" t="str">
        <f t="shared" si="188"/>
        <v/>
      </c>
      <c r="BD500" s="166" t="str">
        <f t="shared" si="180"/>
        <v/>
      </c>
      <c r="BE500" s="120" t="str">
        <f t="shared" si="189"/>
        <v>NA</v>
      </c>
      <c r="BF500" s="120" t="str">
        <f>IF(BE500="NA","",IF(BE500=999999, "", IF(BE500=888888, "", IF(COUNTIF($BE$11:BE500,BE500)=1,BE500,""))))</f>
        <v/>
      </c>
      <c r="BG500" s="121"/>
      <c r="BH500" s="121"/>
      <c r="BI500" s="121"/>
      <c r="BJ500" s="121"/>
      <c r="BK500" s="121"/>
      <c r="BL500" s="121"/>
      <c r="BM500" s="119"/>
      <c r="BN500" s="119"/>
      <c r="BO500" s="119"/>
      <c r="BP500" s="119"/>
      <c r="BQ500" s="119"/>
      <c r="BR500" s="119"/>
      <c r="BS500" s="119"/>
      <c r="BT500" s="119"/>
      <c r="BU500" s="119"/>
      <c r="BV500" s="119"/>
      <c r="BW500" s="119"/>
      <c r="BX500" s="119"/>
      <c r="BY500" s="119"/>
      <c r="BZ500" s="121"/>
      <c r="CA500" s="121"/>
      <c r="CB500" s="121"/>
      <c r="CC500" s="121"/>
      <c r="CD500" s="118"/>
      <c r="CE500" s="118"/>
      <c r="CF500" s="26"/>
      <c r="CG500" s="26"/>
      <c r="CH500" s="26"/>
      <c r="CI500" s="26"/>
      <c r="CJ500" s="26"/>
      <c r="CK500" s="26"/>
      <c r="CL500" s="26"/>
      <c r="CM500" s="26"/>
      <c r="CN500" s="26"/>
      <c r="CO500" s="26"/>
      <c r="CP500" s="26"/>
      <c r="CQ500" s="26"/>
      <c r="CR500" s="26"/>
      <c r="CS500" s="26"/>
      <c r="CT500" s="26"/>
      <c r="CU500" s="26"/>
    </row>
    <row r="501" spans="1:99" ht="15.5" x14ac:dyDescent="0.35">
      <c r="A501" s="203" t="str">
        <f t="shared" si="181"/>
        <v/>
      </c>
      <c r="B501" s="161" t="str">
        <f>IF('Year 8 _2022'!$B500="","", 'Year 8 _2022'!$B500)</f>
        <v/>
      </c>
      <c r="C501" s="160" t="str">
        <f>IF('Year 8 _2022'!$C500="","", 'Year 8 _2022'!$C500)</f>
        <v>NA</v>
      </c>
      <c r="D501" s="149" t="str">
        <f>IF('Year 8 _2022'!$D500="","", 'Year 8 _2022'!$D500)</f>
        <v/>
      </c>
      <c r="E501" s="138"/>
      <c r="F501" s="230" t="str">
        <f>IF('Year 8 _2022'!$E500="","", 'Year 8 _2022'!$E500)</f>
        <v/>
      </c>
      <c r="G501" s="161" t="str">
        <f>IF('Year 8 _2022'!$AB500="","", 'Year 8 _2022'!$AB500)</f>
        <v/>
      </c>
      <c r="H501" s="120"/>
      <c r="I501" s="171" t="str">
        <f>IF('Year 8 _2022'!$I500="","", 'Year 8 _2022'!$I500)</f>
        <v/>
      </c>
      <c r="J501" s="181"/>
      <c r="K501" s="180" t="str">
        <f>IF('Year 8 _2022'!$J500="","", 'Year 8 _2022'!$J500)</f>
        <v/>
      </c>
      <c r="L501" s="181"/>
      <c r="M501" s="180">
        <f t="shared" si="190"/>
        <v>0</v>
      </c>
      <c r="N501" s="180" t="str">
        <f>IF('Year 8 _2022'!$L500="","", 'Year 8 _2022'!$L500)</f>
        <v/>
      </c>
      <c r="O501" s="181"/>
      <c r="P501" s="171">
        <f>IF('Year 8 _2022'!$O500="",0, ('Year 8 _2022'!$O500+'Year 8 _2022'!$R500))</f>
        <v>0</v>
      </c>
      <c r="Q501" s="181"/>
      <c r="R501" s="180">
        <f>IF('Year 8 _2022'!$P500="",0, 'Year 8 _2022'!$P500)</f>
        <v>0</v>
      </c>
      <c r="S501" s="242"/>
      <c r="T501" s="349"/>
      <c r="U501" s="242"/>
      <c r="V501" s="174">
        <f t="shared" si="182"/>
        <v>0</v>
      </c>
      <c r="W501" s="351"/>
      <c r="X501" s="175"/>
      <c r="Y501" s="180">
        <f>IF('Year 8 _2022'!$V500="",0, ('Year 8 _2022'!$V500+'Year 8 _2022'!$Y500))</f>
        <v>0</v>
      </c>
      <c r="Z501" s="181"/>
      <c r="AA501" s="162">
        <f>IF('Year 8 _2022'!$W500="",0, 'Year 8 _2022'!$W500)</f>
        <v>0</v>
      </c>
      <c r="AB501" s="184"/>
      <c r="AC501" s="353"/>
      <c r="AD501" s="120"/>
      <c r="AE501" s="174">
        <f t="shared" si="192"/>
        <v>0</v>
      </c>
      <c r="AF501" s="183"/>
      <c r="AG501" s="165" t="str">
        <f t="shared" si="183"/>
        <v/>
      </c>
      <c r="AH501" s="170" t="str">
        <f t="shared" si="184"/>
        <v/>
      </c>
      <c r="AI501" s="153">
        <f t="shared" si="169"/>
        <v>0</v>
      </c>
      <c r="AJ501" s="166" t="str">
        <f t="shared" si="185"/>
        <v>NA</v>
      </c>
      <c r="AK501" s="166" t="str">
        <f t="shared" si="170"/>
        <v/>
      </c>
      <c r="AL501" s="166" t="str">
        <f t="shared" si="171"/>
        <v/>
      </c>
      <c r="AM501" s="166" t="str">
        <f t="shared" si="172"/>
        <v/>
      </c>
      <c r="AN501" s="166">
        <f t="shared" si="193"/>
        <v>0</v>
      </c>
      <c r="AO501" s="166">
        <f t="shared" si="194"/>
        <v>0</v>
      </c>
      <c r="AP501" s="166">
        <f t="shared" si="195"/>
        <v>0</v>
      </c>
      <c r="AQ501" s="166">
        <f t="shared" si="196"/>
        <v>0</v>
      </c>
      <c r="AR501" s="167" t="str">
        <f>IF('Year 8 _2022'!$S500="","", 'Year 8 _2022'!$S500)</f>
        <v/>
      </c>
      <c r="AS501" s="166" t="str">
        <f>IF('Year 8 _2022'!$Z500="","", 'Year 8 _2022'!$Z500)</f>
        <v/>
      </c>
      <c r="AT501" s="166" t="str">
        <f t="shared" si="191"/>
        <v/>
      </c>
      <c r="AU501" s="166" t="str">
        <f t="shared" si="177"/>
        <v>NA</v>
      </c>
      <c r="AV501" s="166" t="str">
        <f>IF(AU501="NA","",IF(AU501=999999, "", IF(AU501=888888, "", IF(COUNTIF($AU$11:AU501,AU501)=1,AU501,""))))</f>
        <v/>
      </c>
      <c r="AW501" s="166" t="str">
        <f t="shared" si="178"/>
        <v>NA</v>
      </c>
      <c r="AX501" s="166" t="str">
        <f>IF(AW501="NA","",IF(AW501=999999, "", IF(AW501=888888, "", IF(COUNTIF($AW$11:AW501,AW501)=1,AW501,""))))</f>
        <v/>
      </c>
      <c r="AY501" s="166" t="str">
        <f t="shared" si="179"/>
        <v>NA</v>
      </c>
      <c r="AZ501" s="166" t="str">
        <f>IF(AY501="NA","",IF(AY501=999999, "", IF(AY501=888888, "", IF(COUNTIF($AY$11:AY501,AY501)=1,AY501,""))))</f>
        <v/>
      </c>
      <c r="BA501" s="166">
        <f t="shared" si="186"/>
        <v>0</v>
      </c>
      <c r="BB501" s="166">
        <f t="shared" si="187"/>
        <v>0</v>
      </c>
      <c r="BC501" s="166" t="str">
        <f t="shared" si="188"/>
        <v/>
      </c>
      <c r="BD501" s="166" t="str">
        <f t="shared" si="180"/>
        <v/>
      </c>
      <c r="BE501" s="120" t="str">
        <f t="shared" si="189"/>
        <v>NA</v>
      </c>
      <c r="BF501" s="120" t="str">
        <f>IF(BE501="NA","",IF(BE501=999999, "", IF(BE501=888888, "", IF(COUNTIF($BE$11:BE501,BE501)=1,BE501,""))))</f>
        <v/>
      </c>
      <c r="BG501" s="121"/>
      <c r="BH501" s="121"/>
      <c r="BI501" s="121"/>
      <c r="BJ501" s="121"/>
      <c r="BK501" s="121"/>
      <c r="BL501" s="121"/>
      <c r="BM501" s="119"/>
      <c r="BN501" s="119"/>
      <c r="BO501" s="119"/>
      <c r="BP501" s="119"/>
      <c r="BQ501" s="119"/>
      <c r="BR501" s="119"/>
      <c r="BS501" s="119"/>
      <c r="BT501" s="119"/>
      <c r="BU501" s="119"/>
      <c r="BV501" s="119"/>
      <c r="BW501" s="119"/>
      <c r="BX501" s="119"/>
      <c r="BY501" s="119"/>
      <c r="BZ501" s="121"/>
      <c r="CA501" s="121"/>
      <c r="CB501" s="121"/>
      <c r="CC501" s="121"/>
      <c r="CD501" s="118"/>
      <c r="CE501" s="118"/>
      <c r="CF501" s="26"/>
      <c r="CG501" s="26"/>
      <c r="CH501" s="26"/>
      <c r="CI501" s="26"/>
      <c r="CJ501" s="26"/>
      <c r="CK501" s="26"/>
      <c r="CL501" s="26"/>
      <c r="CM501" s="26"/>
      <c r="CN501" s="26"/>
      <c r="CO501" s="26"/>
      <c r="CP501" s="26"/>
      <c r="CQ501" s="26"/>
      <c r="CR501" s="26"/>
      <c r="CS501" s="26"/>
      <c r="CT501" s="26"/>
      <c r="CU501" s="26"/>
    </row>
    <row r="502" spans="1:99" ht="15.5" x14ac:dyDescent="0.35">
      <c r="A502" s="203" t="str">
        <f t="shared" si="181"/>
        <v/>
      </c>
      <c r="B502" s="161" t="str">
        <f>IF('Year 8 _2022'!$B501="","", 'Year 8 _2022'!$B501)</f>
        <v/>
      </c>
      <c r="C502" s="160" t="str">
        <f>IF('Year 8 _2022'!$C501="","", 'Year 8 _2022'!$C501)</f>
        <v>NA</v>
      </c>
      <c r="D502" s="149" t="str">
        <f>IF('Year 8 _2022'!$D501="","", 'Year 8 _2022'!$D501)</f>
        <v/>
      </c>
      <c r="E502" s="138"/>
      <c r="F502" s="230" t="str">
        <f>IF('Year 8 _2022'!$E501="","", 'Year 8 _2022'!$E501)</f>
        <v/>
      </c>
      <c r="G502" s="161" t="str">
        <f>IF('Year 8 _2022'!$AB501="","", 'Year 8 _2022'!$AB501)</f>
        <v/>
      </c>
      <c r="H502" s="120"/>
      <c r="I502" s="171" t="str">
        <f>IF('Year 8 _2022'!$I501="","", 'Year 8 _2022'!$I501)</f>
        <v/>
      </c>
      <c r="J502" s="181"/>
      <c r="K502" s="180" t="str">
        <f>IF('Year 8 _2022'!$J501="","", 'Year 8 _2022'!$J501)</f>
        <v/>
      </c>
      <c r="L502" s="181"/>
      <c r="M502" s="180">
        <f t="shared" si="190"/>
        <v>0</v>
      </c>
      <c r="N502" s="180" t="str">
        <f>IF('Year 8 _2022'!$L501="","", 'Year 8 _2022'!$L501)</f>
        <v/>
      </c>
      <c r="O502" s="181"/>
      <c r="P502" s="171">
        <f>IF('Year 8 _2022'!$O501="",0, ('Year 8 _2022'!$O501+'Year 8 _2022'!$R501))</f>
        <v>0</v>
      </c>
      <c r="Q502" s="181"/>
      <c r="R502" s="180">
        <f>IF('Year 8 _2022'!$P501="",0, 'Year 8 _2022'!$P501)</f>
        <v>0</v>
      </c>
      <c r="S502" s="242"/>
      <c r="T502" s="349"/>
      <c r="U502" s="242"/>
      <c r="V502" s="174">
        <f t="shared" si="182"/>
        <v>0</v>
      </c>
      <c r="W502" s="351"/>
      <c r="X502" s="175"/>
      <c r="Y502" s="180">
        <f>IF('Year 8 _2022'!$V501="",0, ('Year 8 _2022'!$V501+'Year 8 _2022'!$Y501))</f>
        <v>0</v>
      </c>
      <c r="Z502" s="181"/>
      <c r="AA502" s="162">
        <f>IF('Year 8 _2022'!$W501="",0, 'Year 8 _2022'!$W501)</f>
        <v>0</v>
      </c>
      <c r="AB502" s="184"/>
      <c r="AC502" s="353"/>
      <c r="AD502" s="120"/>
      <c r="AE502" s="174">
        <f t="shared" si="192"/>
        <v>0</v>
      </c>
      <c r="AF502" s="183"/>
      <c r="AG502" s="165" t="str">
        <f t="shared" si="183"/>
        <v/>
      </c>
      <c r="AH502" s="170" t="str">
        <f t="shared" si="184"/>
        <v/>
      </c>
      <c r="AI502" s="153">
        <f t="shared" si="169"/>
        <v>0</v>
      </c>
      <c r="AJ502" s="166" t="str">
        <f t="shared" si="185"/>
        <v>NA</v>
      </c>
      <c r="AK502" s="166" t="str">
        <f t="shared" si="170"/>
        <v/>
      </c>
      <c r="AL502" s="166" t="str">
        <f t="shared" si="171"/>
        <v/>
      </c>
      <c r="AM502" s="166" t="str">
        <f t="shared" si="172"/>
        <v/>
      </c>
      <c r="AN502" s="166">
        <f t="shared" si="193"/>
        <v>0</v>
      </c>
      <c r="AO502" s="166">
        <f t="shared" si="194"/>
        <v>0</v>
      </c>
      <c r="AP502" s="166">
        <f t="shared" si="195"/>
        <v>0</v>
      </c>
      <c r="AQ502" s="166">
        <f t="shared" si="196"/>
        <v>0</v>
      </c>
      <c r="AR502" s="167" t="str">
        <f>IF('Year 8 _2022'!$S501="","", 'Year 8 _2022'!$S501)</f>
        <v/>
      </c>
      <c r="AS502" s="166" t="str">
        <f>IF('Year 8 _2022'!$Z501="","", 'Year 8 _2022'!$Z501)</f>
        <v/>
      </c>
      <c r="AT502" s="166" t="str">
        <f t="shared" si="191"/>
        <v/>
      </c>
      <c r="AU502" s="166" t="str">
        <f t="shared" si="177"/>
        <v>NA</v>
      </c>
      <c r="AV502" s="166" t="str">
        <f>IF(AU502="NA","",IF(AU502=999999, "", IF(AU502=888888, "", IF(COUNTIF($AU$11:AU502,AU502)=1,AU502,""))))</f>
        <v/>
      </c>
      <c r="AW502" s="166" t="str">
        <f t="shared" si="178"/>
        <v>NA</v>
      </c>
      <c r="AX502" s="166" t="str">
        <f>IF(AW502="NA","",IF(AW502=999999, "", IF(AW502=888888, "", IF(COUNTIF($AW$11:AW502,AW502)=1,AW502,""))))</f>
        <v/>
      </c>
      <c r="AY502" s="166" t="str">
        <f t="shared" si="179"/>
        <v>NA</v>
      </c>
      <c r="AZ502" s="166" t="str">
        <f>IF(AY502="NA","",IF(AY502=999999, "", IF(AY502=888888, "", IF(COUNTIF($AY$11:AY502,AY502)=1,AY502,""))))</f>
        <v/>
      </c>
      <c r="BA502" s="166">
        <f t="shared" si="186"/>
        <v>0</v>
      </c>
      <c r="BB502" s="166">
        <f t="shared" si="187"/>
        <v>0</v>
      </c>
      <c r="BC502" s="166" t="str">
        <f t="shared" si="188"/>
        <v/>
      </c>
      <c r="BD502" s="166" t="str">
        <f t="shared" si="180"/>
        <v/>
      </c>
      <c r="BE502" s="120" t="str">
        <f t="shared" si="189"/>
        <v>NA</v>
      </c>
      <c r="BF502" s="120" t="str">
        <f>IF(BE502="NA","",IF(BE502=999999, "", IF(BE502=888888, "", IF(COUNTIF($BE$11:BE502,BE502)=1,BE502,""))))</f>
        <v/>
      </c>
      <c r="BG502" s="121"/>
      <c r="BH502" s="121"/>
      <c r="BI502" s="121"/>
      <c r="BJ502" s="121"/>
      <c r="BK502" s="121"/>
      <c r="BL502" s="121"/>
      <c r="BM502" s="119"/>
      <c r="BN502" s="119"/>
      <c r="BO502" s="119"/>
      <c r="BP502" s="119"/>
      <c r="BQ502" s="119"/>
      <c r="BR502" s="119"/>
      <c r="BS502" s="119"/>
      <c r="BT502" s="119"/>
      <c r="BU502" s="119"/>
      <c r="BV502" s="119"/>
      <c r="BW502" s="119"/>
      <c r="BX502" s="119"/>
      <c r="BY502" s="119"/>
      <c r="BZ502" s="121"/>
      <c r="CA502" s="121"/>
      <c r="CB502" s="121"/>
      <c r="CC502" s="121"/>
      <c r="CD502" s="118"/>
      <c r="CE502" s="118"/>
      <c r="CF502" s="26"/>
      <c r="CG502" s="26"/>
      <c r="CH502" s="26"/>
      <c r="CI502" s="26"/>
      <c r="CJ502" s="26"/>
      <c r="CK502" s="26"/>
      <c r="CL502" s="26"/>
      <c r="CM502" s="26"/>
      <c r="CN502" s="26"/>
      <c r="CO502" s="26"/>
      <c r="CP502" s="26"/>
      <c r="CQ502" s="26"/>
      <c r="CR502" s="26"/>
      <c r="CS502" s="26"/>
      <c r="CT502" s="26"/>
      <c r="CU502" s="26"/>
    </row>
    <row r="503" spans="1:99" ht="15.5" x14ac:dyDescent="0.35">
      <c r="A503" s="203" t="str">
        <f t="shared" si="181"/>
        <v/>
      </c>
      <c r="B503" s="161" t="str">
        <f>IF('Year 8 _2022'!$B502="","", 'Year 8 _2022'!$B502)</f>
        <v/>
      </c>
      <c r="C503" s="160" t="str">
        <f>IF('Year 8 _2022'!$C502="","", 'Year 8 _2022'!$C502)</f>
        <v>NA</v>
      </c>
      <c r="D503" s="149" t="str">
        <f>IF('Year 8 _2022'!$D502="","", 'Year 8 _2022'!$D502)</f>
        <v/>
      </c>
      <c r="E503" s="138"/>
      <c r="F503" s="230" t="str">
        <f>IF('Year 8 _2022'!$E502="","", 'Year 8 _2022'!$E502)</f>
        <v/>
      </c>
      <c r="G503" s="161" t="str">
        <f>IF('Year 8 _2022'!$AB502="","", 'Year 8 _2022'!$AB502)</f>
        <v/>
      </c>
      <c r="H503" s="120"/>
      <c r="I503" s="171" t="str">
        <f>IF('Year 8 _2022'!$I502="","", 'Year 8 _2022'!$I502)</f>
        <v/>
      </c>
      <c r="J503" s="181"/>
      <c r="K503" s="180" t="str">
        <f>IF('Year 8 _2022'!$J502="","", 'Year 8 _2022'!$J502)</f>
        <v/>
      </c>
      <c r="L503" s="181"/>
      <c r="M503" s="180">
        <f t="shared" si="190"/>
        <v>0</v>
      </c>
      <c r="N503" s="180" t="str">
        <f>IF('Year 8 _2022'!$L502="","", 'Year 8 _2022'!$L502)</f>
        <v/>
      </c>
      <c r="O503" s="181"/>
      <c r="P503" s="171">
        <f>IF('Year 8 _2022'!$O502="",0, ('Year 8 _2022'!$O502+'Year 8 _2022'!$R502))</f>
        <v>0</v>
      </c>
      <c r="Q503" s="181"/>
      <c r="R503" s="180">
        <f>IF('Year 8 _2022'!$P502="",0, 'Year 8 _2022'!$P502)</f>
        <v>0</v>
      </c>
      <c r="S503" s="242"/>
      <c r="T503" s="349"/>
      <c r="U503" s="242"/>
      <c r="V503" s="174">
        <f t="shared" si="182"/>
        <v>0</v>
      </c>
      <c r="W503" s="351"/>
      <c r="X503" s="175"/>
      <c r="Y503" s="180">
        <f>IF('Year 8 _2022'!$V502="",0, ('Year 8 _2022'!$V502+'Year 8 _2022'!$Y502))</f>
        <v>0</v>
      </c>
      <c r="Z503" s="181"/>
      <c r="AA503" s="162">
        <f>IF('Year 8 _2022'!$W502="",0, 'Year 8 _2022'!$W502)</f>
        <v>0</v>
      </c>
      <c r="AB503" s="184"/>
      <c r="AC503" s="353"/>
      <c r="AD503" s="120"/>
      <c r="AE503" s="174">
        <f t="shared" si="192"/>
        <v>0</v>
      </c>
      <c r="AF503" s="183"/>
      <c r="AG503" s="165" t="str">
        <f t="shared" si="183"/>
        <v/>
      </c>
      <c r="AH503" s="170" t="str">
        <f t="shared" si="184"/>
        <v/>
      </c>
      <c r="AI503" s="153">
        <f t="shared" si="169"/>
        <v>0</v>
      </c>
      <c r="AJ503" s="166" t="str">
        <f t="shared" si="185"/>
        <v>NA</v>
      </c>
      <c r="AK503" s="166" t="str">
        <f t="shared" si="170"/>
        <v/>
      </c>
      <c r="AL503" s="166" t="str">
        <f t="shared" si="171"/>
        <v/>
      </c>
      <c r="AM503" s="166" t="str">
        <f t="shared" si="172"/>
        <v/>
      </c>
      <c r="AN503" s="166">
        <f t="shared" si="193"/>
        <v>0</v>
      </c>
      <c r="AO503" s="166">
        <f t="shared" si="194"/>
        <v>0</v>
      </c>
      <c r="AP503" s="166">
        <f t="shared" si="195"/>
        <v>0</v>
      </c>
      <c r="AQ503" s="166">
        <f t="shared" si="196"/>
        <v>0</v>
      </c>
      <c r="AR503" s="167" t="str">
        <f>IF('Year 8 _2022'!$S502="","", 'Year 8 _2022'!$S502)</f>
        <v/>
      </c>
      <c r="AS503" s="166" t="str">
        <f>IF('Year 8 _2022'!$Z502="","", 'Year 8 _2022'!$Z502)</f>
        <v/>
      </c>
      <c r="AT503" s="166" t="str">
        <f t="shared" si="191"/>
        <v/>
      </c>
      <c r="AU503" s="166" t="str">
        <f t="shared" si="177"/>
        <v>NA</v>
      </c>
      <c r="AV503" s="166" t="str">
        <f>IF(AU503="NA","",IF(AU503=999999, "", IF(AU503=888888, "", IF(COUNTIF($AU$11:AU503,AU503)=1,AU503,""))))</f>
        <v/>
      </c>
      <c r="AW503" s="166" t="str">
        <f t="shared" si="178"/>
        <v>NA</v>
      </c>
      <c r="AX503" s="166" t="str">
        <f>IF(AW503="NA","",IF(AW503=999999, "", IF(AW503=888888, "", IF(COUNTIF($AW$11:AW503,AW503)=1,AW503,""))))</f>
        <v/>
      </c>
      <c r="AY503" s="166" t="str">
        <f t="shared" si="179"/>
        <v>NA</v>
      </c>
      <c r="AZ503" s="166" t="str">
        <f>IF(AY503="NA","",IF(AY503=999999, "", IF(AY503=888888, "", IF(COUNTIF($AY$11:AY503,AY503)=1,AY503,""))))</f>
        <v/>
      </c>
      <c r="BA503" s="166">
        <f t="shared" si="186"/>
        <v>0</v>
      </c>
      <c r="BB503" s="166">
        <f t="shared" si="187"/>
        <v>0</v>
      </c>
      <c r="BC503" s="166" t="str">
        <f t="shared" si="188"/>
        <v/>
      </c>
      <c r="BD503" s="166" t="str">
        <f t="shared" si="180"/>
        <v/>
      </c>
      <c r="BE503" s="120" t="str">
        <f t="shared" si="189"/>
        <v>NA</v>
      </c>
      <c r="BF503" s="120" t="str">
        <f>IF(BE503="NA","",IF(BE503=999999, "", IF(BE503=888888, "", IF(COUNTIF($BE$11:BE503,BE503)=1,BE503,""))))</f>
        <v/>
      </c>
      <c r="BG503" s="121"/>
      <c r="BH503" s="121"/>
      <c r="BI503" s="121"/>
      <c r="BJ503" s="121"/>
      <c r="BK503" s="121"/>
      <c r="BL503" s="121"/>
      <c r="BM503" s="119"/>
      <c r="BN503" s="119"/>
      <c r="BO503" s="119"/>
      <c r="BP503" s="119"/>
      <c r="BQ503" s="119"/>
      <c r="BR503" s="119"/>
      <c r="BS503" s="119"/>
      <c r="BT503" s="119"/>
      <c r="BU503" s="119"/>
      <c r="BV503" s="119"/>
      <c r="BW503" s="119"/>
      <c r="BX503" s="119"/>
      <c r="BY503" s="119"/>
      <c r="BZ503" s="121"/>
      <c r="CA503" s="121"/>
      <c r="CB503" s="121"/>
      <c r="CC503" s="121"/>
      <c r="CD503" s="118"/>
      <c r="CE503" s="118"/>
      <c r="CF503" s="26"/>
      <c r="CG503" s="26"/>
      <c r="CH503" s="26"/>
      <c r="CI503" s="26"/>
      <c r="CJ503" s="26"/>
      <c r="CK503" s="26"/>
      <c r="CL503" s="26"/>
      <c r="CM503" s="26"/>
      <c r="CN503" s="26"/>
      <c r="CO503" s="26"/>
      <c r="CP503" s="26"/>
      <c r="CQ503" s="26"/>
      <c r="CR503" s="26"/>
      <c r="CS503" s="26"/>
      <c r="CT503" s="26"/>
      <c r="CU503" s="26"/>
    </row>
    <row r="504" spans="1:99" ht="15.5" x14ac:dyDescent="0.35">
      <c r="A504" s="203" t="str">
        <f t="shared" si="181"/>
        <v/>
      </c>
      <c r="B504" s="161" t="str">
        <f>IF('Year 8 _2022'!$B503="","", 'Year 8 _2022'!$B503)</f>
        <v/>
      </c>
      <c r="C504" s="160" t="str">
        <f>IF('Year 8 _2022'!$C503="","", 'Year 8 _2022'!$C503)</f>
        <v>NA</v>
      </c>
      <c r="D504" s="149" t="str">
        <f>IF('Year 8 _2022'!$D503="","", 'Year 8 _2022'!$D503)</f>
        <v/>
      </c>
      <c r="E504" s="138"/>
      <c r="F504" s="230" t="str">
        <f>IF('Year 8 _2022'!$E503="","", 'Year 8 _2022'!$E503)</f>
        <v/>
      </c>
      <c r="G504" s="161" t="str">
        <f>IF('Year 8 _2022'!$AB503="","", 'Year 8 _2022'!$AB503)</f>
        <v/>
      </c>
      <c r="H504" s="120"/>
      <c r="I504" s="171" t="str">
        <f>IF('Year 8 _2022'!$I503="","", 'Year 8 _2022'!$I503)</f>
        <v/>
      </c>
      <c r="J504" s="181"/>
      <c r="K504" s="180" t="str">
        <f>IF('Year 8 _2022'!$J503="","", 'Year 8 _2022'!$J503)</f>
        <v/>
      </c>
      <c r="L504" s="181"/>
      <c r="M504" s="180">
        <f t="shared" si="190"/>
        <v>0</v>
      </c>
      <c r="N504" s="180" t="str">
        <f>IF('Year 8 _2022'!$L503="","", 'Year 8 _2022'!$L503)</f>
        <v/>
      </c>
      <c r="O504" s="181"/>
      <c r="P504" s="171">
        <f>IF('Year 8 _2022'!$O503="",0, ('Year 8 _2022'!$O503+'Year 8 _2022'!$R503))</f>
        <v>0</v>
      </c>
      <c r="Q504" s="181"/>
      <c r="R504" s="180">
        <f>IF('Year 8 _2022'!$P503="",0, 'Year 8 _2022'!$P503)</f>
        <v>0</v>
      </c>
      <c r="S504" s="242"/>
      <c r="T504" s="349"/>
      <c r="U504" s="242"/>
      <c r="V504" s="174">
        <f t="shared" si="182"/>
        <v>0</v>
      </c>
      <c r="W504" s="351"/>
      <c r="X504" s="175"/>
      <c r="Y504" s="180">
        <f>IF('Year 8 _2022'!$V503="",0, ('Year 8 _2022'!$V503+'Year 8 _2022'!$Y503))</f>
        <v>0</v>
      </c>
      <c r="Z504" s="181"/>
      <c r="AA504" s="162">
        <f>IF('Year 8 _2022'!$W503="",0, 'Year 8 _2022'!$W503)</f>
        <v>0</v>
      </c>
      <c r="AB504" s="184"/>
      <c r="AC504" s="353"/>
      <c r="AD504" s="120"/>
      <c r="AE504" s="174">
        <f t="shared" si="192"/>
        <v>0</v>
      </c>
      <c r="AF504" s="183"/>
      <c r="AG504" s="165" t="str">
        <f t="shared" si="183"/>
        <v/>
      </c>
      <c r="AH504" s="170" t="str">
        <f t="shared" si="184"/>
        <v/>
      </c>
      <c r="AI504" s="153">
        <f t="shared" si="169"/>
        <v>0</v>
      </c>
      <c r="AJ504" s="166" t="str">
        <f t="shared" si="185"/>
        <v>NA</v>
      </c>
      <c r="AK504" s="166" t="str">
        <f t="shared" si="170"/>
        <v/>
      </c>
      <c r="AL504" s="166" t="str">
        <f t="shared" si="171"/>
        <v/>
      </c>
      <c r="AM504" s="166" t="str">
        <f t="shared" si="172"/>
        <v/>
      </c>
      <c r="AN504" s="166">
        <f t="shared" si="193"/>
        <v>0</v>
      </c>
      <c r="AO504" s="166">
        <f t="shared" si="194"/>
        <v>0</v>
      </c>
      <c r="AP504" s="166">
        <f t="shared" si="195"/>
        <v>0</v>
      </c>
      <c r="AQ504" s="166">
        <f t="shared" si="196"/>
        <v>0</v>
      </c>
      <c r="AR504" s="167" t="str">
        <f>IF('Year 8 _2022'!$S503="","", 'Year 8 _2022'!$S503)</f>
        <v/>
      </c>
      <c r="AS504" s="166" t="str">
        <f>IF('Year 8 _2022'!$Z503="","", 'Year 8 _2022'!$Z503)</f>
        <v/>
      </c>
      <c r="AT504" s="166" t="str">
        <f t="shared" si="191"/>
        <v/>
      </c>
      <c r="AU504" s="166" t="str">
        <f t="shared" si="177"/>
        <v>NA</v>
      </c>
      <c r="AV504" s="166" t="str">
        <f>IF(AU504="NA","",IF(AU504=999999, "", IF(AU504=888888, "", IF(COUNTIF($AU$11:AU504,AU504)=1,AU504,""))))</f>
        <v/>
      </c>
      <c r="AW504" s="166" t="str">
        <f t="shared" si="178"/>
        <v>NA</v>
      </c>
      <c r="AX504" s="166" t="str">
        <f>IF(AW504="NA","",IF(AW504=999999, "", IF(AW504=888888, "", IF(COUNTIF($AW$11:AW504,AW504)=1,AW504,""))))</f>
        <v/>
      </c>
      <c r="AY504" s="166" t="str">
        <f t="shared" si="179"/>
        <v>NA</v>
      </c>
      <c r="AZ504" s="166" t="str">
        <f>IF(AY504="NA","",IF(AY504=999999, "", IF(AY504=888888, "", IF(COUNTIF($AY$11:AY504,AY504)=1,AY504,""))))</f>
        <v/>
      </c>
      <c r="BA504" s="166">
        <f t="shared" si="186"/>
        <v>0</v>
      </c>
      <c r="BB504" s="166">
        <f t="shared" si="187"/>
        <v>0</v>
      </c>
      <c r="BC504" s="166" t="str">
        <f t="shared" si="188"/>
        <v/>
      </c>
      <c r="BD504" s="166" t="str">
        <f t="shared" si="180"/>
        <v/>
      </c>
      <c r="BE504" s="120" t="str">
        <f t="shared" si="189"/>
        <v>NA</v>
      </c>
      <c r="BF504" s="120" t="str">
        <f>IF(BE504="NA","",IF(BE504=999999, "", IF(BE504=888888, "", IF(COUNTIF($BE$11:BE504,BE504)=1,BE504,""))))</f>
        <v/>
      </c>
      <c r="BG504" s="121"/>
      <c r="BH504" s="121"/>
      <c r="BI504" s="121"/>
      <c r="BJ504" s="121"/>
      <c r="BK504" s="121"/>
      <c r="BL504" s="121"/>
      <c r="BM504" s="119"/>
      <c r="BN504" s="119"/>
      <c r="BO504" s="119"/>
      <c r="BP504" s="119"/>
      <c r="BQ504" s="119"/>
      <c r="BR504" s="119"/>
      <c r="BS504" s="119"/>
      <c r="BT504" s="119"/>
      <c r="BU504" s="119"/>
      <c r="BV504" s="119"/>
      <c r="BW504" s="119"/>
      <c r="BX504" s="119"/>
      <c r="BY504" s="119"/>
      <c r="BZ504" s="121"/>
      <c r="CA504" s="121"/>
      <c r="CB504" s="121"/>
      <c r="CC504" s="121"/>
      <c r="CD504" s="118"/>
      <c r="CE504" s="118"/>
      <c r="CF504" s="26"/>
      <c r="CG504" s="26"/>
      <c r="CH504" s="26"/>
      <c r="CI504" s="26"/>
      <c r="CJ504" s="26"/>
      <c r="CK504" s="26"/>
      <c r="CL504" s="26"/>
      <c r="CM504" s="26"/>
      <c r="CN504" s="26"/>
      <c r="CO504" s="26"/>
      <c r="CP504" s="26"/>
      <c r="CQ504" s="26"/>
      <c r="CR504" s="26"/>
      <c r="CS504" s="26"/>
      <c r="CT504" s="26"/>
      <c r="CU504" s="26"/>
    </row>
    <row r="505" spans="1:99" ht="15.5" x14ac:dyDescent="0.35">
      <c r="A505" s="203" t="str">
        <f t="shared" si="181"/>
        <v/>
      </c>
      <c r="B505" s="161" t="str">
        <f>IF('Year 8 _2022'!$B504="","", 'Year 8 _2022'!$B504)</f>
        <v/>
      </c>
      <c r="C505" s="160" t="str">
        <f>IF('Year 8 _2022'!$C504="","", 'Year 8 _2022'!$C504)</f>
        <v>NA</v>
      </c>
      <c r="D505" s="149" t="str">
        <f>IF('Year 8 _2022'!$D504="","", 'Year 8 _2022'!$D504)</f>
        <v/>
      </c>
      <c r="E505" s="138"/>
      <c r="F505" s="230" t="str">
        <f>IF('Year 8 _2022'!$E504="","", 'Year 8 _2022'!$E504)</f>
        <v/>
      </c>
      <c r="G505" s="161" t="str">
        <f>IF('Year 8 _2022'!$AB504="","", 'Year 8 _2022'!$AB504)</f>
        <v/>
      </c>
      <c r="H505" s="120"/>
      <c r="I505" s="171" t="str">
        <f>IF('Year 8 _2022'!$I504="","", 'Year 8 _2022'!$I504)</f>
        <v/>
      </c>
      <c r="J505" s="181"/>
      <c r="K505" s="180" t="str">
        <f>IF('Year 8 _2022'!$J504="","", 'Year 8 _2022'!$J504)</f>
        <v/>
      </c>
      <c r="L505" s="181"/>
      <c r="M505" s="180">
        <f t="shared" si="190"/>
        <v>0</v>
      </c>
      <c r="N505" s="180" t="str">
        <f>IF('Year 8 _2022'!$L504="","", 'Year 8 _2022'!$L504)</f>
        <v/>
      </c>
      <c r="O505" s="181"/>
      <c r="P505" s="171">
        <f>IF('Year 8 _2022'!$O504="",0, ('Year 8 _2022'!$O504+'Year 8 _2022'!$R504))</f>
        <v>0</v>
      </c>
      <c r="Q505" s="181"/>
      <c r="R505" s="180">
        <f>IF('Year 8 _2022'!$P504="",0, 'Year 8 _2022'!$P504)</f>
        <v>0</v>
      </c>
      <c r="S505" s="242"/>
      <c r="T505" s="349"/>
      <c r="U505" s="242"/>
      <c r="V505" s="174">
        <f t="shared" si="182"/>
        <v>0</v>
      </c>
      <c r="W505" s="351"/>
      <c r="X505" s="175"/>
      <c r="Y505" s="180">
        <f>IF('Year 8 _2022'!$V504="",0, ('Year 8 _2022'!$V504+'Year 8 _2022'!$Y504))</f>
        <v>0</v>
      </c>
      <c r="Z505" s="181"/>
      <c r="AA505" s="162">
        <f>IF('Year 8 _2022'!$W504="",0, 'Year 8 _2022'!$W504)</f>
        <v>0</v>
      </c>
      <c r="AB505" s="184"/>
      <c r="AC505" s="353"/>
      <c r="AD505" s="120"/>
      <c r="AE505" s="174">
        <f t="shared" si="192"/>
        <v>0</v>
      </c>
      <c r="AF505" s="183"/>
      <c r="AG505" s="165" t="str">
        <f t="shared" si="183"/>
        <v/>
      </c>
      <c r="AH505" s="170" t="str">
        <f t="shared" si="184"/>
        <v/>
      </c>
      <c r="AI505" s="153">
        <f t="shared" si="169"/>
        <v>0</v>
      </c>
      <c r="AJ505" s="166" t="str">
        <f t="shared" si="185"/>
        <v>NA</v>
      </c>
      <c r="AK505" s="166" t="str">
        <f t="shared" si="170"/>
        <v/>
      </c>
      <c r="AL505" s="166" t="str">
        <f t="shared" si="171"/>
        <v/>
      </c>
      <c r="AM505" s="166" t="str">
        <f t="shared" si="172"/>
        <v/>
      </c>
      <c r="AN505" s="166">
        <f t="shared" si="193"/>
        <v>0</v>
      </c>
      <c r="AO505" s="166">
        <f t="shared" si="194"/>
        <v>0</v>
      </c>
      <c r="AP505" s="166">
        <f t="shared" si="195"/>
        <v>0</v>
      </c>
      <c r="AQ505" s="166">
        <f t="shared" si="196"/>
        <v>0</v>
      </c>
      <c r="AR505" s="167" t="str">
        <f>IF('Year 8 _2022'!$S504="","", 'Year 8 _2022'!$S504)</f>
        <v/>
      </c>
      <c r="AS505" s="166" t="str">
        <f>IF('Year 8 _2022'!$Z504="","", 'Year 8 _2022'!$Z504)</f>
        <v/>
      </c>
      <c r="AT505" s="166" t="str">
        <f t="shared" si="191"/>
        <v/>
      </c>
      <c r="AU505" s="166" t="str">
        <f t="shared" si="177"/>
        <v>NA</v>
      </c>
      <c r="AV505" s="166" t="str">
        <f>IF(AU505="NA","",IF(AU505=999999, "", IF(AU505=888888, "", IF(COUNTIF($AU$11:AU505,AU505)=1,AU505,""))))</f>
        <v/>
      </c>
      <c r="AW505" s="166" t="str">
        <f t="shared" si="178"/>
        <v>NA</v>
      </c>
      <c r="AX505" s="166" t="str">
        <f>IF(AW505="NA","",IF(AW505=999999, "", IF(AW505=888888, "", IF(COUNTIF($AW$11:AW505,AW505)=1,AW505,""))))</f>
        <v/>
      </c>
      <c r="AY505" s="166" t="str">
        <f t="shared" si="179"/>
        <v>NA</v>
      </c>
      <c r="AZ505" s="166" t="str">
        <f>IF(AY505="NA","",IF(AY505=999999, "", IF(AY505=888888, "", IF(COUNTIF($AY$11:AY505,AY505)=1,AY505,""))))</f>
        <v/>
      </c>
      <c r="BA505" s="166">
        <f t="shared" si="186"/>
        <v>0</v>
      </c>
      <c r="BB505" s="166">
        <f t="shared" si="187"/>
        <v>0</v>
      </c>
      <c r="BC505" s="166" t="str">
        <f t="shared" si="188"/>
        <v/>
      </c>
      <c r="BD505" s="166" t="str">
        <f t="shared" si="180"/>
        <v/>
      </c>
      <c r="BE505" s="120" t="str">
        <f t="shared" si="189"/>
        <v>NA</v>
      </c>
      <c r="BF505" s="120" t="str">
        <f>IF(BE505="NA","",IF(BE505=999999, "", IF(BE505=888888, "", IF(COUNTIF($BE$11:BE505,BE505)=1,BE505,""))))</f>
        <v/>
      </c>
      <c r="BG505" s="121"/>
      <c r="BH505" s="121"/>
      <c r="BI505" s="121"/>
      <c r="BJ505" s="121"/>
      <c r="BK505" s="121"/>
      <c r="BL505" s="121"/>
      <c r="BM505" s="119"/>
      <c r="BN505" s="119"/>
      <c r="BO505" s="119"/>
      <c r="BP505" s="119"/>
      <c r="BQ505" s="119"/>
      <c r="BR505" s="119"/>
      <c r="BS505" s="119"/>
      <c r="BT505" s="119"/>
      <c r="BU505" s="119"/>
      <c r="BV505" s="119"/>
      <c r="BW505" s="119"/>
      <c r="BX505" s="119"/>
      <c r="BY505" s="119"/>
      <c r="BZ505" s="121"/>
      <c r="CA505" s="121"/>
      <c r="CB505" s="121"/>
      <c r="CC505" s="121"/>
      <c r="CD505" s="118"/>
      <c r="CE505" s="118"/>
      <c r="CF505" s="26"/>
      <c r="CG505" s="26"/>
      <c r="CH505" s="26"/>
      <c r="CI505" s="26"/>
      <c r="CJ505" s="26"/>
      <c r="CK505" s="26"/>
      <c r="CL505" s="26"/>
      <c r="CM505" s="26"/>
      <c r="CN505" s="26"/>
      <c r="CO505" s="26"/>
      <c r="CP505" s="26"/>
      <c r="CQ505" s="26"/>
      <c r="CR505" s="26"/>
      <c r="CS505" s="26"/>
      <c r="CT505" s="26"/>
      <c r="CU505" s="26"/>
    </row>
    <row r="506" spans="1:99" ht="15.5" x14ac:dyDescent="0.35">
      <c r="A506" s="203" t="str">
        <f t="shared" si="181"/>
        <v/>
      </c>
      <c r="B506" s="161" t="str">
        <f>IF('Year 8 _2022'!$B505="","", 'Year 8 _2022'!$B505)</f>
        <v/>
      </c>
      <c r="C506" s="160" t="str">
        <f>IF('Year 8 _2022'!$C505="","", 'Year 8 _2022'!$C505)</f>
        <v>NA</v>
      </c>
      <c r="D506" s="149" t="str">
        <f>IF('Year 8 _2022'!$D505="","", 'Year 8 _2022'!$D505)</f>
        <v/>
      </c>
      <c r="E506" s="138"/>
      <c r="F506" s="230" t="str">
        <f>IF('Year 8 _2022'!$E505="","", 'Year 8 _2022'!$E505)</f>
        <v/>
      </c>
      <c r="G506" s="161" t="str">
        <f>IF('Year 8 _2022'!$AB505="","", 'Year 8 _2022'!$AB505)</f>
        <v/>
      </c>
      <c r="H506" s="120"/>
      <c r="I506" s="171" t="str">
        <f>IF('Year 8 _2022'!$I505="","", 'Year 8 _2022'!$I505)</f>
        <v/>
      </c>
      <c r="J506" s="181"/>
      <c r="K506" s="180" t="str">
        <f>IF('Year 8 _2022'!$J505="","", 'Year 8 _2022'!$J505)</f>
        <v/>
      </c>
      <c r="L506" s="181"/>
      <c r="M506" s="180">
        <f t="shared" si="190"/>
        <v>0</v>
      </c>
      <c r="N506" s="180" t="str">
        <f>IF('Year 8 _2022'!$L505="","", 'Year 8 _2022'!$L505)</f>
        <v/>
      </c>
      <c r="O506" s="181"/>
      <c r="P506" s="171">
        <f>IF('Year 8 _2022'!$O505="",0, ('Year 8 _2022'!$O505+'Year 8 _2022'!$R505))</f>
        <v>0</v>
      </c>
      <c r="Q506" s="181"/>
      <c r="R506" s="180">
        <f>IF('Year 8 _2022'!$P505="",0, 'Year 8 _2022'!$P505)</f>
        <v>0</v>
      </c>
      <c r="S506" s="242"/>
      <c r="T506" s="349"/>
      <c r="U506" s="242"/>
      <c r="V506" s="174">
        <f t="shared" si="182"/>
        <v>0</v>
      </c>
      <c r="W506" s="351"/>
      <c r="X506" s="175"/>
      <c r="Y506" s="180">
        <f>IF('Year 8 _2022'!$V505="",0, ('Year 8 _2022'!$V505+'Year 8 _2022'!$Y505))</f>
        <v>0</v>
      </c>
      <c r="Z506" s="181"/>
      <c r="AA506" s="162">
        <f>IF('Year 8 _2022'!$W505="",0, 'Year 8 _2022'!$W505)</f>
        <v>0</v>
      </c>
      <c r="AB506" s="184"/>
      <c r="AC506" s="353"/>
      <c r="AD506" s="120"/>
      <c r="AE506" s="174">
        <f t="shared" si="192"/>
        <v>0</v>
      </c>
      <c r="AF506" s="183"/>
      <c r="AG506" s="165" t="str">
        <f t="shared" si="183"/>
        <v/>
      </c>
      <c r="AH506" s="170" t="str">
        <f t="shared" si="184"/>
        <v/>
      </c>
      <c r="AI506" s="153">
        <f t="shared" si="169"/>
        <v>0</v>
      </c>
      <c r="AJ506" s="166" t="str">
        <f t="shared" si="185"/>
        <v>NA</v>
      </c>
      <c r="AK506" s="166" t="str">
        <f t="shared" si="170"/>
        <v/>
      </c>
      <c r="AL506" s="166" t="str">
        <f t="shared" si="171"/>
        <v/>
      </c>
      <c r="AM506" s="166" t="str">
        <f t="shared" si="172"/>
        <v/>
      </c>
      <c r="AN506" s="166">
        <f t="shared" si="193"/>
        <v>0</v>
      </c>
      <c r="AO506" s="166">
        <f t="shared" si="194"/>
        <v>0</v>
      </c>
      <c r="AP506" s="166">
        <f t="shared" si="195"/>
        <v>0</v>
      </c>
      <c r="AQ506" s="166">
        <f t="shared" si="196"/>
        <v>0</v>
      </c>
      <c r="AR506" s="167" t="str">
        <f>IF('Year 8 _2022'!$S505="","", 'Year 8 _2022'!$S505)</f>
        <v/>
      </c>
      <c r="AS506" s="166" t="str">
        <f>IF('Year 8 _2022'!$Z505="","", 'Year 8 _2022'!$Z505)</f>
        <v/>
      </c>
      <c r="AT506" s="166" t="str">
        <f t="shared" si="191"/>
        <v/>
      </c>
      <c r="AU506" s="166" t="str">
        <f t="shared" si="177"/>
        <v>NA</v>
      </c>
      <c r="AV506" s="166" t="str">
        <f>IF(AU506="NA","",IF(AU506=999999, "", IF(AU506=888888, "", IF(COUNTIF($AU$11:AU506,AU506)=1,AU506,""))))</f>
        <v/>
      </c>
      <c r="AW506" s="166" t="str">
        <f t="shared" si="178"/>
        <v>NA</v>
      </c>
      <c r="AX506" s="166" t="str">
        <f>IF(AW506="NA","",IF(AW506=999999, "", IF(AW506=888888, "", IF(COUNTIF($AW$11:AW506,AW506)=1,AW506,""))))</f>
        <v/>
      </c>
      <c r="AY506" s="166" t="str">
        <f t="shared" si="179"/>
        <v>NA</v>
      </c>
      <c r="AZ506" s="166" t="str">
        <f>IF(AY506="NA","",IF(AY506=999999, "", IF(AY506=888888, "", IF(COUNTIF($AY$11:AY506,AY506)=1,AY506,""))))</f>
        <v/>
      </c>
      <c r="BA506" s="166">
        <f t="shared" si="186"/>
        <v>0</v>
      </c>
      <c r="BB506" s="166">
        <f t="shared" si="187"/>
        <v>0</v>
      </c>
      <c r="BC506" s="166" t="str">
        <f t="shared" si="188"/>
        <v/>
      </c>
      <c r="BD506" s="166" t="str">
        <f t="shared" si="180"/>
        <v/>
      </c>
      <c r="BE506" s="120" t="str">
        <f t="shared" si="189"/>
        <v>NA</v>
      </c>
      <c r="BF506" s="120" t="str">
        <f>IF(BE506="NA","",IF(BE506=999999, "", IF(BE506=888888, "", IF(COUNTIF($BE$11:BE506,BE506)=1,BE506,""))))</f>
        <v/>
      </c>
      <c r="BG506" s="121"/>
      <c r="BH506" s="121"/>
      <c r="BI506" s="121"/>
      <c r="BJ506" s="121"/>
      <c r="BK506" s="121"/>
      <c r="BL506" s="121"/>
      <c r="BM506" s="119"/>
      <c r="BN506" s="119"/>
      <c r="BO506" s="119"/>
      <c r="BP506" s="119"/>
      <c r="BQ506" s="119"/>
      <c r="BR506" s="119"/>
      <c r="BS506" s="119"/>
      <c r="BT506" s="119"/>
      <c r="BU506" s="119"/>
      <c r="BV506" s="119"/>
      <c r="BW506" s="119"/>
      <c r="BX506" s="119"/>
      <c r="BY506" s="119"/>
      <c r="BZ506" s="121"/>
      <c r="CA506" s="121"/>
      <c r="CB506" s="121"/>
      <c r="CC506" s="121"/>
      <c r="CD506" s="118"/>
      <c r="CE506" s="118"/>
      <c r="CF506" s="26"/>
      <c r="CG506" s="26"/>
      <c r="CH506" s="26"/>
      <c r="CI506" s="26"/>
      <c r="CJ506" s="26"/>
      <c r="CK506" s="26"/>
      <c r="CL506" s="26"/>
      <c r="CM506" s="26"/>
      <c r="CN506" s="26"/>
      <c r="CO506" s="26"/>
      <c r="CP506" s="26"/>
      <c r="CQ506" s="26"/>
      <c r="CR506" s="26"/>
      <c r="CS506" s="26"/>
      <c r="CT506" s="26"/>
      <c r="CU506" s="26"/>
    </row>
    <row r="507" spans="1:99" ht="15.5" x14ac:dyDescent="0.35">
      <c r="A507" s="203" t="str">
        <f t="shared" si="181"/>
        <v/>
      </c>
      <c r="B507" s="161" t="str">
        <f>IF('Year 8 _2022'!$B506="","", 'Year 8 _2022'!$B506)</f>
        <v/>
      </c>
      <c r="C507" s="160" t="str">
        <f>IF('Year 8 _2022'!$C506="","", 'Year 8 _2022'!$C506)</f>
        <v>NA</v>
      </c>
      <c r="D507" s="149" t="str">
        <f>IF('Year 8 _2022'!$D506="","", 'Year 8 _2022'!$D506)</f>
        <v/>
      </c>
      <c r="E507" s="138"/>
      <c r="F507" s="230" t="str">
        <f>IF('Year 8 _2022'!$E506="","", 'Year 8 _2022'!$E506)</f>
        <v/>
      </c>
      <c r="G507" s="161" t="str">
        <f>IF('Year 8 _2022'!$AB506="","", 'Year 8 _2022'!$AB506)</f>
        <v/>
      </c>
      <c r="H507" s="120"/>
      <c r="I507" s="171" t="str">
        <f>IF('Year 8 _2022'!$I506="","", 'Year 8 _2022'!$I506)</f>
        <v/>
      </c>
      <c r="J507" s="181"/>
      <c r="K507" s="180" t="str">
        <f>IF('Year 8 _2022'!$J506="","", 'Year 8 _2022'!$J506)</f>
        <v/>
      </c>
      <c r="L507" s="181"/>
      <c r="M507" s="180">
        <f t="shared" si="190"/>
        <v>0</v>
      </c>
      <c r="N507" s="180" t="str">
        <f>IF('Year 8 _2022'!$L506="","", 'Year 8 _2022'!$L506)</f>
        <v/>
      </c>
      <c r="O507" s="181"/>
      <c r="P507" s="171">
        <f>IF('Year 8 _2022'!$O506="",0, ('Year 8 _2022'!$O506+'Year 8 _2022'!$R506))</f>
        <v>0</v>
      </c>
      <c r="Q507" s="181"/>
      <c r="R507" s="180">
        <f>IF('Year 8 _2022'!$P506="",0, 'Year 8 _2022'!$P506)</f>
        <v>0</v>
      </c>
      <c r="S507" s="242"/>
      <c r="T507" s="349"/>
      <c r="U507" s="242"/>
      <c r="V507" s="174">
        <f t="shared" si="182"/>
        <v>0</v>
      </c>
      <c r="W507" s="351"/>
      <c r="X507" s="175"/>
      <c r="Y507" s="180">
        <f>IF('Year 8 _2022'!$V506="",0, ('Year 8 _2022'!$V506+'Year 8 _2022'!$Y506))</f>
        <v>0</v>
      </c>
      <c r="Z507" s="181"/>
      <c r="AA507" s="162">
        <f>IF('Year 8 _2022'!$W506="",0, 'Year 8 _2022'!$W506)</f>
        <v>0</v>
      </c>
      <c r="AB507" s="184"/>
      <c r="AC507" s="353"/>
      <c r="AD507" s="120"/>
      <c r="AE507" s="174">
        <f t="shared" si="192"/>
        <v>0</v>
      </c>
      <c r="AF507" s="183"/>
      <c r="AG507" s="165" t="str">
        <f t="shared" si="183"/>
        <v/>
      </c>
      <c r="AH507" s="170" t="str">
        <f t="shared" si="184"/>
        <v/>
      </c>
      <c r="AI507" s="153">
        <f t="shared" si="169"/>
        <v>0</v>
      </c>
      <c r="AJ507" s="166" t="str">
        <f t="shared" si="185"/>
        <v>NA</v>
      </c>
      <c r="AK507" s="166" t="str">
        <f t="shared" si="170"/>
        <v/>
      </c>
      <c r="AL507" s="166" t="str">
        <f t="shared" si="171"/>
        <v/>
      </c>
      <c r="AM507" s="166" t="str">
        <f t="shared" si="172"/>
        <v/>
      </c>
      <c r="AN507" s="166">
        <f t="shared" si="193"/>
        <v>0</v>
      </c>
      <c r="AO507" s="166">
        <f t="shared" si="194"/>
        <v>0</v>
      </c>
      <c r="AP507" s="166">
        <f t="shared" si="195"/>
        <v>0</v>
      </c>
      <c r="AQ507" s="166">
        <f t="shared" si="196"/>
        <v>0</v>
      </c>
      <c r="AR507" s="167" t="str">
        <f>IF('Year 8 _2022'!$S506="","", 'Year 8 _2022'!$S506)</f>
        <v/>
      </c>
      <c r="AS507" s="166" t="str">
        <f>IF('Year 8 _2022'!$Z506="","", 'Year 8 _2022'!$Z506)</f>
        <v/>
      </c>
      <c r="AT507" s="166" t="str">
        <f t="shared" si="191"/>
        <v/>
      </c>
      <c r="AU507" s="166" t="str">
        <f t="shared" si="177"/>
        <v>NA</v>
      </c>
      <c r="AV507" s="166" t="str">
        <f>IF(AU507="NA","",IF(AU507=999999, "", IF(AU507=888888, "", IF(COUNTIF($AU$11:AU507,AU507)=1,AU507,""))))</f>
        <v/>
      </c>
      <c r="AW507" s="166" t="str">
        <f t="shared" si="178"/>
        <v>NA</v>
      </c>
      <c r="AX507" s="166" t="str">
        <f>IF(AW507="NA","",IF(AW507=999999, "", IF(AW507=888888, "", IF(COUNTIF($AW$11:AW507,AW507)=1,AW507,""))))</f>
        <v/>
      </c>
      <c r="AY507" s="166" t="str">
        <f t="shared" si="179"/>
        <v>NA</v>
      </c>
      <c r="AZ507" s="166" t="str">
        <f>IF(AY507="NA","",IF(AY507=999999, "", IF(AY507=888888, "", IF(COUNTIF($AY$11:AY507,AY507)=1,AY507,""))))</f>
        <v/>
      </c>
      <c r="BA507" s="166">
        <f t="shared" si="186"/>
        <v>0</v>
      </c>
      <c r="BB507" s="166">
        <f t="shared" si="187"/>
        <v>0</v>
      </c>
      <c r="BC507" s="166" t="str">
        <f t="shared" si="188"/>
        <v/>
      </c>
      <c r="BD507" s="166" t="str">
        <f t="shared" si="180"/>
        <v/>
      </c>
      <c r="BE507" s="120" t="str">
        <f t="shared" si="189"/>
        <v>NA</v>
      </c>
      <c r="BF507" s="120" t="str">
        <f>IF(BE507="NA","",IF(BE507=999999, "", IF(BE507=888888, "", IF(COUNTIF($BE$11:BE507,BE507)=1,BE507,""))))</f>
        <v/>
      </c>
      <c r="BG507" s="121"/>
      <c r="BH507" s="121"/>
      <c r="BI507" s="121"/>
      <c r="BJ507" s="121"/>
      <c r="BK507" s="121"/>
      <c r="BL507" s="121"/>
      <c r="BM507" s="119"/>
      <c r="BN507" s="119"/>
      <c r="BO507" s="119"/>
      <c r="BP507" s="119"/>
      <c r="BQ507" s="119"/>
      <c r="BR507" s="119"/>
      <c r="BS507" s="119"/>
      <c r="BT507" s="119"/>
      <c r="BU507" s="119"/>
      <c r="BV507" s="119"/>
      <c r="BW507" s="119"/>
      <c r="BX507" s="119"/>
      <c r="BY507" s="119"/>
      <c r="BZ507" s="121"/>
      <c r="CA507" s="121"/>
      <c r="CB507" s="121"/>
      <c r="CC507" s="121"/>
      <c r="CD507" s="118"/>
      <c r="CE507" s="118"/>
      <c r="CF507" s="26"/>
      <c r="CG507" s="26"/>
      <c r="CH507" s="26"/>
      <c r="CI507" s="26"/>
      <c r="CJ507" s="26"/>
      <c r="CK507" s="26"/>
      <c r="CL507" s="26"/>
      <c r="CM507" s="26"/>
      <c r="CN507" s="26"/>
      <c r="CO507" s="26"/>
      <c r="CP507" s="26"/>
      <c r="CQ507" s="26"/>
      <c r="CR507" s="26"/>
      <c r="CS507" s="26"/>
      <c r="CT507" s="26"/>
      <c r="CU507" s="26"/>
    </row>
    <row r="508" spans="1:99" ht="15.5" x14ac:dyDescent="0.35">
      <c r="A508" s="203" t="str">
        <f t="shared" si="181"/>
        <v/>
      </c>
      <c r="B508" s="161" t="str">
        <f>IF('Year 8 _2022'!$B507="","", 'Year 8 _2022'!$B507)</f>
        <v/>
      </c>
      <c r="C508" s="160" t="str">
        <f>IF('Year 8 _2022'!$C507="","", 'Year 8 _2022'!$C507)</f>
        <v>NA</v>
      </c>
      <c r="D508" s="149" t="str">
        <f>IF('Year 8 _2022'!$D507="","", 'Year 8 _2022'!$D507)</f>
        <v/>
      </c>
      <c r="E508" s="138"/>
      <c r="F508" s="230" t="str">
        <f>IF('Year 8 _2022'!$E507="","", 'Year 8 _2022'!$E507)</f>
        <v/>
      </c>
      <c r="G508" s="161" t="str">
        <f>IF('Year 8 _2022'!$AB507="","", 'Year 8 _2022'!$AB507)</f>
        <v/>
      </c>
      <c r="H508" s="120"/>
      <c r="I508" s="171" t="str">
        <f>IF('Year 8 _2022'!$I507="","", 'Year 8 _2022'!$I507)</f>
        <v/>
      </c>
      <c r="J508" s="181"/>
      <c r="K508" s="180" t="str">
        <f>IF('Year 8 _2022'!$J507="","", 'Year 8 _2022'!$J507)</f>
        <v/>
      </c>
      <c r="L508" s="181"/>
      <c r="M508" s="180">
        <f t="shared" si="190"/>
        <v>0</v>
      </c>
      <c r="N508" s="180" t="str">
        <f>IF('Year 8 _2022'!$L507="","", 'Year 8 _2022'!$L507)</f>
        <v/>
      </c>
      <c r="O508" s="181"/>
      <c r="P508" s="171">
        <f>IF('Year 8 _2022'!$O507="",0, ('Year 8 _2022'!$O507+'Year 8 _2022'!$R507))</f>
        <v>0</v>
      </c>
      <c r="Q508" s="181"/>
      <c r="R508" s="180">
        <f>IF('Year 8 _2022'!$P507="",0, 'Year 8 _2022'!$P507)</f>
        <v>0</v>
      </c>
      <c r="S508" s="242"/>
      <c r="T508" s="349"/>
      <c r="U508" s="242"/>
      <c r="V508" s="174">
        <f t="shared" si="182"/>
        <v>0</v>
      </c>
      <c r="W508" s="351"/>
      <c r="X508" s="175"/>
      <c r="Y508" s="180">
        <f>IF('Year 8 _2022'!$V507="",0, ('Year 8 _2022'!$V507+'Year 8 _2022'!$Y507))</f>
        <v>0</v>
      </c>
      <c r="Z508" s="181"/>
      <c r="AA508" s="162">
        <f>IF('Year 8 _2022'!$W507="",0, 'Year 8 _2022'!$W507)</f>
        <v>0</v>
      </c>
      <c r="AB508" s="184"/>
      <c r="AC508" s="353"/>
      <c r="AD508" s="120"/>
      <c r="AE508" s="174">
        <f t="shared" si="192"/>
        <v>0</v>
      </c>
      <c r="AF508" s="183"/>
      <c r="AG508" s="165" t="str">
        <f t="shared" si="183"/>
        <v/>
      </c>
      <c r="AH508" s="170" t="str">
        <f t="shared" si="184"/>
        <v/>
      </c>
      <c r="AI508" s="153">
        <f t="shared" si="169"/>
        <v>0</v>
      </c>
      <c r="AJ508" s="166" t="str">
        <f t="shared" si="185"/>
        <v>NA</v>
      </c>
      <c r="AK508" s="166" t="str">
        <f t="shared" si="170"/>
        <v/>
      </c>
      <c r="AL508" s="166" t="str">
        <f t="shared" si="171"/>
        <v/>
      </c>
      <c r="AM508" s="166" t="str">
        <f t="shared" si="172"/>
        <v/>
      </c>
      <c r="AN508" s="166">
        <f t="shared" si="193"/>
        <v>0</v>
      </c>
      <c r="AO508" s="166">
        <f t="shared" si="194"/>
        <v>0</v>
      </c>
      <c r="AP508" s="166">
        <f t="shared" si="195"/>
        <v>0</v>
      </c>
      <c r="AQ508" s="166">
        <f t="shared" si="196"/>
        <v>0</v>
      </c>
      <c r="AR508" s="167" t="str">
        <f>IF('Year 8 _2022'!$S507="","", 'Year 8 _2022'!$S507)</f>
        <v/>
      </c>
      <c r="AS508" s="166" t="str">
        <f>IF('Year 8 _2022'!$Z507="","", 'Year 8 _2022'!$Z507)</f>
        <v/>
      </c>
      <c r="AT508" s="166" t="str">
        <f t="shared" si="191"/>
        <v/>
      </c>
      <c r="AU508" s="166" t="str">
        <f t="shared" si="177"/>
        <v>NA</v>
      </c>
      <c r="AV508" s="166" t="str">
        <f>IF(AU508="NA","",IF(AU508=999999, "", IF(AU508=888888, "", IF(COUNTIF($AU$11:AU508,AU508)=1,AU508,""))))</f>
        <v/>
      </c>
      <c r="AW508" s="166" t="str">
        <f t="shared" si="178"/>
        <v>NA</v>
      </c>
      <c r="AX508" s="166" t="str">
        <f>IF(AW508="NA","",IF(AW508=999999, "", IF(AW508=888888, "", IF(COUNTIF($AW$11:AW508,AW508)=1,AW508,""))))</f>
        <v/>
      </c>
      <c r="AY508" s="166" t="str">
        <f t="shared" si="179"/>
        <v>NA</v>
      </c>
      <c r="AZ508" s="166" t="str">
        <f>IF(AY508="NA","",IF(AY508=999999, "", IF(AY508=888888, "", IF(COUNTIF($AY$11:AY508,AY508)=1,AY508,""))))</f>
        <v/>
      </c>
      <c r="BA508" s="166">
        <f t="shared" si="186"/>
        <v>0</v>
      </c>
      <c r="BB508" s="166">
        <f t="shared" si="187"/>
        <v>0</v>
      </c>
      <c r="BC508" s="166" t="str">
        <f t="shared" si="188"/>
        <v/>
      </c>
      <c r="BD508" s="166" t="str">
        <f t="shared" si="180"/>
        <v/>
      </c>
      <c r="BE508" s="120" t="str">
        <f t="shared" si="189"/>
        <v>NA</v>
      </c>
      <c r="BF508" s="120" t="str">
        <f>IF(BE508="NA","",IF(BE508=999999, "", IF(BE508=888888, "", IF(COUNTIF($BE$11:BE508,BE508)=1,BE508,""))))</f>
        <v/>
      </c>
      <c r="BG508" s="121"/>
      <c r="BH508" s="121"/>
      <c r="BI508" s="121"/>
      <c r="BJ508" s="121"/>
      <c r="BK508" s="121"/>
      <c r="BL508" s="121"/>
      <c r="BM508" s="119"/>
      <c r="BN508" s="119"/>
      <c r="BO508" s="119"/>
      <c r="BP508" s="119"/>
      <c r="BQ508" s="119"/>
      <c r="BR508" s="119"/>
      <c r="BS508" s="119"/>
      <c r="BT508" s="119"/>
      <c r="BU508" s="119"/>
      <c r="BV508" s="119"/>
      <c r="BW508" s="119"/>
      <c r="BX508" s="119"/>
      <c r="BY508" s="119"/>
      <c r="BZ508" s="121"/>
      <c r="CA508" s="121"/>
      <c r="CB508" s="121"/>
      <c r="CC508" s="121"/>
      <c r="CD508" s="118"/>
      <c r="CE508" s="118"/>
      <c r="CF508" s="26"/>
      <c r="CG508" s="26"/>
      <c r="CH508" s="26"/>
      <c r="CI508" s="26"/>
      <c r="CJ508" s="26"/>
      <c r="CK508" s="26"/>
      <c r="CL508" s="26"/>
      <c r="CM508" s="26"/>
      <c r="CN508" s="26"/>
      <c r="CO508" s="26"/>
      <c r="CP508" s="26"/>
      <c r="CQ508" s="26"/>
      <c r="CR508" s="26"/>
      <c r="CS508" s="26"/>
      <c r="CT508" s="26"/>
      <c r="CU508" s="26"/>
    </row>
    <row r="509" spans="1:99" ht="15.5" x14ac:dyDescent="0.35">
      <c r="A509" s="203" t="str">
        <f t="shared" si="181"/>
        <v/>
      </c>
      <c r="B509" s="161" t="str">
        <f>IF('Year 8 _2022'!$B508="","", 'Year 8 _2022'!$B508)</f>
        <v/>
      </c>
      <c r="C509" s="160" t="str">
        <f>IF('Year 8 _2022'!$C508="","", 'Year 8 _2022'!$C508)</f>
        <v>NA</v>
      </c>
      <c r="D509" s="149" t="str">
        <f>IF('Year 8 _2022'!$D508="","", 'Year 8 _2022'!$D508)</f>
        <v/>
      </c>
      <c r="E509" s="138"/>
      <c r="F509" s="230" t="str">
        <f>IF('Year 8 _2022'!$E508="","", 'Year 8 _2022'!$E508)</f>
        <v/>
      </c>
      <c r="G509" s="161" t="str">
        <f>IF('Year 8 _2022'!$AB508="","", 'Year 8 _2022'!$AB508)</f>
        <v/>
      </c>
      <c r="H509" s="120"/>
      <c r="I509" s="171" t="str">
        <f>IF('Year 8 _2022'!$I508="","", 'Year 8 _2022'!$I508)</f>
        <v/>
      </c>
      <c r="J509" s="181"/>
      <c r="K509" s="180" t="str">
        <f>IF('Year 8 _2022'!$J508="","", 'Year 8 _2022'!$J508)</f>
        <v/>
      </c>
      <c r="L509" s="181"/>
      <c r="M509" s="180">
        <f t="shared" si="190"/>
        <v>0</v>
      </c>
      <c r="N509" s="180" t="str">
        <f>IF('Year 8 _2022'!$L508="","", 'Year 8 _2022'!$L508)</f>
        <v/>
      </c>
      <c r="O509" s="181"/>
      <c r="P509" s="171">
        <f>IF('Year 8 _2022'!$O508="",0, ('Year 8 _2022'!$O508+'Year 8 _2022'!$R508))</f>
        <v>0</v>
      </c>
      <c r="Q509" s="181"/>
      <c r="R509" s="180">
        <f>IF('Year 8 _2022'!$P508="",0, 'Year 8 _2022'!$P508)</f>
        <v>0</v>
      </c>
      <c r="S509" s="242"/>
      <c r="T509" s="349"/>
      <c r="U509" s="242"/>
      <c r="V509" s="174">
        <f t="shared" si="182"/>
        <v>0</v>
      </c>
      <c r="W509" s="351"/>
      <c r="X509" s="175"/>
      <c r="Y509" s="180">
        <f>IF('Year 8 _2022'!$V508="",0, ('Year 8 _2022'!$V508+'Year 8 _2022'!$Y508))</f>
        <v>0</v>
      </c>
      <c r="Z509" s="181"/>
      <c r="AA509" s="162">
        <f>IF('Year 8 _2022'!$W508="",0, 'Year 8 _2022'!$W508)</f>
        <v>0</v>
      </c>
      <c r="AB509" s="184"/>
      <c r="AC509" s="353"/>
      <c r="AD509" s="120"/>
      <c r="AE509" s="174">
        <f t="shared" si="192"/>
        <v>0</v>
      </c>
      <c r="AF509" s="183"/>
      <c r="AG509" s="165" t="str">
        <f t="shared" si="183"/>
        <v/>
      </c>
      <c r="AH509" s="170" t="str">
        <f t="shared" si="184"/>
        <v/>
      </c>
      <c r="AI509" s="153">
        <f t="shared" si="169"/>
        <v>0</v>
      </c>
      <c r="AJ509" s="166" t="str">
        <f t="shared" si="185"/>
        <v>NA</v>
      </c>
      <c r="AK509" s="166" t="str">
        <f t="shared" si="170"/>
        <v/>
      </c>
      <c r="AL509" s="166" t="str">
        <f t="shared" si="171"/>
        <v/>
      </c>
      <c r="AM509" s="166" t="str">
        <f t="shared" si="172"/>
        <v/>
      </c>
      <c r="AN509" s="166">
        <f t="shared" si="193"/>
        <v>0</v>
      </c>
      <c r="AO509" s="166">
        <f t="shared" si="194"/>
        <v>0</v>
      </c>
      <c r="AP509" s="166">
        <f t="shared" si="195"/>
        <v>0</v>
      </c>
      <c r="AQ509" s="166">
        <f t="shared" si="196"/>
        <v>0</v>
      </c>
      <c r="AR509" s="167" t="str">
        <f>IF('Year 8 _2022'!$S508="","", 'Year 8 _2022'!$S508)</f>
        <v/>
      </c>
      <c r="AS509" s="166" t="str">
        <f>IF('Year 8 _2022'!$Z508="","", 'Year 8 _2022'!$Z508)</f>
        <v/>
      </c>
      <c r="AT509" s="166" t="str">
        <f>IF($E509="", $D509, $E509)</f>
        <v/>
      </c>
      <c r="AU509" s="166" t="str">
        <f t="shared" si="177"/>
        <v>NA</v>
      </c>
      <c r="AV509" s="166" t="str">
        <f>IF(AU509="NA","",IF(AU509=999999, "", IF(AU509=888888, "", IF(COUNTIF($AU$11:AU509,AU509)=1,AU509,""))))</f>
        <v/>
      </c>
      <c r="AW509" s="166" t="str">
        <f t="shared" si="178"/>
        <v>NA</v>
      </c>
      <c r="AX509" s="166" t="str">
        <f>IF(AW509="NA","",IF(AW509=999999, "", IF(AW509=888888, "", IF(COUNTIF($AW$11:AW509,AW509)=1,AW509,""))))</f>
        <v/>
      </c>
      <c r="AY509" s="166" t="str">
        <f t="shared" si="179"/>
        <v>NA</v>
      </c>
      <c r="AZ509" s="166" t="str">
        <f>IF(AY509="NA","",IF(AY509=999999, "", IF(AY509=888888, "", IF(COUNTIF($AY$11:AY509,AY509)=1,AY509,""))))</f>
        <v/>
      </c>
      <c r="BA509" s="166">
        <f t="shared" si="186"/>
        <v>0</v>
      </c>
      <c r="BB509" s="166">
        <f t="shared" si="187"/>
        <v>0</v>
      </c>
      <c r="BC509" s="166" t="str">
        <f t="shared" si="188"/>
        <v/>
      </c>
      <c r="BD509" s="166" t="str">
        <f t="shared" si="180"/>
        <v/>
      </c>
      <c r="BE509" s="120" t="str">
        <f t="shared" si="189"/>
        <v>NA</v>
      </c>
      <c r="BF509" s="120" t="str">
        <f>IF(BE509="NA","",IF(BE509=999999, "", IF(BE509=888888, "", IF(COUNTIF($BE$11:BE509,BE509)=1,BE509,""))))</f>
        <v/>
      </c>
      <c r="BG509" s="121"/>
      <c r="BH509" s="121"/>
      <c r="BI509" s="121"/>
      <c r="BJ509" s="121"/>
      <c r="BK509" s="121"/>
      <c r="BL509" s="121"/>
      <c r="BM509" s="119"/>
      <c r="BN509" s="119"/>
      <c r="BO509" s="119"/>
      <c r="BP509" s="119"/>
      <c r="BQ509" s="119"/>
      <c r="BR509" s="119"/>
      <c r="BS509" s="119"/>
      <c r="BT509" s="119"/>
      <c r="BU509" s="119"/>
      <c r="BV509" s="119"/>
      <c r="BW509" s="119"/>
      <c r="BX509" s="119"/>
      <c r="BY509" s="119"/>
      <c r="BZ509" s="121"/>
      <c r="CA509" s="121"/>
      <c r="CB509" s="121"/>
      <c r="CC509" s="121"/>
      <c r="CD509" s="118"/>
      <c r="CE509" s="118"/>
      <c r="CF509" s="26"/>
      <c r="CG509" s="26"/>
      <c r="CH509" s="26"/>
      <c r="CI509" s="26"/>
      <c r="CJ509" s="26"/>
      <c r="CK509" s="26"/>
      <c r="CL509" s="26"/>
      <c r="CM509" s="26"/>
      <c r="CN509" s="26"/>
      <c r="CO509" s="26"/>
      <c r="CP509" s="26"/>
      <c r="CQ509" s="26"/>
      <c r="CR509" s="26"/>
      <c r="CS509" s="26"/>
      <c r="CT509" s="26"/>
      <c r="CU509" s="26"/>
    </row>
    <row r="510" spans="1:99" ht="15.5" x14ac:dyDescent="0.35">
      <c r="A510" s="203" t="str">
        <f t="shared" si="181"/>
        <v/>
      </c>
      <c r="B510" s="161" t="str">
        <f>IF('Year 8 _2022'!$B509="","", 'Year 8 _2022'!$B509)</f>
        <v/>
      </c>
      <c r="C510" s="160" t="str">
        <f>IF('Year 8 _2022'!$C509="","", 'Year 8 _2022'!$C509)</f>
        <v>NA</v>
      </c>
      <c r="D510" s="149" t="str">
        <f>IF('Year 8 _2022'!$D509="","", 'Year 8 _2022'!$D509)</f>
        <v/>
      </c>
      <c r="E510" s="138"/>
      <c r="F510" s="230" t="str">
        <f>IF('Year 8 _2022'!$E509="","", 'Year 8 _2022'!$E509)</f>
        <v/>
      </c>
      <c r="G510" s="161" t="str">
        <f>IF('Year 8 _2022'!$AB509="","", 'Year 8 _2022'!$AB509)</f>
        <v/>
      </c>
      <c r="H510" s="120"/>
      <c r="I510" s="171" t="str">
        <f>IF('Year 8 _2022'!$I509="","", 'Year 8 _2022'!$I509)</f>
        <v/>
      </c>
      <c r="J510" s="181"/>
      <c r="K510" s="180" t="str">
        <f>IF('Year 8 _2022'!$J509="","", 'Year 8 _2022'!$J509)</f>
        <v/>
      </c>
      <c r="L510" s="181"/>
      <c r="M510" s="180">
        <f t="shared" si="190"/>
        <v>0</v>
      </c>
      <c r="N510" s="180" t="str">
        <f>IF('Year 8 _2022'!$L509="","", 'Year 8 _2022'!$L509)</f>
        <v/>
      </c>
      <c r="O510" s="181"/>
      <c r="P510" s="171">
        <f>IF('Year 8 _2022'!$O509="",0, ('Year 8 _2022'!$O509+'Year 8 _2022'!$R509))</f>
        <v>0</v>
      </c>
      <c r="Q510" s="181"/>
      <c r="R510" s="180">
        <f>IF('Year 8 _2022'!$P509="",0, 'Year 8 _2022'!$P509)</f>
        <v>0</v>
      </c>
      <c r="S510" s="242"/>
      <c r="T510" s="349"/>
      <c r="U510" s="242"/>
      <c r="V510" s="174">
        <f t="shared" si="182"/>
        <v>0</v>
      </c>
      <c r="W510" s="351"/>
      <c r="X510" s="175"/>
      <c r="Y510" s="180">
        <f>IF('Year 8 _2022'!$V509="",0, ('Year 8 _2022'!$V509+'Year 8 _2022'!$Y509))</f>
        <v>0</v>
      </c>
      <c r="Z510" s="181"/>
      <c r="AA510" s="162">
        <f>IF('Year 8 _2022'!$W509="",0, 'Year 8 _2022'!$W509)</f>
        <v>0</v>
      </c>
      <c r="AB510" s="184"/>
      <c r="AC510" s="353"/>
      <c r="AD510" s="120"/>
      <c r="AE510" s="174">
        <f t="shared" si="192"/>
        <v>0</v>
      </c>
      <c r="AF510" s="183"/>
      <c r="AG510" s="165" t="str">
        <f t="shared" si="183"/>
        <v/>
      </c>
      <c r="AH510" s="170" t="str">
        <f t="shared" si="184"/>
        <v/>
      </c>
      <c r="AI510" s="153">
        <f t="shared" si="169"/>
        <v>0</v>
      </c>
      <c r="AJ510" s="166" t="str">
        <f t="shared" si="185"/>
        <v>NA</v>
      </c>
      <c r="AK510" s="166" t="str">
        <f t="shared" si="170"/>
        <v/>
      </c>
      <c r="AL510" s="166" t="str">
        <f t="shared" si="171"/>
        <v/>
      </c>
      <c r="AM510" s="166" t="str">
        <f t="shared" si="172"/>
        <v/>
      </c>
      <c r="AN510" s="166">
        <f t="shared" si="193"/>
        <v>0</v>
      </c>
      <c r="AO510" s="166">
        <f t="shared" si="194"/>
        <v>0</v>
      </c>
      <c r="AP510" s="166">
        <f t="shared" si="195"/>
        <v>0</v>
      </c>
      <c r="AQ510" s="166">
        <f t="shared" si="196"/>
        <v>0</v>
      </c>
      <c r="AR510" s="167" t="str">
        <f>IF('Year 8 _2022'!$S509="","", 'Year 8 _2022'!$S509)</f>
        <v/>
      </c>
      <c r="AS510" s="166" t="str">
        <f>IF('Year 8 _2022'!$Z509="","", 'Year 8 _2022'!$Z509)</f>
        <v/>
      </c>
      <c r="AT510" s="166" t="str">
        <f t="shared" si="191"/>
        <v/>
      </c>
      <c r="AU510" s="166" t="str">
        <f t="shared" si="177"/>
        <v>NA</v>
      </c>
      <c r="AV510" s="166" t="str">
        <f>IF(AU510="NA","",IF(AU510=999999, "", IF(AU510=888888, "", IF(COUNTIF($AU$11:AU510,AU510)=1,AU510,""))))</f>
        <v/>
      </c>
      <c r="AW510" s="166" t="str">
        <f t="shared" si="178"/>
        <v>NA</v>
      </c>
      <c r="AX510" s="166" t="str">
        <f>IF(AW510="NA","",IF(AW510=999999, "", IF(AW510=888888, "", IF(COUNTIF($AW$11:AW510,AW510)=1,AW510,""))))</f>
        <v/>
      </c>
      <c r="AY510" s="166" t="str">
        <f t="shared" si="179"/>
        <v>NA</v>
      </c>
      <c r="AZ510" s="166" t="str">
        <f>IF(AY510="NA","",IF(AY510=999999, "", IF(AY510=888888, "", IF(COUNTIF($AY$11:AY510,AY510)=1,AY510,""))))</f>
        <v/>
      </c>
      <c r="BA510" s="166">
        <f t="shared" si="186"/>
        <v>0</v>
      </c>
      <c r="BB510" s="166">
        <f t="shared" si="187"/>
        <v>0</v>
      </c>
      <c r="BC510" s="166" t="str">
        <f t="shared" si="188"/>
        <v/>
      </c>
      <c r="BD510" s="166" t="str">
        <f t="shared" si="180"/>
        <v/>
      </c>
      <c r="BE510" s="120" t="str">
        <f>IFERROR(IF($AT510="booked", $B510, "NA"), "NA")</f>
        <v>NA</v>
      </c>
      <c r="BF510" s="120" t="str">
        <f>IF(BE510="NA","",IF(BE510=999999, "", IF(BE510=888888, "", IF(COUNTIF($BE$11:BE510,BE510)=1,BE510,""))))</f>
        <v/>
      </c>
      <c r="BG510" s="121"/>
      <c r="BH510" s="121"/>
      <c r="BI510" s="121"/>
      <c r="BJ510" s="121"/>
      <c r="BK510" s="121"/>
      <c r="BL510" s="121"/>
      <c r="BM510" s="119"/>
      <c r="BN510" s="119"/>
      <c r="BO510" s="119"/>
      <c r="BP510" s="119"/>
      <c r="BQ510" s="119"/>
      <c r="BR510" s="119"/>
      <c r="BS510" s="119"/>
      <c r="BT510" s="119"/>
      <c r="BU510" s="119"/>
      <c r="BV510" s="119"/>
      <c r="BW510" s="119"/>
      <c r="BX510" s="119"/>
      <c r="BY510" s="119"/>
      <c r="BZ510" s="121"/>
      <c r="CA510" s="121"/>
      <c r="CB510" s="121"/>
      <c r="CC510" s="121"/>
      <c r="CD510" s="118"/>
      <c r="CE510" s="118"/>
      <c r="CF510" s="26"/>
      <c r="CG510" s="26"/>
      <c r="CH510" s="26"/>
      <c r="CI510" s="26"/>
      <c r="CJ510" s="26"/>
      <c r="CK510" s="26"/>
      <c r="CL510" s="26"/>
      <c r="CM510" s="26"/>
      <c r="CN510" s="26"/>
      <c r="CO510" s="26"/>
      <c r="CP510" s="26"/>
      <c r="CQ510" s="26"/>
      <c r="CR510" s="26"/>
      <c r="CS510" s="26"/>
      <c r="CT510" s="26"/>
      <c r="CU510" s="26"/>
    </row>
  </sheetData>
  <sheetProtection algorithmName="SHA-512" hashValue="UX55X21VfHXcHCO3UCL/F3UwL4XVak1FhKdrmd/cTB7siFlmydvSedU5xh7WaEnwTs3DNTws4eLI4W0swIUkdQ==" saltValue="u9yrV2fUB65Iee+M1XB/ww==" spinCount="100000" sheet="1" autoFilter="0"/>
  <autoFilter ref="A10:CE10" xr:uid="{B26D0B97-1019-4A3E-8B14-2F517C01893E}"/>
  <mergeCells count="15">
    <mergeCell ref="A3:B4"/>
    <mergeCell ref="C3:D4"/>
    <mergeCell ref="A8:B8"/>
    <mergeCell ref="A6:H7"/>
    <mergeCell ref="G9:H9"/>
    <mergeCell ref="B9:F9"/>
    <mergeCell ref="AG8:BF8"/>
    <mergeCell ref="P6:AE6"/>
    <mergeCell ref="I9:O9"/>
    <mergeCell ref="P7:V7"/>
    <mergeCell ref="P8:V8"/>
    <mergeCell ref="W9:AE9"/>
    <mergeCell ref="P9:V9"/>
    <mergeCell ref="W7:AE7"/>
    <mergeCell ref="W8:AE8"/>
  </mergeCells>
  <conditionalFormatting sqref="AE11:AE510">
    <cfRule type="expression" dxfId="81" priority="37">
      <formula>$AE11&gt;100</formula>
    </cfRule>
  </conditionalFormatting>
  <conditionalFormatting sqref="C3:D4">
    <cfRule type="containsBlanks" dxfId="80" priority="35">
      <formula>LEN(TRIM(C3))=0</formula>
    </cfRule>
  </conditionalFormatting>
  <conditionalFormatting sqref="V11:V510">
    <cfRule type="expression" dxfId="79" priority="147">
      <formula>$V11&gt;100</formula>
    </cfRule>
  </conditionalFormatting>
  <conditionalFormatting sqref="BC11:BD510">
    <cfRule type="containsBlanks" dxfId="78" priority="20">
      <formula>LEN(TRIM(BC11))=0</formula>
    </cfRule>
    <cfRule type="expression" dxfId="77" priority="21">
      <formula>BC11&lt;-5</formula>
    </cfRule>
    <cfRule type="expression" dxfId="76" priority="436">
      <formula>BC11&gt;5</formula>
    </cfRule>
  </conditionalFormatting>
  <conditionalFormatting sqref="AH11:AH510">
    <cfRule type="containsBlanks" dxfId="75" priority="16">
      <formula>LEN(TRIM(AH11))=0</formula>
    </cfRule>
    <cfRule type="expression" dxfId="74" priority="17">
      <formula>$AH$11&lt;-10</formula>
    </cfRule>
    <cfRule type="expression" dxfId="73" priority="18">
      <formula>$AH11&gt;10</formula>
    </cfRule>
  </conditionalFormatting>
  <conditionalFormatting sqref="X11:X510">
    <cfRule type="expression" dxfId="72" priority="437">
      <formula>$X11&gt;$AG11</formula>
    </cfRule>
  </conditionalFormatting>
  <conditionalFormatting sqref="Z11:Z510">
    <cfRule type="expression" dxfId="71" priority="5">
      <formula>ISBLANK($Z11)</formula>
    </cfRule>
    <cfRule type="expression" dxfId="70" priority="442">
      <formula>$Y11&gt;$Z11</formula>
    </cfRule>
    <cfRule type="expression" dxfId="69" priority="443">
      <formula>$BB11&gt;$BA11</formula>
    </cfRule>
    <cfRule type="expression" dxfId="68" priority="444">
      <formula>$BB11&gt;$AG11</formula>
    </cfRule>
    <cfRule type="expression" dxfId="67" priority="445">
      <formula>$Z11&gt;$AG11</formula>
    </cfRule>
  </conditionalFormatting>
  <conditionalFormatting sqref="J11:J510">
    <cfRule type="expression" dxfId="66" priority="15">
      <formula>$AK11+$AL11+$AM11&gt;$AG11</formula>
    </cfRule>
    <cfRule type="expression" dxfId="65" priority="456">
      <formula>$J11&gt;$AG11</formula>
    </cfRule>
  </conditionalFormatting>
  <conditionalFormatting sqref="L11:L510">
    <cfRule type="expression" dxfId="64" priority="14">
      <formula>$AK11+$AL11+$AM11&gt;$AG11</formula>
    </cfRule>
    <cfRule type="expression" dxfId="63" priority="457">
      <formula>$L11&gt;$AG11</formula>
    </cfRule>
  </conditionalFormatting>
  <conditionalFormatting sqref="M11:M510">
    <cfRule type="expression" dxfId="62" priority="458">
      <formula>$M11&gt;$AG11</formula>
    </cfRule>
  </conditionalFormatting>
  <conditionalFormatting sqref="O11:O510">
    <cfRule type="expression" dxfId="61" priority="13">
      <formula>$AK11+$AL11+$AM11&gt;$AG11</formula>
    </cfRule>
    <cfRule type="expression" dxfId="60" priority="459">
      <formula>$O11&gt;$AG11</formula>
    </cfRule>
  </conditionalFormatting>
  <conditionalFormatting sqref="Q11:Q510">
    <cfRule type="expression" dxfId="59" priority="460">
      <formula>ISBLANK($Q11)</formula>
    </cfRule>
    <cfRule type="expression" dxfId="58" priority="461">
      <formula>$P11&gt;$Q11</formula>
    </cfRule>
    <cfRule type="expression" dxfId="57" priority="462">
      <formula>$BA11&gt;$AG11</formula>
    </cfRule>
  </conditionalFormatting>
  <conditionalFormatting sqref="E11:E510">
    <cfRule type="expression" dxfId="56" priority="12">
      <formula>ISBLANK(E11)</formula>
    </cfRule>
  </conditionalFormatting>
  <conditionalFormatting sqref="S11:S510">
    <cfRule type="expression" priority="463">
      <formula>ISBLANK($S11)</formula>
    </cfRule>
    <cfRule type="expression" dxfId="55" priority="464">
      <formula>$S11&gt;$AG11</formula>
    </cfRule>
    <cfRule type="expression" dxfId="54" priority="465">
      <formula>$BA11&gt;$AG11</formula>
    </cfRule>
  </conditionalFormatting>
  <conditionalFormatting sqref="U11:U510">
    <cfRule type="expression" priority="6">
      <formula>ISBLANK($U11)</formula>
    </cfRule>
    <cfRule type="expression" dxfId="53" priority="7">
      <formula>$U11&gt;$AG11</formula>
    </cfRule>
    <cfRule type="expression" dxfId="52" priority="8">
      <formula>$BA11&gt;$AG11</formula>
    </cfRule>
  </conditionalFormatting>
  <conditionalFormatting sqref="AB11:AB510">
    <cfRule type="expression" priority="446">
      <formula>ISBLANK($AB11)</formula>
    </cfRule>
    <cfRule type="expression" dxfId="51" priority="447">
      <formula>$BB11&gt;$AG11</formula>
    </cfRule>
    <cfRule type="expression" dxfId="50" priority="448">
      <formula>$BB11&gt;$BA11</formula>
    </cfRule>
    <cfRule type="expression" dxfId="49" priority="449">
      <formula>$AB11&gt;$AG11</formula>
    </cfRule>
  </conditionalFormatting>
  <conditionalFormatting sqref="AD11:AD510">
    <cfRule type="expression" priority="1">
      <formula>ISBLANK($AD11)</formula>
    </cfRule>
    <cfRule type="expression" dxfId="48" priority="2">
      <formula>$BB11&gt;$AG11</formula>
    </cfRule>
    <cfRule type="expression" dxfId="47" priority="3">
      <formula>$BB11&gt;$BA11</formula>
    </cfRule>
    <cfRule type="expression" dxfId="46" priority="4">
      <formula>$AD11&gt;$AG11</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'Drop downs'!$A$2:$A$5</xm:f>
          </x14:formula1>
          <xm:sqref>E11:E510</xm:sqref>
        </x14:dataValidation>
        <x14:dataValidation type="list" allowBlank="1" showInputMessage="1" showErrorMessage="1" xr:uid="{B9E05614-3799-40B6-8CE0-64F6849FB94C}">
          <x14:formula1>
            <xm:f>'Drop downs'!$G$2:$G$152</xm:f>
          </x14:formula1>
          <xm:sqref>C3:D4</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C51A4A"/>
    <pageSetUpPr fitToPage="1"/>
  </sheetPr>
  <dimension ref="A1:AX50"/>
  <sheetViews>
    <sheetView zoomScale="60" zoomScaleNormal="60" zoomScalePageLayoutView="65" workbookViewId="0">
      <selection activeCell="E7" sqref="E7:G7"/>
    </sheetView>
  </sheetViews>
  <sheetFormatPr defaultColWidth="8.81640625" defaultRowHeight="14.5" x14ac:dyDescent="0.35"/>
  <cols>
    <col min="2" max="2" width="26" customWidth="1"/>
    <col min="3" max="3" width="16.453125" customWidth="1"/>
    <col min="4" max="4" width="12" customWidth="1"/>
    <col min="5" max="5" width="2.453125" customWidth="1"/>
    <col min="6" max="6" width="21.453125" customWidth="1"/>
    <col min="7" max="7" width="18.453125" customWidth="1"/>
    <col min="8" max="8" width="19.453125" customWidth="1"/>
    <col min="9" max="9" width="21" customWidth="1"/>
    <col min="10" max="10" width="19" customWidth="1"/>
    <col min="11" max="11" width="14.453125" customWidth="1"/>
    <col min="12" max="12" width="15.1796875" customWidth="1"/>
    <col min="13" max="13" width="14.81640625" customWidth="1"/>
    <col min="14" max="14" width="17.1796875" customWidth="1"/>
    <col min="15" max="15" width="12.453125" customWidth="1"/>
    <col min="16" max="16" width="8.453125" customWidth="1"/>
    <col min="17" max="17" width="17" customWidth="1"/>
    <col min="18" max="19" width="17.453125" customWidth="1"/>
    <col min="20" max="20" width="22.08984375" customWidth="1"/>
    <col min="21" max="21" width="16.7265625" customWidth="1"/>
    <col min="22" max="22" width="21.54296875" customWidth="1"/>
    <col min="23" max="23" width="11.453125" customWidth="1"/>
    <col min="24" max="25" width="12.453125" customWidth="1"/>
    <col min="26" max="27" width="12.453125" style="1" customWidth="1"/>
    <col min="28" max="30" width="17" style="1" customWidth="1"/>
    <col min="31" max="33" width="22.08984375" style="1" customWidth="1"/>
    <col min="34" max="34" width="8.81640625" style="1"/>
    <col min="35" max="44" width="19.453125" style="1" customWidth="1"/>
    <col min="45" max="46" width="8.81640625" style="1"/>
    <col min="47" max="47" width="8.81640625" style="1" customWidth="1"/>
    <col min="48" max="50" width="8.81640625" style="1"/>
  </cols>
  <sheetData>
    <row r="1" spans="1:50" s="26" customFormat="1" ht="36" customHeight="1" x14ac:dyDescent="0.45">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row>
    <row r="2" spans="1:50" s="26" customFormat="1" ht="45.65" customHeight="1" x14ac:dyDescent="0.45">
      <c r="A2" s="25"/>
      <c r="B2" s="25"/>
      <c r="C2" s="27" t="s">
        <v>6885</v>
      </c>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row>
    <row r="3" spans="1:50" s="26" customFormat="1" x14ac:dyDescent="0.35">
      <c r="A3" s="28"/>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row>
    <row r="4" spans="1:50" s="26" customFormat="1" x14ac:dyDescent="0.3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row>
    <row r="5" spans="1:50" s="26" customFormat="1" ht="15.5" x14ac:dyDescent="0.35">
      <c r="A5" s="28"/>
      <c r="B5" s="332" t="s">
        <v>1</v>
      </c>
      <c r="C5" s="332"/>
      <c r="D5" s="332"/>
      <c r="E5" s="29"/>
      <c r="F5" s="29"/>
      <c r="G5" s="29"/>
      <c r="H5" s="29"/>
      <c r="I5" s="29"/>
      <c r="J5" s="29"/>
      <c r="K5" s="29"/>
      <c r="L5" s="29"/>
      <c r="M5" s="29"/>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row>
    <row r="6" spans="1:50" s="26" customFormat="1" ht="27.25" customHeight="1" x14ac:dyDescent="0.35">
      <c r="A6" s="28"/>
      <c r="B6" s="317" t="s">
        <v>5836</v>
      </c>
      <c r="C6" s="317"/>
      <c r="D6" s="30"/>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row>
    <row r="7" spans="1:50" s="26" customFormat="1" ht="55.75" customHeight="1" x14ac:dyDescent="0.35">
      <c r="A7" s="31"/>
      <c r="B7" s="311" t="s">
        <v>5838</v>
      </c>
      <c r="C7" s="312"/>
      <c r="D7" s="313"/>
      <c r="E7" s="314"/>
      <c r="F7" s="315"/>
      <c r="G7" s="316"/>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row>
    <row r="8" spans="1:50" s="26" customFormat="1" ht="19.75" customHeight="1" x14ac:dyDescent="0.35">
      <c r="A8" s="28"/>
      <c r="B8" s="40"/>
      <c r="C8" s="40"/>
      <c r="D8" s="40"/>
      <c r="E8" s="40"/>
      <c r="F8" s="40"/>
      <c r="G8" s="40"/>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row>
    <row r="9" spans="1:50" s="26" customFormat="1" ht="42.75" customHeight="1" x14ac:dyDescent="0.35">
      <c r="A9" s="28"/>
      <c r="B9" s="336" t="s">
        <v>5899</v>
      </c>
      <c r="C9" s="337"/>
      <c r="D9" s="338"/>
      <c r="E9" s="334">
        <f>COUNTIF('Year 9_2023'!AV$11:AV$510,"&lt;&gt;"&amp;"*")</f>
        <v>0</v>
      </c>
      <c r="F9" s="335"/>
      <c r="G9" s="335"/>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row>
    <row r="10" spans="1:50" s="26" customFormat="1" ht="57.75" customHeight="1" x14ac:dyDescent="0.35">
      <c r="A10" s="28"/>
      <c r="B10" s="308" t="s">
        <v>5900</v>
      </c>
      <c r="C10" s="309"/>
      <c r="D10" s="333"/>
      <c r="E10" s="334">
        <f>COUNTIF('Year 9_2023'!AZ$11:AZ$510,"&lt;&gt;"&amp;"*")</f>
        <v>0</v>
      </c>
      <c r="F10" s="335"/>
      <c r="G10" s="335"/>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row>
    <row r="11" spans="1:50" s="26" customFormat="1" ht="45.75" customHeight="1" x14ac:dyDescent="0.35">
      <c r="B11" s="308" t="s">
        <v>5839</v>
      </c>
      <c r="C11" s="309"/>
      <c r="D11" s="333"/>
      <c r="E11" s="334">
        <f>COUNTIF('Year 9_2023'!AX$11:AX$510,"&lt;&gt;"&amp;"*")</f>
        <v>0</v>
      </c>
      <c r="F11" s="335"/>
      <c r="G11" s="335"/>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row>
    <row r="12" spans="1:50" s="26" customFormat="1" ht="45.75" customHeight="1" x14ac:dyDescent="0.35">
      <c r="B12" s="304" t="s">
        <v>6360</v>
      </c>
      <c r="C12" s="304"/>
      <c r="D12" s="304"/>
      <c r="E12" s="339">
        <f>COUNTIF('Year 9_2023'!BF$11:BF$510,"&lt;&gt;"&amp;"*")</f>
        <v>0</v>
      </c>
      <c r="F12" s="339"/>
      <c r="G12" s="339"/>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row>
    <row r="13" spans="1:50" s="26" customFormat="1" x14ac:dyDescent="0.35">
      <c r="A13" s="28"/>
      <c r="B13" s="28"/>
      <c r="C13" s="31"/>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row>
    <row r="14" spans="1:50" s="26" customFormat="1" ht="20" x14ac:dyDescent="0.4">
      <c r="B14" s="33" t="s">
        <v>6879</v>
      </c>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row>
    <row r="15" spans="1:50" s="26" customFormat="1" x14ac:dyDescent="0.35">
      <c r="A15" s="28"/>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row>
    <row r="16" spans="1:50" s="26" customFormat="1" ht="26" x14ac:dyDescent="0.35">
      <c r="A16" s="28"/>
      <c r="B16" s="34" t="s">
        <v>5881</v>
      </c>
      <c r="C16" s="35"/>
      <c r="D16" s="35"/>
      <c r="E16" s="35"/>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row>
    <row r="17" spans="1:50" s="26" customFormat="1" ht="23" x14ac:dyDescent="0.5">
      <c r="A17" s="28"/>
      <c r="B17" s="36" t="s">
        <v>5842</v>
      </c>
      <c r="C17" s="28"/>
      <c r="D17" s="28"/>
      <c r="F17" s="37"/>
      <c r="G17" s="37"/>
      <c r="H17" s="37"/>
      <c r="I17" s="37"/>
      <c r="J17" s="38"/>
      <c r="K17" s="39"/>
      <c r="L17" s="28"/>
      <c r="M17" s="36" t="s">
        <v>5843</v>
      </c>
      <c r="N17" s="32"/>
      <c r="O17" s="32"/>
      <c r="P17" s="32"/>
      <c r="Q17" s="32"/>
      <c r="R17" s="32"/>
      <c r="S17" s="32"/>
      <c r="T17" s="32"/>
      <c r="U17" s="32"/>
      <c r="V17" s="28"/>
      <c r="W17" s="28"/>
      <c r="X17" s="36" t="s">
        <v>6856</v>
      </c>
      <c r="Y17" s="32"/>
      <c r="Z17" s="32"/>
      <c r="AA17" s="32"/>
      <c r="AB17" s="32"/>
      <c r="AC17" s="32"/>
      <c r="AD17" s="32"/>
      <c r="AE17" s="32"/>
      <c r="AF17" s="32"/>
      <c r="AG17" s="28"/>
      <c r="AH17" s="28"/>
      <c r="AI17" s="36" t="s">
        <v>6857</v>
      </c>
      <c r="AJ17" s="32"/>
      <c r="AK17" s="32"/>
      <c r="AL17" s="32"/>
      <c r="AM17" s="32"/>
      <c r="AN17" s="32"/>
      <c r="AO17" s="32"/>
      <c r="AP17" s="32"/>
      <c r="AQ17" s="32"/>
      <c r="AR17" s="28"/>
      <c r="AS17" s="28"/>
      <c r="AT17" s="28"/>
      <c r="AU17" s="28"/>
      <c r="AV17" s="28"/>
      <c r="AW17" s="28"/>
      <c r="AX17" s="28"/>
    </row>
    <row r="18" spans="1:50" s="26" customFormat="1" ht="109.4" customHeight="1" x14ac:dyDescent="0.35">
      <c r="A18" s="40"/>
      <c r="B18" s="297" t="s">
        <v>6354</v>
      </c>
      <c r="C18" s="297"/>
      <c r="D18" s="297"/>
      <c r="E18" s="297"/>
      <c r="F18" s="41" t="s">
        <v>6880</v>
      </c>
      <c r="G18" s="42" t="s">
        <v>5880</v>
      </c>
      <c r="H18" s="41" t="s">
        <v>5868</v>
      </c>
      <c r="I18" s="40"/>
      <c r="J18" s="43"/>
      <c r="K18" s="44"/>
      <c r="L18" s="40"/>
      <c r="M18" s="297" t="s">
        <v>6354</v>
      </c>
      <c r="N18" s="297"/>
      <c r="O18" s="297"/>
      <c r="P18" s="297"/>
      <c r="Q18" s="41" t="s">
        <v>6880</v>
      </c>
      <c r="R18" s="42" t="s">
        <v>5880</v>
      </c>
      <c r="S18" s="41" t="s">
        <v>5868</v>
      </c>
      <c r="T18" s="40"/>
      <c r="U18" s="43"/>
      <c r="V18" s="44"/>
      <c r="W18" s="40"/>
      <c r="X18" s="297" t="s">
        <v>6354</v>
      </c>
      <c r="Y18" s="297"/>
      <c r="Z18" s="297"/>
      <c r="AA18" s="297"/>
      <c r="AB18" s="41" t="s">
        <v>6880</v>
      </c>
      <c r="AC18" s="42" t="s">
        <v>5880</v>
      </c>
      <c r="AD18" s="41" t="s">
        <v>5868</v>
      </c>
      <c r="AE18" s="40"/>
      <c r="AF18" s="43"/>
      <c r="AG18" s="44"/>
      <c r="AH18" s="28"/>
      <c r="AI18" s="297" t="s">
        <v>6354</v>
      </c>
      <c r="AJ18" s="297"/>
      <c r="AK18" s="297"/>
      <c r="AL18" s="297"/>
      <c r="AM18" s="41" t="s">
        <v>6880</v>
      </c>
      <c r="AN18" s="42" t="s">
        <v>5880</v>
      </c>
      <c r="AO18" s="41" t="s">
        <v>5868</v>
      </c>
      <c r="AP18" s="40"/>
      <c r="AQ18" s="43"/>
      <c r="AR18" s="44"/>
      <c r="AS18" s="28"/>
      <c r="AT18" s="28"/>
      <c r="AU18" s="28"/>
      <c r="AV18" s="28"/>
      <c r="AW18" s="28"/>
      <c r="AX18" s="28"/>
    </row>
    <row r="19" spans="1:50" s="26" customFormat="1" ht="29.25" customHeight="1" x14ac:dyDescent="0.35">
      <c r="A19" s="40"/>
      <c r="B19" s="330" t="s">
        <v>5869</v>
      </c>
      <c r="C19" s="330"/>
      <c r="D19" s="330"/>
      <c r="E19" s="45" t="s">
        <v>5852</v>
      </c>
      <c r="F19" s="202">
        <f>SUMIF('Year 8 _2022'!E:E, Summary_2023!$E$19, 'Year 8 _2022'!AB:AB)</f>
        <v>0</v>
      </c>
      <c r="G19" s="202">
        <f>SUMIF('Year 9_2023'!$F$11:$F$510, Summary_2023!$E$19, 'Year 9_2023'!$AG$11:$AG$510)</f>
        <v>0</v>
      </c>
      <c r="H19" s="202">
        <f>ABS(F19-G19)</f>
        <v>0</v>
      </c>
      <c r="I19" s="40"/>
      <c r="J19" s="43"/>
      <c r="K19" s="44"/>
      <c r="L19" s="40"/>
      <c r="M19" s="330" t="s">
        <v>5869</v>
      </c>
      <c r="N19" s="330"/>
      <c r="O19" s="330"/>
      <c r="P19" s="46" t="s">
        <v>5851</v>
      </c>
      <c r="Q19" s="154">
        <f>SUMIF('Year 8 _2022'!E:E, Summary_2023!$P$19, 'Year 8 _2022'!AB:AB)</f>
        <v>0</v>
      </c>
      <c r="R19" s="155">
        <f>SUMIF('Year 9_2023'!$F$11:$F$510, Summary_2023!$P$19, 'Year 9_2023'!$AG$11:$AG$510)</f>
        <v>0</v>
      </c>
      <c r="S19" s="154">
        <f>ABS(Q19-R19)</f>
        <v>0</v>
      </c>
      <c r="T19" s="40"/>
      <c r="U19" s="43"/>
      <c r="V19" s="44"/>
      <c r="W19" s="40"/>
      <c r="X19" s="330" t="s">
        <v>5869</v>
      </c>
      <c r="Y19" s="330"/>
      <c r="Z19" s="330"/>
      <c r="AA19" s="46" t="s">
        <v>6856</v>
      </c>
      <c r="AB19" s="244">
        <f>SUMIF('Year 8 _2022'!E:E, Summary_2023!$AA$19, 'Year 8 _2022'!AB:AB)</f>
        <v>0</v>
      </c>
      <c r="AC19" s="155">
        <f>SUMIF('Year 9_2023'!$F$11:$F$510, Summary_2023!$AA$19, 'Year 9_2023'!$AG$11:$AG$510)</f>
        <v>0</v>
      </c>
      <c r="AD19" s="244">
        <f>ABS(AB19-AC19)</f>
        <v>0</v>
      </c>
      <c r="AE19" s="40"/>
      <c r="AF19" s="43"/>
      <c r="AG19" s="44"/>
      <c r="AH19" s="28"/>
      <c r="AI19" s="330" t="s">
        <v>5869</v>
      </c>
      <c r="AJ19" s="330"/>
      <c r="AK19" s="330"/>
      <c r="AL19" s="46" t="s">
        <v>6857</v>
      </c>
      <c r="AM19" s="246">
        <f>SUMIF('Year 8 _2022'!E:E, Summary_2023!$AL$19, 'Year 8 _2022'!AB:AB)</f>
        <v>0</v>
      </c>
      <c r="AN19" s="155">
        <f>SUMIF('Year 9_2023'!$F$11:$F$510, Summary_2023!$AL$19, 'Year 9_2023'!$AG$11:$AG$510)</f>
        <v>0</v>
      </c>
      <c r="AO19" s="246">
        <f>ABS(AM19-AN19)</f>
        <v>0</v>
      </c>
      <c r="AP19" s="40"/>
      <c r="AQ19" s="43"/>
      <c r="AR19" s="44"/>
      <c r="AS19" s="28"/>
      <c r="AT19" s="28"/>
      <c r="AU19" s="28"/>
      <c r="AV19" s="28"/>
      <c r="AW19" s="28"/>
      <c r="AX19" s="28"/>
    </row>
    <row r="20" spans="1:50" s="26" customFormat="1" ht="17.5" x14ac:dyDescent="0.35">
      <c r="A20" s="40"/>
      <c r="B20" s="47"/>
      <c r="C20" s="48"/>
      <c r="D20" s="48"/>
      <c r="E20" s="44"/>
      <c r="F20" s="48"/>
      <c r="G20" s="44"/>
      <c r="H20" s="48"/>
      <c r="I20" s="44"/>
      <c r="J20" s="43"/>
      <c r="K20" s="44"/>
      <c r="L20" s="40"/>
      <c r="M20" s="47"/>
      <c r="N20" s="48"/>
      <c r="O20" s="48"/>
      <c r="P20" s="44"/>
      <c r="Q20" s="48"/>
      <c r="R20" s="44"/>
      <c r="S20" s="48"/>
      <c r="T20" s="40"/>
      <c r="U20" s="43"/>
      <c r="V20" s="44"/>
      <c r="W20" s="40"/>
      <c r="X20" s="47"/>
      <c r="Y20" s="48"/>
      <c r="Z20" s="48"/>
      <c r="AA20" s="44"/>
      <c r="AB20" s="48"/>
      <c r="AC20" s="44"/>
      <c r="AD20" s="48"/>
      <c r="AE20" s="40"/>
      <c r="AF20" s="43"/>
      <c r="AG20" s="44"/>
      <c r="AH20" s="28"/>
      <c r="AI20" s="47"/>
      <c r="AJ20" s="48"/>
      <c r="AK20" s="48"/>
      <c r="AL20" s="44"/>
      <c r="AM20" s="48"/>
      <c r="AN20" s="44"/>
      <c r="AO20" s="48"/>
      <c r="AP20" s="40"/>
      <c r="AQ20" s="43"/>
      <c r="AR20" s="44"/>
      <c r="AS20" s="28"/>
      <c r="AT20" s="28"/>
      <c r="AU20" s="28"/>
      <c r="AV20" s="28"/>
      <c r="AW20" s="28"/>
      <c r="AX20" s="28"/>
    </row>
    <row r="21" spans="1:50" s="26" customFormat="1" ht="77" customHeight="1" x14ac:dyDescent="0.35">
      <c r="A21" s="40"/>
      <c r="B21" s="340" t="s">
        <v>6883</v>
      </c>
      <c r="C21" s="341"/>
      <c r="D21" s="341"/>
      <c r="E21" s="342"/>
      <c r="F21" s="291" t="s">
        <v>6881</v>
      </c>
      <c r="G21" s="291" t="s">
        <v>6882</v>
      </c>
      <c r="H21" s="291" t="s">
        <v>5870</v>
      </c>
      <c r="I21" s="292" t="s">
        <v>6863</v>
      </c>
      <c r="J21" s="293"/>
      <c r="K21" s="294"/>
      <c r="L21" s="40"/>
      <c r="M21" s="331" t="s">
        <v>6883</v>
      </c>
      <c r="N21" s="331"/>
      <c r="O21" s="331"/>
      <c r="P21" s="331"/>
      <c r="Q21" s="291" t="s">
        <v>6881</v>
      </c>
      <c r="R21" s="291" t="s">
        <v>6882</v>
      </c>
      <c r="S21" s="291" t="s">
        <v>5870</v>
      </c>
      <c r="T21" s="292" t="s">
        <v>6863</v>
      </c>
      <c r="U21" s="293"/>
      <c r="V21" s="294"/>
      <c r="W21" s="40"/>
      <c r="X21" s="331" t="s">
        <v>6883</v>
      </c>
      <c r="Y21" s="331"/>
      <c r="Z21" s="331"/>
      <c r="AA21" s="331"/>
      <c r="AB21" s="291" t="s">
        <v>6881</v>
      </c>
      <c r="AC21" s="291" t="s">
        <v>6882</v>
      </c>
      <c r="AD21" s="291" t="s">
        <v>5870</v>
      </c>
      <c r="AE21" s="292" t="s">
        <v>6863</v>
      </c>
      <c r="AF21" s="293"/>
      <c r="AG21" s="294"/>
      <c r="AH21" s="28"/>
      <c r="AI21" s="331" t="s">
        <v>6883</v>
      </c>
      <c r="AJ21" s="331"/>
      <c r="AK21" s="331"/>
      <c r="AL21" s="331"/>
      <c r="AM21" s="291" t="s">
        <v>6881</v>
      </c>
      <c r="AN21" s="291" t="s">
        <v>6882</v>
      </c>
      <c r="AO21" s="291" t="s">
        <v>5870</v>
      </c>
      <c r="AP21" s="292" t="s">
        <v>6863</v>
      </c>
      <c r="AQ21" s="293"/>
      <c r="AR21" s="294"/>
      <c r="AS21" s="28"/>
      <c r="AT21" s="28"/>
      <c r="AU21" s="28"/>
      <c r="AV21" s="28"/>
      <c r="AW21" s="28"/>
      <c r="AX21" s="28"/>
    </row>
    <row r="22" spans="1:50" s="26" customFormat="1" ht="74" customHeight="1" x14ac:dyDescent="0.35">
      <c r="A22" s="40"/>
      <c r="B22" s="343"/>
      <c r="C22" s="344"/>
      <c r="D22" s="344"/>
      <c r="E22" s="345"/>
      <c r="F22" s="298"/>
      <c r="G22" s="298"/>
      <c r="H22" s="291"/>
      <c r="I22" s="49" t="s">
        <v>5871</v>
      </c>
      <c r="J22" s="49" t="s">
        <v>5872</v>
      </c>
      <c r="K22" s="49" t="s">
        <v>5873</v>
      </c>
      <c r="L22" s="40"/>
      <c r="M22" s="331"/>
      <c r="N22" s="331"/>
      <c r="O22" s="331"/>
      <c r="P22" s="331"/>
      <c r="Q22" s="298"/>
      <c r="R22" s="298"/>
      <c r="S22" s="291"/>
      <c r="T22" s="201" t="s">
        <v>5871</v>
      </c>
      <c r="U22" s="201" t="s">
        <v>5872</v>
      </c>
      <c r="V22" s="201" t="s">
        <v>5873</v>
      </c>
      <c r="W22" s="40"/>
      <c r="X22" s="331"/>
      <c r="Y22" s="331"/>
      <c r="Z22" s="331"/>
      <c r="AA22" s="331"/>
      <c r="AB22" s="298"/>
      <c r="AC22" s="298"/>
      <c r="AD22" s="291"/>
      <c r="AE22" s="243" t="s">
        <v>5871</v>
      </c>
      <c r="AF22" s="243" t="s">
        <v>5872</v>
      </c>
      <c r="AG22" s="243" t="s">
        <v>5873</v>
      </c>
      <c r="AH22" s="28"/>
      <c r="AI22" s="331"/>
      <c r="AJ22" s="331"/>
      <c r="AK22" s="331"/>
      <c r="AL22" s="331"/>
      <c r="AM22" s="298"/>
      <c r="AN22" s="298"/>
      <c r="AO22" s="291"/>
      <c r="AP22" s="245" t="s">
        <v>5871</v>
      </c>
      <c r="AQ22" s="245" t="s">
        <v>5872</v>
      </c>
      <c r="AR22" s="245" t="s">
        <v>5873</v>
      </c>
      <c r="AS22" s="28"/>
      <c r="AT22" s="28"/>
      <c r="AU22" s="28"/>
      <c r="AV22" s="28"/>
      <c r="AW22" s="28"/>
      <c r="AX22" s="28"/>
    </row>
    <row r="23" spans="1:50" s="26" customFormat="1" ht="19.399999999999999" customHeight="1" x14ac:dyDescent="0.35">
      <c r="A23" s="40"/>
      <c r="B23" s="50" t="s">
        <v>5874</v>
      </c>
      <c r="C23" s="51"/>
      <c r="D23" s="52"/>
      <c r="E23" s="53"/>
      <c r="F23" s="154">
        <f>(SUMIF('Year 8 _2022'!E:E, Summary_2022!$E$17, 'Year 8 _2022'!O:O))+(SUMIF('Year 8 _2022'!E:E, Summary_2022!$E$17, 'Year 8 _2022'!P:P))+(SUMIF('Year 8 _2022'!E:E, Summary_2022!$E$17, 'Year 8 _2022'!R:R))</f>
        <v>0</v>
      </c>
      <c r="G23" s="155">
        <f>(SUMIF('Year 9_2023'!F:F, $E$19, 'Year 9_2023'!AN:AN))+(SUMIF('Year 9_2023'!F:F, $E$19, 'Year 9_2023'!AO:AO))+(SUMIF('Year 9_2023'!F:F, $E$19, 'Year 9_2023'!U:U))</f>
        <v>0</v>
      </c>
      <c r="H23" s="156" t="str">
        <f>IFERROR((G23/G19)*100,"-")</f>
        <v>-</v>
      </c>
      <c r="I23" s="24"/>
      <c r="J23" s="24"/>
      <c r="K23" s="24"/>
      <c r="L23" s="40"/>
      <c r="M23" s="50" t="s">
        <v>5874</v>
      </c>
      <c r="N23" s="51"/>
      <c r="O23" s="52"/>
      <c r="P23" s="53"/>
      <c r="Q23" s="202">
        <f>(SUMIF('Year 8 _2022'!E:E, Summary_2022!$O$17, 'Year 8 _2022'!O:O))+(SUMIF('Year 8 _2022'!E:E, Summary_2022!$O$17, 'Year 8 _2022'!P:P))+(SUMIF('Year 8 _2022'!E:E, Summary_2022!$O$17, 'Year 8 _2022'!R:R))</f>
        <v>0</v>
      </c>
      <c r="R23" s="155">
        <f>(SUMIF('Year 9_2023'!F:F, $P$19, 'Year 9_2023'!AN:AN))+(SUMIF('Year 9_2023'!F:F, $P$19, 'Year 9_2023'!AO:AO))+(SUMIF('Year 9_2023'!F:F, $P$19, 'Year 9_2023'!U:U))</f>
        <v>0</v>
      </c>
      <c r="S23" s="156" t="str">
        <f>IFERROR((R23/R19)*100,"-")</f>
        <v>-</v>
      </c>
      <c r="T23" s="24"/>
      <c r="U23" s="24"/>
      <c r="V23" s="233"/>
      <c r="W23" s="40"/>
      <c r="X23" s="50" t="s">
        <v>5874</v>
      </c>
      <c r="Y23" s="51"/>
      <c r="Z23" s="52"/>
      <c r="AA23" s="53"/>
      <c r="AB23" s="244">
        <f>(SUMIF('Year 8 _2022'!E:E, Summary_2022!$Z$17, 'Year 8 _2022'!O:O))+(SUMIF('Year 8 _2022'!E:E, Summary_2022!$Z$17, 'Year 8 _2022'!P:P))+(SUMIF('Year 8 _2022'!E:E, Summary_2022!$Z$17, 'Year 8 _2022'!R:R))</f>
        <v>0</v>
      </c>
      <c r="AC23" s="155">
        <f>(SUMIF('Year 9_2023'!F:F, $AA$19, 'Year 9_2023'!AN:AN))+(SUMIF('Year 9_2023'!F:F, $AA$19, 'Year 9_2023'!AO:AO))+(SUMIF('Year 9_2023'!F:F, $AA$19, 'Year 9_2023'!U:U))</f>
        <v>0</v>
      </c>
      <c r="AD23" s="156" t="str">
        <f>IFERROR((AC23/AC19)*100,"-")</f>
        <v>-</v>
      </c>
      <c r="AE23" s="24"/>
      <c r="AF23" s="24"/>
      <c r="AG23" s="233"/>
      <c r="AH23" s="28"/>
      <c r="AI23" s="50" t="s">
        <v>5874</v>
      </c>
      <c r="AJ23" s="51"/>
      <c r="AK23" s="52"/>
      <c r="AL23" s="53"/>
      <c r="AM23" s="246">
        <f>(SUMIF('Year 8 _2022'!E:E, Summary_2022!$AJ$17, 'Year 8 _2022'!O:O))+(SUMIF('Year 8 _2022'!E:E, Summary_2022!$AJ$17, 'Year 8 _2022'!P:P))+(SUMIF('Year 8 _2022'!E:E, Summary_2022!$AJ$17, 'Year 8 _2022'!R:R))</f>
        <v>0</v>
      </c>
      <c r="AN23" s="155">
        <f>(SUMIF('Year 9_2023'!F:F, $AL$19, 'Year 9_2023'!AN:AN))+(SUMIF('Year 9_2023'!F:F, $AL$19, 'Year 9_2023'!AO:AO))+(SUMIF('Year 9_2023'!F:F, $AL$19, 'Year 9_2023'!U:U))</f>
        <v>0</v>
      </c>
      <c r="AO23" s="156" t="str">
        <f>IFERROR((AN23/AN19)*100,"-")</f>
        <v>-</v>
      </c>
      <c r="AP23" s="24"/>
      <c r="AQ23" s="24"/>
      <c r="AR23" s="233"/>
      <c r="AS23" s="28"/>
      <c r="AT23" s="28"/>
      <c r="AU23" s="28"/>
      <c r="AV23" s="28"/>
      <c r="AW23" s="28"/>
      <c r="AX23" s="28"/>
    </row>
    <row r="24" spans="1:50" s="26" customFormat="1" ht="19.399999999999999" customHeight="1" x14ac:dyDescent="0.35">
      <c r="A24" s="40"/>
      <c r="B24" s="327" t="s">
        <v>5875</v>
      </c>
      <c r="C24" s="328"/>
      <c r="D24" s="328"/>
      <c r="E24" s="329"/>
      <c r="F24" s="154">
        <f>(SUMIF('Year 8 _2022'!E:E, Summary_2022!$E$17, 'Year 8 _2022'!V:V))+(SUMIF('Year 8 _2022'!E:E, Summary_2022!$E$17, 'Year 8 _2022'!W:W))+(SUMIF('Year 8 _2022'!E:E, Summary_2022!$E$17, 'Year 8 _2022'!Y:Y))</f>
        <v>0</v>
      </c>
      <c r="G24" s="155">
        <f>(SUMIF('Year 9_2023'!F:F, $E$19, 'Year 9_2023'!AP:AP))+(SUMIF('Year 9_2023'!F:F, $E$19, 'Year 9_2023'!AQ:AQ))+(SUMIF('Year 9_2023'!F:F, $E$19, 'Year 9_2023'!AD:AD))</f>
        <v>0</v>
      </c>
      <c r="H24" s="156" t="str">
        <f>IFERROR((G24/G19)*100,"-")</f>
        <v>-</v>
      </c>
      <c r="I24" s="24"/>
      <c r="J24" s="24"/>
      <c r="K24" s="24"/>
      <c r="L24" s="40"/>
      <c r="M24" s="327" t="s">
        <v>5875</v>
      </c>
      <c r="N24" s="328"/>
      <c r="O24" s="328"/>
      <c r="P24" s="329"/>
      <c r="Q24" s="202">
        <f>(SUMIF('Year 8 _2022'!E:E, Summary_2022!$O$17, 'Year 8 _2022'!V:V))+(SUMIF('Year 8 _2022'!E:E, Summary_2022!$O$17, 'Year 8 _2022'!W:W))+(SUMIF('Year 8 _2022'!E:E, Summary_2022!$O$17, 'Year 8 _2022'!Y:Y))</f>
        <v>0</v>
      </c>
      <c r="R24" s="155">
        <f>(SUMIF('Year 9_2023'!F:F, $P$19, 'Year 9_2023'!AP:AP))+(SUMIF('Year 9_2023'!F:F, $P$19, 'Year 9_2023'!AQ:AQ))+(SUMIF('Year 9_2023'!F:F, $P$19, 'Year 9_2023'!AD:AD))</f>
        <v>0</v>
      </c>
      <c r="S24" s="156" t="str">
        <f>IFERROR((R24/R19)*100,"-")</f>
        <v>-</v>
      </c>
      <c r="T24" s="24"/>
      <c r="U24" s="24"/>
      <c r="V24" s="233"/>
      <c r="W24" s="40"/>
      <c r="X24" s="327" t="s">
        <v>5875</v>
      </c>
      <c r="Y24" s="328"/>
      <c r="Z24" s="328"/>
      <c r="AA24" s="329"/>
      <c r="AB24" s="244">
        <f>(SUMIF('Year 8 _2022'!E:E, Summary_2022!$Z$17, 'Year 8 _2022'!V:V))+(SUMIF('Year 8 _2022'!E:E, Summary_2022!$Z$17, 'Year 8 _2022'!W:W))+(SUMIF('Year 8 _2022'!E:E, Summary_2022!$Z$17, 'Year 8 _2022'!Y:Y))</f>
        <v>0</v>
      </c>
      <c r="AC24" s="155">
        <f>(SUMIF('Year 9_2023'!F:F, $AA$19, 'Year 9_2023'!AP:AP))+(SUMIF('Year 9_2023'!F:F, $AA$19, 'Year 9_2023'!AQ:AQ))+(SUMIF('Year 9_2023'!F:F, $AA$19, 'Year 9_2023'!AD:AD))</f>
        <v>0</v>
      </c>
      <c r="AD24" s="156" t="str">
        <f>IFERROR((AC24/AC19)*100,"-")</f>
        <v>-</v>
      </c>
      <c r="AE24" s="24"/>
      <c r="AF24" s="24"/>
      <c r="AG24" s="233"/>
      <c r="AH24" s="28"/>
      <c r="AI24" s="327" t="s">
        <v>5875</v>
      </c>
      <c r="AJ24" s="328"/>
      <c r="AK24" s="328"/>
      <c r="AL24" s="329"/>
      <c r="AM24" s="246">
        <f>(SUMIF('Year 8 _2022'!E:E, Summary_2022!$AJ$17, 'Year 8 _2022'!V:V))+(SUMIF('Year 8 _2022'!E:E, Summary_2022!$AJ$17, 'Year 8 _2022'!W:W))+(SUMIF('Year 8 _2022'!E:E, Summary_2022!$AJ$17, 'Year 8 _2022'!Y:Y))</f>
        <v>0</v>
      </c>
      <c r="AN24" s="155">
        <f>(SUMIF('Year 9_2023'!F:F, $AL$19, 'Year 9_2023'!AP:AP))+(SUMIF('Year 9_2023'!F:F, $AL$19, 'Year 9_2023'!AQ:AQ))+(SUMIF('Year 9_2023'!F:F, $AL$19, 'Year 9_2023'!AD:AD))</f>
        <v>0</v>
      </c>
      <c r="AO24" s="156" t="str">
        <f>IFERROR((AN24/AN19)*100,"-")</f>
        <v>-</v>
      </c>
      <c r="AP24" s="24"/>
      <c r="AQ24" s="24"/>
      <c r="AR24" s="233"/>
      <c r="AS24" s="28"/>
      <c r="AT24" s="28"/>
      <c r="AU24" s="28"/>
      <c r="AV24" s="28"/>
      <c r="AW24" s="28"/>
      <c r="AX24" s="28"/>
    </row>
    <row r="25" spans="1:50" s="26" customFormat="1" ht="17.5" x14ac:dyDescent="0.35">
      <c r="A25" s="40"/>
      <c r="B25" s="54"/>
      <c r="C25" s="55"/>
      <c r="D25" s="55"/>
      <c r="E25" s="55"/>
      <c r="F25" s="55"/>
      <c r="G25" s="56"/>
      <c r="H25" s="54"/>
      <c r="I25" s="57"/>
      <c r="J25" s="58"/>
      <c r="K25" s="44"/>
      <c r="L25" s="40"/>
      <c r="M25" s="40"/>
      <c r="N25" s="40"/>
      <c r="O25" s="40"/>
      <c r="P25" s="40"/>
      <c r="Q25" s="59"/>
      <c r="R25" s="40"/>
      <c r="S25" s="40"/>
      <c r="T25" s="40"/>
      <c r="U25" s="40"/>
      <c r="V25" s="40"/>
      <c r="W25" s="40"/>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row>
    <row r="26" spans="1:50" s="26" customFormat="1" ht="17.5" x14ac:dyDescent="0.35">
      <c r="A26" s="40"/>
      <c r="B26" s="40"/>
      <c r="C26" s="40"/>
      <c r="D26" s="40"/>
      <c r="E26" s="40"/>
      <c r="F26" s="40"/>
      <c r="G26" s="40"/>
      <c r="H26" s="40"/>
      <c r="I26" s="40"/>
      <c r="J26" s="40"/>
      <c r="K26" s="40"/>
      <c r="L26" s="40"/>
      <c r="M26" s="40"/>
      <c r="N26" s="40"/>
      <c r="O26" s="40"/>
      <c r="P26" s="40"/>
      <c r="Q26" s="40"/>
      <c r="R26" s="40"/>
      <c r="S26" s="40"/>
      <c r="T26" s="40"/>
      <c r="U26" s="40"/>
      <c r="V26" s="40"/>
      <c r="W26" s="40"/>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row>
    <row r="27" spans="1:50" s="26" customFormat="1" ht="22.75" customHeight="1" x14ac:dyDescent="0.4">
      <c r="A27" s="40"/>
      <c r="B27" s="60" t="s">
        <v>5889</v>
      </c>
      <c r="C27" s="40"/>
      <c r="D27" s="40"/>
      <c r="E27" s="40"/>
      <c r="F27" s="40"/>
      <c r="G27" s="40"/>
      <c r="H27" s="40"/>
      <c r="I27" s="40"/>
      <c r="J27" s="40"/>
      <c r="K27" s="40"/>
      <c r="L27" s="40"/>
      <c r="M27" s="40"/>
      <c r="N27" s="40"/>
      <c r="O27" s="40"/>
      <c r="P27" s="40"/>
      <c r="Q27" s="40"/>
      <c r="R27" s="40"/>
      <c r="S27" s="40"/>
      <c r="T27" s="40"/>
      <c r="U27" s="40"/>
      <c r="V27" s="40"/>
      <c r="W27" s="40"/>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row>
    <row r="28" spans="1:50" s="26" customFormat="1" ht="17.149999999999999" customHeight="1" x14ac:dyDescent="0.35">
      <c r="A28" s="32"/>
      <c r="B28" s="28" t="s">
        <v>5890</v>
      </c>
      <c r="C28" s="28"/>
      <c r="D28" s="28"/>
      <c r="E28" s="28"/>
      <c r="F28" s="28"/>
      <c r="G28" s="28"/>
      <c r="H28" s="28"/>
      <c r="I28" s="28"/>
      <c r="J28" s="28"/>
      <c r="K28" s="32"/>
      <c r="L28" s="32"/>
      <c r="M28" s="32"/>
      <c r="N28" s="32"/>
      <c r="O28" s="32"/>
      <c r="P28" s="32"/>
      <c r="Q28" s="32"/>
      <c r="R28" s="32"/>
      <c r="S28" s="32"/>
      <c r="T28" s="32"/>
      <c r="U28" s="32"/>
      <c r="V28" s="32"/>
      <c r="W28" s="32"/>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row>
    <row r="29" spans="1:50" s="26" customFormat="1" x14ac:dyDescent="0.35">
      <c r="A29" s="28"/>
      <c r="B29" s="299"/>
      <c r="C29" s="299"/>
      <c r="D29" s="299"/>
      <c r="E29" s="299"/>
      <c r="F29" s="299"/>
      <c r="G29" s="299"/>
      <c r="H29" s="299"/>
      <c r="I29" s="299"/>
      <c r="J29" s="299"/>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row>
    <row r="30" spans="1:50" s="26" customFormat="1" x14ac:dyDescent="0.35">
      <c r="A30" s="28"/>
      <c r="B30" s="299"/>
      <c r="C30" s="299"/>
      <c r="D30" s="299"/>
      <c r="E30" s="299"/>
      <c r="F30" s="299"/>
      <c r="G30" s="299"/>
      <c r="H30" s="299"/>
      <c r="I30" s="299"/>
      <c r="J30" s="299"/>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row>
    <row r="31" spans="1:50" s="26" customFormat="1" x14ac:dyDescent="0.35">
      <c r="A31" s="28"/>
      <c r="B31" s="299"/>
      <c r="C31" s="299"/>
      <c r="D31" s="299"/>
      <c r="E31" s="299"/>
      <c r="F31" s="299"/>
      <c r="G31" s="299"/>
      <c r="H31" s="299"/>
      <c r="I31" s="299"/>
      <c r="J31" s="299"/>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row>
    <row r="32" spans="1:50" s="26" customFormat="1" x14ac:dyDescent="0.35">
      <c r="A32" s="28"/>
      <c r="B32" s="299"/>
      <c r="C32" s="299"/>
      <c r="D32" s="299"/>
      <c r="E32" s="299"/>
      <c r="F32" s="299"/>
      <c r="G32" s="299"/>
      <c r="H32" s="299"/>
      <c r="I32" s="299"/>
      <c r="J32" s="299"/>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row>
    <row r="33" spans="1:50" s="26" customFormat="1" x14ac:dyDescent="0.35">
      <c r="A33" s="28"/>
      <c r="B33" s="299"/>
      <c r="C33" s="299"/>
      <c r="D33" s="299"/>
      <c r="E33" s="299"/>
      <c r="F33" s="299"/>
      <c r="G33" s="299"/>
      <c r="H33" s="299"/>
      <c r="I33" s="299"/>
      <c r="J33" s="299"/>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row>
    <row r="34" spans="1:50" s="26" customFormat="1" x14ac:dyDescent="0.35">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row>
    <row r="35" spans="1:50" s="26" customFormat="1" x14ac:dyDescent="0.35">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row>
    <row r="36" spans="1:50" s="26" customFormat="1" x14ac:dyDescent="0.35">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row>
    <row r="37" spans="1:50" s="26" customFormat="1" x14ac:dyDescent="0.35">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row>
    <row r="38" spans="1:50" s="26" customFormat="1" x14ac:dyDescent="0.35">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row>
    <row r="39" spans="1:50" s="26" customFormat="1" x14ac:dyDescent="0.35">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row>
    <row r="40" spans="1:50" s="26" customFormat="1" x14ac:dyDescent="0.35">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row>
    <row r="41" spans="1:50" s="26" customFormat="1" x14ac:dyDescent="0.35">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row>
    <row r="42" spans="1:50" s="26" customFormat="1" x14ac:dyDescent="0.35">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row>
    <row r="43" spans="1:50" s="26" customFormat="1" x14ac:dyDescent="0.35">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row>
    <row r="44" spans="1:50" s="26" customFormat="1" x14ac:dyDescent="0.35">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row>
    <row r="45" spans="1:50" s="26" customFormat="1" x14ac:dyDescent="0.35">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row>
    <row r="46" spans="1:50" s="26" customFormat="1" x14ac:dyDescent="0.35">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row>
    <row r="47" spans="1:50" s="26" customFormat="1" x14ac:dyDescent="0.35">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row>
    <row r="48" spans="1:50" s="26" customFormat="1" x14ac:dyDescent="0.35">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row>
    <row r="49" spans="1:50" s="26" customFormat="1" x14ac:dyDescent="0.35">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row>
    <row r="50" spans="1:50" s="26" customFormat="1" x14ac:dyDescent="0.35">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row>
  </sheetData>
  <sheetProtection algorithmName="SHA-512" hashValue="bpd1nUozZo7daB7A5Rz88x5spLkqqzsxo1JmnRTWNDjcSAm8cmyd8EiOrH3JWtIG2s1SL0u4s5spjJMcGYPaTQ==" saltValue="L29JBgXWp1SaAWND4npnxQ==" spinCount="100000" sheet="1" objects="1" scenarios="1"/>
  <mergeCells count="45">
    <mergeCell ref="X24:AA24"/>
    <mergeCell ref="B19:D19"/>
    <mergeCell ref="AC21:AC22"/>
    <mergeCell ref="AD21:AD22"/>
    <mergeCell ref="AE21:AG21"/>
    <mergeCell ref="AB21:AB22"/>
    <mergeCell ref="X18:AA18"/>
    <mergeCell ref="X19:Z19"/>
    <mergeCell ref="X21:AA22"/>
    <mergeCell ref="B11:D11"/>
    <mergeCell ref="E11:G11"/>
    <mergeCell ref="B12:D12"/>
    <mergeCell ref="E12:G12"/>
    <mergeCell ref="M18:P18"/>
    <mergeCell ref="M21:P22"/>
    <mergeCell ref="Q21:Q22"/>
    <mergeCell ref="B18:E18"/>
    <mergeCell ref="B21:E22"/>
    <mergeCell ref="F21:F22"/>
    <mergeCell ref="G21:G22"/>
    <mergeCell ref="H21:H22"/>
    <mergeCell ref="M19:O19"/>
    <mergeCell ref="B5:D5"/>
    <mergeCell ref="B7:D7"/>
    <mergeCell ref="E7:G7"/>
    <mergeCell ref="B10:D10"/>
    <mergeCell ref="E10:G10"/>
    <mergeCell ref="B6:C6"/>
    <mergeCell ref="B9:D9"/>
    <mergeCell ref="E9:G9"/>
    <mergeCell ref="B29:J33"/>
    <mergeCell ref="R21:R22"/>
    <mergeCell ref="M24:P24"/>
    <mergeCell ref="S21:S22"/>
    <mergeCell ref="T21:V21"/>
    <mergeCell ref="I21:K21"/>
    <mergeCell ref="B24:E24"/>
    <mergeCell ref="AO21:AO22"/>
    <mergeCell ref="AP21:AR21"/>
    <mergeCell ref="AI24:AL24"/>
    <mergeCell ref="AI18:AL18"/>
    <mergeCell ref="AI19:AK19"/>
    <mergeCell ref="AI21:AL22"/>
    <mergeCell ref="AM21:AM22"/>
    <mergeCell ref="AN21:AN22"/>
  </mergeCells>
  <conditionalFormatting sqref="E7">
    <cfRule type="containsBlanks" dxfId="45" priority="4">
      <formula>LEN(TRIM(E7))=0</formula>
    </cfRule>
  </conditionalFormatting>
  <conditionalFormatting sqref="E7:G7">
    <cfRule type="expression" priority="1">
      <formula>NOT(ISBLANK($E$7))</formula>
    </cfRule>
    <cfRule type="expression" dxfId="44" priority="2">
      <formula>ISBLANK($E$7)</formula>
    </cfRule>
  </conditionalFormatting>
  <dataValidations count="1">
    <dataValidation allowBlank="1" sqref="L4:S13 C25:E25 C2 A4:B4 A5:D5 F4 J4:K4 B23:B25 R25:S25 B16:E16 M14:S16 L14:L25 M17:U17 N20:N23 C23 M18:M24 Q26 M25:P25 B18:B21 N18:P18 O20:P22 F18:H19 E18:E20 C18:D18 C20:D20 Q18:S19 F20:K25 U18:V19 B27:B29 F13:G17 J18:K19 C27:J28 C4:C5 A15:A25 A6:A13 C13:D15 H5:K17 E8:E15 F8:G8 E4:E6 F5:G6 D4:D11 B7:B15 C7:C11 Q20:V24 X17:AF17 Y20:Y23 X18:X24 Y18:AA18 Z20:AA22 AB18:AD19 AF18:AG19 AB20:AG24 AI17:AQ17 AJ20:AJ23 AI18:AI24 AJ18:AL18 AK20:AL22 AM18:AO19 AQ18:AR19 AM20:AR24" xr:uid="{00000000-0002-0000-0300-000000000000}"/>
  </dataValidations>
  <pageMargins left="0.7" right="0.7" top="0.75" bottom="0.75" header="0.3" footer="0.3"/>
  <pageSetup paperSize="9" scale="38" fitToHeight="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8</xdr:col>
                    <xdr:colOff>685800</xdr:colOff>
                    <xdr:row>22</xdr:row>
                    <xdr:rowOff>12700</xdr:rowOff>
                  </from>
                  <to>
                    <xdr:col>8</xdr:col>
                    <xdr:colOff>1079500</xdr:colOff>
                    <xdr:row>23</xdr:row>
                    <xdr:rowOff>12700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8</xdr:col>
                    <xdr:colOff>685800</xdr:colOff>
                    <xdr:row>23</xdr:row>
                    <xdr:rowOff>12700</xdr:rowOff>
                  </from>
                  <to>
                    <xdr:col>8</xdr:col>
                    <xdr:colOff>1079500</xdr:colOff>
                    <xdr:row>24</xdr:row>
                    <xdr:rowOff>12700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9</xdr:col>
                    <xdr:colOff>552450</xdr:colOff>
                    <xdr:row>22</xdr:row>
                    <xdr:rowOff>12700</xdr:rowOff>
                  </from>
                  <to>
                    <xdr:col>9</xdr:col>
                    <xdr:colOff>952500</xdr:colOff>
                    <xdr:row>23</xdr:row>
                    <xdr:rowOff>12700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9</xdr:col>
                    <xdr:colOff>552450</xdr:colOff>
                    <xdr:row>23</xdr:row>
                    <xdr:rowOff>12700</xdr:rowOff>
                  </from>
                  <to>
                    <xdr:col>9</xdr:col>
                    <xdr:colOff>946150</xdr:colOff>
                    <xdr:row>24</xdr:row>
                    <xdr:rowOff>12700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10</xdr:col>
                    <xdr:colOff>412750</xdr:colOff>
                    <xdr:row>22</xdr:row>
                    <xdr:rowOff>12700</xdr:rowOff>
                  </from>
                  <to>
                    <xdr:col>10</xdr:col>
                    <xdr:colOff>812800</xdr:colOff>
                    <xdr:row>23</xdr:row>
                    <xdr:rowOff>12700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10</xdr:col>
                    <xdr:colOff>412750</xdr:colOff>
                    <xdr:row>23</xdr:row>
                    <xdr:rowOff>12700</xdr:rowOff>
                  </from>
                  <to>
                    <xdr:col>10</xdr:col>
                    <xdr:colOff>812800</xdr:colOff>
                    <xdr:row>24</xdr:row>
                    <xdr:rowOff>12700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19</xdr:col>
                    <xdr:colOff>635000</xdr:colOff>
                    <xdr:row>22</xdr:row>
                    <xdr:rowOff>12700</xdr:rowOff>
                  </from>
                  <to>
                    <xdr:col>19</xdr:col>
                    <xdr:colOff>1041400</xdr:colOff>
                    <xdr:row>23</xdr:row>
                    <xdr:rowOff>12700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19</xdr:col>
                    <xdr:colOff>635000</xdr:colOff>
                    <xdr:row>23</xdr:row>
                    <xdr:rowOff>12700</xdr:rowOff>
                  </from>
                  <to>
                    <xdr:col>19</xdr:col>
                    <xdr:colOff>1041400</xdr:colOff>
                    <xdr:row>24</xdr:row>
                    <xdr:rowOff>12700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21</xdr:col>
                    <xdr:colOff>355600</xdr:colOff>
                    <xdr:row>22</xdr:row>
                    <xdr:rowOff>12700</xdr:rowOff>
                  </from>
                  <to>
                    <xdr:col>21</xdr:col>
                    <xdr:colOff>736600</xdr:colOff>
                    <xdr:row>23</xdr:row>
                    <xdr:rowOff>12700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21</xdr:col>
                    <xdr:colOff>374650</xdr:colOff>
                    <xdr:row>23</xdr:row>
                    <xdr:rowOff>12700</xdr:rowOff>
                  </from>
                  <to>
                    <xdr:col>21</xdr:col>
                    <xdr:colOff>742950</xdr:colOff>
                    <xdr:row>24</xdr:row>
                    <xdr:rowOff>12700</xdr:rowOff>
                  </to>
                </anchor>
              </controlPr>
            </control>
          </mc:Choice>
        </mc:AlternateContent>
        <mc:AlternateContent xmlns:mc="http://schemas.openxmlformats.org/markup-compatibility/2006">
          <mc:Choice Requires="x14">
            <control shapeId="17420" r:id="rId14" name="Check Box 12">
              <controlPr defaultSize="0" autoFill="0" autoLine="0" autoPict="0">
                <anchor moveWithCells="1">
                  <from>
                    <xdr:col>20</xdr:col>
                    <xdr:colOff>438150</xdr:colOff>
                    <xdr:row>23</xdr:row>
                    <xdr:rowOff>12700</xdr:rowOff>
                  </from>
                  <to>
                    <xdr:col>20</xdr:col>
                    <xdr:colOff>819150</xdr:colOff>
                    <xdr:row>24</xdr:row>
                    <xdr:rowOff>12700</xdr:rowOff>
                  </to>
                </anchor>
              </controlPr>
            </control>
          </mc:Choice>
        </mc:AlternateContent>
        <mc:AlternateContent xmlns:mc="http://schemas.openxmlformats.org/markup-compatibility/2006">
          <mc:Choice Requires="x14">
            <control shapeId="17457" r:id="rId15" name="Check Box 49">
              <controlPr defaultSize="0" autoFill="0" autoLine="0" autoPict="0">
                <anchor moveWithCells="1">
                  <from>
                    <xdr:col>30</xdr:col>
                    <xdr:colOff>685800</xdr:colOff>
                    <xdr:row>22</xdr:row>
                    <xdr:rowOff>12700</xdr:rowOff>
                  </from>
                  <to>
                    <xdr:col>30</xdr:col>
                    <xdr:colOff>1085850</xdr:colOff>
                    <xdr:row>23</xdr:row>
                    <xdr:rowOff>12700</xdr:rowOff>
                  </to>
                </anchor>
              </controlPr>
            </control>
          </mc:Choice>
        </mc:AlternateContent>
        <mc:AlternateContent xmlns:mc="http://schemas.openxmlformats.org/markup-compatibility/2006">
          <mc:Choice Requires="x14">
            <control shapeId="17458" r:id="rId16" name="Check Box 50">
              <controlPr defaultSize="0" autoFill="0" autoLine="0" autoPict="0">
                <anchor moveWithCells="1">
                  <from>
                    <xdr:col>30</xdr:col>
                    <xdr:colOff>685800</xdr:colOff>
                    <xdr:row>23</xdr:row>
                    <xdr:rowOff>12700</xdr:rowOff>
                  </from>
                  <to>
                    <xdr:col>30</xdr:col>
                    <xdr:colOff>1085850</xdr:colOff>
                    <xdr:row>24</xdr:row>
                    <xdr:rowOff>12700</xdr:rowOff>
                  </to>
                </anchor>
              </controlPr>
            </control>
          </mc:Choice>
        </mc:AlternateContent>
        <mc:AlternateContent xmlns:mc="http://schemas.openxmlformats.org/markup-compatibility/2006">
          <mc:Choice Requires="x14">
            <control shapeId="17460" r:id="rId17" name="Check Box 52">
              <controlPr defaultSize="0" autoFill="0" autoLine="0" autoPict="0">
                <anchor moveWithCells="1">
                  <from>
                    <xdr:col>32</xdr:col>
                    <xdr:colOff>590550</xdr:colOff>
                    <xdr:row>23</xdr:row>
                    <xdr:rowOff>0</xdr:rowOff>
                  </from>
                  <to>
                    <xdr:col>32</xdr:col>
                    <xdr:colOff>952500</xdr:colOff>
                    <xdr:row>24</xdr:row>
                    <xdr:rowOff>0</xdr:rowOff>
                  </to>
                </anchor>
              </controlPr>
            </control>
          </mc:Choice>
        </mc:AlternateContent>
        <mc:AlternateContent xmlns:mc="http://schemas.openxmlformats.org/markup-compatibility/2006">
          <mc:Choice Requires="x14">
            <control shapeId="17462" r:id="rId18" name="Check Box 54">
              <controlPr defaultSize="0" autoFill="0" autoLine="0" autoPict="0">
                <anchor moveWithCells="1">
                  <from>
                    <xdr:col>31</xdr:col>
                    <xdr:colOff>654050</xdr:colOff>
                    <xdr:row>23</xdr:row>
                    <xdr:rowOff>12700</xdr:rowOff>
                  </from>
                  <to>
                    <xdr:col>31</xdr:col>
                    <xdr:colOff>1028700</xdr:colOff>
                    <xdr:row>24</xdr:row>
                    <xdr:rowOff>12700</xdr:rowOff>
                  </to>
                </anchor>
              </controlPr>
            </control>
          </mc:Choice>
        </mc:AlternateContent>
        <mc:AlternateContent xmlns:mc="http://schemas.openxmlformats.org/markup-compatibility/2006">
          <mc:Choice Requires="x14">
            <control shapeId="17472" r:id="rId19" name="Check Box 64">
              <controlPr defaultSize="0" autoFill="0" autoLine="0" autoPict="0">
                <anchor moveWithCells="1">
                  <from>
                    <xdr:col>31</xdr:col>
                    <xdr:colOff>666750</xdr:colOff>
                    <xdr:row>21</xdr:row>
                    <xdr:rowOff>1314450</xdr:rowOff>
                  </from>
                  <to>
                    <xdr:col>31</xdr:col>
                    <xdr:colOff>1041400</xdr:colOff>
                    <xdr:row>22</xdr:row>
                    <xdr:rowOff>203200</xdr:rowOff>
                  </to>
                </anchor>
              </controlPr>
            </control>
          </mc:Choice>
        </mc:AlternateContent>
        <mc:AlternateContent xmlns:mc="http://schemas.openxmlformats.org/markup-compatibility/2006">
          <mc:Choice Requires="x14">
            <control shapeId="17473" r:id="rId20" name="Check Box 65">
              <controlPr defaultSize="0" autoFill="0" autoLine="0" autoPict="0">
                <anchor moveWithCells="1">
                  <from>
                    <xdr:col>41</xdr:col>
                    <xdr:colOff>546100</xdr:colOff>
                    <xdr:row>22</xdr:row>
                    <xdr:rowOff>12700</xdr:rowOff>
                  </from>
                  <to>
                    <xdr:col>41</xdr:col>
                    <xdr:colOff>939800</xdr:colOff>
                    <xdr:row>23</xdr:row>
                    <xdr:rowOff>12700</xdr:rowOff>
                  </to>
                </anchor>
              </controlPr>
            </control>
          </mc:Choice>
        </mc:AlternateContent>
        <mc:AlternateContent xmlns:mc="http://schemas.openxmlformats.org/markup-compatibility/2006">
          <mc:Choice Requires="x14">
            <control shapeId="17474" r:id="rId21" name="Check Box 66">
              <controlPr defaultSize="0" autoFill="0" autoLine="0" autoPict="0">
                <anchor moveWithCells="1">
                  <from>
                    <xdr:col>41</xdr:col>
                    <xdr:colOff>546100</xdr:colOff>
                    <xdr:row>23</xdr:row>
                    <xdr:rowOff>12700</xdr:rowOff>
                  </from>
                  <to>
                    <xdr:col>41</xdr:col>
                    <xdr:colOff>939800</xdr:colOff>
                    <xdr:row>24</xdr:row>
                    <xdr:rowOff>12700</xdr:rowOff>
                  </to>
                </anchor>
              </controlPr>
            </control>
          </mc:Choice>
        </mc:AlternateContent>
        <mc:AlternateContent xmlns:mc="http://schemas.openxmlformats.org/markup-compatibility/2006">
          <mc:Choice Requires="x14">
            <control shapeId="17475" r:id="rId22" name="Check Box 67">
              <controlPr defaultSize="0" autoFill="0" autoLine="0" autoPict="0">
                <anchor moveWithCells="1">
                  <from>
                    <xdr:col>43</xdr:col>
                    <xdr:colOff>520700</xdr:colOff>
                    <xdr:row>22</xdr:row>
                    <xdr:rowOff>12700</xdr:rowOff>
                  </from>
                  <to>
                    <xdr:col>43</xdr:col>
                    <xdr:colOff>901700</xdr:colOff>
                    <xdr:row>23</xdr:row>
                    <xdr:rowOff>12700</xdr:rowOff>
                  </to>
                </anchor>
              </controlPr>
            </control>
          </mc:Choice>
        </mc:AlternateContent>
        <mc:AlternateContent xmlns:mc="http://schemas.openxmlformats.org/markup-compatibility/2006">
          <mc:Choice Requires="x14">
            <control shapeId="17476" r:id="rId23" name="Check Box 68">
              <controlPr defaultSize="0" autoFill="0" autoLine="0" autoPict="0">
                <anchor moveWithCells="1">
                  <from>
                    <xdr:col>43</xdr:col>
                    <xdr:colOff>514350</xdr:colOff>
                    <xdr:row>23</xdr:row>
                    <xdr:rowOff>25400</xdr:rowOff>
                  </from>
                  <to>
                    <xdr:col>43</xdr:col>
                    <xdr:colOff>876300</xdr:colOff>
                    <xdr:row>24</xdr:row>
                    <xdr:rowOff>25400</xdr:rowOff>
                  </to>
                </anchor>
              </controlPr>
            </control>
          </mc:Choice>
        </mc:AlternateContent>
        <mc:AlternateContent xmlns:mc="http://schemas.openxmlformats.org/markup-compatibility/2006">
          <mc:Choice Requires="x14">
            <control shapeId="17477" r:id="rId24" name="Check Box 69">
              <controlPr defaultSize="0" autoFill="0" autoLine="0" autoPict="0">
                <anchor moveWithCells="1">
                  <from>
                    <xdr:col>42</xdr:col>
                    <xdr:colOff>565150</xdr:colOff>
                    <xdr:row>23</xdr:row>
                    <xdr:rowOff>12700</xdr:rowOff>
                  </from>
                  <to>
                    <xdr:col>42</xdr:col>
                    <xdr:colOff>939800</xdr:colOff>
                    <xdr:row>24</xdr:row>
                    <xdr:rowOff>12700</xdr:rowOff>
                  </to>
                </anchor>
              </controlPr>
            </control>
          </mc:Choice>
        </mc:AlternateContent>
        <mc:AlternateContent xmlns:mc="http://schemas.openxmlformats.org/markup-compatibility/2006">
          <mc:Choice Requires="x14">
            <control shapeId="17478" r:id="rId25" name="Check Box 70">
              <controlPr defaultSize="0" autoFill="0" autoLine="0" autoPict="0">
                <anchor moveWithCells="1">
                  <from>
                    <xdr:col>42</xdr:col>
                    <xdr:colOff>552450</xdr:colOff>
                    <xdr:row>21</xdr:row>
                    <xdr:rowOff>1327150</xdr:rowOff>
                  </from>
                  <to>
                    <xdr:col>42</xdr:col>
                    <xdr:colOff>927100</xdr:colOff>
                    <xdr:row>22</xdr:row>
                    <xdr:rowOff>215900</xdr:rowOff>
                  </to>
                </anchor>
              </controlPr>
            </control>
          </mc:Choice>
        </mc:AlternateContent>
        <mc:AlternateContent xmlns:mc="http://schemas.openxmlformats.org/markup-compatibility/2006">
          <mc:Choice Requires="x14">
            <control shapeId="17485" r:id="rId26" name="Check Box 77">
              <controlPr defaultSize="0" autoFill="0" autoLine="0" autoPict="0">
                <anchor moveWithCells="1">
                  <from>
                    <xdr:col>32</xdr:col>
                    <xdr:colOff>584200</xdr:colOff>
                    <xdr:row>22</xdr:row>
                    <xdr:rowOff>0</xdr:rowOff>
                  </from>
                  <to>
                    <xdr:col>32</xdr:col>
                    <xdr:colOff>965200</xdr:colOff>
                    <xdr:row>23</xdr:row>
                    <xdr:rowOff>0</xdr:rowOff>
                  </to>
                </anchor>
              </controlPr>
            </control>
          </mc:Choice>
        </mc:AlternateContent>
        <mc:AlternateContent xmlns:mc="http://schemas.openxmlformats.org/markup-compatibility/2006">
          <mc:Choice Requires="x14">
            <control shapeId="17487" r:id="rId27" name="Check Box 79">
              <controlPr defaultSize="0" autoFill="0" autoLine="0" autoPict="0">
                <anchor moveWithCells="1">
                  <from>
                    <xdr:col>20</xdr:col>
                    <xdr:colOff>438150</xdr:colOff>
                    <xdr:row>22</xdr:row>
                    <xdr:rowOff>0</xdr:rowOff>
                  </from>
                  <to>
                    <xdr:col>20</xdr:col>
                    <xdr:colOff>819150</xdr:colOff>
                    <xdr:row>23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xr:uid="{AD73209A-EA2E-403A-BFE3-EAC6BB7F2A82}">
          <x14:formula1>
            <xm:f>'Drop downs'!$G$2:$G$152</xm:f>
          </x14:formula1>
          <xm:sqref>E7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6" tint="0.39997558519241921"/>
  </sheetPr>
  <dimension ref="A1:N7237"/>
  <sheetViews>
    <sheetView zoomScaleNormal="100" workbookViewId="0">
      <pane ySplit="1" topLeftCell="A2" activePane="bottomLeft" state="frozen"/>
      <selection pane="bottomLeft" activeCell="B4" sqref="B4"/>
    </sheetView>
  </sheetViews>
  <sheetFormatPr defaultColWidth="9" defaultRowHeight="14.5" customHeight="1" x14ac:dyDescent="0.35"/>
  <cols>
    <col min="1" max="1" width="28.453125" customWidth="1"/>
    <col min="3" max="3" width="49.453125" customWidth="1"/>
    <col min="4" max="4" width="12.453125" customWidth="1"/>
    <col min="5" max="5" width="28" customWidth="1"/>
    <col min="6" max="6" width="25.26953125" customWidth="1"/>
    <col min="7" max="7" width="11" customWidth="1"/>
    <col min="8" max="8" width="11.453125" customWidth="1"/>
  </cols>
  <sheetData>
    <row r="1" spans="1:14" ht="52.5" x14ac:dyDescent="0.35">
      <c r="A1" s="125" t="s">
        <v>7</v>
      </c>
      <c r="B1" s="125" t="s">
        <v>8</v>
      </c>
      <c r="C1" s="125" t="s">
        <v>4</v>
      </c>
      <c r="D1" s="125" t="s">
        <v>10</v>
      </c>
      <c r="E1" s="125" t="s">
        <v>9</v>
      </c>
      <c r="F1" s="125" t="s">
        <v>5844</v>
      </c>
      <c r="G1" s="125" t="s">
        <v>7423</v>
      </c>
      <c r="H1" s="125" t="s">
        <v>7424</v>
      </c>
      <c r="I1" s="122"/>
      <c r="J1" s="346" t="s">
        <v>5933</v>
      </c>
      <c r="K1" s="346"/>
      <c r="L1" s="346"/>
      <c r="M1" s="346"/>
      <c r="N1" s="346"/>
    </row>
    <row r="2" spans="1:14" x14ac:dyDescent="0.35">
      <c r="A2" s="19"/>
      <c r="B2" s="19">
        <v>888888</v>
      </c>
      <c r="C2" s="126" t="s">
        <v>5883</v>
      </c>
      <c r="D2" s="20"/>
      <c r="E2" s="20"/>
      <c r="F2" s="20"/>
      <c r="G2" s="20" t="s">
        <v>5932</v>
      </c>
      <c r="H2" s="20" t="s">
        <v>5932</v>
      </c>
      <c r="I2" s="20"/>
      <c r="J2" s="20"/>
      <c r="K2" s="20"/>
      <c r="L2" s="20"/>
      <c r="M2" s="20"/>
      <c r="N2" s="20"/>
    </row>
    <row r="3" spans="1:14" x14ac:dyDescent="0.35">
      <c r="A3" s="19"/>
      <c r="B3" s="19">
        <v>999999</v>
      </c>
      <c r="C3" s="126" t="s">
        <v>5882</v>
      </c>
      <c r="D3" s="20"/>
      <c r="E3" s="20"/>
      <c r="F3" s="20"/>
      <c r="G3" s="20" t="s">
        <v>5932</v>
      </c>
      <c r="H3" s="20" t="s">
        <v>5932</v>
      </c>
      <c r="I3" s="20"/>
      <c r="J3" s="20"/>
      <c r="K3" s="20"/>
      <c r="L3" s="20"/>
      <c r="M3" s="20"/>
      <c r="N3" s="20"/>
    </row>
    <row r="4" spans="1:14" x14ac:dyDescent="0.35">
      <c r="A4" s="214" t="s">
        <v>11</v>
      </c>
      <c r="B4" s="19">
        <v>101241</v>
      </c>
      <c r="C4" s="133" t="s">
        <v>12</v>
      </c>
      <c r="D4" s="133" t="s">
        <v>5904</v>
      </c>
      <c r="E4" s="133" t="s">
        <v>5907</v>
      </c>
      <c r="F4" s="133" t="s">
        <v>5910</v>
      </c>
      <c r="G4" s="133">
        <v>167</v>
      </c>
      <c r="H4" s="133">
        <v>195</v>
      </c>
      <c r="I4" s="20"/>
      <c r="J4" s="20"/>
      <c r="K4" s="20"/>
      <c r="L4" s="20"/>
      <c r="M4" s="20"/>
      <c r="N4" s="20"/>
    </row>
    <row r="5" spans="1:14" x14ac:dyDescent="0.35">
      <c r="A5" s="214" t="s">
        <v>11</v>
      </c>
      <c r="B5" s="214">
        <v>101243</v>
      </c>
      <c r="C5" s="133" t="s">
        <v>13</v>
      </c>
      <c r="D5" s="133" t="s">
        <v>5904</v>
      </c>
      <c r="E5" s="133" t="s">
        <v>5907</v>
      </c>
      <c r="F5" s="133" t="s">
        <v>5910</v>
      </c>
      <c r="G5" s="133">
        <v>62</v>
      </c>
      <c r="H5" s="133">
        <v>66</v>
      </c>
      <c r="I5" s="20"/>
      <c r="J5" s="20"/>
      <c r="K5" s="20"/>
      <c r="L5" s="20"/>
      <c r="M5" s="20"/>
      <c r="N5" s="20"/>
    </row>
    <row r="6" spans="1:14" x14ac:dyDescent="0.35">
      <c r="A6" s="214" t="s">
        <v>11</v>
      </c>
      <c r="B6" s="214">
        <v>101244</v>
      </c>
      <c r="C6" s="133" t="s">
        <v>14</v>
      </c>
      <c r="D6" s="133" t="s">
        <v>5904</v>
      </c>
      <c r="E6" s="133" t="s">
        <v>5907</v>
      </c>
      <c r="F6" s="133" t="s">
        <v>5910</v>
      </c>
      <c r="G6" s="133">
        <v>144</v>
      </c>
      <c r="H6" s="133">
        <v>128</v>
      </c>
      <c r="I6" s="20"/>
      <c r="J6" s="20"/>
      <c r="K6" s="20"/>
      <c r="L6" s="20"/>
      <c r="M6" s="20"/>
      <c r="N6" s="20"/>
    </row>
    <row r="7" spans="1:14" x14ac:dyDescent="0.35">
      <c r="A7" s="214" t="s">
        <v>11</v>
      </c>
      <c r="B7" s="214">
        <v>101245</v>
      </c>
      <c r="C7" s="133" t="s">
        <v>15</v>
      </c>
      <c r="D7" s="133" t="s">
        <v>5904</v>
      </c>
      <c r="E7" s="133" t="s">
        <v>5907</v>
      </c>
      <c r="F7" s="133" t="s">
        <v>5910</v>
      </c>
      <c r="G7" s="133">
        <v>249</v>
      </c>
      <c r="H7" s="133">
        <v>228</v>
      </c>
      <c r="I7" s="20"/>
      <c r="J7" s="20"/>
      <c r="K7" s="20"/>
      <c r="L7" s="20"/>
      <c r="M7" s="20"/>
      <c r="N7" s="20"/>
    </row>
    <row r="8" spans="1:14" x14ac:dyDescent="0.35">
      <c r="A8" s="214" t="s">
        <v>11</v>
      </c>
      <c r="B8" s="214">
        <v>101247</v>
      </c>
      <c r="C8" s="133" t="s">
        <v>16</v>
      </c>
      <c r="D8" s="133" t="s">
        <v>5904</v>
      </c>
      <c r="E8" s="133" t="s">
        <v>5907</v>
      </c>
      <c r="F8" s="133" t="s">
        <v>5911</v>
      </c>
      <c r="G8" s="133">
        <v>113</v>
      </c>
      <c r="H8" s="133">
        <v>124</v>
      </c>
      <c r="I8" s="20"/>
      <c r="J8" s="20"/>
      <c r="K8" s="20"/>
      <c r="L8" s="20"/>
      <c r="M8" s="20"/>
      <c r="N8" s="20"/>
    </row>
    <row r="9" spans="1:14" x14ac:dyDescent="0.35">
      <c r="A9" s="214" t="s">
        <v>11</v>
      </c>
      <c r="B9" s="214">
        <v>131102</v>
      </c>
      <c r="C9" s="133" t="s">
        <v>17</v>
      </c>
      <c r="D9" s="133" t="s">
        <v>5904</v>
      </c>
      <c r="E9" s="133" t="s">
        <v>5912</v>
      </c>
      <c r="F9" s="133" t="s">
        <v>5915</v>
      </c>
      <c r="G9" s="133">
        <v>7</v>
      </c>
      <c r="H9" s="133">
        <v>21</v>
      </c>
      <c r="I9" s="20"/>
      <c r="J9" s="20"/>
      <c r="K9" s="20"/>
      <c r="L9" s="20"/>
      <c r="M9" s="20"/>
      <c r="N9" s="20"/>
    </row>
    <row r="10" spans="1:14" x14ac:dyDescent="0.35">
      <c r="A10" s="214" t="s">
        <v>11</v>
      </c>
      <c r="B10" s="214">
        <v>132816</v>
      </c>
      <c r="C10" s="133" t="s">
        <v>18</v>
      </c>
      <c r="D10" s="133" t="s">
        <v>5904</v>
      </c>
      <c r="E10" s="133" t="s">
        <v>5906</v>
      </c>
      <c r="F10" s="133" t="s">
        <v>5906</v>
      </c>
      <c r="G10" s="133">
        <v>0</v>
      </c>
      <c r="H10" s="133">
        <v>0</v>
      </c>
      <c r="I10" s="20"/>
      <c r="J10" s="20"/>
      <c r="K10" s="20"/>
      <c r="L10" s="20"/>
      <c r="M10" s="20"/>
      <c r="N10" s="20"/>
    </row>
    <row r="11" spans="1:14" x14ac:dyDescent="0.35">
      <c r="A11" s="214" t="s">
        <v>11</v>
      </c>
      <c r="B11" s="214">
        <v>133561</v>
      </c>
      <c r="C11" s="133" t="s">
        <v>19</v>
      </c>
      <c r="D11" s="133" t="s">
        <v>5904</v>
      </c>
      <c r="E11" s="133" t="s">
        <v>5907</v>
      </c>
      <c r="F11" s="133" t="s">
        <v>5910</v>
      </c>
      <c r="G11" s="133">
        <v>157</v>
      </c>
      <c r="H11" s="133">
        <v>140</v>
      </c>
      <c r="I11" s="20"/>
      <c r="J11" s="20"/>
      <c r="K11" s="20"/>
      <c r="L11" s="20"/>
      <c r="M11" s="20"/>
      <c r="N11" s="20"/>
    </row>
    <row r="12" spans="1:14" x14ac:dyDescent="0.35">
      <c r="A12" s="214" t="s">
        <v>11</v>
      </c>
      <c r="B12" s="214">
        <v>134388</v>
      </c>
      <c r="C12" s="133" t="s">
        <v>6886</v>
      </c>
      <c r="D12" s="133" t="s">
        <v>5904</v>
      </c>
      <c r="E12" s="133" t="s">
        <v>5902</v>
      </c>
      <c r="F12" s="133" t="s">
        <v>5914</v>
      </c>
      <c r="G12" s="133">
        <v>0</v>
      </c>
      <c r="H12" s="133">
        <v>0</v>
      </c>
      <c r="I12" s="20"/>
      <c r="J12" s="20"/>
      <c r="K12" s="20"/>
      <c r="L12" s="20"/>
      <c r="M12" s="20"/>
      <c r="N12" s="20"/>
    </row>
    <row r="13" spans="1:14" x14ac:dyDescent="0.35">
      <c r="A13" s="214" t="s">
        <v>11</v>
      </c>
      <c r="B13" s="214">
        <v>136028</v>
      </c>
      <c r="C13" s="133" t="s">
        <v>20</v>
      </c>
      <c r="D13" s="133" t="s">
        <v>5904</v>
      </c>
      <c r="E13" s="133" t="s">
        <v>5907</v>
      </c>
      <c r="F13" s="133" t="s">
        <v>5918</v>
      </c>
      <c r="G13" s="133">
        <v>94</v>
      </c>
      <c r="H13" s="133">
        <v>120</v>
      </c>
      <c r="I13" s="20"/>
      <c r="J13" s="20"/>
      <c r="K13" s="20"/>
      <c r="L13" s="20"/>
      <c r="M13" s="20"/>
      <c r="N13" s="20"/>
    </row>
    <row r="14" spans="1:14" x14ac:dyDescent="0.35">
      <c r="A14" s="214" t="s">
        <v>11</v>
      </c>
      <c r="B14" s="214">
        <v>136746</v>
      </c>
      <c r="C14" s="133" t="s">
        <v>21</v>
      </c>
      <c r="D14" s="133" t="s">
        <v>5901</v>
      </c>
      <c r="E14" s="133" t="s">
        <v>5902</v>
      </c>
      <c r="F14" s="133" t="s">
        <v>5903</v>
      </c>
      <c r="G14" s="133">
        <v>0</v>
      </c>
      <c r="H14" s="133">
        <v>0</v>
      </c>
      <c r="I14" s="20"/>
      <c r="J14" s="20"/>
      <c r="K14" s="20"/>
      <c r="L14" s="20"/>
      <c r="M14" s="20"/>
      <c r="N14" s="20"/>
    </row>
    <row r="15" spans="1:14" x14ac:dyDescent="0.35">
      <c r="A15" s="214" t="s">
        <v>11</v>
      </c>
      <c r="B15" s="214">
        <v>139791</v>
      </c>
      <c r="C15" s="133" t="s">
        <v>22</v>
      </c>
      <c r="D15" s="133" t="s">
        <v>5904</v>
      </c>
      <c r="E15" s="133" t="s">
        <v>5907</v>
      </c>
      <c r="F15" s="133" t="s">
        <v>5916</v>
      </c>
      <c r="G15" s="133">
        <v>137</v>
      </c>
      <c r="H15" s="133">
        <v>137</v>
      </c>
      <c r="I15" s="20"/>
      <c r="J15" s="20"/>
      <c r="K15" s="20"/>
      <c r="L15" s="20"/>
      <c r="M15" s="20"/>
      <c r="N15" s="20"/>
    </row>
    <row r="16" spans="1:14" x14ac:dyDescent="0.35">
      <c r="A16" s="214" t="s">
        <v>11</v>
      </c>
      <c r="B16" s="214">
        <v>140945</v>
      </c>
      <c r="C16" s="133" t="s">
        <v>23</v>
      </c>
      <c r="D16" s="133" t="s">
        <v>5904</v>
      </c>
      <c r="E16" s="133" t="s">
        <v>5907</v>
      </c>
      <c r="F16" s="133" t="s">
        <v>5926</v>
      </c>
      <c r="G16" s="133">
        <v>0</v>
      </c>
      <c r="H16" s="133">
        <v>0</v>
      </c>
      <c r="I16" s="20"/>
      <c r="J16" s="20"/>
      <c r="K16" s="20"/>
      <c r="L16" s="20"/>
      <c r="M16" s="20"/>
      <c r="N16" s="20"/>
    </row>
    <row r="17" spans="1:14" x14ac:dyDescent="0.35">
      <c r="A17" s="214" t="s">
        <v>11</v>
      </c>
      <c r="B17" s="214">
        <v>140962</v>
      </c>
      <c r="C17" s="133" t="s">
        <v>24</v>
      </c>
      <c r="D17" s="133" t="s">
        <v>5904</v>
      </c>
      <c r="E17" s="133" t="s">
        <v>5907</v>
      </c>
      <c r="F17" s="133" t="s">
        <v>5916</v>
      </c>
      <c r="G17" s="133">
        <v>34</v>
      </c>
      <c r="H17" s="133">
        <v>64</v>
      </c>
      <c r="I17" s="20"/>
      <c r="J17" s="20"/>
      <c r="K17" s="20"/>
      <c r="L17" s="20"/>
      <c r="M17" s="20"/>
      <c r="N17" s="20"/>
    </row>
    <row r="18" spans="1:14" x14ac:dyDescent="0.35">
      <c r="A18" s="214" t="s">
        <v>11</v>
      </c>
      <c r="B18" s="214">
        <v>141178</v>
      </c>
      <c r="C18" s="133" t="s">
        <v>25</v>
      </c>
      <c r="D18" s="133" t="s">
        <v>5904</v>
      </c>
      <c r="E18" s="133" t="s">
        <v>5907</v>
      </c>
      <c r="F18" s="133" t="s">
        <v>5908</v>
      </c>
      <c r="G18" s="133">
        <v>111</v>
      </c>
      <c r="H18" s="133">
        <v>107</v>
      </c>
      <c r="I18" s="20"/>
      <c r="J18" s="20"/>
      <c r="K18" s="20"/>
      <c r="L18" s="20"/>
      <c r="M18" s="20"/>
      <c r="N18" s="20"/>
    </row>
    <row r="19" spans="1:14" x14ac:dyDescent="0.35">
      <c r="A19" s="214" t="s">
        <v>11</v>
      </c>
      <c r="B19" s="214">
        <v>141683</v>
      </c>
      <c r="C19" s="133" t="s">
        <v>26</v>
      </c>
      <c r="D19" s="133" t="s">
        <v>5904</v>
      </c>
      <c r="E19" s="133" t="s">
        <v>5907</v>
      </c>
      <c r="F19" s="133" t="s">
        <v>5917</v>
      </c>
      <c r="G19" s="133">
        <v>167</v>
      </c>
      <c r="H19" s="133">
        <v>197</v>
      </c>
      <c r="I19" s="20"/>
      <c r="J19" s="20"/>
      <c r="K19" s="20"/>
      <c r="L19" s="20"/>
      <c r="M19" s="20"/>
      <c r="N19" s="20"/>
    </row>
    <row r="20" spans="1:14" x14ac:dyDescent="0.35">
      <c r="A20" s="214" t="s">
        <v>11</v>
      </c>
      <c r="B20" s="214">
        <v>142134</v>
      </c>
      <c r="C20" s="133" t="s">
        <v>27</v>
      </c>
      <c r="D20" s="133" t="s">
        <v>5904</v>
      </c>
      <c r="E20" s="133" t="s">
        <v>5912</v>
      </c>
      <c r="F20" s="133" t="s">
        <v>5925</v>
      </c>
      <c r="G20" s="133">
        <v>9</v>
      </c>
      <c r="H20" s="133">
        <v>12</v>
      </c>
      <c r="I20" s="20"/>
      <c r="J20" s="20"/>
      <c r="K20" s="20"/>
      <c r="L20" s="20"/>
      <c r="M20" s="20"/>
      <c r="N20" s="20"/>
    </row>
    <row r="21" spans="1:14" x14ac:dyDescent="0.35">
      <c r="A21" s="214" t="s">
        <v>11</v>
      </c>
      <c r="B21" s="214">
        <v>142334</v>
      </c>
      <c r="C21" s="133" t="s">
        <v>6074</v>
      </c>
      <c r="D21" s="133" t="s">
        <v>5904</v>
      </c>
      <c r="E21" s="133" t="s">
        <v>5902</v>
      </c>
      <c r="F21" s="133" t="s">
        <v>5914</v>
      </c>
      <c r="G21" s="133">
        <v>0</v>
      </c>
      <c r="H21" s="133">
        <v>0</v>
      </c>
      <c r="I21" s="20"/>
      <c r="J21" s="20"/>
      <c r="K21" s="20"/>
      <c r="L21" s="20"/>
      <c r="M21" s="20"/>
      <c r="N21" s="20"/>
    </row>
    <row r="22" spans="1:14" x14ac:dyDescent="0.35">
      <c r="A22" s="214" t="s">
        <v>11</v>
      </c>
      <c r="B22" s="214">
        <v>142908</v>
      </c>
      <c r="C22" s="133" t="s">
        <v>28</v>
      </c>
      <c r="D22" s="133" t="s">
        <v>5904</v>
      </c>
      <c r="E22" s="133" t="s">
        <v>5907</v>
      </c>
      <c r="F22" s="133" t="s">
        <v>5916</v>
      </c>
      <c r="G22" s="133">
        <v>91</v>
      </c>
      <c r="H22" s="133">
        <v>87</v>
      </c>
      <c r="I22" s="20"/>
      <c r="J22" s="20"/>
      <c r="K22" s="20"/>
      <c r="L22" s="20"/>
      <c r="M22" s="20"/>
      <c r="N22" s="20"/>
    </row>
    <row r="23" spans="1:14" x14ac:dyDescent="0.35">
      <c r="A23" s="214" t="s">
        <v>11</v>
      </c>
      <c r="B23" s="214">
        <v>144805</v>
      </c>
      <c r="C23" s="133" t="s">
        <v>29</v>
      </c>
      <c r="D23" s="133" t="s">
        <v>5904</v>
      </c>
      <c r="E23" s="133" t="s">
        <v>5902</v>
      </c>
      <c r="F23" s="133" t="s">
        <v>5903</v>
      </c>
      <c r="G23" s="133">
        <v>0</v>
      </c>
      <c r="H23" s="133">
        <v>0</v>
      </c>
      <c r="I23" s="20"/>
      <c r="J23" s="20"/>
      <c r="K23" s="20"/>
      <c r="L23" s="20"/>
      <c r="M23" s="20"/>
      <c r="N23" s="20"/>
    </row>
    <row r="24" spans="1:14" x14ac:dyDescent="0.35">
      <c r="A24" s="214" t="s">
        <v>11</v>
      </c>
      <c r="B24" s="214">
        <v>147189</v>
      </c>
      <c r="C24" s="133" t="s">
        <v>6365</v>
      </c>
      <c r="D24" s="133" t="s">
        <v>5904</v>
      </c>
      <c r="E24" s="133" t="s">
        <v>5912</v>
      </c>
      <c r="F24" s="133" t="s">
        <v>5925</v>
      </c>
      <c r="G24" s="133">
        <v>0</v>
      </c>
      <c r="H24" s="133">
        <v>3</v>
      </c>
      <c r="I24" s="20"/>
      <c r="J24" s="20"/>
      <c r="K24" s="20"/>
      <c r="L24" s="20"/>
      <c r="M24" s="20"/>
      <c r="N24" s="20"/>
    </row>
    <row r="25" spans="1:14" x14ac:dyDescent="0.35">
      <c r="A25" s="214" t="s">
        <v>30</v>
      </c>
      <c r="B25" s="214">
        <v>101255</v>
      </c>
      <c r="C25" s="133" t="s">
        <v>31</v>
      </c>
      <c r="D25" s="133" t="s">
        <v>5904</v>
      </c>
      <c r="E25" s="133" t="s">
        <v>5906</v>
      </c>
      <c r="F25" s="133" t="s">
        <v>5906</v>
      </c>
      <c r="G25" s="133">
        <v>0</v>
      </c>
      <c r="H25" s="133">
        <v>1</v>
      </c>
      <c r="I25" s="20"/>
      <c r="J25" s="20"/>
      <c r="K25" s="20"/>
      <c r="L25" s="20"/>
      <c r="M25" s="20"/>
      <c r="N25" s="20"/>
    </row>
    <row r="26" spans="1:14" x14ac:dyDescent="0.35">
      <c r="A26" s="214" t="s">
        <v>30</v>
      </c>
      <c r="B26" s="214">
        <v>101345</v>
      </c>
      <c r="C26" s="133" t="s">
        <v>32</v>
      </c>
      <c r="D26" s="133" t="s">
        <v>5904</v>
      </c>
      <c r="E26" s="133" t="s">
        <v>5907</v>
      </c>
      <c r="F26" s="133" t="s">
        <v>5910</v>
      </c>
      <c r="G26" s="133">
        <v>60</v>
      </c>
      <c r="H26" s="133">
        <v>65</v>
      </c>
      <c r="I26" s="20"/>
      <c r="J26" s="20"/>
      <c r="K26" s="20"/>
      <c r="L26" s="20"/>
      <c r="M26" s="20"/>
      <c r="N26" s="20"/>
    </row>
    <row r="27" spans="1:14" x14ac:dyDescent="0.35">
      <c r="A27" s="214" t="s">
        <v>30</v>
      </c>
      <c r="B27" s="214">
        <v>101361</v>
      </c>
      <c r="C27" s="133" t="s">
        <v>33</v>
      </c>
      <c r="D27" s="133" t="s">
        <v>5901</v>
      </c>
      <c r="E27" s="133" t="s">
        <v>5907</v>
      </c>
      <c r="F27" s="133" t="s">
        <v>5911</v>
      </c>
      <c r="G27" s="133">
        <v>128</v>
      </c>
      <c r="H27" s="133">
        <v>0</v>
      </c>
      <c r="I27" s="20"/>
      <c r="J27" s="20"/>
      <c r="K27" s="20"/>
      <c r="L27" s="20"/>
      <c r="M27" s="20"/>
      <c r="N27" s="20"/>
    </row>
    <row r="28" spans="1:14" x14ac:dyDescent="0.35">
      <c r="A28" s="214" t="s">
        <v>30</v>
      </c>
      <c r="B28" s="214">
        <v>101362</v>
      </c>
      <c r="C28" s="133" t="s">
        <v>34</v>
      </c>
      <c r="D28" s="133" t="s">
        <v>5905</v>
      </c>
      <c r="E28" s="133" t="s">
        <v>5907</v>
      </c>
      <c r="F28" s="133" t="s">
        <v>5911</v>
      </c>
      <c r="G28" s="133">
        <v>0</v>
      </c>
      <c r="H28" s="133">
        <v>180</v>
      </c>
      <c r="I28" s="20"/>
      <c r="J28" s="20"/>
      <c r="K28" s="20"/>
      <c r="L28" s="20"/>
      <c r="M28" s="20"/>
      <c r="N28" s="20"/>
    </row>
    <row r="29" spans="1:14" x14ac:dyDescent="0.35">
      <c r="A29" s="214" t="s">
        <v>30</v>
      </c>
      <c r="B29" s="214">
        <v>101364</v>
      </c>
      <c r="C29" s="133" t="s">
        <v>35</v>
      </c>
      <c r="D29" s="133" t="s">
        <v>5904</v>
      </c>
      <c r="E29" s="133" t="s">
        <v>5907</v>
      </c>
      <c r="F29" s="133" t="s">
        <v>5911</v>
      </c>
      <c r="G29" s="133">
        <v>86</v>
      </c>
      <c r="H29" s="133">
        <v>117</v>
      </c>
      <c r="I29" s="20"/>
      <c r="J29" s="20"/>
      <c r="K29" s="20"/>
      <c r="L29" s="20"/>
      <c r="M29" s="20"/>
      <c r="N29" s="20"/>
    </row>
    <row r="30" spans="1:14" x14ac:dyDescent="0.35">
      <c r="A30" s="214" t="s">
        <v>30</v>
      </c>
      <c r="B30" s="214">
        <v>101367</v>
      </c>
      <c r="C30" s="133" t="s">
        <v>36</v>
      </c>
      <c r="D30" s="133" t="s">
        <v>5904</v>
      </c>
      <c r="E30" s="133" t="s">
        <v>5902</v>
      </c>
      <c r="F30" s="133" t="s">
        <v>5903</v>
      </c>
      <c r="G30" s="133">
        <v>0</v>
      </c>
      <c r="H30" s="133">
        <v>0</v>
      </c>
      <c r="I30" s="20"/>
      <c r="J30" s="20"/>
      <c r="K30" s="20"/>
      <c r="L30" s="20"/>
      <c r="M30" s="20"/>
      <c r="N30" s="20"/>
    </row>
    <row r="31" spans="1:14" x14ac:dyDescent="0.35">
      <c r="A31" s="214" t="s">
        <v>30</v>
      </c>
      <c r="B31" s="214">
        <v>101368</v>
      </c>
      <c r="C31" s="133" t="s">
        <v>37</v>
      </c>
      <c r="D31" s="133" t="s">
        <v>5904</v>
      </c>
      <c r="E31" s="133" t="s">
        <v>5902</v>
      </c>
      <c r="F31" s="133" t="s">
        <v>5903</v>
      </c>
      <c r="G31" s="133">
        <v>0</v>
      </c>
      <c r="H31" s="133">
        <v>0</v>
      </c>
      <c r="I31" s="20"/>
      <c r="J31" s="20"/>
      <c r="K31" s="20"/>
      <c r="L31" s="20"/>
      <c r="M31" s="20"/>
      <c r="N31" s="20"/>
    </row>
    <row r="32" spans="1:14" x14ac:dyDescent="0.35">
      <c r="A32" s="214" t="s">
        <v>30</v>
      </c>
      <c r="B32" s="214">
        <v>101369</v>
      </c>
      <c r="C32" s="133" t="s">
        <v>38</v>
      </c>
      <c r="D32" s="133" t="s">
        <v>5904</v>
      </c>
      <c r="E32" s="133" t="s">
        <v>5902</v>
      </c>
      <c r="F32" s="133" t="s">
        <v>5903</v>
      </c>
      <c r="G32" s="133">
        <v>0</v>
      </c>
      <c r="H32" s="133">
        <v>0</v>
      </c>
      <c r="I32" s="20"/>
      <c r="J32" s="20"/>
      <c r="K32" s="20"/>
      <c r="L32" s="20"/>
      <c r="M32" s="20"/>
      <c r="N32" s="20"/>
    </row>
    <row r="33" spans="1:14" x14ac:dyDescent="0.35">
      <c r="A33" s="214" t="s">
        <v>30</v>
      </c>
      <c r="B33" s="214">
        <v>101370</v>
      </c>
      <c r="C33" s="133" t="s">
        <v>39</v>
      </c>
      <c r="D33" s="133" t="s">
        <v>5904</v>
      </c>
      <c r="E33" s="133" t="s">
        <v>5902</v>
      </c>
      <c r="F33" s="133" t="s">
        <v>5903</v>
      </c>
      <c r="G33" s="133">
        <v>0</v>
      </c>
      <c r="H33" s="133">
        <v>0</v>
      </c>
      <c r="I33" s="20"/>
      <c r="J33" s="20"/>
      <c r="K33" s="20"/>
      <c r="L33" s="20"/>
      <c r="M33" s="20"/>
      <c r="N33" s="20"/>
    </row>
    <row r="34" spans="1:14" x14ac:dyDescent="0.35">
      <c r="A34" s="214" t="s">
        <v>30</v>
      </c>
      <c r="B34" s="214">
        <v>101374</v>
      </c>
      <c r="C34" s="133" t="s">
        <v>40</v>
      </c>
      <c r="D34" s="133" t="s">
        <v>5904</v>
      </c>
      <c r="E34" s="133" t="s">
        <v>5902</v>
      </c>
      <c r="F34" s="133" t="s">
        <v>5903</v>
      </c>
      <c r="G34" s="133">
        <v>0</v>
      </c>
      <c r="H34" s="133">
        <v>0</v>
      </c>
      <c r="I34" s="20"/>
      <c r="J34" s="20"/>
      <c r="K34" s="20"/>
      <c r="L34" s="20"/>
      <c r="M34" s="20"/>
      <c r="N34" s="20"/>
    </row>
    <row r="35" spans="1:14" x14ac:dyDescent="0.35">
      <c r="A35" s="214" t="s">
        <v>30</v>
      </c>
      <c r="B35" s="214">
        <v>101375</v>
      </c>
      <c r="C35" s="133" t="s">
        <v>41</v>
      </c>
      <c r="D35" s="133" t="s">
        <v>5904</v>
      </c>
      <c r="E35" s="133" t="s">
        <v>5902</v>
      </c>
      <c r="F35" s="133" t="s">
        <v>5903</v>
      </c>
      <c r="G35" s="133">
        <v>0</v>
      </c>
      <c r="H35" s="133">
        <v>0</v>
      </c>
      <c r="I35" s="20"/>
      <c r="J35" s="20"/>
      <c r="K35" s="20"/>
      <c r="L35" s="20"/>
      <c r="M35" s="20"/>
      <c r="N35" s="20"/>
    </row>
    <row r="36" spans="1:14" x14ac:dyDescent="0.35">
      <c r="A36" s="214" t="s">
        <v>30</v>
      </c>
      <c r="B36" s="214">
        <v>101377</v>
      </c>
      <c r="C36" s="133" t="s">
        <v>42</v>
      </c>
      <c r="D36" s="133" t="s">
        <v>5904</v>
      </c>
      <c r="E36" s="133" t="s">
        <v>5902</v>
      </c>
      <c r="F36" s="133" t="s">
        <v>5903</v>
      </c>
      <c r="G36" s="133">
        <v>0</v>
      </c>
      <c r="H36" s="133">
        <v>0</v>
      </c>
      <c r="I36" s="20"/>
      <c r="J36" s="20"/>
      <c r="K36" s="20"/>
      <c r="L36" s="20"/>
      <c r="M36" s="20"/>
      <c r="N36" s="20"/>
    </row>
    <row r="37" spans="1:14" x14ac:dyDescent="0.35">
      <c r="A37" s="214" t="s">
        <v>30</v>
      </c>
      <c r="B37" s="214">
        <v>101378</v>
      </c>
      <c r="C37" s="133" t="s">
        <v>43</v>
      </c>
      <c r="D37" s="133" t="s">
        <v>5904</v>
      </c>
      <c r="E37" s="133" t="s">
        <v>5902</v>
      </c>
      <c r="F37" s="133" t="s">
        <v>5903</v>
      </c>
      <c r="G37" s="133">
        <v>0</v>
      </c>
      <c r="H37" s="133">
        <v>0</v>
      </c>
      <c r="I37" s="20"/>
      <c r="J37" s="20"/>
      <c r="K37" s="20"/>
      <c r="L37" s="20"/>
      <c r="M37" s="20"/>
      <c r="N37" s="20"/>
    </row>
    <row r="38" spans="1:14" x14ac:dyDescent="0.35">
      <c r="A38" s="214" t="s">
        <v>30</v>
      </c>
      <c r="B38" s="214">
        <v>101380</v>
      </c>
      <c r="C38" s="133" t="s">
        <v>44</v>
      </c>
      <c r="D38" s="133" t="s">
        <v>5904</v>
      </c>
      <c r="E38" s="133" t="s">
        <v>5902</v>
      </c>
      <c r="F38" s="133" t="s">
        <v>5903</v>
      </c>
      <c r="G38" s="133">
        <v>0</v>
      </c>
      <c r="H38" s="133">
        <v>0</v>
      </c>
      <c r="I38" s="20"/>
      <c r="J38" s="20"/>
      <c r="K38" s="20"/>
      <c r="L38" s="20"/>
      <c r="M38" s="20"/>
      <c r="N38" s="20"/>
    </row>
    <row r="39" spans="1:14" x14ac:dyDescent="0.35">
      <c r="A39" s="214" t="s">
        <v>30</v>
      </c>
      <c r="B39" s="214">
        <v>101381</v>
      </c>
      <c r="C39" s="133" t="s">
        <v>45</v>
      </c>
      <c r="D39" s="133" t="s">
        <v>5904</v>
      </c>
      <c r="E39" s="133" t="s">
        <v>5902</v>
      </c>
      <c r="F39" s="133" t="s">
        <v>5903</v>
      </c>
      <c r="G39" s="133">
        <v>0</v>
      </c>
      <c r="H39" s="133">
        <v>0</v>
      </c>
      <c r="I39" s="20"/>
      <c r="J39" s="20"/>
      <c r="K39" s="20"/>
      <c r="L39" s="20"/>
      <c r="M39" s="20"/>
      <c r="N39" s="20"/>
    </row>
    <row r="40" spans="1:14" x14ac:dyDescent="0.35">
      <c r="A40" s="214" t="s">
        <v>30</v>
      </c>
      <c r="B40" s="214">
        <v>101383</v>
      </c>
      <c r="C40" s="133" t="s">
        <v>6887</v>
      </c>
      <c r="D40" s="133" t="s">
        <v>5904</v>
      </c>
      <c r="E40" s="133" t="s">
        <v>5902</v>
      </c>
      <c r="F40" s="133" t="s">
        <v>5903</v>
      </c>
      <c r="G40" s="133">
        <v>0</v>
      </c>
      <c r="H40" s="133">
        <v>0</v>
      </c>
      <c r="I40" s="20"/>
      <c r="J40" s="20"/>
      <c r="K40" s="20"/>
      <c r="L40" s="20"/>
      <c r="M40" s="20"/>
      <c r="N40" s="20"/>
    </row>
    <row r="41" spans="1:14" x14ac:dyDescent="0.35">
      <c r="A41" s="214" t="s">
        <v>30</v>
      </c>
      <c r="B41" s="214">
        <v>101385</v>
      </c>
      <c r="C41" s="133" t="s">
        <v>47</v>
      </c>
      <c r="D41" s="133" t="s">
        <v>5905</v>
      </c>
      <c r="E41" s="133" t="s">
        <v>5902</v>
      </c>
      <c r="F41" s="133" t="s">
        <v>5903</v>
      </c>
      <c r="G41" s="133">
        <v>0</v>
      </c>
      <c r="H41" s="133">
        <v>0</v>
      </c>
      <c r="I41" s="20"/>
      <c r="J41" s="20"/>
      <c r="K41" s="20"/>
      <c r="L41" s="20"/>
      <c r="M41" s="20"/>
      <c r="N41" s="20"/>
    </row>
    <row r="42" spans="1:14" x14ac:dyDescent="0.35">
      <c r="A42" s="214" t="s">
        <v>30</v>
      </c>
      <c r="B42" s="214">
        <v>101387</v>
      </c>
      <c r="C42" s="133" t="s">
        <v>6369</v>
      </c>
      <c r="D42" s="133" t="s">
        <v>5905</v>
      </c>
      <c r="E42" s="133" t="s">
        <v>5902</v>
      </c>
      <c r="F42" s="133" t="s">
        <v>5903</v>
      </c>
      <c r="G42" s="133">
        <v>0</v>
      </c>
      <c r="H42" s="133">
        <v>0</v>
      </c>
      <c r="I42" s="20"/>
      <c r="J42" s="20"/>
      <c r="K42" s="20"/>
      <c r="L42" s="20"/>
      <c r="M42" s="20"/>
      <c r="N42" s="20"/>
    </row>
    <row r="43" spans="1:14" x14ac:dyDescent="0.35">
      <c r="A43" s="214" t="s">
        <v>30</v>
      </c>
      <c r="B43" s="214">
        <v>101388</v>
      </c>
      <c r="C43" s="133" t="s">
        <v>49</v>
      </c>
      <c r="D43" s="133" t="s">
        <v>5901</v>
      </c>
      <c r="E43" s="133" t="s">
        <v>5902</v>
      </c>
      <c r="F43" s="133" t="s">
        <v>5903</v>
      </c>
      <c r="G43" s="133">
        <v>0</v>
      </c>
      <c r="H43" s="133">
        <v>0</v>
      </c>
      <c r="I43" s="20"/>
      <c r="J43" s="20"/>
      <c r="K43" s="20"/>
      <c r="L43" s="20"/>
      <c r="M43" s="20"/>
      <c r="N43" s="20"/>
    </row>
    <row r="44" spans="1:14" x14ac:dyDescent="0.35">
      <c r="A44" s="214" t="s">
        <v>30</v>
      </c>
      <c r="B44" s="214">
        <v>101391</v>
      </c>
      <c r="C44" s="133" t="s">
        <v>50</v>
      </c>
      <c r="D44" s="133" t="s">
        <v>5904</v>
      </c>
      <c r="E44" s="133" t="s">
        <v>5902</v>
      </c>
      <c r="F44" s="133" t="s">
        <v>5903</v>
      </c>
      <c r="G44" s="133">
        <v>0</v>
      </c>
      <c r="H44" s="133">
        <v>0</v>
      </c>
      <c r="I44" s="20"/>
      <c r="J44" s="20"/>
      <c r="K44" s="20"/>
      <c r="L44" s="20"/>
      <c r="M44" s="20"/>
      <c r="N44" s="20"/>
    </row>
    <row r="45" spans="1:14" x14ac:dyDescent="0.35">
      <c r="A45" s="214" t="s">
        <v>30</v>
      </c>
      <c r="B45" s="214">
        <v>101393</v>
      </c>
      <c r="C45" s="133" t="s">
        <v>51</v>
      </c>
      <c r="D45" s="133" t="s">
        <v>5904</v>
      </c>
      <c r="E45" s="133" t="s">
        <v>5902</v>
      </c>
      <c r="F45" s="133" t="s">
        <v>5903</v>
      </c>
      <c r="G45" s="133">
        <v>0</v>
      </c>
      <c r="H45" s="133">
        <v>0</v>
      </c>
      <c r="I45" s="20"/>
      <c r="J45" s="20"/>
      <c r="K45" s="20"/>
      <c r="L45" s="20"/>
      <c r="M45" s="20"/>
      <c r="N45" s="20"/>
    </row>
    <row r="46" spans="1:14" x14ac:dyDescent="0.35">
      <c r="A46" s="214" t="s">
        <v>30</v>
      </c>
      <c r="B46" s="214">
        <v>101395</v>
      </c>
      <c r="C46" s="133" t="s">
        <v>52</v>
      </c>
      <c r="D46" s="133" t="s">
        <v>5904</v>
      </c>
      <c r="E46" s="133" t="s">
        <v>5912</v>
      </c>
      <c r="F46" s="133" t="s">
        <v>5915</v>
      </c>
      <c r="G46" s="133">
        <v>0</v>
      </c>
      <c r="H46" s="133">
        <v>0</v>
      </c>
      <c r="I46" s="20"/>
      <c r="J46" s="20"/>
      <c r="K46" s="20"/>
      <c r="L46" s="20"/>
      <c r="M46" s="20"/>
      <c r="N46" s="20"/>
    </row>
    <row r="47" spans="1:14" x14ac:dyDescent="0.35">
      <c r="A47" s="214" t="s">
        <v>30</v>
      </c>
      <c r="B47" s="214">
        <v>101396</v>
      </c>
      <c r="C47" s="133" t="s">
        <v>53</v>
      </c>
      <c r="D47" s="133" t="s">
        <v>5904</v>
      </c>
      <c r="E47" s="133" t="s">
        <v>5912</v>
      </c>
      <c r="F47" s="133" t="s">
        <v>5915</v>
      </c>
      <c r="G47" s="133">
        <v>0</v>
      </c>
      <c r="H47" s="133">
        <v>0</v>
      </c>
      <c r="I47" s="20"/>
      <c r="J47" s="20"/>
      <c r="K47" s="20"/>
      <c r="L47" s="20"/>
      <c r="M47" s="20"/>
      <c r="N47" s="20"/>
    </row>
    <row r="48" spans="1:14" x14ac:dyDescent="0.35">
      <c r="A48" s="214" t="s">
        <v>30</v>
      </c>
      <c r="B48" s="214">
        <v>101397</v>
      </c>
      <c r="C48" s="133" t="s">
        <v>54</v>
      </c>
      <c r="D48" s="133" t="s">
        <v>5904</v>
      </c>
      <c r="E48" s="133" t="s">
        <v>5912</v>
      </c>
      <c r="F48" s="133" t="s">
        <v>5915</v>
      </c>
      <c r="G48" s="133">
        <v>3</v>
      </c>
      <c r="H48" s="133">
        <v>10</v>
      </c>
      <c r="I48" s="20"/>
      <c r="J48" s="20"/>
      <c r="K48" s="20"/>
      <c r="L48" s="20"/>
      <c r="M48" s="20"/>
      <c r="N48" s="20"/>
    </row>
    <row r="49" spans="1:14" x14ac:dyDescent="0.35">
      <c r="A49" s="214" t="s">
        <v>30</v>
      </c>
      <c r="B49" s="214">
        <v>103119</v>
      </c>
      <c r="C49" s="133" t="s">
        <v>55</v>
      </c>
      <c r="D49" s="133" t="s">
        <v>5904</v>
      </c>
      <c r="E49" s="133" t="s">
        <v>5907</v>
      </c>
      <c r="F49" s="133" t="s">
        <v>5911</v>
      </c>
      <c r="G49" s="133">
        <v>79</v>
      </c>
      <c r="H49" s="133">
        <v>98</v>
      </c>
      <c r="I49" s="20"/>
      <c r="J49" s="20"/>
      <c r="K49" s="20"/>
      <c r="L49" s="20"/>
      <c r="M49" s="20"/>
      <c r="N49" s="20"/>
    </row>
    <row r="50" spans="1:14" x14ac:dyDescent="0.35">
      <c r="A50" s="214" t="s">
        <v>30</v>
      </c>
      <c r="B50" s="214">
        <v>130826</v>
      </c>
      <c r="C50" s="133" t="s">
        <v>56</v>
      </c>
      <c r="D50" s="133" t="s">
        <v>5905</v>
      </c>
      <c r="E50" s="133" t="s">
        <v>5902</v>
      </c>
      <c r="F50" s="133" t="s">
        <v>5903</v>
      </c>
      <c r="G50" s="133">
        <v>0</v>
      </c>
      <c r="H50" s="133">
        <v>0</v>
      </c>
      <c r="I50" s="20"/>
      <c r="J50" s="20"/>
      <c r="K50" s="20"/>
      <c r="L50" s="20"/>
      <c r="M50" s="20"/>
      <c r="N50" s="20"/>
    </row>
    <row r="51" spans="1:14" x14ac:dyDescent="0.35">
      <c r="A51" s="214" t="s">
        <v>30</v>
      </c>
      <c r="B51" s="214">
        <v>131026</v>
      </c>
      <c r="C51" s="133" t="s">
        <v>57</v>
      </c>
      <c r="D51" s="133" t="s">
        <v>5901</v>
      </c>
      <c r="E51" s="133" t="s">
        <v>5902</v>
      </c>
      <c r="F51" s="133" t="s">
        <v>5903</v>
      </c>
      <c r="G51" s="133">
        <v>0</v>
      </c>
      <c r="H51" s="133">
        <v>0</v>
      </c>
      <c r="I51" s="20"/>
      <c r="J51" s="20"/>
      <c r="K51" s="20"/>
      <c r="L51" s="20"/>
      <c r="M51" s="20"/>
      <c r="N51" s="20"/>
    </row>
    <row r="52" spans="1:14" x14ac:dyDescent="0.35">
      <c r="A52" s="214" t="s">
        <v>30</v>
      </c>
      <c r="B52" s="214">
        <v>131121</v>
      </c>
      <c r="C52" s="133" t="s">
        <v>6888</v>
      </c>
      <c r="D52" s="133" t="s">
        <v>5905</v>
      </c>
      <c r="E52" s="133" t="s">
        <v>5902</v>
      </c>
      <c r="F52" s="133" t="s">
        <v>5903</v>
      </c>
      <c r="G52" s="133">
        <v>0</v>
      </c>
      <c r="H52" s="133">
        <v>0</v>
      </c>
      <c r="I52" s="20"/>
      <c r="J52" s="20"/>
      <c r="K52" s="20"/>
      <c r="L52" s="20"/>
      <c r="M52" s="20"/>
      <c r="N52" s="20"/>
    </row>
    <row r="53" spans="1:14" x14ac:dyDescent="0.35">
      <c r="A53" s="214" t="s">
        <v>30</v>
      </c>
      <c r="B53" s="214">
        <v>131128</v>
      </c>
      <c r="C53" s="133" t="s">
        <v>58</v>
      </c>
      <c r="D53" s="133" t="s">
        <v>5904</v>
      </c>
      <c r="E53" s="133" t="s">
        <v>5902</v>
      </c>
      <c r="F53" s="133" t="s">
        <v>5903</v>
      </c>
      <c r="G53" s="133">
        <v>0</v>
      </c>
      <c r="H53" s="133">
        <v>0</v>
      </c>
      <c r="I53" s="20"/>
      <c r="J53" s="20"/>
      <c r="K53" s="20"/>
      <c r="L53" s="20"/>
      <c r="M53" s="20"/>
      <c r="N53" s="20"/>
    </row>
    <row r="54" spans="1:14" x14ac:dyDescent="0.35">
      <c r="A54" s="214" t="s">
        <v>30</v>
      </c>
      <c r="B54" s="214">
        <v>131261</v>
      </c>
      <c r="C54" s="133" t="s">
        <v>6075</v>
      </c>
      <c r="D54" s="133" t="s">
        <v>5904</v>
      </c>
      <c r="E54" s="133" t="s">
        <v>5902</v>
      </c>
      <c r="F54" s="133" t="s">
        <v>5903</v>
      </c>
      <c r="G54" s="133">
        <v>0</v>
      </c>
      <c r="H54" s="133">
        <v>0</v>
      </c>
      <c r="I54" s="20"/>
      <c r="J54" s="20"/>
      <c r="K54" s="20"/>
      <c r="L54" s="20"/>
      <c r="M54" s="20"/>
      <c r="N54" s="20"/>
    </row>
    <row r="55" spans="1:14" x14ac:dyDescent="0.35">
      <c r="A55" s="214" t="s">
        <v>30</v>
      </c>
      <c r="B55" s="214">
        <v>131288</v>
      </c>
      <c r="C55" s="133" t="s">
        <v>6889</v>
      </c>
      <c r="D55" s="133" t="s">
        <v>5904</v>
      </c>
      <c r="E55" s="133" t="s">
        <v>5902</v>
      </c>
      <c r="F55" s="133" t="s">
        <v>5903</v>
      </c>
      <c r="G55" s="133">
        <v>0</v>
      </c>
      <c r="H55" s="133">
        <v>0</v>
      </c>
      <c r="I55" s="20"/>
      <c r="J55" s="20"/>
      <c r="K55" s="20"/>
      <c r="L55" s="20"/>
      <c r="M55" s="20"/>
      <c r="N55" s="20"/>
    </row>
    <row r="56" spans="1:14" x14ac:dyDescent="0.35">
      <c r="A56" s="214" t="s">
        <v>30</v>
      </c>
      <c r="B56" s="214">
        <v>131403</v>
      </c>
      <c r="C56" s="133" t="s">
        <v>59</v>
      </c>
      <c r="D56" s="133" t="s">
        <v>5901</v>
      </c>
      <c r="E56" s="133" t="s">
        <v>5902</v>
      </c>
      <c r="F56" s="133" t="s">
        <v>5903</v>
      </c>
      <c r="G56" s="133">
        <v>0</v>
      </c>
      <c r="H56" s="133">
        <v>0</v>
      </c>
      <c r="I56" s="20"/>
      <c r="J56" s="20"/>
      <c r="K56" s="20"/>
      <c r="L56" s="20"/>
      <c r="M56" s="20"/>
      <c r="N56" s="20"/>
    </row>
    <row r="57" spans="1:14" x14ac:dyDescent="0.35">
      <c r="A57" s="214" t="s">
        <v>30</v>
      </c>
      <c r="B57" s="214">
        <v>131830</v>
      </c>
      <c r="C57" s="133" t="s">
        <v>60</v>
      </c>
      <c r="D57" s="133" t="s">
        <v>5904</v>
      </c>
      <c r="E57" s="133" t="s">
        <v>5902</v>
      </c>
      <c r="F57" s="133" t="s">
        <v>5903</v>
      </c>
      <c r="G57" s="133">
        <v>0</v>
      </c>
      <c r="H57" s="133">
        <v>0</v>
      </c>
      <c r="I57" s="20"/>
      <c r="J57" s="20"/>
      <c r="K57" s="20"/>
      <c r="L57" s="20"/>
      <c r="M57" s="20"/>
      <c r="N57" s="20"/>
    </row>
    <row r="58" spans="1:14" x14ac:dyDescent="0.35">
      <c r="A58" s="214" t="s">
        <v>30</v>
      </c>
      <c r="B58" s="214">
        <v>133533</v>
      </c>
      <c r="C58" s="133" t="s">
        <v>6370</v>
      </c>
      <c r="D58" s="133" t="s">
        <v>5904</v>
      </c>
      <c r="E58" s="133" t="s">
        <v>5902</v>
      </c>
      <c r="F58" s="133" t="s">
        <v>5903</v>
      </c>
      <c r="G58" s="133">
        <v>0</v>
      </c>
      <c r="H58" s="133">
        <v>0</v>
      </c>
      <c r="I58" s="20"/>
      <c r="J58" s="20"/>
      <c r="K58" s="20"/>
      <c r="L58" s="20"/>
      <c r="M58" s="20"/>
      <c r="N58" s="20"/>
    </row>
    <row r="59" spans="1:14" x14ac:dyDescent="0.35">
      <c r="A59" s="214" t="s">
        <v>30</v>
      </c>
      <c r="B59" s="214">
        <v>133553</v>
      </c>
      <c r="C59" s="133" t="s">
        <v>61</v>
      </c>
      <c r="D59" s="133" t="s">
        <v>5905</v>
      </c>
      <c r="E59" s="133" t="s">
        <v>5902</v>
      </c>
      <c r="F59" s="133" t="s">
        <v>5903</v>
      </c>
      <c r="G59" s="133">
        <v>0</v>
      </c>
      <c r="H59" s="133">
        <v>0</v>
      </c>
      <c r="I59" s="20"/>
      <c r="J59" s="20"/>
      <c r="K59" s="20"/>
      <c r="L59" s="20"/>
      <c r="M59" s="20"/>
      <c r="N59" s="20"/>
    </row>
    <row r="60" spans="1:14" x14ac:dyDescent="0.35">
      <c r="A60" s="214" t="s">
        <v>30</v>
      </c>
      <c r="B60" s="214">
        <v>133749</v>
      </c>
      <c r="C60" s="133" t="s">
        <v>62</v>
      </c>
      <c r="D60" s="133" t="s">
        <v>5904</v>
      </c>
      <c r="E60" s="133" t="s">
        <v>5906</v>
      </c>
      <c r="F60" s="133" t="s">
        <v>5906</v>
      </c>
      <c r="G60" s="133">
        <v>0</v>
      </c>
      <c r="H60" s="133">
        <v>0</v>
      </c>
      <c r="I60" s="20"/>
      <c r="J60" s="20"/>
      <c r="K60" s="20"/>
      <c r="L60" s="20"/>
      <c r="M60" s="20"/>
      <c r="N60" s="20"/>
    </row>
    <row r="61" spans="1:14" x14ac:dyDescent="0.35">
      <c r="A61" s="214" t="s">
        <v>30</v>
      </c>
      <c r="B61" s="214">
        <v>134764</v>
      </c>
      <c r="C61" s="133" t="s">
        <v>63</v>
      </c>
      <c r="D61" s="133" t="s">
        <v>5904</v>
      </c>
      <c r="E61" s="133" t="s">
        <v>5902</v>
      </c>
      <c r="F61" s="133" t="s">
        <v>5903</v>
      </c>
      <c r="G61" s="133">
        <v>0</v>
      </c>
      <c r="H61" s="133">
        <v>0</v>
      </c>
      <c r="I61" s="20"/>
      <c r="J61" s="20"/>
      <c r="K61" s="20"/>
      <c r="L61" s="20"/>
      <c r="M61" s="20"/>
      <c r="N61" s="20"/>
    </row>
    <row r="62" spans="1:14" x14ac:dyDescent="0.35">
      <c r="A62" s="214" t="s">
        <v>30</v>
      </c>
      <c r="B62" s="214">
        <v>134798</v>
      </c>
      <c r="C62" s="133" t="s">
        <v>64</v>
      </c>
      <c r="D62" s="133" t="s">
        <v>5904</v>
      </c>
      <c r="E62" s="133" t="s">
        <v>5907</v>
      </c>
      <c r="F62" s="133" t="s">
        <v>5908</v>
      </c>
      <c r="G62" s="133">
        <v>87</v>
      </c>
      <c r="H62" s="133">
        <v>124</v>
      </c>
      <c r="I62" s="20"/>
      <c r="J62" s="20"/>
      <c r="K62" s="20"/>
      <c r="L62" s="20"/>
      <c r="M62" s="20"/>
      <c r="N62" s="20"/>
    </row>
    <row r="63" spans="1:14" x14ac:dyDescent="0.35">
      <c r="A63" s="214" t="s">
        <v>30</v>
      </c>
      <c r="B63" s="214">
        <v>135072</v>
      </c>
      <c r="C63" s="133" t="s">
        <v>6890</v>
      </c>
      <c r="D63" s="133" t="s">
        <v>5904</v>
      </c>
      <c r="E63" s="133" t="s">
        <v>5902</v>
      </c>
      <c r="F63" s="133" t="s">
        <v>5903</v>
      </c>
      <c r="G63" s="133">
        <v>0</v>
      </c>
      <c r="H63" s="133">
        <v>0</v>
      </c>
      <c r="I63" s="20"/>
      <c r="J63" s="20"/>
      <c r="K63" s="20"/>
      <c r="L63" s="20"/>
      <c r="M63" s="20"/>
      <c r="N63" s="20"/>
    </row>
    <row r="64" spans="1:14" x14ac:dyDescent="0.35">
      <c r="A64" s="214" t="s">
        <v>30</v>
      </c>
      <c r="B64" s="214">
        <v>135507</v>
      </c>
      <c r="C64" s="133" t="s">
        <v>6891</v>
      </c>
      <c r="D64" s="133" t="s">
        <v>5904</v>
      </c>
      <c r="E64" s="133" t="s">
        <v>5907</v>
      </c>
      <c r="F64" s="133" t="s">
        <v>5908</v>
      </c>
      <c r="G64" s="133">
        <v>96</v>
      </c>
      <c r="H64" s="133">
        <v>89</v>
      </c>
      <c r="I64" s="20"/>
      <c r="J64" s="20"/>
      <c r="K64" s="20"/>
      <c r="L64" s="20"/>
      <c r="M64" s="20"/>
      <c r="N64" s="20"/>
    </row>
    <row r="65" spans="1:14" x14ac:dyDescent="0.35">
      <c r="A65" s="214" t="s">
        <v>30</v>
      </c>
      <c r="B65" s="214">
        <v>135747</v>
      </c>
      <c r="C65" s="133" t="s">
        <v>65</v>
      </c>
      <c r="D65" s="133" t="s">
        <v>5904</v>
      </c>
      <c r="E65" s="133" t="s">
        <v>5907</v>
      </c>
      <c r="F65" s="133" t="s">
        <v>5911</v>
      </c>
      <c r="G65" s="133">
        <v>89</v>
      </c>
      <c r="H65" s="133">
        <v>100</v>
      </c>
      <c r="I65" s="20"/>
      <c r="J65" s="20"/>
      <c r="K65" s="20"/>
      <c r="L65" s="20"/>
      <c r="M65" s="20"/>
      <c r="N65" s="20"/>
    </row>
    <row r="66" spans="1:14" x14ac:dyDescent="0.35">
      <c r="A66" s="214" t="s">
        <v>30</v>
      </c>
      <c r="B66" s="214">
        <v>136014</v>
      </c>
      <c r="C66" s="133" t="s">
        <v>66</v>
      </c>
      <c r="D66" s="133" t="s">
        <v>5901</v>
      </c>
      <c r="E66" s="133" t="s">
        <v>5902</v>
      </c>
      <c r="F66" s="133" t="s">
        <v>5903</v>
      </c>
      <c r="G66" s="133">
        <v>0</v>
      </c>
      <c r="H66" s="133">
        <v>0</v>
      </c>
      <c r="I66" s="20"/>
      <c r="J66" s="20"/>
      <c r="K66" s="20"/>
      <c r="L66" s="20"/>
      <c r="M66" s="20"/>
      <c r="N66" s="20"/>
    </row>
    <row r="67" spans="1:14" x14ac:dyDescent="0.35">
      <c r="A67" s="214" t="s">
        <v>30</v>
      </c>
      <c r="B67" s="214">
        <v>136263</v>
      </c>
      <c r="C67" s="133" t="s">
        <v>67</v>
      </c>
      <c r="D67" s="133" t="s">
        <v>5904</v>
      </c>
      <c r="E67" s="133" t="s">
        <v>5902</v>
      </c>
      <c r="F67" s="133" t="s">
        <v>5914</v>
      </c>
      <c r="G67" s="133">
        <v>0</v>
      </c>
      <c r="H67" s="133">
        <v>0</v>
      </c>
      <c r="I67" s="20"/>
      <c r="J67" s="20"/>
      <c r="K67" s="20"/>
      <c r="L67" s="20"/>
      <c r="M67" s="20"/>
      <c r="N67" s="20"/>
    </row>
    <row r="68" spans="1:14" x14ac:dyDescent="0.35">
      <c r="A68" s="214" t="s">
        <v>30</v>
      </c>
      <c r="B68" s="214">
        <v>136290</v>
      </c>
      <c r="C68" s="133" t="s">
        <v>68</v>
      </c>
      <c r="D68" s="133" t="s">
        <v>5905</v>
      </c>
      <c r="E68" s="133" t="s">
        <v>5907</v>
      </c>
      <c r="F68" s="133" t="s">
        <v>5917</v>
      </c>
      <c r="G68" s="133">
        <v>0</v>
      </c>
      <c r="H68" s="133">
        <v>192</v>
      </c>
      <c r="I68" s="20"/>
      <c r="J68" s="20"/>
      <c r="K68" s="20"/>
      <c r="L68" s="20"/>
      <c r="M68" s="20"/>
      <c r="N68" s="20"/>
    </row>
    <row r="69" spans="1:14" x14ac:dyDescent="0.35">
      <c r="A69" s="214" t="s">
        <v>30</v>
      </c>
      <c r="B69" s="214">
        <v>136308</v>
      </c>
      <c r="C69" s="133" t="s">
        <v>69</v>
      </c>
      <c r="D69" s="133" t="s">
        <v>5904</v>
      </c>
      <c r="E69" s="133" t="s">
        <v>5907</v>
      </c>
      <c r="F69" s="133" t="s">
        <v>5917</v>
      </c>
      <c r="G69" s="133">
        <v>122</v>
      </c>
      <c r="H69" s="133">
        <v>139</v>
      </c>
      <c r="I69" s="20"/>
      <c r="J69" s="20"/>
      <c r="K69" s="20"/>
      <c r="L69" s="20"/>
      <c r="M69" s="20"/>
      <c r="N69" s="20"/>
    </row>
    <row r="70" spans="1:14" x14ac:dyDescent="0.35">
      <c r="A70" s="214" t="s">
        <v>30</v>
      </c>
      <c r="B70" s="214">
        <v>136418</v>
      </c>
      <c r="C70" s="133" t="s">
        <v>70</v>
      </c>
      <c r="D70" s="133" t="s">
        <v>5904</v>
      </c>
      <c r="E70" s="133" t="s">
        <v>5907</v>
      </c>
      <c r="F70" s="133" t="s">
        <v>5917</v>
      </c>
      <c r="G70" s="133">
        <v>92</v>
      </c>
      <c r="H70" s="133">
        <v>116</v>
      </c>
      <c r="I70" s="20"/>
      <c r="J70" s="20"/>
      <c r="K70" s="20"/>
      <c r="L70" s="20"/>
      <c r="M70" s="20"/>
      <c r="N70" s="20"/>
    </row>
    <row r="71" spans="1:14" x14ac:dyDescent="0.35">
      <c r="A71" s="214" t="s">
        <v>30</v>
      </c>
      <c r="B71" s="214">
        <v>136658</v>
      </c>
      <c r="C71" s="133" t="s">
        <v>71</v>
      </c>
      <c r="D71" s="133" t="s">
        <v>5904</v>
      </c>
      <c r="E71" s="133" t="s">
        <v>5907</v>
      </c>
      <c r="F71" s="133" t="s">
        <v>5917</v>
      </c>
      <c r="G71" s="133">
        <v>96</v>
      </c>
      <c r="H71" s="133">
        <v>123</v>
      </c>
      <c r="I71" s="20"/>
      <c r="J71" s="20"/>
      <c r="K71" s="20"/>
      <c r="L71" s="20"/>
      <c r="M71" s="20"/>
      <c r="N71" s="20"/>
    </row>
    <row r="72" spans="1:14" x14ac:dyDescent="0.35">
      <c r="A72" s="214" t="s">
        <v>30</v>
      </c>
      <c r="B72" s="214">
        <v>137131</v>
      </c>
      <c r="C72" s="133" t="s">
        <v>72</v>
      </c>
      <c r="D72" s="133" t="s">
        <v>5901</v>
      </c>
      <c r="E72" s="133" t="s">
        <v>5907</v>
      </c>
      <c r="F72" s="133" t="s">
        <v>5917</v>
      </c>
      <c r="G72" s="133">
        <v>199</v>
      </c>
      <c r="H72" s="133">
        <v>0</v>
      </c>
      <c r="I72" s="20"/>
      <c r="J72" s="20"/>
      <c r="K72" s="20"/>
      <c r="L72" s="20"/>
      <c r="M72" s="20"/>
      <c r="N72" s="20"/>
    </row>
    <row r="73" spans="1:14" x14ac:dyDescent="0.35">
      <c r="A73" s="214" t="s">
        <v>30</v>
      </c>
      <c r="B73" s="214">
        <v>137361</v>
      </c>
      <c r="C73" s="133" t="s">
        <v>73</v>
      </c>
      <c r="D73" s="133" t="s">
        <v>5904</v>
      </c>
      <c r="E73" s="133" t="s">
        <v>5907</v>
      </c>
      <c r="F73" s="133" t="s">
        <v>5917</v>
      </c>
      <c r="G73" s="133">
        <v>45</v>
      </c>
      <c r="H73" s="133">
        <v>47</v>
      </c>
      <c r="I73" s="20"/>
      <c r="J73" s="20"/>
      <c r="K73" s="20"/>
      <c r="L73" s="20"/>
      <c r="M73" s="20"/>
      <c r="N73" s="20"/>
    </row>
    <row r="74" spans="1:14" x14ac:dyDescent="0.35">
      <c r="A74" s="214" t="s">
        <v>30</v>
      </c>
      <c r="B74" s="214">
        <v>137386</v>
      </c>
      <c r="C74" s="133" t="s">
        <v>74</v>
      </c>
      <c r="D74" s="133" t="s">
        <v>5904</v>
      </c>
      <c r="E74" s="133" t="s">
        <v>5907</v>
      </c>
      <c r="F74" s="133" t="s">
        <v>5917</v>
      </c>
      <c r="G74" s="133">
        <v>113</v>
      </c>
      <c r="H74" s="133">
        <v>128</v>
      </c>
      <c r="I74" s="20"/>
      <c r="J74" s="20"/>
      <c r="K74" s="20"/>
      <c r="L74" s="20"/>
      <c r="M74" s="20"/>
      <c r="N74" s="20"/>
    </row>
    <row r="75" spans="1:14" x14ac:dyDescent="0.35">
      <c r="A75" s="214" t="s">
        <v>30</v>
      </c>
      <c r="B75" s="214">
        <v>137388</v>
      </c>
      <c r="C75" s="133" t="s">
        <v>75</v>
      </c>
      <c r="D75" s="133" t="s">
        <v>5904</v>
      </c>
      <c r="E75" s="133" t="s">
        <v>5907</v>
      </c>
      <c r="F75" s="133" t="s">
        <v>5917</v>
      </c>
      <c r="G75" s="133">
        <v>58</v>
      </c>
      <c r="H75" s="133">
        <v>112</v>
      </c>
      <c r="I75" s="20"/>
      <c r="J75" s="20"/>
      <c r="K75" s="20"/>
      <c r="L75" s="20"/>
      <c r="M75" s="20"/>
      <c r="N75" s="20"/>
    </row>
    <row r="76" spans="1:14" x14ac:dyDescent="0.35">
      <c r="A76" s="214" t="s">
        <v>30</v>
      </c>
      <c r="B76" s="214">
        <v>137502</v>
      </c>
      <c r="C76" s="133" t="s">
        <v>76</v>
      </c>
      <c r="D76" s="133" t="s">
        <v>5901</v>
      </c>
      <c r="E76" s="133" t="s">
        <v>5902</v>
      </c>
      <c r="F76" s="133" t="s">
        <v>5903</v>
      </c>
      <c r="G76" s="133">
        <v>0</v>
      </c>
      <c r="H76" s="133">
        <v>0</v>
      </c>
      <c r="I76" s="20"/>
      <c r="J76" s="20"/>
      <c r="K76" s="20"/>
      <c r="L76" s="20"/>
      <c r="M76" s="20"/>
      <c r="N76" s="20"/>
    </row>
    <row r="77" spans="1:14" x14ac:dyDescent="0.35">
      <c r="A77" s="214" t="s">
        <v>30</v>
      </c>
      <c r="B77" s="214">
        <v>137539</v>
      </c>
      <c r="C77" s="133" t="s">
        <v>6367</v>
      </c>
      <c r="D77" s="133" t="s">
        <v>5905</v>
      </c>
      <c r="E77" s="133" t="s">
        <v>5907</v>
      </c>
      <c r="F77" s="133" t="s">
        <v>5917</v>
      </c>
      <c r="G77" s="133">
        <v>0</v>
      </c>
      <c r="H77" s="133">
        <v>106</v>
      </c>
      <c r="I77" s="20"/>
      <c r="J77" s="20"/>
      <c r="K77" s="20"/>
      <c r="L77" s="20"/>
      <c r="M77" s="20"/>
      <c r="N77" s="20"/>
    </row>
    <row r="78" spans="1:14" x14ac:dyDescent="0.35">
      <c r="A78" s="214" t="s">
        <v>30</v>
      </c>
      <c r="B78" s="214">
        <v>137645</v>
      </c>
      <c r="C78" s="133" t="s">
        <v>77</v>
      </c>
      <c r="D78" s="133" t="s">
        <v>5904</v>
      </c>
      <c r="E78" s="133" t="s">
        <v>5907</v>
      </c>
      <c r="F78" s="133" t="s">
        <v>5917</v>
      </c>
      <c r="G78" s="133">
        <v>85</v>
      </c>
      <c r="H78" s="133">
        <v>99</v>
      </c>
      <c r="I78" s="20"/>
      <c r="J78" s="20"/>
      <c r="K78" s="20"/>
      <c r="L78" s="20"/>
      <c r="M78" s="20"/>
      <c r="N78" s="20"/>
    </row>
    <row r="79" spans="1:14" x14ac:dyDescent="0.35">
      <c r="A79" s="214" t="s">
        <v>30</v>
      </c>
      <c r="B79" s="214">
        <v>137784</v>
      </c>
      <c r="C79" s="133" t="s">
        <v>6368</v>
      </c>
      <c r="D79" s="133" t="s">
        <v>5901</v>
      </c>
      <c r="E79" s="133" t="s">
        <v>5902</v>
      </c>
      <c r="F79" s="133" t="s">
        <v>5903</v>
      </c>
      <c r="G79" s="133">
        <v>0</v>
      </c>
      <c r="H79" s="133">
        <v>0</v>
      </c>
      <c r="I79" s="20"/>
      <c r="J79" s="20"/>
      <c r="K79" s="20"/>
      <c r="L79" s="20"/>
      <c r="M79" s="20"/>
      <c r="N79" s="20"/>
    </row>
    <row r="80" spans="1:14" x14ac:dyDescent="0.35">
      <c r="A80" s="214" t="s">
        <v>30</v>
      </c>
      <c r="B80" s="214">
        <v>138051</v>
      </c>
      <c r="C80" s="133" t="s">
        <v>78</v>
      </c>
      <c r="D80" s="133" t="s">
        <v>5901</v>
      </c>
      <c r="E80" s="133" t="s">
        <v>5907</v>
      </c>
      <c r="F80" s="133" t="s">
        <v>5917</v>
      </c>
      <c r="G80" s="133">
        <v>104</v>
      </c>
      <c r="H80" s="133">
        <v>0</v>
      </c>
      <c r="I80" s="20"/>
      <c r="J80" s="20"/>
      <c r="K80" s="20"/>
      <c r="L80" s="20"/>
      <c r="M80" s="20"/>
      <c r="N80" s="20"/>
    </row>
    <row r="81" spans="1:14" x14ac:dyDescent="0.35">
      <c r="A81" s="214" t="s">
        <v>30</v>
      </c>
      <c r="B81" s="214">
        <v>138685</v>
      </c>
      <c r="C81" s="133" t="s">
        <v>79</v>
      </c>
      <c r="D81" s="133" t="s">
        <v>5901</v>
      </c>
      <c r="E81" s="133" t="s">
        <v>5907</v>
      </c>
      <c r="F81" s="133" t="s">
        <v>5917</v>
      </c>
      <c r="G81" s="133">
        <v>157</v>
      </c>
      <c r="H81" s="133">
        <v>0</v>
      </c>
      <c r="I81" s="20"/>
      <c r="J81" s="20"/>
      <c r="K81" s="20"/>
      <c r="L81" s="20"/>
      <c r="M81" s="20"/>
      <c r="N81" s="20"/>
    </row>
    <row r="82" spans="1:14" x14ac:dyDescent="0.35">
      <c r="A82" s="214" t="s">
        <v>30</v>
      </c>
      <c r="B82" s="214">
        <v>139410</v>
      </c>
      <c r="C82" s="133" t="s">
        <v>80</v>
      </c>
      <c r="D82" s="133" t="s">
        <v>5904</v>
      </c>
      <c r="E82" s="133" t="s">
        <v>5907</v>
      </c>
      <c r="F82" s="133" t="s">
        <v>5916</v>
      </c>
      <c r="G82" s="133">
        <v>51</v>
      </c>
      <c r="H82" s="133">
        <v>46</v>
      </c>
      <c r="I82" s="20"/>
      <c r="J82" s="20"/>
      <c r="K82" s="20"/>
      <c r="L82" s="20"/>
      <c r="M82" s="20"/>
      <c r="N82" s="20"/>
    </row>
    <row r="83" spans="1:14" x14ac:dyDescent="0.35">
      <c r="A83" s="214" t="s">
        <v>30</v>
      </c>
      <c r="B83" s="214">
        <v>139594</v>
      </c>
      <c r="C83" s="133" t="s">
        <v>81</v>
      </c>
      <c r="D83" s="133" t="s">
        <v>5904</v>
      </c>
      <c r="E83" s="133" t="s">
        <v>5907</v>
      </c>
      <c r="F83" s="133" t="s">
        <v>5916</v>
      </c>
      <c r="G83" s="133">
        <v>86</v>
      </c>
      <c r="H83" s="133">
        <v>76</v>
      </c>
      <c r="I83" s="20"/>
      <c r="J83" s="20"/>
      <c r="K83" s="20"/>
      <c r="L83" s="20"/>
      <c r="M83" s="20"/>
      <c r="N83" s="20"/>
    </row>
    <row r="84" spans="1:14" x14ac:dyDescent="0.35">
      <c r="A84" s="214" t="s">
        <v>30</v>
      </c>
      <c r="B84" s="214">
        <v>140492</v>
      </c>
      <c r="C84" s="133" t="s">
        <v>82</v>
      </c>
      <c r="D84" s="133" t="s">
        <v>5905</v>
      </c>
      <c r="E84" s="133" t="s">
        <v>5902</v>
      </c>
      <c r="F84" s="133" t="s">
        <v>5903</v>
      </c>
      <c r="G84" s="133">
        <v>0</v>
      </c>
      <c r="H84" s="133">
        <v>0</v>
      </c>
      <c r="I84" s="20"/>
      <c r="J84" s="20"/>
      <c r="K84" s="20"/>
      <c r="L84" s="20"/>
      <c r="M84" s="20"/>
      <c r="N84" s="20"/>
    </row>
    <row r="85" spans="1:14" x14ac:dyDescent="0.35">
      <c r="A85" s="214" t="s">
        <v>30</v>
      </c>
      <c r="B85" s="214">
        <v>142627</v>
      </c>
      <c r="C85" s="133" t="s">
        <v>83</v>
      </c>
      <c r="D85" s="133" t="s">
        <v>5901</v>
      </c>
      <c r="E85" s="133" t="s">
        <v>5907</v>
      </c>
      <c r="F85" s="133" t="s">
        <v>5911</v>
      </c>
      <c r="G85" s="133">
        <v>61</v>
      </c>
      <c r="H85" s="133">
        <v>1</v>
      </c>
      <c r="I85" s="20"/>
      <c r="J85" s="20"/>
      <c r="K85" s="20"/>
      <c r="L85" s="20"/>
      <c r="M85" s="20"/>
      <c r="N85" s="20"/>
    </row>
    <row r="86" spans="1:14" x14ac:dyDescent="0.35">
      <c r="A86" s="214" t="s">
        <v>30</v>
      </c>
      <c r="B86" s="214">
        <v>143037</v>
      </c>
      <c r="C86" s="133" t="s">
        <v>84</v>
      </c>
      <c r="D86" s="133" t="s">
        <v>5901</v>
      </c>
      <c r="E86" s="133" t="s">
        <v>5902</v>
      </c>
      <c r="F86" s="133" t="s">
        <v>5903</v>
      </c>
      <c r="G86" s="133">
        <v>0</v>
      </c>
      <c r="H86" s="133">
        <v>0</v>
      </c>
      <c r="I86" s="20"/>
      <c r="J86" s="20"/>
      <c r="K86" s="20"/>
      <c r="L86" s="20"/>
      <c r="M86" s="20"/>
      <c r="N86" s="20"/>
    </row>
    <row r="87" spans="1:14" x14ac:dyDescent="0.35">
      <c r="A87" s="214" t="s">
        <v>30</v>
      </c>
      <c r="B87" s="214">
        <v>143082</v>
      </c>
      <c r="C87" s="133" t="s">
        <v>85</v>
      </c>
      <c r="D87" s="133" t="s">
        <v>5904</v>
      </c>
      <c r="E87" s="133" t="s">
        <v>5907</v>
      </c>
      <c r="F87" s="133" t="s">
        <v>5917</v>
      </c>
      <c r="G87" s="133">
        <v>56</v>
      </c>
      <c r="H87" s="133">
        <v>47</v>
      </c>
      <c r="I87" s="20"/>
      <c r="J87" s="20"/>
      <c r="K87" s="20"/>
      <c r="L87" s="20"/>
      <c r="M87" s="20"/>
      <c r="N87" s="20"/>
    </row>
    <row r="88" spans="1:14" x14ac:dyDescent="0.35">
      <c r="A88" s="214" t="s">
        <v>30</v>
      </c>
      <c r="B88" s="214">
        <v>143865</v>
      </c>
      <c r="C88" s="133" t="s">
        <v>86</v>
      </c>
      <c r="D88" s="133" t="s">
        <v>5904</v>
      </c>
      <c r="E88" s="133" t="s">
        <v>5912</v>
      </c>
      <c r="F88" s="133" t="s">
        <v>5920</v>
      </c>
      <c r="G88" s="133">
        <v>10</v>
      </c>
      <c r="H88" s="133">
        <v>20</v>
      </c>
      <c r="I88" s="20"/>
      <c r="J88" s="20"/>
      <c r="K88" s="20"/>
      <c r="L88" s="20"/>
      <c r="M88" s="20"/>
      <c r="N88" s="20"/>
    </row>
    <row r="89" spans="1:14" x14ac:dyDescent="0.35">
      <c r="A89" s="214" t="s">
        <v>30</v>
      </c>
      <c r="B89" s="214">
        <v>144363</v>
      </c>
      <c r="C89" s="133" t="s">
        <v>6892</v>
      </c>
      <c r="D89" s="133" t="s">
        <v>5905</v>
      </c>
      <c r="E89" s="133" t="s">
        <v>5902</v>
      </c>
      <c r="F89" s="133" t="s">
        <v>5903</v>
      </c>
      <c r="G89" s="133">
        <v>0</v>
      </c>
      <c r="H89" s="133">
        <v>0</v>
      </c>
      <c r="I89" s="20"/>
      <c r="J89" s="20"/>
      <c r="K89" s="20"/>
      <c r="L89" s="20"/>
      <c r="M89" s="20"/>
      <c r="N89" s="20"/>
    </row>
    <row r="90" spans="1:14" x14ac:dyDescent="0.35">
      <c r="A90" s="214" t="s">
        <v>30</v>
      </c>
      <c r="B90" s="214">
        <v>144502</v>
      </c>
      <c r="C90" s="133" t="s">
        <v>87</v>
      </c>
      <c r="D90" s="133" t="s">
        <v>5904</v>
      </c>
      <c r="E90" s="133" t="s">
        <v>5907</v>
      </c>
      <c r="F90" s="133" t="s">
        <v>5908</v>
      </c>
      <c r="G90" s="133">
        <v>62</v>
      </c>
      <c r="H90" s="133">
        <v>116</v>
      </c>
      <c r="I90" s="20"/>
      <c r="J90" s="20"/>
      <c r="K90" s="20"/>
      <c r="L90" s="20"/>
      <c r="M90" s="20"/>
      <c r="N90" s="20"/>
    </row>
    <row r="91" spans="1:14" x14ac:dyDescent="0.35">
      <c r="A91" s="214" t="s">
        <v>30</v>
      </c>
      <c r="B91" s="214">
        <v>144727</v>
      </c>
      <c r="C91" s="133" t="s">
        <v>6366</v>
      </c>
      <c r="D91" s="133" t="s">
        <v>5905</v>
      </c>
      <c r="E91" s="133" t="s">
        <v>5902</v>
      </c>
      <c r="F91" s="133" t="s">
        <v>5903</v>
      </c>
      <c r="G91" s="133">
        <v>0</v>
      </c>
      <c r="H91" s="133">
        <v>0</v>
      </c>
      <c r="I91" s="20"/>
      <c r="J91" s="20"/>
      <c r="K91" s="20"/>
      <c r="L91" s="20"/>
      <c r="M91" s="20"/>
      <c r="N91" s="20"/>
    </row>
    <row r="92" spans="1:14" x14ac:dyDescent="0.35">
      <c r="A92" s="214" t="s">
        <v>30</v>
      </c>
      <c r="B92" s="214">
        <v>144752</v>
      </c>
      <c r="C92" s="133" t="s">
        <v>48</v>
      </c>
      <c r="D92" s="133" t="s">
        <v>5904</v>
      </c>
      <c r="E92" s="133" t="s">
        <v>5912</v>
      </c>
      <c r="F92" s="133" t="s">
        <v>5925</v>
      </c>
      <c r="G92" s="133">
        <v>2</v>
      </c>
      <c r="H92" s="133">
        <v>4</v>
      </c>
      <c r="I92" s="20"/>
      <c r="J92" s="20"/>
      <c r="K92" s="20"/>
      <c r="L92" s="20"/>
      <c r="M92" s="20"/>
      <c r="N92" s="20"/>
    </row>
    <row r="93" spans="1:14" x14ac:dyDescent="0.35">
      <c r="A93" s="214" t="s">
        <v>30</v>
      </c>
      <c r="B93" s="214">
        <v>144784</v>
      </c>
      <c r="C93" s="133" t="s">
        <v>88</v>
      </c>
      <c r="D93" s="133" t="s">
        <v>5904</v>
      </c>
      <c r="E93" s="133" t="s">
        <v>5912</v>
      </c>
      <c r="F93" s="133" t="s">
        <v>5920</v>
      </c>
      <c r="G93" s="133">
        <v>3</v>
      </c>
      <c r="H93" s="133">
        <v>4</v>
      </c>
      <c r="I93" s="20"/>
      <c r="J93" s="20"/>
      <c r="K93" s="20"/>
      <c r="L93" s="20"/>
      <c r="M93" s="20"/>
      <c r="N93" s="20"/>
    </row>
    <row r="94" spans="1:14" x14ac:dyDescent="0.35">
      <c r="A94" s="214" t="s">
        <v>30</v>
      </c>
      <c r="B94" s="214">
        <v>145921</v>
      </c>
      <c r="C94" s="133" t="s">
        <v>6076</v>
      </c>
      <c r="D94" s="133" t="s">
        <v>5904</v>
      </c>
      <c r="E94" s="133" t="s">
        <v>5907</v>
      </c>
      <c r="F94" s="133" t="s">
        <v>5916</v>
      </c>
      <c r="G94" s="133">
        <v>72</v>
      </c>
      <c r="H94" s="133">
        <v>95</v>
      </c>
      <c r="I94" s="20"/>
      <c r="J94" s="20"/>
      <c r="K94" s="20"/>
      <c r="L94" s="20"/>
      <c r="M94" s="20"/>
      <c r="N94" s="20"/>
    </row>
    <row r="95" spans="1:14" x14ac:dyDescent="0.35">
      <c r="A95" s="214" t="s">
        <v>30</v>
      </c>
      <c r="B95" s="214">
        <v>145946</v>
      </c>
      <c r="C95" s="133" t="s">
        <v>6893</v>
      </c>
      <c r="D95" s="133" t="s">
        <v>5901</v>
      </c>
      <c r="E95" s="133" t="s">
        <v>5902</v>
      </c>
      <c r="F95" s="133" t="s">
        <v>5903</v>
      </c>
      <c r="G95" s="133">
        <v>0</v>
      </c>
      <c r="H95" s="133">
        <v>0</v>
      </c>
      <c r="I95" s="20"/>
      <c r="J95" s="20"/>
      <c r="K95" s="20"/>
      <c r="L95" s="20"/>
      <c r="M95" s="20"/>
      <c r="N95" s="20"/>
    </row>
    <row r="96" spans="1:14" x14ac:dyDescent="0.35">
      <c r="A96" s="214" t="s">
        <v>30</v>
      </c>
      <c r="B96" s="214">
        <v>147061</v>
      </c>
      <c r="C96" s="133" t="s">
        <v>6371</v>
      </c>
      <c r="D96" s="133" t="s">
        <v>5904</v>
      </c>
      <c r="E96" s="133" t="s">
        <v>5907</v>
      </c>
      <c r="F96" s="133" t="s">
        <v>5916</v>
      </c>
      <c r="G96" s="133">
        <v>61</v>
      </c>
      <c r="H96" s="133">
        <v>112</v>
      </c>
      <c r="I96" s="20"/>
      <c r="J96" s="20"/>
      <c r="K96" s="20"/>
      <c r="L96" s="20"/>
      <c r="M96" s="20"/>
      <c r="N96" s="20"/>
    </row>
    <row r="97" spans="1:14" x14ac:dyDescent="0.35">
      <c r="A97" s="214" t="s">
        <v>30</v>
      </c>
      <c r="B97" s="214">
        <v>147238</v>
      </c>
      <c r="C97" s="133" t="s">
        <v>6372</v>
      </c>
      <c r="D97" s="133" t="s">
        <v>5901</v>
      </c>
      <c r="E97" s="133" t="s">
        <v>5907</v>
      </c>
      <c r="F97" s="133" t="s">
        <v>5917</v>
      </c>
      <c r="G97" s="133">
        <v>84</v>
      </c>
      <c r="H97" s="133">
        <v>0</v>
      </c>
      <c r="I97" s="20"/>
      <c r="J97" s="20"/>
      <c r="K97" s="20"/>
      <c r="L97" s="20"/>
      <c r="M97" s="20"/>
      <c r="N97" s="20"/>
    </row>
    <row r="98" spans="1:14" x14ac:dyDescent="0.35">
      <c r="A98" s="214" t="s">
        <v>30</v>
      </c>
      <c r="B98" s="214">
        <v>148421</v>
      </c>
      <c r="C98" s="133" t="s">
        <v>6894</v>
      </c>
      <c r="D98" s="133" t="s">
        <v>5904</v>
      </c>
      <c r="E98" s="133" t="s">
        <v>5907</v>
      </c>
      <c r="F98" s="133" t="s">
        <v>5919</v>
      </c>
      <c r="G98" s="133">
        <v>0</v>
      </c>
      <c r="H98" s="133">
        <v>0</v>
      </c>
      <c r="I98" s="20"/>
      <c r="J98" s="20"/>
      <c r="K98" s="20"/>
      <c r="L98" s="20"/>
      <c r="M98" s="20"/>
      <c r="N98" s="20"/>
    </row>
    <row r="99" spans="1:14" x14ac:dyDescent="0.35">
      <c r="A99" s="214" t="s">
        <v>89</v>
      </c>
      <c r="B99" s="214">
        <v>106653</v>
      </c>
      <c r="C99" s="133" t="s">
        <v>90</v>
      </c>
      <c r="D99" s="133" t="s">
        <v>5904</v>
      </c>
      <c r="E99" s="133" t="s">
        <v>5907</v>
      </c>
      <c r="F99" s="133" t="s">
        <v>5910</v>
      </c>
      <c r="G99" s="133">
        <v>168</v>
      </c>
      <c r="H99" s="133">
        <v>169</v>
      </c>
      <c r="I99" s="20"/>
      <c r="J99" s="20"/>
      <c r="K99" s="20"/>
      <c r="L99" s="20"/>
      <c r="M99" s="20"/>
      <c r="N99" s="20"/>
    </row>
    <row r="100" spans="1:14" x14ac:dyDescent="0.35">
      <c r="A100" s="214" t="s">
        <v>89</v>
      </c>
      <c r="B100" s="214">
        <v>106965</v>
      </c>
      <c r="C100" s="133" t="s">
        <v>91</v>
      </c>
      <c r="D100" s="133" t="s">
        <v>5904</v>
      </c>
      <c r="E100" s="133" t="s">
        <v>5902</v>
      </c>
      <c r="F100" s="133" t="s">
        <v>5914</v>
      </c>
      <c r="G100" s="133">
        <v>0</v>
      </c>
      <c r="H100" s="133">
        <v>0</v>
      </c>
      <c r="I100" s="20"/>
      <c r="J100" s="20"/>
      <c r="K100" s="20"/>
      <c r="L100" s="20"/>
      <c r="M100" s="20"/>
      <c r="N100" s="20"/>
    </row>
    <row r="101" spans="1:14" x14ac:dyDescent="0.35">
      <c r="A101" s="214" t="s">
        <v>89</v>
      </c>
      <c r="B101" s="214">
        <v>131749</v>
      </c>
      <c r="C101" s="133" t="s">
        <v>92</v>
      </c>
      <c r="D101" s="133" t="s">
        <v>5904</v>
      </c>
      <c r="E101" s="133" t="s">
        <v>5907</v>
      </c>
      <c r="F101" s="133" t="s">
        <v>5908</v>
      </c>
      <c r="G101" s="133">
        <v>90</v>
      </c>
      <c r="H101" s="133">
        <v>123</v>
      </c>
      <c r="I101" s="20"/>
      <c r="J101" s="20"/>
      <c r="K101" s="20"/>
      <c r="L101" s="20"/>
      <c r="M101" s="20"/>
      <c r="N101" s="20"/>
    </row>
    <row r="102" spans="1:14" x14ac:dyDescent="0.35">
      <c r="A102" s="214" t="s">
        <v>89</v>
      </c>
      <c r="B102" s="214">
        <v>135376</v>
      </c>
      <c r="C102" s="133" t="s">
        <v>93</v>
      </c>
      <c r="D102" s="133" t="s">
        <v>5904</v>
      </c>
      <c r="E102" s="133" t="s">
        <v>5902</v>
      </c>
      <c r="F102" s="133" t="s">
        <v>5914</v>
      </c>
      <c r="G102" s="133">
        <v>0</v>
      </c>
      <c r="H102" s="133">
        <v>0</v>
      </c>
      <c r="I102" s="20"/>
      <c r="J102" s="20"/>
      <c r="K102" s="20"/>
      <c r="L102" s="20"/>
      <c r="M102" s="20"/>
      <c r="N102" s="20"/>
    </row>
    <row r="103" spans="1:14" x14ac:dyDescent="0.35">
      <c r="A103" s="214" t="s">
        <v>89</v>
      </c>
      <c r="B103" s="214">
        <v>139210</v>
      </c>
      <c r="C103" s="133" t="s">
        <v>95</v>
      </c>
      <c r="D103" s="133" t="s">
        <v>5904</v>
      </c>
      <c r="E103" s="133" t="s">
        <v>5907</v>
      </c>
      <c r="F103" s="133" t="s">
        <v>5908</v>
      </c>
      <c r="G103" s="133">
        <v>105</v>
      </c>
      <c r="H103" s="133">
        <v>115</v>
      </c>
      <c r="I103" s="20"/>
      <c r="J103" s="20"/>
      <c r="K103" s="20"/>
      <c r="L103" s="20"/>
      <c r="M103" s="20"/>
      <c r="N103" s="20"/>
    </row>
    <row r="104" spans="1:14" x14ac:dyDescent="0.35">
      <c r="A104" s="214" t="s">
        <v>89</v>
      </c>
      <c r="B104" s="214">
        <v>139211</v>
      </c>
      <c r="C104" s="133" t="s">
        <v>96</v>
      </c>
      <c r="D104" s="133" t="s">
        <v>5904</v>
      </c>
      <c r="E104" s="133" t="s">
        <v>5907</v>
      </c>
      <c r="F104" s="133" t="s">
        <v>5908</v>
      </c>
      <c r="G104" s="133">
        <v>133</v>
      </c>
      <c r="H104" s="133">
        <v>156</v>
      </c>
      <c r="I104" s="20"/>
      <c r="J104" s="20"/>
      <c r="K104" s="20"/>
      <c r="L104" s="20"/>
      <c r="M104" s="20"/>
      <c r="N104" s="20"/>
    </row>
    <row r="105" spans="1:14" x14ac:dyDescent="0.35">
      <c r="A105" s="214" t="s">
        <v>89</v>
      </c>
      <c r="B105" s="214">
        <v>140979</v>
      </c>
      <c r="C105" s="133" t="s">
        <v>97</v>
      </c>
      <c r="D105" s="133" t="s">
        <v>5904</v>
      </c>
      <c r="E105" s="133" t="s">
        <v>5907</v>
      </c>
      <c r="F105" s="133" t="s">
        <v>5908</v>
      </c>
      <c r="G105" s="133">
        <v>137</v>
      </c>
      <c r="H105" s="133">
        <v>135</v>
      </c>
      <c r="I105" s="20"/>
      <c r="J105" s="20"/>
      <c r="K105" s="20"/>
      <c r="L105" s="20"/>
      <c r="M105" s="20"/>
      <c r="N105" s="20"/>
    </row>
    <row r="106" spans="1:14" x14ac:dyDescent="0.35">
      <c r="A106" s="214" t="s">
        <v>89</v>
      </c>
      <c r="B106" s="214">
        <v>141563</v>
      </c>
      <c r="C106" s="133" t="s">
        <v>98</v>
      </c>
      <c r="D106" s="133" t="s">
        <v>5904</v>
      </c>
      <c r="E106" s="133" t="s">
        <v>5912</v>
      </c>
      <c r="F106" s="133" t="s">
        <v>5920</v>
      </c>
      <c r="G106" s="133">
        <v>1</v>
      </c>
      <c r="H106" s="133">
        <v>17</v>
      </c>
      <c r="I106" s="20"/>
      <c r="J106" s="20"/>
      <c r="K106" s="20"/>
      <c r="L106" s="20"/>
      <c r="M106" s="20"/>
      <c r="N106" s="20"/>
    </row>
    <row r="107" spans="1:14" x14ac:dyDescent="0.35">
      <c r="A107" s="214" t="s">
        <v>89</v>
      </c>
      <c r="B107" s="214">
        <v>141564</v>
      </c>
      <c r="C107" s="133" t="s">
        <v>99</v>
      </c>
      <c r="D107" s="133" t="s">
        <v>5904</v>
      </c>
      <c r="E107" s="133" t="s">
        <v>5906</v>
      </c>
      <c r="F107" s="133" t="s">
        <v>5921</v>
      </c>
      <c r="G107" s="133">
        <v>0</v>
      </c>
      <c r="H107" s="133">
        <v>1</v>
      </c>
      <c r="I107" s="20"/>
      <c r="J107" s="20"/>
      <c r="K107" s="20"/>
      <c r="L107" s="20"/>
      <c r="M107" s="20"/>
      <c r="N107" s="20"/>
    </row>
    <row r="108" spans="1:14" x14ac:dyDescent="0.35">
      <c r="A108" s="214" t="s">
        <v>89</v>
      </c>
      <c r="B108" s="214">
        <v>141704</v>
      </c>
      <c r="C108" s="133" t="s">
        <v>100</v>
      </c>
      <c r="D108" s="133" t="s">
        <v>5904</v>
      </c>
      <c r="E108" s="133" t="s">
        <v>5912</v>
      </c>
      <c r="F108" s="133" t="s">
        <v>5920</v>
      </c>
      <c r="G108" s="133">
        <v>8</v>
      </c>
      <c r="H108" s="133">
        <v>21</v>
      </c>
      <c r="I108" s="20"/>
      <c r="J108" s="20"/>
      <c r="K108" s="20"/>
      <c r="L108" s="20"/>
      <c r="M108" s="20"/>
      <c r="N108" s="20"/>
    </row>
    <row r="109" spans="1:14" x14ac:dyDescent="0.35">
      <c r="A109" s="214" t="s">
        <v>89</v>
      </c>
      <c r="B109" s="214">
        <v>142320</v>
      </c>
      <c r="C109" s="133" t="s">
        <v>101</v>
      </c>
      <c r="D109" s="133" t="s">
        <v>5904</v>
      </c>
      <c r="E109" s="133" t="s">
        <v>5902</v>
      </c>
      <c r="F109" s="133" t="s">
        <v>5914</v>
      </c>
      <c r="G109" s="133">
        <v>0</v>
      </c>
      <c r="H109" s="133">
        <v>0</v>
      </c>
      <c r="I109" s="20"/>
      <c r="J109" s="20"/>
      <c r="K109" s="20"/>
      <c r="L109" s="20"/>
      <c r="M109" s="20"/>
      <c r="N109" s="20"/>
    </row>
    <row r="110" spans="1:14" x14ac:dyDescent="0.35">
      <c r="A110" s="214" t="s">
        <v>89</v>
      </c>
      <c r="B110" s="214">
        <v>143907</v>
      </c>
      <c r="C110" s="133" t="s">
        <v>102</v>
      </c>
      <c r="D110" s="133" t="s">
        <v>5904</v>
      </c>
      <c r="E110" s="133" t="s">
        <v>5907</v>
      </c>
      <c r="F110" s="133" t="s">
        <v>5908</v>
      </c>
      <c r="G110" s="133">
        <v>116</v>
      </c>
      <c r="H110" s="133">
        <v>130</v>
      </c>
      <c r="I110" s="20"/>
      <c r="J110" s="20"/>
      <c r="K110" s="20"/>
      <c r="L110" s="20"/>
      <c r="M110" s="20"/>
      <c r="N110" s="20"/>
    </row>
    <row r="111" spans="1:14" x14ac:dyDescent="0.35">
      <c r="A111" s="214" t="s">
        <v>89</v>
      </c>
      <c r="B111" s="214">
        <v>144606</v>
      </c>
      <c r="C111" s="133" t="s">
        <v>6077</v>
      </c>
      <c r="D111" s="133" t="s">
        <v>5904</v>
      </c>
      <c r="E111" s="133" t="s">
        <v>5907</v>
      </c>
      <c r="F111" s="133" t="s">
        <v>5908</v>
      </c>
      <c r="G111" s="133">
        <v>68</v>
      </c>
      <c r="H111" s="133">
        <v>52</v>
      </c>
      <c r="I111" s="20"/>
      <c r="J111" s="20"/>
      <c r="K111" s="20"/>
      <c r="L111" s="20"/>
      <c r="M111" s="20"/>
      <c r="N111" s="20"/>
    </row>
    <row r="112" spans="1:14" x14ac:dyDescent="0.35">
      <c r="A112" s="214" t="s">
        <v>89</v>
      </c>
      <c r="B112" s="214">
        <v>146320</v>
      </c>
      <c r="C112" s="133" t="s">
        <v>6078</v>
      </c>
      <c r="D112" s="133" t="s">
        <v>5904</v>
      </c>
      <c r="E112" s="133" t="s">
        <v>5907</v>
      </c>
      <c r="F112" s="133" t="s">
        <v>5908</v>
      </c>
      <c r="G112" s="133">
        <v>122</v>
      </c>
      <c r="H112" s="133">
        <v>99</v>
      </c>
      <c r="I112" s="20"/>
      <c r="J112" s="20"/>
      <c r="K112" s="20"/>
      <c r="L112" s="20"/>
      <c r="M112" s="20"/>
      <c r="N112" s="20"/>
    </row>
    <row r="113" spans="1:14" x14ac:dyDescent="0.35">
      <c r="A113" s="214" t="s">
        <v>89</v>
      </c>
      <c r="B113" s="214">
        <v>146455</v>
      </c>
      <c r="C113" s="133" t="s">
        <v>94</v>
      </c>
      <c r="D113" s="133" t="s">
        <v>5904</v>
      </c>
      <c r="E113" s="133" t="s">
        <v>5907</v>
      </c>
      <c r="F113" s="133" t="s">
        <v>5917</v>
      </c>
      <c r="G113" s="133">
        <v>220</v>
      </c>
      <c r="H113" s="133">
        <v>195</v>
      </c>
      <c r="I113" s="20"/>
      <c r="J113" s="20"/>
      <c r="K113" s="20"/>
      <c r="L113" s="20"/>
      <c r="M113" s="20"/>
      <c r="N113" s="20"/>
    </row>
    <row r="114" spans="1:14" x14ac:dyDescent="0.35">
      <c r="A114" s="214" t="s">
        <v>89</v>
      </c>
      <c r="B114" s="214">
        <v>146501</v>
      </c>
      <c r="C114" s="133" t="s">
        <v>6373</v>
      </c>
      <c r="D114" s="133" t="s">
        <v>5904</v>
      </c>
      <c r="E114" s="133" t="s">
        <v>5907</v>
      </c>
      <c r="F114" s="133" t="s">
        <v>5917</v>
      </c>
      <c r="G114" s="133">
        <v>110</v>
      </c>
      <c r="H114" s="133">
        <v>129</v>
      </c>
      <c r="I114" s="20"/>
      <c r="J114" s="20"/>
      <c r="K114" s="20"/>
      <c r="L114" s="20"/>
      <c r="M114" s="20"/>
      <c r="N114" s="20"/>
    </row>
    <row r="115" spans="1:14" x14ac:dyDescent="0.35">
      <c r="A115" s="214" t="s">
        <v>103</v>
      </c>
      <c r="B115" s="214">
        <v>109329</v>
      </c>
      <c r="C115" s="133" t="s">
        <v>106</v>
      </c>
      <c r="D115" s="133" t="s">
        <v>5904</v>
      </c>
      <c r="E115" s="133" t="s">
        <v>5907</v>
      </c>
      <c r="F115" s="133" t="s">
        <v>5911</v>
      </c>
      <c r="G115" s="133">
        <v>85</v>
      </c>
      <c r="H115" s="133">
        <v>89</v>
      </c>
      <c r="I115" s="20"/>
      <c r="J115" s="20"/>
      <c r="K115" s="20"/>
      <c r="L115" s="20"/>
      <c r="M115" s="20"/>
      <c r="N115" s="20"/>
    </row>
    <row r="116" spans="1:14" x14ac:dyDescent="0.35">
      <c r="A116" s="214" t="s">
        <v>103</v>
      </c>
      <c r="B116" s="214">
        <v>109346</v>
      </c>
      <c r="C116" s="133" t="s">
        <v>107</v>
      </c>
      <c r="D116" s="133" t="s">
        <v>5904</v>
      </c>
      <c r="E116" s="133" t="s">
        <v>5902</v>
      </c>
      <c r="F116" s="133" t="s">
        <v>5903</v>
      </c>
      <c r="G116" s="133">
        <v>0</v>
      </c>
      <c r="H116" s="133">
        <v>0</v>
      </c>
      <c r="I116" s="20"/>
      <c r="J116" s="20"/>
      <c r="K116" s="20"/>
      <c r="L116" s="20"/>
      <c r="M116" s="20"/>
      <c r="N116" s="20"/>
    </row>
    <row r="117" spans="1:14" x14ac:dyDescent="0.35">
      <c r="A117" s="214" t="s">
        <v>103</v>
      </c>
      <c r="B117" s="214">
        <v>109347</v>
      </c>
      <c r="C117" s="133" t="s">
        <v>108</v>
      </c>
      <c r="D117" s="133" t="s">
        <v>5904</v>
      </c>
      <c r="E117" s="133" t="s">
        <v>5902</v>
      </c>
      <c r="F117" s="133" t="s">
        <v>5903</v>
      </c>
      <c r="G117" s="133">
        <v>0</v>
      </c>
      <c r="H117" s="133">
        <v>0</v>
      </c>
      <c r="I117" s="20"/>
      <c r="J117" s="20"/>
      <c r="K117" s="20"/>
      <c r="L117" s="20"/>
      <c r="M117" s="20"/>
      <c r="N117" s="20"/>
    </row>
    <row r="118" spans="1:14" x14ac:dyDescent="0.35">
      <c r="A118" s="214" t="s">
        <v>103</v>
      </c>
      <c r="B118" s="214">
        <v>109348</v>
      </c>
      <c r="C118" s="133" t="s">
        <v>109</v>
      </c>
      <c r="D118" s="133" t="s">
        <v>5901</v>
      </c>
      <c r="E118" s="133" t="s">
        <v>5902</v>
      </c>
      <c r="F118" s="133" t="s">
        <v>5903</v>
      </c>
      <c r="G118" s="133">
        <v>0</v>
      </c>
      <c r="H118" s="133">
        <v>0</v>
      </c>
      <c r="I118" s="20"/>
      <c r="J118" s="20"/>
      <c r="K118" s="20"/>
      <c r="L118" s="20"/>
      <c r="M118" s="20"/>
      <c r="N118" s="20"/>
    </row>
    <row r="119" spans="1:14" x14ac:dyDescent="0.35">
      <c r="A119" s="214" t="s">
        <v>103</v>
      </c>
      <c r="B119" s="214">
        <v>109349</v>
      </c>
      <c r="C119" s="133" t="s">
        <v>6376</v>
      </c>
      <c r="D119" s="133" t="s">
        <v>5904</v>
      </c>
      <c r="E119" s="133" t="s">
        <v>5902</v>
      </c>
      <c r="F119" s="133" t="s">
        <v>5903</v>
      </c>
      <c r="G119" s="133">
        <v>0</v>
      </c>
      <c r="H119" s="133">
        <v>0</v>
      </c>
      <c r="I119" s="20"/>
      <c r="J119" s="20"/>
      <c r="K119" s="20"/>
      <c r="L119" s="20"/>
      <c r="M119" s="20"/>
      <c r="N119" s="20"/>
    </row>
    <row r="120" spans="1:14" x14ac:dyDescent="0.35">
      <c r="A120" s="214" t="s">
        <v>103</v>
      </c>
      <c r="B120" s="214">
        <v>109350</v>
      </c>
      <c r="C120" s="133" t="s">
        <v>110</v>
      </c>
      <c r="D120" s="133" t="s">
        <v>5904</v>
      </c>
      <c r="E120" s="133" t="s">
        <v>5902</v>
      </c>
      <c r="F120" s="133" t="s">
        <v>5903</v>
      </c>
      <c r="G120" s="133">
        <v>0</v>
      </c>
      <c r="H120" s="133">
        <v>0</v>
      </c>
      <c r="I120" s="20"/>
      <c r="J120" s="20"/>
      <c r="K120" s="20"/>
      <c r="L120" s="20"/>
      <c r="M120" s="20"/>
      <c r="N120" s="20"/>
    </row>
    <row r="121" spans="1:14" x14ac:dyDescent="0.35">
      <c r="A121" s="214" t="s">
        <v>103</v>
      </c>
      <c r="B121" s="214">
        <v>109360</v>
      </c>
      <c r="C121" s="133" t="s">
        <v>111</v>
      </c>
      <c r="D121" s="133" t="s">
        <v>5904</v>
      </c>
      <c r="E121" s="133" t="s">
        <v>5902</v>
      </c>
      <c r="F121" s="133" t="s">
        <v>5903</v>
      </c>
      <c r="G121" s="133">
        <v>0</v>
      </c>
      <c r="H121" s="133">
        <v>0</v>
      </c>
      <c r="I121" s="20"/>
      <c r="J121" s="20"/>
      <c r="K121" s="20"/>
      <c r="L121" s="20"/>
      <c r="M121" s="20"/>
      <c r="N121" s="20"/>
    </row>
    <row r="122" spans="1:14" x14ac:dyDescent="0.35">
      <c r="A122" s="214" t="s">
        <v>103</v>
      </c>
      <c r="B122" s="214">
        <v>109374</v>
      </c>
      <c r="C122" s="133" t="s">
        <v>112</v>
      </c>
      <c r="D122" s="133" t="s">
        <v>5904</v>
      </c>
      <c r="E122" s="133" t="s">
        <v>5902</v>
      </c>
      <c r="F122" s="133" t="s">
        <v>5903</v>
      </c>
      <c r="G122" s="133">
        <v>0</v>
      </c>
      <c r="H122" s="133">
        <v>0</v>
      </c>
      <c r="I122" s="20"/>
      <c r="J122" s="20"/>
      <c r="K122" s="20"/>
      <c r="L122" s="20"/>
      <c r="M122" s="20"/>
      <c r="N122" s="20"/>
    </row>
    <row r="123" spans="1:14" x14ac:dyDescent="0.35">
      <c r="A123" s="214" t="s">
        <v>103</v>
      </c>
      <c r="B123" s="214">
        <v>109379</v>
      </c>
      <c r="C123" s="133" t="s">
        <v>6374</v>
      </c>
      <c r="D123" s="133" t="s">
        <v>5904</v>
      </c>
      <c r="E123" s="133" t="s">
        <v>5902</v>
      </c>
      <c r="F123" s="133" t="s">
        <v>5903</v>
      </c>
      <c r="G123" s="133">
        <v>0</v>
      </c>
      <c r="H123" s="133">
        <v>0</v>
      </c>
      <c r="I123" s="20"/>
      <c r="J123" s="20"/>
      <c r="K123" s="20"/>
      <c r="L123" s="20"/>
      <c r="M123" s="20"/>
      <c r="N123" s="20"/>
    </row>
    <row r="124" spans="1:14" x14ac:dyDescent="0.35">
      <c r="A124" s="214" t="s">
        <v>103</v>
      </c>
      <c r="B124" s="214">
        <v>136311</v>
      </c>
      <c r="C124" s="133" t="s">
        <v>113</v>
      </c>
      <c r="D124" s="133" t="s">
        <v>5904</v>
      </c>
      <c r="E124" s="133" t="s">
        <v>5907</v>
      </c>
      <c r="F124" s="133" t="s">
        <v>5917</v>
      </c>
      <c r="G124" s="133">
        <v>64</v>
      </c>
      <c r="H124" s="133">
        <v>77</v>
      </c>
      <c r="I124" s="20"/>
      <c r="J124" s="20"/>
      <c r="K124" s="20"/>
      <c r="L124" s="20"/>
      <c r="M124" s="20"/>
      <c r="N124" s="20"/>
    </row>
    <row r="125" spans="1:14" x14ac:dyDescent="0.35">
      <c r="A125" s="214" t="s">
        <v>103</v>
      </c>
      <c r="B125" s="214">
        <v>136335</v>
      </c>
      <c r="C125" s="133" t="s">
        <v>114</v>
      </c>
      <c r="D125" s="133" t="s">
        <v>5904</v>
      </c>
      <c r="E125" s="133" t="s">
        <v>5907</v>
      </c>
      <c r="F125" s="133" t="s">
        <v>5917</v>
      </c>
      <c r="G125" s="133">
        <v>153</v>
      </c>
      <c r="H125" s="133">
        <v>156</v>
      </c>
      <c r="I125" s="20"/>
      <c r="J125" s="20"/>
      <c r="K125" s="20"/>
      <c r="L125" s="20"/>
      <c r="M125" s="20"/>
      <c r="N125" s="20"/>
    </row>
    <row r="126" spans="1:14" x14ac:dyDescent="0.35">
      <c r="A126" s="214" t="s">
        <v>103</v>
      </c>
      <c r="B126" s="214">
        <v>136483</v>
      </c>
      <c r="C126" s="133" t="s">
        <v>115</v>
      </c>
      <c r="D126" s="133" t="s">
        <v>5904</v>
      </c>
      <c r="E126" s="133" t="s">
        <v>5907</v>
      </c>
      <c r="F126" s="133" t="s">
        <v>5917</v>
      </c>
      <c r="G126" s="133">
        <v>109</v>
      </c>
      <c r="H126" s="133">
        <v>113</v>
      </c>
      <c r="I126" s="20"/>
      <c r="J126" s="20"/>
      <c r="K126" s="20"/>
      <c r="L126" s="20"/>
      <c r="M126" s="20"/>
      <c r="N126" s="20"/>
    </row>
    <row r="127" spans="1:14" x14ac:dyDescent="0.35">
      <c r="A127" s="214" t="s">
        <v>103</v>
      </c>
      <c r="B127" s="214">
        <v>136966</v>
      </c>
      <c r="C127" s="133" t="s">
        <v>117</v>
      </c>
      <c r="D127" s="133" t="s">
        <v>5901</v>
      </c>
      <c r="E127" s="133" t="s">
        <v>5907</v>
      </c>
      <c r="F127" s="133" t="s">
        <v>5917</v>
      </c>
      <c r="G127" s="133">
        <v>230</v>
      </c>
      <c r="H127" s="133">
        <v>0</v>
      </c>
      <c r="I127" s="20"/>
      <c r="J127" s="20"/>
      <c r="K127" s="20"/>
      <c r="L127" s="20"/>
      <c r="M127" s="20"/>
      <c r="N127" s="20"/>
    </row>
    <row r="128" spans="1:14" x14ac:dyDescent="0.35">
      <c r="A128" s="214" t="s">
        <v>103</v>
      </c>
      <c r="B128" s="214">
        <v>137493</v>
      </c>
      <c r="C128" s="133" t="s">
        <v>118</v>
      </c>
      <c r="D128" s="133" t="s">
        <v>5904</v>
      </c>
      <c r="E128" s="133" t="s">
        <v>5912</v>
      </c>
      <c r="F128" s="133" t="s">
        <v>5920</v>
      </c>
      <c r="G128" s="133">
        <v>4</v>
      </c>
      <c r="H128" s="133">
        <v>19</v>
      </c>
      <c r="I128" s="20"/>
      <c r="J128" s="20"/>
      <c r="K128" s="20"/>
      <c r="L128" s="20"/>
      <c r="M128" s="20"/>
      <c r="N128" s="20"/>
    </row>
    <row r="129" spans="1:14" x14ac:dyDescent="0.35">
      <c r="A129" s="214" t="s">
        <v>103</v>
      </c>
      <c r="B129" s="214">
        <v>137523</v>
      </c>
      <c r="C129" s="133" t="s">
        <v>119</v>
      </c>
      <c r="D129" s="133" t="s">
        <v>5904</v>
      </c>
      <c r="E129" s="133" t="s">
        <v>5907</v>
      </c>
      <c r="F129" s="133" t="s">
        <v>5917</v>
      </c>
      <c r="G129" s="133">
        <v>120</v>
      </c>
      <c r="H129" s="133">
        <v>108</v>
      </c>
      <c r="I129" s="20"/>
      <c r="J129" s="20"/>
      <c r="K129" s="20"/>
      <c r="L129" s="20"/>
      <c r="M129" s="20"/>
      <c r="N129" s="20"/>
    </row>
    <row r="130" spans="1:14" x14ac:dyDescent="0.35">
      <c r="A130" s="214" t="s">
        <v>103</v>
      </c>
      <c r="B130" s="214">
        <v>137548</v>
      </c>
      <c r="C130" s="133" t="s">
        <v>120</v>
      </c>
      <c r="D130" s="133" t="s">
        <v>5904</v>
      </c>
      <c r="E130" s="133" t="s">
        <v>5907</v>
      </c>
      <c r="F130" s="133" t="s">
        <v>5917</v>
      </c>
      <c r="G130" s="133">
        <v>64</v>
      </c>
      <c r="H130" s="133">
        <v>68</v>
      </c>
      <c r="I130" s="20"/>
      <c r="J130" s="20"/>
      <c r="K130" s="20"/>
      <c r="L130" s="20"/>
      <c r="M130" s="20"/>
      <c r="N130" s="20"/>
    </row>
    <row r="131" spans="1:14" x14ac:dyDescent="0.35">
      <c r="A131" s="214" t="s">
        <v>103</v>
      </c>
      <c r="B131" s="214">
        <v>138147</v>
      </c>
      <c r="C131" s="133" t="s">
        <v>6375</v>
      </c>
      <c r="D131" s="133" t="s">
        <v>5904</v>
      </c>
      <c r="E131" s="133" t="s">
        <v>5902</v>
      </c>
      <c r="F131" s="133" t="s">
        <v>5903</v>
      </c>
      <c r="G131" s="133">
        <v>0</v>
      </c>
      <c r="H131" s="133">
        <v>0</v>
      </c>
      <c r="I131" s="20"/>
      <c r="J131" s="20"/>
      <c r="K131" s="20"/>
      <c r="L131" s="20"/>
      <c r="M131" s="20"/>
      <c r="N131" s="20"/>
    </row>
    <row r="132" spans="1:14" x14ac:dyDescent="0.35">
      <c r="A132" s="214" t="s">
        <v>103</v>
      </c>
      <c r="B132" s="214">
        <v>138522</v>
      </c>
      <c r="C132" s="133" t="s">
        <v>121</v>
      </c>
      <c r="D132" s="133" t="s">
        <v>5904</v>
      </c>
      <c r="E132" s="133" t="s">
        <v>5907</v>
      </c>
      <c r="F132" s="133" t="s">
        <v>5917</v>
      </c>
      <c r="G132" s="133">
        <v>84</v>
      </c>
      <c r="H132" s="133">
        <v>129</v>
      </c>
      <c r="I132" s="20"/>
      <c r="J132" s="20"/>
      <c r="K132" s="20"/>
      <c r="L132" s="20"/>
      <c r="M132" s="20"/>
      <c r="N132" s="20"/>
    </row>
    <row r="133" spans="1:14" x14ac:dyDescent="0.35">
      <c r="A133" s="214" t="s">
        <v>103</v>
      </c>
      <c r="B133" s="214">
        <v>138985</v>
      </c>
      <c r="C133" s="133" t="s">
        <v>122</v>
      </c>
      <c r="D133" s="133" t="s">
        <v>5904</v>
      </c>
      <c r="E133" s="133" t="s">
        <v>5907</v>
      </c>
      <c r="F133" s="133" t="s">
        <v>5908</v>
      </c>
      <c r="G133" s="133">
        <v>32</v>
      </c>
      <c r="H133" s="133">
        <v>39</v>
      </c>
      <c r="I133" s="20"/>
      <c r="J133" s="20"/>
      <c r="K133" s="20"/>
      <c r="L133" s="20"/>
      <c r="M133" s="20"/>
      <c r="N133" s="20"/>
    </row>
    <row r="134" spans="1:14" x14ac:dyDescent="0.35">
      <c r="A134" s="214" t="s">
        <v>103</v>
      </c>
      <c r="B134" s="214">
        <v>140079</v>
      </c>
      <c r="C134" s="133" t="s">
        <v>123</v>
      </c>
      <c r="D134" s="133" t="s">
        <v>5904</v>
      </c>
      <c r="E134" s="133" t="s">
        <v>5912</v>
      </c>
      <c r="F134" s="133" t="s">
        <v>5920</v>
      </c>
      <c r="G134" s="133">
        <v>12</v>
      </c>
      <c r="H134" s="133">
        <v>18</v>
      </c>
      <c r="I134" s="20"/>
      <c r="J134" s="20"/>
      <c r="K134" s="20"/>
      <c r="L134" s="20"/>
      <c r="M134" s="20"/>
      <c r="N134" s="20"/>
    </row>
    <row r="135" spans="1:14" x14ac:dyDescent="0.35">
      <c r="A135" s="214" t="s">
        <v>103</v>
      </c>
      <c r="B135" s="214">
        <v>140677</v>
      </c>
      <c r="C135" s="133" t="s">
        <v>124</v>
      </c>
      <c r="D135" s="133" t="s">
        <v>5904</v>
      </c>
      <c r="E135" s="133" t="s">
        <v>5912</v>
      </c>
      <c r="F135" s="133" t="s">
        <v>5927</v>
      </c>
      <c r="G135" s="133">
        <v>0</v>
      </c>
      <c r="H135" s="133">
        <v>5</v>
      </c>
      <c r="I135" s="20"/>
      <c r="J135" s="20"/>
      <c r="K135" s="20"/>
      <c r="L135" s="20"/>
      <c r="M135" s="20"/>
      <c r="N135" s="20"/>
    </row>
    <row r="136" spans="1:14" x14ac:dyDescent="0.35">
      <c r="A136" s="214" t="s">
        <v>103</v>
      </c>
      <c r="B136" s="214">
        <v>142125</v>
      </c>
      <c r="C136" s="133" t="s">
        <v>125</v>
      </c>
      <c r="D136" s="133" t="s">
        <v>5904</v>
      </c>
      <c r="E136" s="133" t="s">
        <v>5907</v>
      </c>
      <c r="F136" s="133" t="s">
        <v>5930</v>
      </c>
      <c r="G136" s="133">
        <v>0</v>
      </c>
      <c r="H136" s="133">
        <v>0</v>
      </c>
      <c r="I136" s="20"/>
      <c r="J136" s="20"/>
      <c r="K136" s="20"/>
      <c r="L136" s="20"/>
      <c r="M136" s="20"/>
      <c r="N136" s="20"/>
    </row>
    <row r="137" spans="1:14" x14ac:dyDescent="0.35">
      <c r="A137" s="214" t="s">
        <v>103</v>
      </c>
      <c r="B137" s="214">
        <v>142127</v>
      </c>
      <c r="C137" s="133" t="s">
        <v>6079</v>
      </c>
      <c r="D137" s="133" t="s">
        <v>5904</v>
      </c>
      <c r="E137" s="133" t="s">
        <v>5907</v>
      </c>
      <c r="F137" s="133" t="s">
        <v>5930</v>
      </c>
      <c r="G137" s="133">
        <v>0</v>
      </c>
      <c r="H137" s="133">
        <v>0</v>
      </c>
      <c r="I137" s="20"/>
      <c r="J137" s="20"/>
      <c r="K137" s="20"/>
      <c r="L137" s="20"/>
      <c r="M137" s="20"/>
      <c r="N137" s="20"/>
    </row>
    <row r="138" spans="1:14" x14ac:dyDescent="0.35">
      <c r="A138" s="214" t="s">
        <v>103</v>
      </c>
      <c r="B138" s="214">
        <v>145482</v>
      </c>
      <c r="C138" s="133" t="s">
        <v>104</v>
      </c>
      <c r="D138" s="133" t="s">
        <v>5904</v>
      </c>
      <c r="E138" s="133" t="s">
        <v>5907</v>
      </c>
      <c r="F138" s="133" t="s">
        <v>5917</v>
      </c>
      <c r="G138" s="133">
        <v>106</v>
      </c>
      <c r="H138" s="133">
        <v>104</v>
      </c>
      <c r="I138" s="20"/>
      <c r="J138" s="20"/>
      <c r="K138" s="20"/>
      <c r="L138" s="20"/>
      <c r="M138" s="20"/>
      <c r="N138" s="20"/>
    </row>
    <row r="139" spans="1:14" x14ac:dyDescent="0.35">
      <c r="A139" s="214" t="s">
        <v>103</v>
      </c>
      <c r="B139" s="214">
        <v>146972</v>
      </c>
      <c r="C139" s="133" t="s">
        <v>116</v>
      </c>
      <c r="D139" s="133" t="s">
        <v>5905</v>
      </c>
      <c r="E139" s="133" t="s">
        <v>5907</v>
      </c>
      <c r="F139" s="133" t="s">
        <v>5917</v>
      </c>
      <c r="G139" s="133">
        <v>0</v>
      </c>
      <c r="H139" s="133">
        <v>176</v>
      </c>
      <c r="I139" s="20"/>
      <c r="J139" s="20"/>
      <c r="K139" s="20"/>
      <c r="L139" s="20"/>
      <c r="M139" s="20"/>
      <c r="N139" s="20"/>
    </row>
    <row r="140" spans="1:14" x14ac:dyDescent="0.35">
      <c r="A140" s="214" t="s">
        <v>103</v>
      </c>
      <c r="B140" s="214">
        <v>147801</v>
      </c>
      <c r="C140" s="133" t="s">
        <v>105</v>
      </c>
      <c r="D140" s="133" t="s">
        <v>5904</v>
      </c>
      <c r="E140" s="133" t="s">
        <v>5907</v>
      </c>
      <c r="F140" s="133" t="s">
        <v>5917</v>
      </c>
      <c r="G140" s="133">
        <v>21</v>
      </c>
      <c r="H140" s="133">
        <v>33</v>
      </c>
      <c r="I140" s="20"/>
      <c r="J140" s="20"/>
      <c r="K140" s="20"/>
      <c r="L140" s="20"/>
      <c r="M140" s="20"/>
      <c r="N140" s="20"/>
    </row>
    <row r="141" spans="1:14" x14ac:dyDescent="0.35">
      <c r="A141" s="214" t="s">
        <v>126</v>
      </c>
      <c r="B141" s="214">
        <v>109661</v>
      </c>
      <c r="C141" s="133" t="s">
        <v>127</v>
      </c>
      <c r="D141" s="133" t="s">
        <v>5904</v>
      </c>
      <c r="E141" s="133" t="s">
        <v>5907</v>
      </c>
      <c r="F141" s="133" t="s">
        <v>5924</v>
      </c>
      <c r="G141" s="133">
        <v>72</v>
      </c>
      <c r="H141" s="133">
        <v>79</v>
      </c>
      <c r="I141" s="20"/>
      <c r="J141" s="20"/>
      <c r="K141" s="20"/>
      <c r="L141" s="20"/>
      <c r="M141" s="20"/>
      <c r="N141" s="20"/>
    </row>
    <row r="142" spans="1:14" x14ac:dyDescent="0.35">
      <c r="A142" s="214" t="s">
        <v>126</v>
      </c>
      <c r="B142" s="214">
        <v>109690</v>
      </c>
      <c r="C142" s="133" t="s">
        <v>128</v>
      </c>
      <c r="D142" s="133" t="s">
        <v>5904</v>
      </c>
      <c r="E142" s="133" t="s">
        <v>5907</v>
      </c>
      <c r="F142" s="133" t="s">
        <v>5924</v>
      </c>
      <c r="G142" s="133">
        <v>116</v>
      </c>
      <c r="H142" s="133">
        <v>89</v>
      </c>
      <c r="I142" s="20"/>
      <c r="J142" s="20"/>
      <c r="K142" s="20"/>
      <c r="L142" s="20"/>
      <c r="M142" s="20"/>
      <c r="N142" s="20"/>
    </row>
    <row r="143" spans="1:14" x14ac:dyDescent="0.35">
      <c r="A143" s="214" t="s">
        <v>126</v>
      </c>
      <c r="B143" s="214">
        <v>109715</v>
      </c>
      <c r="C143" s="133" t="s">
        <v>129</v>
      </c>
      <c r="D143" s="133" t="s">
        <v>5904</v>
      </c>
      <c r="E143" s="133" t="s">
        <v>5902</v>
      </c>
      <c r="F143" s="133" t="s">
        <v>5903</v>
      </c>
      <c r="G143" s="133">
        <v>0</v>
      </c>
      <c r="H143" s="133">
        <v>0</v>
      </c>
      <c r="I143" s="20"/>
      <c r="J143" s="20"/>
      <c r="K143" s="20"/>
      <c r="L143" s="20"/>
      <c r="M143" s="20"/>
      <c r="N143" s="20"/>
    </row>
    <row r="144" spans="1:14" x14ac:dyDescent="0.35">
      <c r="A144" s="214" t="s">
        <v>126</v>
      </c>
      <c r="B144" s="214">
        <v>109717</v>
      </c>
      <c r="C144" s="133" t="s">
        <v>130</v>
      </c>
      <c r="D144" s="133" t="s">
        <v>5904</v>
      </c>
      <c r="E144" s="133" t="s">
        <v>5902</v>
      </c>
      <c r="F144" s="133" t="s">
        <v>5903</v>
      </c>
      <c r="G144" s="133">
        <v>0</v>
      </c>
      <c r="H144" s="133">
        <v>0</v>
      </c>
      <c r="I144" s="20"/>
      <c r="J144" s="20"/>
      <c r="K144" s="20"/>
      <c r="L144" s="20"/>
      <c r="M144" s="20"/>
      <c r="N144" s="20"/>
    </row>
    <row r="145" spans="1:14" x14ac:dyDescent="0.35">
      <c r="A145" s="214" t="s">
        <v>126</v>
      </c>
      <c r="B145" s="214">
        <v>109718</v>
      </c>
      <c r="C145" s="133" t="s">
        <v>131</v>
      </c>
      <c r="D145" s="133" t="s">
        <v>5905</v>
      </c>
      <c r="E145" s="133" t="s">
        <v>5902</v>
      </c>
      <c r="F145" s="133" t="s">
        <v>5903</v>
      </c>
      <c r="G145" s="133">
        <v>0</v>
      </c>
      <c r="H145" s="133">
        <v>0</v>
      </c>
      <c r="I145" s="20"/>
      <c r="J145" s="20"/>
      <c r="K145" s="20"/>
      <c r="L145" s="20"/>
      <c r="M145" s="20"/>
      <c r="N145" s="20"/>
    </row>
    <row r="146" spans="1:14" x14ac:dyDescent="0.35">
      <c r="A146" s="214" t="s">
        <v>126</v>
      </c>
      <c r="B146" s="214">
        <v>109720</v>
      </c>
      <c r="C146" s="133" t="s">
        <v>132</v>
      </c>
      <c r="D146" s="133" t="s">
        <v>5904</v>
      </c>
      <c r="E146" s="133" t="s">
        <v>5902</v>
      </c>
      <c r="F146" s="133" t="s">
        <v>5903</v>
      </c>
      <c r="G146" s="133">
        <v>0</v>
      </c>
      <c r="H146" s="133">
        <v>0</v>
      </c>
      <c r="I146" s="20"/>
      <c r="J146" s="20"/>
      <c r="K146" s="20"/>
      <c r="L146" s="20"/>
      <c r="M146" s="20"/>
      <c r="N146" s="20"/>
    </row>
    <row r="147" spans="1:14" x14ac:dyDescent="0.35">
      <c r="A147" s="214" t="s">
        <v>126</v>
      </c>
      <c r="B147" s="214">
        <v>109721</v>
      </c>
      <c r="C147" s="133" t="s">
        <v>133</v>
      </c>
      <c r="D147" s="133" t="s">
        <v>5904</v>
      </c>
      <c r="E147" s="133" t="s">
        <v>5902</v>
      </c>
      <c r="F147" s="133" t="s">
        <v>5903</v>
      </c>
      <c r="G147" s="133">
        <v>0</v>
      </c>
      <c r="H147" s="133">
        <v>0</v>
      </c>
      <c r="I147" s="20"/>
      <c r="J147" s="20"/>
      <c r="K147" s="20"/>
      <c r="L147" s="20"/>
      <c r="M147" s="20"/>
      <c r="N147" s="20"/>
    </row>
    <row r="148" spans="1:14" x14ac:dyDescent="0.35">
      <c r="A148" s="214" t="s">
        <v>126</v>
      </c>
      <c r="B148" s="214">
        <v>109727</v>
      </c>
      <c r="C148" s="133" t="s">
        <v>134</v>
      </c>
      <c r="D148" s="133" t="s">
        <v>5901</v>
      </c>
      <c r="E148" s="133" t="s">
        <v>5902</v>
      </c>
      <c r="F148" s="133" t="s">
        <v>5903</v>
      </c>
      <c r="G148" s="133">
        <v>0</v>
      </c>
      <c r="H148" s="133">
        <v>0</v>
      </c>
      <c r="I148" s="20"/>
      <c r="J148" s="20"/>
      <c r="K148" s="20"/>
      <c r="L148" s="20"/>
      <c r="M148" s="20"/>
      <c r="N148" s="20"/>
    </row>
    <row r="149" spans="1:14" x14ac:dyDescent="0.35">
      <c r="A149" s="214" t="s">
        <v>126</v>
      </c>
      <c r="B149" s="214">
        <v>109728</v>
      </c>
      <c r="C149" s="133" t="s">
        <v>135</v>
      </c>
      <c r="D149" s="133" t="s">
        <v>5904</v>
      </c>
      <c r="E149" s="133" t="s">
        <v>5902</v>
      </c>
      <c r="F149" s="133" t="s">
        <v>5903</v>
      </c>
      <c r="G149" s="133">
        <v>0</v>
      </c>
      <c r="H149" s="133">
        <v>0</v>
      </c>
      <c r="I149" s="20"/>
      <c r="J149" s="20"/>
      <c r="K149" s="20"/>
      <c r="L149" s="20"/>
      <c r="M149" s="20"/>
      <c r="N149" s="20"/>
    </row>
    <row r="150" spans="1:14" x14ac:dyDescent="0.35">
      <c r="A150" s="214" t="s">
        <v>126</v>
      </c>
      <c r="B150" s="214">
        <v>109742</v>
      </c>
      <c r="C150" s="133" t="s">
        <v>136</v>
      </c>
      <c r="D150" s="133" t="s">
        <v>5904</v>
      </c>
      <c r="E150" s="133" t="s">
        <v>5912</v>
      </c>
      <c r="F150" s="133" t="s">
        <v>5915</v>
      </c>
      <c r="G150" s="133">
        <v>4</v>
      </c>
      <c r="H150" s="133">
        <v>3</v>
      </c>
      <c r="I150" s="20"/>
      <c r="J150" s="20"/>
      <c r="K150" s="20"/>
      <c r="L150" s="20"/>
      <c r="M150" s="20"/>
      <c r="N150" s="20"/>
    </row>
    <row r="151" spans="1:14" x14ac:dyDescent="0.35">
      <c r="A151" s="214" t="s">
        <v>126</v>
      </c>
      <c r="B151" s="214">
        <v>135987</v>
      </c>
      <c r="C151" s="133" t="s">
        <v>6895</v>
      </c>
      <c r="D151" s="133" t="s">
        <v>5904</v>
      </c>
      <c r="E151" s="133" t="s">
        <v>5902</v>
      </c>
      <c r="F151" s="133" t="s">
        <v>5914</v>
      </c>
      <c r="G151" s="133">
        <v>0</v>
      </c>
      <c r="H151" s="133">
        <v>0</v>
      </c>
      <c r="I151" s="20"/>
      <c r="J151" s="20"/>
      <c r="K151" s="20"/>
      <c r="L151" s="20"/>
      <c r="M151" s="20"/>
      <c r="N151" s="20"/>
    </row>
    <row r="152" spans="1:14" x14ac:dyDescent="0.35">
      <c r="A152" s="214" t="s">
        <v>126</v>
      </c>
      <c r="B152" s="214">
        <v>135990</v>
      </c>
      <c r="C152" s="133" t="s">
        <v>137</v>
      </c>
      <c r="D152" s="133" t="s">
        <v>5904</v>
      </c>
      <c r="E152" s="133" t="s">
        <v>5902</v>
      </c>
      <c r="F152" s="133" t="s">
        <v>5914</v>
      </c>
      <c r="G152" s="133">
        <v>0</v>
      </c>
      <c r="H152" s="133">
        <v>0</v>
      </c>
      <c r="I152" s="20"/>
      <c r="J152" s="20"/>
      <c r="K152" s="20"/>
      <c r="L152" s="20"/>
      <c r="M152" s="20"/>
      <c r="N152" s="20"/>
    </row>
    <row r="153" spans="1:14" x14ac:dyDescent="0.35">
      <c r="A153" s="214" t="s">
        <v>126</v>
      </c>
      <c r="B153" s="214">
        <v>136085</v>
      </c>
      <c r="C153" s="133" t="s">
        <v>138</v>
      </c>
      <c r="D153" s="133" t="s">
        <v>5904</v>
      </c>
      <c r="E153" s="133" t="s">
        <v>5907</v>
      </c>
      <c r="F153" s="133" t="s">
        <v>5908</v>
      </c>
      <c r="G153" s="133">
        <v>119</v>
      </c>
      <c r="H153" s="133">
        <v>108</v>
      </c>
      <c r="I153" s="20"/>
      <c r="J153" s="20"/>
      <c r="K153" s="20"/>
      <c r="L153" s="20"/>
      <c r="M153" s="20"/>
      <c r="N153" s="20"/>
    </row>
    <row r="154" spans="1:14" x14ac:dyDescent="0.35">
      <c r="A154" s="214" t="s">
        <v>126</v>
      </c>
      <c r="B154" s="214">
        <v>136122</v>
      </c>
      <c r="C154" s="133" t="s">
        <v>6377</v>
      </c>
      <c r="D154" s="133" t="s">
        <v>5904</v>
      </c>
      <c r="E154" s="133" t="s">
        <v>5902</v>
      </c>
      <c r="F154" s="133" t="s">
        <v>5903</v>
      </c>
      <c r="G154" s="133">
        <v>0</v>
      </c>
      <c r="H154" s="133">
        <v>0</v>
      </c>
      <c r="I154" s="20"/>
      <c r="J154" s="20"/>
      <c r="K154" s="20"/>
      <c r="L154" s="20"/>
      <c r="M154" s="20"/>
      <c r="N154" s="20"/>
    </row>
    <row r="155" spans="1:14" x14ac:dyDescent="0.35">
      <c r="A155" s="214" t="s">
        <v>126</v>
      </c>
      <c r="B155" s="214">
        <v>136470</v>
      </c>
      <c r="C155" s="133" t="s">
        <v>139</v>
      </c>
      <c r="D155" s="133" t="s">
        <v>5904</v>
      </c>
      <c r="E155" s="133" t="s">
        <v>5907</v>
      </c>
      <c r="F155" s="133" t="s">
        <v>5917</v>
      </c>
      <c r="G155" s="133">
        <v>141</v>
      </c>
      <c r="H155" s="133">
        <v>131</v>
      </c>
      <c r="I155" s="20"/>
      <c r="J155" s="20"/>
      <c r="K155" s="20"/>
      <c r="L155" s="20"/>
      <c r="M155" s="20"/>
      <c r="N155" s="20"/>
    </row>
    <row r="156" spans="1:14" x14ac:dyDescent="0.35">
      <c r="A156" s="214" t="s">
        <v>126</v>
      </c>
      <c r="B156" s="214">
        <v>136471</v>
      </c>
      <c r="C156" s="133" t="s">
        <v>6080</v>
      </c>
      <c r="D156" s="133" t="s">
        <v>5904</v>
      </c>
      <c r="E156" s="133" t="s">
        <v>5907</v>
      </c>
      <c r="F156" s="133" t="s">
        <v>5917</v>
      </c>
      <c r="G156" s="133">
        <v>106</v>
      </c>
      <c r="H156" s="133">
        <v>105</v>
      </c>
      <c r="I156" s="20"/>
      <c r="J156" s="20"/>
      <c r="K156" s="20"/>
      <c r="L156" s="20"/>
      <c r="M156" s="20"/>
      <c r="N156" s="20"/>
    </row>
    <row r="157" spans="1:14" x14ac:dyDescent="0.35">
      <c r="A157" s="214" t="s">
        <v>126</v>
      </c>
      <c r="B157" s="214">
        <v>136552</v>
      </c>
      <c r="C157" s="133" t="s">
        <v>140</v>
      </c>
      <c r="D157" s="133" t="s">
        <v>5904</v>
      </c>
      <c r="E157" s="133" t="s">
        <v>5907</v>
      </c>
      <c r="F157" s="133" t="s">
        <v>5917</v>
      </c>
      <c r="G157" s="133">
        <v>69</v>
      </c>
      <c r="H157" s="133">
        <v>110</v>
      </c>
      <c r="I157" s="20"/>
      <c r="J157" s="20"/>
      <c r="K157" s="20"/>
      <c r="L157" s="20"/>
      <c r="M157" s="20"/>
      <c r="N157" s="20"/>
    </row>
    <row r="158" spans="1:14" x14ac:dyDescent="0.35">
      <c r="A158" s="214" t="s">
        <v>126</v>
      </c>
      <c r="B158" s="214">
        <v>137469</v>
      </c>
      <c r="C158" s="133" t="s">
        <v>141</v>
      </c>
      <c r="D158" s="133" t="s">
        <v>5904</v>
      </c>
      <c r="E158" s="133" t="s">
        <v>5912</v>
      </c>
      <c r="F158" s="133" t="s">
        <v>5920</v>
      </c>
      <c r="G158" s="133">
        <v>9</v>
      </c>
      <c r="H158" s="133">
        <v>8</v>
      </c>
      <c r="I158" s="20"/>
      <c r="J158" s="20"/>
      <c r="K158" s="20"/>
      <c r="L158" s="20"/>
      <c r="M158" s="20"/>
      <c r="N158" s="20"/>
    </row>
    <row r="159" spans="1:14" x14ac:dyDescent="0.35">
      <c r="A159" s="214" t="s">
        <v>126</v>
      </c>
      <c r="B159" s="214">
        <v>137522</v>
      </c>
      <c r="C159" s="133" t="s">
        <v>142</v>
      </c>
      <c r="D159" s="133" t="s">
        <v>5904</v>
      </c>
      <c r="E159" s="133" t="s">
        <v>5907</v>
      </c>
      <c r="F159" s="133" t="s">
        <v>5917</v>
      </c>
      <c r="G159" s="133">
        <v>0</v>
      </c>
      <c r="H159" s="133">
        <v>0</v>
      </c>
      <c r="I159" s="20"/>
      <c r="J159" s="20"/>
      <c r="K159" s="20"/>
      <c r="L159" s="20"/>
      <c r="M159" s="20"/>
      <c r="N159" s="20"/>
    </row>
    <row r="160" spans="1:14" x14ac:dyDescent="0.35">
      <c r="A160" s="214" t="s">
        <v>126</v>
      </c>
      <c r="B160" s="214">
        <v>138067</v>
      </c>
      <c r="C160" s="133" t="s">
        <v>143</v>
      </c>
      <c r="D160" s="133" t="s">
        <v>5904</v>
      </c>
      <c r="E160" s="133" t="s">
        <v>5907</v>
      </c>
      <c r="F160" s="133" t="s">
        <v>5917</v>
      </c>
      <c r="G160" s="133">
        <v>49</v>
      </c>
      <c r="H160" s="133">
        <v>52</v>
      </c>
      <c r="I160" s="20"/>
      <c r="J160" s="20"/>
      <c r="K160" s="20"/>
      <c r="L160" s="20"/>
      <c r="M160" s="20"/>
      <c r="N160" s="20"/>
    </row>
    <row r="161" spans="1:14" x14ac:dyDescent="0.35">
      <c r="A161" s="214" t="s">
        <v>126</v>
      </c>
      <c r="B161" s="214">
        <v>138228</v>
      </c>
      <c r="C161" s="133" t="s">
        <v>144</v>
      </c>
      <c r="D161" s="133" t="s">
        <v>5904</v>
      </c>
      <c r="E161" s="133" t="s">
        <v>5907</v>
      </c>
      <c r="F161" s="133" t="s">
        <v>5916</v>
      </c>
      <c r="G161" s="133">
        <v>52</v>
      </c>
      <c r="H161" s="133">
        <v>48</v>
      </c>
      <c r="I161" s="20"/>
      <c r="J161" s="20"/>
      <c r="K161" s="20"/>
      <c r="L161" s="20"/>
      <c r="M161" s="20"/>
      <c r="N161" s="20"/>
    </row>
    <row r="162" spans="1:14" x14ac:dyDescent="0.35">
      <c r="A162" s="214" t="s">
        <v>126</v>
      </c>
      <c r="B162" s="214">
        <v>139160</v>
      </c>
      <c r="C162" s="133" t="s">
        <v>145</v>
      </c>
      <c r="D162" s="133" t="s">
        <v>5904</v>
      </c>
      <c r="E162" s="133" t="s">
        <v>5907</v>
      </c>
      <c r="F162" s="133" t="s">
        <v>5917</v>
      </c>
      <c r="G162" s="133">
        <v>125</v>
      </c>
      <c r="H162" s="133">
        <v>124</v>
      </c>
      <c r="I162" s="20"/>
      <c r="J162" s="20"/>
      <c r="K162" s="20"/>
      <c r="L162" s="20"/>
      <c r="M162" s="20"/>
      <c r="N162" s="20"/>
    </row>
    <row r="163" spans="1:14" x14ac:dyDescent="0.35">
      <c r="A163" s="214" t="s">
        <v>126</v>
      </c>
      <c r="B163" s="214">
        <v>139320</v>
      </c>
      <c r="C163" s="133" t="s">
        <v>147</v>
      </c>
      <c r="D163" s="133" t="s">
        <v>5904</v>
      </c>
      <c r="E163" s="133" t="s">
        <v>5906</v>
      </c>
      <c r="F163" s="133" t="s">
        <v>5921</v>
      </c>
      <c r="G163" s="133">
        <v>0</v>
      </c>
      <c r="H163" s="133">
        <v>1</v>
      </c>
      <c r="I163" s="20"/>
      <c r="J163" s="20"/>
      <c r="K163" s="20"/>
      <c r="L163" s="20"/>
      <c r="M163" s="20"/>
      <c r="N163" s="20"/>
    </row>
    <row r="164" spans="1:14" x14ac:dyDescent="0.35">
      <c r="A164" s="214" t="s">
        <v>126</v>
      </c>
      <c r="B164" s="214">
        <v>139374</v>
      </c>
      <c r="C164" s="133" t="s">
        <v>148</v>
      </c>
      <c r="D164" s="133" t="s">
        <v>5904</v>
      </c>
      <c r="E164" s="133" t="s">
        <v>5912</v>
      </c>
      <c r="F164" s="133" t="s">
        <v>5920</v>
      </c>
      <c r="G164" s="133">
        <v>4</v>
      </c>
      <c r="H164" s="133">
        <v>9</v>
      </c>
      <c r="I164" s="20"/>
      <c r="J164" s="20"/>
      <c r="K164" s="20"/>
      <c r="L164" s="20"/>
      <c r="M164" s="20"/>
      <c r="N164" s="20"/>
    </row>
    <row r="165" spans="1:14" x14ac:dyDescent="0.35">
      <c r="A165" s="214" t="s">
        <v>126</v>
      </c>
      <c r="B165" s="214">
        <v>139517</v>
      </c>
      <c r="C165" s="133" t="s">
        <v>149</v>
      </c>
      <c r="D165" s="133" t="s">
        <v>5904</v>
      </c>
      <c r="E165" s="133" t="s">
        <v>5907</v>
      </c>
      <c r="F165" s="133" t="s">
        <v>5917</v>
      </c>
      <c r="G165" s="133">
        <v>69</v>
      </c>
      <c r="H165" s="133">
        <v>83</v>
      </c>
      <c r="I165" s="20"/>
      <c r="J165" s="20"/>
      <c r="K165" s="20"/>
      <c r="L165" s="20"/>
      <c r="M165" s="20"/>
      <c r="N165" s="20"/>
    </row>
    <row r="166" spans="1:14" x14ac:dyDescent="0.35">
      <c r="A166" s="214" t="s">
        <v>126</v>
      </c>
      <c r="B166" s="214">
        <v>139798</v>
      </c>
      <c r="C166" s="133" t="s">
        <v>150</v>
      </c>
      <c r="D166" s="133" t="s">
        <v>5904</v>
      </c>
      <c r="E166" s="133" t="s">
        <v>5907</v>
      </c>
      <c r="F166" s="133" t="s">
        <v>5922</v>
      </c>
      <c r="G166" s="133">
        <v>0</v>
      </c>
      <c r="H166" s="133">
        <v>0</v>
      </c>
      <c r="I166" s="20"/>
      <c r="J166" s="20"/>
      <c r="K166" s="20"/>
      <c r="L166" s="20"/>
      <c r="M166" s="20"/>
      <c r="N166" s="20"/>
    </row>
    <row r="167" spans="1:14" x14ac:dyDescent="0.35">
      <c r="A167" s="214" t="s">
        <v>126</v>
      </c>
      <c r="B167" s="214">
        <v>142387</v>
      </c>
      <c r="C167" s="133" t="s">
        <v>151</v>
      </c>
      <c r="D167" s="133" t="s">
        <v>5904</v>
      </c>
      <c r="E167" s="133" t="s">
        <v>5907</v>
      </c>
      <c r="F167" s="133" t="s">
        <v>5908</v>
      </c>
      <c r="G167" s="133">
        <v>67</v>
      </c>
      <c r="H167" s="133">
        <v>66</v>
      </c>
      <c r="I167" s="20"/>
      <c r="J167" s="20"/>
      <c r="K167" s="20"/>
      <c r="L167" s="20"/>
      <c r="M167" s="20"/>
      <c r="N167" s="20"/>
    </row>
    <row r="168" spans="1:14" x14ac:dyDescent="0.35">
      <c r="A168" s="214" t="s">
        <v>126</v>
      </c>
      <c r="B168" s="214">
        <v>144595</v>
      </c>
      <c r="C168" s="133" t="s">
        <v>152</v>
      </c>
      <c r="D168" s="133" t="s">
        <v>5904</v>
      </c>
      <c r="E168" s="133" t="s">
        <v>5907</v>
      </c>
      <c r="F168" s="133" t="s">
        <v>5916</v>
      </c>
      <c r="G168" s="133">
        <v>79</v>
      </c>
      <c r="H168" s="133">
        <v>73</v>
      </c>
      <c r="I168" s="20"/>
      <c r="J168" s="20"/>
      <c r="K168" s="20"/>
      <c r="L168" s="20"/>
      <c r="M168" s="20"/>
      <c r="N168" s="20"/>
    </row>
    <row r="169" spans="1:14" x14ac:dyDescent="0.35">
      <c r="A169" s="214" t="s">
        <v>126</v>
      </c>
      <c r="B169" s="214">
        <v>144807</v>
      </c>
      <c r="C169" s="133" t="s">
        <v>153</v>
      </c>
      <c r="D169" s="133" t="s">
        <v>5904</v>
      </c>
      <c r="E169" s="133" t="s">
        <v>5902</v>
      </c>
      <c r="F169" s="133" t="s">
        <v>5903</v>
      </c>
      <c r="G169" s="133">
        <v>0</v>
      </c>
      <c r="H169" s="133">
        <v>0</v>
      </c>
      <c r="I169" s="20"/>
      <c r="J169" s="20"/>
      <c r="K169" s="20"/>
      <c r="L169" s="20"/>
      <c r="M169" s="20"/>
      <c r="N169" s="20"/>
    </row>
    <row r="170" spans="1:14" x14ac:dyDescent="0.35">
      <c r="A170" s="214" t="s">
        <v>126</v>
      </c>
      <c r="B170" s="214">
        <v>145861</v>
      </c>
      <c r="C170" s="133" t="s">
        <v>146</v>
      </c>
      <c r="D170" s="133" t="s">
        <v>5904</v>
      </c>
      <c r="E170" s="133" t="s">
        <v>5907</v>
      </c>
      <c r="F170" s="133" t="s">
        <v>5917</v>
      </c>
      <c r="G170" s="133">
        <v>47</v>
      </c>
      <c r="H170" s="133">
        <v>48</v>
      </c>
      <c r="I170" s="20"/>
      <c r="J170" s="20"/>
      <c r="K170" s="20"/>
      <c r="L170" s="20"/>
      <c r="M170" s="20"/>
      <c r="N170" s="20"/>
    </row>
    <row r="171" spans="1:14" x14ac:dyDescent="0.35">
      <c r="A171" s="214" t="s">
        <v>154</v>
      </c>
      <c r="B171" s="214">
        <v>101481</v>
      </c>
      <c r="C171" s="133" t="s">
        <v>155</v>
      </c>
      <c r="D171" s="133" t="s">
        <v>5904</v>
      </c>
      <c r="E171" s="133" t="s">
        <v>5902</v>
      </c>
      <c r="F171" s="133" t="s">
        <v>5903</v>
      </c>
      <c r="G171" s="133">
        <v>0</v>
      </c>
      <c r="H171" s="133">
        <v>0</v>
      </c>
      <c r="I171" s="20"/>
      <c r="J171" s="20"/>
      <c r="K171" s="20"/>
      <c r="L171" s="20"/>
      <c r="M171" s="20"/>
      <c r="N171" s="20"/>
    </row>
    <row r="172" spans="1:14" x14ac:dyDescent="0.35">
      <c r="A172" s="214" t="s">
        <v>154</v>
      </c>
      <c r="B172" s="214">
        <v>101482</v>
      </c>
      <c r="C172" s="133" t="s">
        <v>156</v>
      </c>
      <c r="D172" s="133" t="s">
        <v>5904</v>
      </c>
      <c r="E172" s="133" t="s">
        <v>5902</v>
      </c>
      <c r="F172" s="133" t="s">
        <v>5903</v>
      </c>
      <c r="G172" s="133">
        <v>0</v>
      </c>
      <c r="H172" s="133">
        <v>0</v>
      </c>
      <c r="I172" s="20"/>
      <c r="J172" s="20"/>
      <c r="K172" s="20"/>
      <c r="L172" s="20"/>
      <c r="M172" s="20"/>
      <c r="N172" s="20"/>
    </row>
    <row r="173" spans="1:14" x14ac:dyDescent="0.35">
      <c r="A173" s="214" t="s">
        <v>154</v>
      </c>
      <c r="B173" s="214">
        <v>101484</v>
      </c>
      <c r="C173" s="133" t="s">
        <v>157</v>
      </c>
      <c r="D173" s="133" t="s">
        <v>5904</v>
      </c>
      <c r="E173" s="133" t="s">
        <v>5902</v>
      </c>
      <c r="F173" s="133" t="s">
        <v>5903</v>
      </c>
      <c r="G173" s="133">
        <v>0</v>
      </c>
      <c r="H173" s="133">
        <v>0</v>
      </c>
      <c r="I173" s="20"/>
      <c r="J173" s="20"/>
      <c r="K173" s="20"/>
      <c r="L173" s="20"/>
      <c r="M173" s="20"/>
      <c r="N173" s="20"/>
    </row>
    <row r="174" spans="1:14" x14ac:dyDescent="0.35">
      <c r="A174" s="214" t="s">
        <v>154</v>
      </c>
      <c r="B174" s="214">
        <v>101487</v>
      </c>
      <c r="C174" s="133" t="s">
        <v>158</v>
      </c>
      <c r="D174" s="133" t="s">
        <v>5904</v>
      </c>
      <c r="E174" s="133" t="s">
        <v>5912</v>
      </c>
      <c r="F174" s="133" t="s">
        <v>5915</v>
      </c>
      <c r="G174" s="133">
        <v>2</v>
      </c>
      <c r="H174" s="133">
        <v>3</v>
      </c>
      <c r="I174" s="20"/>
      <c r="J174" s="20"/>
      <c r="K174" s="20"/>
      <c r="L174" s="20"/>
      <c r="M174" s="20"/>
      <c r="N174" s="20"/>
    </row>
    <row r="175" spans="1:14" x14ac:dyDescent="0.35">
      <c r="A175" s="214" t="s">
        <v>154</v>
      </c>
      <c r="B175" s="214">
        <v>135677</v>
      </c>
      <c r="C175" s="133" t="s">
        <v>159</v>
      </c>
      <c r="D175" s="133" t="s">
        <v>5904</v>
      </c>
      <c r="E175" s="133" t="s">
        <v>5907</v>
      </c>
      <c r="F175" s="133" t="s">
        <v>5908</v>
      </c>
      <c r="G175" s="133">
        <v>72</v>
      </c>
      <c r="H175" s="133">
        <v>128</v>
      </c>
      <c r="I175" s="20"/>
      <c r="J175" s="20"/>
      <c r="K175" s="20"/>
      <c r="L175" s="20"/>
      <c r="M175" s="20"/>
      <c r="N175" s="20"/>
    </row>
    <row r="176" spans="1:14" x14ac:dyDescent="0.35">
      <c r="A176" s="214" t="s">
        <v>154</v>
      </c>
      <c r="B176" s="214">
        <v>135951</v>
      </c>
      <c r="C176" s="133" t="s">
        <v>160</v>
      </c>
      <c r="D176" s="133" t="s">
        <v>5904</v>
      </c>
      <c r="E176" s="133" t="s">
        <v>5907</v>
      </c>
      <c r="F176" s="133" t="s">
        <v>5908</v>
      </c>
      <c r="G176" s="133">
        <v>90</v>
      </c>
      <c r="H176" s="133">
        <v>87</v>
      </c>
      <c r="I176" s="20"/>
      <c r="J176" s="20"/>
      <c r="K176" s="20"/>
      <c r="L176" s="20"/>
      <c r="M176" s="20"/>
      <c r="N176" s="20"/>
    </row>
    <row r="177" spans="1:14" x14ac:dyDescent="0.35">
      <c r="A177" s="214" t="s">
        <v>154</v>
      </c>
      <c r="B177" s="214">
        <v>136334</v>
      </c>
      <c r="C177" s="133" t="s">
        <v>161</v>
      </c>
      <c r="D177" s="133" t="s">
        <v>5905</v>
      </c>
      <c r="E177" s="133" t="s">
        <v>5907</v>
      </c>
      <c r="F177" s="133" t="s">
        <v>5917</v>
      </c>
      <c r="G177" s="133">
        <v>0</v>
      </c>
      <c r="H177" s="133">
        <v>193</v>
      </c>
      <c r="I177" s="20"/>
      <c r="J177" s="20"/>
      <c r="K177" s="20"/>
      <c r="L177" s="20"/>
      <c r="M177" s="20"/>
      <c r="N177" s="20"/>
    </row>
    <row r="178" spans="1:14" x14ac:dyDescent="0.35">
      <c r="A178" s="214" t="s">
        <v>154</v>
      </c>
      <c r="B178" s="214">
        <v>136369</v>
      </c>
      <c r="C178" s="133" t="s">
        <v>162</v>
      </c>
      <c r="D178" s="133" t="s">
        <v>5904</v>
      </c>
      <c r="E178" s="133" t="s">
        <v>5907</v>
      </c>
      <c r="F178" s="133" t="s">
        <v>5917</v>
      </c>
      <c r="G178" s="133">
        <v>75</v>
      </c>
      <c r="H178" s="133">
        <v>149</v>
      </c>
      <c r="I178" s="20"/>
      <c r="J178" s="20"/>
      <c r="K178" s="20"/>
      <c r="L178" s="20"/>
      <c r="M178" s="20"/>
      <c r="N178" s="20"/>
    </row>
    <row r="179" spans="1:14" x14ac:dyDescent="0.35">
      <c r="A179" s="214" t="s">
        <v>154</v>
      </c>
      <c r="B179" s="214">
        <v>136538</v>
      </c>
      <c r="C179" s="133" t="s">
        <v>163</v>
      </c>
      <c r="D179" s="133" t="s">
        <v>5904</v>
      </c>
      <c r="E179" s="133" t="s">
        <v>5907</v>
      </c>
      <c r="F179" s="133" t="s">
        <v>5917</v>
      </c>
      <c r="G179" s="133">
        <v>79</v>
      </c>
      <c r="H179" s="133">
        <v>101</v>
      </c>
      <c r="I179" s="20"/>
      <c r="J179" s="20"/>
      <c r="K179" s="20"/>
      <c r="L179" s="20"/>
      <c r="M179" s="20"/>
      <c r="N179" s="20"/>
    </row>
    <row r="180" spans="1:14" x14ac:dyDescent="0.35">
      <c r="A180" s="214" t="s">
        <v>154</v>
      </c>
      <c r="B180" s="214">
        <v>136720</v>
      </c>
      <c r="C180" s="133" t="s">
        <v>164</v>
      </c>
      <c r="D180" s="133" t="s">
        <v>5904</v>
      </c>
      <c r="E180" s="133" t="s">
        <v>5907</v>
      </c>
      <c r="F180" s="133" t="s">
        <v>5917</v>
      </c>
      <c r="G180" s="133">
        <v>119</v>
      </c>
      <c r="H180" s="133">
        <v>114</v>
      </c>
      <c r="I180" s="20"/>
      <c r="J180" s="20"/>
      <c r="K180" s="20"/>
      <c r="L180" s="20"/>
      <c r="M180" s="20"/>
      <c r="N180" s="20"/>
    </row>
    <row r="181" spans="1:14" x14ac:dyDescent="0.35">
      <c r="A181" s="214" t="s">
        <v>154</v>
      </c>
      <c r="B181" s="214">
        <v>137138</v>
      </c>
      <c r="C181" s="133" t="s">
        <v>165</v>
      </c>
      <c r="D181" s="133" t="s">
        <v>5904</v>
      </c>
      <c r="E181" s="133" t="s">
        <v>5907</v>
      </c>
      <c r="F181" s="133" t="s">
        <v>5908</v>
      </c>
      <c r="G181" s="133">
        <v>54</v>
      </c>
      <c r="H181" s="133">
        <v>55</v>
      </c>
      <c r="I181" s="20"/>
      <c r="J181" s="20"/>
      <c r="K181" s="20"/>
      <c r="L181" s="20"/>
      <c r="M181" s="20"/>
      <c r="N181" s="20"/>
    </row>
    <row r="182" spans="1:14" x14ac:dyDescent="0.35">
      <c r="A182" s="214" t="s">
        <v>154</v>
      </c>
      <c r="B182" s="214">
        <v>137368</v>
      </c>
      <c r="C182" s="133" t="s">
        <v>166</v>
      </c>
      <c r="D182" s="133" t="s">
        <v>5905</v>
      </c>
      <c r="E182" s="133" t="s">
        <v>5907</v>
      </c>
      <c r="F182" s="133" t="s">
        <v>5917</v>
      </c>
      <c r="G182" s="133">
        <v>0</v>
      </c>
      <c r="H182" s="133">
        <v>196</v>
      </c>
      <c r="I182" s="20"/>
      <c r="J182" s="20"/>
      <c r="K182" s="20"/>
      <c r="L182" s="20"/>
      <c r="M182" s="20"/>
      <c r="N182" s="20"/>
    </row>
    <row r="183" spans="1:14" x14ac:dyDescent="0.35">
      <c r="A183" s="214" t="s">
        <v>154</v>
      </c>
      <c r="B183" s="214">
        <v>137423</v>
      </c>
      <c r="C183" s="133" t="s">
        <v>167</v>
      </c>
      <c r="D183" s="133" t="s">
        <v>5904</v>
      </c>
      <c r="E183" s="133" t="s">
        <v>5907</v>
      </c>
      <c r="F183" s="133" t="s">
        <v>5917</v>
      </c>
      <c r="G183" s="133">
        <v>69</v>
      </c>
      <c r="H183" s="133">
        <v>122</v>
      </c>
      <c r="I183" s="20"/>
      <c r="J183" s="20"/>
      <c r="K183" s="20"/>
      <c r="L183" s="20"/>
      <c r="M183" s="20"/>
      <c r="N183" s="20"/>
    </row>
    <row r="184" spans="1:14" x14ac:dyDescent="0.35">
      <c r="A184" s="214" t="s">
        <v>154</v>
      </c>
      <c r="B184" s="214">
        <v>137681</v>
      </c>
      <c r="C184" s="133" t="s">
        <v>168</v>
      </c>
      <c r="D184" s="133" t="s">
        <v>5901</v>
      </c>
      <c r="E184" s="133" t="s">
        <v>5907</v>
      </c>
      <c r="F184" s="133" t="s">
        <v>5917</v>
      </c>
      <c r="G184" s="133">
        <v>207</v>
      </c>
      <c r="H184" s="133">
        <v>0</v>
      </c>
      <c r="I184" s="20"/>
      <c r="J184" s="20"/>
      <c r="K184" s="20"/>
      <c r="L184" s="20"/>
      <c r="M184" s="20"/>
      <c r="N184" s="20"/>
    </row>
    <row r="185" spans="1:14" x14ac:dyDescent="0.35">
      <c r="A185" s="214" t="s">
        <v>154</v>
      </c>
      <c r="B185" s="214">
        <v>137769</v>
      </c>
      <c r="C185" s="133" t="s">
        <v>169</v>
      </c>
      <c r="D185" s="133" t="s">
        <v>5901</v>
      </c>
      <c r="E185" s="133" t="s">
        <v>5907</v>
      </c>
      <c r="F185" s="133" t="s">
        <v>5917</v>
      </c>
      <c r="G185" s="133">
        <v>223</v>
      </c>
      <c r="H185" s="133">
        <v>0</v>
      </c>
      <c r="I185" s="20"/>
      <c r="J185" s="20"/>
      <c r="K185" s="20"/>
      <c r="L185" s="20"/>
      <c r="M185" s="20"/>
      <c r="N185" s="20"/>
    </row>
    <row r="186" spans="1:14" x14ac:dyDescent="0.35">
      <c r="A186" s="214" t="s">
        <v>154</v>
      </c>
      <c r="B186" s="214">
        <v>137965</v>
      </c>
      <c r="C186" s="133" t="s">
        <v>170</v>
      </c>
      <c r="D186" s="133" t="s">
        <v>5901</v>
      </c>
      <c r="E186" s="133" t="s">
        <v>5907</v>
      </c>
      <c r="F186" s="133" t="s">
        <v>5917</v>
      </c>
      <c r="G186" s="133">
        <v>230</v>
      </c>
      <c r="H186" s="133">
        <v>0</v>
      </c>
      <c r="I186" s="20"/>
      <c r="J186" s="20"/>
      <c r="K186" s="20"/>
      <c r="L186" s="20"/>
      <c r="M186" s="20"/>
      <c r="N186" s="20"/>
    </row>
    <row r="187" spans="1:14" x14ac:dyDescent="0.35">
      <c r="A187" s="214" t="s">
        <v>154</v>
      </c>
      <c r="B187" s="214">
        <v>138386</v>
      </c>
      <c r="C187" s="133" t="s">
        <v>171</v>
      </c>
      <c r="D187" s="133" t="s">
        <v>5904</v>
      </c>
      <c r="E187" s="133" t="s">
        <v>5902</v>
      </c>
      <c r="F187" s="133" t="s">
        <v>5914</v>
      </c>
      <c r="G187" s="133">
        <v>0</v>
      </c>
      <c r="H187" s="133">
        <v>0</v>
      </c>
      <c r="I187" s="20"/>
      <c r="J187" s="20"/>
      <c r="K187" s="20"/>
      <c r="L187" s="20"/>
      <c r="M187" s="20"/>
      <c r="N187" s="20"/>
    </row>
    <row r="188" spans="1:14" x14ac:dyDescent="0.35">
      <c r="A188" s="214" t="s">
        <v>154</v>
      </c>
      <c r="B188" s="214">
        <v>138650</v>
      </c>
      <c r="C188" s="133" t="s">
        <v>172</v>
      </c>
      <c r="D188" s="133" t="s">
        <v>5905</v>
      </c>
      <c r="E188" s="133" t="s">
        <v>5907</v>
      </c>
      <c r="F188" s="133" t="s">
        <v>5917</v>
      </c>
      <c r="G188" s="133">
        <v>0</v>
      </c>
      <c r="H188" s="133">
        <v>171</v>
      </c>
      <c r="I188" s="20"/>
      <c r="J188" s="20"/>
      <c r="K188" s="20"/>
      <c r="L188" s="20"/>
      <c r="M188" s="20"/>
      <c r="N188" s="20"/>
    </row>
    <row r="189" spans="1:14" x14ac:dyDescent="0.35">
      <c r="A189" s="214" t="s">
        <v>154</v>
      </c>
      <c r="B189" s="214">
        <v>138686</v>
      </c>
      <c r="C189" s="133" t="s">
        <v>173</v>
      </c>
      <c r="D189" s="133" t="s">
        <v>5904</v>
      </c>
      <c r="E189" s="133" t="s">
        <v>5907</v>
      </c>
      <c r="F189" s="133" t="s">
        <v>5917</v>
      </c>
      <c r="G189" s="133">
        <v>88</v>
      </c>
      <c r="H189" s="133">
        <v>90</v>
      </c>
      <c r="I189" s="20"/>
      <c r="J189" s="20"/>
      <c r="K189" s="20"/>
      <c r="L189" s="20"/>
      <c r="M189" s="20"/>
      <c r="N189" s="20"/>
    </row>
    <row r="190" spans="1:14" x14ac:dyDescent="0.35">
      <c r="A190" s="214" t="s">
        <v>154</v>
      </c>
      <c r="B190" s="214">
        <v>140039</v>
      </c>
      <c r="C190" s="133" t="s">
        <v>174</v>
      </c>
      <c r="D190" s="133" t="s">
        <v>5904</v>
      </c>
      <c r="E190" s="133" t="s">
        <v>5902</v>
      </c>
      <c r="F190" s="133" t="s">
        <v>5903</v>
      </c>
      <c r="G190" s="133">
        <v>0</v>
      </c>
      <c r="H190" s="133">
        <v>0</v>
      </c>
      <c r="I190" s="20"/>
      <c r="J190" s="20"/>
      <c r="K190" s="20"/>
      <c r="L190" s="20"/>
      <c r="M190" s="20"/>
      <c r="N190" s="20"/>
    </row>
    <row r="191" spans="1:14" x14ac:dyDescent="0.35">
      <c r="A191" s="214" t="s">
        <v>154</v>
      </c>
      <c r="B191" s="214">
        <v>144041</v>
      </c>
      <c r="C191" s="133" t="s">
        <v>175</v>
      </c>
      <c r="D191" s="133" t="s">
        <v>5904</v>
      </c>
      <c r="E191" s="133" t="s">
        <v>5912</v>
      </c>
      <c r="F191" s="133" t="s">
        <v>5920</v>
      </c>
      <c r="G191" s="133">
        <v>0</v>
      </c>
      <c r="H191" s="133">
        <v>0</v>
      </c>
      <c r="I191" s="20"/>
      <c r="J191" s="20"/>
      <c r="K191" s="20"/>
      <c r="L191" s="20"/>
      <c r="M191" s="20"/>
      <c r="N191" s="20"/>
    </row>
    <row r="192" spans="1:14" x14ac:dyDescent="0.35">
      <c r="A192" s="214" t="s">
        <v>154</v>
      </c>
      <c r="B192" s="214">
        <v>144405</v>
      </c>
      <c r="C192" s="133" t="s">
        <v>6081</v>
      </c>
      <c r="D192" s="133" t="s">
        <v>5904</v>
      </c>
      <c r="E192" s="133" t="s">
        <v>5912</v>
      </c>
      <c r="F192" s="133" t="s">
        <v>5920</v>
      </c>
      <c r="G192" s="133">
        <v>6</v>
      </c>
      <c r="H192" s="133">
        <v>12</v>
      </c>
      <c r="I192" s="20"/>
      <c r="J192" s="20"/>
      <c r="K192" s="20"/>
      <c r="L192" s="20"/>
      <c r="M192" s="20"/>
      <c r="N192" s="20"/>
    </row>
    <row r="193" spans="1:14" x14ac:dyDescent="0.35">
      <c r="A193" s="214" t="s">
        <v>154</v>
      </c>
      <c r="B193" s="214">
        <v>144406</v>
      </c>
      <c r="C193" s="133" t="s">
        <v>6082</v>
      </c>
      <c r="D193" s="133" t="s">
        <v>5904</v>
      </c>
      <c r="E193" s="133" t="s">
        <v>5912</v>
      </c>
      <c r="F193" s="133" t="s">
        <v>5920</v>
      </c>
      <c r="G193" s="133">
        <v>0</v>
      </c>
      <c r="H193" s="133">
        <v>0</v>
      </c>
      <c r="I193" s="20"/>
      <c r="J193" s="20"/>
      <c r="K193" s="20"/>
      <c r="L193" s="20"/>
      <c r="M193" s="20"/>
      <c r="N193" s="20"/>
    </row>
    <row r="194" spans="1:14" x14ac:dyDescent="0.35">
      <c r="A194" s="214" t="s">
        <v>154</v>
      </c>
      <c r="B194" s="214">
        <v>144407</v>
      </c>
      <c r="C194" s="133" t="s">
        <v>6083</v>
      </c>
      <c r="D194" s="133" t="s">
        <v>5904</v>
      </c>
      <c r="E194" s="133" t="s">
        <v>5906</v>
      </c>
      <c r="F194" s="133" t="s">
        <v>5921</v>
      </c>
      <c r="G194" s="133">
        <v>0</v>
      </c>
      <c r="H194" s="133">
        <v>0</v>
      </c>
      <c r="I194" s="20"/>
      <c r="J194" s="20"/>
      <c r="K194" s="20"/>
      <c r="L194" s="20"/>
      <c r="M194" s="20"/>
      <c r="N194" s="20"/>
    </row>
    <row r="195" spans="1:14" x14ac:dyDescent="0.35">
      <c r="A195" s="214" t="s">
        <v>154</v>
      </c>
      <c r="B195" s="214">
        <v>145140</v>
      </c>
      <c r="C195" s="133" t="s">
        <v>177</v>
      </c>
      <c r="D195" s="133" t="s">
        <v>5904</v>
      </c>
      <c r="E195" s="133" t="s">
        <v>5907</v>
      </c>
      <c r="F195" s="133" t="s">
        <v>5908</v>
      </c>
      <c r="G195" s="133">
        <v>99</v>
      </c>
      <c r="H195" s="133">
        <v>130</v>
      </c>
      <c r="I195" s="20"/>
      <c r="J195" s="20"/>
      <c r="K195" s="20"/>
      <c r="L195" s="20"/>
      <c r="M195" s="20"/>
      <c r="N195" s="20"/>
    </row>
    <row r="196" spans="1:14" x14ac:dyDescent="0.35">
      <c r="A196" s="214" t="s">
        <v>154</v>
      </c>
      <c r="B196" s="214">
        <v>146378</v>
      </c>
      <c r="C196" s="133" t="s">
        <v>6084</v>
      </c>
      <c r="D196" s="133" t="s">
        <v>5904</v>
      </c>
      <c r="E196" s="133" t="s">
        <v>5907</v>
      </c>
      <c r="F196" s="133" t="s">
        <v>5908</v>
      </c>
      <c r="G196" s="133">
        <v>124</v>
      </c>
      <c r="H196" s="133">
        <v>117</v>
      </c>
      <c r="I196" s="20"/>
      <c r="J196" s="20"/>
      <c r="K196" s="20"/>
      <c r="L196" s="20"/>
      <c r="M196" s="20"/>
      <c r="N196" s="20"/>
    </row>
    <row r="197" spans="1:14" x14ac:dyDescent="0.35">
      <c r="A197" s="214" t="s">
        <v>154</v>
      </c>
      <c r="B197" s="214">
        <v>146885</v>
      </c>
      <c r="C197" s="133" t="s">
        <v>6896</v>
      </c>
      <c r="D197" s="133" t="s">
        <v>5904</v>
      </c>
      <c r="E197" s="133" t="s">
        <v>5912</v>
      </c>
      <c r="F197" s="133" t="s">
        <v>5920</v>
      </c>
      <c r="G197" s="133">
        <v>4</v>
      </c>
      <c r="H197" s="133">
        <v>17</v>
      </c>
      <c r="I197" s="20"/>
      <c r="J197" s="20"/>
      <c r="K197" s="20"/>
      <c r="L197" s="20"/>
      <c r="M197" s="20"/>
      <c r="N197" s="20"/>
    </row>
    <row r="198" spans="1:14" x14ac:dyDescent="0.35">
      <c r="A198" s="214" t="s">
        <v>154</v>
      </c>
      <c r="B198" s="214">
        <v>147071</v>
      </c>
      <c r="C198" s="133" t="s">
        <v>6378</v>
      </c>
      <c r="D198" s="133" t="s">
        <v>5904</v>
      </c>
      <c r="E198" s="133" t="s">
        <v>5912</v>
      </c>
      <c r="F198" s="133" t="s">
        <v>5925</v>
      </c>
      <c r="G198" s="133">
        <v>7</v>
      </c>
      <c r="H198" s="133">
        <v>13</v>
      </c>
      <c r="I198" s="20"/>
      <c r="J198" s="20"/>
      <c r="K198" s="20"/>
      <c r="L198" s="20"/>
      <c r="M198" s="20"/>
      <c r="N198" s="20"/>
    </row>
    <row r="199" spans="1:14" x14ac:dyDescent="0.35">
      <c r="A199" s="214" t="s">
        <v>178</v>
      </c>
      <c r="B199" s="214">
        <v>103146</v>
      </c>
      <c r="C199" s="133" t="s">
        <v>179</v>
      </c>
      <c r="D199" s="133" t="s">
        <v>5904</v>
      </c>
      <c r="E199" s="133" t="s">
        <v>5906</v>
      </c>
      <c r="F199" s="133" t="s">
        <v>5906</v>
      </c>
      <c r="G199" s="133">
        <v>0</v>
      </c>
      <c r="H199" s="133">
        <v>4</v>
      </c>
      <c r="I199" s="20"/>
      <c r="J199" s="20"/>
      <c r="K199" s="20"/>
      <c r="L199" s="20"/>
      <c r="M199" s="20"/>
      <c r="N199" s="20"/>
    </row>
    <row r="200" spans="1:14" x14ac:dyDescent="0.35">
      <c r="A200" s="214" t="s">
        <v>178</v>
      </c>
      <c r="B200" s="214">
        <v>103483</v>
      </c>
      <c r="C200" s="133" t="s">
        <v>180</v>
      </c>
      <c r="D200" s="133" t="s">
        <v>5901</v>
      </c>
      <c r="E200" s="133" t="s">
        <v>5907</v>
      </c>
      <c r="F200" s="133" t="s">
        <v>5910</v>
      </c>
      <c r="G200" s="133">
        <v>150</v>
      </c>
      <c r="H200" s="133">
        <v>0</v>
      </c>
      <c r="I200" s="20"/>
      <c r="J200" s="20"/>
      <c r="K200" s="20"/>
      <c r="L200" s="20"/>
      <c r="M200" s="20"/>
      <c r="N200" s="20"/>
    </row>
    <row r="201" spans="1:14" x14ac:dyDescent="0.35">
      <c r="A201" s="214" t="s">
        <v>178</v>
      </c>
      <c r="B201" s="214">
        <v>103486</v>
      </c>
      <c r="C201" s="133" t="s">
        <v>181</v>
      </c>
      <c r="D201" s="133" t="s">
        <v>5905</v>
      </c>
      <c r="E201" s="133" t="s">
        <v>5907</v>
      </c>
      <c r="F201" s="133" t="s">
        <v>5910</v>
      </c>
      <c r="G201" s="133">
        <v>0</v>
      </c>
      <c r="H201" s="133">
        <v>138</v>
      </c>
      <c r="I201" s="20"/>
      <c r="J201" s="20"/>
      <c r="K201" s="20"/>
      <c r="L201" s="20"/>
      <c r="M201" s="20"/>
      <c r="N201" s="20"/>
    </row>
    <row r="202" spans="1:14" x14ac:dyDescent="0.35">
      <c r="A202" s="214" t="s">
        <v>178</v>
      </c>
      <c r="B202" s="214">
        <v>103493</v>
      </c>
      <c r="C202" s="133" t="s">
        <v>182</v>
      </c>
      <c r="D202" s="133" t="s">
        <v>5901</v>
      </c>
      <c r="E202" s="133" t="s">
        <v>5907</v>
      </c>
      <c r="F202" s="133" t="s">
        <v>5910</v>
      </c>
      <c r="G202" s="133">
        <v>135</v>
      </c>
      <c r="H202" s="133">
        <v>0</v>
      </c>
      <c r="I202" s="20"/>
      <c r="J202" s="20"/>
      <c r="K202" s="20"/>
      <c r="L202" s="20"/>
      <c r="M202" s="20"/>
      <c r="N202" s="20"/>
    </row>
    <row r="203" spans="1:14" x14ac:dyDescent="0.35">
      <c r="A203" s="214" t="s">
        <v>178</v>
      </c>
      <c r="B203" s="214">
        <v>103497</v>
      </c>
      <c r="C203" s="133" t="s">
        <v>183</v>
      </c>
      <c r="D203" s="133" t="s">
        <v>5904</v>
      </c>
      <c r="E203" s="133" t="s">
        <v>5907</v>
      </c>
      <c r="F203" s="133" t="s">
        <v>5924</v>
      </c>
      <c r="G203" s="133">
        <v>82</v>
      </c>
      <c r="H203" s="133">
        <v>97</v>
      </c>
      <c r="I203" s="20"/>
      <c r="J203" s="20"/>
      <c r="K203" s="20"/>
      <c r="L203" s="20"/>
      <c r="M203" s="20"/>
      <c r="N203" s="20"/>
    </row>
    <row r="204" spans="1:14" x14ac:dyDescent="0.35">
      <c r="A204" s="214" t="s">
        <v>178</v>
      </c>
      <c r="B204" s="214">
        <v>103498</v>
      </c>
      <c r="C204" s="133" t="s">
        <v>6085</v>
      </c>
      <c r="D204" s="133" t="s">
        <v>5901</v>
      </c>
      <c r="E204" s="133" t="s">
        <v>5907</v>
      </c>
      <c r="F204" s="133" t="s">
        <v>5910</v>
      </c>
      <c r="G204" s="133">
        <v>160</v>
      </c>
      <c r="H204" s="133">
        <v>0</v>
      </c>
      <c r="I204" s="20"/>
      <c r="J204" s="20"/>
      <c r="K204" s="20"/>
      <c r="L204" s="20"/>
      <c r="M204" s="20"/>
      <c r="N204" s="20"/>
    </row>
    <row r="205" spans="1:14" x14ac:dyDescent="0.35">
      <c r="A205" s="214" t="s">
        <v>178</v>
      </c>
      <c r="B205" s="214">
        <v>103499</v>
      </c>
      <c r="C205" s="133" t="s">
        <v>184</v>
      </c>
      <c r="D205" s="133" t="s">
        <v>5901</v>
      </c>
      <c r="E205" s="133" t="s">
        <v>5907</v>
      </c>
      <c r="F205" s="133" t="s">
        <v>5924</v>
      </c>
      <c r="G205" s="133">
        <v>144</v>
      </c>
      <c r="H205" s="133">
        <v>0</v>
      </c>
      <c r="I205" s="20"/>
      <c r="J205" s="20"/>
      <c r="K205" s="20"/>
      <c r="L205" s="20"/>
      <c r="M205" s="20"/>
      <c r="N205" s="20"/>
    </row>
    <row r="206" spans="1:14" x14ac:dyDescent="0.35">
      <c r="A206" s="214" t="s">
        <v>178</v>
      </c>
      <c r="B206" s="214">
        <v>103500</v>
      </c>
      <c r="C206" s="133" t="s">
        <v>185</v>
      </c>
      <c r="D206" s="133" t="s">
        <v>5905</v>
      </c>
      <c r="E206" s="133" t="s">
        <v>5907</v>
      </c>
      <c r="F206" s="133" t="s">
        <v>5910</v>
      </c>
      <c r="G206" s="133">
        <v>0</v>
      </c>
      <c r="H206" s="133">
        <v>91</v>
      </c>
      <c r="I206" s="20"/>
      <c r="J206" s="20"/>
      <c r="K206" s="20"/>
      <c r="L206" s="20"/>
      <c r="M206" s="20"/>
      <c r="N206" s="20"/>
    </row>
    <row r="207" spans="1:14" x14ac:dyDescent="0.35">
      <c r="A207" s="214" t="s">
        <v>178</v>
      </c>
      <c r="B207" s="214">
        <v>103501</v>
      </c>
      <c r="C207" s="133" t="s">
        <v>186</v>
      </c>
      <c r="D207" s="133" t="s">
        <v>5905</v>
      </c>
      <c r="E207" s="133" t="s">
        <v>5907</v>
      </c>
      <c r="F207" s="133" t="s">
        <v>5910</v>
      </c>
      <c r="G207" s="133">
        <v>0</v>
      </c>
      <c r="H207" s="133">
        <v>135</v>
      </c>
      <c r="I207" s="20"/>
      <c r="J207" s="20"/>
      <c r="K207" s="20"/>
      <c r="L207" s="20"/>
      <c r="M207" s="20"/>
      <c r="N207" s="20"/>
    </row>
    <row r="208" spans="1:14" x14ac:dyDescent="0.35">
      <c r="A208" s="214" t="s">
        <v>178</v>
      </c>
      <c r="B208" s="214">
        <v>103503</v>
      </c>
      <c r="C208" s="133" t="s">
        <v>187</v>
      </c>
      <c r="D208" s="133" t="s">
        <v>5904</v>
      </c>
      <c r="E208" s="133" t="s">
        <v>5907</v>
      </c>
      <c r="F208" s="133" t="s">
        <v>5910</v>
      </c>
      <c r="G208" s="133">
        <v>91</v>
      </c>
      <c r="H208" s="133">
        <v>152</v>
      </c>
      <c r="I208" s="20"/>
      <c r="J208" s="20"/>
      <c r="K208" s="20"/>
      <c r="L208" s="20"/>
      <c r="M208" s="20"/>
      <c r="N208" s="20"/>
    </row>
    <row r="209" spans="1:14" x14ac:dyDescent="0.35">
      <c r="A209" s="214" t="s">
        <v>178</v>
      </c>
      <c r="B209" s="214">
        <v>103509</v>
      </c>
      <c r="C209" s="133" t="s">
        <v>188</v>
      </c>
      <c r="D209" s="133" t="s">
        <v>5904</v>
      </c>
      <c r="E209" s="133" t="s">
        <v>5907</v>
      </c>
      <c r="F209" s="133" t="s">
        <v>5910</v>
      </c>
      <c r="G209" s="133">
        <v>123</v>
      </c>
      <c r="H209" s="133">
        <v>121</v>
      </c>
      <c r="I209" s="20"/>
      <c r="J209" s="20"/>
      <c r="K209" s="20"/>
      <c r="L209" s="20"/>
      <c r="M209" s="20"/>
      <c r="N209" s="20"/>
    </row>
    <row r="210" spans="1:14" x14ac:dyDescent="0.35">
      <c r="A210" s="214" t="s">
        <v>178</v>
      </c>
      <c r="B210" s="214">
        <v>103514</v>
      </c>
      <c r="C210" s="133" t="s">
        <v>189</v>
      </c>
      <c r="D210" s="133" t="s">
        <v>5901</v>
      </c>
      <c r="E210" s="133" t="s">
        <v>5907</v>
      </c>
      <c r="F210" s="133" t="s">
        <v>5910</v>
      </c>
      <c r="G210" s="133">
        <v>329</v>
      </c>
      <c r="H210" s="133">
        <v>0</v>
      </c>
      <c r="I210" s="20"/>
      <c r="J210" s="20"/>
      <c r="K210" s="20"/>
      <c r="L210" s="20"/>
      <c r="M210" s="20"/>
      <c r="N210" s="20"/>
    </row>
    <row r="211" spans="1:14" x14ac:dyDescent="0.35">
      <c r="A211" s="214" t="s">
        <v>178</v>
      </c>
      <c r="B211" s="214">
        <v>103519</v>
      </c>
      <c r="C211" s="133" t="s">
        <v>190</v>
      </c>
      <c r="D211" s="133" t="s">
        <v>5904</v>
      </c>
      <c r="E211" s="133" t="s">
        <v>5907</v>
      </c>
      <c r="F211" s="133" t="s">
        <v>5924</v>
      </c>
      <c r="G211" s="133">
        <v>92</v>
      </c>
      <c r="H211" s="133">
        <v>160</v>
      </c>
      <c r="I211" s="20"/>
      <c r="J211" s="20"/>
      <c r="K211" s="20"/>
      <c r="L211" s="20"/>
      <c r="M211" s="20"/>
      <c r="N211" s="20"/>
    </row>
    <row r="212" spans="1:14" x14ac:dyDescent="0.35">
      <c r="A212" s="214" t="s">
        <v>178</v>
      </c>
      <c r="B212" s="214">
        <v>103531</v>
      </c>
      <c r="C212" s="133" t="s">
        <v>192</v>
      </c>
      <c r="D212" s="133" t="s">
        <v>5901</v>
      </c>
      <c r="E212" s="133" t="s">
        <v>5907</v>
      </c>
      <c r="F212" s="133" t="s">
        <v>5911</v>
      </c>
      <c r="G212" s="133">
        <v>169</v>
      </c>
      <c r="H212" s="133">
        <v>0</v>
      </c>
      <c r="I212" s="20"/>
      <c r="J212" s="20"/>
      <c r="K212" s="20"/>
      <c r="L212" s="20"/>
      <c r="M212" s="20"/>
      <c r="N212" s="20"/>
    </row>
    <row r="213" spans="1:14" x14ac:dyDescent="0.35">
      <c r="A213" s="214" t="s">
        <v>178</v>
      </c>
      <c r="B213" s="214">
        <v>103534</v>
      </c>
      <c r="C213" s="133" t="s">
        <v>193</v>
      </c>
      <c r="D213" s="133" t="s">
        <v>5904</v>
      </c>
      <c r="E213" s="133" t="s">
        <v>5907</v>
      </c>
      <c r="F213" s="133" t="s">
        <v>5911</v>
      </c>
      <c r="G213" s="133">
        <v>65</v>
      </c>
      <c r="H213" s="133">
        <v>61</v>
      </c>
      <c r="I213" s="20"/>
      <c r="J213" s="20"/>
      <c r="K213" s="20"/>
      <c r="L213" s="20"/>
      <c r="M213" s="20"/>
      <c r="N213" s="20"/>
    </row>
    <row r="214" spans="1:14" x14ac:dyDescent="0.35">
      <c r="A214" s="214" t="s">
        <v>178</v>
      </c>
      <c r="B214" s="214">
        <v>103539</v>
      </c>
      <c r="C214" s="133" t="s">
        <v>195</v>
      </c>
      <c r="D214" s="133" t="s">
        <v>5904</v>
      </c>
      <c r="E214" s="133" t="s">
        <v>5907</v>
      </c>
      <c r="F214" s="133" t="s">
        <v>5911</v>
      </c>
      <c r="G214" s="133">
        <v>76</v>
      </c>
      <c r="H214" s="133">
        <v>80</v>
      </c>
      <c r="I214" s="20"/>
      <c r="J214" s="20"/>
      <c r="K214" s="20"/>
      <c r="L214" s="20"/>
      <c r="M214" s="20"/>
      <c r="N214" s="20"/>
    </row>
    <row r="215" spans="1:14" x14ac:dyDescent="0.35">
      <c r="A215" s="214" t="s">
        <v>178</v>
      </c>
      <c r="B215" s="214">
        <v>103560</v>
      </c>
      <c r="C215" s="133" t="s">
        <v>197</v>
      </c>
      <c r="D215" s="133" t="s">
        <v>5904</v>
      </c>
      <c r="E215" s="133" t="s">
        <v>5907</v>
      </c>
      <c r="F215" s="133" t="s">
        <v>5911</v>
      </c>
      <c r="G215" s="133">
        <v>84</v>
      </c>
      <c r="H215" s="133">
        <v>116</v>
      </c>
      <c r="I215" s="20"/>
      <c r="J215" s="20"/>
      <c r="K215" s="20"/>
      <c r="L215" s="20"/>
      <c r="M215" s="20"/>
      <c r="N215" s="20"/>
    </row>
    <row r="216" spans="1:14" x14ac:dyDescent="0.35">
      <c r="A216" s="214" t="s">
        <v>178</v>
      </c>
      <c r="B216" s="214">
        <v>103562</v>
      </c>
      <c r="C216" s="133" t="s">
        <v>198</v>
      </c>
      <c r="D216" s="133" t="s">
        <v>5905</v>
      </c>
      <c r="E216" s="133" t="s">
        <v>5907</v>
      </c>
      <c r="F216" s="133" t="s">
        <v>5924</v>
      </c>
      <c r="G216" s="133">
        <v>0</v>
      </c>
      <c r="H216" s="133">
        <v>179</v>
      </c>
      <c r="I216" s="20"/>
      <c r="J216" s="20"/>
      <c r="K216" s="20"/>
      <c r="L216" s="20"/>
      <c r="M216" s="20"/>
      <c r="N216" s="20"/>
    </row>
    <row r="217" spans="1:14" x14ac:dyDescent="0.35">
      <c r="A217" s="214" t="s">
        <v>178</v>
      </c>
      <c r="B217" s="214">
        <v>103563</v>
      </c>
      <c r="C217" s="133" t="s">
        <v>199</v>
      </c>
      <c r="D217" s="133" t="s">
        <v>5904</v>
      </c>
      <c r="E217" s="133" t="s">
        <v>5907</v>
      </c>
      <c r="F217" s="133" t="s">
        <v>5924</v>
      </c>
      <c r="G217" s="133">
        <v>114</v>
      </c>
      <c r="H217" s="133">
        <v>118</v>
      </c>
      <c r="I217" s="20"/>
      <c r="J217" s="20"/>
      <c r="K217" s="20"/>
      <c r="L217" s="20"/>
      <c r="M217" s="20"/>
      <c r="N217" s="20"/>
    </row>
    <row r="218" spans="1:14" x14ac:dyDescent="0.35">
      <c r="A218" s="214" t="s">
        <v>178</v>
      </c>
      <c r="B218" s="214">
        <v>103564</v>
      </c>
      <c r="C218" s="133" t="s">
        <v>200</v>
      </c>
      <c r="D218" s="133" t="s">
        <v>5904</v>
      </c>
      <c r="E218" s="133" t="s">
        <v>5902</v>
      </c>
      <c r="F218" s="133" t="s">
        <v>5903</v>
      </c>
      <c r="G218" s="133">
        <v>0</v>
      </c>
      <c r="H218" s="133">
        <v>0</v>
      </c>
      <c r="I218" s="20"/>
      <c r="J218" s="20"/>
      <c r="K218" s="20"/>
      <c r="L218" s="20"/>
      <c r="M218" s="20"/>
      <c r="N218" s="20"/>
    </row>
    <row r="219" spans="1:14" x14ac:dyDescent="0.35">
      <c r="A219" s="214" t="s">
        <v>178</v>
      </c>
      <c r="B219" s="214">
        <v>103566</v>
      </c>
      <c r="C219" s="133" t="s">
        <v>1037</v>
      </c>
      <c r="D219" s="133" t="s">
        <v>5904</v>
      </c>
      <c r="E219" s="133" t="s">
        <v>5902</v>
      </c>
      <c r="F219" s="133" t="s">
        <v>5903</v>
      </c>
      <c r="G219" s="133">
        <v>0</v>
      </c>
      <c r="H219" s="133">
        <v>0</v>
      </c>
      <c r="I219" s="20"/>
      <c r="J219" s="20"/>
      <c r="K219" s="20"/>
      <c r="L219" s="20"/>
      <c r="M219" s="20"/>
      <c r="N219" s="20"/>
    </row>
    <row r="220" spans="1:14" x14ac:dyDescent="0.35">
      <c r="A220" s="214" t="s">
        <v>178</v>
      </c>
      <c r="B220" s="214">
        <v>103567</v>
      </c>
      <c r="C220" s="133" t="s">
        <v>202</v>
      </c>
      <c r="D220" s="133" t="s">
        <v>5901</v>
      </c>
      <c r="E220" s="133" t="s">
        <v>5902</v>
      </c>
      <c r="F220" s="133" t="s">
        <v>5903</v>
      </c>
      <c r="G220" s="133">
        <v>0</v>
      </c>
      <c r="H220" s="133">
        <v>0</v>
      </c>
      <c r="I220" s="20"/>
      <c r="J220" s="20"/>
      <c r="K220" s="20"/>
      <c r="L220" s="20"/>
      <c r="M220" s="20"/>
      <c r="N220" s="20"/>
    </row>
    <row r="221" spans="1:14" x14ac:dyDescent="0.35">
      <c r="A221" s="214" t="s">
        <v>178</v>
      </c>
      <c r="B221" s="214">
        <v>103568</v>
      </c>
      <c r="C221" s="133" t="s">
        <v>203</v>
      </c>
      <c r="D221" s="133" t="s">
        <v>5904</v>
      </c>
      <c r="E221" s="133" t="s">
        <v>5902</v>
      </c>
      <c r="F221" s="133" t="s">
        <v>5903</v>
      </c>
      <c r="G221" s="133">
        <v>0</v>
      </c>
      <c r="H221" s="133">
        <v>0</v>
      </c>
      <c r="I221" s="20"/>
      <c r="J221" s="20"/>
      <c r="K221" s="20"/>
      <c r="L221" s="20"/>
      <c r="M221" s="20"/>
      <c r="N221" s="20"/>
    </row>
    <row r="222" spans="1:14" x14ac:dyDescent="0.35">
      <c r="A222" s="214" t="s">
        <v>178</v>
      </c>
      <c r="B222" s="214">
        <v>103572</v>
      </c>
      <c r="C222" s="133" t="s">
        <v>6385</v>
      </c>
      <c r="D222" s="133" t="s">
        <v>5904</v>
      </c>
      <c r="E222" s="133" t="s">
        <v>5902</v>
      </c>
      <c r="F222" s="133" t="s">
        <v>5903</v>
      </c>
      <c r="G222" s="133">
        <v>0</v>
      </c>
      <c r="H222" s="133">
        <v>0</v>
      </c>
      <c r="I222" s="20"/>
      <c r="J222" s="20"/>
      <c r="K222" s="20"/>
      <c r="L222" s="20"/>
      <c r="M222" s="20"/>
      <c r="N222" s="20"/>
    </row>
    <row r="223" spans="1:14" x14ac:dyDescent="0.35">
      <c r="A223" s="214" t="s">
        <v>178</v>
      </c>
      <c r="B223" s="214">
        <v>103573</v>
      </c>
      <c r="C223" s="133" t="s">
        <v>6897</v>
      </c>
      <c r="D223" s="133" t="s">
        <v>5904</v>
      </c>
      <c r="E223" s="133" t="s">
        <v>5902</v>
      </c>
      <c r="F223" s="133" t="s">
        <v>5903</v>
      </c>
      <c r="G223" s="133">
        <v>0</v>
      </c>
      <c r="H223" s="133">
        <v>0</v>
      </c>
      <c r="I223" s="20"/>
      <c r="J223" s="20"/>
      <c r="K223" s="20"/>
      <c r="L223" s="20"/>
      <c r="M223" s="20"/>
      <c r="N223" s="20"/>
    </row>
    <row r="224" spans="1:14" x14ac:dyDescent="0.35">
      <c r="A224" s="214" t="s">
        <v>178</v>
      </c>
      <c r="B224" s="214">
        <v>103575</v>
      </c>
      <c r="C224" s="133" t="s">
        <v>204</v>
      </c>
      <c r="D224" s="133" t="s">
        <v>5905</v>
      </c>
      <c r="E224" s="133" t="s">
        <v>5902</v>
      </c>
      <c r="F224" s="133" t="s">
        <v>5903</v>
      </c>
      <c r="G224" s="133">
        <v>0</v>
      </c>
      <c r="H224" s="133">
        <v>0</v>
      </c>
      <c r="I224" s="20"/>
      <c r="J224" s="20"/>
      <c r="K224" s="20"/>
      <c r="L224" s="20"/>
      <c r="M224" s="20"/>
      <c r="N224" s="20"/>
    </row>
    <row r="225" spans="1:14" x14ac:dyDescent="0.35">
      <c r="A225" s="214" t="s">
        <v>178</v>
      </c>
      <c r="B225" s="214">
        <v>103576</v>
      </c>
      <c r="C225" s="133" t="s">
        <v>205</v>
      </c>
      <c r="D225" s="133" t="s">
        <v>5904</v>
      </c>
      <c r="E225" s="133" t="s">
        <v>5902</v>
      </c>
      <c r="F225" s="133" t="s">
        <v>5903</v>
      </c>
      <c r="G225" s="133">
        <v>0</v>
      </c>
      <c r="H225" s="133">
        <v>0</v>
      </c>
      <c r="I225" s="20"/>
      <c r="J225" s="20"/>
      <c r="K225" s="20"/>
      <c r="L225" s="20"/>
      <c r="M225" s="20"/>
      <c r="N225" s="20"/>
    </row>
    <row r="226" spans="1:14" x14ac:dyDescent="0.35">
      <c r="A226" s="214" t="s">
        <v>178</v>
      </c>
      <c r="B226" s="214">
        <v>103578</v>
      </c>
      <c r="C226" s="133" t="s">
        <v>6898</v>
      </c>
      <c r="D226" s="133" t="s">
        <v>5904</v>
      </c>
      <c r="E226" s="133" t="s">
        <v>5902</v>
      </c>
      <c r="F226" s="133" t="s">
        <v>5903</v>
      </c>
      <c r="G226" s="133">
        <v>0</v>
      </c>
      <c r="H226" s="133">
        <v>0</v>
      </c>
      <c r="I226" s="20"/>
      <c r="J226" s="20"/>
      <c r="K226" s="20"/>
      <c r="L226" s="20"/>
      <c r="M226" s="20"/>
      <c r="N226" s="20"/>
    </row>
    <row r="227" spans="1:14" x14ac:dyDescent="0.35">
      <c r="A227" s="214" t="s">
        <v>178</v>
      </c>
      <c r="B227" s="214">
        <v>103580</v>
      </c>
      <c r="C227" s="133" t="s">
        <v>206</v>
      </c>
      <c r="D227" s="133" t="s">
        <v>5904</v>
      </c>
      <c r="E227" s="133" t="s">
        <v>5902</v>
      </c>
      <c r="F227" s="133" t="s">
        <v>5903</v>
      </c>
      <c r="G227" s="133">
        <v>0</v>
      </c>
      <c r="H227" s="133">
        <v>0</v>
      </c>
      <c r="I227" s="20"/>
      <c r="J227" s="20"/>
      <c r="K227" s="20"/>
      <c r="L227" s="20"/>
      <c r="M227" s="20"/>
      <c r="N227" s="20"/>
    </row>
    <row r="228" spans="1:14" x14ac:dyDescent="0.35">
      <c r="A228" s="214" t="s">
        <v>178</v>
      </c>
      <c r="B228" s="214">
        <v>103584</v>
      </c>
      <c r="C228" s="133" t="s">
        <v>112</v>
      </c>
      <c r="D228" s="133" t="s">
        <v>5905</v>
      </c>
      <c r="E228" s="133" t="s">
        <v>5902</v>
      </c>
      <c r="F228" s="133" t="s">
        <v>5903</v>
      </c>
      <c r="G228" s="133">
        <v>0</v>
      </c>
      <c r="H228" s="133">
        <v>0</v>
      </c>
      <c r="I228" s="20"/>
      <c r="J228" s="20"/>
      <c r="K228" s="20"/>
      <c r="L228" s="20"/>
      <c r="M228" s="20"/>
      <c r="N228" s="20"/>
    </row>
    <row r="229" spans="1:14" x14ac:dyDescent="0.35">
      <c r="A229" s="214" t="s">
        <v>178</v>
      </c>
      <c r="B229" s="214">
        <v>103585</v>
      </c>
      <c r="C229" s="133" t="s">
        <v>207</v>
      </c>
      <c r="D229" s="133" t="s">
        <v>5901</v>
      </c>
      <c r="E229" s="133" t="s">
        <v>5902</v>
      </c>
      <c r="F229" s="133" t="s">
        <v>5903</v>
      </c>
      <c r="G229" s="133">
        <v>0</v>
      </c>
      <c r="H229" s="133">
        <v>0</v>
      </c>
      <c r="I229" s="20"/>
      <c r="J229" s="20"/>
      <c r="K229" s="20"/>
      <c r="L229" s="20"/>
      <c r="M229" s="20"/>
      <c r="N229" s="20"/>
    </row>
    <row r="230" spans="1:14" x14ac:dyDescent="0.35">
      <c r="A230" s="214" t="s">
        <v>178</v>
      </c>
      <c r="B230" s="214">
        <v>103586</v>
      </c>
      <c r="C230" s="133" t="s">
        <v>208</v>
      </c>
      <c r="D230" s="133" t="s">
        <v>5905</v>
      </c>
      <c r="E230" s="133" t="s">
        <v>5902</v>
      </c>
      <c r="F230" s="133" t="s">
        <v>5903</v>
      </c>
      <c r="G230" s="133">
        <v>0</v>
      </c>
      <c r="H230" s="133">
        <v>0</v>
      </c>
      <c r="I230" s="20"/>
      <c r="J230" s="20"/>
      <c r="K230" s="20"/>
      <c r="L230" s="20"/>
      <c r="M230" s="20"/>
      <c r="N230" s="20"/>
    </row>
    <row r="231" spans="1:14" x14ac:dyDescent="0.35">
      <c r="A231" s="214" t="s">
        <v>178</v>
      </c>
      <c r="B231" s="214">
        <v>103587</v>
      </c>
      <c r="C231" s="133" t="s">
        <v>209</v>
      </c>
      <c r="D231" s="133" t="s">
        <v>5904</v>
      </c>
      <c r="E231" s="133" t="s">
        <v>5902</v>
      </c>
      <c r="F231" s="133" t="s">
        <v>5903</v>
      </c>
      <c r="G231" s="133">
        <v>0</v>
      </c>
      <c r="H231" s="133">
        <v>0</v>
      </c>
      <c r="I231" s="20"/>
      <c r="J231" s="20"/>
      <c r="K231" s="20"/>
      <c r="L231" s="20"/>
      <c r="M231" s="20"/>
      <c r="N231" s="20"/>
    </row>
    <row r="232" spans="1:14" x14ac:dyDescent="0.35">
      <c r="A232" s="214" t="s">
        <v>178</v>
      </c>
      <c r="B232" s="214">
        <v>103588</v>
      </c>
      <c r="C232" s="133" t="s">
        <v>6899</v>
      </c>
      <c r="D232" s="133" t="s">
        <v>5904</v>
      </c>
      <c r="E232" s="133" t="s">
        <v>5902</v>
      </c>
      <c r="F232" s="133" t="s">
        <v>5914</v>
      </c>
      <c r="G232" s="133">
        <v>0</v>
      </c>
      <c r="H232" s="133">
        <v>0</v>
      </c>
      <c r="I232" s="20"/>
      <c r="J232" s="20"/>
      <c r="K232" s="20"/>
      <c r="L232" s="20"/>
      <c r="M232" s="20"/>
      <c r="N232" s="20"/>
    </row>
    <row r="233" spans="1:14" x14ac:dyDescent="0.35">
      <c r="A233" s="214" t="s">
        <v>178</v>
      </c>
      <c r="B233" s="214">
        <v>103591</v>
      </c>
      <c r="C233" s="133" t="s">
        <v>210</v>
      </c>
      <c r="D233" s="133" t="s">
        <v>5901</v>
      </c>
      <c r="E233" s="133" t="s">
        <v>5902</v>
      </c>
      <c r="F233" s="133" t="s">
        <v>5903</v>
      </c>
      <c r="G233" s="133">
        <v>0</v>
      </c>
      <c r="H233" s="133">
        <v>0</v>
      </c>
      <c r="I233" s="20"/>
      <c r="J233" s="20"/>
      <c r="K233" s="20"/>
      <c r="L233" s="20"/>
      <c r="M233" s="20"/>
      <c r="N233" s="20"/>
    </row>
    <row r="234" spans="1:14" x14ac:dyDescent="0.35">
      <c r="A234" s="214" t="s">
        <v>178</v>
      </c>
      <c r="B234" s="214">
        <v>103595</v>
      </c>
      <c r="C234" s="133" t="s">
        <v>211</v>
      </c>
      <c r="D234" s="133" t="s">
        <v>5901</v>
      </c>
      <c r="E234" s="133" t="s">
        <v>5902</v>
      </c>
      <c r="F234" s="133" t="s">
        <v>5903</v>
      </c>
      <c r="G234" s="133">
        <v>0</v>
      </c>
      <c r="H234" s="133">
        <v>0</v>
      </c>
      <c r="I234" s="20"/>
      <c r="J234" s="20"/>
      <c r="K234" s="20"/>
      <c r="L234" s="20"/>
      <c r="M234" s="20"/>
      <c r="N234" s="20"/>
    </row>
    <row r="235" spans="1:14" x14ac:dyDescent="0.35">
      <c r="A235" s="214" t="s">
        <v>178</v>
      </c>
      <c r="B235" s="214">
        <v>103600</v>
      </c>
      <c r="C235" s="133" t="s">
        <v>212</v>
      </c>
      <c r="D235" s="133" t="s">
        <v>5904</v>
      </c>
      <c r="E235" s="133" t="s">
        <v>5912</v>
      </c>
      <c r="F235" s="133" t="s">
        <v>5913</v>
      </c>
      <c r="G235" s="133">
        <v>0</v>
      </c>
      <c r="H235" s="133">
        <v>0</v>
      </c>
      <c r="I235" s="20"/>
      <c r="J235" s="20"/>
      <c r="K235" s="20"/>
      <c r="L235" s="20"/>
      <c r="M235" s="20"/>
      <c r="N235" s="20"/>
    </row>
    <row r="236" spans="1:14" x14ac:dyDescent="0.35">
      <c r="A236" s="214" t="s">
        <v>178</v>
      </c>
      <c r="B236" s="214">
        <v>103601</v>
      </c>
      <c r="C236" s="133" t="s">
        <v>213</v>
      </c>
      <c r="D236" s="133" t="s">
        <v>5904</v>
      </c>
      <c r="E236" s="133" t="s">
        <v>5912</v>
      </c>
      <c r="F236" s="133" t="s">
        <v>5915</v>
      </c>
      <c r="G236" s="133">
        <v>7</v>
      </c>
      <c r="H236" s="133">
        <v>8</v>
      </c>
      <c r="I236" s="20"/>
      <c r="J236" s="20"/>
      <c r="K236" s="20"/>
      <c r="L236" s="20"/>
      <c r="M236" s="20"/>
      <c r="N236" s="20"/>
    </row>
    <row r="237" spans="1:14" x14ac:dyDescent="0.35">
      <c r="A237" s="214" t="s">
        <v>178</v>
      </c>
      <c r="B237" s="214">
        <v>103603</v>
      </c>
      <c r="C237" s="133" t="s">
        <v>214</v>
      </c>
      <c r="D237" s="133" t="s">
        <v>5904</v>
      </c>
      <c r="E237" s="133" t="s">
        <v>5912</v>
      </c>
      <c r="F237" s="133" t="s">
        <v>5913</v>
      </c>
      <c r="G237" s="133">
        <v>0</v>
      </c>
      <c r="H237" s="133">
        <v>0</v>
      </c>
      <c r="I237" s="20"/>
      <c r="J237" s="20"/>
      <c r="K237" s="20"/>
      <c r="L237" s="20"/>
      <c r="M237" s="20"/>
      <c r="N237" s="20"/>
    </row>
    <row r="238" spans="1:14" x14ac:dyDescent="0.35">
      <c r="A238" s="214" t="s">
        <v>178</v>
      </c>
      <c r="B238" s="214">
        <v>103605</v>
      </c>
      <c r="C238" s="133" t="s">
        <v>215</v>
      </c>
      <c r="D238" s="133" t="s">
        <v>5904</v>
      </c>
      <c r="E238" s="133" t="s">
        <v>5912</v>
      </c>
      <c r="F238" s="133" t="s">
        <v>5915</v>
      </c>
      <c r="G238" s="133">
        <v>15</v>
      </c>
      <c r="H238" s="133">
        <v>14</v>
      </c>
      <c r="I238" s="20"/>
      <c r="J238" s="20"/>
      <c r="K238" s="20"/>
      <c r="L238" s="20"/>
      <c r="M238" s="20"/>
      <c r="N238" s="20"/>
    </row>
    <row r="239" spans="1:14" x14ac:dyDescent="0.35">
      <c r="A239" s="214" t="s">
        <v>178</v>
      </c>
      <c r="B239" s="214">
        <v>103606</v>
      </c>
      <c r="C239" s="133" t="s">
        <v>216</v>
      </c>
      <c r="D239" s="133" t="s">
        <v>5904</v>
      </c>
      <c r="E239" s="133" t="s">
        <v>5912</v>
      </c>
      <c r="F239" s="133" t="s">
        <v>5913</v>
      </c>
      <c r="G239" s="133">
        <v>4</v>
      </c>
      <c r="H239" s="133">
        <v>15</v>
      </c>
      <c r="I239" s="20"/>
      <c r="J239" s="20"/>
      <c r="K239" s="20"/>
      <c r="L239" s="20"/>
      <c r="M239" s="20"/>
      <c r="N239" s="20"/>
    </row>
    <row r="240" spans="1:14" x14ac:dyDescent="0.35">
      <c r="A240" s="214" t="s">
        <v>178</v>
      </c>
      <c r="B240" s="214">
        <v>103609</v>
      </c>
      <c r="C240" s="133" t="s">
        <v>217</v>
      </c>
      <c r="D240" s="133" t="s">
        <v>5905</v>
      </c>
      <c r="E240" s="133" t="s">
        <v>5912</v>
      </c>
      <c r="F240" s="133" t="s">
        <v>5915</v>
      </c>
      <c r="G240" s="133">
        <v>0</v>
      </c>
      <c r="H240" s="133">
        <v>0</v>
      </c>
      <c r="I240" s="20"/>
      <c r="J240" s="20"/>
      <c r="K240" s="20"/>
      <c r="L240" s="20"/>
      <c r="M240" s="20"/>
      <c r="N240" s="20"/>
    </row>
    <row r="241" spans="1:14" x14ac:dyDescent="0.35">
      <c r="A241" s="214" t="s">
        <v>178</v>
      </c>
      <c r="B241" s="214">
        <v>103611</v>
      </c>
      <c r="C241" s="133" t="s">
        <v>218</v>
      </c>
      <c r="D241" s="133" t="s">
        <v>5904</v>
      </c>
      <c r="E241" s="133" t="s">
        <v>5912</v>
      </c>
      <c r="F241" s="133" t="s">
        <v>5913</v>
      </c>
      <c r="G241" s="133">
        <v>2</v>
      </c>
      <c r="H241" s="133">
        <v>12</v>
      </c>
      <c r="I241" s="20"/>
      <c r="J241" s="20"/>
      <c r="K241" s="20"/>
      <c r="L241" s="20"/>
      <c r="M241" s="20"/>
      <c r="N241" s="20"/>
    </row>
    <row r="242" spans="1:14" x14ac:dyDescent="0.35">
      <c r="A242" s="214" t="s">
        <v>178</v>
      </c>
      <c r="B242" s="214">
        <v>103613</v>
      </c>
      <c r="C242" s="133" t="s">
        <v>219</v>
      </c>
      <c r="D242" s="133" t="s">
        <v>5904</v>
      </c>
      <c r="E242" s="133" t="s">
        <v>5912</v>
      </c>
      <c r="F242" s="133" t="s">
        <v>5913</v>
      </c>
      <c r="G242" s="133">
        <v>17</v>
      </c>
      <c r="H242" s="133">
        <v>40</v>
      </c>
      <c r="I242" s="20"/>
      <c r="J242" s="20"/>
      <c r="K242" s="20"/>
      <c r="L242" s="20"/>
      <c r="M242" s="20"/>
      <c r="N242" s="20"/>
    </row>
    <row r="243" spans="1:14" x14ac:dyDescent="0.35">
      <c r="A243" s="214" t="s">
        <v>178</v>
      </c>
      <c r="B243" s="214">
        <v>103614</v>
      </c>
      <c r="C243" s="133" t="s">
        <v>220</v>
      </c>
      <c r="D243" s="133" t="s">
        <v>5904</v>
      </c>
      <c r="E243" s="133" t="s">
        <v>5912</v>
      </c>
      <c r="F243" s="133" t="s">
        <v>5915</v>
      </c>
      <c r="G243" s="133">
        <v>4</v>
      </c>
      <c r="H243" s="133">
        <v>1</v>
      </c>
      <c r="I243" s="20"/>
      <c r="J243" s="20"/>
      <c r="K243" s="20"/>
      <c r="L243" s="20"/>
      <c r="M243" s="20"/>
      <c r="N243" s="20"/>
    </row>
    <row r="244" spans="1:14" x14ac:dyDescent="0.35">
      <c r="A244" s="214" t="s">
        <v>178</v>
      </c>
      <c r="B244" s="214">
        <v>103615</v>
      </c>
      <c r="C244" s="133" t="s">
        <v>221</v>
      </c>
      <c r="D244" s="133" t="s">
        <v>5904</v>
      </c>
      <c r="E244" s="133" t="s">
        <v>5912</v>
      </c>
      <c r="F244" s="133" t="s">
        <v>5913</v>
      </c>
      <c r="G244" s="133">
        <v>0</v>
      </c>
      <c r="H244" s="133">
        <v>0</v>
      </c>
      <c r="I244" s="20"/>
      <c r="J244" s="20"/>
      <c r="K244" s="20"/>
      <c r="L244" s="20"/>
      <c r="M244" s="20"/>
      <c r="N244" s="20"/>
    </row>
    <row r="245" spans="1:14" x14ac:dyDescent="0.35">
      <c r="A245" s="214" t="s">
        <v>178</v>
      </c>
      <c r="B245" s="214">
        <v>103617</v>
      </c>
      <c r="C245" s="133" t="s">
        <v>223</v>
      </c>
      <c r="D245" s="133" t="s">
        <v>5905</v>
      </c>
      <c r="E245" s="133" t="s">
        <v>5912</v>
      </c>
      <c r="F245" s="133" t="s">
        <v>5915</v>
      </c>
      <c r="G245" s="133">
        <v>0</v>
      </c>
      <c r="H245" s="133">
        <v>11</v>
      </c>
      <c r="I245" s="20"/>
      <c r="J245" s="20"/>
      <c r="K245" s="20"/>
      <c r="L245" s="20"/>
      <c r="M245" s="20"/>
      <c r="N245" s="20"/>
    </row>
    <row r="246" spans="1:14" x14ac:dyDescent="0.35">
      <c r="A246" s="214" t="s">
        <v>178</v>
      </c>
      <c r="B246" s="214">
        <v>103619</v>
      </c>
      <c r="C246" s="133" t="s">
        <v>224</v>
      </c>
      <c r="D246" s="133" t="s">
        <v>5904</v>
      </c>
      <c r="E246" s="133" t="s">
        <v>5912</v>
      </c>
      <c r="F246" s="133" t="s">
        <v>5915</v>
      </c>
      <c r="G246" s="133">
        <v>8</v>
      </c>
      <c r="H246" s="133">
        <v>15</v>
      </c>
      <c r="I246" s="20"/>
      <c r="J246" s="20"/>
      <c r="K246" s="20"/>
      <c r="L246" s="20"/>
      <c r="M246" s="20"/>
      <c r="N246" s="20"/>
    </row>
    <row r="247" spans="1:14" x14ac:dyDescent="0.35">
      <c r="A247" s="214" t="s">
        <v>178</v>
      </c>
      <c r="B247" s="214">
        <v>103622</v>
      </c>
      <c r="C247" s="133" t="s">
        <v>225</v>
      </c>
      <c r="D247" s="133" t="s">
        <v>5904</v>
      </c>
      <c r="E247" s="133" t="s">
        <v>5912</v>
      </c>
      <c r="F247" s="133" t="s">
        <v>5913</v>
      </c>
      <c r="G247" s="133">
        <v>3</v>
      </c>
      <c r="H247" s="133">
        <v>18</v>
      </c>
      <c r="I247" s="20"/>
      <c r="J247" s="20"/>
      <c r="K247" s="20"/>
      <c r="L247" s="20"/>
      <c r="M247" s="20"/>
      <c r="N247" s="20"/>
    </row>
    <row r="248" spans="1:14" x14ac:dyDescent="0.35">
      <c r="A248" s="214" t="s">
        <v>178</v>
      </c>
      <c r="B248" s="214">
        <v>103623</v>
      </c>
      <c r="C248" s="133" t="s">
        <v>226</v>
      </c>
      <c r="D248" s="133" t="s">
        <v>5904</v>
      </c>
      <c r="E248" s="133" t="s">
        <v>5912</v>
      </c>
      <c r="F248" s="133" t="s">
        <v>5915</v>
      </c>
      <c r="G248" s="133">
        <v>0</v>
      </c>
      <c r="H248" s="133">
        <v>0</v>
      </c>
      <c r="I248" s="20"/>
      <c r="J248" s="20"/>
      <c r="K248" s="20"/>
      <c r="L248" s="20"/>
      <c r="M248" s="20"/>
      <c r="N248" s="20"/>
    </row>
    <row r="249" spans="1:14" x14ac:dyDescent="0.35">
      <c r="A249" s="214" t="s">
        <v>178</v>
      </c>
      <c r="B249" s="214">
        <v>103625</v>
      </c>
      <c r="C249" s="133" t="s">
        <v>227</v>
      </c>
      <c r="D249" s="133" t="s">
        <v>5904</v>
      </c>
      <c r="E249" s="133" t="s">
        <v>5912</v>
      </c>
      <c r="F249" s="133" t="s">
        <v>5913</v>
      </c>
      <c r="G249" s="133">
        <v>4</v>
      </c>
      <c r="H249" s="133">
        <v>12</v>
      </c>
      <c r="I249" s="20"/>
      <c r="J249" s="20"/>
      <c r="K249" s="20"/>
      <c r="L249" s="20"/>
      <c r="M249" s="20"/>
      <c r="N249" s="20"/>
    </row>
    <row r="250" spans="1:14" x14ac:dyDescent="0.35">
      <c r="A250" s="214" t="s">
        <v>178</v>
      </c>
      <c r="B250" s="214">
        <v>103626</v>
      </c>
      <c r="C250" s="133" t="s">
        <v>228</v>
      </c>
      <c r="D250" s="133" t="s">
        <v>5904</v>
      </c>
      <c r="E250" s="133" t="s">
        <v>5912</v>
      </c>
      <c r="F250" s="133" t="s">
        <v>5915</v>
      </c>
      <c r="G250" s="133">
        <v>0</v>
      </c>
      <c r="H250" s="133">
        <v>0</v>
      </c>
      <c r="I250" s="20"/>
      <c r="J250" s="20"/>
      <c r="K250" s="20"/>
      <c r="L250" s="20"/>
      <c r="M250" s="20"/>
      <c r="N250" s="20"/>
    </row>
    <row r="251" spans="1:14" x14ac:dyDescent="0.35">
      <c r="A251" s="214" t="s">
        <v>178</v>
      </c>
      <c r="B251" s="214">
        <v>103627</v>
      </c>
      <c r="C251" s="133" t="s">
        <v>229</v>
      </c>
      <c r="D251" s="133" t="s">
        <v>5904</v>
      </c>
      <c r="E251" s="133" t="s">
        <v>5912</v>
      </c>
      <c r="F251" s="133" t="s">
        <v>5915</v>
      </c>
      <c r="G251" s="133">
        <v>0</v>
      </c>
      <c r="H251" s="133">
        <v>0</v>
      </c>
      <c r="I251" s="20"/>
      <c r="J251" s="20"/>
      <c r="K251" s="20"/>
      <c r="L251" s="20"/>
      <c r="M251" s="20"/>
      <c r="N251" s="20"/>
    </row>
    <row r="252" spans="1:14" x14ac:dyDescent="0.35">
      <c r="A252" s="214" t="s">
        <v>178</v>
      </c>
      <c r="B252" s="214">
        <v>103628</v>
      </c>
      <c r="C252" s="133" t="s">
        <v>230</v>
      </c>
      <c r="D252" s="133" t="s">
        <v>5904</v>
      </c>
      <c r="E252" s="133" t="s">
        <v>5912</v>
      </c>
      <c r="F252" s="133" t="s">
        <v>5915</v>
      </c>
      <c r="G252" s="133">
        <v>4</v>
      </c>
      <c r="H252" s="133">
        <v>14</v>
      </c>
      <c r="I252" s="20"/>
      <c r="J252" s="20"/>
      <c r="K252" s="20"/>
      <c r="L252" s="20"/>
      <c r="M252" s="20"/>
      <c r="N252" s="20"/>
    </row>
    <row r="253" spans="1:14" x14ac:dyDescent="0.35">
      <c r="A253" s="214" t="s">
        <v>178</v>
      </c>
      <c r="B253" s="214">
        <v>103630</v>
      </c>
      <c r="C253" s="133" t="s">
        <v>231</v>
      </c>
      <c r="D253" s="133" t="s">
        <v>5904</v>
      </c>
      <c r="E253" s="133" t="s">
        <v>5912</v>
      </c>
      <c r="F253" s="133" t="s">
        <v>5913</v>
      </c>
      <c r="G253" s="133">
        <v>0</v>
      </c>
      <c r="H253" s="133">
        <v>0</v>
      </c>
      <c r="I253" s="20"/>
      <c r="J253" s="20"/>
      <c r="K253" s="20"/>
      <c r="L253" s="20"/>
      <c r="M253" s="20"/>
      <c r="N253" s="20"/>
    </row>
    <row r="254" spans="1:14" x14ac:dyDescent="0.35">
      <c r="A254" s="214" t="s">
        <v>178</v>
      </c>
      <c r="B254" s="214">
        <v>103632</v>
      </c>
      <c r="C254" s="133" t="s">
        <v>232</v>
      </c>
      <c r="D254" s="133" t="s">
        <v>5904</v>
      </c>
      <c r="E254" s="133" t="s">
        <v>5912</v>
      </c>
      <c r="F254" s="133" t="s">
        <v>5915</v>
      </c>
      <c r="G254" s="133">
        <v>1</v>
      </c>
      <c r="H254" s="133">
        <v>18</v>
      </c>
      <c r="I254" s="20"/>
      <c r="J254" s="20"/>
      <c r="K254" s="20"/>
      <c r="L254" s="20"/>
      <c r="M254" s="20"/>
      <c r="N254" s="20"/>
    </row>
    <row r="255" spans="1:14" x14ac:dyDescent="0.35">
      <c r="A255" s="214" t="s">
        <v>178</v>
      </c>
      <c r="B255" s="214">
        <v>130244</v>
      </c>
      <c r="C255" s="133" t="s">
        <v>233</v>
      </c>
      <c r="D255" s="133" t="s">
        <v>5904</v>
      </c>
      <c r="E255" s="133" t="s">
        <v>5902</v>
      </c>
      <c r="F255" s="133" t="s">
        <v>5903</v>
      </c>
      <c r="G255" s="133">
        <v>0</v>
      </c>
      <c r="H255" s="133">
        <v>0</v>
      </c>
      <c r="I255" s="20"/>
      <c r="J255" s="20"/>
      <c r="K255" s="20"/>
      <c r="L255" s="20"/>
      <c r="M255" s="20"/>
      <c r="N255" s="20"/>
    </row>
    <row r="256" spans="1:14" x14ac:dyDescent="0.35">
      <c r="A256" s="214" t="s">
        <v>178</v>
      </c>
      <c r="B256" s="214">
        <v>131164</v>
      </c>
      <c r="C256" s="133" t="s">
        <v>6388</v>
      </c>
      <c r="D256" s="133" t="s">
        <v>5901</v>
      </c>
      <c r="E256" s="133" t="s">
        <v>5902</v>
      </c>
      <c r="F256" s="133" t="s">
        <v>5903</v>
      </c>
      <c r="G256" s="133">
        <v>0</v>
      </c>
      <c r="H256" s="133">
        <v>0</v>
      </c>
      <c r="I256" s="20"/>
      <c r="J256" s="20"/>
      <c r="K256" s="20"/>
      <c r="L256" s="20"/>
      <c r="M256" s="20"/>
      <c r="N256" s="20"/>
    </row>
    <row r="257" spans="1:14" x14ac:dyDescent="0.35">
      <c r="A257" s="214" t="s">
        <v>178</v>
      </c>
      <c r="B257" s="214">
        <v>131687</v>
      </c>
      <c r="C257" s="133" t="s">
        <v>234</v>
      </c>
      <c r="D257" s="133" t="s">
        <v>5904</v>
      </c>
      <c r="E257" s="133" t="s">
        <v>5902</v>
      </c>
      <c r="F257" s="133" t="s">
        <v>5903</v>
      </c>
      <c r="G257" s="133">
        <v>0</v>
      </c>
      <c r="H257" s="133">
        <v>0</v>
      </c>
      <c r="I257" s="20"/>
      <c r="J257" s="20"/>
      <c r="K257" s="20"/>
      <c r="L257" s="20"/>
      <c r="M257" s="20"/>
      <c r="N257" s="20"/>
    </row>
    <row r="258" spans="1:14" x14ac:dyDescent="0.35">
      <c r="A258" s="214" t="s">
        <v>178</v>
      </c>
      <c r="B258" s="214">
        <v>132743</v>
      </c>
      <c r="C258" s="133" t="s">
        <v>235</v>
      </c>
      <c r="D258" s="133" t="s">
        <v>5904</v>
      </c>
      <c r="E258" s="133" t="s">
        <v>5902</v>
      </c>
      <c r="F258" s="133" t="s">
        <v>5914</v>
      </c>
      <c r="G258" s="133">
        <v>0</v>
      </c>
      <c r="H258" s="133">
        <v>0</v>
      </c>
      <c r="I258" s="20"/>
      <c r="J258" s="20"/>
      <c r="K258" s="20"/>
      <c r="L258" s="20"/>
      <c r="M258" s="20"/>
      <c r="N258" s="20"/>
    </row>
    <row r="259" spans="1:14" x14ac:dyDescent="0.35">
      <c r="A259" s="214" t="s">
        <v>178</v>
      </c>
      <c r="B259" s="214">
        <v>133603</v>
      </c>
      <c r="C259" s="133" t="s">
        <v>236</v>
      </c>
      <c r="D259" s="133" t="s">
        <v>5904</v>
      </c>
      <c r="E259" s="133" t="s">
        <v>5902</v>
      </c>
      <c r="F259" s="133" t="s">
        <v>5903</v>
      </c>
      <c r="G259" s="133">
        <v>0</v>
      </c>
      <c r="H259" s="133">
        <v>0</v>
      </c>
      <c r="I259" s="20"/>
      <c r="J259" s="20"/>
      <c r="K259" s="20"/>
      <c r="L259" s="20"/>
      <c r="M259" s="20"/>
      <c r="N259" s="20"/>
    </row>
    <row r="260" spans="1:14" x14ac:dyDescent="0.35">
      <c r="A260" s="214" t="s">
        <v>178</v>
      </c>
      <c r="B260" s="214">
        <v>134034</v>
      </c>
      <c r="C260" s="133" t="s">
        <v>237</v>
      </c>
      <c r="D260" s="133" t="s">
        <v>5901</v>
      </c>
      <c r="E260" s="133" t="s">
        <v>5902</v>
      </c>
      <c r="F260" s="133" t="s">
        <v>5903</v>
      </c>
      <c r="G260" s="133">
        <v>0</v>
      </c>
      <c r="H260" s="133">
        <v>0</v>
      </c>
      <c r="I260" s="20"/>
      <c r="J260" s="20"/>
      <c r="K260" s="20"/>
      <c r="L260" s="20"/>
      <c r="M260" s="20"/>
      <c r="N260" s="20"/>
    </row>
    <row r="261" spans="1:14" x14ac:dyDescent="0.35">
      <c r="A261" s="214" t="s">
        <v>178</v>
      </c>
      <c r="B261" s="214">
        <v>134091</v>
      </c>
      <c r="C261" s="133" t="s">
        <v>238</v>
      </c>
      <c r="D261" s="133" t="s">
        <v>5904</v>
      </c>
      <c r="E261" s="133" t="s">
        <v>5902</v>
      </c>
      <c r="F261" s="133" t="s">
        <v>5903</v>
      </c>
      <c r="G261" s="133">
        <v>0</v>
      </c>
      <c r="H261" s="133">
        <v>0</v>
      </c>
      <c r="I261" s="20"/>
      <c r="J261" s="20"/>
      <c r="K261" s="20"/>
      <c r="L261" s="20"/>
      <c r="M261" s="20"/>
      <c r="N261" s="20"/>
    </row>
    <row r="262" spans="1:14" x14ac:dyDescent="0.35">
      <c r="A262" s="214" t="s">
        <v>178</v>
      </c>
      <c r="B262" s="214">
        <v>134571</v>
      </c>
      <c r="C262" s="133" t="s">
        <v>239</v>
      </c>
      <c r="D262" s="133" t="s">
        <v>5905</v>
      </c>
      <c r="E262" s="133" t="s">
        <v>5902</v>
      </c>
      <c r="F262" s="133" t="s">
        <v>5903</v>
      </c>
      <c r="G262" s="133">
        <v>0</v>
      </c>
      <c r="H262" s="133">
        <v>0</v>
      </c>
      <c r="I262" s="20"/>
      <c r="J262" s="20"/>
      <c r="K262" s="20"/>
      <c r="L262" s="20"/>
      <c r="M262" s="20"/>
      <c r="N262" s="20"/>
    </row>
    <row r="263" spans="1:14" x14ac:dyDescent="0.35">
      <c r="A263" s="214" t="s">
        <v>178</v>
      </c>
      <c r="B263" s="214">
        <v>134982</v>
      </c>
      <c r="C263" s="133" t="s">
        <v>240</v>
      </c>
      <c r="D263" s="133" t="s">
        <v>5904</v>
      </c>
      <c r="E263" s="133" t="s">
        <v>5902</v>
      </c>
      <c r="F263" s="133" t="s">
        <v>5914</v>
      </c>
      <c r="G263" s="133">
        <v>0</v>
      </c>
      <c r="H263" s="133">
        <v>0</v>
      </c>
      <c r="I263" s="20"/>
      <c r="J263" s="20"/>
      <c r="K263" s="20"/>
      <c r="L263" s="20"/>
      <c r="M263" s="20"/>
      <c r="N263" s="20"/>
    </row>
    <row r="264" spans="1:14" x14ac:dyDescent="0.35">
      <c r="A264" s="214" t="s">
        <v>178</v>
      </c>
      <c r="B264" s="214">
        <v>135208</v>
      </c>
      <c r="C264" s="133" t="s">
        <v>4142</v>
      </c>
      <c r="D264" s="133" t="s">
        <v>5904</v>
      </c>
      <c r="E264" s="133" t="s">
        <v>5902</v>
      </c>
      <c r="F264" s="133" t="s">
        <v>5914</v>
      </c>
      <c r="G264" s="133">
        <v>0</v>
      </c>
      <c r="H264" s="133">
        <v>0</v>
      </c>
      <c r="I264" s="20"/>
      <c r="J264" s="20"/>
      <c r="K264" s="20"/>
      <c r="L264" s="20"/>
      <c r="M264" s="20"/>
      <c r="N264" s="20"/>
    </row>
    <row r="265" spans="1:14" x14ac:dyDescent="0.35">
      <c r="A265" s="214" t="s">
        <v>178</v>
      </c>
      <c r="B265" s="214">
        <v>135422</v>
      </c>
      <c r="C265" s="133" t="s">
        <v>241</v>
      </c>
      <c r="D265" s="133" t="s">
        <v>5904</v>
      </c>
      <c r="E265" s="133" t="s">
        <v>5902</v>
      </c>
      <c r="F265" s="133" t="s">
        <v>5903</v>
      </c>
      <c r="G265" s="133">
        <v>0</v>
      </c>
      <c r="H265" s="133">
        <v>0</v>
      </c>
      <c r="I265" s="20"/>
      <c r="J265" s="20"/>
      <c r="K265" s="20"/>
      <c r="L265" s="20"/>
      <c r="M265" s="20"/>
      <c r="N265" s="20"/>
    </row>
    <row r="266" spans="1:14" x14ac:dyDescent="0.35">
      <c r="A266" s="214" t="s">
        <v>178</v>
      </c>
      <c r="B266" s="214">
        <v>135561</v>
      </c>
      <c r="C266" s="133" t="s">
        <v>242</v>
      </c>
      <c r="D266" s="133" t="s">
        <v>5904</v>
      </c>
      <c r="E266" s="133" t="s">
        <v>5902</v>
      </c>
      <c r="F266" s="133" t="s">
        <v>5903</v>
      </c>
      <c r="G266" s="133">
        <v>0</v>
      </c>
      <c r="H266" s="133">
        <v>0</v>
      </c>
      <c r="I266" s="20"/>
      <c r="J266" s="20"/>
      <c r="K266" s="20"/>
      <c r="L266" s="20"/>
      <c r="M266" s="20"/>
      <c r="N266" s="20"/>
    </row>
    <row r="267" spans="1:14" x14ac:dyDescent="0.35">
      <c r="A267" s="214" t="s">
        <v>178</v>
      </c>
      <c r="B267" s="214">
        <v>135608</v>
      </c>
      <c r="C267" s="133" t="s">
        <v>243</v>
      </c>
      <c r="D267" s="133" t="s">
        <v>5904</v>
      </c>
      <c r="E267" s="133" t="s">
        <v>5902</v>
      </c>
      <c r="F267" s="133" t="s">
        <v>5903</v>
      </c>
      <c r="G267" s="133">
        <v>0</v>
      </c>
      <c r="H267" s="133">
        <v>0</v>
      </c>
      <c r="I267" s="20"/>
      <c r="J267" s="20"/>
      <c r="K267" s="20"/>
      <c r="L267" s="20"/>
      <c r="M267" s="20"/>
      <c r="N267" s="20"/>
    </row>
    <row r="268" spans="1:14" x14ac:dyDescent="0.35">
      <c r="A268" s="214" t="s">
        <v>178</v>
      </c>
      <c r="B268" s="214">
        <v>135688</v>
      </c>
      <c r="C268" s="133" t="s">
        <v>244</v>
      </c>
      <c r="D268" s="133" t="s">
        <v>5904</v>
      </c>
      <c r="E268" s="133" t="s">
        <v>5902</v>
      </c>
      <c r="F268" s="133" t="s">
        <v>5903</v>
      </c>
      <c r="G268" s="133">
        <v>0</v>
      </c>
      <c r="H268" s="133">
        <v>0</v>
      </c>
      <c r="I268" s="20"/>
      <c r="J268" s="20"/>
      <c r="K268" s="20"/>
      <c r="L268" s="20"/>
      <c r="M268" s="20"/>
      <c r="N268" s="20"/>
    </row>
    <row r="269" spans="1:14" x14ac:dyDescent="0.35">
      <c r="A269" s="214" t="s">
        <v>178</v>
      </c>
      <c r="B269" s="214">
        <v>135882</v>
      </c>
      <c r="C269" s="133" t="s">
        <v>6382</v>
      </c>
      <c r="D269" s="133" t="s">
        <v>5904</v>
      </c>
      <c r="E269" s="133" t="s">
        <v>5902</v>
      </c>
      <c r="F269" s="133" t="s">
        <v>5903</v>
      </c>
      <c r="G269" s="133">
        <v>0</v>
      </c>
      <c r="H269" s="133">
        <v>0</v>
      </c>
      <c r="I269" s="20"/>
      <c r="J269" s="20"/>
      <c r="K269" s="20"/>
      <c r="L269" s="20"/>
      <c r="M269" s="20"/>
      <c r="N269" s="20"/>
    </row>
    <row r="270" spans="1:14" x14ac:dyDescent="0.35">
      <c r="A270" s="214" t="s">
        <v>178</v>
      </c>
      <c r="B270" s="214">
        <v>135907</v>
      </c>
      <c r="C270" s="133" t="s">
        <v>245</v>
      </c>
      <c r="D270" s="133" t="s">
        <v>5904</v>
      </c>
      <c r="E270" s="133" t="s">
        <v>5907</v>
      </c>
      <c r="F270" s="133" t="s">
        <v>5908</v>
      </c>
      <c r="G270" s="133">
        <v>86</v>
      </c>
      <c r="H270" s="133">
        <v>62</v>
      </c>
      <c r="I270" s="20"/>
      <c r="J270" s="20"/>
      <c r="K270" s="20"/>
      <c r="L270" s="20"/>
      <c r="M270" s="20"/>
      <c r="N270" s="20"/>
    </row>
    <row r="271" spans="1:14" x14ac:dyDescent="0.35">
      <c r="A271" s="214" t="s">
        <v>178</v>
      </c>
      <c r="B271" s="214">
        <v>135911</v>
      </c>
      <c r="C271" s="133" t="s">
        <v>246</v>
      </c>
      <c r="D271" s="133" t="s">
        <v>5904</v>
      </c>
      <c r="E271" s="133" t="s">
        <v>5907</v>
      </c>
      <c r="F271" s="133" t="s">
        <v>5908</v>
      </c>
      <c r="G271" s="133">
        <v>66</v>
      </c>
      <c r="H271" s="133">
        <v>98</v>
      </c>
      <c r="I271" s="20"/>
      <c r="J271" s="20"/>
      <c r="K271" s="20"/>
      <c r="L271" s="20"/>
      <c r="M271" s="20"/>
      <c r="N271" s="20"/>
    </row>
    <row r="272" spans="1:14" x14ac:dyDescent="0.35">
      <c r="A272" s="214" t="s">
        <v>178</v>
      </c>
      <c r="B272" s="214">
        <v>135970</v>
      </c>
      <c r="C272" s="133" t="s">
        <v>247</v>
      </c>
      <c r="D272" s="133" t="s">
        <v>5904</v>
      </c>
      <c r="E272" s="133" t="s">
        <v>5907</v>
      </c>
      <c r="F272" s="133" t="s">
        <v>5908</v>
      </c>
      <c r="G272" s="133">
        <v>74</v>
      </c>
      <c r="H272" s="133">
        <v>90</v>
      </c>
      <c r="I272" s="20"/>
      <c r="J272" s="20"/>
      <c r="K272" s="20"/>
      <c r="L272" s="20"/>
      <c r="M272" s="20"/>
      <c r="N272" s="20"/>
    </row>
    <row r="273" spans="1:14" x14ac:dyDescent="0.35">
      <c r="A273" s="214" t="s">
        <v>178</v>
      </c>
      <c r="B273" s="214">
        <v>136032</v>
      </c>
      <c r="C273" s="133" t="s">
        <v>248</v>
      </c>
      <c r="D273" s="133" t="s">
        <v>5904</v>
      </c>
      <c r="E273" s="133" t="s">
        <v>5907</v>
      </c>
      <c r="F273" s="133" t="s">
        <v>5908</v>
      </c>
      <c r="G273" s="133">
        <v>94</v>
      </c>
      <c r="H273" s="133">
        <v>88</v>
      </c>
      <c r="I273" s="20"/>
      <c r="J273" s="20"/>
      <c r="K273" s="20"/>
      <c r="L273" s="20"/>
      <c r="M273" s="20"/>
      <c r="N273" s="20"/>
    </row>
    <row r="274" spans="1:14" x14ac:dyDescent="0.35">
      <c r="A274" s="214" t="s">
        <v>178</v>
      </c>
      <c r="B274" s="214">
        <v>136123</v>
      </c>
      <c r="C274" s="133" t="s">
        <v>249</v>
      </c>
      <c r="D274" s="133" t="s">
        <v>5901</v>
      </c>
      <c r="E274" s="133" t="s">
        <v>5902</v>
      </c>
      <c r="F274" s="133" t="s">
        <v>5903</v>
      </c>
      <c r="G274" s="133">
        <v>0</v>
      </c>
      <c r="H274" s="133">
        <v>0</v>
      </c>
      <c r="I274" s="20"/>
      <c r="J274" s="20"/>
      <c r="K274" s="20"/>
      <c r="L274" s="20"/>
      <c r="M274" s="20"/>
      <c r="N274" s="20"/>
    </row>
    <row r="275" spans="1:14" x14ac:dyDescent="0.35">
      <c r="A275" s="214" t="s">
        <v>178</v>
      </c>
      <c r="B275" s="214">
        <v>136152</v>
      </c>
      <c r="C275" s="133" t="s">
        <v>250</v>
      </c>
      <c r="D275" s="133" t="s">
        <v>5904</v>
      </c>
      <c r="E275" s="133" t="s">
        <v>5907</v>
      </c>
      <c r="F275" s="133" t="s">
        <v>5908</v>
      </c>
      <c r="G275" s="133">
        <v>94</v>
      </c>
      <c r="H275" s="133">
        <v>119</v>
      </c>
      <c r="I275" s="20"/>
      <c r="J275" s="20"/>
      <c r="K275" s="20"/>
      <c r="L275" s="20"/>
      <c r="M275" s="20"/>
      <c r="N275" s="20"/>
    </row>
    <row r="276" spans="1:14" x14ac:dyDescent="0.35">
      <c r="A276" s="214" t="s">
        <v>178</v>
      </c>
      <c r="B276" s="214">
        <v>136213</v>
      </c>
      <c r="C276" s="133" t="s">
        <v>251</v>
      </c>
      <c r="D276" s="133" t="s">
        <v>5904</v>
      </c>
      <c r="E276" s="133" t="s">
        <v>5907</v>
      </c>
      <c r="F276" s="133" t="s">
        <v>5908</v>
      </c>
      <c r="G276" s="133">
        <v>41</v>
      </c>
      <c r="H276" s="133">
        <v>80</v>
      </c>
      <c r="I276" s="20"/>
      <c r="J276" s="20"/>
      <c r="K276" s="20"/>
      <c r="L276" s="20"/>
      <c r="M276" s="20"/>
      <c r="N276" s="20"/>
    </row>
    <row r="277" spans="1:14" x14ac:dyDescent="0.35">
      <c r="A277" s="214" t="s">
        <v>178</v>
      </c>
      <c r="B277" s="214">
        <v>136406</v>
      </c>
      <c r="C277" s="133" t="s">
        <v>252</v>
      </c>
      <c r="D277" s="133" t="s">
        <v>5904</v>
      </c>
      <c r="E277" s="133" t="s">
        <v>5907</v>
      </c>
      <c r="F277" s="133" t="s">
        <v>5917</v>
      </c>
      <c r="G277" s="133">
        <v>137</v>
      </c>
      <c r="H277" s="133">
        <v>162</v>
      </c>
      <c r="I277" s="20"/>
      <c r="J277" s="20"/>
      <c r="K277" s="20"/>
      <c r="L277" s="20"/>
      <c r="M277" s="20"/>
      <c r="N277" s="20"/>
    </row>
    <row r="278" spans="1:14" x14ac:dyDescent="0.35">
      <c r="A278" s="214" t="s">
        <v>178</v>
      </c>
      <c r="B278" s="214">
        <v>136589</v>
      </c>
      <c r="C278" s="133" t="s">
        <v>253</v>
      </c>
      <c r="D278" s="133" t="s">
        <v>5904</v>
      </c>
      <c r="E278" s="133" t="s">
        <v>5907</v>
      </c>
      <c r="F278" s="133" t="s">
        <v>5917</v>
      </c>
      <c r="G278" s="133">
        <v>85</v>
      </c>
      <c r="H278" s="133">
        <v>105</v>
      </c>
      <c r="I278" s="20"/>
      <c r="J278" s="20"/>
      <c r="K278" s="20"/>
      <c r="L278" s="20"/>
      <c r="M278" s="20"/>
      <c r="N278" s="20"/>
    </row>
    <row r="279" spans="1:14" x14ac:dyDescent="0.35">
      <c r="A279" s="214" t="s">
        <v>178</v>
      </c>
      <c r="B279" s="214">
        <v>136590</v>
      </c>
      <c r="C279" s="133" t="s">
        <v>254</v>
      </c>
      <c r="D279" s="133" t="s">
        <v>5901</v>
      </c>
      <c r="E279" s="133" t="s">
        <v>5907</v>
      </c>
      <c r="F279" s="133" t="s">
        <v>5917</v>
      </c>
      <c r="G279" s="133">
        <v>160</v>
      </c>
      <c r="H279" s="133">
        <v>0</v>
      </c>
      <c r="I279" s="20"/>
      <c r="J279" s="20"/>
      <c r="K279" s="20"/>
      <c r="L279" s="20"/>
      <c r="M279" s="20"/>
      <c r="N279" s="20"/>
    </row>
    <row r="280" spans="1:14" x14ac:dyDescent="0.35">
      <c r="A280" s="214" t="s">
        <v>178</v>
      </c>
      <c r="B280" s="214">
        <v>136592</v>
      </c>
      <c r="C280" s="133" t="s">
        <v>255</v>
      </c>
      <c r="D280" s="133" t="s">
        <v>5901</v>
      </c>
      <c r="E280" s="133" t="s">
        <v>5907</v>
      </c>
      <c r="F280" s="133" t="s">
        <v>5917</v>
      </c>
      <c r="G280" s="133">
        <v>154</v>
      </c>
      <c r="H280" s="133">
        <v>0</v>
      </c>
      <c r="I280" s="20"/>
      <c r="J280" s="20"/>
      <c r="K280" s="20"/>
      <c r="L280" s="20"/>
      <c r="M280" s="20"/>
      <c r="N280" s="20"/>
    </row>
    <row r="281" spans="1:14" x14ac:dyDescent="0.35">
      <c r="A281" s="214" t="s">
        <v>178</v>
      </c>
      <c r="B281" s="214">
        <v>136778</v>
      </c>
      <c r="C281" s="133" t="s">
        <v>256</v>
      </c>
      <c r="D281" s="133" t="s">
        <v>5901</v>
      </c>
      <c r="E281" s="133" t="s">
        <v>5907</v>
      </c>
      <c r="F281" s="133" t="s">
        <v>5917</v>
      </c>
      <c r="G281" s="133">
        <v>180</v>
      </c>
      <c r="H281" s="133">
        <v>0</v>
      </c>
      <c r="I281" s="20"/>
      <c r="J281" s="20"/>
      <c r="K281" s="20"/>
      <c r="L281" s="20"/>
      <c r="M281" s="20"/>
      <c r="N281" s="20"/>
    </row>
    <row r="282" spans="1:14" x14ac:dyDescent="0.35">
      <c r="A282" s="214" t="s">
        <v>178</v>
      </c>
      <c r="B282" s="214">
        <v>136882</v>
      </c>
      <c r="C282" s="133" t="s">
        <v>257</v>
      </c>
      <c r="D282" s="133" t="s">
        <v>5904</v>
      </c>
      <c r="E282" s="133" t="s">
        <v>5907</v>
      </c>
      <c r="F282" s="133" t="s">
        <v>5917</v>
      </c>
      <c r="G282" s="133">
        <v>85</v>
      </c>
      <c r="H282" s="133">
        <v>66</v>
      </c>
      <c r="I282" s="20"/>
      <c r="J282" s="20"/>
      <c r="K282" s="20"/>
      <c r="L282" s="20"/>
      <c r="M282" s="20"/>
      <c r="N282" s="20"/>
    </row>
    <row r="283" spans="1:14" x14ac:dyDescent="0.35">
      <c r="A283" s="214" t="s">
        <v>178</v>
      </c>
      <c r="B283" s="214">
        <v>136908</v>
      </c>
      <c r="C283" s="133" t="s">
        <v>258</v>
      </c>
      <c r="D283" s="133" t="s">
        <v>5904</v>
      </c>
      <c r="E283" s="133" t="s">
        <v>5907</v>
      </c>
      <c r="F283" s="133" t="s">
        <v>5917</v>
      </c>
      <c r="G283" s="133">
        <v>135</v>
      </c>
      <c r="H283" s="133">
        <v>123</v>
      </c>
      <c r="I283" s="20"/>
      <c r="J283" s="20"/>
      <c r="K283" s="20"/>
      <c r="L283" s="20"/>
      <c r="M283" s="20"/>
      <c r="N283" s="20"/>
    </row>
    <row r="284" spans="1:14" x14ac:dyDescent="0.35">
      <c r="A284" s="214" t="s">
        <v>178</v>
      </c>
      <c r="B284" s="214">
        <v>136944</v>
      </c>
      <c r="C284" s="133" t="s">
        <v>259</v>
      </c>
      <c r="D284" s="133" t="s">
        <v>5904</v>
      </c>
      <c r="E284" s="133" t="s">
        <v>5907</v>
      </c>
      <c r="F284" s="133" t="s">
        <v>5908</v>
      </c>
      <c r="G284" s="133">
        <v>0</v>
      </c>
      <c r="H284" s="133">
        <v>0</v>
      </c>
      <c r="I284" s="20"/>
      <c r="J284" s="20"/>
      <c r="K284" s="20"/>
      <c r="L284" s="20"/>
      <c r="M284" s="20"/>
      <c r="N284" s="20"/>
    </row>
    <row r="285" spans="1:14" x14ac:dyDescent="0.35">
      <c r="A285" s="214" t="s">
        <v>178</v>
      </c>
      <c r="B285" s="214">
        <v>137034</v>
      </c>
      <c r="C285" s="133" t="s">
        <v>260</v>
      </c>
      <c r="D285" s="133" t="s">
        <v>5904</v>
      </c>
      <c r="E285" s="133" t="s">
        <v>5907</v>
      </c>
      <c r="F285" s="133" t="s">
        <v>5917</v>
      </c>
      <c r="G285" s="133">
        <v>106</v>
      </c>
      <c r="H285" s="133">
        <v>103</v>
      </c>
      <c r="I285" s="20"/>
      <c r="J285" s="20"/>
      <c r="K285" s="20"/>
      <c r="L285" s="20"/>
      <c r="M285" s="20"/>
      <c r="N285" s="20"/>
    </row>
    <row r="286" spans="1:14" x14ac:dyDescent="0.35">
      <c r="A286" s="214" t="s">
        <v>178</v>
      </c>
      <c r="B286" s="214">
        <v>137043</v>
      </c>
      <c r="C286" s="133" t="s">
        <v>261</v>
      </c>
      <c r="D286" s="133" t="s">
        <v>5905</v>
      </c>
      <c r="E286" s="133" t="s">
        <v>5907</v>
      </c>
      <c r="F286" s="133" t="s">
        <v>5917</v>
      </c>
      <c r="G286" s="133">
        <v>0</v>
      </c>
      <c r="H286" s="133">
        <v>140</v>
      </c>
      <c r="I286" s="20"/>
      <c r="J286" s="20"/>
      <c r="K286" s="20"/>
      <c r="L286" s="20"/>
      <c r="M286" s="20"/>
      <c r="N286" s="20"/>
    </row>
    <row r="287" spans="1:14" x14ac:dyDescent="0.35">
      <c r="A287" s="214" t="s">
        <v>178</v>
      </c>
      <c r="B287" s="214">
        <v>137044</v>
      </c>
      <c r="C287" s="133" t="s">
        <v>262</v>
      </c>
      <c r="D287" s="133" t="s">
        <v>5901</v>
      </c>
      <c r="E287" s="133" t="s">
        <v>5907</v>
      </c>
      <c r="F287" s="133" t="s">
        <v>5917</v>
      </c>
      <c r="G287" s="133">
        <v>150</v>
      </c>
      <c r="H287" s="133">
        <v>0</v>
      </c>
      <c r="I287" s="20"/>
      <c r="J287" s="20"/>
      <c r="K287" s="20"/>
      <c r="L287" s="20"/>
      <c r="M287" s="20"/>
      <c r="N287" s="20"/>
    </row>
    <row r="288" spans="1:14" x14ac:dyDescent="0.35">
      <c r="A288" s="214" t="s">
        <v>178</v>
      </c>
      <c r="B288" s="214">
        <v>137045</v>
      </c>
      <c r="C288" s="133" t="s">
        <v>263</v>
      </c>
      <c r="D288" s="133" t="s">
        <v>5905</v>
      </c>
      <c r="E288" s="133" t="s">
        <v>5907</v>
      </c>
      <c r="F288" s="133" t="s">
        <v>5917</v>
      </c>
      <c r="G288" s="133">
        <v>0</v>
      </c>
      <c r="H288" s="133">
        <v>150</v>
      </c>
      <c r="I288" s="20"/>
      <c r="J288" s="20"/>
      <c r="K288" s="20"/>
      <c r="L288" s="20"/>
      <c r="M288" s="20"/>
      <c r="N288" s="20"/>
    </row>
    <row r="289" spans="1:14" x14ac:dyDescent="0.35">
      <c r="A289" s="214" t="s">
        <v>178</v>
      </c>
      <c r="B289" s="214">
        <v>137046</v>
      </c>
      <c r="C289" s="133" t="s">
        <v>264</v>
      </c>
      <c r="D289" s="133" t="s">
        <v>5904</v>
      </c>
      <c r="E289" s="133" t="s">
        <v>5907</v>
      </c>
      <c r="F289" s="133" t="s">
        <v>5917</v>
      </c>
      <c r="G289" s="133">
        <v>55</v>
      </c>
      <c r="H289" s="133">
        <v>125</v>
      </c>
      <c r="I289" s="20"/>
      <c r="J289" s="20"/>
      <c r="K289" s="20"/>
      <c r="L289" s="20"/>
      <c r="M289" s="20"/>
      <c r="N289" s="20"/>
    </row>
    <row r="290" spans="1:14" x14ac:dyDescent="0.35">
      <c r="A290" s="214" t="s">
        <v>178</v>
      </c>
      <c r="B290" s="214">
        <v>137047</v>
      </c>
      <c r="C290" s="133" t="s">
        <v>265</v>
      </c>
      <c r="D290" s="133" t="s">
        <v>5901</v>
      </c>
      <c r="E290" s="133" t="s">
        <v>5907</v>
      </c>
      <c r="F290" s="133" t="s">
        <v>5917</v>
      </c>
      <c r="G290" s="133">
        <v>192</v>
      </c>
      <c r="H290" s="133">
        <v>0</v>
      </c>
      <c r="I290" s="20"/>
      <c r="J290" s="20"/>
      <c r="K290" s="20"/>
      <c r="L290" s="20"/>
      <c r="M290" s="20"/>
      <c r="N290" s="20"/>
    </row>
    <row r="291" spans="1:14" x14ac:dyDescent="0.35">
      <c r="A291" s="214" t="s">
        <v>178</v>
      </c>
      <c r="B291" s="214">
        <v>137053</v>
      </c>
      <c r="C291" s="133" t="s">
        <v>266</v>
      </c>
      <c r="D291" s="133" t="s">
        <v>5904</v>
      </c>
      <c r="E291" s="133" t="s">
        <v>5907</v>
      </c>
      <c r="F291" s="133" t="s">
        <v>5917</v>
      </c>
      <c r="G291" s="133">
        <v>139</v>
      </c>
      <c r="H291" s="133">
        <v>111</v>
      </c>
      <c r="I291" s="20"/>
      <c r="J291" s="20"/>
      <c r="K291" s="20"/>
      <c r="L291" s="20"/>
      <c r="M291" s="20"/>
      <c r="N291" s="20"/>
    </row>
    <row r="292" spans="1:14" x14ac:dyDescent="0.35">
      <c r="A292" s="214" t="s">
        <v>178</v>
      </c>
      <c r="B292" s="214">
        <v>137346</v>
      </c>
      <c r="C292" s="133" t="s">
        <v>6381</v>
      </c>
      <c r="D292" s="133" t="s">
        <v>5901</v>
      </c>
      <c r="E292" s="133" t="s">
        <v>5907</v>
      </c>
      <c r="F292" s="133" t="s">
        <v>5917</v>
      </c>
      <c r="G292" s="133">
        <v>110</v>
      </c>
      <c r="H292" s="133">
        <v>0</v>
      </c>
      <c r="I292" s="20"/>
      <c r="J292" s="20"/>
      <c r="K292" s="20"/>
      <c r="L292" s="20"/>
      <c r="M292" s="20"/>
      <c r="N292" s="20"/>
    </row>
    <row r="293" spans="1:14" x14ac:dyDescent="0.35">
      <c r="A293" s="214" t="s">
        <v>178</v>
      </c>
      <c r="B293" s="214">
        <v>137560</v>
      </c>
      <c r="C293" s="133" t="s">
        <v>6379</v>
      </c>
      <c r="D293" s="133" t="s">
        <v>5904</v>
      </c>
      <c r="E293" s="133" t="s">
        <v>5902</v>
      </c>
      <c r="F293" s="133" t="s">
        <v>5903</v>
      </c>
      <c r="G293" s="133">
        <v>0</v>
      </c>
      <c r="H293" s="133">
        <v>0</v>
      </c>
      <c r="I293" s="20"/>
      <c r="J293" s="20"/>
      <c r="K293" s="20"/>
      <c r="L293" s="20"/>
      <c r="M293" s="20"/>
      <c r="N293" s="20"/>
    </row>
    <row r="294" spans="1:14" x14ac:dyDescent="0.35">
      <c r="A294" s="214" t="s">
        <v>178</v>
      </c>
      <c r="B294" s="214">
        <v>137578</v>
      </c>
      <c r="C294" s="133" t="s">
        <v>267</v>
      </c>
      <c r="D294" s="133" t="s">
        <v>5904</v>
      </c>
      <c r="E294" s="133" t="s">
        <v>5907</v>
      </c>
      <c r="F294" s="133" t="s">
        <v>5908</v>
      </c>
      <c r="G294" s="133">
        <v>75</v>
      </c>
      <c r="H294" s="133">
        <v>81</v>
      </c>
      <c r="I294" s="20"/>
      <c r="J294" s="20"/>
      <c r="K294" s="20"/>
      <c r="L294" s="20"/>
      <c r="M294" s="20"/>
      <c r="N294" s="20"/>
    </row>
    <row r="295" spans="1:14" x14ac:dyDescent="0.35">
      <c r="A295" s="214" t="s">
        <v>178</v>
      </c>
      <c r="B295" s="214">
        <v>137819</v>
      </c>
      <c r="C295" s="133" t="s">
        <v>268</v>
      </c>
      <c r="D295" s="133" t="s">
        <v>5904</v>
      </c>
      <c r="E295" s="133" t="s">
        <v>5902</v>
      </c>
      <c r="F295" s="133" t="s">
        <v>5903</v>
      </c>
      <c r="G295" s="133">
        <v>0</v>
      </c>
      <c r="H295" s="133">
        <v>0</v>
      </c>
      <c r="I295" s="20"/>
      <c r="J295" s="20"/>
      <c r="K295" s="20"/>
      <c r="L295" s="20"/>
      <c r="M295" s="20"/>
      <c r="N295" s="20"/>
    </row>
    <row r="296" spans="1:14" x14ac:dyDescent="0.35">
      <c r="A296" s="214" t="s">
        <v>178</v>
      </c>
      <c r="B296" s="214">
        <v>137858</v>
      </c>
      <c r="C296" s="133" t="s">
        <v>269</v>
      </c>
      <c r="D296" s="133" t="s">
        <v>5904</v>
      </c>
      <c r="E296" s="133" t="s">
        <v>5907</v>
      </c>
      <c r="F296" s="133" t="s">
        <v>5917</v>
      </c>
      <c r="G296" s="133">
        <v>67</v>
      </c>
      <c r="H296" s="133">
        <v>113</v>
      </c>
      <c r="I296" s="20"/>
      <c r="J296" s="20"/>
      <c r="K296" s="20"/>
      <c r="L296" s="20"/>
      <c r="M296" s="20"/>
      <c r="N296" s="20"/>
    </row>
    <row r="297" spans="1:14" x14ac:dyDescent="0.35">
      <c r="A297" s="214" t="s">
        <v>178</v>
      </c>
      <c r="B297" s="214">
        <v>137988</v>
      </c>
      <c r="C297" s="133" t="s">
        <v>270</v>
      </c>
      <c r="D297" s="133" t="s">
        <v>5905</v>
      </c>
      <c r="E297" s="133" t="s">
        <v>5907</v>
      </c>
      <c r="F297" s="133" t="s">
        <v>5917</v>
      </c>
      <c r="G297" s="133">
        <v>0</v>
      </c>
      <c r="H297" s="133">
        <v>191</v>
      </c>
      <c r="I297" s="20"/>
      <c r="J297" s="20"/>
      <c r="K297" s="20"/>
      <c r="L297" s="20"/>
      <c r="M297" s="20"/>
      <c r="N297" s="20"/>
    </row>
    <row r="298" spans="1:14" x14ac:dyDescent="0.35">
      <c r="A298" s="214" t="s">
        <v>178</v>
      </c>
      <c r="B298" s="214">
        <v>138059</v>
      </c>
      <c r="C298" s="133" t="s">
        <v>271</v>
      </c>
      <c r="D298" s="133" t="s">
        <v>5904</v>
      </c>
      <c r="E298" s="133" t="s">
        <v>5907</v>
      </c>
      <c r="F298" s="133" t="s">
        <v>5917</v>
      </c>
      <c r="G298" s="133">
        <v>110</v>
      </c>
      <c r="H298" s="133">
        <v>105</v>
      </c>
      <c r="I298" s="20"/>
      <c r="J298" s="20"/>
      <c r="K298" s="20"/>
      <c r="L298" s="20"/>
      <c r="M298" s="20"/>
      <c r="N298" s="20"/>
    </row>
    <row r="299" spans="1:14" x14ac:dyDescent="0.35">
      <c r="A299" s="214" t="s">
        <v>178</v>
      </c>
      <c r="B299" s="214">
        <v>138136</v>
      </c>
      <c r="C299" s="133" t="s">
        <v>272</v>
      </c>
      <c r="D299" s="133" t="s">
        <v>5904</v>
      </c>
      <c r="E299" s="133" t="s">
        <v>5907</v>
      </c>
      <c r="F299" s="133" t="s">
        <v>5917</v>
      </c>
      <c r="G299" s="133">
        <v>115</v>
      </c>
      <c r="H299" s="133">
        <v>166</v>
      </c>
      <c r="I299" s="20"/>
      <c r="J299" s="20"/>
      <c r="K299" s="20"/>
      <c r="L299" s="20"/>
      <c r="M299" s="20"/>
      <c r="N299" s="20"/>
    </row>
    <row r="300" spans="1:14" x14ac:dyDescent="0.35">
      <c r="A300" s="214" t="s">
        <v>178</v>
      </c>
      <c r="B300" s="214">
        <v>138137</v>
      </c>
      <c r="C300" s="133" t="s">
        <v>273</v>
      </c>
      <c r="D300" s="133" t="s">
        <v>5904</v>
      </c>
      <c r="E300" s="133" t="s">
        <v>5907</v>
      </c>
      <c r="F300" s="133" t="s">
        <v>5917</v>
      </c>
      <c r="G300" s="133">
        <v>76</v>
      </c>
      <c r="H300" s="133">
        <v>74</v>
      </c>
      <c r="I300" s="20"/>
      <c r="J300" s="20"/>
      <c r="K300" s="20"/>
      <c r="L300" s="20"/>
      <c r="M300" s="20"/>
      <c r="N300" s="20"/>
    </row>
    <row r="301" spans="1:14" x14ac:dyDescent="0.35">
      <c r="A301" s="214" t="s">
        <v>178</v>
      </c>
      <c r="B301" s="214">
        <v>138222</v>
      </c>
      <c r="C301" s="133" t="s">
        <v>275</v>
      </c>
      <c r="D301" s="133" t="s">
        <v>5904</v>
      </c>
      <c r="E301" s="133" t="s">
        <v>5907</v>
      </c>
      <c r="F301" s="133" t="s">
        <v>5926</v>
      </c>
      <c r="G301" s="133">
        <v>0</v>
      </c>
      <c r="H301" s="133">
        <v>0</v>
      </c>
      <c r="I301" s="20"/>
      <c r="J301" s="20"/>
      <c r="K301" s="20"/>
      <c r="L301" s="20"/>
      <c r="M301" s="20"/>
      <c r="N301" s="20"/>
    </row>
    <row r="302" spans="1:14" x14ac:dyDescent="0.35">
      <c r="A302" s="214" t="s">
        <v>178</v>
      </c>
      <c r="B302" s="214">
        <v>138281</v>
      </c>
      <c r="C302" s="133" t="s">
        <v>276</v>
      </c>
      <c r="D302" s="133" t="s">
        <v>5904</v>
      </c>
      <c r="E302" s="133" t="s">
        <v>5912</v>
      </c>
      <c r="F302" s="133" t="s">
        <v>5920</v>
      </c>
      <c r="G302" s="133">
        <v>11</v>
      </c>
      <c r="H302" s="133">
        <v>7</v>
      </c>
      <c r="I302" s="20"/>
      <c r="J302" s="20"/>
      <c r="K302" s="20"/>
      <c r="L302" s="20"/>
      <c r="M302" s="20"/>
      <c r="N302" s="20"/>
    </row>
    <row r="303" spans="1:14" x14ac:dyDescent="0.35">
      <c r="A303" s="214" t="s">
        <v>178</v>
      </c>
      <c r="B303" s="214">
        <v>138586</v>
      </c>
      <c r="C303" s="133" t="s">
        <v>277</v>
      </c>
      <c r="D303" s="133" t="s">
        <v>5904</v>
      </c>
      <c r="E303" s="133" t="s">
        <v>5907</v>
      </c>
      <c r="F303" s="133" t="s">
        <v>5916</v>
      </c>
      <c r="G303" s="133">
        <v>45</v>
      </c>
      <c r="H303" s="133">
        <v>62</v>
      </c>
      <c r="I303" s="20"/>
      <c r="J303" s="20"/>
      <c r="K303" s="20"/>
      <c r="L303" s="20"/>
      <c r="M303" s="20"/>
      <c r="N303" s="20"/>
    </row>
    <row r="304" spans="1:14" x14ac:dyDescent="0.35">
      <c r="A304" s="214" t="s">
        <v>178</v>
      </c>
      <c r="B304" s="214">
        <v>138695</v>
      </c>
      <c r="C304" s="133" t="s">
        <v>278</v>
      </c>
      <c r="D304" s="133" t="s">
        <v>5904</v>
      </c>
      <c r="E304" s="133" t="s">
        <v>5907</v>
      </c>
      <c r="F304" s="133" t="s">
        <v>5917</v>
      </c>
      <c r="G304" s="133">
        <v>100</v>
      </c>
      <c r="H304" s="133">
        <v>86</v>
      </c>
      <c r="I304" s="20"/>
      <c r="J304" s="20"/>
      <c r="K304" s="20"/>
      <c r="L304" s="20"/>
      <c r="M304" s="20"/>
      <c r="N304" s="20"/>
    </row>
    <row r="305" spans="1:14" x14ac:dyDescent="0.35">
      <c r="A305" s="214" t="s">
        <v>178</v>
      </c>
      <c r="B305" s="214">
        <v>138775</v>
      </c>
      <c r="C305" s="133" t="s">
        <v>279</v>
      </c>
      <c r="D305" s="133" t="s">
        <v>5904</v>
      </c>
      <c r="E305" s="133" t="s">
        <v>5906</v>
      </c>
      <c r="F305" s="133" t="s">
        <v>5909</v>
      </c>
      <c r="G305" s="133">
        <v>0</v>
      </c>
      <c r="H305" s="133">
        <v>0</v>
      </c>
      <c r="I305" s="20"/>
      <c r="J305" s="20"/>
      <c r="K305" s="20"/>
      <c r="L305" s="20"/>
      <c r="M305" s="20"/>
      <c r="N305" s="20"/>
    </row>
    <row r="306" spans="1:14" x14ac:dyDescent="0.35">
      <c r="A306" s="214" t="s">
        <v>178</v>
      </c>
      <c r="B306" s="214">
        <v>138937</v>
      </c>
      <c r="C306" s="133" t="s">
        <v>6086</v>
      </c>
      <c r="D306" s="133" t="s">
        <v>5901</v>
      </c>
      <c r="E306" s="133" t="s">
        <v>5907</v>
      </c>
      <c r="F306" s="133" t="s">
        <v>5917</v>
      </c>
      <c r="G306" s="133">
        <v>159</v>
      </c>
      <c r="H306" s="133">
        <v>0</v>
      </c>
      <c r="I306" s="20"/>
      <c r="J306" s="20"/>
      <c r="K306" s="20"/>
      <c r="L306" s="20"/>
      <c r="M306" s="20"/>
      <c r="N306" s="20"/>
    </row>
    <row r="307" spans="1:14" x14ac:dyDescent="0.35">
      <c r="A307" s="214" t="s">
        <v>178</v>
      </c>
      <c r="B307" s="214">
        <v>138971</v>
      </c>
      <c r="C307" s="133" t="s">
        <v>6900</v>
      </c>
      <c r="D307" s="133" t="s">
        <v>5904</v>
      </c>
      <c r="E307" s="133" t="s">
        <v>5902</v>
      </c>
      <c r="F307" s="133" t="s">
        <v>5914</v>
      </c>
      <c r="G307" s="133">
        <v>0</v>
      </c>
      <c r="H307" s="133">
        <v>0</v>
      </c>
      <c r="I307" s="20"/>
      <c r="J307" s="20"/>
      <c r="K307" s="20"/>
      <c r="L307" s="20"/>
      <c r="M307" s="20"/>
      <c r="N307" s="20"/>
    </row>
    <row r="308" spans="1:14" x14ac:dyDescent="0.35">
      <c r="A308" s="214" t="s">
        <v>178</v>
      </c>
      <c r="B308" s="214">
        <v>139047</v>
      </c>
      <c r="C308" s="133" t="s">
        <v>280</v>
      </c>
      <c r="D308" s="133" t="s">
        <v>5904</v>
      </c>
      <c r="E308" s="133" t="s">
        <v>5907</v>
      </c>
      <c r="F308" s="133" t="s">
        <v>5908</v>
      </c>
      <c r="G308" s="133">
        <v>53</v>
      </c>
      <c r="H308" s="133">
        <v>68</v>
      </c>
      <c r="I308" s="20"/>
      <c r="J308" s="20"/>
      <c r="K308" s="20"/>
      <c r="L308" s="20"/>
      <c r="M308" s="20"/>
      <c r="N308" s="20"/>
    </row>
    <row r="309" spans="1:14" x14ac:dyDescent="0.35">
      <c r="A309" s="214" t="s">
        <v>178</v>
      </c>
      <c r="B309" s="214">
        <v>139048</v>
      </c>
      <c r="C309" s="133" t="s">
        <v>281</v>
      </c>
      <c r="D309" s="133" t="s">
        <v>5904</v>
      </c>
      <c r="E309" s="133" t="s">
        <v>5907</v>
      </c>
      <c r="F309" s="133" t="s">
        <v>5908</v>
      </c>
      <c r="G309" s="133">
        <v>75</v>
      </c>
      <c r="H309" s="133">
        <v>105</v>
      </c>
      <c r="I309" s="20"/>
      <c r="J309" s="20"/>
      <c r="K309" s="20"/>
      <c r="L309" s="20"/>
      <c r="M309" s="20"/>
      <c r="N309" s="20"/>
    </row>
    <row r="310" spans="1:14" x14ac:dyDescent="0.35">
      <c r="A310" s="214" t="s">
        <v>178</v>
      </c>
      <c r="B310" s="214">
        <v>139526</v>
      </c>
      <c r="C310" s="133" t="s">
        <v>282</v>
      </c>
      <c r="D310" s="133" t="s">
        <v>5904</v>
      </c>
      <c r="E310" s="133" t="s">
        <v>5912</v>
      </c>
      <c r="F310" s="133" t="s">
        <v>5920</v>
      </c>
      <c r="G310" s="133">
        <v>2</v>
      </c>
      <c r="H310" s="133">
        <v>11</v>
      </c>
      <c r="I310" s="20"/>
      <c r="J310" s="20"/>
      <c r="K310" s="20"/>
      <c r="L310" s="20"/>
      <c r="M310" s="20"/>
      <c r="N310" s="20"/>
    </row>
    <row r="311" spans="1:14" x14ac:dyDescent="0.35">
      <c r="A311" s="214" t="s">
        <v>178</v>
      </c>
      <c r="B311" s="214">
        <v>139671</v>
      </c>
      <c r="C311" s="133" t="s">
        <v>283</v>
      </c>
      <c r="D311" s="133" t="s">
        <v>5904</v>
      </c>
      <c r="E311" s="133" t="s">
        <v>5906</v>
      </c>
      <c r="F311" s="133" t="s">
        <v>5909</v>
      </c>
      <c r="G311" s="133">
        <v>0</v>
      </c>
      <c r="H311" s="133">
        <v>0</v>
      </c>
      <c r="I311" s="20"/>
      <c r="J311" s="20"/>
      <c r="K311" s="20"/>
      <c r="L311" s="20"/>
      <c r="M311" s="20"/>
      <c r="N311" s="20"/>
    </row>
    <row r="312" spans="1:14" x14ac:dyDescent="0.35">
      <c r="A312" s="214" t="s">
        <v>178</v>
      </c>
      <c r="B312" s="214">
        <v>139706</v>
      </c>
      <c r="C312" s="133" t="s">
        <v>284</v>
      </c>
      <c r="D312" s="133" t="s">
        <v>5904</v>
      </c>
      <c r="E312" s="133" t="s">
        <v>5902</v>
      </c>
      <c r="F312" s="133" t="s">
        <v>5914</v>
      </c>
      <c r="G312" s="133">
        <v>0</v>
      </c>
      <c r="H312" s="133">
        <v>0</v>
      </c>
      <c r="I312" s="20"/>
      <c r="J312" s="20"/>
      <c r="K312" s="20"/>
      <c r="L312" s="20"/>
      <c r="M312" s="20"/>
      <c r="N312" s="20"/>
    </row>
    <row r="313" spans="1:14" x14ac:dyDescent="0.35">
      <c r="A313" s="214" t="s">
        <v>178</v>
      </c>
      <c r="B313" s="214">
        <v>139731</v>
      </c>
      <c r="C313" s="133" t="s">
        <v>6087</v>
      </c>
      <c r="D313" s="133" t="s">
        <v>5904</v>
      </c>
      <c r="E313" s="133" t="s">
        <v>5906</v>
      </c>
      <c r="F313" s="133" t="s">
        <v>5909</v>
      </c>
      <c r="G313" s="133">
        <v>0</v>
      </c>
      <c r="H313" s="133">
        <v>0</v>
      </c>
      <c r="I313" s="20"/>
      <c r="J313" s="20"/>
      <c r="K313" s="20"/>
      <c r="L313" s="20"/>
      <c r="M313" s="20"/>
      <c r="N313" s="20"/>
    </row>
    <row r="314" spans="1:14" x14ac:dyDescent="0.35">
      <c r="A314" s="214" t="s">
        <v>178</v>
      </c>
      <c r="B314" s="214">
        <v>139746</v>
      </c>
      <c r="C314" s="133" t="s">
        <v>285</v>
      </c>
      <c r="D314" s="133" t="s">
        <v>5904</v>
      </c>
      <c r="E314" s="133" t="s">
        <v>5907</v>
      </c>
      <c r="F314" s="133" t="s">
        <v>5917</v>
      </c>
      <c r="G314" s="133">
        <v>94</v>
      </c>
      <c r="H314" s="133">
        <v>96</v>
      </c>
      <c r="I314" s="20"/>
      <c r="J314" s="20"/>
      <c r="K314" s="20"/>
      <c r="L314" s="20"/>
      <c r="M314" s="20"/>
      <c r="N314" s="20"/>
    </row>
    <row r="315" spans="1:14" x14ac:dyDescent="0.35">
      <c r="A315" s="214" t="s">
        <v>178</v>
      </c>
      <c r="B315" s="214">
        <v>139788</v>
      </c>
      <c r="C315" s="133" t="s">
        <v>286</v>
      </c>
      <c r="D315" s="133" t="s">
        <v>5904</v>
      </c>
      <c r="E315" s="133" t="s">
        <v>5907</v>
      </c>
      <c r="F315" s="133" t="s">
        <v>5930</v>
      </c>
      <c r="G315" s="133">
        <v>0</v>
      </c>
      <c r="H315" s="133">
        <v>0</v>
      </c>
      <c r="I315" s="20"/>
      <c r="J315" s="20"/>
      <c r="K315" s="20"/>
      <c r="L315" s="20"/>
      <c r="M315" s="20"/>
      <c r="N315" s="20"/>
    </row>
    <row r="316" spans="1:14" x14ac:dyDescent="0.35">
      <c r="A316" s="214" t="s">
        <v>178</v>
      </c>
      <c r="B316" s="214">
        <v>139841</v>
      </c>
      <c r="C316" s="133" t="s">
        <v>287</v>
      </c>
      <c r="D316" s="133" t="s">
        <v>5904</v>
      </c>
      <c r="E316" s="133" t="s">
        <v>5907</v>
      </c>
      <c r="F316" s="133" t="s">
        <v>5917</v>
      </c>
      <c r="G316" s="133">
        <v>122</v>
      </c>
      <c r="H316" s="133">
        <v>89</v>
      </c>
      <c r="I316" s="20"/>
      <c r="J316" s="20"/>
      <c r="K316" s="20"/>
      <c r="L316" s="20"/>
      <c r="M316" s="20"/>
      <c r="N316" s="20"/>
    </row>
    <row r="317" spans="1:14" x14ac:dyDescent="0.35">
      <c r="A317" s="214" t="s">
        <v>178</v>
      </c>
      <c r="B317" s="214">
        <v>139888</v>
      </c>
      <c r="C317" s="133" t="s">
        <v>288</v>
      </c>
      <c r="D317" s="133" t="s">
        <v>5904</v>
      </c>
      <c r="E317" s="133" t="s">
        <v>5907</v>
      </c>
      <c r="F317" s="133" t="s">
        <v>5917</v>
      </c>
      <c r="G317" s="133">
        <v>125</v>
      </c>
      <c r="H317" s="133">
        <v>144</v>
      </c>
      <c r="I317" s="20"/>
      <c r="J317" s="20"/>
      <c r="K317" s="20"/>
      <c r="L317" s="20"/>
      <c r="M317" s="20"/>
      <c r="N317" s="20"/>
    </row>
    <row r="318" spans="1:14" x14ac:dyDescent="0.35">
      <c r="A318" s="214" t="s">
        <v>178</v>
      </c>
      <c r="B318" s="214">
        <v>139962</v>
      </c>
      <c r="C318" s="133" t="s">
        <v>6389</v>
      </c>
      <c r="D318" s="133" t="s">
        <v>5904</v>
      </c>
      <c r="E318" s="133" t="s">
        <v>5902</v>
      </c>
      <c r="F318" s="133" t="s">
        <v>5903</v>
      </c>
      <c r="G318" s="133">
        <v>0</v>
      </c>
      <c r="H318" s="133">
        <v>0</v>
      </c>
      <c r="I318" s="20"/>
      <c r="J318" s="20"/>
      <c r="K318" s="20"/>
      <c r="L318" s="20"/>
      <c r="M318" s="20"/>
      <c r="N318" s="20"/>
    </row>
    <row r="319" spans="1:14" x14ac:dyDescent="0.35">
      <c r="A319" s="214" t="s">
        <v>178</v>
      </c>
      <c r="B319" s="214">
        <v>139994</v>
      </c>
      <c r="C319" s="133" t="s">
        <v>289</v>
      </c>
      <c r="D319" s="133" t="s">
        <v>5904</v>
      </c>
      <c r="E319" s="133" t="s">
        <v>5907</v>
      </c>
      <c r="F319" s="133" t="s">
        <v>5917</v>
      </c>
      <c r="G319" s="133">
        <v>80</v>
      </c>
      <c r="H319" s="133">
        <v>101</v>
      </c>
      <c r="I319" s="20"/>
      <c r="J319" s="20"/>
      <c r="K319" s="20"/>
      <c r="L319" s="20"/>
      <c r="M319" s="20"/>
      <c r="N319" s="20"/>
    </row>
    <row r="320" spans="1:14" x14ac:dyDescent="0.35">
      <c r="A320" s="214" t="s">
        <v>178</v>
      </c>
      <c r="B320" s="214">
        <v>140014</v>
      </c>
      <c r="C320" s="133" t="s">
        <v>290</v>
      </c>
      <c r="D320" s="133" t="s">
        <v>5904</v>
      </c>
      <c r="E320" s="133" t="s">
        <v>5907</v>
      </c>
      <c r="F320" s="133" t="s">
        <v>5908</v>
      </c>
      <c r="G320" s="133">
        <v>74</v>
      </c>
      <c r="H320" s="133">
        <v>108</v>
      </c>
      <c r="I320" s="20"/>
      <c r="J320" s="20"/>
      <c r="K320" s="20"/>
      <c r="L320" s="20"/>
      <c r="M320" s="20"/>
      <c r="N320" s="20"/>
    </row>
    <row r="321" spans="1:14" x14ac:dyDescent="0.35">
      <c r="A321" s="214" t="s">
        <v>178</v>
      </c>
      <c r="B321" s="214">
        <v>140524</v>
      </c>
      <c r="C321" s="133" t="s">
        <v>291</v>
      </c>
      <c r="D321" s="133" t="s">
        <v>5904</v>
      </c>
      <c r="E321" s="133" t="s">
        <v>5907</v>
      </c>
      <c r="F321" s="133" t="s">
        <v>5917</v>
      </c>
      <c r="G321" s="133">
        <v>79</v>
      </c>
      <c r="H321" s="133">
        <v>96</v>
      </c>
      <c r="I321" s="20"/>
      <c r="J321" s="20"/>
      <c r="K321" s="20"/>
      <c r="L321" s="20"/>
      <c r="M321" s="20"/>
      <c r="N321" s="20"/>
    </row>
    <row r="322" spans="1:14" x14ac:dyDescent="0.35">
      <c r="A322" s="214" t="s">
        <v>178</v>
      </c>
      <c r="B322" s="214">
        <v>140863</v>
      </c>
      <c r="C322" s="133" t="s">
        <v>292</v>
      </c>
      <c r="D322" s="133" t="s">
        <v>5904</v>
      </c>
      <c r="E322" s="133" t="s">
        <v>5907</v>
      </c>
      <c r="F322" s="133" t="s">
        <v>5916</v>
      </c>
      <c r="G322" s="133">
        <v>54</v>
      </c>
      <c r="H322" s="133">
        <v>92</v>
      </c>
      <c r="I322" s="20"/>
      <c r="J322" s="20"/>
      <c r="K322" s="20"/>
      <c r="L322" s="20"/>
      <c r="M322" s="20"/>
      <c r="N322" s="20"/>
    </row>
    <row r="323" spans="1:14" x14ac:dyDescent="0.35">
      <c r="A323" s="214" t="s">
        <v>178</v>
      </c>
      <c r="B323" s="214">
        <v>141003</v>
      </c>
      <c r="C323" s="133" t="s">
        <v>293</v>
      </c>
      <c r="D323" s="133" t="s">
        <v>5904</v>
      </c>
      <c r="E323" s="133" t="s">
        <v>5907</v>
      </c>
      <c r="F323" s="133" t="s">
        <v>5916</v>
      </c>
      <c r="G323" s="133">
        <v>61</v>
      </c>
      <c r="H323" s="133">
        <v>66</v>
      </c>
      <c r="I323" s="20"/>
      <c r="J323" s="20"/>
      <c r="K323" s="20"/>
      <c r="L323" s="20"/>
      <c r="M323" s="20"/>
      <c r="N323" s="20"/>
    </row>
    <row r="324" spans="1:14" x14ac:dyDescent="0.35">
      <c r="A324" s="214" t="s">
        <v>178</v>
      </c>
      <c r="B324" s="214">
        <v>141242</v>
      </c>
      <c r="C324" s="133" t="s">
        <v>294</v>
      </c>
      <c r="D324" s="133" t="s">
        <v>5904</v>
      </c>
      <c r="E324" s="133" t="s">
        <v>5902</v>
      </c>
      <c r="F324" s="133" t="s">
        <v>5903</v>
      </c>
      <c r="G324" s="133">
        <v>0</v>
      </c>
      <c r="H324" s="133">
        <v>0</v>
      </c>
      <c r="I324" s="20"/>
      <c r="J324" s="20"/>
      <c r="K324" s="20"/>
      <c r="L324" s="20"/>
      <c r="M324" s="20"/>
      <c r="N324" s="20"/>
    </row>
    <row r="325" spans="1:14" x14ac:dyDescent="0.35">
      <c r="A325" s="214" t="s">
        <v>178</v>
      </c>
      <c r="B325" s="214">
        <v>141252</v>
      </c>
      <c r="C325" s="133" t="s">
        <v>295</v>
      </c>
      <c r="D325" s="133" t="s">
        <v>5904</v>
      </c>
      <c r="E325" s="133" t="s">
        <v>5912</v>
      </c>
      <c r="F325" s="133" t="s">
        <v>5920</v>
      </c>
      <c r="G325" s="133">
        <v>15</v>
      </c>
      <c r="H325" s="133">
        <v>26</v>
      </c>
      <c r="I325" s="20"/>
      <c r="J325" s="20"/>
      <c r="K325" s="20"/>
      <c r="L325" s="20"/>
      <c r="M325" s="20"/>
      <c r="N325" s="20"/>
    </row>
    <row r="326" spans="1:14" x14ac:dyDescent="0.35">
      <c r="A326" s="214" t="s">
        <v>178</v>
      </c>
      <c r="B326" s="214">
        <v>141318</v>
      </c>
      <c r="C326" s="133" t="s">
        <v>296</v>
      </c>
      <c r="D326" s="133" t="s">
        <v>5904</v>
      </c>
      <c r="E326" s="133" t="s">
        <v>5907</v>
      </c>
      <c r="F326" s="133" t="s">
        <v>5908</v>
      </c>
      <c r="G326" s="133">
        <v>45</v>
      </c>
      <c r="H326" s="133">
        <v>59</v>
      </c>
      <c r="I326" s="20"/>
      <c r="J326" s="20"/>
      <c r="K326" s="20"/>
      <c r="L326" s="20"/>
      <c r="M326" s="20"/>
      <c r="N326" s="20"/>
    </row>
    <row r="327" spans="1:14" x14ac:dyDescent="0.35">
      <c r="A327" s="214" t="s">
        <v>178</v>
      </c>
      <c r="B327" s="214">
        <v>141668</v>
      </c>
      <c r="C327" s="133" t="s">
        <v>297</v>
      </c>
      <c r="D327" s="133" t="s">
        <v>5904</v>
      </c>
      <c r="E327" s="133" t="s">
        <v>5907</v>
      </c>
      <c r="F327" s="133" t="s">
        <v>5908</v>
      </c>
      <c r="G327" s="133">
        <v>123</v>
      </c>
      <c r="H327" s="133">
        <v>147</v>
      </c>
      <c r="I327" s="20"/>
      <c r="J327" s="20"/>
      <c r="K327" s="20"/>
      <c r="L327" s="20"/>
      <c r="M327" s="20"/>
      <c r="N327" s="20"/>
    </row>
    <row r="328" spans="1:14" x14ac:dyDescent="0.35">
      <c r="A328" s="214" t="s">
        <v>178</v>
      </c>
      <c r="B328" s="214">
        <v>141739</v>
      </c>
      <c r="C328" s="133" t="s">
        <v>6088</v>
      </c>
      <c r="D328" s="133" t="s">
        <v>5904</v>
      </c>
      <c r="E328" s="133" t="s">
        <v>5906</v>
      </c>
      <c r="F328" s="133" t="s">
        <v>5909</v>
      </c>
      <c r="G328" s="133">
        <v>0</v>
      </c>
      <c r="H328" s="133">
        <v>0</v>
      </c>
      <c r="I328" s="20"/>
      <c r="J328" s="20"/>
      <c r="K328" s="20"/>
      <c r="L328" s="20"/>
      <c r="M328" s="20"/>
      <c r="N328" s="20"/>
    </row>
    <row r="329" spans="1:14" x14ac:dyDescent="0.35">
      <c r="A329" s="214" t="s">
        <v>178</v>
      </c>
      <c r="B329" s="214">
        <v>141752</v>
      </c>
      <c r="C329" s="133" t="s">
        <v>6089</v>
      </c>
      <c r="D329" s="133" t="s">
        <v>5904</v>
      </c>
      <c r="E329" s="133" t="s">
        <v>5907</v>
      </c>
      <c r="F329" s="133" t="s">
        <v>5916</v>
      </c>
      <c r="G329" s="133">
        <v>90</v>
      </c>
      <c r="H329" s="133">
        <v>78</v>
      </c>
      <c r="I329" s="20"/>
      <c r="J329" s="20"/>
      <c r="K329" s="20"/>
      <c r="L329" s="20"/>
      <c r="M329" s="20"/>
      <c r="N329" s="20"/>
    </row>
    <row r="330" spans="1:14" x14ac:dyDescent="0.35">
      <c r="A330" s="214" t="s">
        <v>178</v>
      </c>
      <c r="B330" s="214">
        <v>141835</v>
      </c>
      <c r="C330" s="133" t="s">
        <v>298</v>
      </c>
      <c r="D330" s="133" t="s">
        <v>5904</v>
      </c>
      <c r="E330" s="133" t="s">
        <v>5907</v>
      </c>
      <c r="F330" s="133" t="s">
        <v>5917</v>
      </c>
      <c r="G330" s="133">
        <v>90</v>
      </c>
      <c r="H330" s="133">
        <v>115</v>
      </c>
      <c r="I330" s="20"/>
      <c r="J330" s="20"/>
      <c r="K330" s="20"/>
      <c r="L330" s="20"/>
      <c r="M330" s="20"/>
      <c r="N330" s="20"/>
    </row>
    <row r="331" spans="1:14" x14ac:dyDescent="0.35">
      <c r="A331" s="214" t="s">
        <v>178</v>
      </c>
      <c r="B331" s="214">
        <v>141943</v>
      </c>
      <c r="C331" s="133" t="s">
        <v>299</v>
      </c>
      <c r="D331" s="133" t="s">
        <v>5904</v>
      </c>
      <c r="E331" s="133" t="s">
        <v>5907</v>
      </c>
      <c r="F331" s="133" t="s">
        <v>5916</v>
      </c>
      <c r="G331" s="133">
        <v>40</v>
      </c>
      <c r="H331" s="133">
        <v>27</v>
      </c>
      <c r="I331" s="20"/>
      <c r="J331" s="20"/>
      <c r="K331" s="20"/>
      <c r="L331" s="20"/>
      <c r="M331" s="20"/>
      <c r="N331" s="20"/>
    </row>
    <row r="332" spans="1:14" x14ac:dyDescent="0.35">
      <c r="A332" s="214" t="s">
        <v>178</v>
      </c>
      <c r="B332" s="214">
        <v>141969</v>
      </c>
      <c r="C332" s="133" t="s">
        <v>300</v>
      </c>
      <c r="D332" s="133" t="s">
        <v>5905</v>
      </c>
      <c r="E332" s="133" t="s">
        <v>5907</v>
      </c>
      <c r="F332" s="133" t="s">
        <v>5916</v>
      </c>
      <c r="G332" s="133">
        <v>0</v>
      </c>
      <c r="H332" s="133">
        <v>123</v>
      </c>
      <c r="I332" s="20"/>
      <c r="J332" s="20"/>
      <c r="K332" s="20"/>
      <c r="L332" s="20"/>
      <c r="M332" s="20"/>
      <c r="N332" s="20"/>
    </row>
    <row r="333" spans="1:14" x14ac:dyDescent="0.35">
      <c r="A333" s="214" t="s">
        <v>178</v>
      </c>
      <c r="B333" s="214">
        <v>142071</v>
      </c>
      <c r="C333" s="133" t="s">
        <v>301</v>
      </c>
      <c r="D333" s="133" t="s">
        <v>5904</v>
      </c>
      <c r="E333" s="133" t="s">
        <v>5906</v>
      </c>
      <c r="F333" s="133" t="s">
        <v>5909</v>
      </c>
      <c r="G333" s="133">
        <v>0</v>
      </c>
      <c r="H333" s="133">
        <v>0</v>
      </c>
      <c r="I333" s="20"/>
      <c r="J333" s="20"/>
      <c r="K333" s="20"/>
      <c r="L333" s="20"/>
      <c r="M333" s="20"/>
      <c r="N333" s="20"/>
    </row>
    <row r="334" spans="1:14" x14ac:dyDescent="0.35">
      <c r="A334" s="214" t="s">
        <v>178</v>
      </c>
      <c r="B334" s="214">
        <v>142115</v>
      </c>
      <c r="C334" s="133" t="s">
        <v>302</v>
      </c>
      <c r="D334" s="133" t="s">
        <v>5904</v>
      </c>
      <c r="E334" s="133" t="s">
        <v>5902</v>
      </c>
      <c r="F334" s="133" t="s">
        <v>5903</v>
      </c>
      <c r="G334" s="133">
        <v>0</v>
      </c>
      <c r="H334" s="133">
        <v>0</v>
      </c>
      <c r="I334" s="20"/>
      <c r="J334" s="20"/>
      <c r="K334" s="20"/>
      <c r="L334" s="20"/>
      <c r="M334" s="20"/>
      <c r="N334" s="20"/>
    </row>
    <row r="335" spans="1:14" x14ac:dyDescent="0.35">
      <c r="A335" s="214" t="s">
        <v>178</v>
      </c>
      <c r="B335" s="214">
        <v>142219</v>
      </c>
      <c r="C335" s="133" t="s">
        <v>303</v>
      </c>
      <c r="D335" s="133" t="s">
        <v>5904</v>
      </c>
      <c r="E335" s="133" t="s">
        <v>5907</v>
      </c>
      <c r="F335" s="133" t="s">
        <v>5917</v>
      </c>
      <c r="G335" s="133">
        <v>104</v>
      </c>
      <c r="H335" s="133">
        <v>111</v>
      </c>
      <c r="I335" s="20"/>
      <c r="J335" s="20"/>
      <c r="K335" s="20"/>
      <c r="L335" s="20"/>
      <c r="M335" s="20"/>
      <c r="N335" s="20"/>
    </row>
    <row r="336" spans="1:14" x14ac:dyDescent="0.35">
      <c r="A336" s="214" t="s">
        <v>178</v>
      </c>
      <c r="B336" s="214">
        <v>142338</v>
      </c>
      <c r="C336" s="133" t="s">
        <v>304</v>
      </c>
      <c r="D336" s="133" t="s">
        <v>5904</v>
      </c>
      <c r="E336" s="133" t="s">
        <v>5902</v>
      </c>
      <c r="F336" s="133" t="s">
        <v>5903</v>
      </c>
      <c r="G336" s="133">
        <v>0</v>
      </c>
      <c r="H336" s="133">
        <v>0</v>
      </c>
      <c r="I336" s="20"/>
      <c r="J336" s="20"/>
      <c r="K336" s="20"/>
      <c r="L336" s="20"/>
      <c r="M336" s="20"/>
      <c r="N336" s="20"/>
    </row>
    <row r="337" spans="1:14" x14ac:dyDescent="0.35">
      <c r="A337" s="214" t="s">
        <v>178</v>
      </c>
      <c r="B337" s="214">
        <v>142388</v>
      </c>
      <c r="C337" s="133" t="s">
        <v>305</v>
      </c>
      <c r="D337" s="133" t="s">
        <v>5904</v>
      </c>
      <c r="E337" s="133" t="s">
        <v>5907</v>
      </c>
      <c r="F337" s="133" t="s">
        <v>5908</v>
      </c>
      <c r="G337" s="133">
        <v>74</v>
      </c>
      <c r="H337" s="133">
        <v>83</v>
      </c>
      <c r="I337" s="20"/>
      <c r="J337" s="20"/>
      <c r="K337" s="20"/>
      <c r="L337" s="20"/>
      <c r="M337" s="20"/>
      <c r="N337" s="20"/>
    </row>
    <row r="338" spans="1:14" x14ac:dyDescent="0.35">
      <c r="A338" s="214" t="s">
        <v>178</v>
      </c>
      <c r="B338" s="214">
        <v>142623</v>
      </c>
      <c r="C338" s="133" t="s">
        <v>6394</v>
      </c>
      <c r="D338" s="133" t="s">
        <v>5904</v>
      </c>
      <c r="E338" s="133" t="s">
        <v>5902</v>
      </c>
      <c r="F338" s="133" t="s">
        <v>5903</v>
      </c>
      <c r="G338" s="133">
        <v>0</v>
      </c>
      <c r="H338" s="133">
        <v>0</v>
      </c>
      <c r="I338" s="20"/>
      <c r="J338" s="20"/>
      <c r="K338" s="20"/>
      <c r="L338" s="20"/>
      <c r="M338" s="20"/>
      <c r="N338" s="20"/>
    </row>
    <row r="339" spans="1:14" x14ac:dyDescent="0.35">
      <c r="A339" s="214" t="s">
        <v>178</v>
      </c>
      <c r="B339" s="214">
        <v>143039</v>
      </c>
      <c r="C339" s="133" t="s">
        <v>6390</v>
      </c>
      <c r="D339" s="133" t="s">
        <v>5904</v>
      </c>
      <c r="E339" s="133" t="s">
        <v>5902</v>
      </c>
      <c r="F339" s="133" t="s">
        <v>5903</v>
      </c>
      <c r="G339" s="133">
        <v>0</v>
      </c>
      <c r="H339" s="133">
        <v>0</v>
      </c>
      <c r="I339" s="20"/>
      <c r="J339" s="20"/>
      <c r="K339" s="20"/>
      <c r="L339" s="20"/>
      <c r="M339" s="20"/>
      <c r="N339" s="20"/>
    </row>
    <row r="340" spans="1:14" x14ac:dyDescent="0.35">
      <c r="A340" s="214" t="s">
        <v>178</v>
      </c>
      <c r="B340" s="214">
        <v>143040</v>
      </c>
      <c r="C340" s="133" t="s">
        <v>306</v>
      </c>
      <c r="D340" s="133" t="s">
        <v>5904</v>
      </c>
      <c r="E340" s="133" t="s">
        <v>5902</v>
      </c>
      <c r="F340" s="133" t="s">
        <v>5903</v>
      </c>
      <c r="G340" s="133">
        <v>0</v>
      </c>
      <c r="H340" s="133">
        <v>0</v>
      </c>
      <c r="I340" s="20"/>
      <c r="J340" s="20"/>
      <c r="K340" s="20"/>
      <c r="L340" s="20"/>
      <c r="M340" s="20"/>
      <c r="N340" s="20"/>
    </row>
    <row r="341" spans="1:14" x14ac:dyDescent="0.35">
      <c r="A341" s="214" t="s">
        <v>178</v>
      </c>
      <c r="B341" s="214">
        <v>143174</v>
      </c>
      <c r="C341" s="133" t="s">
        <v>6901</v>
      </c>
      <c r="D341" s="133" t="s">
        <v>5904</v>
      </c>
      <c r="E341" s="133" t="s">
        <v>5902</v>
      </c>
      <c r="F341" s="133" t="s">
        <v>5903</v>
      </c>
      <c r="G341" s="133">
        <v>0</v>
      </c>
      <c r="H341" s="133">
        <v>0</v>
      </c>
      <c r="I341" s="20"/>
      <c r="J341" s="20"/>
      <c r="K341" s="20"/>
      <c r="L341" s="20"/>
      <c r="M341" s="20"/>
      <c r="N341" s="20"/>
    </row>
    <row r="342" spans="1:14" x14ac:dyDescent="0.35">
      <c r="A342" s="214" t="s">
        <v>178</v>
      </c>
      <c r="B342" s="214">
        <v>143413</v>
      </c>
      <c r="C342" s="133" t="s">
        <v>307</v>
      </c>
      <c r="D342" s="133" t="s">
        <v>5904</v>
      </c>
      <c r="E342" s="133" t="s">
        <v>5907</v>
      </c>
      <c r="F342" s="133" t="s">
        <v>5908</v>
      </c>
      <c r="G342" s="133">
        <v>127</v>
      </c>
      <c r="H342" s="133">
        <v>109</v>
      </c>
      <c r="I342" s="20"/>
      <c r="J342" s="20"/>
      <c r="K342" s="20"/>
      <c r="L342" s="20"/>
      <c r="M342" s="20"/>
      <c r="N342" s="20"/>
    </row>
    <row r="343" spans="1:14" x14ac:dyDescent="0.35">
      <c r="A343" s="214" t="s">
        <v>178</v>
      </c>
      <c r="B343" s="214">
        <v>143418</v>
      </c>
      <c r="C343" s="133" t="s">
        <v>308</v>
      </c>
      <c r="D343" s="133" t="s">
        <v>5904</v>
      </c>
      <c r="E343" s="133" t="s">
        <v>5902</v>
      </c>
      <c r="F343" s="133" t="s">
        <v>5903</v>
      </c>
      <c r="G343" s="133">
        <v>0</v>
      </c>
      <c r="H343" s="133">
        <v>0</v>
      </c>
      <c r="I343" s="20"/>
      <c r="J343" s="20"/>
      <c r="K343" s="20"/>
      <c r="L343" s="20"/>
      <c r="M343" s="20"/>
      <c r="N343" s="20"/>
    </row>
    <row r="344" spans="1:14" x14ac:dyDescent="0.35">
      <c r="A344" s="214" t="s">
        <v>178</v>
      </c>
      <c r="B344" s="214">
        <v>143435</v>
      </c>
      <c r="C344" s="133" t="s">
        <v>6902</v>
      </c>
      <c r="D344" s="133" t="s">
        <v>5904</v>
      </c>
      <c r="E344" s="133" t="s">
        <v>5907</v>
      </c>
      <c r="F344" s="133" t="s">
        <v>5917</v>
      </c>
      <c r="G344" s="133">
        <v>111</v>
      </c>
      <c r="H344" s="133">
        <v>124</v>
      </c>
      <c r="I344" s="20"/>
      <c r="J344" s="20"/>
      <c r="K344" s="20"/>
      <c r="L344" s="20"/>
      <c r="M344" s="20"/>
      <c r="N344" s="20"/>
    </row>
    <row r="345" spans="1:14" x14ac:dyDescent="0.35">
      <c r="A345" s="214" t="s">
        <v>178</v>
      </c>
      <c r="B345" s="214">
        <v>143438</v>
      </c>
      <c r="C345" s="133" t="s">
        <v>309</v>
      </c>
      <c r="D345" s="133" t="s">
        <v>5904</v>
      </c>
      <c r="E345" s="133" t="s">
        <v>5907</v>
      </c>
      <c r="F345" s="133" t="s">
        <v>5917</v>
      </c>
      <c r="G345" s="133">
        <v>55</v>
      </c>
      <c r="H345" s="133">
        <v>81</v>
      </c>
      <c r="I345" s="20"/>
      <c r="J345" s="20"/>
      <c r="K345" s="20"/>
      <c r="L345" s="20"/>
      <c r="M345" s="20"/>
      <c r="N345" s="20"/>
    </row>
    <row r="346" spans="1:14" x14ac:dyDescent="0.35">
      <c r="A346" s="214" t="s">
        <v>178</v>
      </c>
      <c r="B346" s="214">
        <v>143562</v>
      </c>
      <c r="C346" s="133" t="s">
        <v>310</v>
      </c>
      <c r="D346" s="133" t="s">
        <v>5905</v>
      </c>
      <c r="E346" s="133" t="s">
        <v>5907</v>
      </c>
      <c r="F346" s="133" t="s">
        <v>5917</v>
      </c>
      <c r="G346" s="133">
        <v>0</v>
      </c>
      <c r="H346" s="133">
        <v>150</v>
      </c>
      <c r="I346" s="20"/>
      <c r="J346" s="20"/>
      <c r="K346" s="20"/>
      <c r="L346" s="20"/>
      <c r="M346" s="20"/>
      <c r="N346" s="20"/>
    </row>
    <row r="347" spans="1:14" x14ac:dyDescent="0.35">
      <c r="A347" s="214" t="s">
        <v>178</v>
      </c>
      <c r="B347" s="214">
        <v>144042</v>
      </c>
      <c r="C347" s="133" t="s">
        <v>311</v>
      </c>
      <c r="D347" s="133" t="s">
        <v>5904</v>
      </c>
      <c r="E347" s="133" t="s">
        <v>5912</v>
      </c>
      <c r="F347" s="133" t="s">
        <v>5920</v>
      </c>
      <c r="G347" s="133">
        <v>0</v>
      </c>
      <c r="H347" s="133">
        <v>0</v>
      </c>
      <c r="I347" s="20"/>
      <c r="J347" s="20"/>
      <c r="K347" s="20"/>
      <c r="L347" s="20"/>
      <c r="M347" s="20"/>
      <c r="N347" s="20"/>
    </row>
    <row r="348" spans="1:14" x14ac:dyDescent="0.35">
      <c r="A348" s="214" t="s">
        <v>178</v>
      </c>
      <c r="B348" s="214">
        <v>144043</v>
      </c>
      <c r="C348" s="133" t="s">
        <v>312</v>
      </c>
      <c r="D348" s="133" t="s">
        <v>5904</v>
      </c>
      <c r="E348" s="133" t="s">
        <v>5912</v>
      </c>
      <c r="F348" s="133" t="s">
        <v>5920</v>
      </c>
      <c r="G348" s="133">
        <v>0</v>
      </c>
      <c r="H348" s="133">
        <v>0</v>
      </c>
      <c r="I348" s="20"/>
      <c r="J348" s="20"/>
      <c r="K348" s="20"/>
      <c r="L348" s="20"/>
      <c r="M348" s="20"/>
      <c r="N348" s="20"/>
    </row>
    <row r="349" spans="1:14" x14ac:dyDescent="0.35">
      <c r="A349" s="214" t="s">
        <v>178</v>
      </c>
      <c r="B349" s="214">
        <v>144306</v>
      </c>
      <c r="C349" s="133" t="s">
        <v>313</v>
      </c>
      <c r="D349" s="133" t="s">
        <v>5904</v>
      </c>
      <c r="E349" s="133" t="s">
        <v>5907</v>
      </c>
      <c r="F349" s="133" t="s">
        <v>5908</v>
      </c>
      <c r="G349" s="133">
        <v>56</v>
      </c>
      <c r="H349" s="133">
        <v>64</v>
      </c>
      <c r="I349" s="20"/>
      <c r="J349" s="20"/>
      <c r="K349" s="20"/>
      <c r="L349" s="20"/>
      <c r="M349" s="20"/>
      <c r="N349" s="20"/>
    </row>
    <row r="350" spans="1:14" x14ac:dyDescent="0.35">
      <c r="A350" s="214" t="s">
        <v>178</v>
      </c>
      <c r="B350" s="214">
        <v>144336</v>
      </c>
      <c r="C350" s="133" t="s">
        <v>314</v>
      </c>
      <c r="D350" s="133" t="s">
        <v>5904</v>
      </c>
      <c r="E350" s="133" t="s">
        <v>5912</v>
      </c>
      <c r="F350" s="133" t="s">
        <v>5927</v>
      </c>
      <c r="G350" s="133">
        <v>14</v>
      </c>
      <c r="H350" s="133">
        <v>19</v>
      </c>
      <c r="I350" s="20"/>
      <c r="J350" s="20"/>
      <c r="K350" s="20"/>
      <c r="L350" s="20"/>
      <c r="M350" s="20"/>
      <c r="N350" s="20"/>
    </row>
    <row r="351" spans="1:14" x14ac:dyDescent="0.35">
      <c r="A351" s="214" t="s">
        <v>178</v>
      </c>
      <c r="B351" s="214">
        <v>144464</v>
      </c>
      <c r="C351" s="133" t="s">
        <v>6090</v>
      </c>
      <c r="D351" s="133" t="s">
        <v>5904</v>
      </c>
      <c r="E351" s="133" t="s">
        <v>5907</v>
      </c>
      <c r="F351" s="133" t="s">
        <v>5908</v>
      </c>
      <c r="G351" s="133">
        <v>103</v>
      </c>
      <c r="H351" s="133">
        <v>127</v>
      </c>
      <c r="I351" s="20"/>
      <c r="J351" s="20"/>
      <c r="K351" s="20"/>
      <c r="L351" s="20"/>
      <c r="M351" s="20"/>
      <c r="N351" s="20"/>
    </row>
    <row r="352" spans="1:14" x14ac:dyDescent="0.35">
      <c r="A352" s="214" t="s">
        <v>178</v>
      </c>
      <c r="B352" s="214">
        <v>144719</v>
      </c>
      <c r="C352" s="133" t="s">
        <v>194</v>
      </c>
      <c r="D352" s="133" t="s">
        <v>5904</v>
      </c>
      <c r="E352" s="133" t="s">
        <v>5907</v>
      </c>
      <c r="F352" s="133" t="s">
        <v>5908</v>
      </c>
      <c r="G352" s="133">
        <v>58</v>
      </c>
      <c r="H352" s="133">
        <v>71</v>
      </c>
      <c r="I352" s="20"/>
      <c r="J352" s="20"/>
      <c r="K352" s="20"/>
      <c r="L352" s="20"/>
      <c r="M352" s="20"/>
      <c r="N352" s="20"/>
    </row>
    <row r="353" spans="1:14" x14ac:dyDescent="0.35">
      <c r="A353" s="214" t="s">
        <v>178</v>
      </c>
      <c r="B353" s="214">
        <v>144721</v>
      </c>
      <c r="C353" s="133" t="s">
        <v>191</v>
      </c>
      <c r="D353" s="133" t="s">
        <v>5904</v>
      </c>
      <c r="E353" s="133" t="s">
        <v>5907</v>
      </c>
      <c r="F353" s="133" t="s">
        <v>5908</v>
      </c>
      <c r="G353" s="133">
        <v>71</v>
      </c>
      <c r="H353" s="133">
        <v>71</v>
      </c>
      <c r="I353" s="20"/>
      <c r="J353" s="20"/>
      <c r="K353" s="20"/>
      <c r="L353" s="20"/>
      <c r="M353" s="20"/>
      <c r="N353" s="20"/>
    </row>
    <row r="354" spans="1:14" x14ac:dyDescent="0.35">
      <c r="A354" s="214" t="s">
        <v>178</v>
      </c>
      <c r="B354" s="214">
        <v>145120</v>
      </c>
      <c r="C354" s="133" t="s">
        <v>315</v>
      </c>
      <c r="D354" s="133" t="s">
        <v>5905</v>
      </c>
      <c r="E354" s="133" t="s">
        <v>5907</v>
      </c>
      <c r="F354" s="133" t="s">
        <v>5917</v>
      </c>
      <c r="G354" s="133">
        <v>0</v>
      </c>
      <c r="H354" s="133">
        <v>69</v>
      </c>
      <c r="I354" s="20"/>
      <c r="J354" s="20"/>
      <c r="K354" s="20"/>
      <c r="L354" s="20"/>
      <c r="M354" s="20"/>
      <c r="N354" s="20"/>
    </row>
    <row r="355" spans="1:14" x14ac:dyDescent="0.35">
      <c r="A355" s="214" t="s">
        <v>178</v>
      </c>
      <c r="B355" s="214">
        <v>145186</v>
      </c>
      <c r="C355" s="133" t="s">
        <v>6903</v>
      </c>
      <c r="D355" s="133" t="s">
        <v>5901</v>
      </c>
      <c r="E355" s="133" t="s">
        <v>5902</v>
      </c>
      <c r="F355" s="133" t="s">
        <v>5903</v>
      </c>
      <c r="G355" s="133">
        <v>0</v>
      </c>
      <c r="H355" s="133">
        <v>0</v>
      </c>
      <c r="I355" s="20"/>
      <c r="J355" s="20"/>
      <c r="K355" s="20"/>
      <c r="L355" s="20"/>
      <c r="M355" s="20"/>
      <c r="N355" s="20"/>
    </row>
    <row r="356" spans="1:14" x14ac:dyDescent="0.35">
      <c r="A356" s="214" t="s">
        <v>178</v>
      </c>
      <c r="B356" s="214">
        <v>145417</v>
      </c>
      <c r="C356" s="133" t="s">
        <v>6392</v>
      </c>
      <c r="D356" s="133" t="s">
        <v>5904</v>
      </c>
      <c r="E356" s="133" t="s">
        <v>5902</v>
      </c>
      <c r="F356" s="133" t="s">
        <v>5903</v>
      </c>
      <c r="G356" s="133">
        <v>0</v>
      </c>
      <c r="H356" s="133">
        <v>0</v>
      </c>
      <c r="I356" s="20"/>
      <c r="J356" s="20"/>
      <c r="K356" s="20"/>
      <c r="L356" s="20"/>
      <c r="M356" s="20"/>
      <c r="N356" s="20"/>
    </row>
    <row r="357" spans="1:14" x14ac:dyDescent="0.35">
      <c r="A357" s="214" t="s">
        <v>178</v>
      </c>
      <c r="B357" s="214">
        <v>145580</v>
      </c>
      <c r="C357" s="133" t="s">
        <v>274</v>
      </c>
      <c r="D357" s="133" t="s">
        <v>5904</v>
      </c>
      <c r="E357" s="133" t="s">
        <v>5907</v>
      </c>
      <c r="F357" s="133" t="s">
        <v>5908</v>
      </c>
      <c r="G357" s="133">
        <v>125</v>
      </c>
      <c r="H357" s="133">
        <v>115</v>
      </c>
      <c r="I357" s="20"/>
      <c r="J357" s="20"/>
      <c r="K357" s="20"/>
      <c r="L357" s="20"/>
      <c r="M357" s="20"/>
      <c r="N357" s="20"/>
    </row>
    <row r="358" spans="1:14" x14ac:dyDescent="0.35">
      <c r="A358" s="214" t="s">
        <v>178</v>
      </c>
      <c r="B358" s="214">
        <v>145859</v>
      </c>
      <c r="C358" s="133" t="s">
        <v>6091</v>
      </c>
      <c r="D358" s="133" t="s">
        <v>5904</v>
      </c>
      <c r="E358" s="133" t="s">
        <v>5902</v>
      </c>
      <c r="F358" s="133" t="s">
        <v>5914</v>
      </c>
      <c r="G358" s="133">
        <v>0</v>
      </c>
      <c r="H358" s="133">
        <v>0</v>
      </c>
      <c r="I358" s="20"/>
      <c r="J358" s="20"/>
      <c r="K358" s="20"/>
      <c r="L358" s="20"/>
      <c r="M358" s="20"/>
      <c r="N358" s="20"/>
    </row>
    <row r="359" spans="1:14" x14ac:dyDescent="0.35">
      <c r="A359" s="214" t="s">
        <v>178</v>
      </c>
      <c r="B359" s="214">
        <v>145878</v>
      </c>
      <c r="C359" s="133" t="s">
        <v>6092</v>
      </c>
      <c r="D359" s="133" t="s">
        <v>5905</v>
      </c>
      <c r="E359" s="133" t="s">
        <v>5907</v>
      </c>
      <c r="F359" s="133" t="s">
        <v>5916</v>
      </c>
      <c r="G359" s="133">
        <v>0</v>
      </c>
      <c r="H359" s="133">
        <v>123</v>
      </c>
      <c r="I359" s="20"/>
      <c r="J359" s="20"/>
      <c r="K359" s="20"/>
      <c r="L359" s="20"/>
      <c r="M359" s="20"/>
      <c r="N359" s="20"/>
    </row>
    <row r="360" spans="1:14" x14ac:dyDescent="0.35">
      <c r="A360" s="214" t="s">
        <v>178</v>
      </c>
      <c r="B360" s="214">
        <v>146124</v>
      </c>
      <c r="C360" s="133" t="s">
        <v>196</v>
      </c>
      <c r="D360" s="133" t="s">
        <v>5904</v>
      </c>
      <c r="E360" s="133" t="s">
        <v>5907</v>
      </c>
      <c r="F360" s="133" t="s">
        <v>5917</v>
      </c>
      <c r="G360" s="133">
        <v>91</v>
      </c>
      <c r="H360" s="133">
        <v>119</v>
      </c>
      <c r="I360" s="20"/>
      <c r="J360" s="20"/>
      <c r="K360" s="20"/>
      <c r="L360" s="20"/>
      <c r="M360" s="20"/>
      <c r="N360" s="20"/>
    </row>
    <row r="361" spans="1:14" x14ac:dyDescent="0.35">
      <c r="A361" s="214" t="s">
        <v>178</v>
      </c>
      <c r="B361" s="214">
        <v>146731</v>
      </c>
      <c r="C361" s="133" t="s">
        <v>6093</v>
      </c>
      <c r="D361" s="133" t="s">
        <v>5904</v>
      </c>
      <c r="E361" s="133" t="s">
        <v>5906</v>
      </c>
      <c r="F361" s="133" t="s">
        <v>5909</v>
      </c>
      <c r="G361" s="133">
        <v>0</v>
      </c>
      <c r="H361" s="133">
        <v>0</v>
      </c>
      <c r="I361" s="20"/>
      <c r="J361" s="20"/>
      <c r="K361" s="20"/>
      <c r="L361" s="20"/>
      <c r="M361" s="20"/>
      <c r="N361" s="20"/>
    </row>
    <row r="362" spans="1:14" x14ac:dyDescent="0.35">
      <c r="A362" s="214" t="s">
        <v>178</v>
      </c>
      <c r="B362" s="214">
        <v>146780</v>
      </c>
      <c r="C362" s="133" t="s">
        <v>6391</v>
      </c>
      <c r="D362" s="133" t="s">
        <v>5904</v>
      </c>
      <c r="E362" s="133" t="s">
        <v>5902</v>
      </c>
      <c r="F362" s="133" t="s">
        <v>5914</v>
      </c>
      <c r="G362" s="133">
        <v>0</v>
      </c>
      <c r="H362" s="133">
        <v>0</v>
      </c>
      <c r="I362" s="20"/>
      <c r="J362" s="20"/>
      <c r="K362" s="20"/>
      <c r="L362" s="20"/>
      <c r="M362" s="20"/>
      <c r="N362" s="20"/>
    </row>
    <row r="363" spans="1:14" x14ac:dyDescent="0.35">
      <c r="A363" s="214" t="s">
        <v>178</v>
      </c>
      <c r="B363" s="214">
        <v>146858</v>
      </c>
      <c r="C363" s="133" t="s">
        <v>222</v>
      </c>
      <c r="D363" s="133" t="s">
        <v>5904</v>
      </c>
      <c r="E363" s="133" t="s">
        <v>5912</v>
      </c>
      <c r="F363" s="133" t="s">
        <v>5927</v>
      </c>
      <c r="G363" s="133">
        <v>7</v>
      </c>
      <c r="H363" s="133">
        <v>20</v>
      </c>
      <c r="I363" s="20"/>
      <c r="J363" s="20"/>
      <c r="K363" s="20"/>
      <c r="L363" s="20"/>
      <c r="M363" s="20"/>
      <c r="N363" s="20"/>
    </row>
    <row r="364" spans="1:14" x14ac:dyDescent="0.35">
      <c r="A364" s="214" t="s">
        <v>178</v>
      </c>
      <c r="B364" s="214">
        <v>146999</v>
      </c>
      <c r="C364" s="133" t="s">
        <v>6393</v>
      </c>
      <c r="D364" s="133" t="s">
        <v>5904</v>
      </c>
      <c r="E364" s="133" t="s">
        <v>5902</v>
      </c>
      <c r="F364" s="133" t="s">
        <v>5903</v>
      </c>
      <c r="G364" s="133">
        <v>0</v>
      </c>
      <c r="H364" s="133">
        <v>0</v>
      </c>
      <c r="I364" s="20"/>
      <c r="J364" s="20"/>
      <c r="K364" s="20"/>
      <c r="L364" s="20"/>
      <c r="M364" s="20"/>
      <c r="N364" s="20"/>
    </row>
    <row r="365" spans="1:14" x14ac:dyDescent="0.35">
      <c r="A365" s="214" t="s">
        <v>178</v>
      </c>
      <c r="B365" s="214">
        <v>147038</v>
      </c>
      <c r="C365" s="133" t="s">
        <v>6380</v>
      </c>
      <c r="D365" s="133" t="s">
        <v>5905</v>
      </c>
      <c r="E365" s="133" t="s">
        <v>5902</v>
      </c>
      <c r="F365" s="133" t="s">
        <v>5903</v>
      </c>
      <c r="G365" s="133">
        <v>0</v>
      </c>
      <c r="H365" s="133">
        <v>0</v>
      </c>
      <c r="I365" s="20"/>
      <c r="J365" s="20"/>
      <c r="K365" s="20"/>
      <c r="L365" s="20"/>
      <c r="M365" s="20"/>
      <c r="N365" s="20"/>
    </row>
    <row r="366" spans="1:14" x14ac:dyDescent="0.35">
      <c r="A366" s="214" t="s">
        <v>178</v>
      </c>
      <c r="B366" s="214">
        <v>147201</v>
      </c>
      <c r="C366" s="133" t="s">
        <v>6387</v>
      </c>
      <c r="D366" s="133" t="s">
        <v>5901</v>
      </c>
      <c r="E366" s="133" t="s">
        <v>5907</v>
      </c>
      <c r="F366" s="133" t="s">
        <v>5916</v>
      </c>
      <c r="G366" s="133">
        <v>124</v>
      </c>
      <c r="H366" s="133">
        <v>0</v>
      </c>
      <c r="I366" s="20"/>
      <c r="J366" s="20"/>
      <c r="K366" s="20"/>
      <c r="L366" s="20"/>
      <c r="M366" s="20"/>
      <c r="N366" s="20"/>
    </row>
    <row r="367" spans="1:14" x14ac:dyDescent="0.35">
      <c r="A367" s="214" t="s">
        <v>178</v>
      </c>
      <c r="B367" s="214">
        <v>147234</v>
      </c>
      <c r="C367" s="133" t="s">
        <v>6383</v>
      </c>
      <c r="D367" s="133" t="s">
        <v>5904</v>
      </c>
      <c r="E367" s="133" t="s">
        <v>5902</v>
      </c>
      <c r="F367" s="133" t="s">
        <v>5903</v>
      </c>
      <c r="G367" s="133">
        <v>0</v>
      </c>
      <c r="H367" s="133">
        <v>0</v>
      </c>
      <c r="I367" s="20"/>
      <c r="J367" s="20"/>
      <c r="K367" s="20"/>
      <c r="L367" s="20"/>
      <c r="M367" s="20"/>
      <c r="N367" s="20"/>
    </row>
    <row r="368" spans="1:14" x14ac:dyDescent="0.35">
      <c r="A368" s="214" t="s">
        <v>178</v>
      </c>
      <c r="B368" s="214">
        <v>147440</v>
      </c>
      <c r="C368" s="133" t="s">
        <v>6384</v>
      </c>
      <c r="D368" s="133" t="s">
        <v>5904</v>
      </c>
      <c r="E368" s="133" t="s">
        <v>5907</v>
      </c>
      <c r="F368" s="133" t="s">
        <v>5908</v>
      </c>
      <c r="G368" s="133">
        <v>43</v>
      </c>
      <c r="H368" s="133">
        <v>44</v>
      </c>
      <c r="I368" s="20"/>
      <c r="J368" s="20"/>
      <c r="K368" s="20"/>
      <c r="L368" s="20"/>
      <c r="M368" s="20"/>
      <c r="N368" s="20"/>
    </row>
    <row r="369" spans="1:14" x14ac:dyDescent="0.35">
      <c r="A369" s="214" t="s">
        <v>178</v>
      </c>
      <c r="B369" s="214">
        <v>147702</v>
      </c>
      <c r="C369" s="133" t="s">
        <v>6904</v>
      </c>
      <c r="D369" s="133" t="s">
        <v>5904</v>
      </c>
      <c r="E369" s="133" t="s">
        <v>5902</v>
      </c>
      <c r="F369" s="133" t="s">
        <v>5903</v>
      </c>
      <c r="G369" s="133">
        <v>0</v>
      </c>
      <c r="H369" s="133">
        <v>0</v>
      </c>
      <c r="I369" s="20"/>
      <c r="J369" s="20"/>
      <c r="K369" s="20"/>
      <c r="L369" s="20"/>
      <c r="M369" s="20"/>
      <c r="N369" s="20"/>
    </row>
    <row r="370" spans="1:14" x14ac:dyDescent="0.35">
      <c r="A370" s="214" t="s">
        <v>178</v>
      </c>
      <c r="B370" s="214">
        <v>147707</v>
      </c>
      <c r="C370" s="133" t="s">
        <v>6905</v>
      </c>
      <c r="D370" s="133" t="s">
        <v>5904</v>
      </c>
      <c r="E370" s="133" t="s">
        <v>5907</v>
      </c>
      <c r="F370" s="133" t="s">
        <v>5917</v>
      </c>
      <c r="G370" s="133">
        <v>116</v>
      </c>
      <c r="H370" s="133">
        <v>84</v>
      </c>
      <c r="I370" s="20"/>
      <c r="J370" s="20"/>
      <c r="K370" s="20"/>
      <c r="L370" s="20"/>
      <c r="M370" s="20"/>
      <c r="N370" s="20"/>
    </row>
    <row r="371" spans="1:14" x14ac:dyDescent="0.35">
      <c r="A371" s="214" t="s">
        <v>178</v>
      </c>
      <c r="B371" s="214">
        <v>147757</v>
      </c>
      <c r="C371" s="133" t="s">
        <v>6906</v>
      </c>
      <c r="D371" s="133" t="s">
        <v>5904</v>
      </c>
      <c r="E371" s="133" t="s">
        <v>5907</v>
      </c>
      <c r="F371" s="133" t="s">
        <v>5908</v>
      </c>
      <c r="G371" s="133">
        <v>84</v>
      </c>
      <c r="H371" s="133">
        <v>80</v>
      </c>
      <c r="I371" s="20"/>
      <c r="J371" s="20"/>
      <c r="K371" s="20"/>
      <c r="L371" s="20"/>
      <c r="M371" s="20"/>
      <c r="N371" s="20"/>
    </row>
    <row r="372" spans="1:14" x14ac:dyDescent="0.35">
      <c r="A372" s="214" t="s">
        <v>178</v>
      </c>
      <c r="B372" s="214">
        <v>148187</v>
      </c>
      <c r="C372" s="133" t="s">
        <v>6907</v>
      </c>
      <c r="D372" s="133" t="s">
        <v>5904</v>
      </c>
      <c r="E372" s="133" t="s">
        <v>5907</v>
      </c>
      <c r="F372" s="133" t="s">
        <v>5916</v>
      </c>
      <c r="G372" s="133">
        <v>70</v>
      </c>
      <c r="H372" s="133">
        <v>81</v>
      </c>
      <c r="I372" s="20"/>
      <c r="J372" s="20"/>
      <c r="K372" s="20"/>
      <c r="L372" s="20"/>
      <c r="M372" s="20"/>
      <c r="N372" s="20"/>
    </row>
    <row r="373" spans="1:14" x14ac:dyDescent="0.35">
      <c r="A373" s="214" t="s">
        <v>316</v>
      </c>
      <c r="B373" s="214">
        <v>119790</v>
      </c>
      <c r="C373" s="133" t="s">
        <v>317</v>
      </c>
      <c r="D373" s="133" t="s">
        <v>5904</v>
      </c>
      <c r="E373" s="133" t="s">
        <v>5907</v>
      </c>
      <c r="F373" s="133" t="s">
        <v>5911</v>
      </c>
      <c r="G373" s="133">
        <v>90</v>
      </c>
      <c r="H373" s="133">
        <v>77</v>
      </c>
      <c r="I373" s="20"/>
      <c r="J373" s="20"/>
      <c r="K373" s="20"/>
      <c r="L373" s="20"/>
      <c r="M373" s="20"/>
      <c r="N373" s="20"/>
    </row>
    <row r="374" spans="1:14" x14ac:dyDescent="0.35">
      <c r="A374" s="214" t="s">
        <v>316</v>
      </c>
      <c r="B374" s="214">
        <v>119793</v>
      </c>
      <c r="C374" s="133" t="s">
        <v>318</v>
      </c>
      <c r="D374" s="133" t="s">
        <v>5904</v>
      </c>
      <c r="E374" s="133" t="s">
        <v>5907</v>
      </c>
      <c r="F374" s="133" t="s">
        <v>5911</v>
      </c>
      <c r="G374" s="133">
        <v>112</v>
      </c>
      <c r="H374" s="133">
        <v>107</v>
      </c>
      <c r="I374" s="20"/>
      <c r="J374" s="20"/>
      <c r="K374" s="20"/>
      <c r="L374" s="20"/>
      <c r="M374" s="20"/>
      <c r="N374" s="20"/>
    </row>
    <row r="375" spans="1:14" x14ac:dyDescent="0.35">
      <c r="A375" s="214" t="s">
        <v>316</v>
      </c>
      <c r="B375" s="214">
        <v>119826</v>
      </c>
      <c r="C375" s="133" t="s">
        <v>319</v>
      </c>
      <c r="D375" s="133" t="s">
        <v>5904</v>
      </c>
      <c r="E375" s="133" t="s">
        <v>5902</v>
      </c>
      <c r="F375" s="133" t="s">
        <v>5903</v>
      </c>
      <c r="G375" s="133">
        <v>0</v>
      </c>
      <c r="H375" s="133">
        <v>0</v>
      </c>
      <c r="I375" s="20"/>
      <c r="J375" s="20"/>
      <c r="K375" s="20"/>
      <c r="L375" s="20"/>
      <c r="M375" s="20"/>
      <c r="N375" s="20"/>
    </row>
    <row r="376" spans="1:14" x14ac:dyDescent="0.35">
      <c r="A376" s="214" t="s">
        <v>316</v>
      </c>
      <c r="B376" s="214">
        <v>119848</v>
      </c>
      <c r="C376" s="133" t="s">
        <v>320</v>
      </c>
      <c r="D376" s="133" t="s">
        <v>5904</v>
      </c>
      <c r="E376" s="133" t="s">
        <v>5902</v>
      </c>
      <c r="F376" s="133" t="s">
        <v>5903</v>
      </c>
      <c r="G376" s="133">
        <v>0</v>
      </c>
      <c r="H376" s="133">
        <v>0</v>
      </c>
      <c r="I376" s="20"/>
      <c r="J376" s="20"/>
      <c r="K376" s="20"/>
      <c r="L376" s="20"/>
      <c r="M376" s="20"/>
      <c r="N376" s="20"/>
    </row>
    <row r="377" spans="1:14" x14ac:dyDescent="0.35">
      <c r="A377" s="214" t="s">
        <v>316</v>
      </c>
      <c r="B377" s="214">
        <v>119856</v>
      </c>
      <c r="C377" s="133" t="s">
        <v>321</v>
      </c>
      <c r="D377" s="133" t="s">
        <v>5901</v>
      </c>
      <c r="E377" s="133" t="s">
        <v>5902</v>
      </c>
      <c r="F377" s="133" t="s">
        <v>5903</v>
      </c>
      <c r="G377" s="133">
        <v>0</v>
      </c>
      <c r="H377" s="133">
        <v>0</v>
      </c>
      <c r="I377" s="20"/>
      <c r="J377" s="20"/>
      <c r="K377" s="20"/>
      <c r="L377" s="20"/>
      <c r="M377" s="20"/>
      <c r="N377" s="20"/>
    </row>
    <row r="378" spans="1:14" x14ac:dyDescent="0.35">
      <c r="A378" s="214" t="s">
        <v>316</v>
      </c>
      <c r="B378" s="214">
        <v>131389</v>
      </c>
      <c r="C378" s="133" t="s">
        <v>323</v>
      </c>
      <c r="D378" s="133" t="s">
        <v>5905</v>
      </c>
      <c r="E378" s="133" t="s">
        <v>5902</v>
      </c>
      <c r="F378" s="133" t="s">
        <v>5903</v>
      </c>
      <c r="G378" s="133">
        <v>0</v>
      </c>
      <c r="H378" s="133">
        <v>0</v>
      </c>
      <c r="I378" s="20"/>
      <c r="J378" s="20"/>
      <c r="K378" s="20"/>
      <c r="L378" s="20"/>
      <c r="M378" s="20"/>
      <c r="N378" s="20"/>
    </row>
    <row r="379" spans="1:14" x14ac:dyDescent="0.35">
      <c r="A379" s="214" t="s">
        <v>316</v>
      </c>
      <c r="B379" s="214">
        <v>132051</v>
      </c>
      <c r="C379" s="133" t="s">
        <v>324</v>
      </c>
      <c r="D379" s="133" t="s">
        <v>5904</v>
      </c>
      <c r="E379" s="133" t="s">
        <v>5912</v>
      </c>
      <c r="F379" s="133" t="s">
        <v>5915</v>
      </c>
      <c r="G379" s="133">
        <v>2</v>
      </c>
      <c r="H379" s="133">
        <v>12</v>
      </c>
      <c r="I379" s="20"/>
      <c r="J379" s="20"/>
      <c r="K379" s="20"/>
      <c r="L379" s="20"/>
      <c r="M379" s="20"/>
      <c r="N379" s="20"/>
    </row>
    <row r="380" spans="1:14" x14ac:dyDescent="0.35">
      <c r="A380" s="214" t="s">
        <v>316</v>
      </c>
      <c r="B380" s="214">
        <v>132128</v>
      </c>
      <c r="C380" s="133" t="s">
        <v>325</v>
      </c>
      <c r="D380" s="133" t="s">
        <v>5904</v>
      </c>
      <c r="E380" s="133" t="s">
        <v>5906</v>
      </c>
      <c r="F380" s="133" t="s">
        <v>5906</v>
      </c>
      <c r="G380" s="133">
        <v>1</v>
      </c>
      <c r="H380" s="133">
        <v>2</v>
      </c>
      <c r="I380" s="20"/>
      <c r="J380" s="20"/>
      <c r="K380" s="20"/>
      <c r="L380" s="20"/>
      <c r="M380" s="20"/>
      <c r="N380" s="20"/>
    </row>
    <row r="381" spans="1:14" x14ac:dyDescent="0.35">
      <c r="A381" s="214" t="s">
        <v>316</v>
      </c>
      <c r="B381" s="214">
        <v>132749</v>
      </c>
      <c r="C381" s="133" t="s">
        <v>326</v>
      </c>
      <c r="D381" s="133" t="s">
        <v>5901</v>
      </c>
      <c r="E381" s="133" t="s">
        <v>5902</v>
      </c>
      <c r="F381" s="133" t="s">
        <v>5903</v>
      </c>
      <c r="G381" s="133">
        <v>0</v>
      </c>
      <c r="H381" s="133">
        <v>0</v>
      </c>
      <c r="I381" s="20"/>
      <c r="J381" s="20"/>
      <c r="K381" s="20"/>
      <c r="L381" s="20"/>
      <c r="M381" s="20"/>
      <c r="N381" s="20"/>
    </row>
    <row r="382" spans="1:14" x14ac:dyDescent="0.35">
      <c r="A382" s="214" t="s">
        <v>316</v>
      </c>
      <c r="B382" s="214">
        <v>133541</v>
      </c>
      <c r="C382" s="133" t="s">
        <v>327</v>
      </c>
      <c r="D382" s="133" t="s">
        <v>5905</v>
      </c>
      <c r="E382" s="133" t="s">
        <v>5902</v>
      </c>
      <c r="F382" s="133" t="s">
        <v>5903</v>
      </c>
      <c r="G382" s="133">
        <v>0</v>
      </c>
      <c r="H382" s="133">
        <v>0</v>
      </c>
      <c r="I382" s="20"/>
      <c r="J382" s="20"/>
      <c r="K382" s="20"/>
      <c r="L382" s="20"/>
      <c r="M382" s="20"/>
      <c r="N382" s="20"/>
    </row>
    <row r="383" spans="1:14" x14ac:dyDescent="0.35">
      <c r="A383" s="214" t="s">
        <v>316</v>
      </c>
      <c r="B383" s="214">
        <v>135580</v>
      </c>
      <c r="C383" s="133" t="s">
        <v>329</v>
      </c>
      <c r="D383" s="133" t="s">
        <v>5904</v>
      </c>
      <c r="E383" s="133" t="s">
        <v>5907</v>
      </c>
      <c r="F383" s="133" t="s">
        <v>5908</v>
      </c>
      <c r="G383" s="133">
        <v>89</v>
      </c>
      <c r="H383" s="133">
        <v>105</v>
      </c>
      <c r="I383" s="20"/>
      <c r="J383" s="20"/>
      <c r="K383" s="20"/>
      <c r="L383" s="20"/>
      <c r="M383" s="20"/>
      <c r="N383" s="20"/>
    </row>
    <row r="384" spans="1:14" x14ac:dyDescent="0.35">
      <c r="A384" s="214" t="s">
        <v>316</v>
      </c>
      <c r="B384" s="214">
        <v>136900</v>
      </c>
      <c r="C384" s="133" t="s">
        <v>330</v>
      </c>
      <c r="D384" s="133" t="s">
        <v>5904</v>
      </c>
      <c r="E384" s="133" t="s">
        <v>5907</v>
      </c>
      <c r="F384" s="133" t="s">
        <v>5917</v>
      </c>
      <c r="G384" s="133">
        <v>142</v>
      </c>
      <c r="H384" s="133">
        <v>118</v>
      </c>
      <c r="I384" s="20"/>
      <c r="J384" s="20"/>
      <c r="K384" s="20"/>
      <c r="L384" s="20"/>
      <c r="M384" s="20"/>
      <c r="N384" s="20"/>
    </row>
    <row r="385" spans="1:14" x14ac:dyDescent="0.35">
      <c r="A385" s="214" t="s">
        <v>316</v>
      </c>
      <c r="B385" s="214">
        <v>138220</v>
      </c>
      <c r="C385" s="133" t="s">
        <v>331</v>
      </c>
      <c r="D385" s="133" t="s">
        <v>5905</v>
      </c>
      <c r="E385" s="133" t="s">
        <v>5907</v>
      </c>
      <c r="F385" s="133" t="s">
        <v>5916</v>
      </c>
      <c r="G385" s="133">
        <v>0</v>
      </c>
      <c r="H385" s="133">
        <v>129</v>
      </c>
      <c r="I385" s="20"/>
      <c r="J385" s="20"/>
      <c r="K385" s="20"/>
      <c r="L385" s="20"/>
      <c r="M385" s="20"/>
      <c r="N385" s="20"/>
    </row>
    <row r="386" spans="1:14" x14ac:dyDescent="0.35">
      <c r="A386" s="214" t="s">
        <v>316</v>
      </c>
      <c r="B386" s="214">
        <v>138884</v>
      </c>
      <c r="C386" s="133" t="s">
        <v>6395</v>
      </c>
      <c r="D386" s="133" t="s">
        <v>5905</v>
      </c>
      <c r="E386" s="133" t="s">
        <v>5902</v>
      </c>
      <c r="F386" s="133" t="s">
        <v>5914</v>
      </c>
      <c r="G386" s="133">
        <v>0</v>
      </c>
      <c r="H386" s="133">
        <v>0</v>
      </c>
      <c r="I386" s="20"/>
      <c r="J386" s="20"/>
      <c r="K386" s="20"/>
      <c r="L386" s="20"/>
      <c r="M386" s="20"/>
      <c r="N386" s="20"/>
    </row>
    <row r="387" spans="1:14" x14ac:dyDescent="0.35">
      <c r="A387" s="214" t="s">
        <v>316</v>
      </c>
      <c r="B387" s="214">
        <v>139413</v>
      </c>
      <c r="C387" s="133" t="s">
        <v>332</v>
      </c>
      <c r="D387" s="133" t="s">
        <v>5904</v>
      </c>
      <c r="E387" s="133" t="s">
        <v>5906</v>
      </c>
      <c r="F387" s="133" t="s">
        <v>5909</v>
      </c>
      <c r="G387" s="133">
        <v>0</v>
      </c>
      <c r="H387" s="133">
        <v>0</v>
      </c>
      <c r="I387" s="20"/>
      <c r="J387" s="20"/>
      <c r="K387" s="20"/>
      <c r="L387" s="20"/>
      <c r="M387" s="20"/>
      <c r="N387" s="20"/>
    </row>
    <row r="388" spans="1:14" x14ac:dyDescent="0.35">
      <c r="A388" s="214" t="s">
        <v>316</v>
      </c>
      <c r="B388" s="214">
        <v>139924</v>
      </c>
      <c r="C388" s="133" t="s">
        <v>333</v>
      </c>
      <c r="D388" s="133" t="s">
        <v>5904</v>
      </c>
      <c r="E388" s="133" t="s">
        <v>5907</v>
      </c>
      <c r="F388" s="133" t="s">
        <v>5930</v>
      </c>
      <c r="G388" s="133">
        <v>0</v>
      </c>
      <c r="H388" s="133">
        <v>0</v>
      </c>
      <c r="I388" s="20"/>
      <c r="J388" s="20"/>
      <c r="K388" s="20"/>
      <c r="L388" s="20"/>
      <c r="M388" s="20"/>
      <c r="N388" s="20"/>
    </row>
    <row r="389" spans="1:14" x14ac:dyDescent="0.35">
      <c r="A389" s="214" t="s">
        <v>316</v>
      </c>
      <c r="B389" s="214">
        <v>140879</v>
      </c>
      <c r="C389" s="133" t="s">
        <v>334</v>
      </c>
      <c r="D389" s="133" t="s">
        <v>5904</v>
      </c>
      <c r="E389" s="133" t="s">
        <v>5907</v>
      </c>
      <c r="F389" s="133" t="s">
        <v>5917</v>
      </c>
      <c r="G389" s="133">
        <v>113</v>
      </c>
      <c r="H389" s="133">
        <v>153</v>
      </c>
      <c r="I389" s="20"/>
      <c r="J389" s="20"/>
      <c r="K389" s="20"/>
      <c r="L389" s="20"/>
      <c r="M389" s="20"/>
      <c r="N389" s="20"/>
    </row>
    <row r="390" spans="1:14" x14ac:dyDescent="0.35">
      <c r="A390" s="214" t="s">
        <v>316</v>
      </c>
      <c r="B390" s="214">
        <v>141016</v>
      </c>
      <c r="C390" s="133" t="s">
        <v>335</v>
      </c>
      <c r="D390" s="133" t="s">
        <v>5904</v>
      </c>
      <c r="E390" s="133" t="s">
        <v>5912</v>
      </c>
      <c r="F390" s="133" t="s">
        <v>5925</v>
      </c>
      <c r="G390" s="133">
        <v>0</v>
      </c>
      <c r="H390" s="133">
        <v>6</v>
      </c>
      <c r="I390" s="20"/>
      <c r="J390" s="20"/>
      <c r="K390" s="20"/>
      <c r="L390" s="20"/>
      <c r="M390" s="20"/>
      <c r="N390" s="20"/>
    </row>
    <row r="391" spans="1:14" x14ac:dyDescent="0.35">
      <c r="A391" s="214" t="s">
        <v>316</v>
      </c>
      <c r="B391" s="214">
        <v>141165</v>
      </c>
      <c r="C391" s="133" t="s">
        <v>336</v>
      </c>
      <c r="D391" s="133" t="s">
        <v>5904</v>
      </c>
      <c r="E391" s="133" t="s">
        <v>5907</v>
      </c>
      <c r="F391" s="133" t="s">
        <v>5916</v>
      </c>
      <c r="G391" s="133">
        <v>63</v>
      </c>
      <c r="H391" s="133">
        <v>82</v>
      </c>
      <c r="I391" s="20"/>
      <c r="J391" s="20"/>
      <c r="K391" s="20"/>
      <c r="L391" s="20"/>
      <c r="M391" s="20"/>
      <c r="N391" s="20"/>
    </row>
    <row r="392" spans="1:14" x14ac:dyDescent="0.35">
      <c r="A392" s="214" t="s">
        <v>316</v>
      </c>
      <c r="B392" s="214">
        <v>141321</v>
      </c>
      <c r="C392" s="133" t="s">
        <v>337</v>
      </c>
      <c r="D392" s="133" t="s">
        <v>5904</v>
      </c>
      <c r="E392" s="133" t="s">
        <v>5907</v>
      </c>
      <c r="F392" s="133" t="s">
        <v>5908</v>
      </c>
      <c r="G392" s="133">
        <v>120</v>
      </c>
      <c r="H392" s="133">
        <v>123</v>
      </c>
      <c r="I392" s="20"/>
      <c r="J392" s="20"/>
      <c r="K392" s="20"/>
      <c r="L392" s="20"/>
      <c r="M392" s="20"/>
      <c r="N392" s="20"/>
    </row>
    <row r="393" spans="1:14" x14ac:dyDescent="0.35">
      <c r="A393" s="214" t="s">
        <v>316</v>
      </c>
      <c r="B393" s="214">
        <v>141565</v>
      </c>
      <c r="C393" s="133" t="s">
        <v>338</v>
      </c>
      <c r="D393" s="133" t="s">
        <v>5901</v>
      </c>
      <c r="E393" s="133" t="s">
        <v>5907</v>
      </c>
      <c r="F393" s="133" t="s">
        <v>5917</v>
      </c>
      <c r="G393" s="133">
        <v>126</v>
      </c>
      <c r="H393" s="133">
        <v>0</v>
      </c>
      <c r="I393" s="20"/>
      <c r="J393" s="20"/>
      <c r="K393" s="20"/>
      <c r="L393" s="20"/>
      <c r="M393" s="20"/>
      <c r="N393" s="20"/>
    </row>
    <row r="394" spans="1:14" x14ac:dyDescent="0.35">
      <c r="A394" s="214" t="s">
        <v>316</v>
      </c>
      <c r="B394" s="214">
        <v>142088</v>
      </c>
      <c r="C394" s="133" t="s">
        <v>339</v>
      </c>
      <c r="D394" s="133" t="s">
        <v>5904</v>
      </c>
      <c r="E394" s="133" t="s">
        <v>5907</v>
      </c>
      <c r="F394" s="133" t="s">
        <v>5908</v>
      </c>
      <c r="G394" s="133">
        <v>140</v>
      </c>
      <c r="H394" s="133">
        <v>140</v>
      </c>
      <c r="I394" s="20"/>
      <c r="J394" s="20"/>
      <c r="K394" s="20"/>
      <c r="L394" s="20"/>
      <c r="M394" s="20"/>
      <c r="N394" s="20"/>
    </row>
    <row r="395" spans="1:14" x14ac:dyDescent="0.35">
      <c r="A395" s="214" t="s">
        <v>316</v>
      </c>
      <c r="B395" s="214">
        <v>142531</v>
      </c>
      <c r="C395" s="133" t="s">
        <v>340</v>
      </c>
      <c r="D395" s="133" t="s">
        <v>5904</v>
      </c>
      <c r="E395" s="133" t="s">
        <v>5902</v>
      </c>
      <c r="F395" s="133" t="s">
        <v>5914</v>
      </c>
      <c r="G395" s="133">
        <v>0</v>
      </c>
      <c r="H395" s="133">
        <v>0</v>
      </c>
      <c r="I395" s="20"/>
      <c r="J395" s="20"/>
      <c r="K395" s="20"/>
      <c r="L395" s="20"/>
      <c r="M395" s="20"/>
      <c r="N395" s="20"/>
    </row>
    <row r="396" spans="1:14" x14ac:dyDescent="0.35">
      <c r="A396" s="214" t="s">
        <v>316</v>
      </c>
      <c r="B396" s="214">
        <v>142931</v>
      </c>
      <c r="C396" s="133" t="s">
        <v>6908</v>
      </c>
      <c r="D396" s="133" t="s">
        <v>5904</v>
      </c>
      <c r="E396" s="133" t="s">
        <v>5902</v>
      </c>
      <c r="F396" s="133" t="s">
        <v>5903</v>
      </c>
      <c r="G396" s="133">
        <v>0</v>
      </c>
      <c r="H396" s="133">
        <v>0</v>
      </c>
      <c r="I396" s="20"/>
      <c r="J396" s="20"/>
      <c r="K396" s="20"/>
      <c r="L396" s="20"/>
      <c r="M396" s="20"/>
      <c r="N396" s="20"/>
    </row>
    <row r="397" spans="1:14" x14ac:dyDescent="0.35">
      <c r="A397" s="214" t="s">
        <v>316</v>
      </c>
      <c r="B397" s="214">
        <v>146899</v>
      </c>
      <c r="C397" s="133" t="s">
        <v>322</v>
      </c>
      <c r="D397" s="133" t="s">
        <v>5904</v>
      </c>
      <c r="E397" s="133" t="s">
        <v>5912</v>
      </c>
      <c r="F397" s="133" t="s">
        <v>5920</v>
      </c>
      <c r="G397" s="133">
        <v>7</v>
      </c>
      <c r="H397" s="133">
        <v>6</v>
      </c>
      <c r="I397" s="20"/>
      <c r="J397" s="20"/>
      <c r="K397" s="20"/>
      <c r="L397" s="20"/>
      <c r="M397" s="20"/>
      <c r="N397" s="20"/>
    </row>
    <row r="398" spans="1:14" x14ac:dyDescent="0.35">
      <c r="A398" s="214" t="s">
        <v>316</v>
      </c>
      <c r="B398" s="214">
        <v>146936</v>
      </c>
      <c r="C398" s="133" t="s">
        <v>328</v>
      </c>
      <c r="D398" s="133" t="s">
        <v>5904</v>
      </c>
      <c r="E398" s="133" t="s">
        <v>5907</v>
      </c>
      <c r="F398" s="133" t="s">
        <v>5917</v>
      </c>
      <c r="G398" s="133">
        <v>77</v>
      </c>
      <c r="H398" s="133">
        <v>111</v>
      </c>
      <c r="I398" s="20"/>
      <c r="J398" s="20"/>
      <c r="K398" s="20"/>
      <c r="L398" s="20"/>
      <c r="M398" s="20"/>
      <c r="N398" s="20"/>
    </row>
    <row r="399" spans="1:14" x14ac:dyDescent="0.35">
      <c r="A399" s="214" t="s">
        <v>316</v>
      </c>
      <c r="B399" s="214">
        <v>147604</v>
      </c>
      <c r="C399" s="133" t="s">
        <v>6909</v>
      </c>
      <c r="D399" s="133" t="s">
        <v>5901</v>
      </c>
      <c r="E399" s="133" t="s">
        <v>5902</v>
      </c>
      <c r="F399" s="133" t="s">
        <v>5903</v>
      </c>
      <c r="G399" s="133">
        <v>0</v>
      </c>
      <c r="H399" s="133">
        <v>0</v>
      </c>
      <c r="I399" s="20"/>
      <c r="J399" s="20"/>
      <c r="K399" s="20"/>
      <c r="L399" s="20"/>
      <c r="M399" s="20"/>
      <c r="N399" s="20"/>
    </row>
    <row r="400" spans="1:14" x14ac:dyDescent="0.35">
      <c r="A400" s="214" t="s">
        <v>341</v>
      </c>
      <c r="B400" s="214">
        <v>119868</v>
      </c>
      <c r="C400" s="133" t="s">
        <v>342</v>
      </c>
      <c r="D400" s="133" t="s">
        <v>5904</v>
      </c>
      <c r="E400" s="133" t="s">
        <v>5912</v>
      </c>
      <c r="F400" s="133" t="s">
        <v>5915</v>
      </c>
      <c r="G400" s="133">
        <v>0</v>
      </c>
      <c r="H400" s="133">
        <v>5</v>
      </c>
      <c r="I400" s="20"/>
      <c r="J400" s="20"/>
      <c r="K400" s="20"/>
      <c r="L400" s="20"/>
      <c r="M400" s="20"/>
      <c r="N400" s="20"/>
    </row>
    <row r="401" spans="1:14" x14ac:dyDescent="0.35">
      <c r="A401" s="214" t="s">
        <v>341</v>
      </c>
      <c r="B401" s="214">
        <v>119871</v>
      </c>
      <c r="C401" s="133" t="s">
        <v>343</v>
      </c>
      <c r="D401" s="133" t="s">
        <v>5904</v>
      </c>
      <c r="E401" s="133" t="s">
        <v>5912</v>
      </c>
      <c r="F401" s="133" t="s">
        <v>5915</v>
      </c>
      <c r="G401" s="133">
        <v>2</v>
      </c>
      <c r="H401" s="133">
        <v>5</v>
      </c>
      <c r="I401" s="20"/>
      <c r="J401" s="20"/>
      <c r="K401" s="20"/>
      <c r="L401" s="20"/>
      <c r="M401" s="20"/>
      <c r="N401" s="20"/>
    </row>
    <row r="402" spans="1:14" x14ac:dyDescent="0.35">
      <c r="A402" s="214" t="s">
        <v>341</v>
      </c>
      <c r="B402" s="214">
        <v>130902</v>
      </c>
      <c r="C402" s="133" t="s">
        <v>6397</v>
      </c>
      <c r="D402" s="133" t="s">
        <v>5904</v>
      </c>
      <c r="E402" s="133" t="s">
        <v>5902</v>
      </c>
      <c r="F402" s="133" t="s">
        <v>5914</v>
      </c>
      <c r="G402" s="133">
        <v>0</v>
      </c>
      <c r="H402" s="133">
        <v>0</v>
      </c>
      <c r="I402" s="20"/>
      <c r="J402" s="20"/>
      <c r="K402" s="20"/>
      <c r="L402" s="20"/>
      <c r="M402" s="20"/>
      <c r="N402" s="20"/>
    </row>
    <row r="403" spans="1:14" x14ac:dyDescent="0.35">
      <c r="A403" s="214" t="s">
        <v>341</v>
      </c>
      <c r="B403" s="214">
        <v>131772</v>
      </c>
      <c r="C403" s="133" t="s">
        <v>344</v>
      </c>
      <c r="D403" s="133" t="s">
        <v>5904</v>
      </c>
      <c r="E403" s="133" t="s">
        <v>5906</v>
      </c>
      <c r="F403" s="133" t="s">
        <v>5906</v>
      </c>
      <c r="G403" s="133">
        <v>0</v>
      </c>
      <c r="H403" s="133">
        <v>2</v>
      </c>
      <c r="I403" s="20"/>
      <c r="J403" s="20"/>
      <c r="K403" s="20"/>
      <c r="L403" s="20"/>
      <c r="M403" s="20"/>
      <c r="N403" s="20"/>
    </row>
    <row r="404" spans="1:14" x14ac:dyDescent="0.35">
      <c r="A404" s="214" t="s">
        <v>341</v>
      </c>
      <c r="B404" s="214">
        <v>137973</v>
      </c>
      <c r="C404" s="133" t="s">
        <v>6396</v>
      </c>
      <c r="D404" s="133" t="s">
        <v>5904</v>
      </c>
      <c r="E404" s="133" t="s">
        <v>5907</v>
      </c>
      <c r="F404" s="133" t="s">
        <v>5917</v>
      </c>
      <c r="G404" s="133">
        <v>111</v>
      </c>
      <c r="H404" s="133">
        <v>130</v>
      </c>
      <c r="I404" s="20"/>
      <c r="J404" s="20"/>
      <c r="K404" s="20"/>
      <c r="L404" s="20"/>
      <c r="M404" s="20"/>
      <c r="N404" s="20"/>
    </row>
    <row r="405" spans="1:14" x14ac:dyDescent="0.35">
      <c r="A405" s="214" t="s">
        <v>341</v>
      </c>
      <c r="B405" s="214">
        <v>139675</v>
      </c>
      <c r="C405" s="133" t="s">
        <v>345</v>
      </c>
      <c r="D405" s="133" t="s">
        <v>5904</v>
      </c>
      <c r="E405" s="133" t="s">
        <v>5907</v>
      </c>
      <c r="F405" s="133" t="s">
        <v>5908</v>
      </c>
      <c r="G405" s="133">
        <v>66</v>
      </c>
      <c r="H405" s="133">
        <v>53</v>
      </c>
      <c r="I405" s="20"/>
      <c r="J405" s="20"/>
      <c r="K405" s="20"/>
      <c r="L405" s="20"/>
      <c r="M405" s="20"/>
      <c r="N405" s="20"/>
    </row>
    <row r="406" spans="1:14" x14ac:dyDescent="0.35">
      <c r="A406" s="214" t="s">
        <v>341</v>
      </c>
      <c r="B406" s="214">
        <v>140021</v>
      </c>
      <c r="C406" s="133" t="s">
        <v>346</v>
      </c>
      <c r="D406" s="133" t="s">
        <v>5904</v>
      </c>
      <c r="E406" s="133" t="s">
        <v>5907</v>
      </c>
      <c r="F406" s="133" t="s">
        <v>5908</v>
      </c>
      <c r="G406" s="133">
        <v>71</v>
      </c>
      <c r="H406" s="133">
        <v>91</v>
      </c>
      <c r="I406" s="20"/>
      <c r="J406" s="20"/>
      <c r="K406" s="20"/>
      <c r="L406" s="20"/>
      <c r="M406" s="20"/>
      <c r="N406" s="20"/>
    </row>
    <row r="407" spans="1:14" x14ac:dyDescent="0.35">
      <c r="A407" s="214" t="s">
        <v>341</v>
      </c>
      <c r="B407" s="214">
        <v>140143</v>
      </c>
      <c r="C407" s="133" t="s">
        <v>347</v>
      </c>
      <c r="D407" s="133" t="s">
        <v>5904</v>
      </c>
      <c r="E407" s="133" t="s">
        <v>5912</v>
      </c>
      <c r="F407" s="133" t="s">
        <v>5920</v>
      </c>
      <c r="G407" s="133">
        <v>9</v>
      </c>
      <c r="H407" s="133">
        <v>20</v>
      </c>
      <c r="I407" s="20"/>
      <c r="J407" s="20"/>
      <c r="K407" s="20"/>
      <c r="L407" s="20"/>
      <c r="M407" s="20"/>
      <c r="N407" s="20"/>
    </row>
    <row r="408" spans="1:14" x14ac:dyDescent="0.35">
      <c r="A408" s="214" t="s">
        <v>341</v>
      </c>
      <c r="B408" s="214">
        <v>140759</v>
      </c>
      <c r="C408" s="133" t="s">
        <v>348</v>
      </c>
      <c r="D408" s="133" t="s">
        <v>5904</v>
      </c>
      <c r="E408" s="133" t="s">
        <v>5907</v>
      </c>
      <c r="F408" s="133" t="s">
        <v>5917</v>
      </c>
      <c r="G408" s="133">
        <v>102</v>
      </c>
      <c r="H408" s="133">
        <v>113</v>
      </c>
      <c r="I408" s="20"/>
      <c r="J408" s="20"/>
      <c r="K408" s="20"/>
      <c r="L408" s="20"/>
      <c r="M408" s="20"/>
      <c r="N408" s="20"/>
    </row>
    <row r="409" spans="1:14" x14ac:dyDescent="0.35">
      <c r="A409" s="214" t="s">
        <v>341</v>
      </c>
      <c r="B409" s="214">
        <v>141132</v>
      </c>
      <c r="C409" s="133" t="s">
        <v>349</v>
      </c>
      <c r="D409" s="133" t="s">
        <v>5904</v>
      </c>
      <c r="E409" s="133" t="s">
        <v>5907</v>
      </c>
      <c r="F409" s="133" t="s">
        <v>5908</v>
      </c>
      <c r="G409" s="133">
        <v>69</v>
      </c>
      <c r="H409" s="133">
        <v>102</v>
      </c>
      <c r="I409" s="20"/>
      <c r="J409" s="20"/>
      <c r="K409" s="20"/>
      <c r="L409" s="20"/>
      <c r="M409" s="20"/>
      <c r="N409" s="20"/>
    </row>
    <row r="410" spans="1:14" x14ac:dyDescent="0.35">
      <c r="A410" s="214" t="s">
        <v>341</v>
      </c>
      <c r="B410" s="214">
        <v>141257</v>
      </c>
      <c r="C410" s="133" t="s">
        <v>350</v>
      </c>
      <c r="D410" s="133" t="s">
        <v>5904</v>
      </c>
      <c r="E410" s="133" t="s">
        <v>5907</v>
      </c>
      <c r="F410" s="133" t="s">
        <v>5917</v>
      </c>
      <c r="G410" s="133">
        <v>115</v>
      </c>
      <c r="H410" s="133">
        <v>101</v>
      </c>
      <c r="I410" s="20"/>
      <c r="J410" s="20"/>
      <c r="K410" s="20"/>
      <c r="L410" s="20"/>
      <c r="M410" s="20"/>
      <c r="N410" s="20"/>
    </row>
    <row r="411" spans="1:14" x14ac:dyDescent="0.35">
      <c r="A411" s="214" t="s">
        <v>341</v>
      </c>
      <c r="B411" s="214">
        <v>142469</v>
      </c>
      <c r="C411" s="133" t="s">
        <v>351</v>
      </c>
      <c r="D411" s="133" t="s">
        <v>5904</v>
      </c>
      <c r="E411" s="133" t="s">
        <v>5907</v>
      </c>
      <c r="F411" s="133" t="s">
        <v>5908</v>
      </c>
      <c r="G411" s="133">
        <v>50</v>
      </c>
      <c r="H411" s="133">
        <v>47</v>
      </c>
      <c r="I411" s="20"/>
      <c r="J411" s="20"/>
      <c r="K411" s="20"/>
      <c r="L411" s="20"/>
      <c r="M411" s="20"/>
      <c r="N411" s="20"/>
    </row>
    <row r="412" spans="1:14" x14ac:dyDescent="0.35">
      <c r="A412" s="214" t="s">
        <v>341</v>
      </c>
      <c r="B412" s="214">
        <v>145863</v>
      </c>
      <c r="C412" s="133" t="s">
        <v>6094</v>
      </c>
      <c r="D412" s="133" t="s">
        <v>5904</v>
      </c>
      <c r="E412" s="133" t="s">
        <v>5907</v>
      </c>
      <c r="F412" s="133" t="s">
        <v>5916</v>
      </c>
      <c r="G412" s="133">
        <v>85</v>
      </c>
      <c r="H412" s="133">
        <v>76</v>
      </c>
      <c r="I412" s="20"/>
      <c r="J412" s="20"/>
      <c r="K412" s="20"/>
      <c r="L412" s="20"/>
      <c r="M412" s="20"/>
      <c r="N412" s="20"/>
    </row>
    <row r="413" spans="1:14" x14ac:dyDescent="0.35">
      <c r="A413" s="214" t="s">
        <v>341</v>
      </c>
      <c r="B413" s="214">
        <v>147845</v>
      </c>
      <c r="C413" s="133" t="s">
        <v>6910</v>
      </c>
      <c r="D413" s="133" t="s">
        <v>5904</v>
      </c>
      <c r="E413" s="133" t="s">
        <v>5912</v>
      </c>
      <c r="F413" s="133" t="s">
        <v>5925</v>
      </c>
      <c r="G413" s="133">
        <v>1</v>
      </c>
      <c r="H413" s="133">
        <v>12</v>
      </c>
      <c r="I413" s="20"/>
      <c r="J413" s="20"/>
      <c r="K413" s="20"/>
      <c r="L413" s="20"/>
      <c r="M413" s="20"/>
      <c r="N413" s="20"/>
    </row>
    <row r="414" spans="1:14" x14ac:dyDescent="0.35">
      <c r="A414" s="214" t="s">
        <v>352</v>
      </c>
      <c r="B414" s="214">
        <v>105252</v>
      </c>
      <c r="C414" s="133" t="s">
        <v>353</v>
      </c>
      <c r="D414" s="133" t="s">
        <v>5904</v>
      </c>
      <c r="E414" s="133" t="s">
        <v>5907</v>
      </c>
      <c r="F414" s="133" t="s">
        <v>5910</v>
      </c>
      <c r="G414" s="133">
        <v>128</v>
      </c>
      <c r="H414" s="133">
        <v>137</v>
      </c>
      <c r="I414" s="20"/>
      <c r="J414" s="20"/>
      <c r="K414" s="20"/>
      <c r="L414" s="20"/>
      <c r="M414" s="20"/>
      <c r="N414" s="20"/>
    </row>
    <row r="415" spans="1:14" x14ac:dyDescent="0.35">
      <c r="A415" s="214" t="s">
        <v>352</v>
      </c>
      <c r="B415" s="214">
        <v>105253</v>
      </c>
      <c r="C415" s="133" t="s">
        <v>354</v>
      </c>
      <c r="D415" s="133" t="s">
        <v>5904</v>
      </c>
      <c r="E415" s="133" t="s">
        <v>5907</v>
      </c>
      <c r="F415" s="133" t="s">
        <v>5910</v>
      </c>
      <c r="G415" s="133">
        <v>135</v>
      </c>
      <c r="H415" s="133">
        <v>135</v>
      </c>
      <c r="I415" s="20"/>
      <c r="J415" s="20"/>
      <c r="K415" s="20"/>
      <c r="L415" s="20"/>
      <c r="M415" s="20"/>
      <c r="N415" s="20"/>
    </row>
    <row r="416" spans="1:14" x14ac:dyDescent="0.35">
      <c r="A416" s="214" t="s">
        <v>352</v>
      </c>
      <c r="B416" s="214">
        <v>105262</v>
      </c>
      <c r="C416" s="133" t="s">
        <v>6911</v>
      </c>
      <c r="D416" s="133" t="s">
        <v>5904</v>
      </c>
      <c r="E416" s="133" t="s">
        <v>5907</v>
      </c>
      <c r="F416" s="133" t="s">
        <v>5911</v>
      </c>
      <c r="G416" s="133">
        <v>97</v>
      </c>
      <c r="H416" s="133">
        <v>105</v>
      </c>
      <c r="I416" s="20"/>
      <c r="J416" s="20"/>
      <c r="K416" s="20"/>
      <c r="L416" s="20"/>
      <c r="M416" s="20"/>
      <c r="N416" s="20"/>
    </row>
    <row r="417" spans="1:14" x14ac:dyDescent="0.35">
      <c r="A417" s="214" t="s">
        <v>352</v>
      </c>
      <c r="B417" s="214">
        <v>105263</v>
      </c>
      <c r="C417" s="133" t="s">
        <v>355</v>
      </c>
      <c r="D417" s="133" t="s">
        <v>5904</v>
      </c>
      <c r="E417" s="133" t="s">
        <v>5907</v>
      </c>
      <c r="F417" s="133" t="s">
        <v>5911</v>
      </c>
      <c r="G417" s="133">
        <v>95</v>
      </c>
      <c r="H417" s="133">
        <v>86</v>
      </c>
      <c r="I417" s="20"/>
      <c r="J417" s="20"/>
      <c r="K417" s="20"/>
      <c r="L417" s="20"/>
      <c r="M417" s="20"/>
      <c r="N417" s="20"/>
    </row>
    <row r="418" spans="1:14" x14ac:dyDescent="0.35">
      <c r="A418" s="214" t="s">
        <v>352</v>
      </c>
      <c r="B418" s="214">
        <v>105264</v>
      </c>
      <c r="C418" s="133" t="s">
        <v>356</v>
      </c>
      <c r="D418" s="133" t="s">
        <v>5904</v>
      </c>
      <c r="E418" s="133" t="s">
        <v>5907</v>
      </c>
      <c r="F418" s="133" t="s">
        <v>5911</v>
      </c>
      <c r="G418" s="133">
        <v>145</v>
      </c>
      <c r="H418" s="133">
        <v>127</v>
      </c>
      <c r="I418" s="20"/>
      <c r="J418" s="20"/>
      <c r="K418" s="20"/>
      <c r="L418" s="20"/>
      <c r="M418" s="20"/>
      <c r="N418" s="20"/>
    </row>
    <row r="419" spans="1:14" x14ac:dyDescent="0.35">
      <c r="A419" s="214" t="s">
        <v>352</v>
      </c>
      <c r="B419" s="214">
        <v>105269</v>
      </c>
      <c r="C419" s="133" t="s">
        <v>6912</v>
      </c>
      <c r="D419" s="133" t="s">
        <v>5904</v>
      </c>
      <c r="E419" s="133" t="s">
        <v>5902</v>
      </c>
      <c r="F419" s="133" t="s">
        <v>5903</v>
      </c>
      <c r="G419" s="133">
        <v>0</v>
      </c>
      <c r="H419" s="133">
        <v>0</v>
      </c>
      <c r="I419" s="20"/>
      <c r="J419" s="20"/>
      <c r="K419" s="20"/>
      <c r="L419" s="20"/>
      <c r="M419" s="20"/>
      <c r="N419" s="20"/>
    </row>
    <row r="420" spans="1:14" x14ac:dyDescent="0.35">
      <c r="A420" s="214" t="s">
        <v>352</v>
      </c>
      <c r="B420" s="214">
        <v>105270</v>
      </c>
      <c r="C420" s="133" t="s">
        <v>6913</v>
      </c>
      <c r="D420" s="133" t="s">
        <v>5904</v>
      </c>
      <c r="E420" s="133" t="s">
        <v>5902</v>
      </c>
      <c r="F420" s="133" t="s">
        <v>5903</v>
      </c>
      <c r="G420" s="133">
        <v>0</v>
      </c>
      <c r="H420" s="133">
        <v>0</v>
      </c>
      <c r="I420" s="20"/>
      <c r="J420" s="20"/>
      <c r="K420" s="20"/>
      <c r="L420" s="20"/>
      <c r="M420" s="20"/>
      <c r="N420" s="20"/>
    </row>
    <row r="421" spans="1:14" x14ac:dyDescent="0.35">
      <c r="A421" s="214" t="s">
        <v>352</v>
      </c>
      <c r="B421" s="214">
        <v>105271</v>
      </c>
      <c r="C421" s="133" t="s">
        <v>357</v>
      </c>
      <c r="D421" s="133" t="s">
        <v>5905</v>
      </c>
      <c r="E421" s="133" t="s">
        <v>5902</v>
      </c>
      <c r="F421" s="133" t="s">
        <v>5903</v>
      </c>
      <c r="G421" s="133">
        <v>0</v>
      </c>
      <c r="H421" s="133">
        <v>0</v>
      </c>
      <c r="I421" s="20"/>
      <c r="J421" s="20"/>
      <c r="K421" s="20"/>
      <c r="L421" s="20"/>
      <c r="M421" s="20"/>
      <c r="N421" s="20"/>
    </row>
    <row r="422" spans="1:14" x14ac:dyDescent="0.35">
      <c r="A422" s="214" t="s">
        <v>352</v>
      </c>
      <c r="B422" s="214">
        <v>105272</v>
      </c>
      <c r="C422" s="133" t="s">
        <v>358</v>
      </c>
      <c r="D422" s="133" t="s">
        <v>5901</v>
      </c>
      <c r="E422" s="133" t="s">
        <v>5902</v>
      </c>
      <c r="F422" s="133" t="s">
        <v>5903</v>
      </c>
      <c r="G422" s="133">
        <v>0</v>
      </c>
      <c r="H422" s="133">
        <v>0</v>
      </c>
      <c r="I422" s="20"/>
      <c r="J422" s="20"/>
      <c r="K422" s="20"/>
      <c r="L422" s="20"/>
      <c r="M422" s="20"/>
      <c r="N422" s="20"/>
    </row>
    <row r="423" spans="1:14" x14ac:dyDescent="0.35">
      <c r="A423" s="214" t="s">
        <v>352</v>
      </c>
      <c r="B423" s="214">
        <v>105276</v>
      </c>
      <c r="C423" s="133" t="s">
        <v>360</v>
      </c>
      <c r="D423" s="133" t="s">
        <v>5904</v>
      </c>
      <c r="E423" s="133" t="s">
        <v>5912</v>
      </c>
      <c r="F423" s="133" t="s">
        <v>5915</v>
      </c>
      <c r="G423" s="133">
        <v>4</v>
      </c>
      <c r="H423" s="133">
        <v>7</v>
      </c>
      <c r="I423" s="20"/>
      <c r="J423" s="20"/>
      <c r="K423" s="20"/>
      <c r="L423" s="20"/>
      <c r="M423" s="20"/>
      <c r="N423" s="20"/>
    </row>
    <row r="424" spans="1:14" x14ac:dyDescent="0.35">
      <c r="A424" s="214" t="s">
        <v>352</v>
      </c>
      <c r="B424" s="214">
        <v>105277</v>
      </c>
      <c r="C424" s="133" t="s">
        <v>361</v>
      </c>
      <c r="D424" s="133" t="s">
        <v>5904</v>
      </c>
      <c r="E424" s="133" t="s">
        <v>5912</v>
      </c>
      <c r="F424" s="133" t="s">
        <v>5915</v>
      </c>
      <c r="G424" s="133">
        <v>7</v>
      </c>
      <c r="H424" s="133">
        <v>27</v>
      </c>
      <c r="I424" s="20"/>
      <c r="J424" s="20"/>
      <c r="K424" s="20"/>
      <c r="L424" s="20"/>
      <c r="M424" s="20"/>
      <c r="N424" s="20"/>
    </row>
    <row r="425" spans="1:14" x14ac:dyDescent="0.35">
      <c r="A425" s="214" t="s">
        <v>352</v>
      </c>
      <c r="B425" s="214">
        <v>105280</v>
      </c>
      <c r="C425" s="133" t="s">
        <v>363</v>
      </c>
      <c r="D425" s="133" t="s">
        <v>5904</v>
      </c>
      <c r="E425" s="133" t="s">
        <v>5923</v>
      </c>
      <c r="F425" s="133" t="s">
        <v>5923</v>
      </c>
      <c r="G425" s="133">
        <v>0</v>
      </c>
      <c r="H425" s="133">
        <v>0</v>
      </c>
      <c r="I425" s="20"/>
      <c r="J425" s="20"/>
      <c r="K425" s="20"/>
      <c r="L425" s="20"/>
      <c r="M425" s="20"/>
      <c r="N425" s="20"/>
    </row>
    <row r="426" spans="1:14" x14ac:dyDescent="0.35">
      <c r="A426" s="214" t="s">
        <v>352</v>
      </c>
      <c r="B426" s="214">
        <v>105281</v>
      </c>
      <c r="C426" s="133" t="s">
        <v>364</v>
      </c>
      <c r="D426" s="133" t="s">
        <v>5904</v>
      </c>
      <c r="E426" s="133" t="s">
        <v>5912</v>
      </c>
      <c r="F426" s="133" t="s">
        <v>5915</v>
      </c>
      <c r="G426" s="133">
        <v>0</v>
      </c>
      <c r="H426" s="133">
        <v>0</v>
      </c>
      <c r="I426" s="20"/>
      <c r="J426" s="20"/>
      <c r="K426" s="20"/>
      <c r="L426" s="20"/>
      <c r="M426" s="20"/>
      <c r="N426" s="20"/>
    </row>
    <row r="427" spans="1:14" x14ac:dyDescent="0.35">
      <c r="A427" s="214" t="s">
        <v>352</v>
      </c>
      <c r="B427" s="214">
        <v>130285</v>
      </c>
      <c r="C427" s="133" t="s">
        <v>6914</v>
      </c>
      <c r="D427" s="133" t="s">
        <v>5905</v>
      </c>
      <c r="E427" s="133" t="s">
        <v>5902</v>
      </c>
      <c r="F427" s="133" t="s">
        <v>5903</v>
      </c>
      <c r="G427" s="133">
        <v>0</v>
      </c>
      <c r="H427" s="133">
        <v>0</v>
      </c>
      <c r="I427" s="20"/>
      <c r="J427" s="20"/>
      <c r="K427" s="20"/>
      <c r="L427" s="20"/>
      <c r="M427" s="20"/>
      <c r="N427" s="20"/>
    </row>
    <row r="428" spans="1:14" x14ac:dyDescent="0.35">
      <c r="A428" s="214" t="s">
        <v>352</v>
      </c>
      <c r="B428" s="214">
        <v>133285</v>
      </c>
      <c r="C428" s="133" t="s">
        <v>365</v>
      </c>
      <c r="D428" s="133" t="s">
        <v>5901</v>
      </c>
      <c r="E428" s="133" t="s">
        <v>5902</v>
      </c>
      <c r="F428" s="133" t="s">
        <v>5903</v>
      </c>
      <c r="G428" s="133">
        <v>0</v>
      </c>
      <c r="H428" s="133">
        <v>0</v>
      </c>
      <c r="I428" s="20"/>
      <c r="J428" s="20"/>
      <c r="K428" s="20"/>
      <c r="L428" s="20"/>
      <c r="M428" s="20"/>
      <c r="N428" s="20"/>
    </row>
    <row r="429" spans="1:14" x14ac:dyDescent="0.35">
      <c r="A429" s="214" t="s">
        <v>352</v>
      </c>
      <c r="B429" s="214">
        <v>134646</v>
      </c>
      <c r="C429" s="133" t="s">
        <v>366</v>
      </c>
      <c r="D429" s="133" t="s">
        <v>5904</v>
      </c>
      <c r="E429" s="133" t="s">
        <v>5907</v>
      </c>
      <c r="F429" s="133" t="s">
        <v>5910</v>
      </c>
      <c r="G429" s="133">
        <v>87</v>
      </c>
      <c r="H429" s="133">
        <v>114</v>
      </c>
      <c r="I429" s="20"/>
      <c r="J429" s="20"/>
      <c r="K429" s="20"/>
      <c r="L429" s="20"/>
      <c r="M429" s="20"/>
      <c r="N429" s="20"/>
    </row>
    <row r="430" spans="1:14" x14ac:dyDescent="0.35">
      <c r="A430" s="214" t="s">
        <v>352</v>
      </c>
      <c r="B430" s="214">
        <v>135770</v>
      </c>
      <c r="C430" s="133" t="s">
        <v>367</v>
      </c>
      <c r="D430" s="133" t="s">
        <v>5904</v>
      </c>
      <c r="E430" s="133" t="s">
        <v>5907</v>
      </c>
      <c r="F430" s="133" t="s">
        <v>5908</v>
      </c>
      <c r="G430" s="133">
        <v>92</v>
      </c>
      <c r="H430" s="133">
        <v>114</v>
      </c>
      <c r="I430" s="20"/>
      <c r="J430" s="20"/>
      <c r="K430" s="20"/>
      <c r="L430" s="20"/>
      <c r="M430" s="20"/>
      <c r="N430" s="20"/>
    </row>
    <row r="431" spans="1:14" x14ac:dyDescent="0.35">
      <c r="A431" s="214" t="s">
        <v>352</v>
      </c>
      <c r="B431" s="214">
        <v>136135</v>
      </c>
      <c r="C431" s="133" t="s">
        <v>369</v>
      </c>
      <c r="D431" s="133" t="s">
        <v>5904</v>
      </c>
      <c r="E431" s="133" t="s">
        <v>5907</v>
      </c>
      <c r="F431" s="133" t="s">
        <v>5908</v>
      </c>
      <c r="G431" s="133">
        <v>56</v>
      </c>
      <c r="H431" s="133">
        <v>75</v>
      </c>
      <c r="I431" s="20"/>
      <c r="J431" s="20"/>
      <c r="K431" s="20"/>
      <c r="L431" s="20"/>
      <c r="M431" s="20"/>
      <c r="N431" s="20"/>
    </row>
    <row r="432" spans="1:14" x14ac:dyDescent="0.35">
      <c r="A432" s="214" t="s">
        <v>352</v>
      </c>
      <c r="B432" s="214">
        <v>138498</v>
      </c>
      <c r="C432" s="133" t="s">
        <v>370</v>
      </c>
      <c r="D432" s="133" t="s">
        <v>5901</v>
      </c>
      <c r="E432" s="133" t="s">
        <v>5902</v>
      </c>
      <c r="F432" s="133" t="s">
        <v>5903</v>
      </c>
      <c r="G432" s="133">
        <v>0</v>
      </c>
      <c r="H432" s="133">
        <v>0</v>
      </c>
      <c r="I432" s="20"/>
      <c r="J432" s="20"/>
      <c r="K432" s="20"/>
      <c r="L432" s="20"/>
      <c r="M432" s="20"/>
      <c r="N432" s="20"/>
    </row>
    <row r="433" spans="1:14" x14ac:dyDescent="0.35">
      <c r="A433" s="214" t="s">
        <v>352</v>
      </c>
      <c r="B433" s="214">
        <v>139017</v>
      </c>
      <c r="C433" s="133" t="s">
        <v>6399</v>
      </c>
      <c r="D433" s="133" t="s">
        <v>5904</v>
      </c>
      <c r="E433" s="133" t="s">
        <v>5902</v>
      </c>
      <c r="F433" s="133" t="s">
        <v>5903</v>
      </c>
      <c r="G433" s="133">
        <v>0</v>
      </c>
      <c r="H433" s="133">
        <v>0</v>
      </c>
      <c r="I433" s="20"/>
      <c r="J433" s="20"/>
      <c r="K433" s="20"/>
      <c r="L433" s="20"/>
      <c r="M433" s="20"/>
      <c r="N433" s="20"/>
    </row>
    <row r="434" spans="1:14" x14ac:dyDescent="0.35">
      <c r="A434" s="214" t="s">
        <v>352</v>
      </c>
      <c r="B434" s="214">
        <v>140500</v>
      </c>
      <c r="C434" s="133" t="s">
        <v>371</v>
      </c>
      <c r="D434" s="133" t="s">
        <v>5904</v>
      </c>
      <c r="E434" s="133" t="s">
        <v>5907</v>
      </c>
      <c r="F434" s="133" t="s">
        <v>5917</v>
      </c>
      <c r="G434" s="133">
        <v>113</v>
      </c>
      <c r="H434" s="133">
        <v>118</v>
      </c>
      <c r="I434" s="20"/>
      <c r="J434" s="20"/>
      <c r="K434" s="20"/>
      <c r="L434" s="20"/>
      <c r="M434" s="20"/>
      <c r="N434" s="20"/>
    </row>
    <row r="435" spans="1:14" x14ac:dyDescent="0.35">
      <c r="A435" s="214" t="s">
        <v>352</v>
      </c>
      <c r="B435" s="214">
        <v>140959</v>
      </c>
      <c r="C435" s="133" t="s">
        <v>372</v>
      </c>
      <c r="D435" s="133" t="s">
        <v>5905</v>
      </c>
      <c r="E435" s="133" t="s">
        <v>5907</v>
      </c>
      <c r="F435" s="133" t="s">
        <v>5916</v>
      </c>
      <c r="G435" s="133">
        <v>0</v>
      </c>
      <c r="H435" s="133">
        <v>124</v>
      </c>
      <c r="I435" s="20"/>
      <c r="J435" s="20"/>
      <c r="K435" s="20"/>
      <c r="L435" s="20"/>
      <c r="M435" s="20"/>
      <c r="N435" s="20"/>
    </row>
    <row r="436" spans="1:14" x14ac:dyDescent="0.35">
      <c r="A436" s="214" t="s">
        <v>352</v>
      </c>
      <c r="B436" s="214">
        <v>141941</v>
      </c>
      <c r="C436" s="133" t="s">
        <v>6915</v>
      </c>
      <c r="D436" s="133" t="s">
        <v>5904</v>
      </c>
      <c r="E436" s="133" t="s">
        <v>5907</v>
      </c>
      <c r="F436" s="133" t="s">
        <v>5926</v>
      </c>
      <c r="G436" s="133">
        <v>34</v>
      </c>
      <c r="H436" s="133">
        <v>40</v>
      </c>
      <c r="I436" s="20"/>
      <c r="J436" s="20"/>
      <c r="K436" s="20"/>
      <c r="L436" s="20"/>
      <c r="M436" s="20"/>
      <c r="N436" s="20"/>
    </row>
    <row r="437" spans="1:14" x14ac:dyDescent="0.35">
      <c r="A437" s="214" t="s">
        <v>352</v>
      </c>
      <c r="B437" s="214">
        <v>142232</v>
      </c>
      <c r="C437" s="133" t="s">
        <v>373</v>
      </c>
      <c r="D437" s="133" t="s">
        <v>5904</v>
      </c>
      <c r="E437" s="133" t="s">
        <v>5907</v>
      </c>
      <c r="F437" s="133" t="s">
        <v>5917</v>
      </c>
      <c r="G437" s="133">
        <v>131</v>
      </c>
      <c r="H437" s="133">
        <v>101</v>
      </c>
      <c r="I437" s="20"/>
      <c r="J437" s="20"/>
      <c r="K437" s="20"/>
      <c r="L437" s="20"/>
      <c r="M437" s="20"/>
      <c r="N437" s="20"/>
    </row>
    <row r="438" spans="1:14" x14ac:dyDescent="0.35">
      <c r="A438" s="214" t="s">
        <v>352</v>
      </c>
      <c r="B438" s="214">
        <v>142296</v>
      </c>
      <c r="C438" s="133" t="s">
        <v>374</v>
      </c>
      <c r="D438" s="133" t="s">
        <v>5904</v>
      </c>
      <c r="E438" s="133" t="s">
        <v>5907</v>
      </c>
      <c r="F438" s="133" t="s">
        <v>5917</v>
      </c>
      <c r="G438" s="133">
        <v>102</v>
      </c>
      <c r="H438" s="133">
        <v>108</v>
      </c>
      <c r="I438" s="20"/>
      <c r="J438" s="20"/>
      <c r="K438" s="20"/>
      <c r="L438" s="20"/>
      <c r="M438" s="20"/>
      <c r="N438" s="20"/>
    </row>
    <row r="439" spans="1:14" x14ac:dyDescent="0.35">
      <c r="A439" s="214" t="s">
        <v>352</v>
      </c>
      <c r="B439" s="214">
        <v>142340</v>
      </c>
      <c r="C439" s="133" t="s">
        <v>375</v>
      </c>
      <c r="D439" s="133" t="s">
        <v>5901</v>
      </c>
      <c r="E439" s="133" t="s">
        <v>5907</v>
      </c>
      <c r="F439" s="133" t="s">
        <v>5917</v>
      </c>
      <c r="G439" s="133">
        <v>151</v>
      </c>
      <c r="H439" s="133">
        <v>0</v>
      </c>
      <c r="I439" s="20"/>
      <c r="J439" s="20"/>
      <c r="K439" s="20"/>
      <c r="L439" s="20"/>
      <c r="M439" s="20"/>
      <c r="N439" s="20"/>
    </row>
    <row r="440" spans="1:14" x14ac:dyDescent="0.35">
      <c r="A440" s="214" t="s">
        <v>352</v>
      </c>
      <c r="B440" s="214">
        <v>142535</v>
      </c>
      <c r="C440" s="133" t="s">
        <v>376</v>
      </c>
      <c r="D440" s="133" t="s">
        <v>5904</v>
      </c>
      <c r="E440" s="133" t="s">
        <v>5902</v>
      </c>
      <c r="F440" s="133" t="s">
        <v>5903</v>
      </c>
      <c r="G440" s="133">
        <v>0</v>
      </c>
      <c r="H440" s="133">
        <v>0</v>
      </c>
      <c r="I440" s="20"/>
      <c r="J440" s="20"/>
      <c r="K440" s="20"/>
      <c r="L440" s="20"/>
      <c r="M440" s="20"/>
      <c r="N440" s="20"/>
    </row>
    <row r="441" spans="1:14" x14ac:dyDescent="0.35">
      <c r="A441" s="214" t="s">
        <v>352</v>
      </c>
      <c r="B441" s="214">
        <v>142702</v>
      </c>
      <c r="C441" s="133" t="s">
        <v>377</v>
      </c>
      <c r="D441" s="133" t="s">
        <v>5904</v>
      </c>
      <c r="E441" s="133" t="s">
        <v>5906</v>
      </c>
      <c r="F441" s="133" t="s">
        <v>5921</v>
      </c>
      <c r="G441" s="133">
        <v>0</v>
      </c>
      <c r="H441" s="133">
        <v>0</v>
      </c>
      <c r="I441" s="20"/>
      <c r="J441" s="20"/>
      <c r="K441" s="20"/>
      <c r="L441" s="20"/>
      <c r="M441" s="20"/>
      <c r="N441" s="20"/>
    </row>
    <row r="442" spans="1:14" x14ac:dyDescent="0.35">
      <c r="A442" s="214" t="s">
        <v>352</v>
      </c>
      <c r="B442" s="214">
        <v>142719</v>
      </c>
      <c r="C442" s="133" t="s">
        <v>378</v>
      </c>
      <c r="D442" s="133" t="s">
        <v>5904</v>
      </c>
      <c r="E442" s="133" t="s">
        <v>5906</v>
      </c>
      <c r="F442" s="133" t="s">
        <v>5921</v>
      </c>
      <c r="G442" s="133">
        <v>0</v>
      </c>
      <c r="H442" s="133">
        <v>1</v>
      </c>
      <c r="I442" s="20"/>
      <c r="J442" s="20"/>
      <c r="K442" s="20"/>
      <c r="L442" s="20"/>
      <c r="M442" s="20"/>
      <c r="N442" s="20"/>
    </row>
    <row r="443" spans="1:14" x14ac:dyDescent="0.35">
      <c r="A443" s="214" t="s">
        <v>352</v>
      </c>
      <c r="B443" s="214">
        <v>142746</v>
      </c>
      <c r="C443" s="133" t="s">
        <v>6095</v>
      </c>
      <c r="D443" s="133" t="s">
        <v>5904</v>
      </c>
      <c r="E443" s="133" t="s">
        <v>5906</v>
      </c>
      <c r="F443" s="133" t="s">
        <v>5921</v>
      </c>
      <c r="G443" s="133">
        <v>0</v>
      </c>
      <c r="H443" s="133">
        <v>0</v>
      </c>
      <c r="I443" s="20"/>
      <c r="J443" s="20"/>
      <c r="K443" s="20"/>
      <c r="L443" s="20"/>
      <c r="M443" s="20"/>
      <c r="N443" s="20"/>
    </row>
    <row r="444" spans="1:14" x14ac:dyDescent="0.35">
      <c r="A444" s="214" t="s">
        <v>352</v>
      </c>
      <c r="B444" s="214">
        <v>142758</v>
      </c>
      <c r="C444" s="133" t="s">
        <v>379</v>
      </c>
      <c r="D444" s="133" t="s">
        <v>5904</v>
      </c>
      <c r="E444" s="133" t="s">
        <v>5906</v>
      </c>
      <c r="F444" s="133" t="s">
        <v>5921</v>
      </c>
      <c r="G444" s="133">
        <v>0</v>
      </c>
      <c r="H444" s="133">
        <v>0</v>
      </c>
      <c r="I444" s="20"/>
      <c r="J444" s="20"/>
      <c r="K444" s="20"/>
      <c r="L444" s="20"/>
      <c r="M444" s="20"/>
      <c r="N444" s="20"/>
    </row>
    <row r="445" spans="1:14" x14ac:dyDescent="0.35">
      <c r="A445" s="214" t="s">
        <v>352</v>
      </c>
      <c r="B445" s="214">
        <v>142766</v>
      </c>
      <c r="C445" s="133" t="s">
        <v>380</v>
      </c>
      <c r="D445" s="133" t="s">
        <v>5904</v>
      </c>
      <c r="E445" s="133" t="s">
        <v>5912</v>
      </c>
      <c r="F445" s="133" t="s">
        <v>5927</v>
      </c>
      <c r="G445" s="133">
        <v>1</v>
      </c>
      <c r="H445" s="133">
        <v>11</v>
      </c>
      <c r="I445" s="20"/>
      <c r="J445" s="20"/>
      <c r="K445" s="20"/>
      <c r="L445" s="20"/>
      <c r="M445" s="20"/>
      <c r="N445" s="20"/>
    </row>
    <row r="446" spans="1:14" x14ac:dyDescent="0.35">
      <c r="A446" s="214" t="s">
        <v>352</v>
      </c>
      <c r="B446" s="214">
        <v>143026</v>
      </c>
      <c r="C446" s="133" t="s">
        <v>381</v>
      </c>
      <c r="D446" s="133" t="s">
        <v>5904</v>
      </c>
      <c r="E446" s="133" t="s">
        <v>5902</v>
      </c>
      <c r="F446" s="133" t="s">
        <v>5914</v>
      </c>
      <c r="G446" s="133">
        <v>0</v>
      </c>
      <c r="H446" s="133">
        <v>0</v>
      </c>
      <c r="I446" s="20"/>
      <c r="J446" s="20"/>
      <c r="K446" s="20"/>
      <c r="L446" s="20"/>
      <c r="M446" s="20"/>
      <c r="N446" s="20"/>
    </row>
    <row r="447" spans="1:14" x14ac:dyDescent="0.35">
      <c r="A447" s="214" t="s">
        <v>352</v>
      </c>
      <c r="B447" s="214">
        <v>143772</v>
      </c>
      <c r="C447" s="133" t="s">
        <v>382</v>
      </c>
      <c r="D447" s="133" t="s">
        <v>5904</v>
      </c>
      <c r="E447" s="133" t="s">
        <v>5907</v>
      </c>
      <c r="F447" s="133" t="s">
        <v>5917</v>
      </c>
      <c r="G447" s="133">
        <v>102</v>
      </c>
      <c r="H447" s="133">
        <v>130</v>
      </c>
      <c r="I447" s="20"/>
      <c r="J447" s="20"/>
      <c r="K447" s="20"/>
      <c r="L447" s="20"/>
      <c r="M447" s="20"/>
      <c r="N447" s="20"/>
    </row>
    <row r="448" spans="1:14" x14ac:dyDescent="0.35">
      <c r="A448" s="214" t="s">
        <v>352</v>
      </c>
      <c r="B448" s="214">
        <v>143773</v>
      </c>
      <c r="C448" s="133" t="s">
        <v>383</v>
      </c>
      <c r="D448" s="133" t="s">
        <v>5904</v>
      </c>
      <c r="E448" s="133" t="s">
        <v>5907</v>
      </c>
      <c r="F448" s="133" t="s">
        <v>5917</v>
      </c>
      <c r="G448" s="133">
        <v>132</v>
      </c>
      <c r="H448" s="133">
        <v>136</v>
      </c>
      <c r="I448" s="20"/>
      <c r="J448" s="20"/>
      <c r="K448" s="20"/>
      <c r="L448" s="20"/>
      <c r="M448" s="20"/>
      <c r="N448" s="20"/>
    </row>
    <row r="449" spans="1:14" x14ac:dyDescent="0.35">
      <c r="A449" s="214" t="s">
        <v>352</v>
      </c>
      <c r="B449" s="214">
        <v>144044</v>
      </c>
      <c r="C449" s="133" t="s">
        <v>384</v>
      </c>
      <c r="D449" s="133" t="s">
        <v>5904</v>
      </c>
      <c r="E449" s="133" t="s">
        <v>5907</v>
      </c>
      <c r="F449" s="133" t="s">
        <v>5917</v>
      </c>
      <c r="G449" s="133">
        <v>153</v>
      </c>
      <c r="H449" s="133">
        <v>146</v>
      </c>
      <c r="I449" s="20"/>
      <c r="J449" s="20"/>
      <c r="K449" s="20"/>
      <c r="L449" s="20"/>
      <c r="M449" s="20"/>
      <c r="N449" s="20"/>
    </row>
    <row r="450" spans="1:14" x14ac:dyDescent="0.35">
      <c r="A450" s="214" t="s">
        <v>352</v>
      </c>
      <c r="B450" s="214">
        <v>144046</v>
      </c>
      <c r="C450" s="133" t="s">
        <v>385</v>
      </c>
      <c r="D450" s="133" t="s">
        <v>5904</v>
      </c>
      <c r="E450" s="133" t="s">
        <v>5907</v>
      </c>
      <c r="F450" s="133" t="s">
        <v>5917</v>
      </c>
      <c r="G450" s="133">
        <v>99</v>
      </c>
      <c r="H450" s="133">
        <v>112</v>
      </c>
      <c r="I450" s="20"/>
      <c r="J450" s="20"/>
      <c r="K450" s="20"/>
      <c r="L450" s="20"/>
      <c r="M450" s="20"/>
      <c r="N450" s="20"/>
    </row>
    <row r="451" spans="1:14" x14ac:dyDescent="0.35">
      <c r="A451" s="214" t="s">
        <v>352</v>
      </c>
      <c r="B451" s="214">
        <v>145314</v>
      </c>
      <c r="C451" s="133" t="s">
        <v>368</v>
      </c>
      <c r="D451" s="133" t="s">
        <v>5904</v>
      </c>
      <c r="E451" s="133" t="s">
        <v>5907</v>
      </c>
      <c r="F451" s="133" t="s">
        <v>5917</v>
      </c>
      <c r="G451" s="133">
        <v>74</v>
      </c>
      <c r="H451" s="133">
        <v>83</v>
      </c>
      <c r="I451" s="20"/>
      <c r="J451" s="20"/>
      <c r="K451" s="20"/>
      <c r="L451" s="20"/>
      <c r="M451" s="20"/>
      <c r="N451" s="20"/>
    </row>
    <row r="452" spans="1:14" x14ac:dyDescent="0.35">
      <c r="A452" s="214" t="s">
        <v>352</v>
      </c>
      <c r="B452" s="214">
        <v>146406</v>
      </c>
      <c r="C452" s="133" t="s">
        <v>359</v>
      </c>
      <c r="D452" s="133" t="s">
        <v>5904</v>
      </c>
      <c r="E452" s="133" t="s">
        <v>5912</v>
      </c>
      <c r="F452" s="133" t="s">
        <v>5920</v>
      </c>
      <c r="G452" s="133">
        <v>0</v>
      </c>
      <c r="H452" s="133">
        <v>0</v>
      </c>
      <c r="I452" s="20"/>
      <c r="J452" s="20"/>
      <c r="K452" s="20"/>
      <c r="L452" s="20"/>
      <c r="M452" s="20"/>
      <c r="N452" s="20"/>
    </row>
    <row r="453" spans="1:14" x14ac:dyDescent="0.35">
      <c r="A453" s="214" t="s">
        <v>352</v>
      </c>
      <c r="B453" s="214">
        <v>146410</v>
      </c>
      <c r="C453" s="133" t="s">
        <v>362</v>
      </c>
      <c r="D453" s="133" t="s">
        <v>5904</v>
      </c>
      <c r="E453" s="133" t="s">
        <v>5912</v>
      </c>
      <c r="F453" s="133" t="s">
        <v>5920</v>
      </c>
      <c r="G453" s="133">
        <v>10</v>
      </c>
      <c r="H453" s="133">
        <v>16</v>
      </c>
      <c r="I453" s="20"/>
      <c r="J453" s="20"/>
      <c r="K453" s="20"/>
      <c r="L453" s="20"/>
      <c r="M453" s="20"/>
      <c r="N453" s="20"/>
    </row>
    <row r="454" spans="1:14" x14ac:dyDescent="0.35">
      <c r="A454" s="214" t="s">
        <v>352</v>
      </c>
      <c r="B454" s="214">
        <v>147077</v>
      </c>
      <c r="C454" s="133" t="s">
        <v>6398</v>
      </c>
      <c r="D454" s="133" t="s">
        <v>5904</v>
      </c>
      <c r="E454" s="133" t="s">
        <v>5907</v>
      </c>
      <c r="F454" s="133" t="s">
        <v>5916</v>
      </c>
      <c r="G454" s="133">
        <v>70</v>
      </c>
      <c r="H454" s="133">
        <v>110</v>
      </c>
      <c r="I454" s="20"/>
      <c r="J454" s="20"/>
      <c r="K454" s="20"/>
      <c r="L454" s="20"/>
      <c r="M454" s="20"/>
      <c r="N454" s="20"/>
    </row>
    <row r="455" spans="1:14" x14ac:dyDescent="0.35">
      <c r="A455" s="214" t="s">
        <v>352</v>
      </c>
      <c r="B455" s="214">
        <v>147295</v>
      </c>
      <c r="C455" s="133" t="s">
        <v>6400</v>
      </c>
      <c r="D455" s="133" t="s">
        <v>5904</v>
      </c>
      <c r="E455" s="133" t="s">
        <v>5902</v>
      </c>
      <c r="F455" s="133" t="s">
        <v>5914</v>
      </c>
      <c r="G455" s="133">
        <v>0</v>
      </c>
      <c r="H455" s="133">
        <v>0</v>
      </c>
      <c r="I455" s="20"/>
      <c r="J455" s="20"/>
      <c r="K455" s="20"/>
      <c r="L455" s="20"/>
      <c r="M455" s="20"/>
      <c r="N455" s="20"/>
    </row>
    <row r="456" spans="1:14" x14ac:dyDescent="0.35">
      <c r="A456" s="214" t="s">
        <v>6916</v>
      </c>
      <c r="B456" s="214">
        <v>113893</v>
      </c>
      <c r="C456" s="133" t="s">
        <v>4033</v>
      </c>
      <c r="D456" s="133" t="s">
        <v>5904</v>
      </c>
      <c r="E456" s="133" t="s">
        <v>5907</v>
      </c>
      <c r="F456" s="133" t="s">
        <v>5911</v>
      </c>
      <c r="G456" s="133">
        <v>96</v>
      </c>
      <c r="H456" s="133">
        <v>87</v>
      </c>
      <c r="I456" s="20"/>
      <c r="J456" s="20"/>
      <c r="K456" s="20"/>
      <c r="L456" s="20"/>
      <c r="M456" s="20"/>
      <c r="N456" s="20"/>
    </row>
    <row r="457" spans="1:14" x14ac:dyDescent="0.35">
      <c r="A457" s="214" t="s">
        <v>6916</v>
      </c>
      <c r="B457" s="214">
        <v>113907</v>
      </c>
      <c r="C457" s="133" t="s">
        <v>4034</v>
      </c>
      <c r="D457" s="133" t="s">
        <v>5904</v>
      </c>
      <c r="E457" s="133" t="s">
        <v>5907</v>
      </c>
      <c r="F457" s="133" t="s">
        <v>5924</v>
      </c>
      <c r="G457" s="133">
        <v>128</v>
      </c>
      <c r="H457" s="133">
        <v>197</v>
      </c>
      <c r="I457" s="20"/>
      <c r="J457" s="20"/>
      <c r="K457" s="20"/>
      <c r="L457" s="20"/>
      <c r="M457" s="20"/>
      <c r="N457" s="20"/>
    </row>
    <row r="458" spans="1:14" x14ac:dyDescent="0.35">
      <c r="A458" s="214" t="s">
        <v>6916</v>
      </c>
      <c r="B458" s="214">
        <v>113922</v>
      </c>
      <c r="C458" s="133" t="s">
        <v>4035</v>
      </c>
      <c r="D458" s="133" t="s">
        <v>5904</v>
      </c>
      <c r="E458" s="133" t="s">
        <v>5902</v>
      </c>
      <c r="F458" s="133" t="s">
        <v>5903</v>
      </c>
      <c r="G458" s="133">
        <v>0</v>
      </c>
      <c r="H458" s="133">
        <v>0</v>
      </c>
      <c r="I458" s="20"/>
      <c r="J458" s="20"/>
      <c r="K458" s="20"/>
      <c r="L458" s="20"/>
      <c r="M458" s="20"/>
      <c r="N458" s="20"/>
    </row>
    <row r="459" spans="1:14" x14ac:dyDescent="0.35">
      <c r="A459" s="214" t="s">
        <v>6916</v>
      </c>
      <c r="B459" s="214">
        <v>113929</v>
      </c>
      <c r="C459" s="133" t="s">
        <v>4036</v>
      </c>
      <c r="D459" s="133" t="s">
        <v>5904</v>
      </c>
      <c r="E459" s="133" t="s">
        <v>5902</v>
      </c>
      <c r="F459" s="133" t="s">
        <v>5903</v>
      </c>
      <c r="G459" s="133">
        <v>0</v>
      </c>
      <c r="H459" s="133">
        <v>0</v>
      </c>
      <c r="I459" s="20"/>
      <c r="J459" s="20"/>
      <c r="K459" s="20"/>
      <c r="L459" s="20"/>
      <c r="M459" s="20"/>
      <c r="N459" s="20"/>
    </row>
    <row r="460" spans="1:14" x14ac:dyDescent="0.35">
      <c r="A460" s="214" t="s">
        <v>6916</v>
      </c>
      <c r="B460" s="214">
        <v>113937</v>
      </c>
      <c r="C460" s="133" t="s">
        <v>386</v>
      </c>
      <c r="D460" s="133" t="s">
        <v>5904</v>
      </c>
      <c r="E460" s="133" t="s">
        <v>5902</v>
      </c>
      <c r="F460" s="133" t="s">
        <v>5903</v>
      </c>
      <c r="G460" s="133">
        <v>0</v>
      </c>
      <c r="H460" s="133">
        <v>0</v>
      </c>
      <c r="I460" s="20"/>
      <c r="J460" s="20"/>
      <c r="K460" s="20"/>
      <c r="L460" s="20"/>
      <c r="M460" s="20"/>
      <c r="N460" s="20"/>
    </row>
    <row r="461" spans="1:14" x14ac:dyDescent="0.35">
      <c r="A461" s="214" t="s">
        <v>6916</v>
      </c>
      <c r="B461" s="214">
        <v>113939</v>
      </c>
      <c r="C461" s="133" t="s">
        <v>387</v>
      </c>
      <c r="D461" s="133" t="s">
        <v>5904</v>
      </c>
      <c r="E461" s="133" t="s">
        <v>5902</v>
      </c>
      <c r="F461" s="133" t="s">
        <v>5903</v>
      </c>
      <c r="G461" s="133">
        <v>0</v>
      </c>
      <c r="H461" s="133">
        <v>0</v>
      </c>
      <c r="I461" s="20"/>
      <c r="J461" s="20"/>
      <c r="K461" s="20"/>
      <c r="L461" s="20"/>
      <c r="M461" s="20"/>
      <c r="N461" s="20"/>
    </row>
    <row r="462" spans="1:14" x14ac:dyDescent="0.35">
      <c r="A462" s="214" t="s">
        <v>6916</v>
      </c>
      <c r="B462" s="214">
        <v>113940</v>
      </c>
      <c r="C462" s="133" t="s">
        <v>46</v>
      </c>
      <c r="D462" s="133" t="s">
        <v>5904</v>
      </c>
      <c r="E462" s="133" t="s">
        <v>5902</v>
      </c>
      <c r="F462" s="133" t="s">
        <v>5903</v>
      </c>
      <c r="G462" s="133">
        <v>0</v>
      </c>
      <c r="H462" s="133">
        <v>0</v>
      </c>
      <c r="I462" s="20"/>
      <c r="J462" s="20"/>
      <c r="K462" s="20"/>
      <c r="L462" s="20"/>
      <c r="M462" s="20"/>
      <c r="N462" s="20"/>
    </row>
    <row r="463" spans="1:14" x14ac:dyDescent="0.35">
      <c r="A463" s="214" t="s">
        <v>6916</v>
      </c>
      <c r="B463" s="214">
        <v>113941</v>
      </c>
      <c r="C463" s="133" t="s">
        <v>388</v>
      </c>
      <c r="D463" s="133" t="s">
        <v>5904</v>
      </c>
      <c r="E463" s="133" t="s">
        <v>5902</v>
      </c>
      <c r="F463" s="133" t="s">
        <v>5903</v>
      </c>
      <c r="G463" s="133">
        <v>0</v>
      </c>
      <c r="H463" s="133">
        <v>0</v>
      </c>
      <c r="I463" s="20"/>
      <c r="J463" s="20"/>
      <c r="K463" s="20"/>
      <c r="L463" s="20"/>
      <c r="M463" s="20"/>
      <c r="N463" s="20"/>
    </row>
    <row r="464" spans="1:14" x14ac:dyDescent="0.35">
      <c r="A464" s="214" t="s">
        <v>6916</v>
      </c>
      <c r="B464" s="214">
        <v>113942</v>
      </c>
      <c r="C464" s="133" t="s">
        <v>1359</v>
      </c>
      <c r="D464" s="133" t="s">
        <v>5904</v>
      </c>
      <c r="E464" s="133" t="s">
        <v>5923</v>
      </c>
      <c r="F464" s="133" t="s">
        <v>5923</v>
      </c>
      <c r="G464" s="133">
        <v>2</v>
      </c>
      <c r="H464" s="133">
        <v>8</v>
      </c>
      <c r="I464" s="20"/>
      <c r="J464" s="20"/>
      <c r="K464" s="20"/>
      <c r="L464" s="20"/>
      <c r="M464" s="20"/>
      <c r="N464" s="20"/>
    </row>
    <row r="465" spans="1:14" x14ac:dyDescent="0.35">
      <c r="A465" s="214" t="s">
        <v>6916</v>
      </c>
      <c r="B465" s="214">
        <v>113945</v>
      </c>
      <c r="C465" s="133" t="s">
        <v>389</v>
      </c>
      <c r="D465" s="133" t="s">
        <v>5901</v>
      </c>
      <c r="E465" s="133" t="s">
        <v>5902</v>
      </c>
      <c r="F465" s="133" t="s">
        <v>5903</v>
      </c>
      <c r="G465" s="133">
        <v>0</v>
      </c>
      <c r="H465" s="133">
        <v>0</v>
      </c>
      <c r="I465" s="20"/>
      <c r="J465" s="20"/>
      <c r="K465" s="20"/>
      <c r="L465" s="20"/>
      <c r="M465" s="20"/>
      <c r="N465" s="20"/>
    </row>
    <row r="466" spans="1:14" x14ac:dyDescent="0.35">
      <c r="A466" s="214" t="s">
        <v>6916</v>
      </c>
      <c r="B466" s="214">
        <v>113954</v>
      </c>
      <c r="C466" s="133" t="s">
        <v>4037</v>
      </c>
      <c r="D466" s="133" t="s">
        <v>5904</v>
      </c>
      <c r="E466" s="133" t="s">
        <v>5923</v>
      </c>
      <c r="F466" s="133" t="s">
        <v>5923</v>
      </c>
      <c r="G466" s="133">
        <v>1</v>
      </c>
      <c r="H466" s="133">
        <v>2</v>
      </c>
      <c r="I466" s="20"/>
      <c r="J466" s="20"/>
      <c r="K466" s="20"/>
      <c r="L466" s="20"/>
      <c r="M466" s="20"/>
      <c r="N466" s="20"/>
    </row>
    <row r="467" spans="1:14" x14ac:dyDescent="0.35">
      <c r="A467" s="214" t="s">
        <v>6916</v>
      </c>
      <c r="B467" s="214">
        <v>113955</v>
      </c>
      <c r="C467" s="133" t="s">
        <v>4038</v>
      </c>
      <c r="D467" s="133" t="s">
        <v>5904</v>
      </c>
      <c r="E467" s="133" t="s">
        <v>5912</v>
      </c>
      <c r="F467" s="133" t="s">
        <v>5915</v>
      </c>
      <c r="G467" s="133">
        <v>5</v>
      </c>
      <c r="H467" s="133">
        <v>19</v>
      </c>
      <c r="I467" s="20"/>
      <c r="J467" s="20"/>
      <c r="K467" s="20"/>
      <c r="L467" s="20"/>
      <c r="M467" s="20"/>
      <c r="N467" s="20"/>
    </row>
    <row r="468" spans="1:14" x14ac:dyDescent="0.35">
      <c r="A468" s="214" t="s">
        <v>6916</v>
      </c>
      <c r="B468" s="214">
        <v>113961</v>
      </c>
      <c r="C468" s="133" t="s">
        <v>390</v>
      </c>
      <c r="D468" s="133" t="s">
        <v>5904</v>
      </c>
      <c r="E468" s="133" t="s">
        <v>5912</v>
      </c>
      <c r="F468" s="133" t="s">
        <v>5915</v>
      </c>
      <c r="G468" s="133">
        <v>6</v>
      </c>
      <c r="H468" s="133">
        <v>17</v>
      </c>
      <c r="I468" s="20"/>
      <c r="J468" s="20"/>
      <c r="K468" s="20"/>
      <c r="L468" s="20"/>
      <c r="M468" s="20"/>
      <c r="N468" s="20"/>
    </row>
    <row r="469" spans="1:14" x14ac:dyDescent="0.35">
      <c r="A469" s="214" t="s">
        <v>6916</v>
      </c>
      <c r="B469" s="214">
        <v>133740</v>
      </c>
      <c r="C469" s="133" t="s">
        <v>4039</v>
      </c>
      <c r="D469" s="133" t="s">
        <v>5904</v>
      </c>
      <c r="E469" s="133" t="s">
        <v>5923</v>
      </c>
      <c r="F469" s="133" t="s">
        <v>5923</v>
      </c>
      <c r="G469" s="133">
        <v>0</v>
      </c>
      <c r="H469" s="133">
        <v>0</v>
      </c>
      <c r="I469" s="20"/>
      <c r="J469" s="20"/>
      <c r="K469" s="20"/>
      <c r="L469" s="20"/>
      <c r="M469" s="20"/>
      <c r="N469" s="20"/>
    </row>
    <row r="470" spans="1:14" x14ac:dyDescent="0.35">
      <c r="A470" s="214" t="s">
        <v>6916</v>
      </c>
      <c r="B470" s="214">
        <v>134374</v>
      </c>
      <c r="C470" s="133" t="s">
        <v>1373</v>
      </c>
      <c r="D470" s="133" t="s">
        <v>5904</v>
      </c>
      <c r="E470" s="133" t="s">
        <v>5906</v>
      </c>
      <c r="F470" s="133" t="s">
        <v>5906</v>
      </c>
      <c r="G470" s="133">
        <v>0</v>
      </c>
      <c r="H470" s="133">
        <v>0</v>
      </c>
      <c r="I470" s="20"/>
      <c r="J470" s="20"/>
      <c r="K470" s="20"/>
      <c r="L470" s="20"/>
      <c r="M470" s="20"/>
      <c r="N470" s="20"/>
    </row>
    <row r="471" spans="1:14" x14ac:dyDescent="0.35">
      <c r="A471" s="214" t="s">
        <v>6916</v>
      </c>
      <c r="B471" s="214">
        <v>136120</v>
      </c>
      <c r="C471" s="133" t="s">
        <v>391</v>
      </c>
      <c r="D471" s="133" t="s">
        <v>5904</v>
      </c>
      <c r="E471" s="133" t="s">
        <v>5907</v>
      </c>
      <c r="F471" s="133" t="s">
        <v>5908</v>
      </c>
      <c r="G471" s="133">
        <v>89</v>
      </c>
      <c r="H471" s="133">
        <v>123</v>
      </c>
      <c r="I471" s="20"/>
      <c r="J471" s="20"/>
      <c r="K471" s="20"/>
      <c r="L471" s="20"/>
      <c r="M471" s="20"/>
      <c r="N471" s="20"/>
    </row>
    <row r="472" spans="1:14" x14ac:dyDescent="0.35">
      <c r="A472" s="214" t="s">
        <v>6916</v>
      </c>
      <c r="B472" s="214">
        <v>136125</v>
      </c>
      <c r="C472" s="133" t="s">
        <v>392</v>
      </c>
      <c r="D472" s="133" t="s">
        <v>5904</v>
      </c>
      <c r="E472" s="133" t="s">
        <v>5907</v>
      </c>
      <c r="F472" s="133" t="s">
        <v>5908</v>
      </c>
      <c r="G472" s="133">
        <v>92</v>
      </c>
      <c r="H472" s="133">
        <v>86</v>
      </c>
      <c r="I472" s="20"/>
      <c r="J472" s="20"/>
      <c r="K472" s="20"/>
      <c r="L472" s="20"/>
      <c r="M472" s="20"/>
      <c r="N472" s="20"/>
    </row>
    <row r="473" spans="1:14" x14ac:dyDescent="0.35">
      <c r="A473" s="214" t="s">
        <v>6916</v>
      </c>
      <c r="B473" s="214">
        <v>136206</v>
      </c>
      <c r="C473" s="133" t="s">
        <v>4040</v>
      </c>
      <c r="D473" s="133" t="s">
        <v>5904</v>
      </c>
      <c r="E473" s="133" t="s">
        <v>5907</v>
      </c>
      <c r="F473" s="133" t="s">
        <v>5908</v>
      </c>
      <c r="G473" s="133">
        <v>77</v>
      </c>
      <c r="H473" s="133">
        <v>103</v>
      </c>
      <c r="I473" s="20"/>
      <c r="J473" s="20"/>
      <c r="K473" s="20"/>
      <c r="L473" s="20"/>
      <c r="M473" s="20"/>
      <c r="N473" s="20"/>
    </row>
    <row r="474" spans="1:14" x14ac:dyDescent="0.35">
      <c r="A474" s="214" t="s">
        <v>6916</v>
      </c>
      <c r="B474" s="214">
        <v>136368</v>
      </c>
      <c r="C474" s="133" t="s">
        <v>4041</v>
      </c>
      <c r="D474" s="133" t="s">
        <v>5901</v>
      </c>
      <c r="E474" s="133" t="s">
        <v>5907</v>
      </c>
      <c r="F474" s="133" t="s">
        <v>5917</v>
      </c>
      <c r="G474" s="133">
        <v>192</v>
      </c>
      <c r="H474" s="133">
        <v>0</v>
      </c>
      <c r="I474" s="20"/>
      <c r="J474" s="20"/>
      <c r="K474" s="20"/>
      <c r="L474" s="20"/>
      <c r="M474" s="20"/>
      <c r="N474" s="20"/>
    </row>
    <row r="475" spans="1:14" x14ac:dyDescent="0.35">
      <c r="A475" s="214" t="s">
        <v>6916</v>
      </c>
      <c r="B475" s="214">
        <v>136574</v>
      </c>
      <c r="C475" s="133" t="s">
        <v>4042</v>
      </c>
      <c r="D475" s="133" t="s">
        <v>5904</v>
      </c>
      <c r="E475" s="133" t="s">
        <v>5907</v>
      </c>
      <c r="F475" s="133" t="s">
        <v>5917</v>
      </c>
      <c r="G475" s="133">
        <v>0</v>
      </c>
      <c r="H475" s="133">
        <v>0</v>
      </c>
      <c r="I475" s="20"/>
      <c r="J475" s="20"/>
      <c r="K475" s="20"/>
      <c r="L475" s="20"/>
      <c r="M475" s="20"/>
      <c r="N475" s="20"/>
    </row>
    <row r="476" spans="1:14" x14ac:dyDescent="0.35">
      <c r="A476" s="214" t="s">
        <v>6916</v>
      </c>
      <c r="B476" s="214">
        <v>136649</v>
      </c>
      <c r="C476" s="133" t="s">
        <v>1374</v>
      </c>
      <c r="D476" s="133" t="s">
        <v>5904</v>
      </c>
      <c r="E476" s="133" t="s">
        <v>5907</v>
      </c>
      <c r="F476" s="133" t="s">
        <v>5917</v>
      </c>
      <c r="G476" s="133">
        <v>137</v>
      </c>
      <c r="H476" s="133">
        <v>138</v>
      </c>
      <c r="I476" s="20"/>
      <c r="J476" s="20"/>
      <c r="K476" s="20"/>
      <c r="L476" s="20"/>
      <c r="M476" s="20"/>
      <c r="N476" s="20"/>
    </row>
    <row r="477" spans="1:14" x14ac:dyDescent="0.35">
      <c r="A477" s="214" t="s">
        <v>6916</v>
      </c>
      <c r="B477" s="214">
        <v>136763</v>
      </c>
      <c r="C477" s="133" t="s">
        <v>1375</v>
      </c>
      <c r="D477" s="133" t="s">
        <v>5904</v>
      </c>
      <c r="E477" s="133" t="s">
        <v>5907</v>
      </c>
      <c r="F477" s="133" t="s">
        <v>5917</v>
      </c>
      <c r="G477" s="133">
        <v>123</v>
      </c>
      <c r="H477" s="133">
        <v>159</v>
      </c>
      <c r="I477" s="20"/>
      <c r="J477" s="20"/>
      <c r="K477" s="20"/>
      <c r="L477" s="20"/>
      <c r="M477" s="20"/>
      <c r="N477" s="20"/>
    </row>
    <row r="478" spans="1:14" x14ac:dyDescent="0.35">
      <c r="A478" s="214" t="s">
        <v>6916</v>
      </c>
      <c r="B478" s="214">
        <v>136850</v>
      </c>
      <c r="C478" s="133" t="s">
        <v>4043</v>
      </c>
      <c r="D478" s="133" t="s">
        <v>5905</v>
      </c>
      <c r="E478" s="133" t="s">
        <v>5907</v>
      </c>
      <c r="F478" s="133" t="s">
        <v>5917</v>
      </c>
      <c r="G478" s="133">
        <v>0</v>
      </c>
      <c r="H478" s="133">
        <v>176</v>
      </c>
      <c r="I478" s="20"/>
      <c r="J478" s="20"/>
      <c r="K478" s="20"/>
      <c r="L478" s="20"/>
      <c r="M478" s="20"/>
      <c r="N478" s="20"/>
    </row>
    <row r="479" spans="1:14" x14ac:dyDescent="0.35">
      <c r="A479" s="214" t="s">
        <v>6916</v>
      </c>
      <c r="B479" s="214">
        <v>136996</v>
      </c>
      <c r="C479" s="133" t="s">
        <v>393</v>
      </c>
      <c r="D479" s="133" t="s">
        <v>5901</v>
      </c>
      <c r="E479" s="133" t="s">
        <v>5907</v>
      </c>
      <c r="F479" s="133" t="s">
        <v>5917</v>
      </c>
      <c r="G479" s="133">
        <v>181</v>
      </c>
      <c r="H479" s="133">
        <v>0</v>
      </c>
      <c r="I479" s="20"/>
      <c r="J479" s="20"/>
      <c r="K479" s="20"/>
      <c r="L479" s="20"/>
      <c r="M479" s="20"/>
      <c r="N479" s="20"/>
    </row>
    <row r="480" spans="1:14" x14ac:dyDescent="0.35">
      <c r="A480" s="214" t="s">
        <v>6916</v>
      </c>
      <c r="B480" s="214">
        <v>137286</v>
      </c>
      <c r="C480" s="133" t="s">
        <v>4044</v>
      </c>
      <c r="D480" s="133" t="s">
        <v>5904</v>
      </c>
      <c r="E480" s="133" t="s">
        <v>5912</v>
      </c>
      <c r="F480" s="133" t="s">
        <v>5920</v>
      </c>
      <c r="G480" s="133">
        <v>2</v>
      </c>
      <c r="H480" s="133">
        <v>1</v>
      </c>
      <c r="I480" s="20"/>
      <c r="J480" s="20"/>
      <c r="K480" s="20"/>
      <c r="L480" s="20"/>
      <c r="M480" s="20"/>
      <c r="N480" s="20"/>
    </row>
    <row r="481" spans="1:14" x14ac:dyDescent="0.35">
      <c r="A481" s="214" t="s">
        <v>6916</v>
      </c>
      <c r="B481" s="214">
        <v>137349</v>
      </c>
      <c r="C481" s="133" t="s">
        <v>394</v>
      </c>
      <c r="D481" s="133" t="s">
        <v>5904</v>
      </c>
      <c r="E481" s="133" t="s">
        <v>5907</v>
      </c>
      <c r="F481" s="133" t="s">
        <v>5917</v>
      </c>
      <c r="G481" s="133">
        <v>110</v>
      </c>
      <c r="H481" s="133">
        <v>133</v>
      </c>
      <c r="I481" s="20"/>
      <c r="J481" s="20"/>
      <c r="K481" s="20"/>
      <c r="L481" s="20"/>
      <c r="M481" s="20"/>
      <c r="N481" s="20"/>
    </row>
    <row r="482" spans="1:14" x14ac:dyDescent="0.35">
      <c r="A482" s="214" t="s">
        <v>6916</v>
      </c>
      <c r="B482" s="214">
        <v>137452</v>
      </c>
      <c r="C482" s="133" t="s">
        <v>395</v>
      </c>
      <c r="D482" s="133" t="s">
        <v>5905</v>
      </c>
      <c r="E482" s="133" t="s">
        <v>5907</v>
      </c>
      <c r="F482" s="133" t="s">
        <v>5917</v>
      </c>
      <c r="G482" s="133">
        <v>0</v>
      </c>
      <c r="H482" s="133">
        <v>184</v>
      </c>
      <c r="I482" s="20"/>
      <c r="J482" s="20"/>
      <c r="K482" s="20"/>
      <c r="L482" s="20"/>
      <c r="M482" s="20"/>
      <c r="N482" s="20"/>
    </row>
    <row r="483" spans="1:14" x14ac:dyDescent="0.35">
      <c r="A483" s="214" t="s">
        <v>6916</v>
      </c>
      <c r="B483" s="214">
        <v>137998</v>
      </c>
      <c r="C483" s="133" t="s">
        <v>396</v>
      </c>
      <c r="D483" s="133" t="s">
        <v>5904</v>
      </c>
      <c r="E483" s="133" t="s">
        <v>5912</v>
      </c>
      <c r="F483" s="133" t="s">
        <v>5920</v>
      </c>
      <c r="G483" s="133">
        <v>4</v>
      </c>
      <c r="H483" s="133">
        <v>10</v>
      </c>
      <c r="I483" s="20"/>
      <c r="J483" s="20"/>
      <c r="K483" s="20"/>
      <c r="L483" s="20"/>
      <c r="M483" s="20"/>
      <c r="N483" s="20"/>
    </row>
    <row r="484" spans="1:14" x14ac:dyDescent="0.35">
      <c r="A484" s="214" t="s">
        <v>6916</v>
      </c>
      <c r="B484" s="214">
        <v>138193</v>
      </c>
      <c r="C484" s="133" t="s">
        <v>6404</v>
      </c>
      <c r="D484" s="133" t="s">
        <v>5904</v>
      </c>
      <c r="E484" s="133" t="s">
        <v>5907</v>
      </c>
      <c r="F484" s="133" t="s">
        <v>5917</v>
      </c>
      <c r="G484" s="133">
        <v>240</v>
      </c>
      <c r="H484" s="133">
        <v>0</v>
      </c>
      <c r="I484" s="20"/>
      <c r="J484" s="20"/>
      <c r="K484" s="20"/>
      <c r="L484" s="20"/>
      <c r="M484" s="20"/>
      <c r="N484" s="20"/>
    </row>
    <row r="485" spans="1:14" x14ac:dyDescent="0.35">
      <c r="A485" s="214" t="s">
        <v>6916</v>
      </c>
      <c r="B485" s="214">
        <v>138249</v>
      </c>
      <c r="C485" s="133" t="s">
        <v>6402</v>
      </c>
      <c r="D485" s="133" t="s">
        <v>5904</v>
      </c>
      <c r="E485" s="133" t="s">
        <v>5902</v>
      </c>
      <c r="F485" s="133" t="s">
        <v>5903</v>
      </c>
      <c r="G485" s="133">
        <v>0</v>
      </c>
      <c r="H485" s="133">
        <v>0</v>
      </c>
      <c r="I485" s="20"/>
      <c r="J485" s="20"/>
      <c r="K485" s="20"/>
      <c r="L485" s="20"/>
      <c r="M485" s="20"/>
      <c r="N485" s="20"/>
    </row>
    <row r="486" spans="1:14" x14ac:dyDescent="0.35">
      <c r="A486" s="214" t="s">
        <v>6916</v>
      </c>
      <c r="B486" s="214">
        <v>138333</v>
      </c>
      <c r="C486" s="133" t="s">
        <v>397</v>
      </c>
      <c r="D486" s="133" t="s">
        <v>5904</v>
      </c>
      <c r="E486" s="133" t="s">
        <v>5902</v>
      </c>
      <c r="F486" s="133" t="s">
        <v>5903</v>
      </c>
      <c r="G486" s="133">
        <v>0</v>
      </c>
      <c r="H486" s="133">
        <v>0</v>
      </c>
      <c r="I486" s="20"/>
      <c r="J486" s="20"/>
      <c r="K486" s="20"/>
      <c r="L486" s="20"/>
      <c r="M486" s="20"/>
      <c r="N486" s="20"/>
    </row>
    <row r="487" spans="1:14" x14ac:dyDescent="0.35">
      <c r="A487" s="214" t="s">
        <v>6916</v>
      </c>
      <c r="B487" s="214">
        <v>138385</v>
      </c>
      <c r="C487" s="133" t="s">
        <v>398</v>
      </c>
      <c r="D487" s="133" t="s">
        <v>5904</v>
      </c>
      <c r="E487" s="133" t="s">
        <v>5907</v>
      </c>
      <c r="F487" s="133" t="s">
        <v>5930</v>
      </c>
      <c r="G487" s="133">
        <v>0</v>
      </c>
      <c r="H487" s="133">
        <v>0</v>
      </c>
      <c r="I487" s="20"/>
      <c r="J487" s="20"/>
      <c r="K487" s="20"/>
      <c r="L487" s="20"/>
      <c r="M487" s="20"/>
      <c r="N487" s="20"/>
    </row>
    <row r="488" spans="1:14" x14ac:dyDescent="0.35">
      <c r="A488" s="214" t="s">
        <v>6916</v>
      </c>
      <c r="B488" s="214">
        <v>139037</v>
      </c>
      <c r="C488" s="133" t="s">
        <v>399</v>
      </c>
      <c r="D488" s="133" t="s">
        <v>5904</v>
      </c>
      <c r="E488" s="133" t="s">
        <v>5907</v>
      </c>
      <c r="F488" s="133" t="s">
        <v>5917</v>
      </c>
      <c r="G488" s="133">
        <v>57</v>
      </c>
      <c r="H488" s="133">
        <v>44</v>
      </c>
      <c r="I488" s="20"/>
      <c r="J488" s="20"/>
      <c r="K488" s="20"/>
      <c r="L488" s="20"/>
      <c r="M488" s="20"/>
      <c r="N488" s="20"/>
    </row>
    <row r="489" spans="1:14" x14ac:dyDescent="0.35">
      <c r="A489" s="214" t="s">
        <v>6916</v>
      </c>
      <c r="B489" s="214">
        <v>139258</v>
      </c>
      <c r="C489" s="133" t="s">
        <v>4045</v>
      </c>
      <c r="D489" s="133" t="s">
        <v>5904</v>
      </c>
      <c r="E489" s="133" t="s">
        <v>5907</v>
      </c>
      <c r="F489" s="133" t="s">
        <v>5908</v>
      </c>
      <c r="G489" s="133">
        <v>44</v>
      </c>
      <c r="H489" s="133">
        <v>67</v>
      </c>
      <c r="I489" s="20"/>
      <c r="J489" s="20"/>
      <c r="K489" s="20"/>
      <c r="L489" s="20"/>
      <c r="M489" s="20"/>
      <c r="N489" s="20"/>
    </row>
    <row r="490" spans="1:14" x14ac:dyDescent="0.35">
      <c r="A490" s="214" t="s">
        <v>6916</v>
      </c>
      <c r="B490" s="214">
        <v>139498</v>
      </c>
      <c r="C490" s="133" t="s">
        <v>4046</v>
      </c>
      <c r="D490" s="133" t="s">
        <v>5904</v>
      </c>
      <c r="E490" s="133" t="s">
        <v>5906</v>
      </c>
      <c r="F490" s="133" t="s">
        <v>5921</v>
      </c>
      <c r="G490" s="133">
        <v>0</v>
      </c>
      <c r="H490" s="133">
        <v>3</v>
      </c>
      <c r="I490" s="20"/>
      <c r="J490" s="20"/>
      <c r="K490" s="20"/>
      <c r="L490" s="20"/>
      <c r="M490" s="20"/>
      <c r="N490" s="20"/>
    </row>
    <row r="491" spans="1:14" x14ac:dyDescent="0.35">
      <c r="A491" s="214" t="s">
        <v>6916</v>
      </c>
      <c r="B491" s="214">
        <v>139711</v>
      </c>
      <c r="C491" s="133" t="s">
        <v>4047</v>
      </c>
      <c r="D491" s="133" t="s">
        <v>5904</v>
      </c>
      <c r="E491" s="133" t="s">
        <v>5907</v>
      </c>
      <c r="F491" s="133" t="s">
        <v>5908</v>
      </c>
      <c r="G491" s="133">
        <v>89</v>
      </c>
      <c r="H491" s="133">
        <v>91</v>
      </c>
      <c r="I491" s="20"/>
      <c r="J491" s="20"/>
      <c r="K491" s="20"/>
      <c r="L491" s="20"/>
      <c r="M491" s="20"/>
      <c r="N491" s="20"/>
    </row>
    <row r="492" spans="1:14" x14ac:dyDescent="0.35">
      <c r="A492" s="214" t="s">
        <v>6916</v>
      </c>
      <c r="B492" s="214">
        <v>140007</v>
      </c>
      <c r="C492" s="133" t="s">
        <v>400</v>
      </c>
      <c r="D492" s="133" t="s">
        <v>5905</v>
      </c>
      <c r="E492" s="133" t="s">
        <v>5907</v>
      </c>
      <c r="F492" s="133" t="s">
        <v>5908</v>
      </c>
      <c r="G492" s="133">
        <v>0</v>
      </c>
      <c r="H492" s="133">
        <v>181</v>
      </c>
      <c r="I492" s="20"/>
      <c r="J492" s="20"/>
      <c r="K492" s="20"/>
      <c r="L492" s="20"/>
      <c r="M492" s="20"/>
      <c r="N492" s="20"/>
    </row>
    <row r="493" spans="1:14" x14ac:dyDescent="0.35">
      <c r="A493" s="214" t="s">
        <v>6916</v>
      </c>
      <c r="B493" s="214">
        <v>140008</v>
      </c>
      <c r="C493" s="133" t="s">
        <v>401</v>
      </c>
      <c r="D493" s="133" t="s">
        <v>5901</v>
      </c>
      <c r="E493" s="133" t="s">
        <v>5907</v>
      </c>
      <c r="F493" s="133" t="s">
        <v>5908</v>
      </c>
      <c r="G493" s="133">
        <v>184</v>
      </c>
      <c r="H493" s="133">
        <v>0</v>
      </c>
      <c r="I493" s="20"/>
      <c r="J493" s="20"/>
      <c r="K493" s="20"/>
      <c r="L493" s="20"/>
      <c r="M493" s="20"/>
      <c r="N493" s="20"/>
    </row>
    <row r="494" spans="1:14" x14ac:dyDescent="0.35">
      <c r="A494" s="214" t="s">
        <v>6916</v>
      </c>
      <c r="B494" s="214">
        <v>140067</v>
      </c>
      <c r="C494" s="133" t="s">
        <v>4048</v>
      </c>
      <c r="D494" s="133" t="s">
        <v>5904</v>
      </c>
      <c r="E494" s="133" t="s">
        <v>5912</v>
      </c>
      <c r="F494" s="133" t="s">
        <v>5920</v>
      </c>
      <c r="G494" s="133">
        <v>1</v>
      </c>
      <c r="H494" s="133">
        <v>9</v>
      </c>
      <c r="I494" s="20"/>
      <c r="J494" s="20"/>
      <c r="K494" s="20"/>
      <c r="L494" s="20"/>
      <c r="M494" s="20"/>
      <c r="N494" s="20"/>
    </row>
    <row r="495" spans="1:14" x14ac:dyDescent="0.35">
      <c r="A495" s="214" t="s">
        <v>6916</v>
      </c>
      <c r="B495" s="214">
        <v>141184</v>
      </c>
      <c r="C495" s="133" t="s">
        <v>4049</v>
      </c>
      <c r="D495" s="133" t="s">
        <v>5904</v>
      </c>
      <c r="E495" s="133" t="s">
        <v>5907</v>
      </c>
      <c r="F495" s="133" t="s">
        <v>5908</v>
      </c>
      <c r="G495" s="133">
        <v>73</v>
      </c>
      <c r="H495" s="133">
        <v>72</v>
      </c>
      <c r="I495" s="20"/>
      <c r="J495" s="20"/>
      <c r="K495" s="20"/>
      <c r="L495" s="20"/>
      <c r="M495" s="20"/>
      <c r="N495" s="20"/>
    </row>
    <row r="496" spans="1:14" x14ac:dyDescent="0.35">
      <c r="A496" s="214" t="s">
        <v>6916</v>
      </c>
      <c r="B496" s="214">
        <v>141378</v>
      </c>
      <c r="C496" s="133" t="s">
        <v>610</v>
      </c>
      <c r="D496" s="133" t="s">
        <v>5904</v>
      </c>
      <c r="E496" s="133" t="s">
        <v>5907</v>
      </c>
      <c r="F496" s="133" t="s">
        <v>5908</v>
      </c>
      <c r="G496" s="133">
        <v>31</v>
      </c>
      <c r="H496" s="133">
        <v>29</v>
      </c>
      <c r="I496" s="20"/>
      <c r="J496" s="20"/>
      <c r="K496" s="20"/>
      <c r="L496" s="20"/>
      <c r="M496" s="20"/>
      <c r="N496" s="20"/>
    </row>
    <row r="497" spans="1:14" x14ac:dyDescent="0.35">
      <c r="A497" s="214" t="s">
        <v>6916</v>
      </c>
      <c r="B497" s="214">
        <v>146386</v>
      </c>
      <c r="C497" s="133" t="s">
        <v>1381</v>
      </c>
      <c r="D497" s="133" t="s">
        <v>5904</v>
      </c>
      <c r="E497" s="133" t="s">
        <v>5907</v>
      </c>
      <c r="F497" s="133" t="s">
        <v>5916</v>
      </c>
      <c r="G497" s="133">
        <v>36</v>
      </c>
      <c r="H497" s="133">
        <v>43</v>
      </c>
      <c r="I497" s="20"/>
      <c r="J497" s="20"/>
      <c r="K497" s="20"/>
      <c r="L497" s="20"/>
      <c r="M497" s="20"/>
      <c r="N497" s="20"/>
    </row>
    <row r="498" spans="1:14" x14ac:dyDescent="0.35">
      <c r="A498" s="214" t="s">
        <v>6916</v>
      </c>
      <c r="B498" s="214">
        <v>147198</v>
      </c>
      <c r="C498" s="133" t="s">
        <v>6403</v>
      </c>
      <c r="D498" s="133" t="s">
        <v>5904</v>
      </c>
      <c r="E498" s="133" t="s">
        <v>5902</v>
      </c>
      <c r="F498" s="133" t="s">
        <v>5914</v>
      </c>
      <c r="G498" s="133">
        <v>0</v>
      </c>
      <c r="H498" s="133">
        <v>0</v>
      </c>
      <c r="I498" s="20"/>
      <c r="J498" s="20"/>
      <c r="K498" s="20"/>
      <c r="L498" s="20"/>
      <c r="M498" s="20"/>
      <c r="N498" s="20"/>
    </row>
    <row r="499" spans="1:14" x14ac:dyDescent="0.35">
      <c r="A499" s="214" t="s">
        <v>6916</v>
      </c>
      <c r="B499" s="214">
        <v>147467</v>
      </c>
      <c r="C499" s="133" t="s">
        <v>6405</v>
      </c>
      <c r="D499" s="133" t="s">
        <v>5905</v>
      </c>
      <c r="E499" s="133" t="s">
        <v>5907</v>
      </c>
      <c r="F499" s="133" t="s">
        <v>5917</v>
      </c>
      <c r="G499" s="133">
        <v>0</v>
      </c>
      <c r="H499" s="133">
        <v>161</v>
      </c>
      <c r="I499" s="20"/>
      <c r="J499" s="20"/>
      <c r="K499" s="20"/>
      <c r="L499" s="20"/>
      <c r="M499" s="20"/>
      <c r="N499" s="20"/>
    </row>
    <row r="500" spans="1:14" x14ac:dyDescent="0.35">
      <c r="A500" s="214" t="s">
        <v>6916</v>
      </c>
      <c r="B500" s="214">
        <v>148031</v>
      </c>
      <c r="C500" s="133" t="s">
        <v>6917</v>
      </c>
      <c r="D500" s="133" t="s">
        <v>5904</v>
      </c>
      <c r="E500" s="133" t="s">
        <v>5902</v>
      </c>
      <c r="F500" s="133" t="s">
        <v>5914</v>
      </c>
      <c r="G500" s="133">
        <v>0</v>
      </c>
      <c r="H500" s="133">
        <v>0</v>
      </c>
      <c r="I500" s="20"/>
      <c r="J500" s="20"/>
      <c r="K500" s="20"/>
      <c r="L500" s="20"/>
      <c r="M500" s="20"/>
      <c r="N500" s="20"/>
    </row>
    <row r="501" spans="1:14" x14ac:dyDescent="0.35">
      <c r="A501" s="214" t="s">
        <v>6916</v>
      </c>
      <c r="B501" s="214">
        <v>148069</v>
      </c>
      <c r="C501" s="133" t="s">
        <v>6918</v>
      </c>
      <c r="D501" s="133" t="s">
        <v>5904</v>
      </c>
      <c r="E501" s="133" t="s">
        <v>5902</v>
      </c>
      <c r="F501" s="133" t="s">
        <v>5914</v>
      </c>
      <c r="G501" s="133">
        <v>0</v>
      </c>
      <c r="H501" s="133">
        <v>0</v>
      </c>
      <c r="I501" s="20"/>
      <c r="J501" s="20"/>
      <c r="K501" s="20"/>
      <c r="L501" s="20"/>
      <c r="M501" s="20"/>
      <c r="N501" s="20"/>
    </row>
    <row r="502" spans="1:14" x14ac:dyDescent="0.35">
      <c r="A502" s="214" t="s">
        <v>402</v>
      </c>
      <c r="B502" s="214">
        <v>110068</v>
      </c>
      <c r="C502" s="133" t="s">
        <v>403</v>
      </c>
      <c r="D502" s="133" t="s">
        <v>5904</v>
      </c>
      <c r="E502" s="133" t="s">
        <v>5907</v>
      </c>
      <c r="F502" s="133" t="s">
        <v>5910</v>
      </c>
      <c r="G502" s="133">
        <v>102</v>
      </c>
      <c r="H502" s="133">
        <v>105</v>
      </c>
      <c r="I502" s="20"/>
      <c r="J502" s="20"/>
      <c r="K502" s="20"/>
      <c r="L502" s="20"/>
      <c r="M502" s="20"/>
      <c r="N502" s="20"/>
    </row>
    <row r="503" spans="1:14" x14ac:dyDescent="0.35">
      <c r="A503" s="214" t="s">
        <v>402</v>
      </c>
      <c r="B503" s="214">
        <v>110069</v>
      </c>
      <c r="C503" s="133" t="s">
        <v>404</v>
      </c>
      <c r="D503" s="133" t="s">
        <v>5904</v>
      </c>
      <c r="E503" s="133" t="s">
        <v>5907</v>
      </c>
      <c r="F503" s="133" t="s">
        <v>5910</v>
      </c>
      <c r="G503" s="133">
        <v>98</v>
      </c>
      <c r="H503" s="133">
        <v>131</v>
      </c>
      <c r="I503" s="20"/>
      <c r="J503" s="20"/>
      <c r="K503" s="20"/>
      <c r="L503" s="20"/>
      <c r="M503" s="20"/>
      <c r="N503" s="20"/>
    </row>
    <row r="504" spans="1:14" x14ac:dyDescent="0.35">
      <c r="A504" s="214" t="s">
        <v>402</v>
      </c>
      <c r="B504" s="214">
        <v>110071</v>
      </c>
      <c r="C504" s="133" t="s">
        <v>405</v>
      </c>
      <c r="D504" s="133" t="s">
        <v>5904</v>
      </c>
      <c r="E504" s="133" t="s">
        <v>5907</v>
      </c>
      <c r="F504" s="133" t="s">
        <v>5910</v>
      </c>
      <c r="G504" s="133">
        <v>84</v>
      </c>
      <c r="H504" s="133">
        <v>84</v>
      </c>
      <c r="I504" s="20"/>
      <c r="J504" s="20"/>
      <c r="K504" s="20"/>
      <c r="L504" s="20"/>
      <c r="M504" s="20"/>
      <c r="N504" s="20"/>
    </row>
    <row r="505" spans="1:14" x14ac:dyDescent="0.35">
      <c r="A505" s="214" t="s">
        <v>402</v>
      </c>
      <c r="B505" s="214">
        <v>110117</v>
      </c>
      <c r="C505" s="133" t="s">
        <v>406</v>
      </c>
      <c r="D505" s="133" t="s">
        <v>5901</v>
      </c>
      <c r="E505" s="133" t="s">
        <v>5902</v>
      </c>
      <c r="F505" s="133" t="s">
        <v>5903</v>
      </c>
      <c r="G505" s="133">
        <v>0</v>
      </c>
      <c r="H505" s="133">
        <v>0</v>
      </c>
      <c r="I505" s="20"/>
      <c r="J505" s="20"/>
      <c r="K505" s="20"/>
      <c r="L505" s="20"/>
      <c r="M505" s="20"/>
      <c r="N505" s="20"/>
    </row>
    <row r="506" spans="1:14" x14ac:dyDescent="0.35">
      <c r="A506" s="214" t="s">
        <v>402</v>
      </c>
      <c r="B506" s="214">
        <v>110125</v>
      </c>
      <c r="C506" s="133" t="s">
        <v>407</v>
      </c>
      <c r="D506" s="133" t="s">
        <v>5904</v>
      </c>
      <c r="E506" s="133" t="s">
        <v>5902</v>
      </c>
      <c r="F506" s="133" t="s">
        <v>5903</v>
      </c>
      <c r="G506" s="133">
        <v>0</v>
      </c>
      <c r="H506" s="133">
        <v>0</v>
      </c>
      <c r="I506" s="20"/>
      <c r="J506" s="20"/>
      <c r="K506" s="20"/>
      <c r="L506" s="20"/>
      <c r="M506" s="20"/>
      <c r="N506" s="20"/>
    </row>
    <row r="507" spans="1:14" x14ac:dyDescent="0.35">
      <c r="A507" s="214" t="s">
        <v>402</v>
      </c>
      <c r="B507" s="214">
        <v>110133</v>
      </c>
      <c r="C507" s="133" t="s">
        <v>408</v>
      </c>
      <c r="D507" s="133" t="s">
        <v>5904</v>
      </c>
      <c r="E507" s="133" t="s">
        <v>5902</v>
      </c>
      <c r="F507" s="133" t="s">
        <v>5903</v>
      </c>
      <c r="G507" s="133">
        <v>0</v>
      </c>
      <c r="H507" s="133">
        <v>0</v>
      </c>
      <c r="I507" s="20"/>
      <c r="J507" s="20"/>
      <c r="K507" s="20"/>
      <c r="L507" s="20"/>
      <c r="M507" s="20"/>
      <c r="N507" s="20"/>
    </row>
    <row r="508" spans="1:14" x14ac:dyDescent="0.35">
      <c r="A508" s="214" t="s">
        <v>402</v>
      </c>
      <c r="B508" s="214">
        <v>110135</v>
      </c>
      <c r="C508" s="133" t="s">
        <v>409</v>
      </c>
      <c r="D508" s="133" t="s">
        <v>5904</v>
      </c>
      <c r="E508" s="133" t="s">
        <v>5902</v>
      </c>
      <c r="F508" s="133" t="s">
        <v>5903</v>
      </c>
      <c r="G508" s="133">
        <v>0</v>
      </c>
      <c r="H508" s="133">
        <v>0</v>
      </c>
      <c r="I508" s="20"/>
      <c r="J508" s="20"/>
      <c r="K508" s="20"/>
      <c r="L508" s="20"/>
      <c r="M508" s="20"/>
      <c r="N508" s="20"/>
    </row>
    <row r="509" spans="1:14" x14ac:dyDescent="0.35">
      <c r="A509" s="214" t="s">
        <v>402</v>
      </c>
      <c r="B509" s="214">
        <v>110141</v>
      </c>
      <c r="C509" s="133" t="s">
        <v>6919</v>
      </c>
      <c r="D509" s="133" t="s">
        <v>5904</v>
      </c>
      <c r="E509" s="133" t="s">
        <v>5902</v>
      </c>
      <c r="F509" s="133" t="s">
        <v>5903</v>
      </c>
      <c r="G509" s="133">
        <v>0</v>
      </c>
      <c r="H509" s="133">
        <v>0</v>
      </c>
      <c r="I509" s="20"/>
      <c r="J509" s="20"/>
      <c r="K509" s="20"/>
      <c r="L509" s="20"/>
      <c r="M509" s="20"/>
      <c r="N509" s="20"/>
    </row>
    <row r="510" spans="1:14" x14ac:dyDescent="0.35">
      <c r="A510" s="214" t="s">
        <v>402</v>
      </c>
      <c r="B510" s="214">
        <v>110159</v>
      </c>
      <c r="C510" s="133" t="s">
        <v>410</v>
      </c>
      <c r="D510" s="133" t="s">
        <v>5904</v>
      </c>
      <c r="E510" s="133" t="s">
        <v>5902</v>
      </c>
      <c r="F510" s="133" t="s">
        <v>5903</v>
      </c>
      <c r="G510" s="133">
        <v>0</v>
      </c>
      <c r="H510" s="133">
        <v>0</v>
      </c>
      <c r="I510" s="20"/>
      <c r="J510" s="20"/>
      <c r="K510" s="20"/>
      <c r="L510" s="20"/>
      <c r="M510" s="20"/>
      <c r="N510" s="20"/>
    </row>
    <row r="511" spans="1:14" x14ac:dyDescent="0.35">
      <c r="A511" s="214" t="s">
        <v>402</v>
      </c>
      <c r="B511" s="214">
        <v>110172</v>
      </c>
      <c r="C511" s="133" t="s">
        <v>411</v>
      </c>
      <c r="D511" s="133" t="s">
        <v>5904</v>
      </c>
      <c r="E511" s="133" t="s">
        <v>5902</v>
      </c>
      <c r="F511" s="133" t="s">
        <v>5903</v>
      </c>
      <c r="G511" s="133">
        <v>0</v>
      </c>
      <c r="H511" s="133">
        <v>0</v>
      </c>
      <c r="I511" s="20"/>
      <c r="J511" s="20"/>
      <c r="K511" s="20"/>
      <c r="L511" s="20"/>
      <c r="M511" s="20"/>
      <c r="N511" s="20"/>
    </row>
    <row r="512" spans="1:14" x14ac:dyDescent="0.35">
      <c r="A512" s="214" t="s">
        <v>402</v>
      </c>
      <c r="B512" s="214">
        <v>110178</v>
      </c>
      <c r="C512" s="133" t="s">
        <v>412</v>
      </c>
      <c r="D512" s="133" t="s">
        <v>5905</v>
      </c>
      <c r="E512" s="133" t="s">
        <v>5902</v>
      </c>
      <c r="F512" s="133" t="s">
        <v>5914</v>
      </c>
      <c r="G512" s="133">
        <v>0</v>
      </c>
      <c r="H512" s="133">
        <v>0</v>
      </c>
      <c r="I512" s="20"/>
      <c r="J512" s="20"/>
      <c r="K512" s="20"/>
      <c r="L512" s="20"/>
      <c r="M512" s="20"/>
      <c r="N512" s="20"/>
    </row>
    <row r="513" spans="1:14" x14ac:dyDescent="0.35">
      <c r="A513" s="214" t="s">
        <v>402</v>
      </c>
      <c r="B513" s="214">
        <v>110190</v>
      </c>
      <c r="C513" s="133" t="s">
        <v>413</v>
      </c>
      <c r="D513" s="133" t="s">
        <v>5904</v>
      </c>
      <c r="E513" s="133" t="s">
        <v>5912</v>
      </c>
      <c r="F513" s="133" t="s">
        <v>5915</v>
      </c>
      <c r="G513" s="133">
        <v>4</v>
      </c>
      <c r="H513" s="133">
        <v>11</v>
      </c>
      <c r="I513" s="20"/>
      <c r="J513" s="20"/>
      <c r="K513" s="20"/>
      <c r="L513" s="20"/>
      <c r="M513" s="20"/>
      <c r="N513" s="20"/>
    </row>
    <row r="514" spans="1:14" x14ac:dyDescent="0.35">
      <c r="A514" s="214" t="s">
        <v>402</v>
      </c>
      <c r="B514" s="214">
        <v>131769</v>
      </c>
      <c r="C514" s="133" t="s">
        <v>414</v>
      </c>
      <c r="D514" s="133" t="s">
        <v>5904</v>
      </c>
      <c r="E514" s="133" t="s">
        <v>5906</v>
      </c>
      <c r="F514" s="133" t="s">
        <v>5906</v>
      </c>
      <c r="G514" s="133">
        <v>0</v>
      </c>
      <c r="H514" s="133">
        <v>0</v>
      </c>
      <c r="I514" s="20"/>
      <c r="J514" s="20"/>
      <c r="K514" s="20"/>
      <c r="L514" s="20"/>
      <c r="M514" s="20"/>
      <c r="N514" s="20"/>
    </row>
    <row r="515" spans="1:14" x14ac:dyDescent="0.35">
      <c r="A515" s="214" t="s">
        <v>402</v>
      </c>
      <c r="B515" s="214">
        <v>137267</v>
      </c>
      <c r="C515" s="133" t="s">
        <v>415</v>
      </c>
      <c r="D515" s="133" t="s">
        <v>5904</v>
      </c>
      <c r="E515" s="133" t="s">
        <v>5907</v>
      </c>
      <c r="F515" s="133" t="s">
        <v>5917</v>
      </c>
      <c r="G515" s="133">
        <v>90</v>
      </c>
      <c r="H515" s="133">
        <v>84</v>
      </c>
      <c r="I515" s="20"/>
      <c r="J515" s="20"/>
      <c r="K515" s="20"/>
      <c r="L515" s="20"/>
      <c r="M515" s="20"/>
      <c r="N515" s="20"/>
    </row>
    <row r="516" spans="1:14" x14ac:dyDescent="0.35">
      <c r="A516" s="214" t="s">
        <v>402</v>
      </c>
      <c r="B516" s="214">
        <v>142577</v>
      </c>
      <c r="C516" s="133" t="s">
        <v>416</v>
      </c>
      <c r="D516" s="133" t="s">
        <v>5904</v>
      </c>
      <c r="E516" s="133" t="s">
        <v>5907</v>
      </c>
      <c r="F516" s="133" t="s">
        <v>5908</v>
      </c>
      <c r="G516" s="133">
        <v>122</v>
      </c>
      <c r="H516" s="133">
        <v>94</v>
      </c>
      <c r="I516" s="20"/>
      <c r="J516" s="20"/>
      <c r="K516" s="20"/>
      <c r="L516" s="20"/>
      <c r="M516" s="20"/>
      <c r="N516" s="20"/>
    </row>
    <row r="517" spans="1:14" x14ac:dyDescent="0.35">
      <c r="A517" s="214" t="s">
        <v>402</v>
      </c>
      <c r="B517" s="214">
        <v>145244</v>
      </c>
      <c r="C517" s="133" t="s">
        <v>417</v>
      </c>
      <c r="D517" s="133" t="s">
        <v>5904</v>
      </c>
      <c r="E517" s="133" t="s">
        <v>5907</v>
      </c>
      <c r="F517" s="133" t="s">
        <v>5917</v>
      </c>
      <c r="G517" s="133">
        <v>110</v>
      </c>
      <c r="H517" s="133">
        <v>100</v>
      </c>
      <c r="I517" s="20"/>
      <c r="J517" s="20"/>
      <c r="K517" s="20"/>
      <c r="L517" s="20"/>
      <c r="M517" s="20"/>
      <c r="N517" s="20"/>
    </row>
    <row r="518" spans="1:14" x14ac:dyDescent="0.35">
      <c r="A518" s="214" t="s">
        <v>402</v>
      </c>
      <c r="B518" s="214">
        <v>145892</v>
      </c>
      <c r="C518" s="133" t="s">
        <v>6096</v>
      </c>
      <c r="D518" s="133" t="s">
        <v>5904</v>
      </c>
      <c r="E518" s="133" t="s">
        <v>5907</v>
      </c>
      <c r="F518" s="133" t="s">
        <v>5916</v>
      </c>
      <c r="G518" s="133">
        <v>88</v>
      </c>
      <c r="H518" s="133">
        <v>92</v>
      </c>
      <c r="I518" s="20"/>
      <c r="J518" s="20"/>
      <c r="K518" s="20"/>
      <c r="L518" s="20"/>
      <c r="M518" s="20"/>
      <c r="N518" s="20"/>
    </row>
    <row r="519" spans="1:14" x14ac:dyDescent="0.35">
      <c r="A519" s="214" t="s">
        <v>418</v>
      </c>
      <c r="B519" s="214">
        <v>107395</v>
      </c>
      <c r="C519" s="133" t="s">
        <v>419</v>
      </c>
      <c r="D519" s="133" t="s">
        <v>5904</v>
      </c>
      <c r="E519" s="133" t="s">
        <v>5907</v>
      </c>
      <c r="F519" s="133" t="s">
        <v>5910</v>
      </c>
      <c r="G519" s="133">
        <v>129</v>
      </c>
      <c r="H519" s="133">
        <v>125</v>
      </c>
      <c r="I519" s="20"/>
      <c r="J519" s="20"/>
      <c r="K519" s="20"/>
      <c r="L519" s="20"/>
      <c r="M519" s="20"/>
      <c r="N519" s="20"/>
    </row>
    <row r="520" spans="1:14" x14ac:dyDescent="0.35">
      <c r="A520" s="214" t="s">
        <v>418</v>
      </c>
      <c r="B520" s="214">
        <v>107428</v>
      </c>
      <c r="C520" s="133" t="s">
        <v>420</v>
      </c>
      <c r="D520" s="133" t="s">
        <v>5904</v>
      </c>
      <c r="E520" s="133" t="s">
        <v>5907</v>
      </c>
      <c r="F520" s="133" t="s">
        <v>5911</v>
      </c>
      <c r="G520" s="133">
        <v>73</v>
      </c>
      <c r="H520" s="133">
        <v>77</v>
      </c>
      <c r="I520" s="20"/>
      <c r="J520" s="20"/>
      <c r="K520" s="20"/>
      <c r="L520" s="20"/>
      <c r="M520" s="20"/>
      <c r="N520" s="20"/>
    </row>
    <row r="521" spans="1:14" x14ac:dyDescent="0.35">
      <c r="A521" s="214" t="s">
        <v>418</v>
      </c>
      <c r="B521" s="214">
        <v>107439</v>
      </c>
      <c r="C521" s="133" t="s">
        <v>421</v>
      </c>
      <c r="D521" s="133" t="s">
        <v>5904</v>
      </c>
      <c r="E521" s="133" t="s">
        <v>5907</v>
      </c>
      <c r="F521" s="133" t="s">
        <v>5911</v>
      </c>
      <c r="G521" s="133">
        <v>143</v>
      </c>
      <c r="H521" s="133">
        <v>163</v>
      </c>
      <c r="I521" s="20"/>
      <c r="J521" s="20"/>
      <c r="K521" s="20"/>
      <c r="L521" s="20"/>
      <c r="M521" s="20"/>
      <c r="N521" s="20"/>
    </row>
    <row r="522" spans="1:14" x14ac:dyDescent="0.35">
      <c r="A522" s="214" t="s">
        <v>418</v>
      </c>
      <c r="B522" s="214">
        <v>107440</v>
      </c>
      <c r="C522" s="133" t="s">
        <v>422</v>
      </c>
      <c r="D522" s="133" t="s">
        <v>5904</v>
      </c>
      <c r="E522" s="133" t="s">
        <v>5907</v>
      </c>
      <c r="F522" s="133" t="s">
        <v>5924</v>
      </c>
      <c r="G522" s="133">
        <v>117</v>
      </c>
      <c r="H522" s="133">
        <v>143</v>
      </c>
      <c r="I522" s="20"/>
      <c r="J522" s="20"/>
      <c r="K522" s="20"/>
      <c r="L522" s="20"/>
      <c r="M522" s="20"/>
      <c r="N522" s="20"/>
    </row>
    <row r="523" spans="1:14" x14ac:dyDescent="0.35">
      <c r="A523" s="214" t="s">
        <v>418</v>
      </c>
      <c r="B523" s="214">
        <v>107445</v>
      </c>
      <c r="C523" s="133" t="s">
        <v>423</v>
      </c>
      <c r="D523" s="133" t="s">
        <v>5904</v>
      </c>
      <c r="E523" s="133" t="s">
        <v>5902</v>
      </c>
      <c r="F523" s="133" t="s">
        <v>5903</v>
      </c>
      <c r="G523" s="133">
        <v>0</v>
      </c>
      <c r="H523" s="133">
        <v>0</v>
      </c>
      <c r="I523" s="20"/>
      <c r="J523" s="20"/>
      <c r="K523" s="20"/>
      <c r="L523" s="20"/>
      <c r="M523" s="20"/>
      <c r="N523" s="20"/>
    </row>
    <row r="524" spans="1:14" x14ac:dyDescent="0.35">
      <c r="A524" s="214" t="s">
        <v>418</v>
      </c>
      <c r="B524" s="214">
        <v>107449</v>
      </c>
      <c r="C524" s="133" t="s">
        <v>424</v>
      </c>
      <c r="D524" s="133" t="s">
        <v>5904</v>
      </c>
      <c r="E524" s="133" t="s">
        <v>5902</v>
      </c>
      <c r="F524" s="133" t="s">
        <v>5903</v>
      </c>
      <c r="G524" s="133">
        <v>0</v>
      </c>
      <c r="H524" s="133">
        <v>0</v>
      </c>
      <c r="I524" s="20"/>
      <c r="J524" s="20"/>
      <c r="K524" s="20"/>
      <c r="L524" s="20"/>
      <c r="M524" s="20"/>
      <c r="N524" s="20"/>
    </row>
    <row r="525" spans="1:14" x14ac:dyDescent="0.35">
      <c r="A525" s="214" t="s">
        <v>418</v>
      </c>
      <c r="B525" s="214">
        <v>107450</v>
      </c>
      <c r="C525" s="133" t="s">
        <v>425</v>
      </c>
      <c r="D525" s="133" t="s">
        <v>5904</v>
      </c>
      <c r="E525" s="133" t="s">
        <v>5902</v>
      </c>
      <c r="F525" s="133" t="s">
        <v>5903</v>
      </c>
      <c r="G525" s="133">
        <v>0</v>
      </c>
      <c r="H525" s="133">
        <v>0</v>
      </c>
      <c r="I525" s="20"/>
      <c r="J525" s="20"/>
      <c r="K525" s="20"/>
      <c r="L525" s="20"/>
      <c r="M525" s="20"/>
      <c r="N525" s="20"/>
    </row>
    <row r="526" spans="1:14" x14ac:dyDescent="0.35">
      <c r="A526" s="214" t="s">
        <v>418</v>
      </c>
      <c r="B526" s="214">
        <v>107453</v>
      </c>
      <c r="C526" s="133" t="s">
        <v>426</v>
      </c>
      <c r="D526" s="133" t="s">
        <v>5904</v>
      </c>
      <c r="E526" s="133" t="s">
        <v>5902</v>
      </c>
      <c r="F526" s="133" t="s">
        <v>5903</v>
      </c>
      <c r="G526" s="133">
        <v>0</v>
      </c>
      <c r="H526" s="133">
        <v>0</v>
      </c>
      <c r="I526" s="20"/>
      <c r="J526" s="20"/>
      <c r="K526" s="20"/>
      <c r="L526" s="20"/>
      <c r="M526" s="20"/>
      <c r="N526" s="20"/>
    </row>
    <row r="527" spans="1:14" x14ac:dyDescent="0.35">
      <c r="A527" s="214" t="s">
        <v>418</v>
      </c>
      <c r="B527" s="214">
        <v>107455</v>
      </c>
      <c r="C527" s="133" t="s">
        <v>427</v>
      </c>
      <c r="D527" s="133" t="s">
        <v>5904</v>
      </c>
      <c r="E527" s="133" t="s">
        <v>5902</v>
      </c>
      <c r="F527" s="133" t="s">
        <v>5903</v>
      </c>
      <c r="G527" s="133">
        <v>0</v>
      </c>
      <c r="H527" s="133">
        <v>0</v>
      </c>
      <c r="I527" s="20"/>
      <c r="J527" s="20"/>
      <c r="K527" s="20"/>
      <c r="L527" s="20"/>
      <c r="M527" s="20"/>
      <c r="N527" s="20"/>
    </row>
    <row r="528" spans="1:14" x14ac:dyDescent="0.35">
      <c r="A528" s="214" t="s">
        <v>418</v>
      </c>
      <c r="B528" s="214">
        <v>107458</v>
      </c>
      <c r="C528" s="133" t="s">
        <v>6920</v>
      </c>
      <c r="D528" s="133" t="s">
        <v>5904</v>
      </c>
      <c r="E528" s="133" t="s">
        <v>5902</v>
      </c>
      <c r="F528" s="133" t="s">
        <v>5903</v>
      </c>
      <c r="G528" s="133">
        <v>0</v>
      </c>
      <c r="H528" s="133">
        <v>0</v>
      </c>
      <c r="I528" s="20"/>
      <c r="J528" s="20"/>
      <c r="K528" s="20"/>
      <c r="L528" s="20"/>
      <c r="M528" s="20"/>
      <c r="N528" s="20"/>
    </row>
    <row r="529" spans="1:14" x14ac:dyDescent="0.35">
      <c r="A529" s="214" t="s">
        <v>418</v>
      </c>
      <c r="B529" s="214">
        <v>107460</v>
      </c>
      <c r="C529" s="133" t="s">
        <v>428</v>
      </c>
      <c r="D529" s="133" t="s">
        <v>5901</v>
      </c>
      <c r="E529" s="133" t="s">
        <v>5902</v>
      </c>
      <c r="F529" s="133" t="s">
        <v>5903</v>
      </c>
      <c r="G529" s="133">
        <v>0</v>
      </c>
      <c r="H529" s="133">
        <v>0</v>
      </c>
      <c r="I529" s="20"/>
      <c r="J529" s="20"/>
      <c r="K529" s="20"/>
      <c r="L529" s="20"/>
      <c r="M529" s="20"/>
      <c r="N529" s="20"/>
    </row>
    <row r="530" spans="1:14" x14ac:dyDescent="0.35">
      <c r="A530" s="214" t="s">
        <v>418</v>
      </c>
      <c r="B530" s="214">
        <v>107461</v>
      </c>
      <c r="C530" s="133" t="s">
        <v>429</v>
      </c>
      <c r="D530" s="133" t="s">
        <v>5904</v>
      </c>
      <c r="E530" s="133" t="s">
        <v>5902</v>
      </c>
      <c r="F530" s="133" t="s">
        <v>5903</v>
      </c>
      <c r="G530" s="133">
        <v>0</v>
      </c>
      <c r="H530" s="133">
        <v>0</v>
      </c>
      <c r="I530" s="20"/>
      <c r="J530" s="20"/>
      <c r="K530" s="20"/>
      <c r="L530" s="20"/>
      <c r="M530" s="20"/>
      <c r="N530" s="20"/>
    </row>
    <row r="531" spans="1:14" x14ac:dyDescent="0.35">
      <c r="A531" s="214" t="s">
        <v>418</v>
      </c>
      <c r="B531" s="214">
        <v>130245</v>
      </c>
      <c r="C531" s="133" t="s">
        <v>6921</v>
      </c>
      <c r="D531" s="133" t="s">
        <v>5905</v>
      </c>
      <c r="E531" s="133" t="s">
        <v>5902</v>
      </c>
      <c r="F531" s="133" t="s">
        <v>5903</v>
      </c>
      <c r="G531" s="133">
        <v>0</v>
      </c>
      <c r="H531" s="133">
        <v>0</v>
      </c>
      <c r="I531" s="20"/>
      <c r="J531" s="20"/>
      <c r="K531" s="20"/>
      <c r="L531" s="20"/>
      <c r="M531" s="20"/>
      <c r="N531" s="20"/>
    </row>
    <row r="532" spans="1:14" x14ac:dyDescent="0.35">
      <c r="A532" s="214" t="s">
        <v>418</v>
      </c>
      <c r="B532" s="214">
        <v>130857</v>
      </c>
      <c r="C532" s="133" t="s">
        <v>430</v>
      </c>
      <c r="D532" s="133" t="s">
        <v>5904</v>
      </c>
      <c r="E532" s="133" t="s">
        <v>5902</v>
      </c>
      <c r="F532" s="133" t="s">
        <v>5903</v>
      </c>
      <c r="G532" s="133">
        <v>0</v>
      </c>
      <c r="H532" s="133">
        <v>0</v>
      </c>
      <c r="I532" s="20"/>
      <c r="J532" s="20"/>
      <c r="K532" s="20"/>
      <c r="L532" s="20"/>
      <c r="M532" s="20"/>
      <c r="N532" s="20"/>
    </row>
    <row r="533" spans="1:14" x14ac:dyDescent="0.35">
      <c r="A533" s="214" t="s">
        <v>418</v>
      </c>
      <c r="B533" s="214">
        <v>130909</v>
      </c>
      <c r="C533" s="133" t="s">
        <v>431</v>
      </c>
      <c r="D533" s="133" t="s">
        <v>5904</v>
      </c>
      <c r="E533" s="133" t="s">
        <v>5907</v>
      </c>
      <c r="F533" s="133" t="s">
        <v>5908</v>
      </c>
      <c r="G533" s="133">
        <v>74</v>
      </c>
      <c r="H533" s="133">
        <v>110</v>
      </c>
      <c r="I533" s="20"/>
      <c r="J533" s="20"/>
      <c r="K533" s="20"/>
      <c r="L533" s="20"/>
      <c r="M533" s="20"/>
      <c r="N533" s="20"/>
    </row>
    <row r="534" spans="1:14" x14ac:dyDescent="0.35">
      <c r="A534" s="214" t="s">
        <v>418</v>
      </c>
      <c r="B534" s="214">
        <v>130980</v>
      </c>
      <c r="C534" s="133" t="s">
        <v>432</v>
      </c>
      <c r="D534" s="133" t="s">
        <v>5904</v>
      </c>
      <c r="E534" s="133" t="s">
        <v>5906</v>
      </c>
      <c r="F534" s="133" t="s">
        <v>5906</v>
      </c>
      <c r="G534" s="133">
        <v>0</v>
      </c>
      <c r="H534" s="133">
        <v>0</v>
      </c>
      <c r="I534" s="20"/>
      <c r="J534" s="20"/>
      <c r="K534" s="20"/>
      <c r="L534" s="20"/>
      <c r="M534" s="20"/>
      <c r="N534" s="20"/>
    </row>
    <row r="535" spans="1:14" x14ac:dyDescent="0.35">
      <c r="A535" s="214" t="s">
        <v>418</v>
      </c>
      <c r="B535" s="214">
        <v>132217</v>
      </c>
      <c r="C535" s="133" t="s">
        <v>433</v>
      </c>
      <c r="D535" s="133" t="s">
        <v>5904</v>
      </c>
      <c r="E535" s="133" t="s">
        <v>5907</v>
      </c>
      <c r="F535" s="133" t="s">
        <v>5924</v>
      </c>
      <c r="G535" s="133">
        <v>92</v>
      </c>
      <c r="H535" s="133">
        <v>123</v>
      </c>
      <c r="I535" s="20"/>
      <c r="J535" s="20"/>
      <c r="K535" s="20"/>
      <c r="L535" s="20"/>
      <c r="M535" s="20"/>
      <c r="N535" s="20"/>
    </row>
    <row r="536" spans="1:14" x14ac:dyDescent="0.35">
      <c r="A536" s="214" t="s">
        <v>418</v>
      </c>
      <c r="B536" s="214">
        <v>133410</v>
      </c>
      <c r="C536" s="133" t="s">
        <v>434</v>
      </c>
      <c r="D536" s="133" t="s">
        <v>5904</v>
      </c>
      <c r="E536" s="133" t="s">
        <v>5906</v>
      </c>
      <c r="F536" s="133" t="s">
        <v>5906</v>
      </c>
      <c r="G536" s="133">
        <v>0</v>
      </c>
      <c r="H536" s="133">
        <v>4</v>
      </c>
      <c r="I536" s="20"/>
      <c r="J536" s="20"/>
      <c r="K536" s="20"/>
      <c r="L536" s="20"/>
      <c r="M536" s="20"/>
      <c r="N536" s="20"/>
    </row>
    <row r="537" spans="1:14" x14ac:dyDescent="0.35">
      <c r="A537" s="214" t="s">
        <v>418</v>
      </c>
      <c r="B537" s="214">
        <v>133453</v>
      </c>
      <c r="C537" s="133" t="s">
        <v>6922</v>
      </c>
      <c r="D537" s="133" t="s">
        <v>5904</v>
      </c>
      <c r="E537" s="133" t="s">
        <v>5902</v>
      </c>
      <c r="F537" s="133" t="s">
        <v>5903</v>
      </c>
      <c r="G537" s="133">
        <v>0</v>
      </c>
      <c r="H537" s="133">
        <v>0</v>
      </c>
      <c r="I537" s="20"/>
      <c r="J537" s="20"/>
      <c r="K537" s="20"/>
      <c r="L537" s="20"/>
      <c r="M537" s="20"/>
      <c r="N537" s="20"/>
    </row>
    <row r="538" spans="1:14" x14ac:dyDescent="0.35">
      <c r="A538" s="214" t="s">
        <v>418</v>
      </c>
      <c r="B538" s="214">
        <v>134140</v>
      </c>
      <c r="C538" s="133" t="s">
        <v>6410</v>
      </c>
      <c r="D538" s="133" t="s">
        <v>5905</v>
      </c>
      <c r="E538" s="133" t="s">
        <v>5902</v>
      </c>
      <c r="F538" s="133" t="s">
        <v>5903</v>
      </c>
      <c r="G538" s="133">
        <v>0</v>
      </c>
      <c r="H538" s="133">
        <v>0</v>
      </c>
      <c r="I538" s="20"/>
      <c r="J538" s="20"/>
      <c r="K538" s="20"/>
      <c r="L538" s="20"/>
      <c r="M538" s="20"/>
      <c r="N538" s="20"/>
    </row>
    <row r="539" spans="1:14" x14ac:dyDescent="0.35">
      <c r="A539" s="214" t="s">
        <v>418</v>
      </c>
      <c r="B539" s="214">
        <v>134427</v>
      </c>
      <c r="C539" s="133" t="s">
        <v>6097</v>
      </c>
      <c r="D539" s="133" t="s">
        <v>5904</v>
      </c>
      <c r="E539" s="133" t="s">
        <v>5902</v>
      </c>
      <c r="F539" s="133" t="s">
        <v>5903</v>
      </c>
      <c r="G539" s="133">
        <v>0</v>
      </c>
      <c r="H539" s="133">
        <v>0</v>
      </c>
      <c r="I539" s="20"/>
      <c r="J539" s="20"/>
      <c r="K539" s="20"/>
      <c r="L539" s="20"/>
      <c r="M539" s="20"/>
      <c r="N539" s="20"/>
    </row>
    <row r="540" spans="1:14" x14ac:dyDescent="0.35">
      <c r="A540" s="214" t="s">
        <v>418</v>
      </c>
      <c r="B540" s="214">
        <v>134429</v>
      </c>
      <c r="C540" s="133" t="s">
        <v>435</v>
      </c>
      <c r="D540" s="133" t="s">
        <v>5904</v>
      </c>
      <c r="E540" s="133" t="s">
        <v>5902</v>
      </c>
      <c r="F540" s="133" t="s">
        <v>5903</v>
      </c>
      <c r="G540" s="133">
        <v>0</v>
      </c>
      <c r="H540" s="133">
        <v>0</v>
      </c>
      <c r="I540" s="20"/>
      <c r="J540" s="20"/>
      <c r="K540" s="20"/>
      <c r="L540" s="20"/>
      <c r="M540" s="20"/>
      <c r="N540" s="20"/>
    </row>
    <row r="541" spans="1:14" x14ac:dyDescent="0.35">
      <c r="A541" s="214" t="s">
        <v>418</v>
      </c>
      <c r="B541" s="214">
        <v>134587</v>
      </c>
      <c r="C541" s="133" t="s">
        <v>6923</v>
      </c>
      <c r="D541" s="133" t="s">
        <v>5904</v>
      </c>
      <c r="E541" s="133" t="s">
        <v>5902</v>
      </c>
      <c r="F541" s="133" t="s">
        <v>5903</v>
      </c>
      <c r="G541" s="133">
        <v>0</v>
      </c>
      <c r="H541" s="133">
        <v>0</v>
      </c>
      <c r="I541" s="20"/>
      <c r="J541" s="20"/>
      <c r="K541" s="20"/>
      <c r="L541" s="20"/>
      <c r="M541" s="20"/>
      <c r="N541" s="20"/>
    </row>
    <row r="542" spans="1:14" x14ac:dyDescent="0.35">
      <c r="A542" s="214" t="s">
        <v>418</v>
      </c>
      <c r="B542" s="214">
        <v>135228</v>
      </c>
      <c r="C542" s="133" t="s">
        <v>436</v>
      </c>
      <c r="D542" s="133" t="s">
        <v>5904</v>
      </c>
      <c r="E542" s="133" t="s">
        <v>5912</v>
      </c>
      <c r="F542" s="133" t="s">
        <v>5915</v>
      </c>
      <c r="G542" s="133">
        <v>0</v>
      </c>
      <c r="H542" s="133">
        <v>0</v>
      </c>
      <c r="I542" s="20"/>
      <c r="J542" s="20"/>
      <c r="K542" s="20"/>
      <c r="L542" s="20"/>
      <c r="M542" s="20"/>
      <c r="N542" s="20"/>
    </row>
    <row r="543" spans="1:14" x14ac:dyDescent="0.35">
      <c r="A543" s="214" t="s">
        <v>418</v>
      </c>
      <c r="B543" s="214">
        <v>135229</v>
      </c>
      <c r="C543" s="133" t="s">
        <v>437</v>
      </c>
      <c r="D543" s="133" t="s">
        <v>5904</v>
      </c>
      <c r="E543" s="133" t="s">
        <v>5912</v>
      </c>
      <c r="F543" s="133" t="s">
        <v>5915</v>
      </c>
      <c r="G543" s="133">
        <v>6</v>
      </c>
      <c r="H543" s="133">
        <v>29</v>
      </c>
      <c r="I543" s="20"/>
      <c r="J543" s="20"/>
      <c r="K543" s="20"/>
      <c r="L543" s="20"/>
      <c r="M543" s="20"/>
      <c r="N543" s="20"/>
    </row>
    <row r="544" spans="1:14" x14ac:dyDescent="0.35">
      <c r="A544" s="214" t="s">
        <v>418</v>
      </c>
      <c r="B544" s="214">
        <v>135367</v>
      </c>
      <c r="C544" s="133" t="s">
        <v>438</v>
      </c>
      <c r="D544" s="133" t="s">
        <v>5904</v>
      </c>
      <c r="E544" s="133" t="s">
        <v>5907</v>
      </c>
      <c r="F544" s="133" t="s">
        <v>5908</v>
      </c>
      <c r="G544" s="133">
        <v>100</v>
      </c>
      <c r="H544" s="133">
        <v>128</v>
      </c>
      <c r="I544" s="20"/>
      <c r="J544" s="20"/>
      <c r="K544" s="20"/>
      <c r="L544" s="20"/>
      <c r="M544" s="20"/>
      <c r="N544" s="20"/>
    </row>
    <row r="545" spans="1:14" x14ac:dyDescent="0.35">
      <c r="A545" s="214" t="s">
        <v>418</v>
      </c>
      <c r="B545" s="214">
        <v>135732</v>
      </c>
      <c r="C545" s="133" t="s">
        <v>439</v>
      </c>
      <c r="D545" s="133" t="s">
        <v>5904</v>
      </c>
      <c r="E545" s="133" t="s">
        <v>5906</v>
      </c>
      <c r="F545" s="133" t="s">
        <v>5906</v>
      </c>
      <c r="G545" s="133">
        <v>0</v>
      </c>
      <c r="H545" s="133">
        <v>0</v>
      </c>
      <c r="I545" s="20"/>
      <c r="J545" s="20"/>
      <c r="K545" s="20"/>
      <c r="L545" s="20"/>
      <c r="M545" s="20"/>
      <c r="N545" s="20"/>
    </row>
    <row r="546" spans="1:14" x14ac:dyDescent="0.35">
      <c r="A546" s="214" t="s">
        <v>418</v>
      </c>
      <c r="B546" s="214">
        <v>135866</v>
      </c>
      <c r="C546" s="133" t="s">
        <v>440</v>
      </c>
      <c r="D546" s="133" t="s">
        <v>5904</v>
      </c>
      <c r="E546" s="133" t="s">
        <v>5907</v>
      </c>
      <c r="F546" s="133" t="s">
        <v>5908</v>
      </c>
      <c r="G546" s="133">
        <v>109</v>
      </c>
      <c r="H546" s="133">
        <v>137</v>
      </c>
      <c r="I546" s="20"/>
      <c r="J546" s="20"/>
      <c r="K546" s="20"/>
      <c r="L546" s="20"/>
      <c r="M546" s="20"/>
      <c r="N546" s="20"/>
    </row>
    <row r="547" spans="1:14" x14ac:dyDescent="0.35">
      <c r="A547" s="214" t="s">
        <v>418</v>
      </c>
      <c r="B547" s="214">
        <v>136189</v>
      </c>
      <c r="C547" s="133" t="s">
        <v>6924</v>
      </c>
      <c r="D547" s="133" t="s">
        <v>5905</v>
      </c>
      <c r="E547" s="133" t="s">
        <v>5902</v>
      </c>
      <c r="F547" s="133" t="s">
        <v>5903</v>
      </c>
      <c r="G547" s="133">
        <v>0</v>
      </c>
      <c r="H547" s="133">
        <v>0</v>
      </c>
      <c r="I547" s="20"/>
      <c r="J547" s="20"/>
      <c r="K547" s="20"/>
      <c r="L547" s="20"/>
      <c r="M547" s="20"/>
      <c r="N547" s="20"/>
    </row>
    <row r="548" spans="1:14" x14ac:dyDescent="0.35">
      <c r="A548" s="214" t="s">
        <v>418</v>
      </c>
      <c r="B548" s="214">
        <v>136198</v>
      </c>
      <c r="C548" s="133" t="s">
        <v>441</v>
      </c>
      <c r="D548" s="133" t="s">
        <v>5904</v>
      </c>
      <c r="E548" s="133" t="s">
        <v>5907</v>
      </c>
      <c r="F548" s="133" t="s">
        <v>5908</v>
      </c>
      <c r="G548" s="133">
        <v>75</v>
      </c>
      <c r="H548" s="133">
        <v>60</v>
      </c>
      <c r="I548" s="20"/>
      <c r="J548" s="20"/>
      <c r="K548" s="20"/>
      <c r="L548" s="20"/>
      <c r="M548" s="20"/>
      <c r="N548" s="20"/>
    </row>
    <row r="549" spans="1:14" x14ac:dyDescent="0.35">
      <c r="A549" s="214" t="s">
        <v>418</v>
      </c>
      <c r="B549" s="214">
        <v>136905</v>
      </c>
      <c r="C549" s="133" t="s">
        <v>442</v>
      </c>
      <c r="D549" s="133" t="s">
        <v>5904</v>
      </c>
      <c r="E549" s="133" t="s">
        <v>5907</v>
      </c>
      <c r="F549" s="133" t="s">
        <v>5917</v>
      </c>
      <c r="G549" s="133">
        <v>150</v>
      </c>
      <c r="H549" s="133">
        <v>164</v>
      </c>
      <c r="I549" s="20"/>
      <c r="J549" s="20"/>
      <c r="K549" s="20"/>
      <c r="L549" s="20"/>
      <c r="M549" s="20"/>
      <c r="N549" s="20"/>
    </row>
    <row r="550" spans="1:14" x14ac:dyDescent="0.35">
      <c r="A550" s="214" t="s">
        <v>418</v>
      </c>
      <c r="B550" s="214">
        <v>136962</v>
      </c>
      <c r="C550" s="133" t="s">
        <v>6098</v>
      </c>
      <c r="D550" s="133" t="s">
        <v>5901</v>
      </c>
      <c r="E550" s="133" t="s">
        <v>5907</v>
      </c>
      <c r="F550" s="133" t="s">
        <v>5917</v>
      </c>
      <c r="G550" s="133">
        <v>120</v>
      </c>
      <c r="H550" s="133">
        <v>0</v>
      </c>
      <c r="I550" s="20"/>
      <c r="J550" s="20"/>
      <c r="K550" s="20"/>
      <c r="L550" s="20"/>
      <c r="M550" s="20"/>
      <c r="N550" s="20"/>
    </row>
    <row r="551" spans="1:14" x14ac:dyDescent="0.35">
      <c r="A551" s="214" t="s">
        <v>418</v>
      </c>
      <c r="B551" s="214">
        <v>137277</v>
      </c>
      <c r="C551" s="133" t="s">
        <v>443</v>
      </c>
      <c r="D551" s="133" t="s">
        <v>5904</v>
      </c>
      <c r="E551" s="133" t="s">
        <v>5907</v>
      </c>
      <c r="F551" s="133" t="s">
        <v>5916</v>
      </c>
      <c r="G551" s="133">
        <v>69</v>
      </c>
      <c r="H551" s="133">
        <v>94</v>
      </c>
      <c r="I551" s="20"/>
      <c r="J551" s="20"/>
      <c r="K551" s="20"/>
      <c r="L551" s="20"/>
      <c r="M551" s="20"/>
      <c r="N551" s="20"/>
    </row>
    <row r="552" spans="1:14" x14ac:dyDescent="0.35">
      <c r="A552" s="214" t="s">
        <v>418</v>
      </c>
      <c r="B552" s="214">
        <v>137497</v>
      </c>
      <c r="C552" s="133" t="s">
        <v>444</v>
      </c>
      <c r="D552" s="133" t="s">
        <v>5904</v>
      </c>
      <c r="E552" s="133" t="s">
        <v>5906</v>
      </c>
      <c r="F552" s="133" t="s">
        <v>5906</v>
      </c>
      <c r="G552" s="133">
        <v>0</v>
      </c>
      <c r="H552" s="133">
        <v>0</v>
      </c>
      <c r="I552" s="20"/>
      <c r="J552" s="20"/>
      <c r="K552" s="20"/>
      <c r="L552" s="20"/>
      <c r="M552" s="20"/>
      <c r="N552" s="20"/>
    </row>
    <row r="553" spans="1:14" x14ac:dyDescent="0.35">
      <c r="A553" s="214" t="s">
        <v>418</v>
      </c>
      <c r="B553" s="214">
        <v>137785</v>
      </c>
      <c r="C553" s="133" t="s">
        <v>445</v>
      </c>
      <c r="D553" s="133" t="s">
        <v>5904</v>
      </c>
      <c r="E553" s="133" t="s">
        <v>5902</v>
      </c>
      <c r="F553" s="133" t="s">
        <v>5914</v>
      </c>
      <c r="G553" s="133">
        <v>0</v>
      </c>
      <c r="H553" s="133">
        <v>0</v>
      </c>
      <c r="I553" s="20"/>
      <c r="J553" s="20"/>
      <c r="K553" s="20"/>
      <c r="L553" s="20"/>
      <c r="M553" s="20"/>
      <c r="N553" s="20"/>
    </row>
    <row r="554" spans="1:14" x14ac:dyDescent="0.35">
      <c r="A554" s="214" t="s">
        <v>418</v>
      </c>
      <c r="B554" s="214">
        <v>138087</v>
      </c>
      <c r="C554" s="133" t="s">
        <v>446</v>
      </c>
      <c r="D554" s="133" t="s">
        <v>5901</v>
      </c>
      <c r="E554" s="133" t="s">
        <v>5907</v>
      </c>
      <c r="F554" s="133" t="s">
        <v>5917</v>
      </c>
      <c r="G554" s="133">
        <v>171</v>
      </c>
      <c r="H554" s="133">
        <v>0</v>
      </c>
      <c r="I554" s="20"/>
      <c r="J554" s="20"/>
      <c r="K554" s="20"/>
      <c r="L554" s="20"/>
      <c r="M554" s="20"/>
      <c r="N554" s="20"/>
    </row>
    <row r="555" spans="1:14" x14ac:dyDescent="0.35">
      <c r="A555" s="214" t="s">
        <v>418</v>
      </c>
      <c r="B555" s="214">
        <v>138099</v>
      </c>
      <c r="C555" s="133" t="s">
        <v>447</v>
      </c>
      <c r="D555" s="133" t="s">
        <v>5904</v>
      </c>
      <c r="E555" s="133" t="s">
        <v>5912</v>
      </c>
      <c r="F555" s="133" t="s">
        <v>5915</v>
      </c>
      <c r="G555" s="133">
        <v>4</v>
      </c>
      <c r="H555" s="133">
        <v>12</v>
      </c>
      <c r="I555" s="20"/>
      <c r="J555" s="20"/>
      <c r="K555" s="20"/>
      <c r="L555" s="20"/>
      <c r="M555" s="20"/>
      <c r="N555" s="20"/>
    </row>
    <row r="556" spans="1:14" x14ac:dyDescent="0.35">
      <c r="A556" s="214" t="s">
        <v>418</v>
      </c>
      <c r="B556" s="214">
        <v>138251</v>
      </c>
      <c r="C556" s="133" t="s">
        <v>448</v>
      </c>
      <c r="D556" s="133" t="s">
        <v>5904</v>
      </c>
      <c r="E556" s="133" t="s">
        <v>5907</v>
      </c>
      <c r="F556" s="133" t="s">
        <v>5916</v>
      </c>
      <c r="G556" s="133">
        <v>69</v>
      </c>
      <c r="H556" s="133">
        <v>64</v>
      </c>
      <c r="I556" s="20"/>
      <c r="J556" s="20"/>
      <c r="K556" s="20"/>
      <c r="L556" s="20"/>
      <c r="M556" s="20"/>
      <c r="N556" s="20"/>
    </row>
    <row r="557" spans="1:14" x14ac:dyDescent="0.35">
      <c r="A557" s="214" t="s">
        <v>418</v>
      </c>
      <c r="B557" s="214">
        <v>139474</v>
      </c>
      <c r="C557" s="133" t="s">
        <v>449</v>
      </c>
      <c r="D557" s="133" t="s">
        <v>5904</v>
      </c>
      <c r="E557" s="133" t="s">
        <v>5907</v>
      </c>
      <c r="F557" s="133" t="s">
        <v>5916</v>
      </c>
      <c r="G557" s="133">
        <v>28</v>
      </c>
      <c r="H557" s="133">
        <v>47</v>
      </c>
      <c r="I557" s="20"/>
      <c r="J557" s="20"/>
      <c r="K557" s="20"/>
      <c r="L557" s="20"/>
      <c r="M557" s="20"/>
      <c r="N557" s="20"/>
    </row>
    <row r="558" spans="1:14" x14ac:dyDescent="0.35">
      <c r="A558" s="214" t="s">
        <v>418</v>
      </c>
      <c r="B558" s="214">
        <v>139975</v>
      </c>
      <c r="C558" s="133" t="s">
        <v>450</v>
      </c>
      <c r="D558" s="133" t="s">
        <v>5904</v>
      </c>
      <c r="E558" s="133" t="s">
        <v>5907</v>
      </c>
      <c r="F558" s="133" t="s">
        <v>5917</v>
      </c>
      <c r="G558" s="133">
        <v>143</v>
      </c>
      <c r="H558" s="133">
        <v>126</v>
      </c>
      <c r="I558" s="20"/>
      <c r="J558" s="20"/>
      <c r="K558" s="20"/>
      <c r="L558" s="20"/>
      <c r="M558" s="20"/>
      <c r="N558" s="20"/>
    </row>
    <row r="559" spans="1:14" x14ac:dyDescent="0.35">
      <c r="A559" s="214" t="s">
        <v>418</v>
      </c>
      <c r="B559" s="214">
        <v>139977</v>
      </c>
      <c r="C559" s="133" t="s">
        <v>451</v>
      </c>
      <c r="D559" s="133" t="s">
        <v>5904</v>
      </c>
      <c r="E559" s="133" t="s">
        <v>5912</v>
      </c>
      <c r="F559" s="133" t="s">
        <v>5920</v>
      </c>
      <c r="G559" s="133">
        <v>6</v>
      </c>
      <c r="H559" s="133">
        <v>14</v>
      </c>
      <c r="I559" s="20"/>
      <c r="J559" s="20"/>
      <c r="K559" s="20"/>
      <c r="L559" s="20"/>
      <c r="M559" s="20"/>
      <c r="N559" s="20"/>
    </row>
    <row r="560" spans="1:14" x14ac:dyDescent="0.35">
      <c r="A560" s="214" t="s">
        <v>418</v>
      </c>
      <c r="B560" s="214">
        <v>139978</v>
      </c>
      <c r="C560" s="133" t="s">
        <v>6412</v>
      </c>
      <c r="D560" s="133" t="s">
        <v>5904</v>
      </c>
      <c r="E560" s="133" t="s">
        <v>5912</v>
      </c>
      <c r="F560" s="133" t="s">
        <v>5920</v>
      </c>
      <c r="G560" s="133">
        <v>9</v>
      </c>
      <c r="H560" s="133">
        <v>35</v>
      </c>
      <c r="I560" s="20"/>
      <c r="J560" s="20"/>
      <c r="K560" s="20"/>
      <c r="L560" s="20"/>
      <c r="M560" s="20"/>
      <c r="N560" s="20"/>
    </row>
    <row r="561" spans="1:14" x14ac:dyDescent="0.35">
      <c r="A561" s="214" t="s">
        <v>418</v>
      </c>
      <c r="B561" s="214">
        <v>139995</v>
      </c>
      <c r="C561" s="133" t="s">
        <v>453</v>
      </c>
      <c r="D561" s="133" t="s">
        <v>5904</v>
      </c>
      <c r="E561" s="133" t="s">
        <v>5907</v>
      </c>
      <c r="F561" s="133" t="s">
        <v>5908</v>
      </c>
      <c r="G561" s="133">
        <v>73</v>
      </c>
      <c r="H561" s="133">
        <v>101</v>
      </c>
      <c r="I561" s="20"/>
      <c r="J561" s="20"/>
      <c r="K561" s="20"/>
      <c r="L561" s="20"/>
      <c r="M561" s="20"/>
      <c r="N561" s="20"/>
    </row>
    <row r="562" spans="1:14" x14ac:dyDescent="0.35">
      <c r="A562" s="214" t="s">
        <v>418</v>
      </c>
      <c r="B562" s="214">
        <v>140204</v>
      </c>
      <c r="C562" s="133" t="s">
        <v>454</v>
      </c>
      <c r="D562" s="133" t="s">
        <v>5901</v>
      </c>
      <c r="E562" s="133" t="s">
        <v>5907</v>
      </c>
      <c r="F562" s="133" t="s">
        <v>5916</v>
      </c>
      <c r="G562" s="133">
        <v>144</v>
      </c>
      <c r="H562" s="133">
        <v>0</v>
      </c>
      <c r="I562" s="20"/>
      <c r="J562" s="20"/>
      <c r="K562" s="20"/>
      <c r="L562" s="20"/>
      <c r="M562" s="20"/>
      <c r="N562" s="20"/>
    </row>
    <row r="563" spans="1:14" x14ac:dyDescent="0.35">
      <c r="A563" s="214" t="s">
        <v>418</v>
      </c>
      <c r="B563" s="214">
        <v>140429</v>
      </c>
      <c r="C563" s="133" t="s">
        <v>455</v>
      </c>
      <c r="D563" s="133" t="s">
        <v>5904</v>
      </c>
      <c r="E563" s="133" t="s">
        <v>5907</v>
      </c>
      <c r="F563" s="133" t="s">
        <v>5908</v>
      </c>
      <c r="G563" s="133">
        <v>98</v>
      </c>
      <c r="H563" s="133">
        <v>107</v>
      </c>
      <c r="I563" s="20"/>
      <c r="J563" s="20"/>
      <c r="K563" s="20"/>
      <c r="L563" s="20"/>
      <c r="M563" s="20"/>
      <c r="N563" s="20"/>
    </row>
    <row r="564" spans="1:14" x14ac:dyDescent="0.35">
      <c r="A564" s="214" t="s">
        <v>418</v>
      </c>
      <c r="B564" s="214">
        <v>140566</v>
      </c>
      <c r="C564" s="133" t="s">
        <v>6925</v>
      </c>
      <c r="D564" s="133" t="s">
        <v>5904</v>
      </c>
      <c r="E564" s="133" t="s">
        <v>5902</v>
      </c>
      <c r="F564" s="133" t="s">
        <v>5914</v>
      </c>
      <c r="G564" s="133">
        <v>0</v>
      </c>
      <c r="H564" s="133">
        <v>0</v>
      </c>
      <c r="I564" s="20"/>
      <c r="J564" s="20"/>
      <c r="K564" s="20"/>
      <c r="L564" s="20"/>
      <c r="M564" s="20"/>
      <c r="N564" s="20"/>
    </row>
    <row r="565" spans="1:14" x14ac:dyDescent="0.35">
      <c r="A565" s="214" t="s">
        <v>418</v>
      </c>
      <c r="B565" s="214">
        <v>140569</v>
      </c>
      <c r="C565" s="133" t="s">
        <v>456</v>
      </c>
      <c r="D565" s="133" t="s">
        <v>5904</v>
      </c>
      <c r="E565" s="133" t="s">
        <v>5907</v>
      </c>
      <c r="F565" s="133" t="s">
        <v>5911</v>
      </c>
      <c r="G565" s="133">
        <v>129</v>
      </c>
      <c r="H565" s="133">
        <v>160</v>
      </c>
      <c r="I565" s="20"/>
      <c r="J565" s="20"/>
      <c r="K565" s="20"/>
      <c r="L565" s="20"/>
      <c r="M565" s="20"/>
      <c r="N565" s="20"/>
    </row>
    <row r="566" spans="1:14" x14ac:dyDescent="0.35">
      <c r="A566" s="214" t="s">
        <v>418</v>
      </c>
      <c r="B566" s="214">
        <v>141002</v>
      </c>
      <c r="C566" s="133" t="s">
        <v>457</v>
      </c>
      <c r="D566" s="133" t="s">
        <v>5904</v>
      </c>
      <c r="E566" s="133" t="s">
        <v>5907</v>
      </c>
      <c r="F566" s="133" t="s">
        <v>5916</v>
      </c>
      <c r="G566" s="133">
        <v>50</v>
      </c>
      <c r="H566" s="133">
        <v>86</v>
      </c>
      <c r="I566" s="20"/>
      <c r="J566" s="20"/>
      <c r="K566" s="20"/>
      <c r="L566" s="20"/>
      <c r="M566" s="20"/>
      <c r="N566" s="20"/>
    </row>
    <row r="567" spans="1:14" x14ac:dyDescent="0.35">
      <c r="A567" s="214" t="s">
        <v>418</v>
      </c>
      <c r="B567" s="214">
        <v>141603</v>
      </c>
      <c r="C567" s="133" t="s">
        <v>458</v>
      </c>
      <c r="D567" s="133" t="s">
        <v>5904</v>
      </c>
      <c r="E567" s="133" t="s">
        <v>5902</v>
      </c>
      <c r="F567" s="133" t="s">
        <v>5914</v>
      </c>
      <c r="G567" s="133">
        <v>0</v>
      </c>
      <c r="H567" s="133">
        <v>0</v>
      </c>
      <c r="I567" s="20"/>
      <c r="J567" s="20"/>
      <c r="K567" s="20"/>
      <c r="L567" s="20"/>
      <c r="M567" s="20"/>
      <c r="N567" s="20"/>
    </row>
    <row r="568" spans="1:14" x14ac:dyDescent="0.35">
      <c r="A568" s="214" t="s">
        <v>418</v>
      </c>
      <c r="B568" s="214">
        <v>142031</v>
      </c>
      <c r="C568" s="133" t="s">
        <v>459</v>
      </c>
      <c r="D568" s="133" t="s">
        <v>5904</v>
      </c>
      <c r="E568" s="133" t="s">
        <v>5907</v>
      </c>
      <c r="F568" s="133" t="s">
        <v>5908</v>
      </c>
      <c r="G568" s="133">
        <v>50</v>
      </c>
      <c r="H568" s="133">
        <v>97</v>
      </c>
      <c r="I568" s="20"/>
      <c r="J568" s="20"/>
      <c r="K568" s="20"/>
      <c r="L568" s="20"/>
      <c r="M568" s="20"/>
      <c r="N568" s="20"/>
    </row>
    <row r="569" spans="1:14" x14ac:dyDescent="0.35">
      <c r="A569" s="214" t="s">
        <v>418</v>
      </c>
      <c r="B569" s="214">
        <v>142590</v>
      </c>
      <c r="C569" s="133" t="s">
        <v>460</v>
      </c>
      <c r="D569" s="133" t="s">
        <v>5904</v>
      </c>
      <c r="E569" s="133" t="s">
        <v>5907</v>
      </c>
      <c r="F569" s="133" t="s">
        <v>5917</v>
      </c>
      <c r="G569" s="133">
        <v>149</v>
      </c>
      <c r="H569" s="133">
        <v>147</v>
      </c>
      <c r="I569" s="20"/>
      <c r="J569" s="20"/>
      <c r="K569" s="20"/>
      <c r="L569" s="20"/>
      <c r="M569" s="20"/>
      <c r="N569" s="20"/>
    </row>
    <row r="570" spans="1:14" x14ac:dyDescent="0.35">
      <c r="A570" s="214" t="s">
        <v>418</v>
      </c>
      <c r="B570" s="214">
        <v>142681</v>
      </c>
      <c r="C570" s="133" t="s">
        <v>461</v>
      </c>
      <c r="D570" s="133" t="s">
        <v>5904</v>
      </c>
      <c r="E570" s="133" t="s">
        <v>5907</v>
      </c>
      <c r="F570" s="133" t="s">
        <v>5908</v>
      </c>
      <c r="G570" s="133">
        <v>66</v>
      </c>
      <c r="H570" s="133">
        <v>81</v>
      </c>
      <c r="I570" s="20"/>
      <c r="J570" s="20"/>
      <c r="K570" s="20"/>
      <c r="L570" s="20"/>
      <c r="M570" s="20"/>
      <c r="N570" s="20"/>
    </row>
    <row r="571" spans="1:14" x14ac:dyDescent="0.35">
      <c r="A571" s="214" t="s">
        <v>418</v>
      </c>
      <c r="B571" s="214">
        <v>142761</v>
      </c>
      <c r="C571" s="133" t="s">
        <v>462</v>
      </c>
      <c r="D571" s="133" t="s">
        <v>5904</v>
      </c>
      <c r="E571" s="133" t="s">
        <v>5907</v>
      </c>
      <c r="F571" s="133" t="s">
        <v>5908</v>
      </c>
      <c r="G571" s="133">
        <v>64</v>
      </c>
      <c r="H571" s="133">
        <v>80</v>
      </c>
      <c r="I571" s="20"/>
      <c r="J571" s="20"/>
      <c r="K571" s="20"/>
      <c r="L571" s="20"/>
      <c r="M571" s="20"/>
      <c r="N571" s="20"/>
    </row>
    <row r="572" spans="1:14" x14ac:dyDescent="0.35">
      <c r="A572" s="214" t="s">
        <v>418</v>
      </c>
      <c r="B572" s="214">
        <v>142784</v>
      </c>
      <c r="C572" s="133" t="s">
        <v>463</v>
      </c>
      <c r="D572" s="133" t="s">
        <v>5904</v>
      </c>
      <c r="E572" s="133" t="s">
        <v>5902</v>
      </c>
      <c r="F572" s="133" t="s">
        <v>5914</v>
      </c>
      <c r="G572" s="133">
        <v>0</v>
      </c>
      <c r="H572" s="133">
        <v>0</v>
      </c>
      <c r="I572" s="20"/>
      <c r="J572" s="20"/>
      <c r="K572" s="20"/>
      <c r="L572" s="20"/>
      <c r="M572" s="20"/>
      <c r="N572" s="20"/>
    </row>
    <row r="573" spans="1:14" x14ac:dyDescent="0.35">
      <c r="A573" s="214" t="s">
        <v>418</v>
      </c>
      <c r="B573" s="214">
        <v>142825</v>
      </c>
      <c r="C573" s="133" t="s">
        <v>464</v>
      </c>
      <c r="D573" s="133" t="s">
        <v>5904</v>
      </c>
      <c r="E573" s="133" t="s">
        <v>5907</v>
      </c>
      <c r="F573" s="133" t="s">
        <v>5908</v>
      </c>
      <c r="G573" s="133">
        <v>138</v>
      </c>
      <c r="H573" s="133">
        <v>155</v>
      </c>
      <c r="I573" s="20"/>
      <c r="J573" s="20"/>
      <c r="K573" s="20"/>
      <c r="L573" s="20"/>
      <c r="M573" s="20"/>
      <c r="N573" s="20"/>
    </row>
    <row r="574" spans="1:14" x14ac:dyDescent="0.35">
      <c r="A574" s="214" t="s">
        <v>418</v>
      </c>
      <c r="B574" s="214">
        <v>143112</v>
      </c>
      <c r="C574" s="133" t="s">
        <v>465</v>
      </c>
      <c r="D574" s="133" t="s">
        <v>5904</v>
      </c>
      <c r="E574" s="133" t="s">
        <v>5907</v>
      </c>
      <c r="F574" s="133" t="s">
        <v>5908</v>
      </c>
      <c r="G574" s="133">
        <v>135</v>
      </c>
      <c r="H574" s="133">
        <v>139</v>
      </c>
      <c r="I574" s="20"/>
      <c r="J574" s="20"/>
      <c r="K574" s="20"/>
      <c r="L574" s="20"/>
      <c r="M574" s="20"/>
      <c r="N574" s="20"/>
    </row>
    <row r="575" spans="1:14" x14ac:dyDescent="0.35">
      <c r="A575" s="214" t="s">
        <v>418</v>
      </c>
      <c r="B575" s="214">
        <v>143113</v>
      </c>
      <c r="C575" s="133" t="s">
        <v>851</v>
      </c>
      <c r="D575" s="133" t="s">
        <v>5904</v>
      </c>
      <c r="E575" s="133" t="s">
        <v>5907</v>
      </c>
      <c r="F575" s="133" t="s">
        <v>5908</v>
      </c>
      <c r="G575" s="133">
        <v>71</v>
      </c>
      <c r="H575" s="133">
        <v>102</v>
      </c>
      <c r="I575" s="20"/>
      <c r="J575" s="20"/>
      <c r="K575" s="20"/>
      <c r="L575" s="20"/>
      <c r="M575" s="20"/>
      <c r="N575" s="20"/>
    </row>
    <row r="576" spans="1:14" x14ac:dyDescent="0.35">
      <c r="A576" s="214" t="s">
        <v>418</v>
      </c>
      <c r="B576" s="214">
        <v>143114</v>
      </c>
      <c r="C576" s="133" t="s">
        <v>466</v>
      </c>
      <c r="D576" s="133" t="s">
        <v>5904</v>
      </c>
      <c r="E576" s="133" t="s">
        <v>5907</v>
      </c>
      <c r="F576" s="133" t="s">
        <v>5908</v>
      </c>
      <c r="G576" s="133">
        <v>118</v>
      </c>
      <c r="H576" s="133">
        <v>150</v>
      </c>
      <c r="I576" s="20"/>
      <c r="J576" s="20"/>
      <c r="K576" s="20"/>
      <c r="L576" s="20"/>
      <c r="M576" s="20"/>
      <c r="N576" s="20"/>
    </row>
    <row r="577" spans="1:14" x14ac:dyDescent="0.35">
      <c r="A577" s="214" t="s">
        <v>418</v>
      </c>
      <c r="B577" s="214">
        <v>143533</v>
      </c>
      <c r="C577" s="133" t="s">
        <v>467</v>
      </c>
      <c r="D577" s="133" t="s">
        <v>5904</v>
      </c>
      <c r="E577" s="133" t="s">
        <v>5912</v>
      </c>
      <c r="F577" s="133" t="s">
        <v>5927</v>
      </c>
      <c r="G577" s="133">
        <v>1</v>
      </c>
      <c r="H577" s="133">
        <v>12</v>
      </c>
      <c r="I577" s="20"/>
      <c r="J577" s="20"/>
      <c r="K577" s="20"/>
      <c r="L577" s="20"/>
      <c r="M577" s="20"/>
      <c r="N577" s="20"/>
    </row>
    <row r="578" spans="1:14" x14ac:dyDescent="0.35">
      <c r="A578" s="214" t="s">
        <v>418</v>
      </c>
      <c r="B578" s="214">
        <v>143689</v>
      </c>
      <c r="C578" s="133" t="s">
        <v>6409</v>
      </c>
      <c r="D578" s="133" t="s">
        <v>5904</v>
      </c>
      <c r="E578" s="133" t="s">
        <v>5907</v>
      </c>
      <c r="F578" s="133" t="s">
        <v>5922</v>
      </c>
      <c r="G578" s="133">
        <v>0</v>
      </c>
      <c r="H578" s="133">
        <v>0</v>
      </c>
      <c r="I578" s="20"/>
      <c r="J578" s="20"/>
      <c r="K578" s="20"/>
      <c r="L578" s="20"/>
      <c r="M578" s="20"/>
      <c r="N578" s="20"/>
    </row>
    <row r="579" spans="1:14" x14ac:dyDescent="0.35">
      <c r="A579" s="214" t="s">
        <v>418</v>
      </c>
      <c r="B579" s="214">
        <v>143704</v>
      </c>
      <c r="C579" s="133" t="s">
        <v>6406</v>
      </c>
      <c r="D579" s="133" t="s">
        <v>5904</v>
      </c>
      <c r="E579" s="133" t="s">
        <v>5907</v>
      </c>
      <c r="F579" s="133" t="s">
        <v>5922</v>
      </c>
      <c r="G579" s="133">
        <v>0</v>
      </c>
      <c r="H579" s="133">
        <v>0</v>
      </c>
      <c r="I579" s="20"/>
      <c r="J579" s="20"/>
      <c r="K579" s="20"/>
      <c r="L579" s="20"/>
      <c r="M579" s="20"/>
      <c r="N579" s="20"/>
    </row>
    <row r="580" spans="1:14" x14ac:dyDescent="0.35">
      <c r="A580" s="214" t="s">
        <v>418</v>
      </c>
      <c r="B580" s="214">
        <v>144891</v>
      </c>
      <c r="C580" s="133" t="s">
        <v>468</v>
      </c>
      <c r="D580" s="133" t="s">
        <v>5904</v>
      </c>
      <c r="E580" s="133" t="s">
        <v>5912</v>
      </c>
      <c r="F580" s="133" t="s">
        <v>5920</v>
      </c>
      <c r="G580" s="133">
        <v>0</v>
      </c>
      <c r="H580" s="133">
        <v>0</v>
      </c>
      <c r="I580" s="20"/>
      <c r="J580" s="20"/>
      <c r="K580" s="20"/>
      <c r="L580" s="20"/>
      <c r="M580" s="20"/>
      <c r="N580" s="20"/>
    </row>
    <row r="581" spans="1:14" x14ac:dyDescent="0.35">
      <c r="A581" s="214" t="s">
        <v>418</v>
      </c>
      <c r="B581" s="214">
        <v>145168</v>
      </c>
      <c r="C581" s="133" t="s">
        <v>469</v>
      </c>
      <c r="D581" s="133" t="s">
        <v>5901</v>
      </c>
      <c r="E581" s="133" t="s">
        <v>5902</v>
      </c>
      <c r="F581" s="133" t="s">
        <v>5903</v>
      </c>
      <c r="G581" s="133">
        <v>0</v>
      </c>
      <c r="H581" s="133">
        <v>0</v>
      </c>
      <c r="I581" s="20"/>
      <c r="J581" s="20"/>
      <c r="K581" s="20"/>
      <c r="L581" s="20"/>
      <c r="M581" s="20"/>
      <c r="N581" s="20"/>
    </row>
    <row r="582" spans="1:14" x14ac:dyDescent="0.35">
      <c r="A582" s="214" t="s">
        <v>418</v>
      </c>
      <c r="B582" s="214">
        <v>145173</v>
      </c>
      <c r="C582" s="133" t="s">
        <v>470</v>
      </c>
      <c r="D582" s="133" t="s">
        <v>5904</v>
      </c>
      <c r="E582" s="133" t="s">
        <v>5907</v>
      </c>
      <c r="F582" s="133" t="s">
        <v>5908</v>
      </c>
      <c r="G582" s="133">
        <v>83</v>
      </c>
      <c r="H582" s="133">
        <v>97</v>
      </c>
      <c r="I582" s="20"/>
      <c r="J582" s="20"/>
      <c r="K582" s="20"/>
      <c r="L582" s="20"/>
      <c r="M582" s="20"/>
      <c r="N582" s="20"/>
    </row>
    <row r="583" spans="1:14" x14ac:dyDescent="0.35">
      <c r="A583" s="214" t="s">
        <v>418</v>
      </c>
      <c r="B583" s="214">
        <v>145499</v>
      </c>
      <c r="C583" s="133" t="s">
        <v>6926</v>
      </c>
      <c r="D583" s="133" t="s">
        <v>5901</v>
      </c>
      <c r="E583" s="133" t="s">
        <v>5902</v>
      </c>
      <c r="F583" s="133" t="s">
        <v>5903</v>
      </c>
      <c r="G583" s="133">
        <v>0</v>
      </c>
      <c r="H583" s="133">
        <v>0</v>
      </c>
      <c r="I583" s="20"/>
      <c r="J583" s="20"/>
      <c r="K583" s="20"/>
      <c r="L583" s="20"/>
      <c r="M583" s="20"/>
      <c r="N583" s="20"/>
    </row>
    <row r="584" spans="1:14" x14ac:dyDescent="0.35">
      <c r="A584" s="214" t="s">
        <v>418</v>
      </c>
      <c r="B584" s="214">
        <v>146198</v>
      </c>
      <c r="C584" s="133" t="s">
        <v>6099</v>
      </c>
      <c r="D584" s="133" t="s">
        <v>5904</v>
      </c>
      <c r="E584" s="133" t="s">
        <v>5907</v>
      </c>
      <c r="F584" s="133" t="s">
        <v>5908</v>
      </c>
      <c r="G584" s="133">
        <v>65</v>
      </c>
      <c r="H584" s="133">
        <v>114</v>
      </c>
      <c r="I584" s="20"/>
      <c r="J584" s="20"/>
      <c r="K584" s="20"/>
      <c r="L584" s="20"/>
      <c r="M584" s="20"/>
      <c r="N584" s="20"/>
    </row>
    <row r="585" spans="1:14" x14ac:dyDescent="0.35">
      <c r="A585" s="214" t="s">
        <v>418</v>
      </c>
      <c r="B585" s="214">
        <v>146851</v>
      </c>
      <c r="C585" s="133" t="s">
        <v>6408</v>
      </c>
      <c r="D585" s="133" t="s">
        <v>5904</v>
      </c>
      <c r="E585" s="133" t="s">
        <v>5906</v>
      </c>
      <c r="F585" s="133" t="s">
        <v>5921</v>
      </c>
      <c r="G585" s="133">
        <v>0</v>
      </c>
      <c r="H585" s="133">
        <v>0</v>
      </c>
      <c r="I585" s="20"/>
      <c r="J585" s="20"/>
      <c r="K585" s="20"/>
      <c r="L585" s="20"/>
      <c r="M585" s="20"/>
      <c r="N585" s="20"/>
    </row>
    <row r="586" spans="1:14" x14ac:dyDescent="0.35">
      <c r="A586" s="214" t="s">
        <v>418</v>
      </c>
      <c r="B586" s="214">
        <v>147067</v>
      </c>
      <c r="C586" s="133" t="s">
        <v>6413</v>
      </c>
      <c r="D586" s="133" t="s">
        <v>5901</v>
      </c>
      <c r="E586" s="133" t="s">
        <v>5907</v>
      </c>
      <c r="F586" s="133" t="s">
        <v>5916</v>
      </c>
      <c r="G586" s="133">
        <v>151</v>
      </c>
      <c r="H586" s="133">
        <v>0</v>
      </c>
      <c r="I586" s="20"/>
      <c r="J586" s="20"/>
      <c r="K586" s="20"/>
      <c r="L586" s="20"/>
      <c r="M586" s="20"/>
      <c r="N586" s="20"/>
    </row>
    <row r="587" spans="1:14" x14ac:dyDescent="0.35">
      <c r="A587" s="214" t="s">
        <v>418</v>
      </c>
      <c r="B587" s="214">
        <v>147100</v>
      </c>
      <c r="C587" s="133" t="s">
        <v>6415</v>
      </c>
      <c r="D587" s="133" t="s">
        <v>5904</v>
      </c>
      <c r="E587" s="133" t="s">
        <v>5907</v>
      </c>
      <c r="F587" s="133" t="s">
        <v>5917</v>
      </c>
      <c r="G587" s="133">
        <v>157</v>
      </c>
      <c r="H587" s="133">
        <v>175</v>
      </c>
      <c r="I587" s="20"/>
      <c r="J587" s="20"/>
      <c r="K587" s="20"/>
      <c r="L587" s="20"/>
      <c r="M587" s="20"/>
      <c r="N587" s="20"/>
    </row>
    <row r="588" spans="1:14" x14ac:dyDescent="0.35">
      <c r="A588" s="214" t="s">
        <v>418</v>
      </c>
      <c r="B588" s="214">
        <v>147117</v>
      </c>
      <c r="C588" s="133" t="s">
        <v>6411</v>
      </c>
      <c r="D588" s="133" t="s">
        <v>5904</v>
      </c>
      <c r="E588" s="133" t="s">
        <v>5912</v>
      </c>
      <c r="F588" s="133" t="s">
        <v>5920</v>
      </c>
      <c r="G588" s="133">
        <v>0</v>
      </c>
      <c r="H588" s="133">
        <v>0</v>
      </c>
      <c r="I588" s="20"/>
      <c r="J588" s="20"/>
      <c r="K588" s="20"/>
      <c r="L588" s="20"/>
      <c r="M588" s="20"/>
      <c r="N588" s="20"/>
    </row>
    <row r="589" spans="1:14" x14ac:dyDescent="0.35">
      <c r="A589" s="214" t="s">
        <v>418</v>
      </c>
      <c r="B589" s="214">
        <v>147177</v>
      </c>
      <c r="C589" s="133" t="s">
        <v>6414</v>
      </c>
      <c r="D589" s="133" t="s">
        <v>5904</v>
      </c>
      <c r="E589" s="133" t="s">
        <v>5907</v>
      </c>
      <c r="F589" s="133" t="s">
        <v>5908</v>
      </c>
      <c r="G589" s="133">
        <v>120</v>
      </c>
      <c r="H589" s="133">
        <v>173</v>
      </c>
      <c r="I589" s="20"/>
      <c r="J589" s="20"/>
      <c r="K589" s="20"/>
      <c r="L589" s="20"/>
      <c r="M589" s="20"/>
      <c r="N589" s="20"/>
    </row>
    <row r="590" spans="1:14" x14ac:dyDescent="0.35">
      <c r="A590" s="214" t="s">
        <v>418</v>
      </c>
      <c r="B590" s="214">
        <v>147204</v>
      </c>
      <c r="C590" s="133" t="s">
        <v>6407</v>
      </c>
      <c r="D590" s="133" t="s">
        <v>5905</v>
      </c>
      <c r="E590" s="133" t="s">
        <v>5907</v>
      </c>
      <c r="F590" s="133" t="s">
        <v>5916</v>
      </c>
      <c r="G590" s="133">
        <v>0</v>
      </c>
      <c r="H590" s="133">
        <v>120</v>
      </c>
      <c r="I590" s="20"/>
      <c r="J590" s="20"/>
      <c r="K590" s="20"/>
      <c r="L590" s="20"/>
      <c r="M590" s="20"/>
      <c r="N590" s="20"/>
    </row>
    <row r="591" spans="1:14" x14ac:dyDescent="0.35">
      <c r="A591" s="214" t="s">
        <v>471</v>
      </c>
      <c r="B591" s="214">
        <v>101564</v>
      </c>
      <c r="C591" s="133" t="s">
        <v>472</v>
      </c>
      <c r="D591" s="133" t="s">
        <v>5905</v>
      </c>
      <c r="E591" s="133" t="s">
        <v>5907</v>
      </c>
      <c r="F591" s="133" t="s">
        <v>5911</v>
      </c>
      <c r="G591" s="133">
        <v>0</v>
      </c>
      <c r="H591" s="133">
        <v>64</v>
      </c>
      <c r="I591" s="20"/>
      <c r="J591" s="20"/>
      <c r="K591" s="20"/>
      <c r="L591" s="20"/>
      <c r="M591" s="20"/>
      <c r="N591" s="20"/>
    </row>
    <row r="592" spans="1:14" x14ac:dyDescent="0.35">
      <c r="A592" s="214" t="s">
        <v>471</v>
      </c>
      <c r="B592" s="214">
        <v>101569</v>
      </c>
      <c r="C592" s="133" t="s">
        <v>473</v>
      </c>
      <c r="D592" s="133" t="s">
        <v>5904</v>
      </c>
      <c r="E592" s="133" t="s">
        <v>5902</v>
      </c>
      <c r="F592" s="133" t="s">
        <v>5903</v>
      </c>
      <c r="G592" s="133">
        <v>0</v>
      </c>
      <c r="H592" s="133">
        <v>0</v>
      </c>
      <c r="I592" s="20"/>
      <c r="J592" s="20"/>
      <c r="K592" s="20"/>
      <c r="L592" s="20"/>
      <c r="M592" s="20"/>
      <c r="N592" s="20"/>
    </row>
    <row r="593" spans="1:14" x14ac:dyDescent="0.35">
      <c r="A593" s="214" t="s">
        <v>471</v>
      </c>
      <c r="B593" s="214">
        <v>101571</v>
      </c>
      <c r="C593" s="133" t="s">
        <v>6927</v>
      </c>
      <c r="D593" s="133" t="s">
        <v>5904</v>
      </c>
      <c r="E593" s="133" t="s">
        <v>5902</v>
      </c>
      <c r="F593" s="133" t="s">
        <v>5903</v>
      </c>
      <c r="G593" s="133">
        <v>0</v>
      </c>
      <c r="H593" s="133">
        <v>0</v>
      </c>
      <c r="I593" s="20"/>
      <c r="J593" s="20"/>
      <c r="K593" s="20"/>
      <c r="L593" s="20"/>
      <c r="M593" s="20"/>
      <c r="N593" s="20"/>
    </row>
    <row r="594" spans="1:14" x14ac:dyDescent="0.35">
      <c r="A594" s="214" t="s">
        <v>471</v>
      </c>
      <c r="B594" s="214">
        <v>101572</v>
      </c>
      <c r="C594" s="133" t="s">
        <v>475</v>
      </c>
      <c r="D594" s="133" t="s">
        <v>5904</v>
      </c>
      <c r="E594" s="133" t="s">
        <v>5902</v>
      </c>
      <c r="F594" s="133" t="s">
        <v>5903</v>
      </c>
      <c r="G594" s="133">
        <v>0</v>
      </c>
      <c r="H594" s="133">
        <v>0</v>
      </c>
      <c r="I594" s="20"/>
      <c r="J594" s="20"/>
      <c r="K594" s="20"/>
      <c r="L594" s="20"/>
      <c r="M594" s="20"/>
      <c r="N594" s="20"/>
    </row>
    <row r="595" spans="1:14" x14ac:dyDescent="0.35">
      <c r="A595" s="214" t="s">
        <v>471</v>
      </c>
      <c r="B595" s="214">
        <v>101575</v>
      </c>
      <c r="C595" s="133" t="s">
        <v>476</v>
      </c>
      <c r="D595" s="133" t="s">
        <v>5901</v>
      </c>
      <c r="E595" s="133" t="s">
        <v>5902</v>
      </c>
      <c r="F595" s="133" t="s">
        <v>5903</v>
      </c>
      <c r="G595" s="133">
        <v>0</v>
      </c>
      <c r="H595" s="133">
        <v>0</v>
      </c>
      <c r="I595" s="20"/>
      <c r="J595" s="20"/>
      <c r="K595" s="20"/>
      <c r="L595" s="20"/>
      <c r="M595" s="20"/>
      <c r="N595" s="20"/>
    </row>
    <row r="596" spans="1:14" x14ac:dyDescent="0.35">
      <c r="A596" s="214" t="s">
        <v>471</v>
      </c>
      <c r="B596" s="214">
        <v>101576</v>
      </c>
      <c r="C596" s="133" t="s">
        <v>6418</v>
      </c>
      <c r="D596" s="133" t="s">
        <v>5904</v>
      </c>
      <c r="E596" s="133" t="s">
        <v>5902</v>
      </c>
      <c r="F596" s="133" t="s">
        <v>5903</v>
      </c>
      <c r="G596" s="133">
        <v>0</v>
      </c>
      <c r="H596" s="133">
        <v>0</v>
      </c>
      <c r="I596" s="20"/>
      <c r="J596" s="20"/>
      <c r="K596" s="20"/>
      <c r="L596" s="20"/>
      <c r="M596" s="20"/>
      <c r="N596" s="20"/>
    </row>
    <row r="597" spans="1:14" x14ac:dyDescent="0.35">
      <c r="A597" s="214" t="s">
        <v>471</v>
      </c>
      <c r="B597" s="214">
        <v>101578</v>
      </c>
      <c r="C597" s="133" t="s">
        <v>477</v>
      </c>
      <c r="D597" s="133" t="s">
        <v>5904</v>
      </c>
      <c r="E597" s="133" t="s">
        <v>5902</v>
      </c>
      <c r="F597" s="133" t="s">
        <v>5903</v>
      </c>
      <c r="G597" s="133">
        <v>0</v>
      </c>
      <c r="H597" s="133">
        <v>0</v>
      </c>
      <c r="I597" s="20"/>
      <c r="J597" s="20"/>
      <c r="K597" s="20"/>
      <c r="L597" s="20"/>
      <c r="M597" s="20"/>
      <c r="N597" s="20"/>
    </row>
    <row r="598" spans="1:14" x14ac:dyDescent="0.35">
      <c r="A598" s="214" t="s">
        <v>471</v>
      </c>
      <c r="B598" s="214">
        <v>101581</v>
      </c>
      <c r="C598" s="133" t="s">
        <v>478</v>
      </c>
      <c r="D598" s="133" t="s">
        <v>5904</v>
      </c>
      <c r="E598" s="133" t="s">
        <v>5912</v>
      </c>
      <c r="F598" s="133" t="s">
        <v>5915</v>
      </c>
      <c r="G598" s="133">
        <v>0</v>
      </c>
      <c r="H598" s="133">
        <v>0</v>
      </c>
      <c r="I598" s="20"/>
      <c r="J598" s="20"/>
      <c r="K598" s="20"/>
      <c r="L598" s="20"/>
      <c r="M598" s="20"/>
      <c r="N598" s="20"/>
    </row>
    <row r="599" spans="1:14" x14ac:dyDescent="0.35">
      <c r="A599" s="214" t="s">
        <v>471</v>
      </c>
      <c r="B599" s="214">
        <v>131059</v>
      </c>
      <c r="C599" s="133" t="s">
        <v>480</v>
      </c>
      <c r="D599" s="133" t="s">
        <v>5905</v>
      </c>
      <c r="E599" s="133" t="s">
        <v>5902</v>
      </c>
      <c r="F599" s="133" t="s">
        <v>5903</v>
      </c>
      <c r="G599" s="133">
        <v>0</v>
      </c>
      <c r="H599" s="133">
        <v>0</v>
      </c>
      <c r="I599" s="20"/>
      <c r="J599" s="20"/>
      <c r="K599" s="20"/>
      <c r="L599" s="20"/>
      <c r="M599" s="20"/>
      <c r="N599" s="20"/>
    </row>
    <row r="600" spans="1:14" x14ac:dyDescent="0.35">
      <c r="A600" s="214" t="s">
        <v>471</v>
      </c>
      <c r="B600" s="214">
        <v>133385</v>
      </c>
      <c r="C600" s="133" t="s">
        <v>6416</v>
      </c>
      <c r="D600" s="133" t="s">
        <v>5904</v>
      </c>
      <c r="E600" s="133" t="s">
        <v>5902</v>
      </c>
      <c r="F600" s="133" t="s">
        <v>5903</v>
      </c>
      <c r="G600" s="133">
        <v>0</v>
      </c>
      <c r="H600" s="133">
        <v>0</v>
      </c>
      <c r="I600" s="20"/>
      <c r="J600" s="20"/>
      <c r="K600" s="20"/>
      <c r="L600" s="20"/>
      <c r="M600" s="20"/>
      <c r="N600" s="20"/>
    </row>
    <row r="601" spans="1:14" x14ac:dyDescent="0.35">
      <c r="A601" s="214" t="s">
        <v>471</v>
      </c>
      <c r="B601" s="214">
        <v>133660</v>
      </c>
      <c r="C601" s="133" t="s">
        <v>481</v>
      </c>
      <c r="D601" s="133" t="s">
        <v>5904</v>
      </c>
      <c r="E601" s="133" t="s">
        <v>5906</v>
      </c>
      <c r="F601" s="133" t="s">
        <v>5906</v>
      </c>
      <c r="G601" s="133">
        <v>1</v>
      </c>
      <c r="H601" s="133">
        <v>0</v>
      </c>
      <c r="I601" s="20"/>
      <c r="J601" s="20"/>
      <c r="K601" s="20"/>
      <c r="L601" s="20"/>
      <c r="M601" s="20"/>
      <c r="N601" s="20"/>
    </row>
    <row r="602" spans="1:14" x14ac:dyDescent="0.35">
      <c r="A602" s="214" t="s">
        <v>471</v>
      </c>
      <c r="B602" s="214">
        <v>133724</v>
      </c>
      <c r="C602" s="133" t="s">
        <v>482</v>
      </c>
      <c r="D602" s="133" t="s">
        <v>5904</v>
      </c>
      <c r="E602" s="133" t="s">
        <v>5907</v>
      </c>
      <c r="F602" s="133" t="s">
        <v>5911</v>
      </c>
      <c r="G602" s="133">
        <v>159</v>
      </c>
      <c r="H602" s="133">
        <v>171</v>
      </c>
      <c r="I602" s="20"/>
      <c r="J602" s="20"/>
      <c r="K602" s="20"/>
      <c r="L602" s="20"/>
      <c r="M602" s="20"/>
      <c r="N602" s="20"/>
    </row>
    <row r="603" spans="1:14" x14ac:dyDescent="0.35">
      <c r="A603" s="214" t="s">
        <v>471</v>
      </c>
      <c r="B603" s="214">
        <v>134226</v>
      </c>
      <c r="C603" s="133" t="s">
        <v>483</v>
      </c>
      <c r="D603" s="133" t="s">
        <v>5904</v>
      </c>
      <c r="E603" s="133" t="s">
        <v>5907</v>
      </c>
      <c r="F603" s="133" t="s">
        <v>5908</v>
      </c>
      <c r="G603" s="133">
        <v>93</v>
      </c>
      <c r="H603" s="133">
        <v>98</v>
      </c>
      <c r="I603" s="20"/>
      <c r="J603" s="20"/>
      <c r="K603" s="20"/>
      <c r="L603" s="20"/>
      <c r="M603" s="20"/>
      <c r="N603" s="20"/>
    </row>
    <row r="604" spans="1:14" x14ac:dyDescent="0.35">
      <c r="A604" s="214" t="s">
        <v>471</v>
      </c>
      <c r="B604" s="214">
        <v>134846</v>
      </c>
      <c r="C604" s="133" t="s">
        <v>484</v>
      </c>
      <c r="D604" s="133" t="s">
        <v>5904</v>
      </c>
      <c r="E604" s="133" t="s">
        <v>5906</v>
      </c>
      <c r="F604" s="133" t="s">
        <v>5906</v>
      </c>
      <c r="G604" s="133">
        <v>0</v>
      </c>
      <c r="H604" s="133">
        <v>0</v>
      </c>
      <c r="I604" s="20"/>
      <c r="J604" s="20"/>
      <c r="K604" s="20"/>
      <c r="L604" s="20"/>
      <c r="M604" s="20"/>
      <c r="N604" s="20"/>
    </row>
    <row r="605" spans="1:14" x14ac:dyDescent="0.35">
      <c r="A605" s="214" t="s">
        <v>471</v>
      </c>
      <c r="B605" s="214">
        <v>135298</v>
      </c>
      <c r="C605" s="133" t="s">
        <v>485</v>
      </c>
      <c r="D605" s="133" t="s">
        <v>5904</v>
      </c>
      <c r="E605" s="133" t="s">
        <v>5902</v>
      </c>
      <c r="F605" s="133" t="s">
        <v>5903</v>
      </c>
      <c r="G605" s="133">
        <v>0</v>
      </c>
      <c r="H605" s="133">
        <v>0</v>
      </c>
      <c r="I605" s="20"/>
      <c r="J605" s="20"/>
      <c r="K605" s="20"/>
      <c r="L605" s="20"/>
      <c r="M605" s="20"/>
      <c r="N605" s="20"/>
    </row>
    <row r="606" spans="1:14" x14ac:dyDescent="0.35">
      <c r="A606" s="214" t="s">
        <v>471</v>
      </c>
      <c r="B606" s="214">
        <v>135373</v>
      </c>
      <c r="C606" s="133" t="s">
        <v>486</v>
      </c>
      <c r="D606" s="133" t="s">
        <v>5904</v>
      </c>
      <c r="E606" s="133" t="s">
        <v>5902</v>
      </c>
      <c r="F606" s="133" t="s">
        <v>5914</v>
      </c>
      <c r="G606" s="133">
        <v>0</v>
      </c>
      <c r="H606" s="133">
        <v>0</v>
      </c>
      <c r="I606" s="20"/>
      <c r="J606" s="20"/>
      <c r="K606" s="20"/>
      <c r="L606" s="20"/>
      <c r="M606" s="20"/>
      <c r="N606" s="20"/>
    </row>
    <row r="607" spans="1:14" x14ac:dyDescent="0.35">
      <c r="A607" s="214" t="s">
        <v>471</v>
      </c>
      <c r="B607" s="214">
        <v>135600</v>
      </c>
      <c r="C607" s="133" t="s">
        <v>487</v>
      </c>
      <c r="D607" s="133" t="s">
        <v>5904</v>
      </c>
      <c r="E607" s="133" t="s">
        <v>5907</v>
      </c>
      <c r="F607" s="133" t="s">
        <v>5908</v>
      </c>
      <c r="G607" s="133">
        <v>87</v>
      </c>
      <c r="H607" s="133">
        <v>92</v>
      </c>
      <c r="I607" s="20"/>
      <c r="J607" s="20"/>
      <c r="K607" s="20"/>
      <c r="L607" s="20"/>
      <c r="M607" s="20"/>
      <c r="N607" s="20"/>
    </row>
    <row r="608" spans="1:14" x14ac:dyDescent="0.35">
      <c r="A608" s="214" t="s">
        <v>471</v>
      </c>
      <c r="B608" s="214">
        <v>135973</v>
      </c>
      <c r="C608" s="133" t="s">
        <v>488</v>
      </c>
      <c r="D608" s="133" t="s">
        <v>5904</v>
      </c>
      <c r="E608" s="133" t="s">
        <v>5907</v>
      </c>
      <c r="F608" s="133" t="s">
        <v>5908</v>
      </c>
      <c r="G608" s="133">
        <v>72</v>
      </c>
      <c r="H608" s="133">
        <v>93</v>
      </c>
      <c r="I608" s="20"/>
      <c r="J608" s="20"/>
      <c r="K608" s="20"/>
      <c r="L608" s="20"/>
      <c r="M608" s="20"/>
      <c r="N608" s="20"/>
    </row>
    <row r="609" spans="1:14" x14ac:dyDescent="0.35">
      <c r="A609" s="214" t="s">
        <v>471</v>
      </c>
      <c r="B609" s="214">
        <v>136231</v>
      </c>
      <c r="C609" s="133" t="s">
        <v>489</v>
      </c>
      <c r="D609" s="133" t="s">
        <v>5901</v>
      </c>
      <c r="E609" s="133" t="s">
        <v>5902</v>
      </c>
      <c r="F609" s="133" t="s">
        <v>5903</v>
      </c>
      <c r="G609" s="133">
        <v>0</v>
      </c>
      <c r="H609" s="133">
        <v>0</v>
      </c>
      <c r="I609" s="20"/>
      <c r="J609" s="20"/>
      <c r="K609" s="20"/>
      <c r="L609" s="20"/>
      <c r="M609" s="20"/>
      <c r="N609" s="20"/>
    </row>
    <row r="610" spans="1:14" x14ac:dyDescent="0.35">
      <c r="A610" s="214" t="s">
        <v>471</v>
      </c>
      <c r="B610" s="214">
        <v>136656</v>
      </c>
      <c r="C610" s="133" t="s">
        <v>490</v>
      </c>
      <c r="D610" s="133" t="s">
        <v>5904</v>
      </c>
      <c r="E610" s="133" t="s">
        <v>5907</v>
      </c>
      <c r="F610" s="133" t="s">
        <v>5917</v>
      </c>
      <c r="G610" s="133">
        <v>134</v>
      </c>
      <c r="H610" s="133">
        <v>135</v>
      </c>
      <c r="I610" s="20"/>
      <c r="J610" s="20"/>
      <c r="K610" s="20"/>
      <c r="L610" s="20"/>
      <c r="M610" s="20"/>
      <c r="N610" s="20"/>
    </row>
    <row r="611" spans="1:14" x14ac:dyDescent="0.35">
      <c r="A611" s="214" t="s">
        <v>471</v>
      </c>
      <c r="B611" s="214">
        <v>137685</v>
      </c>
      <c r="C611" s="133" t="s">
        <v>491</v>
      </c>
      <c r="D611" s="133" t="s">
        <v>5904</v>
      </c>
      <c r="E611" s="133" t="s">
        <v>5907</v>
      </c>
      <c r="F611" s="133" t="s">
        <v>5917</v>
      </c>
      <c r="G611" s="133">
        <v>151</v>
      </c>
      <c r="H611" s="133">
        <v>168</v>
      </c>
      <c r="I611" s="20"/>
      <c r="J611" s="20"/>
      <c r="K611" s="20"/>
      <c r="L611" s="20"/>
      <c r="M611" s="20"/>
      <c r="N611" s="20"/>
    </row>
    <row r="612" spans="1:14" x14ac:dyDescent="0.35">
      <c r="A612" s="214" t="s">
        <v>471</v>
      </c>
      <c r="B612" s="214">
        <v>137994</v>
      </c>
      <c r="C612" s="133" t="s">
        <v>492</v>
      </c>
      <c r="D612" s="133" t="s">
        <v>5901</v>
      </c>
      <c r="E612" s="133" t="s">
        <v>5907</v>
      </c>
      <c r="F612" s="133" t="s">
        <v>5917</v>
      </c>
      <c r="G612" s="133">
        <v>86</v>
      </c>
      <c r="H612" s="133">
        <v>0</v>
      </c>
      <c r="I612" s="20"/>
      <c r="J612" s="20"/>
      <c r="K612" s="20"/>
      <c r="L612" s="20"/>
      <c r="M612" s="20"/>
      <c r="N612" s="20"/>
    </row>
    <row r="613" spans="1:14" x14ac:dyDescent="0.35">
      <c r="A613" s="214" t="s">
        <v>471</v>
      </c>
      <c r="B613" s="214">
        <v>138457</v>
      </c>
      <c r="C613" s="133" t="s">
        <v>493</v>
      </c>
      <c r="D613" s="133" t="s">
        <v>5904</v>
      </c>
      <c r="E613" s="133" t="s">
        <v>5907</v>
      </c>
      <c r="F613" s="133" t="s">
        <v>5917</v>
      </c>
      <c r="G613" s="133">
        <v>118</v>
      </c>
      <c r="H613" s="133">
        <v>104</v>
      </c>
      <c r="I613" s="20"/>
      <c r="J613" s="20"/>
      <c r="K613" s="20"/>
      <c r="L613" s="20"/>
      <c r="M613" s="20"/>
      <c r="N613" s="20"/>
    </row>
    <row r="614" spans="1:14" x14ac:dyDescent="0.35">
      <c r="A614" s="214" t="s">
        <v>471</v>
      </c>
      <c r="B614" s="214">
        <v>138609</v>
      </c>
      <c r="C614" s="133" t="s">
        <v>494</v>
      </c>
      <c r="D614" s="133" t="s">
        <v>5904</v>
      </c>
      <c r="E614" s="133" t="s">
        <v>5907</v>
      </c>
      <c r="F614" s="133" t="s">
        <v>5917</v>
      </c>
      <c r="G614" s="133">
        <v>107</v>
      </c>
      <c r="H614" s="133">
        <v>108</v>
      </c>
      <c r="I614" s="20"/>
      <c r="J614" s="20"/>
      <c r="K614" s="20"/>
      <c r="L614" s="20"/>
      <c r="M614" s="20"/>
      <c r="N614" s="20"/>
    </row>
    <row r="615" spans="1:14" x14ac:dyDescent="0.35">
      <c r="A615" s="214" t="s">
        <v>471</v>
      </c>
      <c r="B615" s="214">
        <v>138610</v>
      </c>
      <c r="C615" s="133" t="s">
        <v>495</v>
      </c>
      <c r="D615" s="133" t="s">
        <v>5904</v>
      </c>
      <c r="E615" s="133" t="s">
        <v>5907</v>
      </c>
      <c r="F615" s="133" t="s">
        <v>5917</v>
      </c>
      <c r="G615" s="133">
        <v>184</v>
      </c>
      <c r="H615" s="133">
        <v>144</v>
      </c>
      <c r="I615" s="20"/>
      <c r="J615" s="20"/>
      <c r="K615" s="20"/>
      <c r="L615" s="20"/>
      <c r="M615" s="20"/>
      <c r="N615" s="20"/>
    </row>
    <row r="616" spans="1:14" x14ac:dyDescent="0.35">
      <c r="A616" s="214" t="s">
        <v>471</v>
      </c>
      <c r="B616" s="214">
        <v>139319</v>
      </c>
      <c r="C616" s="133" t="s">
        <v>496</v>
      </c>
      <c r="D616" s="133" t="s">
        <v>5904</v>
      </c>
      <c r="E616" s="133" t="s">
        <v>5907</v>
      </c>
      <c r="F616" s="133" t="s">
        <v>5917</v>
      </c>
      <c r="G616" s="133">
        <v>115</v>
      </c>
      <c r="H616" s="133">
        <v>136</v>
      </c>
      <c r="I616" s="20"/>
      <c r="J616" s="20"/>
      <c r="K616" s="20"/>
      <c r="L616" s="20"/>
      <c r="M616" s="20"/>
      <c r="N616" s="20"/>
    </row>
    <row r="617" spans="1:14" x14ac:dyDescent="0.35">
      <c r="A617" s="214" t="s">
        <v>471</v>
      </c>
      <c r="B617" s="214">
        <v>140796</v>
      </c>
      <c r="C617" s="133" t="s">
        <v>497</v>
      </c>
      <c r="D617" s="133" t="s">
        <v>5904</v>
      </c>
      <c r="E617" s="133" t="s">
        <v>5912</v>
      </c>
      <c r="F617" s="133" t="s">
        <v>5920</v>
      </c>
      <c r="G617" s="133">
        <v>12</v>
      </c>
      <c r="H617" s="133">
        <v>18</v>
      </c>
      <c r="I617" s="20"/>
      <c r="J617" s="20"/>
      <c r="K617" s="20"/>
      <c r="L617" s="20"/>
      <c r="M617" s="20"/>
      <c r="N617" s="20"/>
    </row>
    <row r="618" spans="1:14" x14ac:dyDescent="0.35">
      <c r="A618" s="214" t="s">
        <v>471</v>
      </c>
      <c r="B618" s="214">
        <v>140862</v>
      </c>
      <c r="C618" s="133" t="s">
        <v>498</v>
      </c>
      <c r="D618" s="133" t="s">
        <v>5904</v>
      </c>
      <c r="E618" s="133" t="s">
        <v>5907</v>
      </c>
      <c r="F618" s="133" t="s">
        <v>5916</v>
      </c>
      <c r="G618" s="133">
        <v>58</v>
      </c>
      <c r="H618" s="133">
        <v>67</v>
      </c>
      <c r="I618" s="20"/>
      <c r="J618" s="20"/>
      <c r="K618" s="20"/>
      <c r="L618" s="20"/>
      <c r="M618" s="20"/>
      <c r="N618" s="20"/>
    </row>
    <row r="619" spans="1:14" x14ac:dyDescent="0.35">
      <c r="A619" s="214" t="s">
        <v>471</v>
      </c>
      <c r="B619" s="214">
        <v>141019</v>
      </c>
      <c r="C619" s="133" t="s">
        <v>499</v>
      </c>
      <c r="D619" s="133" t="s">
        <v>5904</v>
      </c>
      <c r="E619" s="133" t="s">
        <v>5907</v>
      </c>
      <c r="F619" s="133" t="s">
        <v>5908</v>
      </c>
      <c r="G619" s="133">
        <v>87</v>
      </c>
      <c r="H619" s="133">
        <v>106</v>
      </c>
      <c r="I619" s="20"/>
      <c r="J619" s="20"/>
      <c r="K619" s="20"/>
      <c r="L619" s="20"/>
      <c r="M619" s="20"/>
      <c r="N619" s="20"/>
    </row>
    <row r="620" spans="1:14" x14ac:dyDescent="0.35">
      <c r="A620" s="214" t="s">
        <v>471</v>
      </c>
      <c r="B620" s="214">
        <v>142329</v>
      </c>
      <c r="C620" s="133" t="s">
        <v>6928</v>
      </c>
      <c r="D620" s="133" t="s">
        <v>5904</v>
      </c>
      <c r="E620" s="133" t="s">
        <v>5902</v>
      </c>
      <c r="F620" s="133" t="s">
        <v>5903</v>
      </c>
      <c r="G620" s="133">
        <v>0</v>
      </c>
      <c r="H620" s="133">
        <v>0</v>
      </c>
      <c r="I620" s="20"/>
      <c r="J620" s="20"/>
      <c r="K620" s="20"/>
      <c r="L620" s="20"/>
      <c r="M620" s="20"/>
      <c r="N620" s="20"/>
    </row>
    <row r="621" spans="1:14" x14ac:dyDescent="0.35">
      <c r="A621" s="214" t="s">
        <v>471</v>
      </c>
      <c r="B621" s="214">
        <v>142560</v>
      </c>
      <c r="C621" s="133" t="s">
        <v>500</v>
      </c>
      <c r="D621" s="133" t="s">
        <v>5904</v>
      </c>
      <c r="E621" s="133" t="s">
        <v>5907</v>
      </c>
      <c r="F621" s="133" t="s">
        <v>5917</v>
      </c>
      <c r="G621" s="133">
        <v>90</v>
      </c>
      <c r="H621" s="133">
        <v>104</v>
      </c>
      <c r="I621" s="20"/>
      <c r="J621" s="20"/>
      <c r="K621" s="20"/>
      <c r="L621" s="20"/>
      <c r="M621" s="20"/>
      <c r="N621" s="20"/>
    </row>
    <row r="622" spans="1:14" x14ac:dyDescent="0.35">
      <c r="A622" s="214" t="s">
        <v>471</v>
      </c>
      <c r="B622" s="214">
        <v>142832</v>
      </c>
      <c r="C622" s="133" t="s">
        <v>6420</v>
      </c>
      <c r="D622" s="133" t="s">
        <v>5904</v>
      </c>
      <c r="E622" s="133" t="s">
        <v>5902</v>
      </c>
      <c r="F622" s="133" t="s">
        <v>5903</v>
      </c>
      <c r="G622" s="133">
        <v>0</v>
      </c>
      <c r="H622" s="133">
        <v>0</v>
      </c>
      <c r="I622" s="20"/>
      <c r="J622" s="20"/>
      <c r="K622" s="20"/>
      <c r="L622" s="20"/>
      <c r="M622" s="20"/>
      <c r="N622" s="20"/>
    </row>
    <row r="623" spans="1:14" x14ac:dyDescent="0.35">
      <c r="A623" s="214" t="s">
        <v>471</v>
      </c>
      <c r="B623" s="214">
        <v>143640</v>
      </c>
      <c r="C623" s="133" t="s">
        <v>501</v>
      </c>
      <c r="D623" s="133" t="s">
        <v>5904</v>
      </c>
      <c r="E623" s="133" t="s">
        <v>5902</v>
      </c>
      <c r="F623" s="133" t="s">
        <v>5903</v>
      </c>
      <c r="G623" s="133">
        <v>0</v>
      </c>
      <c r="H623" s="133">
        <v>0</v>
      </c>
      <c r="I623" s="20"/>
      <c r="J623" s="20"/>
      <c r="K623" s="20"/>
      <c r="L623" s="20"/>
      <c r="M623" s="20"/>
      <c r="N623" s="20"/>
    </row>
    <row r="624" spans="1:14" x14ac:dyDescent="0.35">
      <c r="A624" s="214" t="s">
        <v>471</v>
      </c>
      <c r="B624" s="214">
        <v>143718</v>
      </c>
      <c r="C624" s="133" t="s">
        <v>6929</v>
      </c>
      <c r="D624" s="133" t="s">
        <v>5904</v>
      </c>
      <c r="E624" s="133" t="s">
        <v>5907</v>
      </c>
      <c r="F624" s="133" t="s">
        <v>5916</v>
      </c>
      <c r="G624" s="133">
        <v>58</v>
      </c>
      <c r="H624" s="133">
        <v>59</v>
      </c>
      <c r="I624" s="20"/>
      <c r="J624" s="20"/>
      <c r="K624" s="20"/>
      <c r="L624" s="20"/>
      <c r="M624" s="20"/>
      <c r="N624" s="20"/>
    </row>
    <row r="625" spans="1:14" x14ac:dyDescent="0.35">
      <c r="A625" s="214" t="s">
        <v>471</v>
      </c>
      <c r="B625" s="214">
        <v>143731</v>
      </c>
      <c r="C625" s="133" t="s">
        <v>6417</v>
      </c>
      <c r="D625" s="133" t="s">
        <v>5904</v>
      </c>
      <c r="E625" s="133" t="s">
        <v>5912</v>
      </c>
      <c r="F625" s="133" t="s">
        <v>5925</v>
      </c>
      <c r="G625" s="133">
        <v>0</v>
      </c>
      <c r="H625" s="133">
        <v>3</v>
      </c>
      <c r="I625" s="20"/>
      <c r="J625" s="20"/>
      <c r="K625" s="20"/>
      <c r="L625" s="20"/>
      <c r="M625" s="20"/>
      <c r="N625" s="20"/>
    </row>
    <row r="626" spans="1:14" x14ac:dyDescent="0.35">
      <c r="A626" s="214" t="s">
        <v>471</v>
      </c>
      <c r="B626" s="214">
        <v>144053</v>
      </c>
      <c r="C626" s="133" t="s">
        <v>502</v>
      </c>
      <c r="D626" s="133" t="s">
        <v>5904</v>
      </c>
      <c r="E626" s="133" t="s">
        <v>5912</v>
      </c>
      <c r="F626" s="133" t="s">
        <v>5920</v>
      </c>
      <c r="G626" s="133">
        <v>0</v>
      </c>
      <c r="H626" s="133">
        <v>0</v>
      </c>
      <c r="I626" s="20"/>
      <c r="J626" s="20"/>
      <c r="K626" s="20"/>
      <c r="L626" s="20"/>
      <c r="M626" s="20"/>
      <c r="N626" s="20"/>
    </row>
    <row r="627" spans="1:14" x14ac:dyDescent="0.35">
      <c r="A627" s="214" t="s">
        <v>471</v>
      </c>
      <c r="B627" s="214">
        <v>144738</v>
      </c>
      <c r="C627" s="133" t="s">
        <v>6930</v>
      </c>
      <c r="D627" s="133" t="s">
        <v>5904</v>
      </c>
      <c r="E627" s="133" t="s">
        <v>5902</v>
      </c>
      <c r="F627" s="133" t="s">
        <v>5903</v>
      </c>
      <c r="G627" s="133">
        <v>0</v>
      </c>
      <c r="H627" s="133">
        <v>0</v>
      </c>
      <c r="I627" s="20"/>
      <c r="J627" s="20"/>
      <c r="K627" s="20"/>
      <c r="L627" s="20"/>
      <c r="M627" s="20"/>
      <c r="N627" s="20"/>
    </row>
    <row r="628" spans="1:14" x14ac:dyDescent="0.35">
      <c r="A628" s="214" t="s">
        <v>471</v>
      </c>
      <c r="B628" s="214">
        <v>144796</v>
      </c>
      <c r="C628" s="133" t="s">
        <v>503</v>
      </c>
      <c r="D628" s="133" t="s">
        <v>5904</v>
      </c>
      <c r="E628" s="133" t="s">
        <v>5902</v>
      </c>
      <c r="F628" s="133" t="s">
        <v>5914</v>
      </c>
      <c r="G628" s="133">
        <v>0</v>
      </c>
      <c r="H628" s="133">
        <v>0</v>
      </c>
      <c r="I628" s="20"/>
      <c r="J628" s="20"/>
      <c r="K628" s="20"/>
      <c r="L628" s="20"/>
      <c r="M628" s="20"/>
      <c r="N628" s="20"/>
    </row>
    <row r="629" spans="1:14" x14ac:dyDescent="0.35">
      <c r="A629" s="214" t="s">
        <v>471</v>
      </c>
      <c r="B629" s="214">
        <v>145849</v>
      </c>
      <c r="C629" s="133" t="s">
        <v>6100</v>
      </c>
      <c r="D629" s="133" t="s">
        <v>5904</v>
      </c>
      <c r="E629" s="133" t="s">
        <v>5902</v>
      </c>
      <c r="F629" s="133" t="s">
        <v>5914</v>
      </c>
      <c r="G629" s="133">
        <v>0</v>
      </c>
      <c r="H629" s="133">
        <v>0</v>
      </c>
      <c r="I629" s="20"/>
      <c r="J629" s="20"/>
      <c r="K629" s="20"/>
      <c r="L629" s="20"/>
      <c r="M629" s="20"/>
      <c r="N629" s="20"/>
    </row>
    <row r="630" spans="1:14" x14ac:dyDescent="0.35">
      <c r="A630" s="214" t="s">
        <v>471</v>
      </c>
      <c r="B630" s="214">
        <v>146212</v>
      </c>
      <c r="C630" s="133" t="s">
        <v>479</v>
      </c>
      <c r="D630" s="133" t="s">
        <v>5904</v>
      </c>
      <c r="E630" s="133" t="s">
        <v>5912</v>
      </c>
      <c r="F630" s="133" t="s">
        <v>5920</v>
      </c>
      <c r="G630" s="133">
        <v>10</v>
      </c>
      <c r="H630" s="133">
        <v>14</v>
      </c>
      <c r="I630" s="20"/>
      <c r="J630" s="20"/>
      <c r="K630" s="20"/>
      <c r="L630" s="20"/>
      <c r="M630" s="20"/>
      <c r="N630" s="20"/>
    </row>
    <row r="631" spans="1:14" x14ac:dyDescent="0.35">
      <c r="A631" s="214" t="s">
        <v>471</v>
      </c>
      <c r="B631" s="214">
        <v>147025</v>
      </c>
      <c r="C631" s="133" t="s">
        <v>6419</v>
      </c>
      <c r="D631" s="133" t="s">
        <v>5901</v>
      </c>
      <c r="E631" s="133" t="s">
        <v>5902</v>
      </c>
      <c r="F631" s="133" t="s">
        <v>5903</v>
      </c>
      <c r="G631" s="133">
        <v>0</v>
      </c>
      <c r="H631" s="133">
        <v>0</v>
      </c>
      <c r="I631" s="20"/>
      <c r="J631" s="20"/>
      <c r="K631" s="20"/>
      <c r="L631" s="20"/>
      <c r="M631" s="20"/>
      <c r="N631" s="20"/>
    </row>
    <row r="632" spans="1:14" x14ac:dyDescent="0.35">
      <c r="A632" s="214" t="s">
        <v>471</v>
      </c>
      <c r="B632" s="214">
        <v>148250</v>
      </c>
      <c r="C632" s="133" t="s">
        <v>6931</v>
      </c>
      <c r="D632" s="133" t="s">
        <v>5904</v>
      </c>
      <c r="E632" s="133" t="s">
        <v>5906</v>
      </c>
      <c r="F632" s="133" t="s">
        <v>5909</v>
      </c>
      <c r="G632" s="133">
        <v>0</v>
      </c>
      <c r="H632" s="133">
        <v>0</v>
      </c>
      <c r="I632" s="20"/>
      <c r="J632" s="20"/>
      <c r="K632" s="20"/>
      <c r="L632" s="20"/>
      <c r="M632" s="20"/>
      <c r="N632" s="20"/>
    </row>
    <row r="633" spans="1:14" x14ac:dyDescent="0.35">
      <c r="A633" s="214" t="s">
        <v>504</v>
      </c>
      <c r="B633" s="214">
        <v>114579</v>
      </c>
      <c r="C633" s="133" t="s">
        <v>505</v>
      </c>
      <c r="D633" s="133" t="s">
        <v>5904</v>
      </c>
      <c r="E633" s="133" t="s">
        <v>5907</v>
      </c>
      <c r="F633" s="133" t="s">
        <v>5910</v>
      </c>
      <c r="G633" s="133">
        <v>164</v>
      </c>
      <c r="H633" s="133">
        <v>135</v>
      </c>
      <c r="I633" s="20"/>
      <c r="J633" s="20"/>
      <c r="K633" s="20"/>
      <c r="L633" s="20"/>
      <c r="M633" s="20"/>
      <c r="N633" s="20"/>
    </row>
    <row r="634" spans="1:14" x14ac:dyDescent="0.35">
      <c r="A634" s="214" t="s">
        <v>504</v>
      </c>
      <c r="B634" s="214">
        <v>114580</v>
      </c>
      <c r="C634" s="133" t="s">
        <v>506</v>
      </c>
      <c r="D634" s="133" t="s">
        <v>5904</v>
      </c>
      <c r="E634" s="133" t="s">
        <v>5907</v>
      </c>
      <c r="F634" s="133" t="s">
        <v>5910</v>
      </c>
      <c r="G634" s="133">
        <v>173</v>
      </c>
      <c r="H634" s="133">
        <v>171</v>
      </c>
      <c r="I634" s="20"/>
      <c r="J634" s="20"/>
      <c r="K634" s="20"/>
      <c r="L634" s="20"/>
      <c r="M634" s="20"/>
      <c r="N634" s="20"/>
    </row>
    <row r="635" spans="1:14" x14ac:dyDescent="0.35">
      <c r="A635" s="214" t="s">
        <v>504</v>
      </c>
      <c r="B635" s="214">
        <v>114581</v>
      </c>
      <c r="C635" s="133" t="s">
        <v>507</v>
      </c>
      <c r="D635" s="133" t="s">
        <v>5904</v>
      </c>
      <c r="E635" s="133" t="s">
        <v>5907</v>
      </c>
      <c r="F635" s="133" t="s">
        <v>5910</v>
      </c>
      <c r="G635" s="133">
        <v>93</v>
      </c>
      <c r="H635" s="133">
        <v>111</v>
      </c>
      <c r="I635" s="20"/>
      <c r="J635" s="20"/>
      <c r="K635" s="20"/>
      <c r="L635" s="20"/>
      <c r="M635" s="20"/>
      <c r="N635" s="20"/>
    </row>
    <row r="636" spans="1:14" x14ac:dyDescent="0.35">
      <c r="A636" s="214" t="s">
        <v>504</v>
      </c>
      <c r="B636" s="214">
        <v>114606</v>
      </c>
      <c r="C636" s="133" t="s">
        <v>6422</v>
      </c>
      <c r="D636" s="133" t="s">
        <v>5904</v>
      </c>
      <c r="E636" s="133" t="s">
        <v>5907</v>
      </c>
      <c r="F636" s="133" t="s">
        <v>5910</v>
      </c>
      <c r="G636" s="133">
        <v>145</v>
      </c>
      <c r="H636" s="133">
        <v>184</v>
      </c>
      <c r="I636" s="20"/>
      <c r="J636" s="20"/>
      <c r="K636" s="20"/>
      <c r="L636" s="20"/>
      <c r="M636" s="20"/>
      <c r="N636" s="20"/>
    </row>
    <row r="637" spans="1:14" x14ac:dyDescent="0.35">
      <c r="A637" s="214" t="s">
        <v>504</v>
      </c>
      <c r="B637" s="214">
        <v>114607</v>
      </c>
      <c r="C637" s="133" t="s">
        <v>508</v>
      </c>
      <c r="D637" s="133" t="s">
        <v>5904</v>
      </c>
      <c r="E637" s="133" t="s">
        <v>5907</v>
      </c>
      <c r="F637" s="133" t="s">
        <v>5910</v>
      </c>
      <c r="G637" s="133">
        <v>65</v>
      </c>
      <c r="H637" s="133">
        <v>84</v>
      </c>
      <c r="I637" s="20"/>
      <c r="J637" s="20"/>
      <c r="K637" s="20"/>
      <c r="L637" s="20"/>
      <c r="M637" s="20"/>
      <c r="N637" s="20"/>
    </row>
    <row r="638" spans="1:14" x14ac:dyDescent="0.35">
      <c r="A638" s="214" t="s">
        <v>504</v>
      </c>
      <c r="B638" s="214">
        <v>114608</v>
      </c>
      <c r="C638" s="133" t="s">
        <v>509</v>
      </c>
      <c r="D638" s="133" t="s">
        <v>5904</v>
      </c>
      <c r="E638" s="133" t="s">
        <v>5907</v>
      </c>
      <c r="F638" s="133" t="s">
        <v>5910</v>
      </c>
      <c r="G638" s="133">
        <v>106</v>
      </c>
      <c r="H638" s="133">
        <v>118</v>
      </c>
      <c r="I638" s="20"/>
      <c r="J638" s="20"/>
      <c r="K638" s="20"/>
      <c r="L638" s="20"/>
      <c r="M638" s="20"/>
      <c r="N638" s="20"/>
    </row>
    <row r="639" spans="1:14" x14ac:dyDescent="0.35">
      <c r="A639" s="214" t="s">
        <v>504</v>
      </c>
      <c r="B639" s="214">
        <v>114611</v>
      </c>
      <c r="C639" s="133" t="s">
        <v>510</v>
      </c>
      <c r="D639" s="133" t="s">
        <v>5904</v>
      </c>
      <c r="E639" s="133" t="s">
        <v>5907</v>
      </c>
      <c r="F639" s="133" t="s">
        <v>5911</v>
      </c>
      <c r="G639" s="133">
        <v>181</v>
      </c>
      <c r="H639" s="133">
        <v>185</v>
      </c>
      <c r="I639" s="20"/>
      <c r="J639" s="20"/>
      <c r="K639" s="20"/>
      <c r="L639" s="20"/>
      <c r="M639" s="20"/>
      <c r="N639" s="20"/>
    </row>
    <row r="640" spans="1:14" x14ac:dyDescent="0.35">
      <c r="A640" s="214" t="s">
        <v>504</v>
      </c>
      <c r="B640" s="214">
        <v>114614</v>
      </c>
      <c r="C640" s="133" t="s">
        <v>511</v>
      </c>
      <c r="D640" s="133" t="s">
        <v>5904</v>
      </c>
      <c r="E640" s="133" t="s">
        <v>5902</v>
      </c>
      <c r="F640" s="133" t="s">
        <v>5903</v>
      </c>
      <c r="G640" s="133">
        <v>0</v>
      </c>
      <c r="H640" s="133">
        <v>0</v>
      </c>
      <c r="I640" s="20"/>
      <c r="J640" s="20"/>
      <c r="K640" s="20"/>
      <c r="L640" s="20"/>
      <c r="M640" s="20"/>
      <c r="N640" s="20"/>
    </row>
    <row r="641" spans="1:14" x14ac:dyDescent="0.35">
      <c r="A641" s="214" t="s">
        <v>504</v>
      </c>
      <c r="B641" s="214">
        <v>114616</v>
      </c>
      <c r="C641" s="133" t="s">
        <v>512</v>
      </c>
      <c r="D641" s="133" t="s">
        <v>5901</v>
      </c>
      <c r="E641" s="133" t="s">
        <v>5902</v>
      </c>
      <c r="F641" s="133" t="s">
        <v>5903</v>
      </c>
      <c r="G641" s="133">
        <v>0</v>
      </c>
      <c r="H641" s="133">
        <v>0</v>
      </c>
      <c r="I641" s="20"/>
      <c r="J641" s="20"/>
      <c r="K641" s="20"/>
      <c r="L641" s="20"/>
      <c r="M641" s="20"/>
      <c r="N641" s="20"/>
    </row>
    <row r="642" spans="1:14" x14ac:dyDescent="0.35">
      <c r="A642" s="214" t="s">
        <v>504</v>
      </c>
      <c r="B642" s="214">
        <v>114618</v>
      </c>
      <c r="C642" s="133" t="s">
        <v>513</v>
      </c>
      <c r="D642" s="133" t="s">
        <v>5904</v>
      </c>
      <c r="E642" s="133" t="s">
        <v>5902</v>
      </c>
      <c r="F642" s="133" t="s">
        <v>5903</v>
      </c>
      <c r="G642" s="133">
        <v>0</v>
      </c>
      <c r="H642" s="133">
        <v>0</v>
      </c>
      <c r="I642" s="20"/>
      <c r="J642" s="20"/>
      <c r="K642" s="20"/>
      <c r="L642" s="20"/>
      <c r="M642" s="20"/>
      <c r="N642" s="20"/>
    </row>
    <row r="643" spans="1:14" x14ac:dyDescent="0.35">
      <c r="A643" s="214" t="s">
        <v>504</v>
      </c>
      <c r="B643" s="214">
        <v>114619</v>
      </c>
      <c r="C643" s="133" t="s">
        <v>514</v>
      </c>
      <c r="D643" s="133" t="s">
        <v>5904</v>
      </c>
      <c r="E643" s="133" t="s">
        <v>5923</v>
      </c>
      <c r="F643" s="133" t="s">
        <v>5923</v>
      </c>
      <c r="G643" s="133">
        <v>0</v>
      </c>
      <c r="H643" s="133">
        <v>2</v>
      </c>
      <c r="I643" s="20"/>
      <c r="J643" s="20"/>
      <c r="K643" s="20"/>
      <c r="L643" s="20"/>
      <c r="M643" s="20"/>
      <c r="N643" s="20"/>
    </row>
    <row r="644" spans="1:14" x14ac:dyDescent="0.35">
      <c r="A644" s="214" t="s">
        <v>504</v>
      </c>
      <c r="B644" s="214">
        <v>114621</v>
      </c>
      <c r="C644" s="133" t="s">
        <v>6101</v>
      </c>
      <c r="D644" s="133" t="s">
        <v>5904</v>
      </c>
      <c r="E644" s="133" t="s">
        <v>5902</v>
      </c>
      <c r="F644" s="133" t="s">
        <v>5903</v>
      </c>
      <c r="G644" s="133">
        <v>0</v>
      </c>
      <c r="H644" s="133">
        <v>0</v>
      </c>
      <c r="I644" s="20"/>
      <c r="J644" s="20"/>
      <c r="K644" s="20"/>
      <c r="L644" s="20"/>
      <c r="M644" s="20"/>
      <c r="N644" s="20"/>
    </row>
    <row r="645" spans="1:14" x14ac:dyDescent="0.35">
      <c r="A645" s="214" t="s">
        <v>504</v>
      </c>
      <c r="B645" s="214">
        <v>114626</v>
      </c>
      <c r="C645" s="133" t="s">
        <v>515</v>
      </c>
      <c r="D645" s="133" t="s">
        <v>5904</v>
      </c>
      <c r="E645" s="133" t="s">
        <v>5902</v>
      </c>
      <c r="F645" s="133" t="s">
        <v>5903</v>
      </c>
      <c r="G645" s="133">
        <v>0</v>
      </c>
      <c r="H645" s="133">
        <v>0</v>
      </c>
      <c r="I645" s="20"/>
      <c r="J645" s="20"/>
      <c r="K645" s="20"/>
      <c r="L645" s="20"/>
      <c r="M645" s="20"/>
      <c r="N645" s="20"/>
    </row>
    <row r="646" spans="1:14" x14ac:dyDescent="0.35">
      <c r="A646" s="214" t="s">
        <v>504</v>
      </c>
      <c r="B646" s="214">
        <v>114639</v>
      </c>
      <c r="C646" s="133" t="s">
        <v>474</v>
      </c>
      <c r="D646" s="133" t="s">
        <v>5904</v>
      </c>
      <c r="E646" s="133" t="s">
        <v>5902</v>
      </c>
      <c r="F646" s="133" t="s">
        <v>5903</v>
      </c>
      <c r="G646" s="133">
        <v>0</v>
      </c>
      <c r="H646" s="133">
        <v>0</v>
      </c>
      <c r="I646" s="20"/>
      <c r="J646" s="20"/>
      <c r="K646" s="20"/>
      <c r="L646" s="20"/>
      <c r="M646" s="20"/>
      <c r="N646" s="20"/>
    </row>
    <row r="647" spans="1:14" x14ac:dyDescent="0.35">
      <c r="A647" s="214" t="s">
        <v>504</v>
      </c>
      <c r="B647" s="214">
        <v>114641</v>
      </c>
      <c r="C647" s="133" t="s">
        <v>516</v>
      </c>
      <c r="D647" s="133" t="s">
        <v>5904</v>
      </c>
      <c r="E647" s="133" t="s">
        <v>5902</v>
      </c>
      <c r="F647" s="133" t="s">
        <v>5903</v>
      </c>
      <c r="G647" s="133">
        <v>0</v>
      </c>
      <c r="H647" s="133">
        <v>0</v>
      </c>
      <c r="I647" s="20"/>
      <c r="J647" s="20"/>
      <c r="K647" s="20"/>
      <c r="L647" s="20"/>
      <c r="M647" s="20"/>
      <c r="N647" s="20"/>
    </row>
    <row r="648" spans="1:14" x14ac:dyDescent="0.35">
      <c r="A648" s="214" t="s">
        <v>504</v>
      </c>
      <c r="B648" s="214">
        <v>114658</v>
      </c>
      <c r="C648" s="133" t="s">
        <v>6932</v>
      </c>
      <c r="D648" s="133" t="s">
        <v>5901</v>
      </c>
      <c r="E648" s="133" t="s">
        <v>5902</v>
      </c>
      <c r="F648" s="133" t="s">
        <v>5903</v>
      </c>
      <c r="G648" s="133">
        <v>0</v>
      </c>
      <c r="H648" s="133">
        <v>0</v>
      </c>
      <c r="I648" s="20"/>
      <c r="J648" s="20"/>
      <c r="K648" s="20"/>
      <c r="L648" s="20"/>
      <c r="M648" s="20"/>
      <c r="N648" s="20"/>
    </row>
    <row r="649" spans="1:14" x14ac:dyDescent="0.35">
      <c r="A649" s="214" t="s">
        <v>504</v>
      </c>
      <c r="B649" s="214">
        <v>114661</v>
      </c>
      <c r="C649" s="133" t="s">
        <v>6933</v>
      </c>
      <c r="D649" s="133" t="s">
        <v>5904</v>
      </c>
      <c r="E649" s="133" t="s">
        <v>5902</v>
      </c>
      <c r="F649" s="133" t="s">
        <v>5903</v>
      </c>
      <c r="G649" s="133">
        <v>0</v>
      </c>
      <c r="H649" s="133">
        <v>0</v>
      </c>
      <c r="I649" s="20"/>
      <c r="J649" s="20"/>
      <c r="K649" s="20"/>
      <c r="L649" s="20"/>
      <c r="M649" s="20"/>
      <c r="N649" s="20"/>
    </row>
    <row r="650" spans="1:14" x14ac:dyDescent="0.35">
      <c r="A650" s="214" t="s">
        <v>504</v>
      </c>
      <c r="B650" s="214">
        <v>114664</v>
      </c>
      <c r="C650" s="133" t="s">
        <v>517</v>
      </c>
      <c r="D650" s="133" t="s">
        <v>5904</v>
      </c>
      <c r="E650" s="133" t="s">
        <v>5902</v>
      </c>
      <c r="F650" s="133" t="s">
        <v>5903</v>
      </c>
      <c r="G650" s="133">
        <v>0</v>
      </c>
      <c r="H650" s="133">
        <v>0</v>
      </c>
      <c r="I650" s="20"/>
      <c r="J650" s="20"/>
      <c r="K650" s="20"/>
      <c r="L650" s="20"/>
      <c r="M650" s="20"/>
      <c r="N650" s="20"/>
    </row>
    <row r="651" spans="1:14" x14ac:dyDescent="0.35">
      <c r="A651" s="214" t="s">
        <v>504</v>
      </c>
      <c r="B651" s="214">
        <v>114678</v>
      </c>
      <c r="C651" s="133" t="s">
        <v>518</v>
      </c>
      <c r="D651" s="133" t="s">
        <v>5904</v>
      </c>
      <c r="E651" s="133" t="s">
        <v>5912</v>
      </c>
      <c r="F651" s="133" t="s">
        <v>5915</v>
      </c>
      <c r="G651" s="133">
        <v>1</v>
      </c>
      <c r="H651" s="133">
        <v>6</v>
      </c>
      <c r="I651" s="20"/>
      <c r="J651" s="20"/>
      <c r="K651" s="20"/>
      <c r="L651" s="20"/>
      <c r="M651" s="20"/>
      <c r="N651" s="20"/>
    </row>
    <row r="652" spans="1:14" x14ac:dyDescent="0.35">
      <c r="A652" s="214" t="s">
        <v>504</v>
      </c>
      <c r="B652" s="214">
        <v>114680</v>
      </c>
      <c r="C652" s="133" t="s">
        <v>519</v>
      </c>
      <c r="D652" s="133" t="s">
        <v>5904</v>
      </c>
      <c r="E652" s="133" t="s">
        <v>5912</v>
      </c>
      <c r="F652" s="133" t="s">
        <v>5915</v>
      </c>
      <c r="G652" s="133">
        <v>9</v>
      </c>
      <c r="H652" s="133">
        <v>10</v>
      </c>
      <c r="I652" s="20"/>
      <c r="J652" s="20"/>
      <c r="K652" s="20"/>
      <c r="L652" s="20"/>
      <c r="M652" s="20"/>
      <c r="N652" s="20"/>
    </row>
    <row r="653" spans="1:14" x14ac:dyDescent="0.35">
      <c r="A653" s="214" t="s">
        <v>504</v>
      </c>
      <c r="B653" s="214">
        <v>114687</v>
      </c>
      <c r="C653" s="133" t="s">
        <v>6103</v>
      </c>
      <c r="D653" s="133" t="s">
        <v>5904</v>
      </c>
      <c r="E653" s="133" t="s">
        <v>5912</v>
      </c>
      <c r="F653" s="133" t="s">
        <v>5915</v>
      </c>
      <c r="G653" s="133">
        <v>5</v>
      </c>
      <c r="H653" s="133">
        <v>17</v>
      </c>
      <c r="I653" s="20"/>
      <c r="J653" s="20"/>
      <c r="K653" s="20"/>
      <c r="L653" s="20"/>
      <c r="M653" s="20"/>
      <c r="N653" s="20"/>
    </row>
    <row r="654" spans="1:14" x14ac:dyDescent="0.35">
      <c r="A654" s="214" t="s">
        <v>504</v>
      </c>
      <c r="B654" s="214">
        <v>131127</v>
      </c>
      <c r="C654" s="133" t="s">
        <v>520</v>
      </c>
      <c r="D654" s="133" t="s">
        <v>5904</v>
      </c>
      <c r="E654" s="133" t="s">
        <v>5902</v>
      </c>
      <c r="F654" s="133" t="s">
        <v>5903</v>
      </c>
      <c r="G654" s="133">
        <v>0</v>
      </c>
      <c r="H654" s="133">
        <v>0</v>
      </c>
      <c r="I654" s="20"/>
      <c r="J654" s="20"/>
      <c r="K654" s="20"/>
      <c r="L654" s="20"/>
      <c r="M654" s="20"/>
      <c r="N654" s="20"/>
    </row>
    <row r="655" spans="1:14" x14ac:dyDescent="0.35">
      <c r="A655" s="214" t="s">
        <v>504</v>
      </c>
      <c r="B655" s="214">
        <v>131356</v>
      </c>
      <c r="C655" s="133" t="s">
        <v>521</v>
      </c>
      <c r="D655" s="133" t="s">
        <v>5904</v>
      </c>
      <c r="E655" s="133" t="s">
        <v>5902</v>
      </c>
      <c r="F655" s="133" t="s">
        <v>5914</v>
      </c>
      <c r="G655" s="133">
        <v>0</v>
      </c>
      <c r="H655" s="133">
        <v>0</v>
      </c>
      <c r="I655" s="20"/>
      <c r="J655" s="20"/>
      <c r="K655" s="20"/>
      <c r="L655" s="20"/>
      <c r="M655" s="20"/>
      <c r="N655" s="20"/>
    </row>
    <row r="656" spans="1:14" x14ac:dyDescent="0.35">
      <c r="A656" s="214" t="s">
        <v>504</v>
      </c>
      <c r="B656" s="214">
        <v>133348</v>
      </c>
      <c r="C656" s="133" t="s">
        <v>6934</v>
      </c>
      <c r="D656" s="133" t="s">
        <v>5904</v>
      </c>
      <c r="E656" s="133" t="s">
        <v>5902</v>
      </c>
      <c r="F656" s="133" t="s">
        <v>5903</v>
      </c>
      <c r="G656" s="133">
        <v>0</v>
      </c>
      <c r="H656" s="133">
        <v>0</v>
      </c>
      <c r="I656" s="20"/>
      <c r="J656" s="20"/>
      <c r="K656" s="20"/>
      <c r="L656" s="20"/>
      <c r="M656" s="20"/>
      <c r="N656" s="20"/>
    </row>
    <row r="657" spans="1:14" x14ac:dyDescent="0.35">
      <c r="A657" s="214" t="s">
        <v>504</v>
      </c>
      <c r="B657" s="214">
        <v>136164</v>
      </c>
      <c r="C657" s="133" t="s">
        <v>522</v>
      </c>
      <c r="D657" s="133" t="s">
        <v>5904</v>
      </c>
      <c r="E657" s="133" t="s">
        <v>5907</v>
      </c>
      <c r="F657" s="133" t="s">
        <v>5908</v>
      </c>
      <c r="G657" s="133">
        <v>68</v>
      </c>
      <c r="H657" s="133">
        <v>73</v>
      </c>
      <c r="I657" s="20"/>
      <c r="J657" s="20"/>
      <c r="K657" s="20"/>
      <c r="L657" s="20"/>
      <c r="M657" s="20"/>
      <c r="N657" s="20"/>
    </row>
    <row r="658" spans="1:14" x14ac:dyDescent="0.35">
      <c r="A658" s="214" t="s">
        <v>504</v>
      </c>
      <c r="B658" s="214">
        <v>136947</v>
      </c>
      <c r="C658" s="133" t="s">
        <v>523</v>
      </c>
      <c r="D658" s="133" t="s">
        <v>5904</v>
      </c>
      <c r="E658" s="133" t="s">
        <v>5902</v>
      </c>
      <c r="F658" s="133" t="s">
        <v>5903</v>
      </c>
      <c r="G658" s="133">
        <v>0</v>
      </c>
      <c r="H658" s="133">
        <v>0</v>
      </c>
      <c r="I658" s="20"/>
      <c r="J658" s="20"/>
      <c r="K658" s="20"/>
      <c r="L658" s="20"/>
      <c r="M658" s="20"/>
      <c r="N658" s="20"/>
    </row>
    <row r="659" spans="1:14" x14ac:dyDescent="0.35">
      <c r="A659" s="214" t="s">
        <v>504</v>
      </c>
      <c r="B659" s="214">
        <v>137063</v>
      </c>
      <c r="C659" s="133" t="s">
        <v>524</v>
      </c>
      <c r="D659" s="133" t="s">
        <v>5904</v>
      </c>
      <c r="E659" s="133" t="s">
        <v>5907</v>
      </c>
      <c r="F659" s="133" t="s">
        <v>5908</v>
      </c>
      <c r="G659" s="133">
        <v>113</v>
      </c>
      <c r="H659" s="133">
        <v>96</v>
      </c>
      <c r="I659" s="20"/>
      <c r="J659" s="20"/>
      <c r="K659" s="20"/>
      <c r="L659" s="20"/>
      <c r="M659" s="20"/>
      <c r="N659" s="20"/>
    </row>
    <row r="660" spans="1:14" x14ac:dyDescent="0.35">
      <c r="A660" s="214" t="s">
        <v>504</v>
      </c>
      <c r="B660" s="214">
        <v>138565</v>
      </c>
      <c r="C660" s="133" t="s">
        <v>6421</v>
      </c>
      <c r="D660" s="133" t="s">
        <v>5904</v>
      </c>
      <c r="E660" s="133" t="s">
        <v>5906</v>
      </c>
      <c r="F660" s="133" t="s">
        <v>5906</v>
      </c>
      <c r="G660" s="133">
        <v>0</v>
      </c>
      <c r="H660" s="133">
        <v>1</v>
      </c>
      <c r="I660" s="20"/>
      <c r="J660" s="20"/>
      <c r="K660" s="20"/>
      <c r="L660" s="20"/>
      <c r="M660" s="20"/>
      <c r="N660" s="20"/>
    </row>
    <row r="661" spans="1:14" x14ac:dyDescent="0.35">
      <c r="A661" s="214" t="s">
        <v>504</v>
      </c>
      <c r="B661" s="214">
        <v>139409</v>
      </c>
      <c r="C661" s="133" t="s">
        <v>525</v>
      </c>
      <c r="D661" s="133" t="s">
        <v>5904</v>
      </c>
      <c r="E661" s="133" t="s">
        <v>5907</v>
      </c>
      <c r="F661" s="133" t="s">
        <v>5916</v>
      </c>
      <c r="G661" s="133">
        <v>81</v>
      </c>
      <c r="H661" s="133">
        <v>85</v>
      </c>
      <c r="I661" s="20"/>
      <c r="J661" s="20"/>
      <c r="K661" s="20"/>
      <c r="L661" s="20"/>
      <c r="M661" s="20"/>
      <c r="N661" s="20"/>
    </row>
    <row r="662" spans="1:14" x14ac:dyDescent="0.35">
      <c r="A662" s="214" t="s">
        <v>504</v>
      </c>
      <c r="B662" s="214">
        <v>143046</v>
      </c>
      <c r="C662" s="133" t="s">
        <v>526</v>
      </c>
      <c r="D662" s="133" t="s">
        <v>5904</v>
      </c>
      <c r="E662" s="133" t="s">
        <v>5902</v>
      </c>
      <c r="F662" s="133" t="s">
        <v>5903</v>
      </c>
      <c r="G662" s="133">
        <v>0</v>
      </c>
      <c r="H662" s="133">
        <v>0</v>
      </c>
      <c r="I662" s="20"/>
      <c r="J662" s="20"/>
      <c r="K662" s="20"/>
      <c r="L662" s="20"/>
      <c r="M662" s="20"/>
      <c r="N662" s="20"/>
    </row>
    <row r="663" spans="1:14" x14ac:dyDescent="0.35">
      <c r="A663" s="214" t="s">
        <v>504</v>
      </c>
      <c r="B663" s="214">
        <v>146036</v>
      </c>
      <c r="C663" s="133" t="s">
        <v>6935</v>
      </c>
      <c r="D663" s="133" t="s">
        <v>5904</v>
      </c>
      <c r="E663" s="133" t="s">
        <v>5902</v>
      </c>
      <c r="F663" s="133" t="s">
        <v>5914</v>
      </c>
      <c r="G663" s="133">
        <v>0</v>
      </c>
      <c r="H663" s="133">
        <v>0</v>
      </c>
      <c r="I663" s="20"/>
      <c r="J663" s="20"/>
      <c r="K663" s="20"/>
      <c r="L663" s="20"/>
      <c r="M663" s="20"/>
      <c r="N663" s="20"/>
    </row>
    <row r="664" spans="1:14" x14ac:dyDescent="0.35">
      <c r="A664" s="214" t="s">
        <v>6936</v>
      </c>
      <c r="B664" s="214">
        <v>109327</v>
      </c>
      <c r="C664" s="133" t="s">
        <v>528</v>
      </c>
      <c r="D664" s="133" t="s">
        <v>5904</v>
      </c>
      <c r="E664" s="133" t="s">
        <v>5907</v>
      </c>
      <c r="F664" s="133" t="s">
        <v>5911</v>
      </c>
      <c r="G664" s="133">
        <v>115</v>
      </c>
      <c r="H664" s="133">
        <v>103</v>
      </c>
      <c r="I664" s="20"/>
      <c r="J664" s="20"/>
      <c r="K664" s="20"/>
      <c r="L664" s="20"/>
      <c r="M664" s="20"/>
      <c r="N664" s="20"/>
    </row>
    <row r="665" spans="1:14" x14ac:dyDescent="0.35">
      <c r="A665" s="214" t="s">
        <v>6936</v>
      </c>
      <c r="B665" s="214">
        <v>109331</v>
      </c>
      <c r="C665" s="133" t="s">
        <v>529</v>
      </c>
      <c r="D665" s="133" t="s">
        <v>5904</v>
      </c>
      <c r="E665" s="133" t="s">
        <v>5907</v>
      </c>
      <c r="F665" s="133" t="s">
        <v>5911</v>
      </c>
      <c r="G665" s="133">
        <v>68</v>
      </c>
      <c r="H665" s="133">
        <v>82</v>
      </c>
      <c r="I665" s="20"/>
      <c r="J665" s="20"/>
      <c r="K665" s="20"/>
      <c r="L665" s="20"/>
      <c r="M665" s="20"/>
      <c r="N665" s="20"/>
    </row>
    <row r="666" spans="1:14" x14ac:dyDescent="0.35">
      <c r="A666" s="214" t="s">
        <v>6936</v>
      </c>
      <c r="B666" s="214">
        <v>109334</v>
      </c>
      <c r="C666" s="133" t="s">
        <v>530</v>
      </c>
      <c r="D666" s="133" t="s">
        <v>5904</v>
      </c>
      <c r="E666" s="133" t="s">
        <v>5902</v>
      </c>
      <c r="F666" s="133" t="s">
        <v>5903</v>
      </c>
      <c r="G666" s="133">
        <v>0</v>
      </c>
      <c r="H666" s="133">
        <v>0</v>
      </c>
      <c r="I666" s="20"/>
      <c r="J666" s="20"/>
      <c r="K666" s="20"/>
      <c r="L666" s="20"/>
      <c r="M666" s="20"/>
      <c r="N666" s="20"/>
    </row>
    <row r="667" spans="1:14" x14ac:dyDescent="0.35">
      <c r="A667" s="214" t="s">
        <v>6936</v>
      </c>
      <c r="B667" s="214">
        <v>109335</v>
      </c>
      <c r="C667" s="133" t="s">
        <v>531</v>
      </c>
      <c r="D667" s="133" t="s">
        <v>5904</v>
      </c>
      <c r="E667" s="133" t="s">
        <v>5902</v>
      </c>
      <c r="F667" s="133" t="s">
        <v>5903</v>
      </c>
      <c r="G667" s="133">
        <v>0</v>
      </c>
      <c r="H667" s="133">
        <v>0</v>
      </c>
      <c r="I667" s="20"/>
      <c r="J667" s="20"/>
      <c r="K667" s="20"/>
      <c r="L667" s="20"/>
      <c r="M667" s="20"/>
      <c r="N667" s="20"/>
    </row>
    <row r="668" spans="1:14" x14ac:dyDescent="0.35">
      <c r="A668" s="214" t="s">
        <v>6936</v>
      </c>
      <c r="B668" s="214">
        <v>109336</v>
      </c>
      <c r="C668" s="133" t="s">
        <v>532</v>
      </c>
      <c r="D668" s="133" t="s">
        <v>5904</v>
      </c>
      <c r="E668" s="133" t="s">
        <v>5902</v>
      </c>
      <c r="F668" s="133" t="s">
        <v>5903</v>
      </c>
      <c r="G668" s="133">
        <v>0</v>
      </c>
      <c r="H668" s="133">
        <v>0</v>
      </c>
      <c r="I668" s="20"/>
      <c r="J668" s="20"/>
      <c r="K668" s="20"/>
      <c r="L668" s="20"/>
      <c r="M668" s="20"/>
      <c r="N668" s="20"/>
    </row>
    <row r="669" spans="1:14" x14ac:dyDescent="0.35">
      <c r="A669" s="214" t="s">
        <v>6936</v>
      </c>
      <c r="B669" s="214">
        <v>109337</v>
      </c>
      <c r="C669" s="133" t="s">
        <v>533</v>
      </c>
      <c r="D669" s="133" t="s">
        <v>5901</v>
      </c>
      <c r="E669" s="133" t="s">
        <v>5902</v>
      </c>
      <c r="F669" s="133" t="s">
        <v>5903</v>
      </c>
      <c r="G669" s="133">
        <v>0</v>
      </c>
      <c r="H669" s="133">
        <v>0</v>
      </c>
      <c r="I669" s="20"/>
      <c r="J669" s="20"/>
      <c r="K669" s="20"/>
      <c r="L669" s="20"/>
      <c r="M669" s="20"/>
      <c r="N669" s="20"/>
    </row>
    <row r="670" spans="1:14" x14ac:dyDescent="0.35">
      <c r="A670" s="214" t="s">
        <v>6936</v>
      </c>
      <c r="B670" s="214">
        <v>109339</v>
      </c>
      <c r="C670" s="133" t="s">
        <v>534</v>
      </c>
      <c r="D670" s="133" t="s">
        <v>5904</v>
      </c>
      <c r="E670" s="133" t="s">
        <v>5902</v>
      </c>
      <c r="F670" s="133" t="s">
        <v>5903</v>
      </c>
      <c r="G670" s="133">
        <v>0</v>
      </c>
      <c r="H670" s="133">
        <v>0</v>
      </c>
      <c r="I670" s="20"/>
      <c r="J670" s="20"/>
      <c r="K670" s="20"/>
      <c r="L670" s="20"/>
      <c r="M670" s="20"/>
      <c r="N670" s="20"/>
    </row>
    <row r="671" spans="1:14" x14ac:dyDescent="0.35">
      <c r="A671" s="214" t="s">
        <v>6936</v>
      </c>
      <c r="B671" s="214">
        <v>109341</v>
      </c>
      <c r="C671" s="133" t="s">
        <v>535</v>
      </c>
      <c r="D671" s="133" t="s">
        <v>5904</v>
      </c>
      <c r="E671" s="133" t="s">
        <v>5902</v>
      </c>
      <c r="F671" s="133" t="s">
        <v>5903</v>
      </c>
      <c r="G671" s="133">
        <v>0</v>
      </c>
      <c r="H671" s="133">
        <v>0</v>
      </c>
      <c r="I671" s="20"/>
      <c r="J671" s="20"/>
      <c r="K671" s="20"/>
      <c r="L671" s="20"/>
      <c r="M671" s="20"/>
      <c r="N671" s="20"/>
    </row>
    <row r="672" spans="1:14" x14ac:dyDescent="0.35">
      <c r="A672" s="214" t="s">
        <v>6936</v>
      </c>
      <c r="B672" s="214">
        <v>109343</v>
      </c>
      <c r="C672" s="133" t="s">
        <v>6423</v>
      </c>
      <c r="D672" s="133" t="s">
        <v>5904</v>
      </c>
      <c r="E672" s="133" t="s">
        <v>5902</v>
      </c>
      <c r="F672" s="133" t="s">
        <v>5903</v>
      </c>
      <c r="G672" s="133">
        <v>0</v>
      </c>
      <c r="H672" s="133">
        <v>0</v>
      </c>
      <c r="I672" s="20"/>
      <c r="J672" s="20"/>
      <c r="K672" s="20"/>
      <c r="L672" s="20"/>
      <c r="M672" s="20"/>
      <c r="N672" s="20"/>
    </row>
    <row r="673" spans="1:14" x14ac:dyDescent="0.35">
      <c r="A673" s="214" t="s">
        <v>6936</v>
      </c>
      <c r="B673" s="214">
        <v>109345</v>
      </c>
      <c r="C673" s="133" t="s">
        <v>536</v>
      </c>
      <c r="D673" s="133" t="s">
        <v>5904</v>
      </c>
      <c r="E673" s="133" t="s">
        <v>5902</v>
      </c>
      <c r="F673" s="133" t="s">
        <v>5903</v>
      </c>
      <c r="G673" s="133">
        <v>0</v>
      </c>
      <c r="H673" s="133">
        <v>0</v>
      </c>
      <c r="I673" s="20"/>
      <c r="J673" s="20"/>
      <c r="K673" s="20"/>
      <c r="L673" s="20"/>
      <c r="M673" s="20"/>
      <c r="N673" s="20"/>
    </row>
    <row r="674" spans="1:14" x14ac:dyDescent="0.35">
      <c r="A674" s="214" t="s">
        <v>6936</v>
      </c>
      <c r="B674" s="214">
        <v>109369</v>
      </c>
      <c r="C674" s="133" t="s">
        <v>537</v>
      </c>
      <c r="D674" s="133" t="s">
        <v>5904</v>
      </c>
      <c r="E674" s="133" t="s">
        <v>5902</v>
      </c>
      <c r="F674" s="133" t="s">
        <v>5903</v>
      </c>
      <c r="G674" s="133">
        <v>0</v>
      </c>
      <c r="H674" s="133">
        <v>0</v>
      </c>
      <c r="I674" s="20"/>
      <c r="J674" s="20"/>
      <c r="K674" s="20"/>
      <c r="L674" s="20"/>
      <c r="M674" s="20"/>
      <c r="N674" s="20"/>
    </row>
    <row r="675" spans="1:14" x14ac:dyDescent="0.35">
      <c r="A675" s="214" t="s">
        <v>6936</v>
      </c>
      <c r="B675" s="214">
        <v>109370</v>
      </c>
      <c r="C675" s="133" t="s">
        <v>538</v>
      </c>
      <c r="D675" s="133" t="s">
        <v>5904</v>
      </c>
      <c r="E675" s="133" t="s">
        <v>5902</v>
      </c>
      <c r="F675" s="133" t="s">
        <v>5903</v>
      </c>
      <c r="G675" s="133">
        <v>0</v>
      </c>
      <c r="H675" s="133">
        <v>0</v>
      </c>
      <c r="I675" s="20"/>
      <c r="J675" s="20"/>
      <c r="K675" s="20"/>
      <c r="L675" s="20"/>
      <c r="M675" s="20"/>
      <c r="N675" s="20"/>
    </row>
    <row r="676" spans="1:14" x14ac:dyDescent="0.35">
      <c r="A676" s="214" t="s">
        <v>6936</v>
      </c>
      <c r="B676" s="214">
        <v>109371</v>
      </c>
      <c r="C676" s="133" t="s">
        <v>539</v>
      </c>
      <c r="D676" s="133" t="s">
        <v>5901</v>
      </c>
      <c r="E676" s="133" t="s">
        <v>5902</v>
      </c>
      <c r="F676" s="133" t="s">
        <v>5903</v>
      </c>
      <c r="G676" s="133">
        <v>0</v>
      </c>
      <c r="H676" s="133">
        <v>0</v>
      </c>
      <c r="I676" s="20"/>
      <c r="J676" s="20"/>
      <c r="K676" s="20"/>
      <c r="L676" s="20"/>
      <c r="M676" s="20"/>
      <c r="N676" s="20"/>
    </row>
    <row r="677" spans="1:14" x14ac:dyDescent="0.35">
      <c r="A677" s="214" t="s">
        <v>6936</v>
      </c>
      <c r="B677" s="214">
        <v>109382</v>
      </c>
      <c r="C677" s="133" t="s">
        <v>540</v>
      </c>
      <c r="D677" s="133" t="s">
        <v>5904</v>
      </c>
      <c r="E677" s="133" t="s">
        <v>5902</v>
      </c>
      <c r="F677" s="133" t="s">
        <v>5914</v>
      </c>
      <c r="G677" s="133">
        <v>0</v>
      </c>
      <c r="H677" s="133">
        <v>0</v>
      </c>
      <c r="I677" s="20"/>
      <c r="J677" s="20"/>
      <c r="K677" s="20"/>
      <c r="L677" s="20"/>
      <c r="M677" s="20"/>
      <c r="N677" s="20"/>
    </row>
    <row r="678" spans="1:14" x14ac:dyDescent="0.35">
      <c r="A678" s="214" t="s">
        <v>6936</v>
      </c>
      <c r="B678" s="214">
        <v>109385</v>
      </c>
      <c r="C678" s="133" t="s">
        <v>541</v>
      </c>
      <c r="D678" s="133" t="s">
        <v>5904</v>
      </c>
      <c r="E678" s="133" t="s">
        <v>5912</v>
      </c>
      <c r="F678" s="133" t="s">
        <v>5915</v>
      </c>
      <c r="G678" s="133">
        <v>2</v>
      </c>
      <c r="H678" s="133">
        <v>2</v>
      </c>
      <c r="I678" s="20"/>
      <c r="J678" s="20"/>
      <c r="K678" s="20"/>
      <c r="L678" s="20"/>
      <c r="M678" s="20"/>
      <c r="N678" s="20"/>
    </row>
    <row r="679" spans="1:14" x14ac:dyDescent="0.35">
      <c r="A679" s="214" t="s">
        <v>6936</v>
      </c>
      <c r="B679" s="214">
        <v>109386</v>
      </c>
      <c r="C679" s="133" t="s">
        <v>542</v>
      </c>
      <c r="D679" s="133" t="s">
        <v>5904</v>
      </c>
      <c r="E679" s="133" t="s">
        <v>5912</v>
      </c>
      <c r="F679" s="133" t="s">
        <v>5915</v>
      </c>
      <c r="G679" s="133">
        <v>4</v>
      </c>
      <c r="H679" s="133">
        <v>13</v>
      </c>
      <c r="I679" s="20"/>
      <c r="J679" s="20"/>
      <c r="K679" s="20"/>
      <c r="L679" s="20"/>
      <c r="M679" s="20"/>
      <c r="N679" s="20"/>
    </row>
    <row r="680" spans="1:14" x14ac:dyDescent="0.35">
      <c r="A680" s="214" t="s">
        <v>6936</v>
      </c>
      <c r="B680" s="214">
        <v>109391</v>
      </c>
      <c r="C680" s="133" t="s">
        <v>543</v>
      </c>
      <c r="D680" s="133" t="s">
        <v>5904</v>
      </c>
      <c r="E680" s="133" t="s">
        <v>5912</v>
      </c>
      <c r="F680" s="133" t="s">
        <v>5915</v>
      </c>
      <c r="G680" s="133">
        <v>1</v>
      </c>
      <c r="H680" s="133">
        <v>0</v>
      </c>
      <c r="I680" s="20"/>
      <c r="J680" s="20"/>
      <c r="K680" s="20"/>
      <c r="L680" s="20"/>
      <c r="M680" s="20"/>
      <c r="N680" s="20"/>
    </row>
    <row r="681" spans="1:14" x14ac:dyDescent="0.35">
      <c r="A681" s="214" t="s">
        <v>6936</v>
      </c>
      <c r="B681" s="214">
        <v>109393</v>
      </c>
      <c r="C681" s="133" t="s">
        <v>544</v>
      </c>
      <c r="D681" s="133" t="s">
        <v>5904</v>
      </c>
      <c r="E681" s="133" t="s">
        <v>5912</v>
      </c>
      <c r="F681" s="133" t="s">
        <v>5913</v>
      </c>
      <c r="G681" s="133">
        <v>6</v>
      </c>
      <c r="H681" s="133">
        <v>6</v>
      </c>
      <c r="I681" s="20"/>
      <c r="J681" s="20"/>
      <c r="K681" s="20"/>
      <c r="L681" s="20"/>
      <c r="M681" s="20"/>
      <c r="N681" s="20"/>
    </row>
    <row r="682" spans="1:14" x14ac:dyDescent="0.35">
      <c r="A682" s="214" t="s">
        <v>6936</v>
      </c>
      <c r="B682" s="214">
        <v>109410</v>
      </c>
      <c r="C682" s="133" t="s">
        <v>545</v>
      </c>
      <c r="D682" s="133" t="s">
        <v>5904</v>
      </c>
      <c r="E682" s="133" t="s">
        <v>5912</v>
      </c>
      <c r="F682" s="133" t="s">
        <v>5915</v>
      </c>
      <c r="G682" s="133">
        <v>0</v>
      </c>
      <c r="H682" s="133">
        <v>10</v>
      </c>
      <c r="I682" s="20"/>
      <c r="J682" s="20"/>
      <c r="K682" s="20"/>
      <c r="L682" s="20"/>
      <c r="M682" s="20"/>
      <c r="N682" s="20"/>
    </row>
    <row r="683" spans="1:14" x14ac:dyDescent="0.35">
      <c r="A683" s="214" t="s">
        <v>6936</v>
      </c>
      <c r="B683" s="214">
        <v>130391</v>
      </c>
      <c r="C683" s="133" t="s">
        <v>6424</v>
      </c>
      <c r="D683" s="133" t="s">
        <v>5904</v>
      </c>
      <c r="E683" s="133" t="s">
        <v>5902</v>
      </c>
      <c r="F683" s="133" t="s">
        <v>5903</v>
      </c>
      <c r="G683" s="133">
        <v>0</v>
      </c>
      <c r="H683" s="133">
        <v>0</v>
      </c>
      <c r="I683" s="20"/>
      <c r="J683" s="20"/>
      <c r="K683" s="20"/>
      <c r="L683" s="20"/>
      <c r="M683" s="20"/>
      <c r="N683" s="20"/>
    </row>
    <row r="684" spans="1:14" x14ac:dyDescent="0.35">
      <c r="A684" s="214" t="s">
        <v>6936</v>
      </c>
      <c r="B684" s="214">
        <v>132774</v>
      </c>
      <c r="C684" s="133" t="s">
        <v>546</v>
      </c>
      <c r="D684" s="133" t="s">
        <v>5904</v>
      </c>
      <c r="E684" s="133" t="s">
        <v>5902</v>
      </c>
      <c r="F684" s="133" t="s">
        <v>5903</v>
      </c>
      <c r="G684" s="133">
        <v>0</v>
      </c>
      <c r="H684" s="133">
        <v>0</v>
      </c>
      <c r="I684" s="20"/>
      <c r="J684" s="20"/>
      <c r="K684" s="20"/>
      <c r="L684" s="20"/>
      <c r="M684" s="20"/>
      <c r="N684" s="20"/>
    </row>
    <row r="685" spans="1:14" x14ac:dyDescent="0.35">
      <c r="A685" s="214" t="s">
        <v>6936</v>
      </c>
      <c r="B685" s="214">
        <v>133689</v>
      </c>
      <c r="C685" s="133" t="s">
        <v>547</v>
      </c>
      <c r="D685" s="133" t="s">
        <v>5904</v>
      </c>
      <c r="E685" s="133" t="s">
        <v>5906</v>
      </c>
      <c r="F685" s="133" t="s">
        <v>5906</v>
      </c>
      <c r="G685" s="133">
        <v>0</v>
      </c>
      <c r="H685" s="133">
        <v>2</v>
      </c>
      <c r="I685" s="20"/>
      <c r="J685" s="20"/>
      <c r="K685" s="20"/>
      <c r="L685" s="20"/>
      <c r="M685" s="20"/>
      <c r="N685" s="20"/>
    </row>
    <row r="686" spans="1:14" x14ac:dyDescent="0.35">
      <c r="A686" s="214" t="s">
        <v>6936</v>
      </c>
      <c r="B686" s="214">
        <v>135300</v>
      </c>
      <c r="C686" s="133" t="s">
        <v>548</v>
      </c>
      <c r="D686" s="133" t="s">
        <v>5904</v>
      </c>
      <c r="E686" s="133" t="s">
        <v>5907</v>
      </c>
      <c r="F686" s="133" t="s">
        <v>5908</v>
      </c>
      <c r="G686" s="133">
        <v>133</v>
      </c>
      <c r="H686" s="133">
        <v>129</v>
      </c>
      <c r="I686" s="20"/>
      <c r="J686" s="20"/>
      <c r="K686" s="20"/>
      <c r="L686" s="20"/>
      <c r="M686" s="20"/>
      <c r="N686" s="20"/>
    </row>
    <row r="687" spans="1:14" x14ac:dyDescent="0.35">
      <c r="A687" s="214" t="s">
        <v>6936</v>
      </c>
      <c r="B687" s="214">
        <v>135575</v>
      </c>
      <c r="C687" s="133" t="s">
        <v>6937</v>
      </c>
      <c r="D687" s="133" t="s">
        <v>5904</v>
      </c>
      <c r="E687" s="133" t="s">
        <v>5907</v>
      </c>
      <c r="F687" s="133" t="s">
        <v>5908</v>
      </c>
      <c r="G687" s="133">
        <v>63</v>
      </c>
      <c r="H687" s="133">
        <v>90</v>
      </c>
      <c r="I687" s="20"/>
      <c r="J687" s="20"/>
      <c r="K687" s="20"/>
      <c r="L687" s="20"/>
      <c r="M687" s="20"/>
      <c r="N687" s="20"/>
    </row>
    <row r="688" spans="1:14" x14ac:dyDescent="0.35">
      <c r="A688" s="214" t="s">
        <v>6936</v>
      </c>
      <c r="B688" s="214">
        <v>135581</v>
      </c>
      <c r="C688" s="133" t="s">
        <v>549</v>
      </c>
      <c r="D688" s="133" t="s">
        <v>5901</v>
      </c>
      <c r="E688" s="133" t="s">
        <v>5907</v>
      </c>
      <c r="F688" s="133" t="s">
        <v>5908</v>
      </c>
      <c r="G688" s="133">
        <v>140</v>
      </c>
      <c r="H688" s="133">
        <v>0</v>
      </c>
      <c r="I688" s="20"/>
      <c r="J688" s="20"/>
      <c r="K688" s="20"/>
      <c r="L688" s="20"/>
      <c r="M688" s="20"/>
      <c r="N688" s="20"/>
    </row>
    <row r="689" spans="1:14" x14ac:dyDescent="0.35">
      <c r="A689" s="214" t="s">
        <v>6936</v>
      </c>
      <c r="B689" s="214">
        <v>135597</v>
      </c>
      <c r="C689" s="133" t="s">
        <v>550</v>
      </c>
      <c r="D689" s="133" t="s">
        <v>5904</v>
      </c>
      <c r="E689" s="133" t="s">
        <v>5907</v>
      </c>
      <c r="F689" s="133" t="s">
        <v>5908</v>
      </c>
      <c r="G689" s="133">
        <v>94</v>
      </c>
      <c r="H689" s="133">
        <v>75</v>
      </c>
      <c r="I689" s="20"/>
      <c r="J689" s="20"/>
      <c r="K689" s="20"/>
      <c r="L689" s="20"/>
      <c r="M689" s="20"/>
      <c r="N689" s="20"/>
    </row>
    <row r="690" spans="1:14" x14ac:dyDescent="0.35">
      <c r="A690" s="214" t="s">
        <v>6936</v>
      </c>
      <c r="B690" s="214">
        <v>135663</v>
      </c>
      <c r="C690" s="133" t="s">
        <v>551</v>
      </c>
      <c r="D690" s="133" t="s">
        <v>5904</v>
      </c>
      <c r="E690" s="133" t="s">
        <v>5907</v>
      </c>
      <c r="F690" s="133" t="s">
        <v>5908</v>
      </c>
      <c r="G690" s="133">
        <v>89</v>
      </c>
      <c r="H690" s="133">
        <v>99</v>
      </c>
      <c r="I690" s="20"/>
      <c r="J690" s="20"/>
      <c r="K690" s="20"/>
      <c r="L690" s="20"/>
      <c r="M690" s="20"/>
      <c r="N690" s="20"/>
    </row>
    <row r="691" spans="1:14" x14ac:dyDescent="0.35">
      <c r="A691" s="214" t="s">
        <v>6936</v>
      </c>
      <c r="B691" s="214">
        <v>135671</v>
      </c>
      <c r="C691" s="133" t="s">
        <v>552</v>
      </c>
      <c r="D691" s="133" t="s">
        <v>5904</v>
      </c>
      <c r="E691" s="133" t="s">
        <v>5907</v>
      </c>
      <c r="F691" s="133" t="s">
        <v>5908</v>
      </c>
      <c r="G691" s="133">
        <v>72</v>
      </c>
      <c r="H691" s="133">
        <v>87</v>
      </c>
      <c r="I691" s="20"/>
      <c r="J691" s="20"/>
      <c r="K691" s="20"/>
      <c r="L691" s="20"/>
      <c r="M691" s="20"/>
      <c r="N691" s="20"/>
    </row>
    <row r="692" spans="1:14" x14ac:dyDescent="0.35">
      <c r="A692" s="214" t="s">
        <v>6936</v>
      </c>
      <c r="B692" s="214">
        <v>135959</v>
      </c>
      <c r="C692" s="133" t="s">
        <v>553</v>
      </c>
      <c r="D692" s="133" t="s">
        <v>5904</v>
      </c>
      <c r="E692" s="133" t="s">
        <v>5907</v>
      </c>
      <c r="F692" s="133" t="s">
        <v>5908</v>
      </c>
      <c r="G692" s="133">
        <v>103</v>
      </c>
      <c r="H692" s="133">
        <v>118</v>
      </c>
      <c r="I692" s="20"/>
      <c r="J692" s="20"/>
      <c r="K692" s="20"/>
      <c r="L692" s="20"/>
      <c r="M692" s="20"/>
      <c r="N692" s="20"/>
    </row>
    <row r="693" spans="1:14" x14ac:dyDescent="0.35">
      <c r="A693" s="214" t="s">
        <v>6936</v>
      </c>
      <c r="B693" s="214">
        <v>136822</v>
      </c>
      <c r="C693" s="133" t="s">
        <v>554</v>
      </c>
      <c r="D693" s="133" t="s">
        <v>5904</v>
      </c>
      <c r="E693" s="133" t="s">
        <v>5907</v>
      </c>
      <c r="F693" s="133" t="s">
        <v>5916</v>
      </c>
      <c r="G693" s="133">
        <v>109</v>
      </c>
      <c r="H693" s="133">
        <v>93</v>
      </c>
      <c r="I693" s="20"/>
      <c r="J693" s="20"/>
      <c r="K693" s="20"/>
      <c r="L693" s="20"/>
      <c r="M693" s="20"/>
      <c r="N693" s="20"/>
    </row>
    <row r="694" spans="1:14" x14ac:dyDescent="0.35">
      <c r="A694" s="214" t="s">
        <v>6936</v>
      </c>
      <c r="B694" s="214">
        <v>137440</v>
      </c>
      <c r="C694" s="133" t="s">
        <v>555</v>
      </c>
      <c r="D694" s="133" t="s">
        <v>5904</v>
      </c>
      <c r="E694" s="133" t="s">
        <v>5907</v>
      </c>
      <c r="F694" s="133" t="s">
        <v>5917</v>
      </c>
      <c r="G694" s="133">
        <v>112</v>
      </c>
      <c r="H694" s="133">
        <v>129</v>
      </c>
      <c r="I694" s="20"/>
      <c r="J694" s="20"/>
      <c r="K694" s="20"/>
      <c r="L694" s="20"/>
      <c r="M694" s="20"/>
      <c r="N694" s="20"/>
    </row>
    <row r="695" spans="1:14" x14ac:dyDescent="0.35">
      <c r="A695" s="214" t="s">
        <v>6936</v>
      </c>
      <c r="B695" s="214">
        <v>137583</v>
      </c>
      <c r="C695" s="133" t="s">
        <v>556</v>
      </c>
      <c r="D695" s="133" t="s">
        <v>5904</v>
      </c>
      <c r="E695" s="133" t="s">
        <v>5902</v>
      </c>
      <c r="F695" s="133" t="s">
        <v>5903</v>
      </c>
      <c r="G695" s="133">
        <v>0</v>
      </c>
      <c r="H695" s="133">
        <v>0</v>
      </c>
      <c r="I695" s="20"/>
      <c r="J695" s="20"/>
      <c r="K695" s="20"/>
      <c r="L695" s="20"/>
      <c r="M695" s="20"/>
      <c r="N695" s="20"/>
    </row>
    <row r="696" spans="1:14" x14ac:dyDescent="0.35">
      <c r="A696" s="214" t="s">
        <v>6936</v>
      </c>
      <c r="B696" s="214">
        <v>137627</v>
      </c>
      <c r="C696" s="133" t="s">
        <v>557</v>
      </c>
      <c r="D696" s="133" t="s">
        <v>5904</v>
      </c>
      <c r="E696" s="133" t="s">
        <v>5907</v>
      </c>
      <c r="F696" s="133" t="s">
        <v>5917</v>
      </c>
      <c r="G696" s="133">
        <v>99</v>
      </c>
      <c r="H696" s="133">
        <v>109</v>
      </c>
      <c r="I696" s="20"/>
      <c r="J696" s="20"/>
      <c r="K696" s="20"/>
      <c r="L696" s="20"/>
      <c r="M696" s="20"/>
      <c r="N696" s="20"/>
    </row>
    <row r="697" spans="1:14" x14ac:dyDescent="0.35">
      <c r="A697" s="214" t="s">
        <v>6936</v>
      </c>
      <c r="B697" s="214">
        <v>138204</v>
      </c>
      <c r="C697" s="133" t="s">
        <v>558</v>
      </c>
      <c r="D697" s="133" t="s">
        <v>5904</v>
      </c>
      <c r="E697" s="133" t="s">
        <v>5907</v>
      </c>
      <c r="F697" s="133" t="s">
        <v>5917</v>
      </c>
      <c r="G697" s="133">
        <v>94</v>
      </c>
      <c r="H697" s="133">
        <v>121</v>
      </c>
      <c r="I697" s="20"/>
      <c r="J697" s="20"/>
      <c r="K697" s="20"/>
      <c r="L697" s="20"/>
      <c r="M697" s="20"/>
      <c r="N697" s="20"/>
    </row>
    <row r="698" spans="1:14" x14ac:dyDescent="0.35">
      <c r="A698" s="214" t="s">
        <v>6936</v>
      </c>
      <c r="B698" s="214">
        <v>138448</v>
      </c>
      <c r="C698" s="133" t="s">
        <v>559</v>
      </c>
      <c r="D698" s="133" t="s">
        <v>5904</v>
      </c>
      <c r="E698" s="133" t="s">
        <v>5907</v>
      </c>
      <c r="F698" s="133" t="s">
        <v>5908</v>
      </c>
      <c r="G698" s="133">
        <v>101</v>
      </c>
      <c r="H698" s="133">
        <v>103</v>
      </c>
      <c r="I698" s="20"/>
      <c r="J698" s="20"/>
      <c r="K698" s="20"/>
      <c r="L698" s="20"/>
      <c r="M698" s="20"/>
      <c r="N698" s="20"/>
    </row>
    <row r="699" spans="1:14" x14ac:dyDescent="0.35">
      <c r="A699" s="214" t="s">
        <v>6936</v>
      </c>
      <c r="B699" s="214">
        <v>138855</v>
      </c>
      <c r="C699" s="133" t="s">
        <v>560</v>
      </c>
      <c r="D699" s="133" t="s">
        <v>5904</v>
      </c>
      <c r="E699" s="133" t="s">
        <v>5907</v>
      </c>
      <c r="F699" s="133" t="s">
        <v>5917</v>
      </c>
      <c r="G699" s="133">
        <v>102</v>
      </c>
      <c r="H699" s="133">
        <v>133</v>
      </c>
      <c r="I699" s="20"/>
      <c r="J699" s="20"/>
      <c r="K699" s="20"/>
      <c r="L699" s="20"/>
      <c r="M699" s="20"/>
      <c r="N699" s="20"/>
    </row>
    <row r="700" spans="1:14" x14ac:dyDescent="0.35">
      <c r="A700" s="214" t="s">
        <v>6936</v>
      </c>
      <c r="B700" s="214">
        <v>139049</v>
      </c>
      <c r="C700" s="133" t="s">
        <v>561</v>
      </c>
      <c r="D700" s="133" t="s">
        <v>5904</v>
      </c>
      <c r="E700" s="133" t="s">
        <v>5907</v>
      </c>
      <c r="F700" s="133" t="s">
        <v>5908</v>
      </c>
      <c r="G700" s="133">
        <v>64</v>
      </c>
      <c r="H700" s="133">
        <v>59</v>
      </c>
      <c r="I700" s="20"/>
      <c r="J700" s="20"/>
      <c r="K700" s="20"/>
      <c r="L700" s="20"/>
      <c r="M700" s="20"/>
      <c r="N700" s="20"/>
    </row>
    <row r="701" spans="1:14" x14ac:dyDescent="0.35">
      <c r="A701" s="214" t="s">
        <v>6936</v>
      </c>
      <c r="B701" s="214">
        <v>141652</v>
      </c>
      <c r="C701" s="133" t="s">
        <v>562</v>
      </c>
      <c r="D701" s="133" t="s">
        <v>5904</v>
      </c>
      <c r="E701" s="133" t="s">
        <v>5907</v>
      </c>
      <c r="F701" s="133" t="s">
        <v>5908</v>
      </c>
      <c r="G701" s="133">
        <v>138</v>
      </c>
      <c r="H701" s="133">
        <v>132</v>
      </c>
      <c r="I701" s="20"/>
      <c r="J701" s="20"/>
      <c r="K701" s="20"/>
      <c r="L701" s="20"/>
      <c r="M701" s="20"/>
      <c r="N701" s="20"/>
    </row>
    <row r="702" spans="1:14" x14ac:dyDescent="0.35">
      <c r="A702" s="214" t="s">
        <v>6936</v>
      </c>
      <c r="B702" s="214">
        <v>141705</v>
      </c>
      <c r="C702" s="133" t="s">
        <v>563</v>
      </c>
      <c r="D702" s="133" t="s">
        <v>5904</v>
      </c>
      <c r="E702" s="133" t="s">
        <v>5907</v>
      </c>
      <c r="F702" s="133" t="s">
        <v>5917</v>
      </c>
      <c r="G702" s="133">
        <v>94</v>
      </c>
      <c r="H702" s="133">
        <v>122</v>
      </c>
      <c r="I702" s="20"/>
      <c r="J702" s="20"/>
      <c r="K702" s="20"/>
      <c r="L702" s="20"/>
      <c r="M702" s="20"/>
      <c r="N702" s="20"/>
    </row>
    <row r="703" spans="1:14" x14ac:dyDescent="0.35">
      <c r="A703" s="214" t="s">
        <v>6936</v>
      </c>
      <c r="B703" s="214">
        <v>142569</v>
      </c>
      <c r="C703" s="133" t="s">
        <v>6938</v>
      </c>
      <c r="D703" s="133" t="s">
        <v>5904</v>
      </c>
      <c r="E703" s="133" t="s">
        <v>5906</v>
      </c>
      <c r="F703" s="133" t="s">
        <v>5909</v>
      </c>
      <c r="G703" s="133">
        <v>0</v>
      </c>
      <c r="H703" s="133">
        <v>0</v>
      </c>
      <c r="I703" s="20"/>
      <c r="J703" s="20"/>
      <c r="K703" s="20"/>
      <c r="L703" s="20"/>
      <c r="M703" s="20"/>
      <c r="N703" s="20"/>
    </row>
    <row r="704" spans="1:14" x14ac:dyDescent="0.35">
      <c r="A704" s="214" t="s">
        <v>6936</v>
      </c>
      <c r="B704" s="214">
        <v>142780</v>
      </c>
      <c r="C704" s="133" t="s">
        <v>564</v>
      </c>
      <c r="D704" s="133" t="s">
        <v>5904</v>
      </c>
      <c r="E704" s="133" t="s">
        <v>5912</v>
      </c>
      <c r="F704" s="133" t="s">
        <v>5925</v>
      </c>
      <c r="G704" s="133">
        <v>3</v>
      </c>
      <c r="H704" s="133">
        <v>14</v>
      </c>
      <c r="I704" s="20"/>
      <c r="J704" s="20"/>
      <c r="K704" s="20"/>
      <c r="L704" s="20"/>
      <c r="M704" s="20"/>
      <c r="N704" s="20"/>
    </row>
    <row r="705" spans="1:14" x14ac:dyDescent="0.35">
      <c r="A705" s="214" t="s">
        <v>6936</v>
      </c>
      <c r="B705" s="214">
        <v>144284</v>
      </c>
      <c r="C705" s="133" t="s">
        <v>565</v>
      </c>
      <c r="D705" s="133" t="s">
        <v>5904</v>
      </c>
      <c r="E705" s="133" t="s">
        <v>5906</v>
      </c>
      <c r="F705" s="133" t="s">
        <v>5921</v>
      </c>
      <c r="G705" s="133">
        <v>1</v>
      </c>
      <c r="H705" s="133">
        <v>2</v>
      </c>
      <c r="I705" s="20"/>
      <c r="J705" s="20"/>
      <c r="K705" s="20"/>
      <c r="L705" s="20"/>
      <c r="M705" s="20"/>
      <c r="N705" s="20"/>
    </row>
    <row r="706" spans="1:14" x14ac:dyDescent="0.35">
      <c r="A706" s="214" t="s">
        <v>6936</v>
      </c>
      <c r="B706" s="214">
        <v>144285</v>
      </c>
      <c r="C706" s="133" t="s">
        <v>566</v>
      </c>
      <c r="D706" s="133" t="s">
        <v>5904</v>
      </c>
      <c r="E706" s="133" t="s">
        <v>5906</v>
      </c>
      <c r="F706" s="133" t="s">
        <v>5921</v>
      </c>
      <c r="G706" s="133">
        <v>0</v>
      </c>
      <c r="H706" s="133">
        <v>1</v>
      </c>
      <c r="I706" s="20"/>
      <c r="J706" s="20"/>
      <c r="K706" s="20"/>
      <c r="L706" s="20"/>
      <c r="M706" s="20"/>
      <c r="N706" s="20"/>
    </row>
    <row r="707" spans="1:14" x14ac:dyDescent="0.35">
      <c r="A707" s="214" t="s">
        <v>6936</v>
      </c>
      <c r="B707" s="214">
        <v>144286</v>
      </c>
      <c r="C707" s="133" t="s">
        <v>567</v>
      </c>
      <c r="D707" s="133" t="s">
        <v>5905</v>
      </c>
      <c r="E707" s="133" t="s">
        <v>5912</v>
      </c>
      <c r="F707" s="133" t="s">
        <v>5920</v>
      </c>
      <c r="G707" s="133">
        <v>0</v>
      </c>
      <c r="H707" s="133">
        <v>6</v>
      </c>
      <c r="I707" s="20"/>
      <c r="J707" s="20"/>
      <c r="K707" s="20"/>
      <c r="L707" s="20"/>
      <c r="M707" s="20"/>
      <c r="N707" s="20"/>
    </row>
    <row r="708" spans="1:14" x14ac:dyDescent="0.35">
      <c r="A708" s="214" t="s">
        <v>6936</v>
      </c>
      <c r="B708" s="214">
        <v>144509</v>
      </c>
      <c r="C708" s="133" t="s">
        <v>568</v>
      </c>
      <c r="D708" s="133" t="s">
        <v>5904</v>
      </c>
      <c r="E708" s="133" t="s">
        <v>5907</v>
      </c>
      <c r="F708" s="133" t="s">
        <v>5908</v>
      </c>
      <c r="G708" s="133">
        <v>106</v>
      </c>
      <c r="H708" s="133">
        <v>116</v>
      </c>
      <c r="I708" s="20"/>
      <c r="J708" s="20"/>
      <c r="K708" s="20"/>
      <c r="L708" s="20"/>
      <c r="M708" s="20"/>
      <c r="N708" s="20"/>
    </row>
    <row r="709" spans="1:14" x14ac:dyDescent="0.35">
      <c r="A709" s="214" t="s">
        <v>6936</v>
      </c>
      <c r="B709" s="214">
        <v>144655</v>
      </c>
      <c r="C709" s="133" t="s">
        <v>6104</v>
      </c>
      <c r="D709" s="133" t="s">
        <v>5904</v>
      </c>
      <c r="E709" s="133" t="s">
        <v>5912</v>
      </c>
      <c r="F709" s="133" t="s">
        <v>5920</v>
      </c>
      <c r="G709" s="133">
        <v>1</v>
      </c>
      <c r="H709" s="133">
        <v>14</v>
      </c>
      <c r="I709" s="20"/>
      <c r="J709" s="20"/>
      <c r="K709" s="20"/>
      <c r="L709" s="20"/>
      <c r="M709" s="20"/>
      <c r="N709" s="20"/>
    </row>
    <row r="710" spans="1:14" x14ac:dyDescent="0.35">
      <c r="A710" s="214" t="s">
        <v>6936</v>
      </c>
      <c r="B710" s="214">
        <v>145398</v>
      </c>
      <c r="C710" s="133" t="s">
        <v>527</v>
      </c>
      <c r="D710" s="133" t="s">
        <v>5904</v>
      </c>
      <c r="E710" s="133" t="s">
        <v>5907</v>
      </c>
      <c r="F710" s="133" t="s">
        <v>5908</v>
      </c>
      <c r="G710" s="133">
        <v>107</v>
      </c>
      <c r="H710" s="133">
        <v>112</v>
      </c>
      <c r="I710" s="20"/>
      <c r="J710" s="20"/>
      <c r="K710" s="20"/>
      <c r="L710" s="20"/>
      <c r="M710" s="20"/>
      <c r="N710" s="20"/>
    </row>
    <row r="711" spans="1:14" x14ac:dyDescent="0.35">
      <c r="A711" s="214" t="s">
        <v>6936</v>
      </c>
      <c r="B711" s="214">
        <v>147072</v>
      </c>
      <c r="C711" s="133" t="s">
        <v>1310</v>
      </c>
      <c r="D711" s="133" t="s">
        <v>5904</v>
      </c>
      <c r="E711" s="133" t="s">
        <v>5907</v>
      </c>
      <c r="F711" s="133" t="s">
        <v>5916</v>
      </c>
      <c r="G711" s="133">
        <v>62</v>
      </c>
      <c r="H711" s="133">
        <v>59</v>
      </c>
      <c r="I711" s="20"/>
      <c r="J711" s="20"/>
      <c r="K711" s="20"/>
      <c r="L711" s="20"/>
      <c r="M711" s="20"/>
      <c r="N711" s="20"/>
    </row>
    <row r="712" spans="1:14" x14ac:dyDescent="0.35">
      <c r="A712" s="214" t="s">
        <v>6936</v>
      </c>
      <c r="B712" s="214">
        <v>147219</v>
      </c>
      <c r="C712" s="133" t="s">
        <v>6425</v>
      </c>
      <c r="D712" s="133" t="s">
        <v>5904</v>
      </c>
      <c r="E712" s="133" t="s">
        <v>5907</v>
      </c>
      <c r="F712" s="133" t="s">
        <v>5908</v>
      </c>
      <c r="G712" s="133">
        <v>88</v>
      </c>
      <c r="H712" s="133">
        <v>88</v>
      </c>
      <c r="I712" s="20"/>
      <c r="J712" s="20"/>
      <c r="K712" s="20"/>
      <c r="L712" s="20"/>
      <c r="M712" s="20"/>
      <c r="N712" s="20"/>
    </row>
    <row r="713" spans="1:14" x14ac:dyDescent="0.35">
      <c r="A713" s="214" t="s">
        <v>6936</v>
      </c>
      <c r="B713" s="214">
        <v>147470</v>
      </c>
      <c r="C713" s="133" t="s">
        <v>6939</v>
      </c>
      <c r="D713" s="133" t="s">
        <v>5904</v>
      </c>
      <c r="E713" s="133" t="s">
        <v>5902</v>
      </c>
      <c r="F713" s="133" t="s">
        <v>5903</v>
      </c>
      <c r="G713" s="133">
        <v>0</v>
      </c>
      <c r="H713" s="133">
        <v>0</v>
      </c>
      <c r="I713" s="20"/>
      <c r="J713" s="20"/>
      <c r="K713" s="20"/>
      <c r="L713" s="20"/>
      <c r="M713" s="20"/>
      <c r="N713" s="20"/>
    </row>
    <row r="714" spans="1:14" x14ac:dyDescent="0.35">
      <c r="A714" s="214" t="s">
        <v>6936</v>
      </c>
      <c r="B714" s="214">
        <v>147889</v>
      </c>
      <c r="C714" s="133" t="s">
        <v>6940</v>
      </c>
      <c r="D714" s="133" t="s">
        <v>5904</v>
      </c>
      <c r="E714" s="133" t="s">
        <v>5912</v>
      </c>
      <c r="F714" s="133" t="s">
        <v>5925</v>
      </c>
      <c r="G714" s="133">
        <v>2</v>
      </c>
      <c r="H714" s="133">
        <v>11</v>
      </c>
      <c r="I714" s="20"/>
      <c r="J714" s="20"/>
      <c r="K714" s="20"/>
      <c r="L714" s="20"/>
      <c r="M714" s="20"/>
      <c r="N714" s="20"/>
    </row>
    <row r="715" spans="1:14" x14ac:dyDescent="0.35">
      <c r="A715" s="214" t="s">
        <v>6936</v>
      </c>
      <c r="B715" s="214">
        <v>148296</v>
      </c>
      <c r="C715" s="133" t="s">
        <v>6941</v>
      </c>
      <c r="D715" s="133" t="s">
        <v>5904</v>
      </c>
      <c r="E715" s="133" t="s">
        <v>5912</v>
      </c>
      <c r="F715" s="133" t="s">
        <v>5920</v>
      </c>
      <c r="G715" s="133">
        <v>0</v>
      </c>
      <c r="H715" s="133">
        <v>0</v>
      </c>
      <c r="I715" s="20"/>
      <c r="J715" s="20"/>
      <c r="K715" s="20"/>
      <c r="L715" s="20"/>
      <c r="M715" s="20"/>
      <c r="N715" s="20"/>
    </row>
    <row r="716" spans="1:14" x14ac:dyDescent="0.35">
      <c r="A716" s="214" t="s">
        <v>6936</v>
      </c>
      <c r="B716" s="214">
        <v>148322</v>
      </c>
      <c r="C716" s="133" t="s">
        <v>6942</v>
      </c>
      <c r="D716" s="133" t="s">
        <v>5904</v>
      </c>
      <c r="E716" s="133" t="s">
        <v>5912</v>
      </c>
      <c r="F716" s="133" t="s">
        <v>5920</v>
      </c>
      <c r="G716" s="133">
        <v>2</v>
      </c>
      <c r="H716" s="133">
        <v>12</v>
      </c>
      <c r="I716" s="20"/>
      <c r="J716" s="20"/>
      <c r="K716" s="20"/>
      <c r="L716" s="20"/>
      <c r="M716" s="20"/>
      <c r="N716" s="20"/>
    </row>
    <row r="717" spans="1:14" x14ac:dyDescent="0.35">
      <c r="A717" s="214" t="s">
        <v>569</v>
      </c>
      <c r="B717" s="214">
        <v>101676</v>
      </c>
      <c r="C717" s="133" t="s">
        <v>570</v>
      </c>
      <c r="D717" s="133" t="s">
        <v>5905</v>
      </c>
      <c r="E717" s="133" t="s">
        <v>5907</v>
      </c>
      <c r="F717" s="133" t="s">
        <v>5911</v>
      </c>
      <c r="G717" s="133">
        <v>0</v>
      </c>
      <c r="H717" s="133">
        <v>128</v>
      </c>
      <c r="I717" s="20"/>
      <c r="J717" s="20"/>
      <c r="K717" s="20"/>
      <c r="L717" s="20"/>
      <c r="M717" s="20"/>
      <c r="N717" s="20"/>
    </row>
    <row r="718" spans="1:14" x14ac:dyDescent="0.35">
      <c r="A718" s="214" t="s">
        <v>569</v>
      </c>
      <c r="B718" s="214">
        <v>101680</v>
      </c>
      <c r="C718" s="133" t="s">
        <v>571</v>
      </c>
      <c r="D718" s="133" t="s">
        <v>5904</v>
      </c>
      <c r="E718" s="133" t="s">
        <v>5902</v>
      </c>
      <c r="F718" s="133" t="s">
        <v>5903</v>
      </c>
      <c r="G718" s="133">
        <v>0</v>
      </c>
      <c r="H718" s="133">
        <v>0</v>
      </c>
      <c r="I718" s="20"/>
      <c r="J718" s="20"/>
      <c r="K718" s="20"/>
      <c r="L718" s="20"/>
      <c r="M718" s="20"/>
      <c r="N718" s="20"/>
    </row>
    <row r="719" spans="1:14" x14ac:dyDescent="0.35">
      <c r="A719" s="214" t="s">
        <v>569</v>
      </c>
      <c r="B719" s="214">
        <v>101682</v>
      </c>
      <c r="C719" s="133" t="s">
        <v>572</v>
      </c>
      <c r="D719" s="133" t="s">
        <v>5905</v>
      </c>
      <c r="E719" s="133" t="s">
        <v>5902</v>
      </c>
      <c r="F719" s="133" t="s">
        <v>5903</v>
      </c>
      <c r="G719" s="133">
        <v>0</v>
      </c>
      <c r="H719" s="133">
        <v>0</v>
      </c>
      <c r="I719" s="20"/>
      <c r="J719" s="20"/>
      <c r="K719" s="20"/>
      <c r="L719" s="20"/>
      <c r="M719" s="20"/>
      <c r="N719" s="20"/>
    </row>
    <row r="720" spans="1:14" x14ac:dyDescent="0.35">
      <c r="A720" s="214" t="s">
        <v>569</v>
      </c>
      <c r="B720" s="214">
        <v>101683</v>
      </c>
      <c r="C720" s="133" t="s">
        <v>573</v>
      </c>
      <c r="D720" s="133" t="s">
        <v>5904</v>
      </c>
      <c r="E720" s="133" t="s">
        <v>5902</v>
      </c>
      <c r="F720" s="133" t="s">
        <v>5903</v>
      </c>
      <c r="G720" s="133">
        <v>0</v>
      </c>
      <c r="H720" s="133">
        <v>0</v>
      </c>
      <c r="I720" s="20"/>
      <c r="J720" s="20"/>
      <c r="K720" s="20"/>
      <c r="L720" s="20"/>
      <c r="M720" s="20"/>
      <c r="N720" s="20"/>
    </row>
    <row r="721" spans="1:14" x14ac:dyDescent="0.35">
      <c r="A721" s="214" t="s">
        <v>569</v>
      </c>
      <c r="B721" s="214">
        <v>101684</v>
      </c>
      <c r="C721" s="133" t="s">
        <v>574</v>
      </c>
      <c r="D721" s="133" t="s">
        <v>5904</v>
      </c>
      <c r="E721" s="133" t="s">
        <v>5902</v>
      </c>
      <c r="F721" s="133" t="s">
        <v>5903</v>
      </c>
      <c r="G721" s="133">
        <v>0</v>
      </c>
      <c r="H721" s="133">
        <v>0</v>
      </c>
      <c r="I721" s="20"/>
      <c r="J721" s="20"/>
      <c r="K721" s="20"/>
      <c r="L721" s="20"/>
      <c r="M721" s="20"/>
      <c r="N721" s="20"/>
    </row>
    <row r="722" spans="1:14" x14ac:dyDescent="0.35">
      <c r="A722" s="214" t="s">
        <v>569</v>
      </c>
      <c r="B722" s="214">
        <v>101685</v>
      </c>
      <c r="C722" s="133" t="s">
        <v>575</v>
      </c>
      <c r="D722" s="133" t="s">
        <v>5904</v>
      </c>
      <c r="E722" s="133" t="s">
        <v>5902</v>
      </c>
      <c r="F722" s="133" t="s">
        <v>5903</v>
      </c>
      <c r="G722" s="133">
        <v>0</v>
      </c>
      <c r="H722" s="133">
        <v>0</v>
      </c>
      <c r="I722" s="20"/>
      <c r="J722" s="20"/>
      <c r="K722" s="20"/>
      <c r="L722" s="20"/>
      <c r="M722" s="20"/>
      <c r="N722" s="20"/>
    </row>
    <row r="723" spans="1:14" x14ac:dyDescent="0.35">
      <c r="A723" s="214" t="s">
        <v>569</v>
      </c>
      <c r="B723" s="214">
        <v>101687</v>
      </c>
      <c r="C723" s="133" t="s">
        <v>576</v>
      </c>
      <c r="D723" s="133" t="s">
        <v>5904</v>
      </c>
      <c r="E723" s="133" t="s">
        <v>5902</v>
      </c>
      <c r="F723" s="133" t="s">
        <v>5903</v>
      </c>
      <c r="G723" s="133">
        <v>0</v>
      </c>
      <c r="H723" s="133">
        <v>0</v>
      </c>
      <c r="I723" s="20"/>
      <c r="J723" s="20"/>
      <c r="K723" s="20"/>
      <c r="L723" s="20"/>
      <c r="M723" s="20"/>
      <c r="N723" s="20"/>
    </row>
    <row r="724" spans="1:14" x14ac:dyDescent="0.35">
      <c r="A724" s="214" t="s">
        <v>569</v>
      </c>
      <c r="B724" s="214">
        <v>101690</v>
      </c>
      <c r="C724" s="133" t="s">
        <v>577</v>
      </c>
      <c r="D724" s="133" t="s">
        <v>5904</v>
      </c>
      <c r="E724" s="133" t="s">
        <v>5902</v>
      </c>
      <c r="F724" s="133" t="s">
        <v>5903</v>
      </c>
      <c r="G724" s="133">
        <v>0</v>
      </c>
      <c r="H724" s="133">
        <v>0</v>
      </c>
      <c r="I724" s="20"/>
      <c r="J724" s="20"/>
      <c r="K724" s="20"/>
      <c r="L724" s="20"/>
      <c r="M724" s="20"/>
      <c r="N724" s="20"/>
    </row>
    <row r="725" spans="1:14" x14ac:dyDescent="0.35">
      <c r="A725" s="214" t="s">
        <v>569</v>
      </c>
      <c r="B725" s="214">
        <v>101692</v>
      </c>
      <c r="C725" s="133" t="s">
        <v>578</v>
      </c>
      <c r="D725" s="133" t="s">
        <v>5901</v>
      </c>
      <c r="E725" s="133" t="s">
        <v>5902</v>
      </c>
      <c r="F725" s="133" t="s">
        <v>5903</v>
      </c>
      <c r="G725" s="133">
        <v>0</v>
      </c>
      <c r="H725" s="133">
        <v>0</v>
      </c>
      <c r="I725" s="20"/>
      <c r="J725" s="20"/>
      <c r="K725" s="20"/>
      <c r="L725" s="20"/>
      <c r="M725" s="20"/>
      <c r="N725" s="20"/>
    </row>
    <row r="726" spans="1:14" x14ac:dyDescent="0.35">
      <c r="A726" s="214" t="s">
        <v>569</v>
      </c>
      <c r="B726" s="214">
        <v>101693</v>
      </c>
      <c r="C726" s="133" t="s">
        <v>6428</v>
      </c>
      <c r="D726" s="133" t="s">
        <v>5904</v>
      </c>
      <c r="E726" s="133" t="s">
        <v>5902</v>
      </c>
      <c r="F726" s="133" t="s">
        <v>5903</v>
      </c>
      <c r="G726" s="133">
        <v>0</v>
      </c>
      <c r="H726" s="133">
        <v>0</v>
      </c>
      <c r="I726" s="20"/>
      <c r="J726" s="20"/>
      <c r="K726" s="20"/>
      <c r="L726" s="20"/>
      <c r="M726" s="20"/>
      <c r="N726" s="20"/>
    </row>
    <row r="727" spans="1:14" x14ac:dyDescent="0.35">
      <c r="A727" s="214" t="s">
        <v>569</v>
      </c>
      <c r="B727" s="214">
        <v>101695</v>
      </c>
      <c r="C727" s="133" t="s">
        <v>6943</v>
      </c>
      <c r="D727" s="133" t="s">
        <v>5905</v>
      </c>
      <c r="E727" s="133" t="s">
        <v>5902</v>
      </c>
      <c r="F727" s="133" t="s">
        <v>5903</v>
      </c>
      <c r="G727" s="133">
        <v>0</v>
      </c>
      <c r="H727" s="133">
        <v>0</v>
      </c>
      <c r="I727" s="20"/>
      <c r="J727" s="20"/>
      <c r="K727" s="20"/>
      <c r="L727" s="20"/>
      <c r="M727" s="20"/>
      <c r="N727" s="20"/>
    </row>
    <row r="728" spans="1:14" x14ac:dyDescent="0.35">
      <c r="A728" s="214" t="s">
        <v>569</v>
      </c>
      <c r="B728" s="214">
        <v>101697</v>
      </c>
      <c r="C728" s="133" t="s">
        <v>579</v>
      </c>
      <c r="D728" s="133" t="s">
        <v>5904</v>
      </c>
      <c r="E728" s="133" t="s">
        <v>5912</v>
      </c>
      <c r="F728" s="133" t="s">
        <v>5913</v>
      </c>
      <c r="G728" s="133">
        <v>7</v>
      </c>
      <c r="H728" s="133">
        <v>1</v>
      </c>
      <c r="I728" s="20"/>
      <c r="J728" s="20"/>
      <c r="K728" s="20"/>
      <c r="L728" s="20"/>
      <c r="M728" s="20"/>
      <c r="N728" s="20"/>
    </row>
    <row r="729" spans="1:14" x14ac:dyDescent="0.35">
      <c r="A729" s="214" t="s">
        <v>569</v>
      </c>
      <c r="B729" s="214">
        <v>131395</v>
      </c>
      <c r="C729" s="133" t="s">
        <v>580</v>
      </c>
      <c r="D729" s="133" t="s">
        <v>5904</v>
      </c>
      <c r="E729" s="133" t="s">
        <v>5902</v>
      </c>
      <c r="F729" s="133" t="s">
        <v>5914</v>
      </c>
      <c r="G729" s="133">
        <v>0</v>
      </c>
      <c r="H729" s="133">
        <v>0</v>
      </c>
      <c r="I729" s="20"/>
      <c r="J729" s="20"/>
      <c r="K729" s="20"/>
      <c r="L729" s="20"/>
      <c r="M729" s="20"/>
      <c r="N729" s="20"/>
    </row>
    <row r="730" spans="1:14" x14ac:dyDescent="0.35">
      <c r="A730" s="214" t="s">
        <v>569</v>
      </c>
      <c r="B730" s="214">
        <v>134175</v>
      </c>
      <c r="C730" s="133" t="s">
        <v>6427</v>
      </c>
      <c r="D730" s="133" t="s">
        <v>5904</v>
      </c>
      <c r="E730" s="133" t="s">
        <v>5902</v>
      </c>
      <c r="F730" s="133" t="s">
        <v>5903</v>
      </c>
      <c r="G730" s="133">
        <v>0</v>
      </c>
      <c r="H730" s="133">
        <v>0</v>
      </c>
      <c r="I730" s="20"/>
      <c r="J730" s="20"/>
      <c r="K730" s="20"/>
      <c r="L730" s="20"/>
      <c r="M730" s="20"/>
      <c r="N730" s="20"/>
    </row>
    <row r="731" spans="1:14" x14ac:dyDescent="0.35">
      <c r="A731" s="214" t="s">
        <v>569</v>
      </c>
      <c r="B731" s="214">
        <v>135232</v>
      </c>
      <c r="C731" s="133" t="s">
        <v>22</v>
      </c>
      <c r="D731" s="133" t="s">
        <v>5904</v>
      </c>
      <c r="E731" s="133" t="s">
        <v>5912</v>
      </c>
      <c r="F731" s="133" t="s">
        <v>5915</v>
      </c>
      <c r="G731" s="133">
        <v>5</v>
      </c>
      <c r="H731" s="133">
        <v>15</v>
      </c>
      <c r="I731" s="20"/>
      <c r="J731" s="20"/>
      <c r="K731" s="20"/>
      <c r="L731" s="20"/>
      <c r="M731" s="20"/>
      <c r="N731" s="20"/>
    </row>
    <row r="732" spans="1:14" x14ac:dyDescent="0.35">
      <c r="A732" s="214" t="s">
        <v>569</v>
      </c>
      <c r="B732" s="214">
        <v>135670</v>
      </c>
      <c r="C732" s="133" t="s">
        <v>581</v>
      </c>
      <c r="D732" s="133" t="s">
        <v>5904</v>
      </c>
      <c r="E732" s="133" t="s">
        <v>5902</v>
      </c>
      <c r="F732" s="133" t="s">
        <v>5914</v>
      </c>
      <c r="G732" s="133">
        <v>0</v>
      </c>
      <c r="H732" s="133">
        <v>0</v>
      </c>
      <c r="I732" s="20"/>
      <c r="J732" s="20"/>
      <c r="K732" s="20"/>
      <c r="L732" s="20"/>
      <c r="M732" s="20"/>
      <c r="N732" s="20"/>
    </row>
    <row r="733" spans="1:14" x14ac:dyDescent="0.35">
      <c r="A733" s="214" t="s">
        <v>569</v>
      </c>
      <c r="B733" s="214">
        <v>136228</v>
      </c>
      <c r="C733" s="133" t="s">
        <v>582</v>
      </c>
      <c r="D733" s="133" t="s">
        <v>5904</v>
      </c>
      <c r="E733" s="133" t="s">
        <v>5902</v>
      </c>
      <c r="F733" s="133" t="s">
        <v>5914</v>
      </c>
      <c r="G733" s="133">
        <v>0</v>
      </c>
      <c r="H733" s="133">
        <v>0</v>
      </c>
      <c r="I733" s="20"/>
      <c r="J733" s="20"/>
      <c r="K733" s="20"/>
      <c r="L733" s="20"/>
      <c r="M733" s="20"/>
      <c r="N733" s="20"/>
    </row>
    <row r="734" spans="1:14" x14ac:dyDescent="0.35">
      <c r="A734" s="214" t="s">
        <v>569</v>
      </c>
      <c r="B734" s="214">
        <v>136265</v>
      </c>
      <c r="C734" s="133" t="s">
        <v>583</v>
      </c>
      <c r="D734" s="133" t="s">
        <v>5904</v>
      </c>
      <c r="E734" s="133" t="s">
        <v>5902</v>
      </c>
      <c r="F734" s="133" t="s">
        <v>5914</v>
      </c>
      <c r="G734" s="133">
        <v>0</v>
      </c>
      <c r="H734" s="133">
        <v>0</v>
      </c>
      <c r="I734" s="20"/>
      <c r="J734" s="20"/>
      <c r="K734" s="20"/>
      <c r="L734" s="20"/>
      <c r="M734" s="20"/>
      <c r="N734" s="20"/>
    </row>
    <row r="735" spans="1:14" x14ac:dyDescent="0.35">
      <c r="A735" s="214" t="s">
        <v>569</v>
      </c>
      <c r="B735" s="214">
        <v>136281</v>
      </c>
      <c r="C735" s="133" t="s">
        <v>584</v>
      </c>
      <c r="D735" s="133" t="s">
        <v>5904</v>
      </c>
      <c r="E735" s="133" t="s">
        <v>5907</v>
      </c>
      <c r="F735" s="133" t="s">
        <v>5917</v>
      </c>
      <c r="G735" s="133">
        <v>54</v>
      </c>
      <c r="H735" s="133">
        <v>76</v>
      </c>
      <c r="I735" s="20"/>
      <c r="J735" s="20"/>
      <c r="K735" s="20"/>
      <c r="L735" s="20"/>
      <c r="M735" s="20"/>
      <c r="N735" s="20"/>
    </row>
    <row r="736" spans="1:14" x14ac:dyDescent="0.35">
      <c r="A736" s="214" t="s">
        <v>569</v>
      </c>
      <c r="B736" s="214">
        <v>136355</v>
      </c>
      <c r="C736" s="133" t="s">
        <v>585</v>
      </c>
      <c r="D736" s="133" t="s">
        <v>5904</v>
      </c>
      <c r="E736" s="133" t="s">
        <v>5907</v>
      </c>
      <c r="F736" s="133" t="s">
        <v>5917</v>
      </c>
      <c r="G736" s="133">
        <v>139</v>
      </c>
      <c r="H736" s="133">
        <v>132</v>
      </c>
      <c r="I736" s="20"/>
      <c r="J736" s="20"/>
      <c r="K736" s="20"/>
      <c r="L736" s="20"/>
      <c r="M736" s="20"/>
      <c r="N736" s="20"/>
    </row>
    <row r="737" spans="1:14" x14ac:dyDescent="0.35">
      <c r="A737" s="214" t="s">
        <v>569</v>
      </c>
      <c r="B737" s="214">
        <v>136464</v>
      </c>
      <c r="C737" s="133" t="s">
        <v>586</v>
      </c>
      <c r="D737" s="133" t="s">
        <v>5904</v>
      </c>
      <c r="E737" s="133" t="s">
        <v>5907</v>
      </c>
      <c r="F737" s="133" t="s">
        <v>5917</v>
      </c>
      <c r="G737" s="133">
        <v>87</v>
      </c>
      <c r="H737" s="133">
        <v>145</v>
      </c>
      <c r="I737" s="20"/>
      <c r="J737" s="20"/>
      <c r="K737" s="20"/>
      <c r="L737" s="20"/>
      <c r="M737" s="20"/>
      <c r="N737" s="20"/>
    </row>
    <row r="738" spans="1:14" x14ac:dyDescent="0.35">
      <c r="A738" s="214" t="s">
        <v>569</v>
      </c>
      <c r="B738" s="214">
        <v>136466</v>
      </c>
      <c r="C738" s="133" t="s">
        <v>587</v>
      </c>
      <c r="D738" s="133" t="s">
        <v>5904</v>
      </c>
      <c r="E738" s="133" t="s">
        <v>5907</v>
      </c>
      <c r="F738" s="133" t="s">
        <v>5917</v>
      </c>
      <c r="G738" s="133">
        <v>122</v>
      </c>
      <c r="H738" s="133">
        <v>116</v>
      </c>
      <c r="I738" s="20"/>
      <c r="J738" s="20"/>
      <c r="K738" s="20"/>
      <c r="L738" s="20"/>
      <c r="M738" s="20"/>
      <c r="N738" s="20"/>
    </row>
    <row r="739" spans="1:14" x14ac:dyDescent="0.35">
      <c r="A739" s="214" t="s">
        <v>569</v>
      </c>
      <c r="B739" s="214">
        <v>136467</v>
      </c>
      <c r="C739" s="133" t="s">
        <v>588</v>
      </c>
      <c r="D739" s="133" t="s">
        <v>5901</v>
      </c>
      <c r="E739" s="133" t="s">
        <v>5907</v>
      </c>
      <c r="F739" s="133" t="s">
        <v>5917</v>
      </c>
      <c r="G739" s="133">
        <v>174</v>
      </c>
      <c r="H739" s="133">
        <v>0</v>
      </c>
      <c r="I739" s="20"/>
      <c r="J739" s="20"/>
      <c r="K739" s="20"/>
      <c r="L739" s="20"/>
      <c r="M739" s="20"/>
      <c r="N739" s="20"/>
    </row>
    <row r="740" spans="1:14" x14ac:dyDescent="0.35">
      <c r="A740" s="214" t="s">
        <v>569</v>
      </c>
      <c r="B740" s="214">
        <v>136517</v>
      </c>
      <c r="C740" s="133" t="s">
        <v>589</v>
      </c>
      <c r="D740" s="133" t="s">
        <v>5905</v>
      </c>
      <c r="E740" s="133" t="s">
        <v>5907</v>
      </c>
      <c r="F740" s="133" t="s">
        <v>5917</v>
      </c>
      <c r="G740" s="133">
        <v>0</v>
      </c>
      <c r="H740" s="133">
        <v>239</v>
      </c>
      <c r="I740" s="20"/>
      <c r="J740" s="20"/>
      <c r="K740" s="20"/>
      <c r="L740" s="20"/>
      <c r="M740" s="20"/>
      <c r="N740" s="20"/>
    </row>
    <row r="741" spans="1:14" x14ac:dyDescent="0.35">
      <c r="A741" s="214" t="s">
        <v>569</v>
      </c>
      <c r="B741" s="214">
        <v>136540</v>
      </c>
      <c r="C741" s="133" t="s">
        <v>590</v>
      </c>
      <c r="D741" s="133" t="s">
        <v>5904</v>
      </c>
      <c r="E741" s="133" t="s">
        <v>5907</v>
      </c>
      <c r="F741" s="133" t="s">
        <v>5917</v>
      </c>
      <c r="G741" s="133">
        <v>104</v>
      </c>
      <c r="H741" s="133">
        <v>114</v>
      </c>
      <c r="I741" s="20"/>
      <c r="J741" s="20"/>
      <c r="K741" s="20"/>
      <c r="L741" s="20"/>
      <c r="M741" s="20"/>
      <c r="N741" s="20"/>
    </row>
    <row r="742" spans="1:14" x14ac:dyDescent="0.35">
      <c r="A742" s="214" t="s">
        <v>569</v>
      </c>
      <c r="B742" s="214">
        <v>136545</v>
      </c>
      <c r="C742" s="133" t="s">
        <v>591</v>
      </c>
      <c r="D742" s="133" t="s">
        <v>5904</v>
      </c>
      <c r="E742" s="133" t="s">
        <v>5907</v>
      </c>
      <c r="F742" s="133" t="s">
        <v>5917</v>
      </c>
      <c r="G742" s="133">
        <v>114</v>
      </c>
      <c r="H742" s="133">
        <v>108</v>
      </c>
      <c r="I742" s="20"/>
      <c r="J742" s="20"/>
      <c r="K742" s="20"/>
      <c r="L742" s="20"/>
      <c r="M742" s="20"/>
      <c r="N742" s="20"/>
    </row>
    <row r="743" spans="1:14" x14ac:dyDescent="0.35">
      <c r="A743" s="214" t="s">
        <v>569</v>
      </c>
      <c r="B743" s="214">
        <v>136551</v>
      </c>
      <c r="C743" s="133" t="s">
        <v>592</v>
      </c>
      <c r="D743" s="133" t="s">
        <v>5901</v>
      </c>
      <c r="E743" s="133" t="s">
        <v>5907</v>
      </c>
      <c r="F743" s="133" t="s">
        <v>5917</v>
      </c>
      <c r="G743" s="133">
        <v>160</v>
      </c>
      <c r="H743" s="133">
        <v>0</v>
      </c>
      <c r="I743" s="20"/>
      <c r="J743" s="20"/>
      <c r="K743" s="20"/>
      <c r="L743" s="20"/>
      <c r="M743" s="20"/>
      <c r="N743" s="20"/>
    </row>
    <row r="744" spans="1:14" x14ac:dyDescent="0.35">
      <c r="A744" s="214" t="s">
        <v>569</v>
      </c>
      <c r="B744" s="214">
        <v>136586</v>
      </c>
      <c r="C744" s="133" t="s">
        <v>593</v>
      </c>
      <c r="D744" s="133" t="s">
        <v>5905</v>
      </c>
      <c r="E744" s="133" t="s">
        <v>5907</v>
      </c>
      <c r="F744" s="133" t="s">
        <v>5917</v>
      </c>
      <c r="G744" s="133">
        <v>0</v>
      </c>
      <c r="H744" s="133">
        <v>219</v>
      </c>
      <c r="I744" s="20"/>
      <c r="J744" s="20"/>
      <c r="K744" s="20"/>
      <c r="L744" s="20"/>
      <c r="M744" s="20"/>
      <c r="N744" s="20"/>
    </row>
    <row r="745" spans="1:14" x14ac:dyDescent="0.35">
      <c r="A745" s="214" t="s">
        <v>569</v>
      </c>
      <c r="B745" s="214">
        <v>136644</v>
      </c>
      <c r="C745" s="133" t="s">
        <v>594</v>
      </c>
      <c r="D745" s="133" t="s">
        <v>5904</v>
      </c>
      <c r="E745" s="133" t="s">
        <v>5907</v>
      </c>
      <c r="F745" s="133" t="s">
        <v>5917</v>
      </c>
      <c r="G745" s="133">
        <v>123</v>
      </c>
      <c r="H745" s="133">
        <v>135</v>
      </c>
      <c r="I745" s="20"/>
      <c r="J745" s="20"/>
      <c r="K745" s="20"/>
      <c r="L745" s="20"/>
      <c r="M745" s="20"/>
      <c r="N745" s="20"/>
    </row>
    <row r="746" spans="1:14" x14ac:dyDescent="0.35">
      <c r="A746" s="214" t="s">
        <v>569</v>
      </c>
      <c r="B746" s="214">
        <v>136709</v>
      </c>
      <c r="C746" s="133" t="s">
        <v>595</v>
      </c>
      <c r="D746" s="133" t="s">
        <v>5901</v>
      </c>
      <c r="E746" s="133" t="s">
        <v>5907</v>
      </c>
      <c r="F746" s="133" t="s">
        <v>5917</v>
      </c>
      <c r="G746" s="133">
        <v>232</v>
      </c>
      <c r="H746" s="133">
        <v>0</v>
      </c>
      <c r="I746" s="20"/>
      <c r="J746" s="20"/>
      <c r="K746" s="20"/>
      <c r="L746" s="20"/>
      <c r="M746" s="20"/>
      <c r="N746" s="20"/>
    </row>
    <row r="747" spans="1:14" x14ac:dyDescent="0.35">
      <c r="A747" s="214" t="s">
        <v>569</v>
      </c>
      <c r="B747" s="214">
        <v>137006</v>
      </c>
      <c r="C747" s="133" t="s">
        <v>596</v>
      </c>
      <c r="D747" s="133" t="s">
        <v>5901</v>
      </c>
      <c r="E747" s="133" t="s">
        <v>5907</v>
      </c>
      <c r="F747" s="133" t="s">
        <v>5917</v>
      </c>
      <c r="G747" s="133">
        <v>240</v>
      </c>
      <c r="H747" s="133">
        <v>0</v>
      </c>
      <c r="I747" s="20"/>
      <c r="J747" s="20"/>
      <c r="K747" s="20"/>
      <c r="L747" s="20"/>
      <c r="M747" s="20"/>
      <c r="N747" s="20"/>
    </row>
    <row r="748" spans="1:14" x14ac:dyDescent="0.35">
      <c r="A748" s="214" t="s">
        <v>569</v>
      </c>
      <c r="B748" s="214">
        <v>137121</v>
      </c>
      <c r="C748" s="133" t="s">
        <v>597</v>
      </c>
      <c r="D748" s="133" t="s">
        <v>5904</v>
      </c>
      <c r="E748" s="133" t="s">
        <v>5907</v>
      </c>
      <c r="F748" s="133" t="s">
        <v>5908</v>
      </c>
      <c r="G748" s="133">
        <v>74</v>
      </c>
      <c r="H748" s="133">
        <v>125</v>
      </c>
      <c r="I748" s="20"/>
      <c r="J748" s="20"/>
      <c r="K748" s="20"/>
      <c r="L748" s="20"/>
      <c r="M748" s="20"/>
      <c r="N748" s="20"/>
    </row>
    <row r="749" spans="1:14" x14ac:dyDescent="0.35">
      <c r="A749" s="214" t="s">
        <v>569</v>
      </c>
      <c r="B749" s="214">
        <v>137379</v>
      </c>
      <c r="C749" s="133" t="s">
        <v>598</v>
      </c>
      <c r="D749" s="133" t="s">
        <v>5901</v>
      </c>
      <c r="E749" s="133" t="s">
        <v>5907</v>
      </c>
      <c r="F749" s="133" t="s">
        <v>5917</v>
      </c>
      <c r="G749" s="133">
        <v>187</v>
      </c>
      <c r="H749" s="133">
        <v>0</v>
      </c>
      <c r="I749" s="20"/>
      <c r="J749" s="20"/>
      <c r="K749" s="20"/>
      <c r="L749" s="20"/>
      <c r="M749" s="20"/>
      <c r="N749" s="20"/>
    </row>
    <row r="750" spans="1:14" x14ac:dyDescent="0.35">
      <c r="A750" s="214" t="s">
        <v>569</v>
      </c>
      <c r="B750" s="214">
        <v>138378</v>
      </c>
      <c r="C750" s="133" t="s">
        <v>6426</v>
      </c>
      <c r="D750" s="133" t="s">
        <v>5904</v>
      </c>
      <c r="E750" s="133" t="s">
        <v>5902</v>
      </c>
      <c r="F750" s="133" t="s">
        <v>5914</v>
      </c>
      <c r="G750" s="133">
        <v>0</v>
      </c>
      <c r="H750" s="133">
        <v>0</v>
      </c>
      <c r="I750" s="20"/>
      <c r="J750" s="20"/>
      <c r="K750" s="20"/>
      <c r="L750" s="20"/>
      <c r="M750" s="20"/>
      <c r="N750" s="20"/>
    </row>
    <row r="751" spans="1:14" x14ac:dyDescent="0.35">
      <c r="A751" s="214" t="s">
        <v>569</v>
      </c>
      <c r="B751" s="214">
        <v>138384</v>
      </c>
      <c r="C751" s="133" t="s">
        <v>599</v>
      </c>
      <c r="D751" s="133" t="s">
        <v>5904</v>
      </c>
      <c r="E751" s="133" t="s">
        <v>5902</v>
      </c>
      <c r="F751" s="133" t="s">
        <v>5903</v>
      </c>
      <c r="G751" s="133">
        <v>0</v>
      </c>
      <c r="H751" s="133">
        <v>0</v>
      </c>
      <c r="I751" s="20"/>
      <c r="J751" s="20"/>
      <c r="K751" s="20"/>
      <c r="L751" s="20"/>
      <c r="M751" s="20"/>
      <c r="N751" s="20"/>
    </row>
    <row r="752" spans="1:14" x14ac:dyDescent="0.35">
      <c r="A752" s="214" t="s">
        <v>569</v>
      </c>
      <c r="B752" s="214">
        <v>141116</v>
      </c>
      <c r="C752" s="133" t="s">
        <v>601</v>
      </c>
      <c r="D752" s="133" t="s">
        <v>5904</v>
      </c>
      <c r="E752" s="133" t="s">
        <v>5906</v>
      </c>
      <c r="F752" s="133" t="s">
        <v>5928</v>
      </c>
      <c r="G752" s="133">
        <v>0</v>
      </c>
      <c r="H752" s="133">
        <v>0</v>
      </c>
      <c r="I752" s="20"/>
      <c r="J752" s="20"/>
      <c r="K752" s="20"/>
      <c r="L752" s="20"/>
      <c r="M752" s="20"/>
      <c r="N752" s="20"/>
    </row>
    <row r="753" spans="1:14" x14ac:dyDescent="0.35">
      <c r="A753" s="214" t="s">
        <v>569</v>
      </c>
      <c r="B753" s="214">
        <v>141697</v>
      </c>
      <c r="C753" s="133" t="s">
        <v>602</v>
      </c>
      <c r="D753" s="133" t="s">
        <v>5904</v>
      </c>
      <c r="E753" s="133" t="s">
        <v>5902</v>
      </c>
      <c r="F753" s="133" t="s">
        <v>5914</v>
      </c>
      <c r="G753" s="133">
        <v>0</v>
      </c>
      <c r="H753" s="133">
        <v>0</v>
      </c>
      <c r="I753" s="20"/>
      <c r="J753" s="20"/>
      <c r="K753" s="20"/>
      <c r="L753" s="20"/>
      <c r="M753" s="20"/>
      <c r="N753" s="20"/>
    </row>
    <row r="754" spans="1:14" x14ac:dyDescent="0.35">
      <c r="A754" s="214" t="s">
        <v>569</v>
      </c>
      <c r="B754" s="214">
        <v>141989</v>
      </c>
      <c r="C754" s="133" t="s">
        <v>603</v>
      </c>
      <c r="D754" s="133" t="s">
        <v>5904</v>
      </c>
      <c r="E754" s="133" t="s">
        <v>5912</v>
      </c>
      <c r="F754" s="133" t="s">
        <v>5927</v>
      </c>
      <c r="G754" s="133">
        <v>1</v>
      </c>
      <c r="H754" s="133">
        <v>14</v>
      </c>
      <c r="I754" s="20"/>
      <c r="J754" s="20"/>
      <c r="K754" s="20"/>
      <c r="L754" s="20"/>
      <c r="M754" s="20"/>
      <c r="N754" s="20"/>
    </row>
    <row r="755" spans="1:14" x14ac:dyDescent="0.35">
      <c r="A755" s="214" t="s">
        <v>569</v>
      </c>
      <c r="B755" s="214">
        <v>143427</v>
      </c>
      <c r="C755" s="133" t="s">
        <v>604</v>
      </c>
      <c r="D755" s="133" t="s">
        <v>5904</v>
      </c>
      <c r="E755" s="133" t="s">
        <v>5907</v>
      </c>
      <c r="F755" s="133" t="s">
        <v>5908</v>
      </c>
      <c r="G755" s="133">
        <v>41</v>
      </c>
      <c r="H755" s="133">
        <v>35</v>
      </c>
      <c r="I755" s="20"/>
      <c r="J755" s="20"/>
      <c r="K755" s="20"/>
      <c r="L755" s="20"/>
      <c r="M755" s="20"/>
      <c r="N755" s="20"/>
    </row>
    <row r="756" spans="1:14" x14ac:dyDescent="0.35">
      <c r="A756" s="214" t="s">
        <v>569</v>
      </c>
      <c r="B756" s="214">
        <v>144465</v>
      </c>
      <c r="C756" s="133" t="s">
        <v>605</v>
      </c>
      <c r="D756" s="133" t="s">
        <v>5904</v>
      </c>
      <c r="E756" s="133" t="s">
        <v>5907</v>
      </c>
      <c r="F756" s="133" t="s">
        <v>5916</v>
      </c>
      <c r="G756" s="133">
        <v>101</v>
      </c>
      <c r="H756" s="133">
        <v>145</v>
      </c>
      <c r="I756" s="20"/>
      <c r="J756" s="20"/>
      <c r="K756" s="20"/>
      <c r="L756" s="20"/>
      <c r="M756" s="20"/>
      <c r="N756" s="20"/>
    </row>
    <row r="757" spans="1:14" x14ac:dyDescent="0.35">
      <c r="A757" s="214" t="s">
        <v>569</v>
      </c>
      <c r="B757" s="214">
        <v>144893</v>
      </c>
      <c r="C757" s="133" t="s">
        <v>606</v>
      </c>
      <c r="D757" s="133" t="s">
        <v>5904</v>
      </c>
      <c r="E757" s="133" t="s">
        <v>5912</v>
      </c>
      <c r="F757" s="133" t="s">
        <v>5920</v>
      </c>
      <c r="G757" s="133">
        <v>23</v>
      </c>
      <c r="H757" s="133">
        <v>32</v>
      </c>
      <c r="I757" s="20"/>
      <c r="J757" s="20"/>
      <c r="K757" s="20"/>
      <c r="L757" s="20"/>
      <c r="M757" s="20"/>
      <c r="N757" s="20"/>
    </row>
    <row r="758" spans="1:14" x14ac:dyDescent="0.35">
      <c r="A758" s="214" t="s">
        <v>569</v>
      </c>
      <c r="B758" s="214">
        <v>145868</v>
      </c>
      <c r="C758" s="133" t="s">
        <v>6105</v>
      </c>
      <c r="D758" s="133" t="s">
        <v>5905</v>
      </c>
      <c r="E758" s="133" t="s">
        <v>5907</v>
      </c>
      <c r="F758" s="133" t="s">
        <v>5916</v>
      </c>
      <c r="G758" s="133">
        <v>0</v>
      </c>
      <c r="H758" s="133">
        <v>180</v>
      </c>
      <c r="I758" s="20"/>
      <c r="J758" s="20"/>
      <c r="K758" s="20"/>
      <c r="L758" s="20"/>
      <c r="M758" s="20"/>
      <c r="N758" s="20"/>
    </row>
    <row r="759" spans="1:14" x14ac:dyDescent="0.35">
      <c r="A759" s="214" t="s">
        <v>607</v>
      </c>
      <c r="B759" s="214">
        <v>110484</v>
      </c>
      <c r="C759" s="133" t="s">
        <v>609</v>
      </c>
      <c r="D759" s="133" t="s">
        <v>5904</v>
      </c>
      <c r="E759" s="133" t="s">
        <v>5907</v>
      </c>
      <c r="F759" s="133" t="s">
        <v>5910</v>
      </c>
      <c r="G759" s="133">
        <v>91</v>
      </c>
      <c r="H759" s="133">
        <v>122</v>
      </c>
      <c r="I759" s="20"/>
      <c r="J759" s="20"/>
      <c r="K759" s="20"/>
      <c r="L759" s="20"/>
      <c r="M759" s="20"/>
      <c r="N759" s="20"/>
    </row>
    <row r="760" spans="1:14" x14ac:dyDescent="0.35">
      <c r="A760" s="214" t="s">
        <v>607</v>
      </c>
      <c r="B760" s="214">
        <v>110488</v>
      </c>
      <c r="C760" s="133" t="s">
        <v>610</v>
      </c>
      <c r="D760" s="133" t="s">
        <v>5904</v>
      </c>
      <c r="E760" s="133" t="s">
        <v>5907</v>
      </c>
      <c r="F760" s="133" t="s">
        <v>5924</v>
      </c>
      <c r="G760" s="133">
        <v>108</v>
      </c>
      <c r="H760" s="133">
        <v>135</v>
      </c>
      <c r="I760" s="20"/>
      <c r="J760" s="20"/>
      <c r="K760" s="20"/>
      <c r="L760" s="20"/>
      <c r="M760" s="20"/>
      <c r="N760" s="20"/>
    </row>
    <row r="761" spans="1:14" x14ac:dyDescent="0.35">
      <c r="A761" s="214" t="s">
        <v>607</v>
      </c>
      <c r="B761" s="214">
        <v>110497</v>
      </c>
      <c r="C761" s="133" t="s">
        <v>611</v>
      </c>
      <c r="D761" s="133" t="s">
        <v>5904</v>
      </c>
      <c r="E761" s="133" t="s">
        <v>5907</v>
      </c>
      <c r="F761" s="133" t="s">
        <v>5910</v>
      </c>
      <c r="G761" s="133">
        <v>87</v>
      </c>
      <c r="H761" s="133">
        <v>100</v>
      </c>
      <c r="I761" s="20"/>
      <c r="J761" s="20"/>
      <c r="K761" s="20"/>
      <c r="L761" s="20"/>
      <c r="M761" s="20"/>
      <c r="N761" s="20"/>
    </row>
    <row r="762" spans="1:14" x14ac:dyDescent="0.35">
      <c r="A762" s="214" t="s">
        <v>607</v>
      </c>
      <c r="B762" s="214">
        <v>110500</v>
      </c>
      <c r="C762" s="133" t="s">
        <v>612</v>
      </c>
      <c r="D762" s="133" t="s">
        <v>5904</v>
      </c>
      <c r="E762" s="133" t="s">
        <v>5907</v>
      </c>
      <c r="F762" s="133" t="s">
        <v>5924</v>
      </c>
      <c r="G762" s="133">
        <v>71</v>
      </c>
      <c r="H762" s="133">
        <v>79</v>
      </c>
      <c r="I762" s="20"/>
      <c r="J762" s="20"/>
      <c r="K762" s="20"/>
      <c r="L762" s="20"/>
      <c r="M762" s="20"/>
      <c r="N762" s="20"/>
    </row>
    <row r="763" spans="1:14" x14ac:dyDescent="0.35">
      <c r="A763" s="214" t="s">
        <v>607</v>
      </c>
      <c r="B763" s="214">
        <v>110516</v>
      </c>
      <c r="C763" s="133" t="s">
        <v>613</v>
      </c>
      <c r="D763" s="133" t="s">
        <v>5904</v>
      </c>
      <c r="E763" s="133" t="s">
        <v>5907</v>
      </c>
      <c r="F763" s="133" t="s">
        <v>5911</v>
      </c>
      <c r="G763" s="133">
        <v>171</v>
      </c>
      <c r="H763" s="133">
        <v>158</v>
      </c>
      <c r="I763" s="20"/>
      <c r="J763" s="20"/>
      <c r="K763" s="20"/>
      <c r="L763" s="20"/>
      <c r="M763" s="20"/>
      <c r="N763" s="20"/>
    </row>
    <row r="764" spans="1:14" x14ac:dyDescent="0.35">
      <c r="A764" s="214" t="s">
        <v>607</v>
      </c>
      <c r="B764" s="214">
        <v>110533</v>
      </c>
      <c r="C764" s="133" t="s">
        <v>614</v>
      </c>
      <c r="D764" s="133" t="s">
        <v>5904</v>
      </c>
      <c r="E764" s="133" t="s">
        <v>5907</v>
      </c>
      <c r="F764" s="133" t="s">
        <v>5924</v>
      </c>
      <c r="G764" s="133">
        <v>95</v>
      </c>
      <c r="H764" s="133">
        <v>95</v>
      </c>
      <c r="I764" s="20"/>
      <c r="J764" s="20"/>
      <c r="K764" s="20"/>
      <c r="L764" s="20"/>
      <c r="M764" s="20"/>
      <c r="N764" s="20"/>
    </row>
    <row r="765" spans="1:14" x14ac:dyDescent="0.35">
      <c r="A765" s="214" t="s">
        <v>607</v>
      </c>
      <c r="B765" s="214">
        <v>110536</v>
      </c>
      <c r="C765" s="133" t="s">
        <v>615</v>
      </c>
      <c r="D765" s="133" t="s">
        <v>5904</v>
      </c>
      <c r="E765" s="133" t="s">
        <v>5902</v>
      </c>
      <c r="F765" s="133" t="s">
        <v>5903</v>
      </c>
      <c r="G765" s="133">
        <v>0</v>
      </c>
      <c r="H765" s="133">
        <v>0</v>
      </c>
      <c r="I765" s="20"/>
      <c r="J765" s="20"/>
      <c r="K765" s="20"/>
      <c r="L765" s="20"/>
      <c r="M765" s="20"/>
      <c r="N765" s="20"/>
    </row>
    <row r="766" spans="1:14" x14ac:dyDescent="0.35">
      <c r="A766" s="214" t="s">
        <v>607</v>
      </c>
      <c r="B766" s="214">
        <v>110537</v>
      </c>
      <c r="C766" s="133" t="s">
        <v>616</v>
      </c>
      <c r="D766" s="133" t="s">
        <v>5905</v>
      </c>
      <c r="E766" s="133" t="s">
        <v>5902</v>
      </c>
      <c r="F766" s="133" t="s">
        <v>5903</v>
      </c>
      <c r="G766" s="133">
        <v>0</v>
      </c>
      <c r="H766" s="133">
        <v>0</v>
      </c>
      <c r="I766" s="20"/>
      <c r="J766" s="20"/>
      <c r="K766" s="20"/>
      <c r="L766" s="20"/>
      <c r="M766" s="20"/>
      <c r="N766" s="20"/>
    </row>
    <row r="767" spans="1:14" x14ac:dyDescent="0.35">
      <c r="A767" s="214" t="s">
        <v>607</v>
      </c>
      <c r="B767" s="214">
        <v>110538</v>
      </c>
      <c r="C767" s="133" t="s">
        <v>617</v>
      </c>
      <c r="D767" s="133" t="s">
        <v>5901</v>
      </c>
      <c r="E767" s="133" t="s">
        <v>5902</v>
      </c>
      <c r="F767" s="133" t="s">
        <v>5903</v>
      </c>
      <c r="G767" s="133">
        <v>0</v>
      </c>
      <c r="H767" s="133">
        <v>0</v>
      </c>
      <c r="I767" s="20"/>
      <c r="J767" s="20"/>
      <c r="K767" s="20"/>
      <c r="L767" s="20"/>
      <c r="M767" s="20"/>
      <c r="N767" s="20"/>
    </row>
    <row r="768" spans="1:14" x14ac:dyDescent="0.35">
      <c r="A768" s="214" t="s">
        <v>607</v>
      </c>
      <c r="B768" s="214">
        <v>110539</v>
      </c>
      <c r="C768" s="133" t="s">
        <v>6944</v>
      </c>
      <c r="D768" s="133" t="s">
        <v>5901</v>
      </c>
      <c r="E768" s="133" t="s">
        <v>5902</v>
      </c>
      <c r="F768" s="133" t="s">
        <v>5903</v>
      </c>
      <c r="G768" s="133">
        <v>0</v>
      </c>
      <c r="H768" s="133">
        <v>0</v>
      </c>
      <c r="I768" s="20"/>
      <c r="J768" s="20"/>
      <c r="K768" s="20"/>
      <c r="L768" s="20"/>
      <c r="M768" s="20"/>
      <c r="N768" s="20"/>
    </row>
    <row r="769" spans="1:14" x14ac:dyDescent="0.35">
      <c r="A769" s="214" t="s">
        <v>607</v>
      </c>
      <c r="B769" s="214">
        <v>110540</v>
      </c>
      <c r="C769" s="133" t="s">
        <v>618</v>
      </c>
      <c r="D769" s="133" t="s">
        <v>5905</v>
      </c>
      <c r="E769" s="133" t="s">
        <v>5902</v>
      </c>
      <c r="F769" s="133" t="s">
        <v>5903</v>
      </c>
      <c r="G769" s="133">
        <v>0</v>
      </c>
      <c r="H769" s="133">
        <v>0</v>
      </c>
      <c r="I769" s="20"/>
      <c r="J769" s="20"/>
      <c r="K769" s="20"/>
      <c r="L769" s="20"/>
      <c r="M769" s="20"/>
      <c r="N769" s="20"/>
    </row>
    <row r="770" spans="1:14" x14ac:dyDescent="0.35">
      <c r="A770" s="214" t="s">
        <v>607</v>
      </c>
      <c r="B770" s="214">
        <v>110541</v>
      </c>
      <c r="C770" s="133" t="s">
        <v>619</v>
      </c>
      <c r="D770" s="133" t="s">
        <v>5904</v>
      </c>
      <c r="E770" s="133" t="s">
        <v>5902</v>
      </c>
      <c r="F770" s="133" t="s">
        <v>5903</v>
      </c>
      <c r="G770" s="133">
        <v>0</v>
      </c>
      <c r="H770" s="133">
        <v>0</v>
      </c>
      <c r="I770" s="20"/>
      <c r="J770" s="20"/>
      <c r="K770" s="20"/>
      <c r="L770" s="20"/>
      <c r="M770" s="20"/>
      <c r="N770" s="20"/>
    </row>
    <row r="771" spans="1:14" x14ac:dyDescent="0.35">
      <c r="A771" s="214" t="s">
        <v>607</v>
      </c>
      <c r="B771" s="214">
        <v>110543</v>
      </c>
      <c r="C771" s="133" t="s">
        <v>6945</v>
      </c>
      <c r="D771" s="133" t="s">
        <v>5901</v>
      </c>
      <c r="E771" s="133" t="s">
        <v>5902</v>
      </c>
      <c r="F771" s="133" t="s">
        <v>5903</v>
      </c>
      <c r="G771" s="133">
        <v>0</v>
      </c>
      <c r="H771" s="133">
        <v>0</v>
      </c>
      <c r="I771" s="20"/>
      <c r="J771" s="20"/>
      <c r="K771" s="20"/>
      <c r="L771" s="20"/>
      <c r="M771" s="20"/>
      <c r="N771" s="20"/>
    </row>
    <row r="772" spans="1:14" x14ac:dyDescent="0.35">
      <c r="A772" s="214" t="s">
        <v>607</v>
      </c>
      <c r="B772" s="214">
        <v>110544</v>
      </c>
      <c r="C772" s="133" t="s">
        <v>620</v>
      </c>
      <c r="D772" s="133" t="s">
        <v>5901</v>
      </c>
      <c r="E772" s="133" t="s">
        <v>5902</v>
      </c>
      <c r="F772" s="133" t="s">
        <v>5903</v>
      </c>
      <c r="G772" s="133">
        <v>0</v>
      </c>
      <c r="H772" s="133">
        <v>0</v>
      </c>
      <c r="I772" s="20"/>
      <c r="J772" s="20"/>
      <c r="K772" s="20"/>
      <c r="L772" s="20"/>
      <c r="M772" s="20"/>
      <c r="N772" s="20"/>
    </row>
    <row r="773" spans="1:14" x14ac:dyDescent="0.35">
      <c r="A773" s="214" t="s">
        <v>607</v>
      </c>
      <c r="B773" s="214">
        <v>110545</v>
      </c>
      <c r="C773" s="133" t="s">
        <v>621</v>
      </c>
      <c r="D773" s="133" t="s">
        <v>5901</v>
      </c>
      <c r="E773" s="133" t="s">
        <v>5902</v>
      </c>
      <c r="F773" s="133" t="s">
        <v>5903</v>
      </c>
      <c r="G773" s="133">
        <v>0</v>
      </c>
      <c r="H773" s="133">
        <v>0</v>
      </c>
      <c r="I773" s="20"/>
      <c r="J773" s="20"/>
      <c r="K773" s="20"/>
      <c r="L773" s="20"/>
      <c r="M773" s="20"/>
      <c r="N773" s="20"/>
    </row>
    <row r="774" spans="1:14" x14ac:dyDescent="0.35">
      <c r="A774" s="214" t="s">
        <v>607</v>
      </c>
      <c r="B774" s="214">
        <v>110546</v>
      </c>
      <c r="C774" s="133" t="s">
        <v>6946</v>
      </c>
      <c r="D774" s="133" t="s">
        <v>5904</v>
      </c>
      <c r="E774" s="133" t="s">
        <v>5902</v>
      </c>
      <c r="F774" s="133" t="s">
        <v>5903</v>
      </c>
      <c r="G774" s="133">
        <v>0</v>
      </c>
      <c r="H774" s="133">
        <v>0</v>
      </c>
      <c r="I774" s="20"/>
      <c r="J774" s="20"/>
      <c r="K774" s="20"/>
      <c r="L774" s="20"/>
      <c r="M774" s="20"/>
      <c r="N774" s="20"/>
    </row>
    <row r="775" spans="1:14" x14ac:dyDescent="0.35">
      <c r="A775" s="214" t="s">
        <v>607</v>
      </c>
      <c r="B775" s="214">
        <v>110547</v>
      </c>
      <c r="C775" s="133" t="s">
        <v>6947</v>
      </c>
      <c r="D775" s="133" t="s">
        <v>5901</v>
      </c>
      <c r="E775" s="133" t="s">
        <v>5902</v>
      </c>
      <c r="F775" s="133" t="s">
        <v>5903</v>
      </c>
      <c r="G775" s="133">
        <v>0</v>
      </c>
      <c r="H775" s="133">
        <v>0</v>
      </c>
      <c r="I775" s="20"/>
      <c r="J775" s="20"/>
      <c r="K775" s="20"/>
      <c r="L775" s="20"/>
      <c r="M775" s="20"/>
      <c r="N775" s="20"/>
    </row>
    <row r="776" spans="1:14" x14ac:dyDescent="0.35">
      <c r="A776" s="214" t="s">
        <v>607</v>
      </c>
      <c r="B776" s="214">
        <v>110548</v>
      </c>
      <c r="C776" s="133" t="s">
        <v>622</v>
      </c>
      <c r="D776" s="133" t="s">
        <v>5904</v>
      </c>
      <c r="E776" s="133" t="s">
        <v>5902</v>
      </c>
      <c r="F776" s="133" t="s">
        <v>5903</v>
      </c>
      <c r="G776" s="133">
        <v>0</v>
      </c>
      <c r="H776" s="133">
        <v>0</v>
      </c>
      <c r="I776" s="20"/>
      <c r="J776" s="20"/>
      <c r="K776" s="20"/>
      <c r="L776" s="20"/>
      <c r="M776" s="20"/>
      <c r="N776" s="20"/>
    </row>
    <row r="777" spans="1:14" x14ac:dyDescent="0.35">
      <c r="A777" s="214" t="s">
        <v>607</v>
      </c>
      <c r="B777" s="214">
        <v>110549</v>
      </c>
      <c r="C777" s="133" t="s">
        <v>623</v>
      </c>
      <c r="D777" s="133" t="s">
        <v>5901</v>
      </c>
      <c r="E777" s="133" t="s">
        <v>5902</v>
      </c>
      <c r="F777" s="133" t="s">
        <v>5903</v>
      </c>
      <c r="G777" s="133">
        <v>0</v>
      </c>
      <c r="H777" s="133">
        <v>0</v>
      </c>
      <c r="I777" s="20"/>
      <c r="J777" s="20"/>
      <c r="K777" s="20"/>
      <c r="L777" s="20"/>
      <c r="M777" s="20"/>
      <c r="N777" s="20"/>
    </row>
    <row r="778" spans="1:14" x14ac:dyDescent="0.35">
      <c r="A778" s="214" t="s">
        <v>607</v>
      </c>
      <c r="B778" s="214">
        <v>110550</v>
      </c>
      <c r="C778" s="133" t="s">
        <v>624</v>
      </c>
      <c r="D778" s="133" t="s">
        <v>5904</v>
      </c>
      <c r="E778" s="133" t="s">
        <v>5902</v>
      </c>
      <c r="F778" s="133" t="s">
        <v>5903</v>
      </c>
      <c r="G778" s="133">
        <v>0</v>
      </c>
      <c r="H778" s="133">
        <v>0</v>
      </c>
      <c r="I778" s="20"/>
      <c r="J778" s="20"/>
      <c r="K778" s="20"/>
      <c r="L778" s="20"/>
      <c r="M778" s="20"/>
      <c r="N778" s="20"/>
    </row>
    <row r="779" spans="1:14" x14ac:dyDescent="0.35">
      <c r="A779" s="214" t="s">
        <v>607</v>
      </c>
      <c r="B779" s="214">
        <v>110551</v>
      </c>
      <c r="C779" s="133" t="s">
        <v>625</v>
      </c>
      <c r="D779" s="133" t="s">
        <v>5904</v>
      </c>
      <c r="E779" s="133" t="s">
        <v>5902</v>
      </c>
      <c r="F779" s="133" t="s">
        <v>5903</v>
      </c>
      <c r="G779" s="133">
        <v>0</v>
      </c>
      <c r="H779" s="133">
        <v>0</v>
      </c>
      <c r="I779" s="20"/>
      <c r="J779" s="20"/>
      <c r="K779" s="20"/>
      <c r="L779" s="20"/>
      <c r="M779" s="20"/>
      <c r="N779" s="20"/>
    </row>
    <row r="780" spans="1:14" x14ac:dyDescent="0.35">
      <c r="A780" s="214" t="s">
        <v>607</v>
      </c>
      <c r="B780" s="214">
        <v>110552</v>
      </c>
      <c r="C780" s="133" t="s">
        <v>626</v>
      </c>
      <c r="D780" s="133" t="s">
        <v>5904</v>
      </c>
      <c r="E780" s="133" t="s">
        <v>5902</v>
      </c>
      <c r="F780" s="133" t="s">
        <v>5903</v>
      </c>
      <c r="G780" s="133">
        <v>0</v>
      </c>
      <c r="H780" s="133">
        <v>0</v>
      </c>
      <c r="I780" s="20"/>
      <c r="J780" s="20"/>
      <c r="K780" s="20"/>
      <c r="L780" s="20"/>
      <c r="M780" s="20"/>
      <c r="N780" s="20"/>
    </row>
    <row r="781" spans="1:14" x14ac:dyDescent="0.35">
      <c r="A781" s="214" t="s">
        <v>607</v>
      </c>
      <c r="B781" s="214">
        <v>110553</v>
      </c>
      <c r="C781" s="133" t="s">
        <v>627</v>
      </c>
      <c r="D781" s="133" t="s">
        <v>5905</v>
      </c>
      <c r="E781" s="133" t="s">
        <v>5902</v>
      </c>
      <c r="F781" s="133" t="s">
        <v>5903</v>
      </c>
      <c r="G781" s="133">
        <v>0</v>
      </c>
      <c r="H781" s="133">
        <v>0</v>
      </c>
      <c r="I781" s="20"/>
      <c r="J781" s="20"/>
      <c r="K781" s="20"/>
      <c r="L781" s="20"/>
      <c r="M781" s="20"/>
      <c r="N781" s="20"/>
    </row>
    <row r="782" spans="1:14" x14ac:dyDescent="0.35">
      <c r="A782" s="214" t="s">
        <v>607</v>
      </c>
      <c r="B782" s="214">
        <v>110554</v>
      </c>
      <c r="C782" s="133" t="s">
        <v>628</v>
      </c>
      <c r="D782" s="133" t="s">
        <v>5904</v>
      </c>
      <c r="E782" s="133" t="s">
        <v>5902</v>
      </c>
      <c r="F782" s="133" t="s">
        <v>5903</v>
      </c>
      <c r="G782" s="133">
        <v>0</v>
      </c>
      <c r="H782" s="133">
        <v>0</v>
      </c>
      <c r="I782" s="20"/>
      <c r="J782" s="20"/>
      <c r="K782" s="20"/>
      <c r="L782" s="20"/>
      <c r="M782" s="20"/>
      <c r="N782" s="20"/>
    </row>
    <row r="783" spans="1:14" x14ac:dyDescent="0.35">
      <c r="A783" s="214" t="s">
        <v>607</v>
      </c>
      <c r="B783" s="214">
        <v>110555</v>
      </c>
      <c r="C783" s="133" t="s">
        <v>629</v>
      </c>
      <c r="D783" s="133" t="s">
        <v>5905</v>
      </c>
      <c r="E783" s="133" t="s">
        <v>5902</v>
      </c>
      <c r="F783" s="133" t="s">
        <v>5903</v>
      </c>
      <c r="G783" s="133">
        <v>0</v>
      </c>
      <c r="H783" s="133">
        <v>0</v>
      </c>
      <c r="I783" s="20"/>
      <c r="J783" s="20"/>
      <c r="K783" s="20"/>
      <c r="L783" s="20"/>
      <c r="M783" s="20"/>
      <c r="N783" s="20"/>
    </row>
    <row r="784" spans="1:14" x14ac:dyDescent="0.35">
      <c r="A784" s="214" t="s">
        <v>607</v>
      </c>
      <c r="B784" s="214">
        <v>110556</v>
      </c>
      <c r="C784" s="133" t="s">
        <v>630</v>
      </c>
      <c r="D784" s="133" t="s">
        <v>5904</v>
      </c>
      <c r="E784" s="133" t="s">
        <v>5902</v>
      </c>
      <c r="F784" s="133" t="s">
        <v>5903</v>
      </c>
      <c r="G784" s="133">
        <v>0</v>
      </c>
      <c r="H784" s="133">
        <v>0</v>
      </c>
      <c r="I784" s="20"/>
      <c r="J784" s="20"/>
      <c r="K784" s="20"/>
      <c r="L784" s="20"/>
      <c r="M784" s="20"/>
      <c r="N784" s="20"/>
    </row>
    <row r="785" spans="1:14" x14ac:dyDescent="0.35">
      <c r="A785" s="214" t="s">
        <v>607</v>
      </c>
      <c r="B785" s="214">
        <v>110557</v>
      </c>
      <c r="C785" s="133" t="s">
        <v>631</v>
      </c>
      <c r="D785" s="133" t="s">
        <v>5904</v>
      </c>
      <c r="E785" s="133" t="s">
        <v>5902</v>
      </c>
      <c r="F785" s="133" t="s">
        <v>5903</v>
      </c>
      <c r="G785" s="133">
        <v>0</v>
      </c>
      <c r="H785" s="133">
        <v>0</v>
      </c>
      <c r="I785" s="20"/>
      <c r="J785" s="20"/>
      <c r="K785" s="20"/>
      <c r="L785" s="20"/>
      <c r="M785" s="20"/>
      <c r="N785" s="20"/>
    </row>
    <row r="786" spans="1:14" x14ac:dyDescent="0.35">
      <c r="A786" s="214" t="s">
        <v>607</v>
      </c>
      <c r="B786" s="214">
        <v>110558</v>
      </c>
      <c r="C786" s="133" t="s">
        <v>6430</v>
      </c>
      <c r="D786" s="133" t="s">
        <v>5904</v>
      </c>
      <c r="E786" s="133" t="s">
        <v>5902</v>
      </c>
      <c r="F786" s="133" t="s">
        <v>5903</v>
      </c>
      <c r="G786" s="133">
        <v>0</v>
      </c>
      <c r="H786" s="133">
        <v>0</v>
      </c>
      <c r="I786" s="20"/>
      <c r="J786" s="20"/>
      <c r="K786" s="20"/>
      <c r="L786" s="20"/>
      <c r="M786" s="20"/>
      <c r="N786" s="20"/>
    </row>
    <row r="787" spans="1:14" x14ac:dyDescent="0.35">
      <c r="A787" s="214" t="s">
        <v>607</v>
      </c>
      <c r="B787" s="214">
        <v>110563</v>
      </c>
      <c r="C787" s="133" t="s">
        <v>6433</v>
      </c>
      <c r="D787" s="133" t="s">
        <v>5904</v>
      </c>
      <c r="E787" s="133" t="s">
        <v>5902</v>
      </c>
      <c r="F787" s="133" t="s">
        <v>5903</v>
      </c>
      <c r="G787" s="133">
        <v>0</v>
      </c>
      <c r="H787" s="133">
        <v>0</v>
      </c>
      <c r="I787" s="20"/>
      <c r="J787" s="20"/>
      <c r="K787" s="20"/>
      <c r="L787" s="20"/>
      <c r="M787" s="20"/>
      <c r="N787" s="20"/>
    </row>
    <row r="788" spans="1:14" x14ac:dyDescent="0.35">
      <c r="A788" s="214" t="s">
        <v>607</v>
      </c>
      <c r="B788" s="214">
        <v>110564</v>
      </c>
      <c r="C788" s="133" t="s">
        <v>633</v>
      </c>
      <c r="D788" s="133" t="s">
        <v>5904</v>
      </c>
      <c r="E788" s="133" t="s">
        <v>5902</v>
      </c>
      <c r="F788" s="133" t="s">
        <v>5914</v>
      </c>
      <c r="G788" s="133">
        <v>0</v>
      </c>
      <c r="H788" s="133">
        <v>0</v>
      </c>
      <c r="I788" s="20"/>
      <c r="J788" s="20"/>
      <c r="K788" s="20"/>
      <c r="L788" s="20"/>
      <c r="M788" s="20"/>
      <c r="N788" s="20"/>
    </row>
    <row r="789" spans="1:14" x14ac:dyDescent="0.35">
      <c r="A789" s="214" t="s">
        <v>607</v>
      </c>
      <c r="B789" s="214">
        <v>110570</v>
      </c>
      <c r="C789" s="133" t="s">
        <v>6948</v>
      </c>
      <c r="D789" s="133" t="s">
        <v>5904</v>
      </c>
      <c r="E789" s="133" t="s">
        <v>5902</v>
      </c>
      <c r="F789" s="133" t="s">
        <v>5903</v>
      </c>
      <c r="G789" s="133">
        <v>0</v>
      </c>
      <c r="H789" s="133">
        <v>0</v>
      </c>
      <c r="I789" s="20"/>
      <c r="J789" s="20"/>
      <c r="K789" s="20"/>
      <c r="L789" s="20"/>
      <c r="M789" s="20"/>
      <c r="N789" s="20"/>
    </row>
    <row r="790" spans="1:14" x14ac:dyDescent="0.35">
      <c r="A790" s="214" t="s">
        <v>607</v>
      </c>
      <c r="B790" s="214">
        <v>110576</v>
      </c>
      <c r="C790" s="133" t="s">
        <v>634</v>
      </c>
      <c r="D790" s="133" t="s">
        <v>5904</v>
      </c>
      <c r="E790" s="133" t="s">
        <v>5912</v>
      </c>
      <c r="F790" s="133" t="s">
        <v>5915</v>
      </c>
      <c r="G790" s="133">
        <v>4</v>
      </c>
      <c r="H790" s="133">
        <v>16</v>
      </c>
      <c r="I790" s="20"/>
      <c r="J790" s="20"/>
      <c r="K790" s="20"/>
      <c r="L790" s="20"/>
      <c r="M790" s="20"/>
      <c r="N790" s="20"/>
    </row>
    <row r="791" spans="1:14" x14ac:dyDescent="0.35">
      <c r="A791" s="214" t="s">
        <v>607</v>
      </c>
      <c r="B791" s="214">
        <v>110578</v>
      </c>
      <c r="C791" s="133" t="s">
        <v>635</v>
      </c>
      <c r="D791" s="133" t="s">
        <v>5904</v>
      </c>
      <c r="E791" s="133" t="s">
        <v>5912</v>
      </c>
      <c r="F791" s="133" t="s">
        <v>5915</v>
      </c>
      <c r="G791" s="133">
        <v>6</v>
      </c>
      <c r="H791" s="133">
        <v>5</v>
      </c>
      <c r="I791" s="20"/>
      <c r="J791" s="20"/>
      <c r="K791" s="20"/>
      <c r="L791" s="20"/>
      <c r="M791" s="20"/>
      <c r="N791" s="20"/>
    </row>
    <row r="792" spans="1:14" x14ac:dyDescent="0.35">
      <c r="A792" s="214" t="s">
        <v>607</v>
      </c>
      <c r="B792" s="214">
        <v>110579</v>
      </c>
      <c r="C792" s="133" t="s">
        <v>636</v>
      </c>
      <c r="D792" s="133" t="s">
        <v>5904</v>
      </c>
      <c r="E792" s="133" t="s">
        <v>5912</v>
      </c>
      <c r="F792" s="133" t="s">
        <v>5915</v>
      </c>
      <c r="G792" s="133">
        <v>0</v>
      </c>
      <c r="H792" s="133">
        <v>28</v>
      </c>
      <c r="I792" s="20"/>
      <c r="J792" s="20"/>
      <c r="K792" s="20"/>
      <c r="L792" s="20"/>
      <c r="M792" s="20"/>
      <c r="N792" s="20"/>
    </row>
    <row r="793" spans="1:14" x14ac:dyDescent="0.35">
      <c r="A793" s="214" t="s">
        <v>607</v>
      </c>
      <c r="B793" s="214">
        <v>110581</v>
      </c>
      <c r="C793" s="133" t="s">
        <v>637</v>
      </c>
      <c r="D793" s="133" t="s">
        <v>5904</v>
      </c>
      <c r="E793" s="133" t="s">
        <v>5912</v>
      </c>
      <c r="F793" s="133" t="s">
        <v>5915</v>
      </c>
      <c r="G793" s="133">
        <v>2</v>
      </c>
      <c r="H793" s="133">
        <v>9</v>
      </c>
      <c r="I793" s="20"/>
      <c r="J793" s="20"/>
      <c r="K793" s="20"/>
      <c r="L793" s="20"/>
      <c r="M793" s="20"/>
      <c r="N793" s="20"/>
    </row>
    <row r="794" spans="1:14" x14ac:dyDescent="0.35">
      <c r="A794" s="214" t="s">
        <v>607</v>
      </c>
      <c r="B794" s="214">
        <v>110582</v>
      </c>
      <c r="C794" s="133" t="s">
        <v>638</v>
      </c>
      <c r="D794" s="133" t="s">
        <v>5904</v>
      </c>
      <c r="E794" s="133" t="s">
        <v>5912</v>
      </c>
      <c r="F794" s="133" t="s">
        <v>5915</v>
      </c>
      <c r="G794" s="133">
        <v>0</v>
      </c>
      <c r="H794" s="133">
        <v>2</v>
      </c>
      <c r="I794" s="20"/>
      <c r="J794" s="20"/>
      <c r="K794" s="20"/>
      <c r="L794" s="20"/>
      <c r="M794" s="20"/>
      <c r="N794" s="20"/>
    </row>
    <row r="795" spans="1:14" x14ac:dyDescent="0.35">
      <c r="A795" s="214" t="s">
        <v>607</v>
      </c>
      <c r="B795" s="214">
        <v>110585</v>
      </c>
      <c r="C795" s="133" t="s">
        <v>639</v>
      </c>
      <c r="D795" s="133" t="s">
        <v>5904</v>
      </c>
      <c r="E795" s="133" t="s">
        <v>5912</v>
      </c>
      <c r="F795" s="133" t="s">
        <v>5915</v>
      </c>
      <c r="G795" s="133">
        <v>4</v>
      </c>
      <c r="H795" s="133">
        <v>13</v>
      </c>
      <c r="I795" s="20"/>
      <c r="J795" s="20"/>
      <c r="K795" s="20"/>
      <c r="L795" s="20"/>
      <c r="M795" s="20"/>
      <c r="N795" s="20"/>
    </row>
    <row r="796" spans="1:14" x14ac:dyDescent="0.35">
      <c r="A796" s="214" t="s">
        <v>607</v>
      </c>
      <c r="B796" s="214">
        <v>110588</v>
      </c>
      <c r="C796" s="133" t="s">
        <v>640</v>
      </c>
      <c r="D796" s="133" t="s">
        <v>5904</v>
      </c>
      <c r="E796" s="133" t="s">
        <v>5912</v>
      </c>
      <c r="F796" s="133" t="s">
        <v>5915</v>
      </c>
      <c r="G796" s="133">
        <v>0</v>
      </c>
      <c r="H796" s="133">
        <v>0</v>
      </c>
      <c r="I796" s="20"/>
      <c r="J796" s="20"/>
      <c r="K796" s="20"/>
      <c r="L796" s="20"/>
      <c r="M796" s="20"/>
      <c r="N796" s="20"/>
    </row>
    <row r="797" spans="1:14" x14ac:dyDescent="0.35">
      <c r="A797" s="214" t="s">
        <v>607</v>
      </c>
      <c r="B797" s="214">
        <v>131462</v>
      </c>
      <c r="C797" s="133" t="s">
        <v>641</v>
      </c>
      <c r="D797" s="133" t="s">
        <v>5904</v>
      </c>
      <c r="E797" s="133" t="s">
        <v>5902</v>
      </c>
      <c r="F797" s="133" t="s">
        <v>5914</v>
      </c>
      <c r="G797" s="133">
        <v>0</v>
      </c>
      <c r="H797" s="133">
        <v>0</v>
      </c>
      <c r="I797" s="20"/>
      <c r="J797" s="20"/>
      <c r="K797" s="20"/>
      <c r="L797" s="20"/>
      <c r="M797" s="20"/>
      <c r="N797" s="20"/>
    </row>
    <row r="798" spans="1:14" x14ac:dyDescent="0.35">
      <c r="A798" s="214" t="s">
        <v>607</v>
      </c>
      <c r="B798" s="214">
        <v>131933</v>
      </c>
      <c r="C798" s="133" t="s">
        <v>642</v>
      </c>
      <c r="D798" s="133" t="s">
        <v>5904</v>
      </c>
      <c r="E798" s="133" t="s">
        <v>5912</v>
      </c>
      <c r="F798" s="133" t="s">
        <v>5915</v>
      </c>
      <c r="G798" s="133">
        <v>0</v>
      </c>
      <c r="H798" s="133">
        <v>0</v>
      </c>
      <c r="I798" s="20"/>
      <c r="J798" s="20"/>
      <c r="K798" s="20"/>
      <c r="L798" s="20"/>
      <c r="M798" s="20"/>
      <c r="N798" s="20"/>
    </row>
    <row r="799" spans="1:14" x14ac:dyDescent="0.35">
      <c r="A799" s="214" t="s">
        <v>607</v>
      </c>
      <c r="B799" s="214">
        <v>135604</v>
      </c>
      <c r="C799" s="133" t="s">
        <v>643</v>
      </c>
      <c r="D799" s="133" t="s">
        <v>5904</v>
      </c>
      <c r="E799" s="133" t="s">
        <v>5902</v>
      </c>
      <c r="F799" s="133" t="s">
        <v>5914</v>
      </c>
      <c r="G799" s="133">
        <v>0</v>
      </c>
      <c r="H799" s="133">
        <v>0</v>
      </c>
      <c r="I799" s="20"/>
      <c r="J799" s="20"/>
      <c r="K799" s="20"/>
      <c r="L799" s="20"/>
      <c r="M799" s="20"/>
      <c r="N799" s="20"/>
    </row>
    <row r="800" spans="1:14" x14ac:dyDescent="0.35">
      <c r="A800" s="214" t="s">
        <v>607</v>
      </c>
      <c r="B800" s="214">
        <v>135805</v>
      </c>
      <c r="C800" s="133" t="s">
        <v>6431</v>
      </c>
      <c r="D800" s="133" t="s">
        <v>5904</v>
      </c>
      <c r="E800" s="133" t="s">
        <v>5902</v>
      </c>
      <c r="F800" s="133" t="s">
        <v>5914</v>
      </c>
      <c r="G800" s="133">
        <v>0</v>
      </c>
      <c r="H800" s="133">
        <v>0</v>
      </c>
      <c r="I800" s="20"/>
      <c r="J800" s="20"/>
      <c r="K800" s="20"/>
      <c r="L800" s="20"/>
      <c r="M800" s="20"/>
      <c r="N800" s="20"/>
    </row>
    <row r="801" spans="1:14" x14ac:dyDescent="0.35">
      <c r="A801" s="214" t="s">
        <v>607</v>
      </c>
      <c r="B801" s="214">
        <v>135879</v>
      </c>
      <c r="C801" s="133" t="s">
        <v>644</v>
      </c>
      <c r="D801" s="133" t="s">
        <v>5904</v>
      </c>
      <c r="E801" s="133" t="s">
        <v>5907</v>
      </c>
      <c r="F801" s="133" t="s">
        <v>5908</v>
      </c>
      <c r="G801" s="133">
        <v>122</v>
      </c>
      <c r="H801" s="133">
        <v>119</v>
      </c>
      <c r="I801" s="20"/>
      <c r="J801" s="20"/>
      <c r="K801" s="20"/>
      <c r="L801" s="20"/>
      <c r="M801" s="20"/>
      <c r="N801" s="20"/>
    </row>
    <row r="802" spans="1:14" x14ac:dyDescent="0.35">
      <c r="A802" s="214" t="s">
        <v>607</v>
      </c>
      <c r="B802" s="214">
        <v>136373</v>
      </c>
      <c r="C802" s="133" t="s">
        <v>645</v>
      </c>
      <c r="D802" s="133" t="s">
        <v>5904</v>
      </c>
      <c r="E802" s="133" t="s">
        <v>5902</v>
      </c>
      <c r="F802" s="133" t="s">
        <v>5914</v>
      </c>
      <c r="G802" s="133">
        <v>0</v>
      </c>
      <c r="H802" s="133">
        <v>0</v>
      </c>
      <c r="I802" s="20"/>
      <c r="J802" s="20"/>
      <c r="K802" s="20"/>
      <c r="L802" s="20"/>
      <c r="M802" s="20"/>
      <c r="N802" s="20"/>
    </row>
    <row r="803" spans="1:14" x14ac:dyDescent="0.35">
      <c r="A803" s="214" t="s">
        <v>607</v>
      </c>
      <c r="B803" s="214">
        <v>136419</v>
      </c>
      <c r="C803" s="133" t="s">
        <v>646</v>
      </c>
      <c r="D803" s="133" t="s">
        <v>5905</v>
      </c>
      <c r="E803" s="133" t="s">
        <v>5907</v>
      </c>
      <c r="F803" s="133" t="s">
        <v>5917</v>
      </c>
      <c r="G803" s="133">
        <v>0</v>
      </c>
      <c r="H803" s="133">
        <v>180</v>
      </c>
      <c r="I803" s="20"/>
      <c r="J803" s="20"/>
      <c r="K803" s="20"/>
      <c r="L803" s="20"/>
      <c r="M803" s="20"/>
      <c r="N803" s="20"/>
    </row>
    <row r="804" spans="1:14" x14ac:dyDescent="0.35">
      <c r="A804" s="214" t="s">
        <v>607</v>
      </c>
      <c r="B804" s="214">
        <v>136484</v>
      </c>
      <c r="C804" s="133" t="s">
        <v>647</v>
      </c>
      <c r="D804" s="133" t="s">
        <v>5905</v>
      </c>
      <c r="E804" s="133" t="s">
        <v>5907</v>
      </c>
      <c r="F804" s="133" t="s">
        <v>5917</v>
      </c>
      <c r="G804" s="133">
        <v>0</v>
      </c>
      <c r="H804" s="133">
        <v>210</v>
      </c>
      <c r="I804" s="20"/>
      <c r="J804" s="20"/>
      <c r="K804" s="20"/>
      <c r="L804" s="20"/>
      <c r="M804" s="20"/>
      <c r="N804" s="20"/>
    </row>
    <row r="805" spans="1:14" x14ac:dyDescent="0.35">
      <c r="A805" s="214" t="s">
        <v>607</v>
      </c>
      <c r="B805" s="214">
        <v>136684</v>
      </c>
      <c r="C805" s="133" t="s">
        <v>648</v>
      </c>
      <c r="D805" s="133" t="s">
        <v>5904</v>
      </c>
      <c r="E805" s="133" t="s">
        <v>5906</v>
      </c>
      <c r="F805" s="133" t="s">
        <v>5906</v>
      </c>
      <c r="G805" s="133">
        <v>0</v>
      </c>
      <c r="H805" s="133">
        <v>0</v>
      </c>
      <c r="I805" s="20"/>
      <c r="J805" s="20"/>
      <c r="K805" s="20"/>
      <c r="L805" s="20"/>
      <c r="M805" s="20"/>
      <c r="N805" s="20"/>
    </row>
    <row r="806" spans="1:14" x14ac:dyDescent="0.35">
      <c r="A806" s="214" t="s">
        <v>607</v>
      </c>
      <c r="B806" s="214">
        <v>136723</v>
      </c>
      <c r="C806" s="133" t="s">
        <v>649</v>
      </c>
      <c r="D806" s="133" t="s">
        <v>5901</v>
      </c>
      <c r="E806" s="133" t="s">
        <v>5907</v>
      </c>
      <c r="F806" s="133" t="s">
        <v>5917</v>
      </c>
      <c r="G806" s="133">
        <v>191</v>
      </c>
      <c r="H806" s="133">
        <v>0</v>
      </c>
      <c r="I806" s="20"/>
      <c r="J806" s="20"/>
      <c r="K806" s="20"/>
      <c r="L806" s="20"/>
      <c r="M806" s="20"/>
      <c r="N806" s="20"/>
    </row>
    <row r="807" spans="1:14" x14ac:dyDescent="0.35">
      <c r="A807" s="214" t="s">
        <v>607</v>
      </c>
      <c r="B807" s="214">
        <v>136771</v>
      </c>
      <c r="C807" s="133" t="s">
        <v>650</v>
      </c>
      <c r="D807" s="133" t="s">
        <v>5905</v>
      </c>
      <c r="E807" s="133" t="s">
        <v>5907</v>
      </c>
      <c r="F807" s="133" t="s">
        <v>5917</v>
      </c>
      <c r="G807" s="133">
        <v>0</v>
      </c>
      <c r="H807" s="133">
        <v>178</v>
      </c>
      <c r="I807" s="20"/>
      <c r="J807" s="20"/>
      <c r="K807" s="20"/>
      <c r="L807" s="20"/>
      <c r="M807" s="20"/>
      <c r="N807" s="20"/>
    </row>
    <row r="808" spans="1:14" x14ac:dyDescent="0.35">
      <c r="A808" s="214" t="s">
        <v>607</v>
      </c>
      <c r="B808" s="214">
        <v>136781</v>
      </c>
      <c r="C808" s="133" t="s">
        <v>651</v>
      </c>
      <c r="D808" s="133" t="s">
        <v>5904</v>
      </c>
      <c r="E808" s="133" t="s">
        <v>5907</v>
      </c>
      <c r="F808" s="133" t="s">
        <v>5917</v>
      </c>
      <c r="G808" s="133">
        <v>63</v>
      </c>
      <c r="H808" s="133">
        <v>87</v>
      </c>
      <c r="I808" s="20"/>
      <c r="J808" s="20"/>
      <c r="K808" s="20"/>
      <c r="L808" s="20"/>
      <c r="M808" s="20"/>
      <c r="N808" s="20"/>
    </row>
    <row r="809" spans="1:14" x14ac:dyDescent="0.35">
      <c r="A809" s="214" t="s">
        <v>607</v>
      </c>
      <c r="B809" s="214">
        <v>136845</v>
      </c>
      <c r="C809" s="133" t="s">
        <v>652</v>
      </c>
      <c r="D809" s="133" t="s">
        <v>5904</v>
      </c>
      <c r="E809" s="133" t="s">
        <v>5907</v>
      </c>
      <c r="F809" s="133" t="s">
        <v>5917</v>
      </c>
      <c r="G809" s="133">
        <v>105</v>
      </c>
      <c r="H809" s="133">
        <v>77</v>
      </c>
      <c r="I809" s="20"/>
      <c r="J809" s="20"/>
      <c r="K809" s="20"/>
      <c r="L809" s="20"/>
      <c r="M809" s="20"/>
      <c r="N809" s="20"/>
    </row>
    <row r="810" spans="1:14" x14ac:dyDescent="0.35">
      <c r="A810" s="214" t="s">
        <v>607</v>
      </c>
      <c r="B810" s="214">
        <v>136846</v>
      </c>
      <c r="C810" s="133" t="s">
        <v>653</v>
      </c>
      <c r="D810" s="133" t="s">
        <v>5901</v>
      </c>
      <c r="E810" s="133" t="s">
        <v>5907</v>
      </c>
      <c r="F810" s="133" t="s">
        <v>5917</v>
      </c>
      <c r="G810" s="133">
        <v>180</v>
      </c>
      <c r="H810" s="133">
        <v>0</v>
      </c>
      <c r="I810" s="20"/>
      <c r="J810" s="20"/>
      <c r="K810" s="20"/>
      <c r="L810" s="20"/>
      <c r="M810" s="20"/>
      <c r="N810" s="20"/>
    </row>
    <row r="811" spans="1:14" x14ac:dyDescent="0.35">
      <c r="A811" s="214" t="s">
        <v>607</v>
      </c>
      <c r="B811" s="214">
        <v>136858</v>
      </c>
      <c r="C811" s="133" t="s">
        <v>654</v>
      </c>
      <c r="D811" s="133" t="s">
        <v>5904</v>
      </c>
      <c r="E811" s="133" t="s">
        <v>5907</v>
      </c>
      <c r="F811" s="133" t="s">
        <v>5917</v>
      </c>
      <c r="G811" s="133">
        <v>91</v>
      </c>
      <c r="H811" s="133">
        <v>89</v>
      </c>
      <c r="I811" s="20"/>
      <c r="J811" s="20"/>
      <c r="K811" s="20"/>
      <c r="L811" s="20"/>
      <c r="M811" s="20"/>
      <c r="N811" s="20"/>
    </row>
    <row r="812" spans="1:14" x14ac:dyDescent="0.35">
      <c r="A812" s="214" t="s">
        <v>607</v>
      </c>
      <c r="B812" s="214">
        <v>136884</v>
      </c>
      <c r="C812" s="133" t="s">
        <v>655</v>
      </c>
      <c r="D812" s="133" t="s">
        <v>5905</v>
      </c>
      <c r="E812" s="133" t="s">
        <v>5907</v>
      </c>
      <c r="F812" s="133" t="s">
        <v>5917</v>
      </c>
      <c r="G812" s="133">
        <v>0</v>
      </c>
      <c r="H812" s="133">
        <v>186</v>
      </c>
      <c r="I812" s="20"/>
      <c r="J812" s="20"/>
      <c r="K812" s="20"/>
      <c r="L812" s="20"/>
      <c r="M812" s="20"/>
      <c r="N812" s="20"/>
    </row>
    <row r="813" spans="1:14" x14ac:dyDescent="0.35">
      <c r="A813" s="214" t="s">
        <v>607</v>
      </c>
      <c r="B813" s="214">
        <v>136964</v>
      </c>
      <c r="C813" s="133" t="s">
        <v>656</v>
      </c>
      <c r="D813" s="133" t="s">
        <v>5904</v>
      </c>
      <c r="E813" s="133" t="s">
        <v>5907</v>
      </c>
      <c r="F813" s="133" t="s">
        <v>5917</v>
      </c>
      <c r="G813" s="133">
        <v>115</v>
      </c>
      <c r="H813" s="133">
        <v>114</v>
      </c>
      <c r="I813" s="20"/>
      <c r="J813" s="20"/>
      <c r="K813" s="20"/>
      <c r="L813" s="20"/>
      <c r="M813" s="20"/>
      <c r="N813" s="20"/>
    </row>
    <row r="814" spans="1:14" x14ac:dyDescent="0.35">
      <c r="A814" s="214" t="s">
        <v>607</v>
      </c>
      <c r="B814" s="214">
        <v>137091</v>
      </c>
      <c r="C814" s="133" t="s">
        <v>657</v>
      </c>
      <c r="D814" s="133" t="s">
        <v>5904</v>
      </c>
      <c r="E814" s="133" t="s">
        <v>5907</v>
      </c>
      <c r="F814" s="133" t="s">
        <v>5917</v>
      </c>
      <c r="G814" s="133">
        <v>98</v>
      </c>
      <c r="H814" s="133">
        <v>85</v>
      </c>
      <c r="I814" s="20"/>
      <c r="J814" s="20"/>
      <c r="K814" s="20"/>
      <c r="L814" s="20"/>
      <c r="M814" s="20"/>
      <c r="N814" s="20"/>
    </row>
    <row r="815" spans="1:14" x14ac:dyDescent="0.35">
      <c r="A815" s="214" t="s">
        <v>607</v>
      </c>
      <c r="B815" s="214">
        <v>137215</v>
      </c>
      <c r="C815" s="133" t="s">
        <v>658</v>
      </c>
      <c r="D815" s="133" t="s">
        <v>5904</v>
      </c>
      <c r="E815" s="133" t="s">
        <v>5907</v>
      </c>
      <c r="F815" s="133" t="s">
        <v>5917</v>
      </c>
      <c r="G815" s="133">
        <v>108</v>
      </c>
      <c r="H815" s="133">
        <v>134</v>
      </c>
      <c r="I815" s="20"/>
      <c r="J815" s="20"/>
      <c r="K815" s="20"/>
      <c r="L815" s="20"/>
      <c r="M815" s="20"/>
      <c r="N815" s="20"/>
    </row>
    <row r="816" spans="1:14" x14ac:dyDescent="0.35">
      <c r="A816" s="214" t="s">
        <v>607</v>
      </c>
      <c r="B816" s="214">
        <v>137219</v>
      </c>
      <c r="C816" s="133" t="s">
        <v>659</v>
      </c>
      <c r="D816" s="133" t="s">
        <v>5901</v>
      </c>
      <c r="E816" s="133" t="s">
        <v>5907</v>
      </c>
      <c r="F816" s="133" t="s">
        <v>5917</v>
      </c>
      <c r="G816" s="133">
        <v>180</v>
      </c>
      <c r="H816" s="133">
        <v>0</v>
      </c>
      <c r="I816" s="20"/>
      <c r="J816" s="20"/>
      <c r="K816" s="20"/>
      <c r="L816" s="20"/>
      <c r="M816" s="20"/>
      <c r="N816" s="20"/>
    </row>
    <row r="817" spans="1:14" x14ac:dyDescent="0.35">
      <c r="A817" s="214" t="s">
        <v>607</v>
      </c>
      <c r="B817" s="214">
        <v>137256</v>
      </c>
      <c r="C817" s="133" t="s">
        <v>660</v>
      </c>
      <c r="D817" s="133" t="s">
        <v>5904</v>
      </c>
      <c r="E817" s="133" t="s">
        <v>5907</v>
      </c>
      <c r="F817" s="133" t="s">
        <v>5917</v>
      </c>
      <c r="G817" s="133">
        <v>97</v>
      </c>
      <c r="H817" s="133">
        <v>94</v>
      </c>
      <c r="I817" s="20"/>
      <c r="J817" s="20"/>
      <c r="K817" s="20"/>
      <c r="L817" s="20"/>
      <c r="M817" s="20"/>
      <c r="N817" s="20"/>
    </row>
    <row r="818" spans="1:14" x14ac:dyDescent="0.35">
      <c r="A818" s="214" t="s">
        <v>607</v>
      </c>
      <c r="B818" s="214">
        <v>137261</v>
      </c>
      <c r="C818" s="133" t="s">
        <v>661</v>
      </c>
      <c r="D818" s="133" t="s">
        <v>5904</v>
      </c>
      <c r="E818" s="133" t="s">
        <v>5907</v>
      </c>
      <c r="F818" s="133" t="s">
        <v>5917</v>
      </c>
      <c r="G818" s="133">
        <v>104</v>
      </c>
      <c r="H818" s="133">
        <v>103</v>
      </c>
      <c r="I818" s="20"/>
      <c r="J818" s="20"/>
      <c r="K818" s="20"/>
      <c r="L818" s="20"/>
      <c r="M818" s="20"/>
      <c r="N818" s="20"/>
    </row>
    <row r="819" spans="1:14" x14ac:dyDescent="0.35">
      <c r="A819" s="214" t="s">
        <v>607</v>
      </c>
      <c r="B819" s="214">
        <v>137280</v>
      </c>
      <c r="C819" s="133" t="s">
        <v>662</v>
      </c>
      <c r="D819" s="133" t="s">
        <v>5904</v>
      </c>
      <c r="E819" s="133" t="s">
        <v>5907</v>
      </c>
      <c r="F819" s="133" t="s">
        <v>5908</v>
      </c>
      <c r="G819" s="133">
        <v>95</v>
      </c>
      <c r="H819" s="133">
        <v>96</v>
      </c>
      <c r="I819" s="20"/>
      <c r="J819" s="20"/>
      <c r="K819" s="20"/>
      <c r="L819" s="20"/>
      <c r="M819" s="20"/>
      <c r="N819" s="20"/>
    </row>
    <row r="820" spans="1:14" x14ac:dyDescent="0.35">
      <c r="A820" s="214" t="s">
        <v>607</v>
      </c>
      <c r="B820" s="214">
        <v>137343</v>
      </c>
      <c r="C820" s="133" t="s">
        <v>663</v>
      </c>
      <c r="D820" s="133" t="s">
        <v>5904</v>
      </c>
      <c r="E820" s="133" t="s">
        <v>5907</v>
      </c>
      <c r="F820" s="133" t="s">
        <v>5917</v>
      </c>
      <c r="G820" s="133">
        <v>92</v>
      </c>
      <c r="H820" s="133">
        <v>86</v>
      </c>
      <c r="I820" s="20"/>
      <c r="J820" s="20"/>
      <c r="K820" s="20"/>
      <c r="L820" s="20"/>
      <c r="M820" s="20"/>
      <c r="N820" s="20"/>
    </row>
    <row r="821" spans="1:14" x14ac:dyDescent="0.35">
      <c r="A821" s="214" t="s">
        <v>607</v>
      </c>
      <c r="B821" s="214">
        <v>137344</v>
      </c>
      <c r="C821" s="133" t="s">
        <v>664</v>
      </c>
      <c r="D821" s="133" t="s">
        <v>5904</v>
      </c>
      <c r="E821" s="133" t="s">
        <v>5907</v>
      </c>
      <c r="F821" s="133" t="s">
        <v>5917</v>
      </c>
      <c r="G821" s="133">
        <v>82</v>
      </c>
      <c r="H821" s="133">
        <v>92</v>
      </c>
      <c r="I821" s="20"/>
      <c r="J821" s="20"/>
      <c r="K821" s="20"/>
      <c r="L821" s="20"/>
      <c r="M821" s="20"/>
      <c r="N821" s="20"/>
    </row>
    <row r="822" spans="1:14" x14ac:dyDescent="0.35">
      <c r="A822" s="214" t="s">
        <v>607</v>
      </c>
      <c r="B822" s="214">
        <v>137355</v>
      </c>
      <c r="C822" s="133" t="s">
        <v>665</v>
      </c>
      <c r="D822" s="133" t="s">
        <v>5904</v>
      </c>
      <c r="E822" s="133" t="s">
        <v>5907</v>
      </c>
      <c r="F822" s="133" t="s">
        <v>5917</v>
      </c>
      <c r="G822" s="133">
        <v>69</v>
      </c>
      <c r="H822" s="133">
        <v>74</v>
      </c>
      <c r="I822" s="20"/>
      <c r="J822" s="20"/>
      <c r="K822" s="20"/>
      <c r="L822" s="20"/>
      <c r="M822" s="20"/>
      <c r="N822" s="20"/>
    </row>
    <row r="823" spans="1:14" x14ac:dyDescent="0.35">
      <c r="A823" s="214" t="s">
        <v>607</v>
      </c>
      <c r="B823" s="214">
        <v>137564</v>
      </c>
      <c r="C823" s="133" t="s">
        <v>666</v>
      </c>
      <c r="D823" s="133" t="s">
        <v>5904</v>
      </c>
      <c r="E823" s="133" t="s">
        <v>5907</v>
      </c>
      <c r="F823" s="133" t="s">
        <v>5917</v>
      </c>
      <c r="G823" s="133">
        <v>55</v>
      </c>
      <c r="H823" s="133">
        <v>95</v>
      </c>
      <c r="I823" s="20"/>
      <c r="J823" s="20"/>
      <c r="K823" s="20"/>
      <c r="L823" s="20"/>
      <c r="M823" s="20"/>
      <c r="N823" s="20"/>
    </row>
    <row r="824" spans="1:14" x14ac:dyDescent="0.35">
      <c r="A824" s="214" t="s">
        <v>607</v>
      </c>
      <c r="B824" s="214">
        <v>137934</v>
      </c>
      <c r="C824" s="133" t="s">
        <v>667</v>
      </c>
      <c r="D824" s="133" t="s">
        <v>5901</v>
      </c>
      <c r="E824" s="133" t="s">
        <v>5912</v>
      </c>
      <c r="F824" s="133" t="s">
        <v>5920</v>
      </c>
      <c r="G824" s="133">
        <v>26</v>
      </c>
      <c r="H824" s="133">
        <v>0</v>
      </c>
      <c r="I824" s="20"/>
      <c r="J824" s="20"/>
      <c r="K824" s="20"/>
      <c r="L824" s="20"/>
      <c r="M824" s="20"/>
      <c r="N824" s="20"/>
    </row>
    <row r="825" spans="1:14" x14ac:dyDescent="0.35">
      <c r="A825" s="214" t="s">
        <v>607</v>
      </c>
      <c r="B825" s="214">
        <v>138058</v>
      </c>
      <c r="C825" s="133" t="s">
        <v>668</v>
      </c>
      <c r="D825" s="133" t="s">
        <v>5904</v>
      </c>
      <c r="E825" s="133" t="s">
        <v>5907</v>
      </c>
      <c r="F825" s="133" t="s">
        <v>5917</v>
      </c>
      <c r="G825" s="133">
        <v>109</v>
      </c>
      <c r="H825" s="133">
        <v>101</v>
      </c>
      <c r="I825" s="20"/>
      <c r="J825" s="20"/>
      <c r="K825" s="20"/>
      <c r="L825" s="20"/>
      <c r="M825" s="20"/>
      <c r="N825" s="20"/>
    </row>
    <row r="826" spans="1:14" x14ac:dyDescent="0.35">
      <c r="A826" s="214" t="s">
        <v>607</v>
      </c>
      <c r="B826" s="214">
        <v>138102</v>
      </c>
      <c r="C826" s="133" t="s">
        <v>6106</v>
      </c>
      <c r="D826" s="133" t="s">
        <v>5904</v>
      </c>
      <c r="E826" s="133" t="s">
        <v>5906</v>
      </c>
      <c r="F826" s="133" t="s">
        <v>5906</v>
      </c>
      <c r="G826" s="133">
        <v>2</v>
      </c>
      <c r="H826" s="133">
        <v>0</v>
      </c>
      <c r="I826" s="20"/>
      <c r="J826" s="20"/>
      <c r="K826" s="20"/>
      <c r="L826" s="20"/>
      <c r="M826" s="20"/>
      <c r="N826" s="20"/>
    </row>
    <row r="827" spans="1:14" x14ac:dyDescent="0.35">
      <c r="A827" s="214" t="s">
        <v>607</v>
      </c>
      <c r="B827" s="214">
        <v>139367</v>
      </c>
      <c r="C827" s="133" t="s">
        <v>669</v>
      </c>
      <c r="D827" s="133" t="s">
        <v>5904</v>
      </c>
      <c r="E827" s="133" t="s">
        <v>5907</v>
      </c>
      <c r="F827" s="133" t="s">
        <v>5917</v>
      </c>
      <c r="G827" s="133">
        <v>68</v>
      </c>
      <c r="H827" s="133">
        <v>83</v>
      </c>
      <c r="I827" s="20"/>
      <c r="J827" s="20"/>
      <c r="K827" s="20"/>
      <c r="L827" s="20"/>
      <c r="M827" s="20"/>
      <c r="N827" s="20"/>
    </row>
    <row r="828" spans="1:14" x14ac:dyDescent="0.35">
      <c r="A828" s="214" t="s">
        <v>607</v>
      </c>
      <c r="B828" s="214">
        <v>139434</v>
      </c>
      <c r="C828" s="133" t="s">
        <v>670</v>
      </c>
      <c r="D828" s="133" t="s">
        <v>5904</v>
      </c>
      <c r="E828" s="133" t="s">
        <v>5907</v>
      </c>
      <c r="F828" s="133" t="s">
        <v>5926</v>
      </c>
      <c r="G828" s="133">
        <v>0</v>
      </c>
      <c r="H828" s="133">
        <v>0</v>
      </c>
      <c r="I828" s="20"/>
      <c r="J828" s="20"/>
      <c r="K828" s="20"/>
      <c r="L828" s="20"/>
      <c r="M828" s="20"/>
      <c r="N828" s="20"/>
    </row>
    <row r="829" spans="1:14" x14ac:dyDescent="0.35">
      <c r="A829" s="214" t="s">
        <v>607</v>
      </c>
      <c r="B829" s="214">
        <v>139663</v>
      </c>
      <c r="C829" s="133" t="s">
        <v>671</v>
      </c>
      <c r="D829" s="133" t="s">
        <v>5904</v>
      </c>
      <c r="E829" s="133" t="s">
        <v>5907</v>
      </c>
      <c r="F829" s="133" t="s">
        <v>5916</v>
      </c>
      <c r="G829" s="133">
        <v>49</v>
      </c>
      <c r="H829" s="133">
        <v>52</v>
      </c>
      <c r="I829" s="20"/>
      <c r="J829" s="20"/>
      <c r="K829" s="20"/>
      <c r="L829" s="20"/>
      <c r="M829" s="20"/>
      <c r="N829" s="20"/>
    </row>
    <row r="830" spans="1:14" x14ac:dyDescent="0.35">
      <c r="A830" s="214" t="s">
        <v>607</v>
      </c>
      <c r="B830" s="214">
        <v>139897</v>
      </c>
      <c r="C830" s="133" t="s">
        <v>672</v>
      </c>
      <c r="D830" s="133" t="s">
        <v>5904</v>
      </c>
      <c r="E830" s="133" t="s">
        <v>5907</v>
      </c>
      <c r="F830" s="133" t="s">
        <v>5916</v>
      </c>
      <c r="G830" s="133">
        <v>41</v>
      </c>
      <c r="H830" s="133">
        <v>46</v>
      </c>
      <c r="I830" s="20"/>
      <c r="J830" s="20"/>
      <c r="K830" s="20"/>
      <c r="L830" s="20"/>
      <c r="M830" s="20"/>
      <c r="N830" s="20"/>
    </row>
    <row r="831" spans="1:14" x14ac:dyDescent="0.35">
      <c r="A831" s="214" t="s">
        <v>607</v>
      </c>
      <c r="B831" s="214">
        <v>140893</v>
      </c>
      <c r="C831" s="133" t="s">
        <v>674</v>
      </c>
      <c r="D831" s="133" t="s">
        <v>5901</v>
      </c>
      <c r="E831" s="133" t="s">
        <v>5907</v>
      </c>
      <c r="F831" s="133" t="s">
        <v>5917</v>
      </c>
      <c r="G831" s="133">
        <v>179</v>
      </c>
      <c r="H831" s="133">
        <v>0</v>
      </c>
      <c r="I831" s="20"/>
      <c r="J831" s="20"/>
      <c r="K831" s="20"/>
      <c r="L831" s="20"/>
      <c r="M831" s="20"/>
      <c r="N831" s="20"/>
    </row>
    <row r="832" spans="1:14" x14ac:dyDescent="0.35">
      <c r="A832" s="214" t="s">
        <v>607</v>
      </c>
      <c r="B832" s="214">
        <v>142069</v>
      </c>
      <c r="C832" s="133" t="s">
        <v>6949</v>
      </c>
      <c r="D832" s="133" t="s">
        <v>5904</v>
      </c>
      <c r="E832" s="133" t="s">
        <v>5902</v>
      </c>
      <c r="F832" s="133" t="s">
        <v>5903</v>
      </c>
      <c r="G832" s="133">
        <v>0</v>
      </c>
      <c r="H832" s="133">
        <v>0</v>
      </c>
      <c r="I832" s="20"/>
      <c r="J832" s="20"/>
      <c r="K832" s="20"/>
      <c r="L832" s="20"/>
      <c r="M832" s="20"/>
      <c r="N832" s="20"/>
    </row>
    <row r="833" spans="1:14" x14ac:dyDescent="0.35">
      <c r="A833" s="214" t="s">
        <v>607</v>
      </c>
      <c r="B833" s="214">
        <v>142660</v>
      </c>
      <c r="C833" s="133" t="s">
        <v>6432</v>
      </c>
      <c r="D833" s="133" t="s">
        <v>5904</v>
      </c>
      <c r="E833" s="133" t="s">
        <v>5902</v>
      </c>
      <c r="F833" s="133" t="s">
        <v>5903</v>
      </c>
      <c r="G833" s="133">
        <v>0</v>
      </c>
      <c r="H833" s="133">
        <v>0</v>
      </c>
      <c r="I833" s="20"/>
      <c r="J833" s="20"/>
      <c r="K833" s="20"/>
      <c r="L833" s="20"/>
      <c r="M833" s="20"/>
      <c r="N833" s="20"/>
    </row>
    <row r="834" spans="1:14" x14ac:dyDescent="0.35">
      <c r="A834" s="214" t="s">
        <v>607</v>
      </c>
      <c r="B834" s="214">
        <v>142695</v>
      </c>
      <c r="C834" s="133" t="s">
        <v>675</v>
      </c>
      <c r="D834" s="133" t="s">
        <v>5904</v>
      </c>
      <c r="E834" s="133" t="s">
        <v>5912</v>
      </c>
      <c r="F834" s="133" t="s">
        <v>5920</v>
      </c>
      <c r="G834" s="133">
        <v>5</v>
      </c>
      <c r="H834" s="133">
        <v>24</v>
      </c>
      <c r="I834" s="20"/>
      <c r="J834" s="20"/>
      <c r="K834" s="20"/>
      <c r="L834" s="20"/>
      <c r="M834" s="20"/>
      <c r="N834" s="20"/>
    </row>
    <row r="835" spans="1:14" x14ac:dyDescent="0.35">
      <c r="A835" s="214" t="s">
        <v>607</v>
      </c>
      <c r="B835" s="214">
        <v>143574</v>
      </c>
      <c r="C835" s="133" t="s">
        <v>608</v>
      </c>
      <c r="D835" s="133" t="s">
        <v>5904</v>
      </c>
      <c r="E835" s="133" t="s">
        <v>5906</v>
      </c>
      <c r="F835" s="133" t="s">
        <v>5921</v>
      </c>
      <c r="G835" s="133">
        <v>0</v>
      </c>
      <c r="H835" s="133">
        <v>0</v>
      </c>
      <c r="I835" s="20"/>
      <c r="J835" s="20"/>
      <c r="K835" s="20"/>
      <c r="L835" s="20"/>
      <c r="M835" s="20"/>
      <c r="N835" s="20"/>
    </row>
    <row r="836" spans="1:14" x14ac:dyDescent="0.35">
      <c r="A836" s="214" t="s">
        <v>607</v>
      </c>
      <c r="B836" s="214">
        <v>145298</v>
      </c>
      <c r="C836" s="133" t="s">
        <v>6429</v>
      </c>
      <c r="D836" s="133" t="s">
        <v>5904</v>
      </c>
      <c r="E836" s="133" t="s">
        <v>5902</v>
      </c>
      <c r="F836" s="133" t="s">
        <v>5914</v>
      </c>
      <c r="G836" s="133">
        <v>0</v>
      </c>
      <c r="H836" s="133">
        <v>0</v>
      </c>
      <c r="I836" s="20"/>
      <c r="J836" s="20"/>
      <c r="K836" s="20"/>
      <c r="L836" s="20"/>
      <c r="M836" s="20"/>
      <c r="N836" s="20"/>
    </row>
    <row r="837" spans="1:14" x14ac:dyDescent="0.35">
      <c r="A837" s="214" t="s">
        <v>607</v>
      </c>
      <c r="B837" s="214">
        <v>145322</v>
      </c>
      <c r="C837" s="133" t="s">
        <v>676</v>
      </c>
      <c r="D837" s="133" t="s">
        <v>5904</v>
      </c>
      <c r="E837" s="133" t="s">
        <v>5907</v>
      </c>
      <c r="F837" s="133" t="s">
        <v>5917</v>
      </c>
      <c r="G837" s="133">
        <v>87</v>
      </c>
      <c r="H837" s="133">
        <v>92</v>
      </c>
      <c r="I837" s="20"/>
      <c r="J837" s="20"/>
      <c r="K837" s="20"/>
      <c r="L837" s="20"/>
      <c r="M837" s="20"/>
      <c r="N837" s="20"/>
    </row>
    <row r="838" spans="1:14" x14ac:dyDescent="0.35">
      <c r="A838" s="214" t="s">
        <v>607</v>
      </c>
      <c r="B838" s="214">
        <v>146377</v>
      </c>
      <c r="C838" s="133" t="s">
        <v>6107</v>
      </c>
      <c r="D838" s="133" t="s">
        <v>5904</v>
      </c>
      <c r="E838" s="133" t="s">
        <v>5907</v>
      </c>
      <c r="F838" s="133" t="s">
        <v>5917</v>
      </c>
      <c r="G838" s="133">
        <v>66</v>
      </c>
      <c r="H838" s="133">
        <v>86</v>
      </c>
      <c r="I838" s="20"/>
      <c r="J838" s="20"/>
      <c r="K838" s="20"/>
      <c r="L838" s="20"/>
      <c r="M838" s="20"/>
      <c r="N838" s="20"/>
    </row>
    <row r="839" spans="1:14" x14ac:dyDescent="0.35">
      <c r="A839" s="214" t="s">
        <v>607</v>
      </c>
      <c r="B839" s="214">
        <v>146518</v>
      </c>
      <c r="C839" s="133" t="s">
        <v>673</v>
      </c>
      <c r="D839" s="133" t="s">
        <v>5904</v>
      </c>
      <c r="E839" s="133" t="s">
        <v>5907</v>
      </c>
      <c r="F839" s="133" t="s">
        <v>5908</v>
      </c>
      <c r="G839" s="133">
        <v>54</v>
      </c>
      <c r="H839" s="133">
        <v>59</v>
      </c>
      <c r="I839" s="20"/>
      <c r="J839" s="20"/>
      <c r="K839" s="20"/>
      <c r="L839" s="20"/>
      <c r="M839" s="20"/>
      <c r="N839" s="20"/>
    </row>
    <row r="840" spans="1:14" x14ac:dyDescent="0.35">
      <c r="A840" s="214" t="s">
        <v>677</v>
      </c>
      <c r="B840" s="214">
        <v>105354</v>
      </c>
      <c r="C840" s="133" t="s">
        <v>678</v>
      </c>
      <c r="D840" s="133" t="s">
        <v>5904</v>
      </c>
      <c r="E840" s="133" t="s">
        <v>5907</v>
      </c>
      <c r="F840" s="133" t="s">
        <v>5910</v>
      </c>
      <c r="G840" s="133">
        <v>99</v>
      </c>
      <c r="H840" s="133">
        <v>104</v>
      </c>
      <c r="I840" s="20"/>
      <c r="J840" s="20"/>
      <c r="K840" s="20"/>
      <c r="L840" s="20"/>
      <c r="M840" s="20"/>
      <c r="N840" s="20"/>
    </row>
    <row r="841" spans="1:14" x14ac:dyDescent="0.35">
      <c r="A841" s="214" t="s">
        <v>677</v>
      </c>
      <c r="B841" s="214">
        <v>105355</v>
      </c>
      <c r="C841" s="133" t="s">
        <v>679</v>
      </c>
      <c r="D841" s="133" t="s">
        <v>5904</v>
      </c>
      <c r="E841" s="133" t="s">
        <v>5907</v>
      </c>
      <c r="F841" s="133" t="s">
        <v>5910</v>
      </c>
      <c r="G841" s="133">
        <v>89</v>
      </c>
      <c r="H841" s="133">
        <v>97</v>
      </c>
      <c r="I841" s="20"/>
      <c r="J841" s="20"/>
      <c r="K841" s="20"/>
      <c r="L841" s="20"/>
      <c r="M841" s="20"/>
      <c r="N841" s="20"/>
    </row>
    <row r="842" spans="1:14" x14ac:dyDescent="0.35">
      <c r="A842" s="214" t="s">
        <v>677</v>
      </c>
      <c r="B842" s="214">
        <v>105358</v>
      </c>
      <c r="C842" s="133" t="s">
        <v>681</v>
      </c>
      <c r="D842" s="133" t="s">
        <v>5904</v>
      </c>
      <c r="E842" s="133" t="s">
        <v>5907</v>
      </c>
      <c r="F842" s="133" t="s">
        <v>5910</v>
      </c>
      <c r="G842" s="133">
        <v>113</v>
      </c>
      <c r="H842" s="133">
        <v>96</v>
      </c>
      <c r="I842" s="20"/>
      <c r="J842" s="20"/>
      <c r="K842" s="20"/>
      <c r="L842" s="20"/>
      <c r="M842" s="20"/>
      <c r="N842" s="20"/>
    </row>
    <row r="843" spans="1:14" x14ac:dyDescent="0.35">
      <c r="A843" s="214" t="s">
        <v>677</v>
      </c>
      <c r="B843" s="214">
        <v>105360</v>
      </c>
      <c r="C843" s="133" t="s">
        <v>682</v>
      </c>
      <c r="D843" s="133" t="s">
        <v>5904</v>
      </c>
      <c r="E843" s="133" t="s">
        <v>5907</v>
      </c>
      <c r="F843" s="133" t="s">
        <v>5910</v>
      </c>
      <c r="G843" s="133">
        <v>60</v>
      </c>
      <c r="H843" s="133">
        <v>108</v>
      </c>
      <c r="I843" s="20"/>
      <c r="J843" s="20"/>
      <c r="K843" s="20"/>
      <c r="L843" s="20"/>
      <c r="M843" s="20"/>
      <c r="N843" s="20"/>
    </row>
    <row r="844" spans="1:14" x14ac:dyDescent="0.35">
      <c r="A844" s="214" t="s">
        <v>677</v>
      </c>
      <c r="B844" s="214">
        <v>105365</v>
      </c>
      <c r="C844" s="133" t="s">
        <v>684</v>
      </c>
      <c r="D844" s="133" t="s">
        <v>5904</v>
      </c>
      <c r="E844" s="133" t="s">
        <v>5907</v>
      </c>
      <c r="F844" s="133" t="s">
        <v>5911</v>
      </c>
      <c r="G844" s="133">
        <v>90</v>
      </c>
      <c r="H844" s="133">
        <v>72</v>
      </c>
      <c r="I844" s="20"/>
      <c r="J844" s="20"/>
      <c r="K844" s="20"/>
      <c r="L844" s="20"/>
      <c r="M844" s="20"/>
      <c r="N844" s="20"/>
    </row>
    <row r="845" spans="1:14" x14ac:dyDescent="0.35">
      <c r="A845" s="214" t="s">
        <v>677</v>
      </c>
      <c r="B845" s="214">
        <v>105369</v>
      </c>
      <c r="C845" s="133" t="s">
        <v>685</v>
      </c>
      <c r="D845" s="133" t="s">
        <v>5904</v>
      </c>
      <c r="E845" s="133" t="s">
        <v>5902</v>
      </c>
      <c r="F845" s="133" t="s">
        <v>5903</v>
      </c>
      <c r="G845" s="133">
        <v>0</v>
      </c>
      <c r="H845" s="133">
        <v>0</v>
      </c>
      <c r="I845" s="20"/>
      <c r="J845" s="20"/>
      <c r="K845" s="20"/>
      <c r="L845" s="20"/>
      <c r="M845" s="20"/>
      <c r="N845" s="20"/>
    </row>
    <row r="846" spans="1:14" x14ac:dyDescent="0.35">
      <c r="A846" s="214" t="s">
        <v>677</v>
      </c>
      <c r="B846" s="214">
        <v>105372</v>
      </c>
      <c r="C846" s="133" t="s">
        <v>686</v>
      </c>
      <c r="D846" s="133" t="s">
        <v>5905</v>
      </c>
      <c r="E846" s="133" t="s">
        <v>5902</v>
      </c>
      <c r="F846" s="133" t="s">
        <v>5903</v>
      </c>
      <c r="G846" s="133">
        <v>0</v>
      </c>
      <c r="H846" s="133">
        <v>0</v>
      </c>
      <c r="I846" s="20"/>
      <c r="J846" s="20"/>
      <c r="K846" s="20"/>
      <c r="L846" s="20"/>
      <c r="M846" s="20"/>
      <c r="N846" s="20"/>
    </row>
    <row r="847" spans="1:14" x14ac:dyDescent="0.35">
      <c r="A847" s="214" t="s">
        <v>677</v>
      </c>
      <c r="B847" s="214">
        <v>105373</v>
      </c>
      <c r="C847" s="133" t="s">
        <v>6950</v>
      </c>
      <c r="D847" s="133" t="s">
        <v>5904</v>
      </c>
      <c r="E847" s="133" t="s">
        <v>5902</v>
      </c>
      <c r="F847" s="133" t="s">
        <v>5903</v>
      </c>
      <c r="G847" s="133">
        <v>0</v>
      </c>
      <c r="H847" s="133">
        <v>0</v>
      </c>
      <c r="I847" s="20"/>
      <c r="J847" s="20"/>
      <c r="K847" s="20"/>
      <c r="L847" s="20"/>
      <c r="M847" s="20"/>
      <c r="N847" s="20"/>
    </row>
    <row r="848" spans="1:14" x14ac:dyDescent="0.35">
      <c r="A848" s="214" t="s">
        <v>677</v>
      </c>
      <c r="B848" s="214">
        <v>105376</v>
      </c>
      <c r="C848" s="133" t="s">
        <v>687</v>
      </c>
      <c r="D848" s="133" t="s">
        <v>5904</v>
      </c>
      <c r="E848" s="133" t="s">
        <v>5912</v>
      </c>
      <c r="F848" s="133" t="s">
        <v>5915</v>
      </c>
      <c r="G848" s="133">
        <v>0</v>
      </c>
      <c r="H848" s="133">
        <v>0</v>
      </c>
      <c r="I848" s="20"/>
      <c r="J848" s="20"/>
      <c r="K848" s="20"/>
      <c r="L848" s="20"/>
      <c r="M848" s="20"/>
      <c r="N848" s="20"/>
    </row>
    <row r="849" spans="1:14" x14ac:dyDescent="0.35">
      <c r="A849" s="214" t="s">
        <v>677</v>
      </c>
      <c r="B849" s="214">
        <v>105377</v>
      </c>
      <c r="C849" s="133" t="s">
        <v>688</v>
      </c>
      <c r="D849" s="133" t="s">
        <v>5904</v>
      </c>
      <c r="E849" s="133" t="s">
        <v>5912</v>
      </c>
      <c r="F849" s="133" t="s">
        <v>5915</v>
      </c>
      <c r="G849" s="133">
        <v>0</v>
      </c>
      <c r="H849" s="133">
        <v>0</v>
      </c>
      <c r="I849" s="20"/>
      <c r="J849" s="20"/>
      <c r="K849" s="20"/>
      <c r="L849" s="20"/>
      <c r="M849" s="20"/>
      <c r="N849" s="20"/>
    </row>
    <row r="850" spans="1:14" x14ac:dyDescent="0.35">
      <c r="A850" s="214" t="s">
        <v>677</v>
      </c>
      <c r="B850" s="214">
        <v>105997</v>
      </c>
      <c r="C850" s="133" t="s">
        <v>689</v>
      </c>
      <c r="D850" s="133" t="s">
        <v>5904</v>
      </c>
      <c r="E850" s="133" t="s">
        <v>5902</v>
      </c>
      <c r="F850" s="133" t="s">
        <v>5903</v>
      </c>
      <c r="G850" s="133">
        <v>0</v>
      </c>
      <c r="H850" s="133">
        <v>0</v>
      </c>
      <c r="I850" s="20"/>
      <c r="J850" s="20"/>
      <c r="K850" s="20"/>
      <c r="L850" s="20"/>
      <c r="M850" s="20"/>
      <c r="N850" s="20"/>
    </row>
    <row r="851" spans="1:14" x14ac:dyDescent="0.35">
      <c r="A851" s="214" t="s">
        <v>677</v>
      </c>
      <c r="B851" s="214">
        <v>131506</v>
      </c>
      <c r="C851" s="133" t="s">
        <v>690</v>
      </c>
      <c r="D851" s="133" t="s">
        <v>5904</v>
      </c>
      <c r="E851" s="133" t="s">
        <v>5906</v>
      </c>
      <c r="F851" s="133" t="s">
        <v>5906</v>
      </c>
      <c r="G851" s="133">
        <v>0</v>
      </c>
      <c r="H851" s="133">
        <v>4</v>
      </c>
      <c r="I851" s="20"/>
      <c r="J851" s="20"/>
      <c r="K851" s="20"/>
      <c r="L851" s="20"/>
      <c r="M851" s="20"/>
      <c r="N851" s="20"/>
    </row>
    <row r="852" spans="1:14" x14ac:dyDescent="0.35">
      <c r="A852" s="214" t="s">
        <v>677</v>
      </c>
      <c r="B852" s="214">
        <v>134195</v>
      </c>
      <c r="C852" s="133" t="s">
        <v>691</v>
      </c>
      <c r="D852" s="133" t="s">
        <v>5905</v>
      </c>
      <c r="E852" s="133" t="s">
        <v>5907</v>
      </c>
      <c r="F852" s="133" t="s">
        <v>5911</v>
      </c>
      <c r="G852" s="133">
        <v>0</v>
      </c>
      <c r="H852" s="133">
        <v>44</v>
      </c>
      <c r="I852" s="20"/>
      <c r="J852" s="20"/>
      <c r="K852" s="20"/>
      <c r="L852" s="20"/>
      <c r="M852" s="20"/>
      <c r="N852" s="20"/>
    </row>
    <row r="853" spans="1:14" x14ac:dyDescent="0.35">
      <c r="A853" s="214" t="s">
        <v>677</v>
      </c>
      <c r="B853" s="214">
        <v>140205</v>
      </c>
      <c r="C853" s="133" t="s">
        <v>692</v>
      </c>
      <c r="D853" s="133" t="s">
        <v>5904</v>
      </c>
      <c r="E853" s="133" t="s">
        <v>5902</v>
      </c>
      <c r="F853" s="133" t="s">
        <v>5914</v>
      </c>
      <c r="G853" s="133">
        <v>0</v>
      </c>
      <c r="H853" s="133">
        <v>0</v>
      </c>
      <c r="I853" s="20"/>
      <c r="J853" s="20"/>
      <c r="K853" s="20"/>
      <c r="L853" s="20"/>
      <c r="M853" s="20"/>
      <c r="N853" s="20"/>
    </row>
    <row r="854" spans="1:14" x14ac:dyDescent="0.35">
      <c r="A854" s="214" t="s">
        <v>677</v>
      </c>
      <c r="B854" s="214">
        <v>140486</v>
      </c>
      <c r="C854" s="133" t="s">
        <v>343</v>
      </c>
      <c r="D854" s="133" t="s">
        <v>5904</v>
      </c>
      <c r="E854" s="133" t="s">
        <v>5902</v>
      </c>
      <c r="F854" s="133" t="s">
        <v>5914</v>
      </c>
      <c r="G854" s="133">
        <v>0</v>
      </c>
      <c r="H854" s="133">
        <v>0</v>
      </c>
      <c r="I854" s="20"/>
      <c r="J854" s="20"/>
      <c r="K854" s="20"/>
      <c r="L854" s="20"/>
      <c r="M854" s="20"/>
      <c r="N854" s="20"/>
    </row>
    <row r="855" spans="1:14" x14ac:dyDescent="0.35">
      <c r="A855" s="214" t="s">
        <v>677</v>
      </c>
      <c r="B855" s="214">
        <v>142675</v>
      </c>
      <c r="C855" s="133" t="s">
        <v>693</v>
      </c>
      <c r="D855" s="133" t="s">
        <v>5904</v>
      </c>
      <c r="E855" s="133" t="s">
        <v>5902</v>
      </c>
      <c r="F855" s="133" t="s">
        <v>5914</v>
      </c>
      <c r="G855" s="133">
        <v>0</v>
      </c>
      <c r="H855" s="133">
        <v>0</v>
      </c>
      <c r="I855" s="20"/>
      <c r="J855" s="20"/>
      <c r="K855" s="20"/>
      <c r="L855" s="20"/>
      <c r="M855" s="20"/>
      <c r="N855" s="20"/>
    </row>
    <row r="856" spans="1:14" x14ac:dyDescent="0.35">
      <c r="A856" s="214" t="s">
        <v>677</v>
      </c>
      <c r="B856" s="214">
        <v>143646</v>
      </c>
      <c r="C856" s="133" t="s">
        <v>694</v>
      </c>
      <c r="D856" s="133" t="s">
        <v>5904</v>
      </c>
      <c r="E856" s="133" t="s">
        <v>5902</v>
      </c>
      <c r="F856" s="133" t="s">
        <v>5903</v>
      </c>
      <c r="G856" s="133">
        <v>0</v>
      </c>
      <c r="H856" s="133">
        <v>0</v>
      </c>
      <c r="I856" s="20"/>
      <c r="J856" s="20"/>
      <c r="K856" s="20"/>
      <c r="L856" s="20"/>
      <c r="M856" s="20"/>
      <c r="N856" s="20"/>
    </row>
    <row r="857" spans="1:14" x14ac:dyDescent="0.35">
      <c r="A857" s="214" t="s">
        <v>677</v>
      </c>
      <c r="B857" s="214">
        <v>143848</v>
      </c>
      <c r="C857" s="133" t="s">
        <v>6436</v>
      </c>
      <c r="D857" s="133" t="s">
        <v>5904</v>
      </c>
      <c r="E857" s="133" t="s">
        <v>5907</v>
      </c>
      <c r="F857" s="133" t="s">
        <v>5908</v>
      </c>
      <c r="G857" s="133">
        <v>101</v>
      </c>
      <c r="H857" s="133">
        <v>99</v>
      </c>
      <c r="I857" s="20"/>
      <c r="J857" s="20"/>
      <c r="K857" s="20"/>
      <c r="L857" s="20"/>
      <c r="M857" s="20"/>
      <c r="N857" s="20"/>
    </row>
    <row r="858" spans="1:14" x14ac:dyDescent="0.35">
      <c r="A858" s="214" t="s">
        <v>677</v>
      </c>
      <c r="B858" s="214">
        <v>146529</v>
      </c>
      <c r="C858" s="133" t="s">
        <v>680</v>
      </c>
      <c r="D858" s="133" t="s">
        <v>5904</v>
      </c>
      <c r="E858" s="133" t="s">
        <v>5907</v>
      </c>
      <c r="F858" s="133" t="s">
        <v>5917</v>
      </c>
      <c r="G858" s="133">
        <v>95</v>
      </c>
      <c r="H858" s="133">
        <v>95</v>
      </c>
      <c r="I858" s="20"/>
      <c r="J858" s="20"/>
      <c r="K858" s="20"/>
      <c r="L858" s="20"/>
      <c r="M858" s="20"/>
      <c r="N858" s="20"/>
    </row>
    <row r="859" spans="1:14" x14ac:dyDescent="0.35">
      <c r="A859" s="214" t="s">
        <v>677</v>
      </c>
      <c r="B859" s="214">
        <v>146891</v>
      </c>
      <c r="C859" s="133" t="s">
        <v>6434</v>
      </c>
      <c r="D859" s="133" t="s">
        <v>5904</v>
      </c>
      <c r="E859" s="133" t="s">
        <v>5912</v>
      </c>
      <c r="F859" s="133" t="s">
        <v>5920</v>
      </c>
      <c r="G859" s="133">
        <v>13</v>
      </c>
      <c r="H859" s="133">
        <v>36</v>
      </c>
      <c r="I859" s="20"/>
      <c r="J859" s="20"/>
      <c r="K859" s="20"/>
      <c r="L859" s="20"/>
      <c r="M859" s="20"/>
      <c r="N859" s="20"/>
    </row>
    <row r="860" spans="1:14" x14ac:dyDescent="0.35">
      <c r="A860" s="214" t="s">
        <v>677</v>
      </c>
      <c r="B860" s="214">
        <v>146970</v>
      </c>
      <c r="C860" s="133" t="s">
        <v>6435</v>
      </c>
      <c r="D860" s="133" t="s">
        <v>5904</v>
      </c>
      <c r="E860" s="133" t="s">
        <v>5907</v>
      </c>
      <c r="F860" s="133" t="s">
        <v>5908</v>
      </c>
      <c r="G860" s="133">
        <v>69</v>
      </c>
      <c r="H860" s="133">
        <v>78</v>
      </c>
      <c r="I860" s="20"/>
      <c r="J860" s="20"/>
      <c r="K860" s="20"/>
      <c r="L860" s="20"/>
      <c r="M860" s="20"/>
      <c r="N860" s="20"/>
    </row>
    <row r="861" spans="1:14" x14ac:dyDescent="0.35">
      <c r="A861" s="214" t="s">
        <v>677</v>
      </c>
      <c r="B861" s="214">
        <v>147349</v>
      </c>
      <c r="C861" s="133" t="s">
        <v>6951</v>
      </c>
      <c r="D861" s="133" t="s">
        <v>5904</v>
      </c>
      <c r="E861" s="133" t="s">
        <v>5902</v>
      </c>
      <c r="F861" s="133" t="s">
        <v>5914</v>
      </c>
      <c r="G861" s="133">
        <v>0</v>
      </c>
      <c r="H861" s="133">
        <v>0</v>
      </c>
      <c r="I861" s="20"/>
      <c r="J861" s="20"/>
      <c r="K861" s="20"/>
      <c r="L861" s="20"/>
      <c r="M861" s="20"/>
      <c r="N861" s="20"/>
    </row>
    <row r="862" spans="1:14" x14ac:dyDescent="0.35">
      <c r="A862" s="214" t="s">
        <v>677</v>
      </c>
      <c r="B862" s="214">
        <v>147883</v>
      </c>
      <c r="C862" s="133" t="s">
        <v>6952</v>
      </c>
      <c r="D862" s="133" t="s">
        <v>5904</v>
      </c>
      <c r="E862" s="133" t="s">
        <v>5907</v>
      </c>
      <c r="F862" s="133" t="s">
        <v>5908</v>
      </c>
      <c r="G862" s="133">
        <v>43</v>
      </c>
      <c r="H862" s="133">
        <v>51</v>
      </c>
      <c r="I862" s="20"/>
      <c r="J862" s="20"/>
      <c r="K862" s="20"/>
      <c r="L862" s="20"/>
      <c r="M862" s="20"/>
      <c r="N862" s="20"/>
    </row>
    <row r="863" spans="1:14" x14ac:dyDescent="0.35">
      <c r="A863" s="214" t="s">
        <v>677</v>
      </c>
      <c r="B863" s="214">
        <v>148049</v>
      </c>
      <c r="C863" s="133" t="s">
        <v>6953</v>
      </c>
      <c r="D863" s="133" t="s">
        <v>5904</v>
      </c>
      <c r="E863" s="133" t="s">
        <v>5907</v>
      </c>
      <c r="F863" s="133" t="s">
        <v>5908</v>
      </c>
      <c r="G863" s="133">
        <v>90</v>
      </c>
      <c r="H863" s="133">
        <v>118</v>
      </c>
      <c r="I863" s="20"/>
      <c r="J863" s="20"/>
      <c r="K863" s="20"/>
      <c r="L863" s="20"/>
      <c r="M863" s="20"/>
      <c r="N863" s="20"/>
    </row>
    <row r="864" spans="1:14" x14ac:dyDescent="0.35">
      <c r="A864" s="214" t="s">
        <v>677</v>
      </c>
      <c r="B864" s="214">
        <v>148050</v>
      </c>
      <c r="C864" s="133" t="s">
        <v>6954</v>
      </c>
      <c r="D864" s="133" t="s">
        <v>5904</v>
      </c>
      <c r="E864" s="133" t="s">
        <v>5907</v>
      </c>
      <c r="F864" s="133" t="s">
        <v>5908</v>
      </c>
      <c r="G864" s="133">
        <v>108</v>
      </c>
      <c r="H864" s="133">
        <v>118</v>
      </c>
      <c r="I864" s="20"/>
      <c r="J864" s="20"/>
      <c r="K864" s="20"/>
      <c r="L864" s="20"/>
      <c r="M864" s="20"/>
      <c r="N864" s="20"/>
    </row>
    <row r="865" spans="1:14" x14ac:dyDescent="0.35">
      <c r="A865" s="214" t="s">
        <v>677</v>
      </c>
      <c r="B865" s="214">
        <v>148097</v>
      </c>
      <c r="C865" s="133" t="s">
        <v>683</v>
      </c>
      <c r="D865" s="133" t="s">
        <v>5904</v>
      </c>
      <c r="E865" s="133" t="s">
        <v>5907</v>
      </c>
      <c r="F865" s="133" t="s">
        <v>5917</v>
      </c>
      <c r="G865" s="133">
        <v>107</v>
      </c>
      <c r="H865" s="133">
        <v>124</v>
      </c>
      <c r="I865" s="20"/>
      <c r="J865" s="20"/>
      <c r="K865" s="20"/>
      <c r="L865" s="20"/>
      <c r="M865" s="20"/>
      <c r="N865" s="20"/>
    </row>
    <row r="866" spans="1:14" x14ac:dyDescent="0.35">
      <c r="A866" s="214" t="s">
        <v>695</v>
      </c>
      <c r="B866" s="214">
        <v>107562</v>
      </c>
      <c r="C866" s="133" t="s">
        <v>6955</v>
      </c>
      <c r="D866" s="133" t="s">
        <v>5904</v>
      </c>
      <c r="E866" s="133" t="s">
        <v>5907</v>
      </c>
      <c r="F866" s="133" t="s">
        <v>5924</v>
      </c>
      <c r="G866" s="133">
        <v>141</v>
      </c>
      <c r="H866" s="133">
        <v>139</v>
      </c>
      <c r="I866" s="20"/>
      <c r="J866" s="20"/>
      <c r="K866" s="20"/>
      <c r="L866" s="20"/>
      <c r="M866" s="20"/>
      <c r="N866" s="20"/>
    </row>
    <row r="867" spans="1:14" x14ac:dyDescent="0.35">
      <c r="A867" s="214" t="s">
        <v>695</v>
      </c>
      <c r="B867" s="214">
        <v>107564</v>
      </c>
      <c r="C867" s="133" t="s">
        <v>696</v>
      </c>
      <c r="D867" s="133" t="s">
        <v>5904</v>
      </c>
      <c r="E867" s="133" t="s">
        <v>5907</v>
      </c>
      <c r="F867" s="133" t="s">
        <v>5910</v>
      </c>
      <c r="G867" s="133">
        <v>83</v>
      </c>
      <c r="H867" s="133">
        <v>94</v>
      </c>
      <c r="I867" s="20"/>
      <c r="J867" s="20"/>
      <c r="K867" s="20"/>
      <c r="L867" s="20"/>
      <c r="M867" s="20"/>
      <c r="N867" s="20"/>
    </row>
    <row r="868" spans="1:14" x14ac:dyDescent="0.35">
      <c r="A868" s="214" t="s">
        <v>695</v>
      </c>
      <c r="B868" s="214">
        <v>107582</v>
      </c>
      <c r="C868" s="133" t="s">
        <v>697</v>
      </c>
      <c r="D868" s="133" t="s">
        <v>5904</v>
      </c>
      <c r="E868" s="133" t="s">
        <v>5902</v>
      </c>
      <c r="F868" s="133" t="s">
        <v>5903</v>
      </c>
      <c r="G868" s="133">
        <v>0</v>
      </c>
      <c r="H868" s="133">
        <v>0</v>
      </c>
      <c r="I868" s="20"/>
      <c r="J868" s="20"/>
      <c r="K868" s="20"/>
      <c r="L868" s="20"/>
      <c r="M868" s="20"/>
      <c r="N868" s="20"/>
    </row>
    <row r="869" spans="1:14" x14ac:dyDescent="0.35">
      <c r="A869" s="214" t="s">
        <v>695</v>
      </c>
      <c r="B869" s="214">
        <v>107583</v>
      </c>
      <c r="C869" s="133" t="s">
        <v>6437</v>
      </c>
      <c r="D869" s="133" t="s">
        <v>5904</v>
      </c>
      <c r="E869" s="133" t="s">
        <v>5902</v>
      </c>
      <c r="F869" s="133" t="s">
        <v>5903</v>
      </c>
      <c r="G869" s="133">
        <v>0</v>
      </c>
      <c r="H869" s="133">
        <v>0</v>
      </c>
      <c r="I869" s="20"/>
      <c r="J869" s="20"/>
      <c r="K869" s="20"/>
      <c r="L869" s="20"/>
      <c r="M869" s="20"/>
      <c r="N869" s="20"/>
    </row>
    <row r="870" spans="1:14" x14ac:dyDescent="0.35">
      <c r="A870" s="214" t="s">
        <v>695</v>
      </c>
      <c r="B870" s="214">
        <v>107585</v>
      </c>
      <c r="C870" s="133" t="s">
        <v>6439</v>
      </c>
      <c r="D870" s="133" t="s">
        <v>5904</v>
      </c>
      <c r="E870" s="133" t="s">
        <v>5902</v>
      </c>
      <c r="F870" s="133" t="s">
        <v>5903</v>
      </c>
      <c r="G870" s="133">
        <v>0</v>
      </c>
      <c r="H870" s="133">
        <v>0</v>
      </c>
      <c r="I870" s="20"/>
      <c r="J870" s="20"/>
      <c r="K870" s="20"/>
      <c r="L870" s="20"/>
      <c r="M870" s="20"/>
      <c r="N870" s="20"/>
    </row>
    <row r="871" spans="1:14" x14ac:dyDescent="0.35">
      <c r="A871" s="214" t="s">
        <v>695</v>
      </c>
      <c r="B871" s="214">
        <v>107588</v>
      </c>
      <c r="C871" s="133" t="s">
        <v>698</v>
      </c>
      <c r="D871" s="133" t="s">
        <v>5904</v>
      </c>
      <c r="E871" s="133" t="s">
        <v>5912</v>
      </c>
      <c r="F871" s="133" t="s">
        <v>5915</v>
      </c>
      <c r="G871" s="133">
        <v>18</v>
      </c>
      <c r="H871" s="133">
        <v>23</v>
      </c>
      <c r="I871" s="20"/>
      <c r="J871" s="20"/>
      <c r="K871" s="20"/>
      <c r="L871" s="20"/>
      <c r="M871" s="20"/>
      <c r="N871" s="20"/>
    </row>
    <row r="872" spans="1:14" x14ac:dyDescent="0.35">
      <c r="A872" s="214" t="s">
        <v>695</v>
      </c>
      <c r="B872" s="214">
        <v>107589</v>
      </c>
      <c r="C872" s="133" t="s">
        <v>699</v>
      </c>
      <c r="D872" s="133" t="s">
        <v>5905</v>
      </c>
      <c r="E872" s="133" t="s">
        <v>5923</v>
      </c>
      <c r="F872" s="133" t="s">
        <v>5923</v>
      </c>
      <c r="G872" s="133">
        <v>0</v>
      </c>
      <c r="H872" s="133">
        <v>8</v>
      </c>
      <c r="I872" s="20"/>
      <c r="J872" s="20"/>
      <c r="K872" s="20"/>
      <c r="L872" s="20"/>
      <c r="M872" s="20"/>
      <c r="N872" s="20"/>
    </row>
    <row r="873" spans="1:14" x14ac:dyDescent="0.35">
      <c r="A873" s="214" t="s">
        <v>695</v>
      </c>
      <c r="B873" s="214">
        <v>107590</v>
      </c>
      <c r="C873" s="133" t="s">
        <v>700</v>
      </c>
      <c r="D873" s="133" t="s">
        <v>5904</v>
      </c>
      <c r="E873" s="133" t="s">
        <v>5912</v>
      </c>
      <c r="F873" s="133" t="s">
        <v>5915</v>
      </c>
      <c r="G873" s="133">
        <v>0</v>
      </c>
      <c r="H873" s="133">
        <v>0</v>
      </c>
      <c r="I873" s="20"/>
      <c r="J873" s="20"/>
      <c r="K873" s="20"/>
      <c r="L873" s="20"/>
      <c r="M873" s="20"/>
      <c r="N873" s="20"/>
    </row>
    <row r="874" spans="1:14" x14ac:dyDescent="0.35">
      <c r="A874" s="214" t="s">
        <v>695</v>
      </c>
      <c r="B874" s="214">
        <v>107591</v>
      </c>
      <c r="C874" s="133" t="s">
        <v>701</v>
      </c>
      <c r="D874" s="133" t="s">
        <v>5904</v>
      </c>
      <c r="E874" s="133" t="s">
        <v>5912</v>
      </c>
      <c r="F874" s="133" t="s">
        <v>5915</v>
      </c>
      <c r="G874" s="133">
        <v>0</v>
      </c>
      <c r="H874" s="133">
        <v>0</v>
      </c>
      <c r="I874" s="20"/>
      <c r="J874" s="20"/>
      <c r="K874" s="20"/>
      <c r="L874" s="20"/>
      <c r="M874" s="20"/>
      <c r="N874" s="20"/>
    </row>
    <row r="875" spans="1:14" x14ac:dyDescent="0.35">
      <c r="A875" s="214" t="s">
        <v>695</v>
      </c>
      <c r="B875" s="214">
        <v>131158</v>
      </c>
      <c r="C875" s="133" t="s">
        <v>702</v>
      </c>
      <c r="D875" s="133" t="s">
        <v>5904</v>
      </c>
      <c r="E875" s="133" t="s">
        <v>5902</v>
      </c>
      <c r="F875" s="133" t="s">
        <v>5903</v>
      </c>
      <c r="G875" s="133">
        <v>0</v>
      </c>
      <c r="H875" s="133">
        <v>0</v>
      </c>
      <c r="I875" s="20"/>
      <c r="J875" s="20"/>
      <c r="K875" s="20"/>
      <c r="L875" s="20"/>
      <c r="M875" s="20"/>
      <c r="N875" s="20"/>
    </row>
    <row r="876" spans="1:14" x14ac:dyDescent="0.35">
      <c r="A876" s="214" t="s">
        <v>695</v>
      </c>
      <c r="B876" s="214">
        <v>131960</v>
      </c>
      <c r="C876" s="133" t="s">
        <v>6441</v>
      </c>
      <c r="D876" s="133" t="s">
        <v>5904</v>
      </c>
      <c r="E876" s="133" t="s">
        <v>5902</v>
      </c>
      <c r="F876" s="133" t="s">
        <v>5914</v>
      </c>
      <c r="G876" s="133">
        <v>0</v>
      </c>
      <c r="H876" s="133">
        <v>0</v>
      </c>
      <c r="I876" s="20"/>
      <c r="J876" s="20"/>
      <c r="K876" s="20"/>
      <c r="L876" s="20"/>
      <c r="M876" s="20"/>
      <c r="N876" s="20"/>
    </row>
    <row r="877" spans="1:14" x14ac:dyDescent="0.35">
      <c r="A877" s="214" t="s">
        <v>695</v>
      </c>
      <c r="B877" s="214">
        <v>136094</v>
      </c>
      <c r="C877" s="133" t="s">
        <v>703</v>
      </c>
      <c r="D877" s="133" t="s">
        <v>5904</v>
      </c>
      <c r="E877" s="133" t="s">
        <v>5907</v>
      </c>
      <c r="F877" s="133" t="s">
        <v>5908</v>
      </c>
      <c r="G877" s="133">
        <v>173</v>
      </c>
      <c r="H877" s="133">
        <v>154</v>
      </c>
      <c r="I877" s="20"/>
      <c r="J877" s="20"/>
      <c r="K877" s="20"/>
      <c r="L877" s="20"/>
      <c r="M877" s="20"/>
      <c r="N877" s="20"/>
    </row>
    <row r="878" spans="1:14" x14ac:dyDescent="0.35">
      <c r="A878" s="214" t="s">
        <v>695</v>
      </c>
      <c r="B878" s="214">
        <v>136604</v>
      </c>
      <c r="C878" s="133" t="s">
        <v>704</v>
      </c>
      <c r="D878" s="133" t="s">
        <v>5904</v>
      </c>
      <c r="E878" s="133" t="s">
        <v>5907</v>
      </c>
      <c r="F878" s="133" t="s">
        <v>5917</v>
      </c>
      <c r="G878" s="133">
        <v>96</v>
      </c>
      <c r="H878" s="133">
        <v>113</v>
      </c>
      <c r="I878" s="20"/>
      <c r="J878" s="20"/>
      <c r="K878" s="20"/>
      <c r="L878" s="20"/>
      <c r="M878" s="20"/>
      <c r="N878" s="20"/>
    </row>
    <row r="879" spans="1:14" x14ac:dyDescent="0.35">
      <c r="A879" s="214" t="s">
        <v>695</v>
      </c>
      <c r="B879" s="214">
        <v>136788</v>
      </c>
      <c r="C879" s="133" t="s">
        <v>705</v>
      </c>
      <c r="D879" s="133" t="s">
        <v>5904</v>
      </c>
      <c r="E879" s="133" t="s">
        <v>5907</v>
      </c>
      <c r="F879" s="133" t="s">
        <v>5917</v>
      </c>
      <c r="G879" s="133">
        <v>86</v>
      </c>
      <c r="H879" s="133">
        <v>95</v>
      </c>
      <c r="I879" s="20"/>
      <c r="J879" s="20"/>
      <c r="K879" s="20"/>
      <c r="L879" s="20"/>
      <c r="M879" s="20"/>
      <c r="N879" s="20"/>
    </row>
    <row r="880" spans="1:14" x14ac:dyDescent="0.35">
      <c r="A880" s="214" t="s">
        <v>695</v>
      </c>
      <c r="B880" s="214">
        <v>137036</v>
      </c>
      <c r="C880" s="133" t="s">
        <v>706</v>
      </c>
      <c r="D880" s="133" t="s">
        <v>5904</v>
      </c>
      <c r="E880" s="133" t="s">
        <v>5907</v>
      </c>
      <c r="F880" s="133" t="s">
        <v>5908</v>
      </c>
      <c r="G880" s="133">
        <v>81</v>
      </c>
      <c r="H880" s="133">
        <v>98</v>
      </c>
      <c r="I880" s="20"/>
      <c r="J880" s="20"/>
      <c r="K880" s="20"/>
      <c r="L880" s="20"/>
      <c r="M880" s="20"/>
      <c r="N880" s="20"/>
    </row>
    <row r="881" spans="1:14" x14ac:dyDescent="0.35">
      <c r="A881" s="214" t="s">
        <v>695</v>
      </c>
      <c r="B881" s="214">
        <v>137444</v>
      </c>
      <c r="C881" s="133" t="s">
        <v>707</v>
      </c>
      <c r="D881" s="133" t="s">
        <v>5904</v>
      </c>
      <c r="E881" s="133" t="s">
        <v>5907</v>
      </c>
      <c r="F881" s="133" t="s">
        <v>5917</v>
      </c>
      <c r="G881" s="133">
        <v>174</v>
      </c>
      <c r="H881" s="133">
        <v>187</v>
      </c>
      <c r="I881" s="20"/>
      <c r="J881" s="20"/>
      <c r="K881" s="20"/>
      <c r="L881" s="20"/>
      <c r="M881" s="20"/>
      <c r="N881" s="20"/>
    </row>
    <row r="882" spans="1:14" x14ac:dyDescent="0.35">
      <c r="A882" s="214" t="s">
        <v>695</v>
      </c>
      <c r="B882" s="214">
        <v>137521</v>
      </c>
      <c r="C882" s="133" t="s">
        <v>708</v>
      </c>
      <c r="D882" s="133" t="s">
        <v>5904</v>
      </c>
      <c r="E882" s="133" t="s">
        <v>5907</v>
      </c>
      <c r="F882" s="133" t="s">
        <v>5917</v>
      </c>
      <c r="G882" s="133">
        <v>139</v>
      </c>
      <c r="H882" s="133">
        <v>156</v>
      </c>
      <c r="I882" s="20"/>
      <c r="J882" s="20"/>
      <c r="K882" s="20"/>
      <c r="L882" s="20"/>
      <c r="M882" s="20"/>
      <c r="N882" s="20"/>
    </row>
    <row r="883" spans="1:14" x14ac:dyDescent="0.35">
      <c r="A883" s="214" t="s">
        <v>695</v>
      </c>
      <c r="B883" s="214">
        <v>138441</v>
      </c>
      <c r="C883" s="133" t="s">
        <v>6440</v>
      </c>
      <c r="D883" s="133" t="s">
        <v>5905</v>
      </c>
      <c r="E883" s="133" t="s">
        <v>5902</v>
      </c>
      <c r="F883" s="133" t="s">
        <v>5914</v>
      </c>
      <c r="G883" s="133">
        <v>0</v>
      </c>
      <c r="H883" s="133">
        <v>0</v>
      </c>
      <c r="I883" s="20"/>
      <c r="J883" s="20"/>
      <c r="K883" s="20"/>
      <c r="L883" s="20"/>
      <c r="M883" s="20"/>
      <c r="N883" s="20"/>
    </row>
    <row r="884" spans="1:14" x14ac:dyDescent="0.35">
      <c r="A884" s="214" t="s">
        <v>695</v>
      </c>
      <c r="B884" s="214">
        <v>139182</v>
      </c>
      <c r="C884" s="133" t="s">
        <v>709</v>
      </c>
      <c r="D884" s="133" t="s">
        <v>5904</v>
      </c>
      <c r="E884" s="133" t="s">
        <v>5907</v>
      </c>
      <c r="F884" s="133" t="s">
        <v>5917</v>
      </c>
      <c r="G884" s="133">
        <v>83</v>
      </c>
      <c r="H884" s="133">
        <v>98</v>
      </c>
      <c r="I884" s="20"/>
      <c r="J884" s="20"/>
      <c r="K884" s="20"/>
      <c r="L884" s="20"/>
      <c r="M884" s="20"/>
      <c r="N884" s="20"/>
    </row>
    <row r="885" spans="1:14" x14ac:dyDescent="0.35">
      <c r="A885" s="214" t="s">
        <v>695</v>
      </c>
      <c r="B885" s="214">
        <v>139433</v>
      </c>
      <c r="C885" s="133" t="s">
        <v>6438</v>
      </c>
      <c r="D885" s="133" t="s">
        <v>5904</v>
      </c>
      <c r="E885" s="133" t="s">
        <v>5907</v>
      </c>
      <c r="F885" s="133" t="s">
        <v>5922</v>
      </c>
      <c r="G885" s="133">
        <v>0</v>
      </c>
      <c r="H885" s="133">
        <v>0</v>
      </c>
      <c r="I885" s="20"/>
      <c r="J885" s="20"/>
      <c r="K885" s="20"/>
      <c r="L885" s="20"/>
      <c r="M885" s="20"/>
      <c r="N885" s="20"/>
    </row>
    <row r="886" spans="1:14" x14ac:dyDescent="0.35">
      <c r="A886" s="214" t="s">
        <v>695</v>
      </c>
      <c r="B886" s="214">
        <v>140326</v>
      </c>
      <c r="C886" s="133" t="s">
        <v>710</v>
      </c>
      <c r="D886" s="133" t="s">
        <v>5904</v>
      </c>
      <c r="E886" s="133" t="s">
        <v>5907</v>
      </c>
      <c r="F886" s="133" t="s">
        <v>5917</v>
      </c>
      <c r="G886" s="133">
        <v>108</v>
      </c>
      <c r="H886" s="133">
        <v>105</v>
      </c>
      <c r="I886" s="20"/>
      <c r="J886" s="20"/>
      <c r="K886" s="20"/>
      <c r="L886" s="20"/>
      <c r="M886" s="20"/>
      <c r="N886" s="20"/>
    </row>
    <row r="887" spans="1:14" x14ac:dyDescent="0.35">
      <c r="A887" s="214" t="s">
        <v>695</v>
      </c>
      <c r="B887" s="214">
        <v>141307</v>
      </c>
      <c r="C887" s="133" t="s">
        <v>711</v>
      </c>
      <c r="D887" s="133" t="s">
        <v>5904</v>
      </c>
      <c r="E887" s="133" t="s">
        <v>5907</v>
      </c>
      <c r="F887" s="133" t="s">
        <v>5917</v>
      </c>
      <c r="G887" s="133">
        <v>152</v>
      </c>
      <c r="H887" s="133">
        <v>136</v>
      </c>
      <c r="I887" s="20"/>
      <c r="J887" s="20"/>
      <c r="K887" s="20"/>
      <c r="L887" s="20"/>
      <c r="M887" s="20"/>
      <c r="N887" s="20"/>
    </row>
    <row r="888" spans="1:14" x14ac:dyDescent="0.35">
      <c r="A888" s="214" t="s">
        <v>695</v>
      </c>
      <c r="B888" s="214">
        <v>141608</v>
      </c>
      <c r="C888" s="133" t="s">
        <v>712</v>
      </c>
      <c r="D888" s="133" t="s">
        <v>5904</v>
      </c>
      <c r="E888" s="133" t="s">
        <v>5902</v>
      </c>
      <c r="F888" s="133" t="s">
        <v>5914</v>
      </c>
      <c r="G888" s="133">
        <v>0</v>
      </c>
      <c r="H888" s="133">
        <v>0</v>
      </c>
      <c r="I888" s="20"/>
      <c r="J888" s="20"/>
      <c r="K888" s="20"/>
      <c r="L888" s="20"/>
      <c r="M888" s="20"/>
      <c r="N888" s="20"/>
    </row>
    <row r="889" spans="1:14" x14ac:dyDescent="0.35">
      <c r="A889" s="214" t="s">
        <v>695</v>
      </c>
      <c r="B889" s="214">
        <v>142324</v>
      </c>
      <c r="C889" s="133" t="s">
        <v>6956</v>
      </c>
      <c r="D889" s="133" t="s">
        <v>5904</v>
      </c>
      <c r="E889" s="133" t="s">
        <v>5902</v>
      </c>
      <c r="F889" s="133" t="s">
        <v>5914</v>
      </c>
      <c r="G889" s="133">
        <v>0</v>
      </c>
      <c r="H889" s="133">
        <v>0</v>
      </c>
      <c r="I889" s="20"/>
      <c r="J889" s="20"/>
      <c r="K889" s="20"/>
      <c r="L889" s="20"/>
      <c r="M889" s="20"/>
      <c r="N889" s="20"/>
    </row>
    <row r="890" spans="1:14" x14ac:dyDescent="0.35">
      <c r="A890" s="214" t="s">
        <v>695</v>
      </c>
      <c r="B890" s="214">
        <v>143115</v>
      </c>
      <c r="C890" s="133" t="s">
        <v>6108</v>
      </c>
      <c r="D890" s="133" t="s">
        <v>5904</v>
      </c>
      <c r="E890" s="133" t="s">
        <v>5907</v>
      </c>
      <c r="F890" s="133" t="s">
        <v>5908</v>
      </c>
      <c r="G890" s="133">
        <v>52</v>
      </c>
      <c r="H890" s="133">
        <v>34</v>
      </c>
      <c r="I890" s="20"/>
      <c r="J890" s="20"/>
      <c r="K890" s="20"/>
      <c r="L890" s="20"/>
      <c r="M890" s="20"/>
      <c r="N890" s="20"/>
    </row>
    <row r="891" spans="1:14" x14ac:dyDescent="0.35">
      <c r="A891" s="214" t="s">
        <v>695</v>
      </c>
      <c r="B891" s="214">
        <v>143841</v>
      </c>
      <c r="C891" s="133" t="s">
        <v>713</v>
      </c>
      <c r="D891" s="133" t="s">
        <v>5901</v>
      </c>
      <c r="E891" s="133" t="s">
        <v>5902</v>
      </c>
      <c r="F891" s="133" t="s">
        <v>5903</v>
      </c>
      <c r="G891" s="133">
        <v>0</v>
      </c>
      <c r="H891" s="133">
        <v>0</v>
      </c>
      <c r="I891" s="20"/>
      <c r="J891" s="20"/>
      <c r="K891" s="20"/>
      <c r="L891" s="20"/>
      <c r="M891" s="20"/>
      <c r="N891" s="20"/>
    </row>
    <row r="892" spans="1:14" x14ac:dyDescent="0.35">
      <c r="A892" s="214" t="s">
        <v>695</v>
      </c>
      <c r="B892" s="214">
        <v>144946</v>
      </c>
      <c r="C892" s="133" t="s">
        <v>6109</v>
      </c>
      <c r="D892" s="133" t="s">
        <v>5904</v>
      </c>
      <c r="E892" s="133" t="s">
        <v>5907</v>
      </c>
      <c r="F892" s="133" t="s">
        <v>5908</v>
      </c>
      <c r="G892" s="133">
        <v>90</v>
      </c>
      <c r="H892" s="133">
        <v>86</v>
      </c>
      <c r="I892" s="20"/>
      <c r="J892" s="20"/>
      <c r="K892" s="20"/>
      <c r="L892" s="20"/>
      <c r="M892" s="20"/>
      <c r="N892" s="20"/>
    </row>
    <row r="893" spans="1:14" x14ac:dyDescent="0.35">
      <c r="A893" s="214" t="s">
        <v>695</v>
      </c>
      <c r="B893" s="214">
        <v>146204</v>
      </c>
      <c r="C893" s="133" t="s">
        <v>6957</v>
      </c>
      <c r="D893" s="133" t="s">
        <v>5904</v>
      </c>
      <c r="E893" s="133" t="s">
        <v>5906</v>
      </c>
      <c r="F893" s="133" t="s">
        <v>5921</v>
      </c>
      <c r="G893" s="133">
        <v>0</v>
      </c>
      <c r="H893" s="133">
        <v>1</v>
      </c>
      <c r="I893" s="20"/>
      <c r="J893" s="20"/>
      <c r="K893" s="20"/>
      <c r="L893" s="20"/>
      <c r="M893" s="20"/>
      <c r="N893" s="20"/>
    </row>
    <row r="894" spans="1:14" x14ac:dyDescent="0.35">
      <c r="A894" s="214" t="s">
        <v>695</v>
      </c>
      <c r="B894" s="214">
        <v>147733</v>
      </c>
      <c r="C894" s="133" t="s">
        <v>6958</v>
      </c>
      <c r="D894" s="133" t="s">
        <v>5904</v>
      </c>
      <c r="E894" s="133" t="s">
        <v>5902</v>
      </c>
      <c r="F894" s="133" t="s">
        <v>5903</v>
      </c>
      <c r="G894" s="133">
        <v>0</v>
      </c>
      <c r="H894" s="133">
        <v>0</v>
      </c>
      <c r="I894" s="20"/>
      <c r="J894" s="20"/>
      <c r="K894" s="20"/>
      <c r="L894" s="20"/>
      <c r="M894" s="20"/>
      <c r="N894" s="20"/>
    </row>
    <row r="895" spans="1:14" x14ac:dyDescent="0.35">
      <c r="A895" s="214" t="s">
        <v>695</v>
      </c>
      <c r="B895" s="214">
        <v>147983</v>
      </c>
      <c r="C895" s="133" t="s">
        <v>6959</v>
      </c>
      <c r="D895" s="133" t="s">
        <v>5904</v>
      </c>
      <c r="E895" s="133" t="s">
        <v>5902</v>
      </c>
      <c r="F895" s="133" t="s">
        <v>5914</v>
      </c>
      <c r="G895" s="133">
        <v>0</v>
      </c>
      <c r="H895" s="133">
        <v>0</v>
      </c>
      <c r="I895" s="20"/>
      <c r="J895" s="20"/>
      <c r="K895" s="20"/>
      <c r="L895" s="20"/>
      <c r="M895" s="20"/>
      <c r="N895" s="20"/>
    </row>
    <row r="896" spans="1:14" x14ac:dyDescent="0.35">
      <c r="A896" s="214" t="s">
        <v>695</v>
      </c>
      <c r="B896" s="214">
        <v>148059</v>
      </c>
      <c r="C896" s="133" t="s">
        <v>6960</v>
      </c>
      <c r="D896" s="133" t="s">
        <v>5904</v>
      </c>
      <c r="E896" s="133" t="s">
        <v>5902</v>
      </c>
      <c r="F896" s="133" t="s">
        <v>5914</v>
      </c>
      <c r="G896" s="133">
        <v>0</v>
      </c>
      <c r="H896" s="133">
        <v>0</v>
      </c>
      <c r="I896" s="20"/>
      <c r="J896" s="20"/>
      <c r="K896" s="20"/>
      <c r="L896" s="20"/>
      <c r="M896" s="20"/>
      <c r="N896" s="20"/>
    </row>
    <row r="897" spans="1:14" x14ac:dyDescent="0.35">
      <c r="A897" s="214" t="s">
        <v>714</v>
      </c>
      <c r="B897" s="214">
        <v>108886</v>
      </c>
      <c r="C897" s="133" t="s">
        <v>6446</v>
      </c>
      <c r="D897" s="133" t="s">
        <v>5904</v>
      </c>
      <c r="E897" s="133" t="s">
        <v>5902</v>
      </c>
      <c r="F897" s="133" t="s">
        <v>5914</v>
      </c>
      <c r="G897" s="133">
        <v>0</v>
      </c>
      <c r="H897" s="133">
        <v>0</v>
      </c>
      <c r="I897" s="20"/>
      <c r="J897" s="20"/>
      <c r="K897" s="20"/>
      <c r="L897" s="20"/>
      <c r="M897" s="20"/>
      <c r="N897" s="20"/>
    </row>
    <row r="898" spans="1:14" x14ac:dyDescent="0.35">
      <c r="A898" s="214" t="s">
        <v>714</v>
      </c>
      <c r="B898" s="214">
        <v>110911</v>
      </c>
      <c r="C898" s="133" t="s">
        <v>715</v>
      </c>
      <c r="D898" s="133" t="s">
        <v>5904</v>
      </c>
      <c r="E898" s="133" t="s">
        <v>5902</v>
      </c>
      <c r="F898" s="133" t="s">
        <v>5903</v>
      </c>
      <c r="G898" s="133">
        <v>0</v>
      </c>
      <c r="H898" s="133">
        <v>0</v>
      </c>
      <c r="I898" s="20"/>
      <c r="J898" s="20"/>
      <c r="K898" s="20"/>
      <c r="L898" s="20"/>
      <c r="M898" s="20"/>
      <c r="N898" s="20"/>
    </row>
    <row r="899" spans="1:14" x14ac:dyDescent="0.35">
      <c r="A899" s="214" t="s">
        <v>714</v>
      </c>
      <c r="B899" s="214">
        <v>110912</v>
      </c>
      <c r="C899" s="133" t="s">
        <v>620</v>
      </c>
      <c r="D899" s="133" t="s">
        <v>5901</v>
      </c>
      <c r="E899" s="133" t="s">
        <v>5902</v>
      </c>
      <c r="F899" s="133" t="s">
        <v>5903</v>
      </c>
      <c r="G899" s="133">
        <v>0</v>
      </c>
      <c r="H899" s="133">
        <v>0</v>
      </c>
      <c r="I899" s="20"/>
      <c r="J899" s="20"/>
      <c r="K899" s="20"/>
      <c r="L899" s="20"/>
      <c r="M899" s="20"/>
      <c r="N899" s="20"/>
    </row>
    <row r="900" spans="1:14" x14ac:dyDescent="0.35">
      <c r="A900" s="214" t="s">
        <v>714</v>
      </c>
      <c r="B900" s="214">
        <v>110913</v>
      </c>
      <c r="C900" s="133" t="s">
        <v>716</v>
      </c>
      <c r="D900" s="133" t="s">
        <v>5904</v>
      </c>
      <c r="E900" s="133" t="s">
        <v>5902</v>
      </c>
      <c r="F900" s="133" t="s">
        <v>5903</v>
      </c>
      <c r="G900" s="133">
        <v>0</v>
      </c>
      <c r="H900" s="133">
        <v>0</v>
      </c>
      <c r="I900" s="20"/>
      <c r="J900" s="20"/>
      <c r="K900" s="20"/>
      <c r="L900" s="20"/>
      <c r="M900" s="20"/>
      <c r="N900" s="20"/>
    </row>
    <row r="901" spans="1:14" x14ac:dyDescent="0.35">
      <c r="A901" s="214" t="s">
        <v>714</v>
      </c>
      <c r="B901" s="214">
        <v>110914</v>
      </c>
      <c r="C901" s="133" t="s">
        <v>717</v>
      </c>
      <c r="D901" s="133" t="s">
        <v>5904</v>
      </c>
      <c r="E901" s="133" t="s">
        <v>5902</v>
      </c>
      <c r="F901" s="133" t="s">
        <v>5903</v>
      </c>
      <c r="G901" s="133">
        <v>0</v>
      </c>
      <c r="H901" s="133">
        <v>0</v>
      </c>
      <c r="I901" s="20"/>
      <c r="J901" s="20"/>
      <c r="K901" s="20"/>
      <c r="L901" s="20"/>
      <c r="M901" s="20"/>
      <c r="N901" s="20"/>
    </row>
    <row r="902" spans="1:14" x14ac:dyDescent="0.35">
      <c r="A902" s="214" t="s">
        <v>714</v>
      </c>
      <c r="B902" s="214">
        <v>110915</v>
      </c>
      <c r="C902" s="133" t="s">
        <v>718</v>
      </c>
      <c r="D902" s="133" t="s">
        <v>5904</v>
      </c>
      <c r="E902" s="133" t="s">
        <v>5902</v>
      </c>
      <c r="F902" s="133" t="s">
        <v>5903</v>
      </c>
      <c r="G902" s="133">
        <v>0</v>
      </c>
      <c r="H902" s="133">
        <v>0</v>
      </c>
      <c r="I902" s="20"/>
      <c r="J902" s="20"/>
      <c r="K902" s="20"/>
      <c r="L902" s="20"/>
      <c r="M902" s="20"/>
      <c r="N902" s="20"/>
    </row>
    <row r="903" spans="1:14" x14ac:dyDescent="0.35">
      <c r="A903" s="214" t="s">
        <v>714</v>
      </c>
      <c r="B903" s="214">
        <v>110916</v>
      </c>
      <c r="C903" s="133" t="s">
        <v>6961</v>
      </c>
      <c r="D903" s="133" t="s">
        <v>5904</v>
      </c>
      <c r="E903" s="133" t="s">
        <v>5902</v>
      </c>
      <c r="F903" s="133" t="s">
        <v>5903</v>
      </c>
      <c r="G903" s="133">
        <v>0</v>
      </c>
      <c r="H903" s="133">
        <v>0</v>
      </c>
      <c r="I903" s="20"/>
      <c r="J903" s="20"/>
      <c r="K903" s="20"/>
      <c r="L903" s="20"/>
      <c r="M903" s="20"/>
      <c r="N903" s="20"/>
    </row>
    <row r="904" spans="1:14" x14ac:dyDescent="0.35">
      <c r="A904" s="214" t="s">
        <v>714</v>
      </c>
      <c r="B904" s="214">
        <v>110920</v>
      </c>
      <c r="C904" s="133" t="s">
        <v>719</v>
      </c>
      <c r="D904" s="133" t="s">
        <v>5904</v>
      </c>
      <c r="E904" s="133" t="s">
        <v>5902</v>
      </c>
      <c r="F904" s="133" t="s">
        <v>5914</v>
      </c>
      <c r="G904" s="133">
        <v>0</v>
      </c>
      <c r="H904" s="133">
        <v>0</v>
      </c>
      <c r="I904" s="20"/>
      <c r="J904" s="20"/>
      <c r="K904" s="20"/>
      <c r="L904" s="20"/>
      <c r="M904" s="20"/>
      <c r="N904" s="20"/>
    </row>
    <row r="905" spans="1:14" x14ac:dyDescent="0.35">
      <c r="A905" s="214" t="s">
        <v>714</v>
      </c>
      <c r="B905" s="214">
        <v>110921</v>
      </c>
      <c r="C905" s="133" t="s">
        <v>6447</v>
      </c>
      <c r="D905" s="133" t="s">
        <v>5904</v>
      </c>
      <c r="E905" s="133" t="s">
        <v>5902</v>
      </c>
      <c r="F905" s="133" t="s">
        <v>5903</v>
      </c>
      <c r="G905" s="133">
        <v>0</v>
      </c>
      <c r="H905" s="133">
        <v>0</v>
      </c>
      <c r="I905" s="20"/>
      <c r="J905" s="20"/>
      <c r="K905" s="20"/>
      <c r="L905" s="20"/>
      <c r="M905" s="20"/>
      <c r="N905" s="20"/>
    </row>
    <row r="906" spans="1:14" x14ac:dyDescent="0.35">
      <c r="A906" s="214" t="s">
        <v>714</v>
      </c>
      <c r="B906" s="214">
        <v>110923</v>
      </c>
      <c r="C906" s="133" t="s">
        <v>720</v>
      </c>
      <c r="D906" s="133" t="s">
        <v>5904</v>
      </c>
      <c r="E906" s="133" t="s">
        <v>5902</v>
      </c>
      <c r="F906" s="133" t="s">
        <v>5903</v>
      </c>
      <c r="G906" s="133">
        <v>0</v>
      </c>
      <c r="H906" s="133">
        <v>0</v>
      </c>
      <c r="I906" s="20"/>
      <c r="J906" s="20"/>
      <c r="K906" s="20"/>
      <c r="L906" s="20"/>
      <c r="M906" s="20"/>
      <c r="N906" s="20"/>
    </row>
    <row r="907" spans="1:14" x14ac:dyDescent="0.35">
      <c r="A907" s="214" t="s">
        <v>714</v>
      </c>
      <c r="B907" s="214">
        <v>110924</v>
      </c>
      <c r="C907" s="133" t="s">
        <v>721</v>
      </c>
      <c r="D907" s="133" t="s">
        <v>5904</v>
      </c>
      <c r="E907" s="133" t="s">
        <v>5902</v>
      </c>
      <c r="F907" s="133" t="s">
        <v>5903</v>
      </c>
      <c r="G907" s="133">
        <v>0</v>
      </c>
      <c r="H907" s="133">
        <v>0</v>
      </c>
      <c r="I907" s="20"/>
      <c r="J907" s="20"/>
      <c r="K907" s="20"/>
      <c r="L907" s="20"/>
      <c r="M907" s="20"/>
      <c r="N907" s="20"/>
    </row>
    <row r="908" spans="1:14" x14ac:dyDescent="0.35">
      <c r="A908" s="214" t="s">
        <v>714</v>
      </c>
      <c r="B908" s="214">
        <v>110925</v>
      </c>
      <c r="C908" s="133" t="s">
        <v>722</v>
      </c>
      <c r="D908" s="133" t="s">
        <v>5904</v>
      </c>
      <c r="E908" s="133" t="s">
        <v>5902</v>
      </c>
      <c r="F908" s="133" t="s">
        <v>5903</v>
      </c>
      <c r="G908" s="133">
        <v>0</v>
      </c>
      <c r="H908" s="133">
        <v>0</v>
      </c>
      <c r="I908" s="20"/>
      <c r="J908" s="20"/>
      <c r="K908" s="20"/>
      <c r="L908" s="20"/>
      <c r="M908" s="20"/>
      <c r="N908" s="20"/>
    </row>
    <row r="909" spans="1:14" x14ac:dyDescent="0.35">
      <c r="A909" s="214" t="s">
        <v>714</v>
      </c>
      <c r="B909" s="214">
        <v>110926</v>
      </c>
      <c r="C909" s="133" t="s">
        <v>723</v>
      </c>
      <c r="D909" s="133" t="s">
        <v>5904</v>
      </c>
      <c r="E909" s="133" t="s">
        <v>5902</v>
      </c>
      <c r="F909" s="133" t="s">
        <v>5903</v>
      </c>
      <c r="G909" s="133">
        <v>0</v>
      </c>
      <c r="H909" s="133">
        <v>0</v>
      </c>
      <c r="I909" s="20"/>
      <c r="J909" s="20"/>
      <c r="K909" s="20"/>
      <c r="L909" s="20"/>
      <c r="M909" s="20"/>
      <c r="N909" s="20"/>
    </row>
    <row r="910" spans="1:14" x14ac:dyDescent="0.35">
      <c r="A910" s="214" t="s">
        <v>714</v>
      </c>
      <c r="B910" s="214">
        <v>110928</v>
      </c>
      <c r="C910" s="133" t="s">
        <v>724</v>
      </c>
      <c r="D910" s="133" t="s">
        <v>5904</v>
      </c>
      <c r="E910" s="133" t="s">
        <v>5902</v>
      </c>
      <c r="F910" s="133" t="s">
        <v>5903</v>
      </c>
      <c r="G910" s="133">
        <v>0</v>
      </c>
      <c r="H910" s="133">
        <v>0</v>
      </c>
      <c r="I910" s="20"/>
      <c r="J910" s="20"/>
      <c r="K910" s="20"/>
      <c r="L910" s="20"/>
      <c r="M910" s="20"/>
      <c r="N910" s="20"/>
    </row>
    <row r="911" spans="1:14" x14ac:dyDescent="0.35">
      <c r="A911" s="214" t="s">
        <v>714</v>
      </c>
      <c r="B911" s="214">
        <v>110930</v>
      </c>
      <c r="C911" s="133" t="s">
        <v>6110</v>
      </c>
      <c r="D911" s="133" t="s">
        <v>5904</v>
      </c>
      <c r="E911" s="133" t="s">
        <v>5902</v>
      </c>
      <c r="F911" s="133" t="s">
        <v>5903</v>
      </c>
      <c r="G911" s="133">
        <v>0</v>
      </c>
      <c r="H911" s="133">
        <v>0</v>
      </c>
      <c r="I911" s="20"/>
      <c r="J911" s="20"/>
      <c r="K911" s="20"/>
      <c r="L911" s="20"/>
      <c r="M911" s="20"/>
      <c r="N911" s="20"/>
    </row>
    <row r="912" spans="1:14" x14ac:dyDescent="0.35">
      <c r="A912" s="214" t="s">
        <v>714</v>
      </c>
      <c r="B912" s="214">
        <v>110931</v>
      </c>
      <c r="C912" s="133" t="s">
        <v>725</v>
      </c>
      <c r="D912" s="133" t="s">
        <v>5905</v>
      </c>
      <c r="E912" s="133" t="s">
        <v>5902</v>
      </c>
      <c r="F912" s="133" t="s">
        <v>5914</v>
      </c>
      <c r="G912" s="133">
        <v>0</v>
      </c>
      <c r="H912" s="133">
        <v>0</v>
      </c>
      <c r="I912" s="20"/>
      <c r="J912" s="20"/>
      <c r="K912" s="20"/>
      <c r="L912" s="20"/>
      <c r="M912" s="20"/>
      <c r="N912" s="20"/>
    </row>
    <row r="913" spans="1:14" x14ac:dyDescent="0.35">
      <c r="A913" s="214" t="s">
        <v>714</v>
      </c>
      <c r="B913" s="214">
        <v>110932</v>
      </c>
      <c r="C913" s="133" t="s">
        <v>726</v>
      </c>
      <c r="D913" s="133" t="s">
        <v>5904</v>
      </c>
      <c r="E913" s="133" t="s">
        <v>5902</v>
      </c>
      <c r="F913" s="133" t="s">
        <v>5903</v>
      </c>
      <c r="G913" s="133">
        <v>0</v>
      </c>
      <c r="H913" s="133">
        <v>0</v>
      </c>
      <c r="I913" s="20"/>
      <c r="J913" s="20"/>
      <c r="K913" s="20"/>
      <c r="L913" s="20"/>
      <c r="M913" s="20"/>
      <c r="N913" s="20"/>
    </row>
    <row r="914" spans="1:14" x14ac:dyDescent="0.35">
      <c r="A914" s="214" t="s">
        <v>714</v>
      </c>
      <c r="B914" s="214">
        <v>110934</v>
      </c>
      <c r="C914" s="133" t="s">
        <v>6962</v>
      </c>
      <c r="D914" s="133" t="s">
        <v>5904</v>
      </c>
      <c r="E914" s="133" t="s">
        <v>5902</v>
      </c>
      <c r="F914" s="133" t="s">
        <v>5903</v>
      </c>
      <c r="G914" s="133">
        <v>0</v>
      </c>
      <c r="H914" s="133">
        <v>0</v>
      </c>
      <c r="I914" s="20"/>
      <c r="J914" s="20"/>
      <c r="K914" s="20"/>
      <c r="L914" s="20"/>
      <c r="M914" s="20"/>
      <c r="N914" s="20"/>
    </row>
    <row r="915" spans="1:14" x14ac:dyDescent="0.35">
      <c r="A915" s="214" t="s">
        <v>714</v>
      </c>
      <c r="B915" s="214">
        <v>110935</v>
      </c>
      <c r="C915" s="133" t="s">
        <v>6963</v>
      </c>
      <c r="D915" s="133" t="s">
        <v>5904</v>
      </c>
      <c r="E915" s="133" t="s">
        <v>5902</v>
      </c>
      <c r="F915" s="133" t="s">
        <v>5903</v>
      </c>
      <c r="G915" s="133">
        <v>0</v>
      </c>
      <c r="H915" s="133">
        <v>0</v>
      </c>
      <c r="I915" s="20"/>
      <c r="J915" s="20"/>
      <c r="K915" s="20"/>
      <c r="L915" s="20"/>
      <c r="M915" s="20"/>
      <c r="N915" s="20"/>
    </row>
    <row r="916" spans="1:14" x14ac:dyDescent="0.35">
      <c r="A916" s="214" t="s">
        <v>714</v>
      </c>
      <c r="B916" s="214">
        <v>110951</v>
      </c>
      <c r="C916" s="133" t="s">
        <v>727</v>
      </c>
      <c r="D916" s="133" t="s">
        <v>5904</v>
      </c>
      <c r="E916" s="133" t="s">
        <v>5912</v>
      </c>
      <c r="F916" s="133" t="s">
        <v>5915</v>
      </c>
      <c r="G916" s="133">
        <v>4</v>
      </c>
      <c r="H916" s="133">
        <v>4</v>
      </c>
      <c r="I916" s="20"/>
      <c r="J916" s="20"/>
      <c r="K916" s="20"/>
      <c r="L916" s="20"/>
      <c r="M916" s="20"/>
      <c r="N916" s="20"/>
    </row>
    <row r="917" spans="1:14" x14ac:dyDescent="0.35">
      <c r="A917" s="214" t="s">
        <v>714</v>
      </c>
      <c r="B917" s="214">
        <v>131330</v>
      </c>
      <c r="C917" s="133" t="s">
        <v>728</v>
      </c>
      <c r="D917" s="133" t="s">
        <v>5904</v>
      </c>
      <c r="E917" s="133" t="s">
        <v>5902</v>
      </c>
      <c r="F917" s="133" t="s">
        <v>5903</v>
      </c>
      <c r="G917" s="133">
        <v>0</v>
      </c>
      <c r="H917" s="133">
        <v>0</v>
      </c>
      <c r="I917" s="20"/>
      <c r="J917" s="20"/>
      <c r="K917" s="20"/>
      <c r="L917" s="20"/>
      <c r="M917" s="20"/>
      <c r="N917" s="20"/>
    </row>
    <row r="918" spans="1:14" x14ac:dyDescent="0.35">
      <c r="A918" s="214" t="s">
        <v>714</v>
      </c>
      <c r="B918" s="214">
        <v>131937</v>
      </c>
      <c r="C918" s="133" t="s">
        <v>729</v>
      </c>
      <c r="D918" s="133" t="s">
        <v>5904</v>
      </c>
      <c r="E918" s="133" t="s">
        <v>5902</v>
      </c>
      <c r="F918" s="133" t="s">
        <v>5903</v>
      </c>
      <c r="G918" s="133">
        <v>0</v>
      </c>
      <c r="H918" s="133">
        <v>0</v>
      </c>
      <c r="I918" s="20"/>
      <c r="J918" s="20"/>
      <c r="K918" s="20"/>
      <c r="L918" s="20"/>
      <c r="M918" s="20"/>
      <c r="N918" s="20"/>
    </row>
    <row r="919" spans="1:14" x14ac:dyDescent="0.35">
      <c r="A919" s="214" t="s">
        <v>714</v>
      </c>
      <c r="B919" s="214">
        <v>133570</v>
      </c>
      <c r="C919" s="133" t="s">
        <v>6964</v>
      </c>
      <c r="D919" s="133" t="s">
        <v>5904</v>
      </c>
      <c r="E919" s="133" t="s">
        <v>5902</v>
      </c>
      <c r="F919" s="133" t="s">
        <v>5914</v>
      </c>
      <c r="G919" s="133">
        <v>0</v>
      </c>
      <c r="H919" s="133">
        <v>0</v>
      </c>
      <c r="I919" s="20"/>
      <c r="J919" s="20"/>
      <c r="K919" s="20"/>
      <c r="L919" s="20"/>
      <c r="M919" s="20"/>
      <c r="N919" s="20"/>
    </row>
    <row r="920" spans="1:14" x14ac:dyDescent="0.35">
      <c r="A920" s="214" t="s">
        <v>714</v>
      </c>
      <c r="B920" s="214">
        <v>133651</v>
      </c>
      <c r="C920" s="133" t="s">
        <v>730</v>
      </c>
      <c r="D920" s="133" t="s">
        <v>5905</v>
      </c>
      <c r="E920" s="133" t="s">
        <v>5902</v>
      </c>
      <c r="F920" s="133" t="s">
        <v>5914</v>
      </c>
      <c r="G920" s="133">
        <v>0</v>
      </c>
      <c r="H920" s="133">
        <v>0</v>
      </c>
      <c r="I920" s="20"/>
      <c r="J920" s="20"/>
      <c r="K920" s="20"/>
      <c r="L920" s="20"/>
      <c r="M920" s="20"/>
      <c r="N920" s="20"/>
    </row>
    <row r="921" spans="1:14" x14ac:dyDescent="0.35">
      <c r="A921" s="214" t="s">
        <v>714</v>
      </c>
      <c r="B921" s="214">
        <v>134179</v>
      </c>
      <c r="C921" s="133" t="s">
        <v>731</v>
      </c>
      <c r="D921" s="133" t="s">
        <v>5904</v>
      </c>
      <c r="E921" s="133" t="s">
        <v>5902</v>
      </c>
      <c r="F921" s="133" t="s">
        <v>5914</v>
      </c>
      <c r="G921" s="133">
        <v>0</v>
      </c>
      <c r="H921" s="133">
        <v>0</v>
      </c>
      <c r="I921" s="20"/>
      <c r="J921" s="20"/>
      <c r="K921" s="20"/>
      <c r="L921" s="20"/>
      <c r="M921" s="20"/>
      <c r="N921" s="20"/>
    </row>
    <row r="922" spans="1:14" x14ac:dyDescent="0.35">
      <c r="A922" s="214" t="s">
        <v>714</v>
      </c>
      <c r="B922" s="214">
        <v>134765</v>
      </c>
      <c r="C922" s="133" t="s">
        <v>6965</v>
      </c>
      <c r="D922" s="133" t="s">
        <v>5904</v>
      </c>
      <c r="E922" s="133" t="s">
        <v>5906</v>
      </c>
      <c r="F922" s="133" t="s">
        <v>5906</v>
      </c>
      <c r="G922" s="133">
        <v>0</v>
      </c>
      <c r="H922" s="133">
        <v>0</v>
      </c>
      <c r="I922" s="20"/>
      <c r="J922" s="20"/>
      <c r="K922" s="20"/>
      <c r="L922" s="20"/>
      <c r="M922" s="20"/>
      <c r="N922" s="20"/>
    </row>
    <row r="923" spans="1:14" x14ac:dyDescent="0.35">
      <c r="A923" s="214" t="s">
        <v>714</v>
      </c>
      <c r="B923" s="214">
        <v>134937</v>
      </c>
      <c r="C923" s="133" t="s">
        <v>733</v>
      </c>
      <c r="D923" s="133" t="s">
        <v>5904</v>
      </c>
      <c r="E923" s="133" t="s">
        <v>5912</v>
      </c>
      <c r="F923" s="133" t="s">
        <v>5915</v>
      </c>
      <c r="G923" s="133">
        <v>5</v>
      </c>
      <c r="H923" s="133">
        <v>7</v>
      </c>
      <c r="I923" s="20"/>
      <c r="J923" s="20"/>
      <c r="K923" s="20"/>
      <c r="L923" s="20"/>
      <c r="M923" s="20"/>
      <c r="N923" s="20"/>
    </row>
    <row r="924" spans="1:14" x14ac:dyDescent="0.35">
      <c r="A924" s="214" t="s">
        <v>714</v>
      </c>
      <c r="B924" s="214">
        <v>134972</v>
      </c>
      <c r="C924" s="133" t="s">
        <v>734</v>
      </c>
      <c r="D924" s="133" t="s">
        <v>5904</v>
      </c>
      <c r="E924" s="133" t="s">
        <v>5912</v>
      </c>
      <c r="F924" s="133" t="s">
        <v>5915</v>
      </c>
      <c r="G924" s="133">
        <v>3</v>
      </c>
      <c r="H924" s="133">
        <v>9</v>
      </c>
      <c r="I924" s="20"/>
      <c r="J924" s="20"/>
      <c r="K924" s="20"/>
      <c r="L924" s="20"/>
      <c r="M924" s="20"/>
      <c r="N924" s="20"/>
    </row>
    <row r="925" spans="1:14" x14ac:dyDescent="0.35">
      <c r="A925" s="214" t="s">
        <v>714</v>
      </c>
      <c r="B925" s="214">
        <v>135184</v>
      </c>
      <c r="C925" s="133" t="s">
        <v>6448</v>
      </c>
      <c r="D925" s="133" t="s">
        <v>5904</v>
      </c>
      <c r="E925" s="133" t="s">
        <v>5902</v>
      </c>
      <c r="F925" s="133" t="s">
        <v>5903</v>
      </c>
      <c r="G925" s="133">
        <v>0</v>
      </c>
      <c r="H925" s="133">
        <v>0</v>
      </c>
      <c r="I925" s="20"/>
      <c r="J925" s="20"/>
      <c r="K925" s="20"/>
      <c r="L925" s="20"/>
      <c r="M925" s="20"/>
      <c r="N925" s="20"/>
    </row>
    <row r="926" spans="1:14" x14ac:dyDescent="0.35">
      <c r="A926" s="214" t="s">
        <v>714</v>
      </c>
      <c r="B926" s="214">
        <v>135380</v>
      </c>
      <c r="C926" s="133" t="s">
        <v>6445</v>
      </c>
      <c r="D926" s="133" t="s">
        <v>5905</v>
      </c>
      <c r="E926" s="133" t="s">
        <v>5902</v>
      </c>
      <c r="F926" s="133" t="s">
        <v>5914</v>
      </c>
      <c r="G926" s="133">
        <v>0</v>
      </c>
      <c r="H926" s="133">
        <v>0</v>
      </c>
      <c r="I926" s="20"/>
      <c r="J926" s="20"/>
      <c r="K926" s="20"/>
      <c r="L926" s="20"/>
      <c r="M926" s="20"/>
      <c r="N926" s="20"/>
    </row>
    <row r="927" spans="1:14" x14ac:dyDescent="0.35">
      <c r="A927" s="214" t="s">
        <v>714</v>
      </c>
      <c r="B927" s="214">
        <v>135404</v>
      </c>
      <c r="C927" s="133" t="s">
        <v>735</v>
      </c>
      <c r="D927" s="133" t="s">
        <v>5904</v>
      </c>
      <c r="E927" s="133" t="s">
        <v>5902</v>
      </c>
      <c r="F927" s="133" t="s">
        <v>5903</v>
      </c>
      <c r="G927" s="133">
        <v>0</v>
      </c>
      <c r="H927" s="133">
        <v>0</v>
      </c>
      <c r="I927" s="20"/>
      <c r="J927" s="20"/>
      <c r="K927" s="20"/>
      <c r="L927" s="20"/>
      <c r="M927" s="20"/>
      <c r="N927" s="20"/>
    </row>
    <row r="928" spans="1:14" x14ac:dyDescent="0.35">
      <c r="A928" s="214" t="s">
        <v>714</v>
      </c>
      <c r="B928" s="214">
        <v>136047</v>
      </c>
      <c r="C928" s="133" t="s">
        <v>736</v>
      </c>
      <c r="D928" s="133" t="s">
        <v>5904</v>
      </c>
      <c r="E928" s="133" t="s">
        <v>5902</v>
      </c>
      <c r="F928" s="133" t="s">
        <v>5914</v>
      </c>
      <c r="G928" s="133">
        <v>0</v>
      </c>
      <c r="H928" s="133">
        <v>0</v>
      </c>
      <c r="I928" s="20"/>
      <c r="J928" s="20"/>
      <c r="K928" s="20"/>
      <c r="L928" s="20"/>
      <c r="M928" s="20"/>
      <c r="N928" s="20"/>
    </row>
    <row r="929" spans="1:14" x14ac:dyDescent="0.35">
      <c r="A929" s="214" t="s">
        <v>714</v>
      </c>
      <c r="B929" s="214">
        <v>136083</v>
      </c>
      <c r="C929" s="133" t="s">
        <v>737</v>
      </c>
      <c r="D929" s="133" t="s">
        <v>5904</v>
      </c>
      <c r="E929" s="133" t="s">
        <v>5902</v>
      </c>
      <c r="F929" s="133" t="s">
        <v>5903</v>
      </c>
      <c r="G929" s="133">
        <v>0</v>
      </c>
      <c r="H929" s="133">
        <v>0</v>
      </c>
      <c r="I929" s="20"/>
      <c r="J929" s="20"/>
      <c r="K929" s="20"/>
      <c r="L929" s="20"/>
      <c r="M929" s="20"/>
      <c r="N929" s="20"/>
    </row>
    <row r="930" spans="1:14" x14ac:dyDescent="0.35">
      <c r="A930" s="214" t="s">
        <v>714</v>
      </c>
      <c r="B930" s="214">
        <v>136236</v>
      </c>
      <c r="C930" s="133" t="s">
        <v>6443</v>
      </c>
      <c r="D930" s="133" t="s">
        <v>5904</v>
      </c>
      <c r="E930" s="133" t="s">
        <v>5902</v>
      </c>
      <c r="F930" s="133" t="s">
        <v>5914</v>
      </c>
      <c r="G930" s="133">
        <v>0</v>
      </c>
      <c r="H930" s="133">
        <v>0</v>
      </c>
      <c r="I930" s="20"/>
      <c r="J930" s="20"/>
      <c r="K930" s="20"/>
      <c r="L930" s="20"/>
      <c r="M930" s="20"/>
      <c r="N930" s="20"/>
    </row>
    <row r="931" spans="1:14" x14ac:dyDescent="0.35">
      <c r="A931" s="214" t="s">
        <v>714</v>
      </c>
      <c r="B931" s="214">
        <v>136442</v>
      </c>
      <c r="C931" s="133" t="s">
        <v>738</v>
      </c>
      <c r="D931" s="133" t="s">
        <v>5904</v>
      </c>
      <c r="E931" s="133" t="s">
        <v>5907</v>
      </c>
      <c r="F931" s="133" t="s">
        <v>5917</v>
      </c>
      <c r="G931" s="133">
        <v>104</v>
      </c>
      <c r="H931" s="133">
        <v>70</v>
      </c>
      <c r="I931" s="20"/>
      <c r="J931" s="20"/>
      <c r="K931" s="20"/>
      <c r="L931" s="20"/>
      <c r="M931" s="20"/>
      <c r="N931" s="20"/>
    </row>
    <row r="932" spans="1:14" x14ac:dyDescent="0.35">
      <c r="A932" s="214" t="s">
        <v>714</v>
      </c>
      <c r="B932" s="214">
        <v>136463</v>
      </c>
      <c r="C932" s="133" t="s">
        <v>739</v>
      </c>
      <c r="D932" s="133" t="s">
        <v>5904</v>
      </c>
      <c r="E932" s="133" t="s">
        <v>5907</v>
      </c>
      <c r="F932" s="133" t="s">
        <v>5917</v>
      </c>
      <c r="G932" s="133">
        <v>149</v>
      </c>
      <c r="H932" s="133">
        <v>150</v>
      </c>
      <c r="I932" s="20"/>
      <c r="J932" s="20"/>
      <c r="K932" s="20"/>
      <c r="L932" s="20"/>
      <c r="M932" s="20"/>
      <c r="N932" s="20"/>
    </row>
    <row r="933" spans="1:14" x14ac:dyDescent="0.35">
      <c r="A933" s="214" t="s">
        <v>714</v>
      </c>
      <c r="B933" s="214">
        <v>136580</v>
      </c>
      <c r="C933" s="133" t="s">
        <v>740</v>
      </c>
      <c r="D933" s="133" t="s">
        <v>5904</v>
      </c>
      <c r="E933" s="133" t="s">
        <v>5907</v>
      </c>
      <c r="F933" s="133" t="s">
        <v>5917</v>
      </c>
      <c r="G933" s="133">
        <v>106</v>
      </c>
      <c r="H933" s="133">
        <v>119</v>
      </c>
      <c r="I933" s="20"/>
      <c r="J933" s="20"/>
      <c r="K933" s="20"/>
      <c r="L933" s="20"/>
      <c r="M933" s="20"/>
      <c r="N933" s="20"/>
    </row>
    <row r="934" spans="1:14" x14ac:dyDescent="0.35">
      <c r="A934" s="214" t="s">
        <v>714</v>
      </c>
      <c r="B934" s="214">
        <v>136610</v>
      </c>
      <c r="C934" s="133" t="s">
        <v>741</v>
      </c>
      <c r="D934" s="133" t="s">
        <v>5904</v>
      </c>
      <c r="E934" s="133" t="s">
        <v>5907</v>
      </c>
      <c r="F934" s="133" t="s">
        <v>5917</v>
      </c>
      <c r="G934" s="133">
        <v>155</v>
      </c>
      <c r="H934" s="133">
        <v>131</v>
      </c>
      <c r="I934" s="20"/>
      <c r="J934" s="20"/>
      <c r="K934" s="20"/>
      <c r="L934" s="20"/>
      <c r="M934" s="20"/>
      <c r="N934" s="20"/>
    </row>
    <row r="935" spans="1:14" x14ac:dyDescent="0.35">
      <c r="A935" s="214" t="s">
        <v>714</v>
      </c>
      <c r="B935" s="214">
        <v>136636</v>
      </c>
      <c r="C935" s="133" t="s">
        <v>742</v>
      </c>
      <c r="D935" s="133" t="s">
        <v>5904</v>
      </c>
      <c r="E935" s="133" t="s">
        <v>5907</v>
      </c>
      <c r="F935" s="133" t="s">
        <v>5917</v>
      </c>
      <c r="G935" s="133">
        <v>72</v>
      </c>
      <c r="H935" s="133">
        <v>53</v>
      </c>
      <c r="I935" s="20"/>
      <c r="J935" s="20"/>
      <c r="K935" s="20"/>
      <c r="L935" s="20"/>
      <c r="M935" s="20"/>
      <c r="N935" s="20"/>
    </row>
    <row r="936" spans="1:14" x14ac:dyDescent="0.35">
      <c r="A936" s="214" t="s">
        <v>714</v>
      </c>
      <c r="B936" s="214">
        <v>136650</v>
      </c>
      <c r="C936" s="133" t="s">
        <v>743</v>
      </c>
      <c r="D936" s="133" t="s">
        <v>5904</v>
      </c>
      <c r="E936" s="133" t="s">
        <v>5907</v>
      </c>
      <c r="F936" s="133" t="s">
        <v>5917</v>
      </c>
      <c r="G936" s="133">
        <v>53</v>
      </c>
      <c r="H936" s="133">
        <v>64</v>
      </c>
      <c r="I936" s="20"/>
      <c r="J936" s="20"/>
      <c r="K936" s="20"/>
      <c r="L936" s="20"/>
      <c r="M936" s="20"/>
      <c r="N936" s="20"/>
    </row>
    <row r="937" spans="1:14" x14ac:dyDescent="0.35">
      <c r="A937" s="214" t="s">
        <v>714</v>
      </c>
      <c r="B937" s="214">
        <v>136677</v>
      </c>
      <c r="C937" s="133" t="s">
        <v>744</v>
      </c>
      <c r="D937" s="133" t="s">
        <v>5904</v>
      </c>
      <c r="E937" s="133" t="s">
        <v>5907</v>
      </c>
      <c r="F937" s="133" t="s">
        <v>5917</v>
      </c>
      <c r="G937" s="133">
        <v>160</v>
      </c>
      <c r="H937" s="133">
        <v>130</v>
      </c>
      <c r="I937" s="20"/>
      <c r="J937" s="20"/>
      <c r="K937" s="20"/>
      <c r="L937" s="20"/>
      <c r="M937" s="20"/>
      <c r="N937" s="20"/>
    </row>
    <row r="938" spans="1:14" x14ac:dyDescent="0.35">
      <c r="A938" s="214" t="s">
        <v>714</v>
      </c>
      <c r="B938" s="214">
        <v>136775</v>
      </c>
      <c r="C938" s="133" t="s">
        <v>745</v>
      </c>
      <c r="D938" s="133" t="s">
        <v>5904</v>
      </c>
      <c r="E938" s="133" t="s">
        <v>5907</v>
      </c>
      <c r="F938" s="133" t="s">
        <v>5917</v>
      </c>
      <c r="G938" s="133">
        <v>119</v>
      </c>
      <c r="H938" s="133">
        <v>115</v>
      </c>
      <c r="I938" s="20"/>
      <c r="J938" s="20"/>
      <c r="K938" s="20"/>
      <c r="L938" s="20"/>
      <c r="M938" s="20"/>
      <c r="N938" s="20"/>
    </row>
    <row r="939" spans="1:14" x14ac:dyDescent="0.35">
      <c r="A939" s="214" t="s">
        <v>714</v>
      </c>
      <c r="B939" s="214">
        <v>136887</v>
      </c>
      <c r="C939" s="133" t="s">
        <v>746</v>
      </c>
      <c r="D939" s="133" t="s">
        <v>5904</v>
      </c>
      <c r="E939" s="133" t="s">
        <v>5907</v>
      </c>
      <c r="F939" s="133" t="s">
        <v>5917</v>
      </c>
      <c r="G939" s="133">
        <v>110</v>
      </c>
      <c r="H939" s="133">
        <v>90</v>
      </c>
      <c r="I939" s="20"/>
      <c r="J939" s="20"/>
      <c r="K939" s="20"/>
      <c r="L939" s="20"/>
      <c r="M939" s="20"/>
      <c r="N939" s="20"/>
    </row>
    <row r="940" spans="1:14" x14ac:dyDescent="0.35">
      <c r="A940" s="214" t="s">
        <v>714</v>
      </c>
      <c r="B940" s="214">
        <v>136974</v>
      </c>
      <c r="C940" s="133" t="s">
        <v>747</v>
      </c>
      <c r="D940" s="133" t="s">
        <v>5904</v>
      </c>
      <c r="E940" s="133" t="s">
        <v>5907</v>
      </c>
      <c r="F940" s="133" t="s">
        <v>5917</v>
      </c>
      <c r="G940" s="133">
        <v>66</v>
      </c>
      <c r="H940" s="133">
        <v>83</v>
      </c>
      <c r="I940" s="20"/>
      <c r="J940" s="20"/>
      <c r="K940" s="20"/>
      <c r="L940" s="20"/>
      <c r="M940" s="20"/>
      <c r="N940" s="20"/>
    </row>
    <row r="941" spans="1:14" x14ac:dyDescent="0.35">
      <c r="A941" s="214" t="s">
        <v>714</v>
      </c>
      <c r="B941" s="214">
        <v>136992</v>
      </c>
      <c r="C941" s="133" t="s">
        <v>748</v>
      </c>
      <c r="D941" s="133" t="s">
        <v>5904</v>
      </c>
      <c r="E941" s="133" t="s">
        <v>5907</v>
      </c>
      <c r="F941" s="133" t="s">
        <v>5917</v>
      </c>
      <c r="G941" s="133">
        <v>145</v>
      </c>
      <c r="H941" s="133">
        <v>148</v>
      </c>
      <c r="I941" s="20"/>
      <c r="J941" s="20"/>
      <c r="K941" s="20"/>
      <c r="L941" s="20"/>
      <c r="M941" s="20"/>
      <c r="N941" s="20"/>
    </row>
    <row r="942" spans="1:14" x14ac:dyDescent="0.35">
      <c r="A942" s="214" t="s">
        <v>714</v>
      </c>
      <c r="B942" s="214">
        <v>137248</v>
      </c>
      <c r="C942" s="133" t="s">
        <v>750</v>
      </c>
      <c r="D942" s="133" t="s">
        <v>5904</v>
      </c>
      <c r="E942" s="133" t="s">
        <v>5907</v>
      </c>
      <c r="F942" s="133" t="s">
        <v>5917</v>
      </c>
      <c r="G942" s="133">
        <v>112</v>
      </c>
      <c r="H942" s="133">
        <v>138</v>
      </c>
      <c r="I942" s="20"/>
      <c r="J942" s="20"/>
      <c r="K942" s="20"/>
      <c r="L942" s="20"/>
      <c r="M942" s="20"/>
      <c r="N942" s="20"/>
    </row>
    <row r="943" spans="1:14" x14ac:dyDescent="0.35">
      <c r="A943" s="214" t="s">
        <v>714</v>
      </c>
      <c r="B943" s="214">
        <v>137305</v>
      </c>
      <c r="C943" s="133" t="s">
        <v>6442</v>
      </c>
      <c r="D943" s="133" t="s">
        <v>5904</v>
      </c>
      <c r="E943" s="133" t="s">
        <v>5907</v>
      </c>
      <c r="F943" s="133" t="s">
        <v>5917</v>
      </c>
      <c r="G943" s="133">
        <v>155</v>
      </c>
      <c r="H943" s="133">
        <v>139</v>
      </c>
      <c r="I943" s="20"/>
      <c r="J943" s="20"/>
      <c r="K943" s="20"/>
      <c r="L943" s="20"/>
      <c r="M943" s="20"/>
      <c r="N943" s="20"/>
    </row>
    <row r="944" spans="1:14" x14ac:dyDescent="0.35">
      <c r="A944" s="214" t="s">
        <v>714</v>
      </c>
      <c r="B944" s="214">
        <v>137377</v>
      </c>
      <c r="C944" s="133" t="s">
        <v>751</v>
      </c>
      <c r="D944" s="133" t="s">
        <v>5904</v>
      </c>
      <c r="E944" s="133" t="s">
        <v>5907</v>
      </c>
      <c r="F944" s="133" t="s">
        <v>5917</v>
      </c>
      <c r="G944" s="133">
        <v>107</v>
      </c>
      <c r="H944" s="133">
        <v>93</v>
      </c>
      <c r="I944" s="20"/>
      <c r="J944" s="20"/>
      <c r="K944" s="20"/>
      <c r="L944" s="20"/>
      <c r="M944" s="20"/>
      <c r="N944" s="20"/>
    </row>
    <row r="945" spans="1:14" x14ac:dyDescent="0.35">
      <c r="A945" s="214" t="s">
        <v>714</v>
      </c>
      <c r="B945" s="214">
        <v>137427</v>
      </c>
      <c r="C945" s="133" t="s">
        <v>752</v>
      </c>
      <c r="D945" s="133" t="s">
        <v>5904</v>
      </c>
      <c r="E945" s="133" t="s">
        <v>5907</v>
      </c>
      <c r="F945" s="133" t="s">
        <v>5917</v>
      </c>
      <c r="G945" s="133">
        <v>59</v>
      </c>
      <c r="H945" s="133">
        <v>69</v>
      </c>
      <c r="I945" s="20"/>
      <c r="J945" s="20"/>
      <c r="K945" s="20"/>
      <c r="L945" s="20"/>
      <c r="M945" s="20"/>
      <c r="N945" s="20"/>
    </row>
    <row r="946" spans="1:14" x14ac:dyDescent="0.35">
      <c r="A946" s="214" t="s">
        <v>714</v>
      </c>
      <c r="B946" s="214">
        <v>137434</v>
      </c>
      <c r="C946" s="133" t="s">
        <v>753</v>
      </c>
      <c r="D946" s="133" t="s">
        <v>5904</v>
      </c>
      <c r="E946" s="133" t="s">
        <v>5907</v>
      </c>
      <c r="F946" s="133" t="s">
        <v>5917</v>
      </c>
      <c r="G946" s="133">
        <v>89</v>
      </c>
      <c r="H946" s="133">
        <v>88</v>
      </c>
      <c r="I946" s="20"/>
      <c r="J946" s="20"/>
      <c r="K946" s="20"/>
      <c r="L946" s="20"/>
      <c r="M946" s="20"/>
      <c r="N946" s="20"/>
    </row>
    <row r="947" spans="1:14" x14ac:dyDescent="0.35">
      <c r="A947" s="214" t="s">
        <v>714</v>
      </c>
      <c r="B947" s="214">
        <v>137475</v>
      </c>
      <c r="C947" s="133" t="s">
        <v>754</v>
      </c>
      <c r="D947" s="133" t="s">
        <v>5904</v>
      </c>
      <c r="E947" s="133" t="s">
        <v>5907</v>
      </c>
      <c r="F947" s="133" t="s">
        <v>5917</v>
      </c>
      <c r="G947" s="133">
        <v>164</v>
      </c>
      <c r="H947" s="133">
        <v>139</v>
      </c>
      <c r="I947" s="20"/>
      <c r="J947" s="20"/>
      <c r="K947" s="20"/>
      <c r="L947" s="20"/>
      <c r="M947" s="20"/>
      <c r="N947" s="20"/>
    </row>
    <row r="948" spans="1:14" x14ac:dyDescent="0.35">
      <c r="A948" s="214" t="s">
        <v>714</v>
      </c>
      <c r="B948" s="214">
        <v>137527</v>
      </c>
      <c r="C948" s="133" t="s">
        <v>755</v>
      </c>
      <c r="D948" s="133" t="s">
        <v>5904</v>
      </c>
      <c r="E948" s="133" t="s">
        <v>5907</v>
      </c>
      <c r="F948" s="133" t="s">
        <v>5917</v>
      </c>
      <c r="G948" s="133">
        <v>46</v>
      </c>
      <c r="H948" s="133">
        <v>55</v>
      </c>
      <c r="I948" s="20"/>
      <c r="J948" s="20"/>
      <c r="K948" s="20"/>
      <c r="L948" s="20"/>
      <c r="M948" s="20"/>
      <c r="N948" s="20"/>
    </row>
    <row r="949" spans="1:14" x14ac:dyDescent="0.35">
      <c r="A949" s="214" t="s">
        <v>714</v>
      </c>
      <c r="B949" s="214">
        <v>137547</v>
      </c>
      <c r="C949" s="133" t="s">
        <v>756</v>
      </c>
      <c r="D949" s="133" t="s">
        <v>5904</v>
      </c>
      <c r="E949" s="133" t="s">
        <v>5907</v>
      </c>
      <c r="F949" s="133" t="s">
        <v>5917</v>
      </c>
      <c r="G949" s="133">
        <v>51</v>
      </c>
      <c r="H949" s="133">
        <v>68</v>
      </c>
      <c r="I949" s="20"/>
      <c r="J949" s="20"/>
      <c r="K949" s="20"/>
      <c r="L949" s="20"/>
      <c r="M949" s="20"/>
      <c r="N949" s="20"/>
    </row>
    <row r="950" spans="1:14" x14ac:dyDescent="0.35">
      <c r="A950" s="214" t="s">
        <v>714</v>
      </c>
      <c r="B950" s="214">
        <v>137594</v>
      </c>
      <c r="C950" s="133" t="s">
        <v>757</v>
      </c>
      <c r="D950" s="133" t="s">
        <v>5904</v>
      </c>
      <c r="E950" s="133" t="s">
        <v>5912</v>
      </c>
      <c r="F950" s="133" t="s">
        <v>5920</v>
      </c>
      <c r="G950" s="133">
        <v>0</v>
      </c>
      <c r="H950" s="133">
        <v>13</v>
      </c>
      <c r="I950" s="20"/>
      <c r="J950" s="20"/>
      <c r="K950" s="20"/>
      <c r="L950" s="20"/>
      <c r="M950" s="20"/>
      <c r="N950" s="20"/>
    </row>
    <row r="951" spans="1:14" x14ac:dyDescent="0.35">
      <c r="A951" s="214" t="s">
        <v>714</v>
      </c>
      <c r="B951" s="214">
        <v>137826</v>
      </c>
      <c r="C951" s="133" t="s">
        <v>758</v>
      </c>
      <c r="D951" s="133" t="s">
        <v>5904</v>
      </c>
      <c r="E951" s="133" t="s">
        <v>5907</v>
      </c>
      <c r="F951" s="133" t="s">
        <v>5917</v>
      </c>
      <c r="G951" s="133">
        <v>124</v>
      </c>
      <c r="H951" s="133">
        <v>118</v>
      </c>
      <c r="I951" s="20"/>
      <c r="J951" s="20"/>
      <c r="K951" s="20"/>
      <c r="L951" s="20"/>
      <c r="M951" s="20"/>
      <c r="N951" s="20"/>
    </row>
    <row r="952" spans="1:14" x14ac:dyDescent="0.35">
      <c r="A952" s="214" t="s">
        <v>714</v>
      </c>
      <c r="B952" s="214">
        <v>137867</v>
      </c>
      <c r="C952" s="133" t="s">
        <v>759</v>
      </c>
      <c r="D952" s="133" t="s">
        <v>5904</v>
      </c>
      <c r="E952" s="133" t="s">
        <v>5907</v>
      </c>
      <c r="F952" s="133" t="s">
        <v>5908</v>
      </c>
      <c r="G952" s="133">
        <v>142</v>
      </c>
      <c r="H952" s="133">
        <v>126</v>
      </c>
      <c r="I952" s="20"/>
      <c r="J952" s="20"/>
      <c r="K952" s="20"/>
      <c r="L952" s="20"/>
      <c r="M952" s="20"/>
      <c r="N952" s="20"/>
    </row>
    <row r="953" spans="1:14" x14ac:dyDescent="0.35">
      <c r="A953" s="214" t="s">
        <v>714</v>
      </c>
      <c r="B953" s="214">
        <v>137924</v>
      </c>
      <c r="C953" s="133" t="s">
        <v>760</v>
      </c>
      <c r="D953" s="133" t="s">
        <v>5904</v>
      </c>
      <c r="E953" s="133" t="s">
        <v>5907</v>
      </c>
      <c r="F953" s="133" t="s">
        <v>5917</v>
      </c>
      <c r="G953" s="133">
        <v>91</v>
      </c>
      <c r="H953" s="133">
        <v>90</v>
      </c>
      <c r="I953" s="20"/>
      <c r="J953" s="20"/>
      <c r="K953" s="20"/>
      <c r="L953" s="20"/>
      <c r="M953" s="20"/>
      <c r="N953" s="20"/>
    </row>
    <row r="954" spans="1:14" x14ac:dyDescent="0.35">
      <c r="A954" s="214" t="s">
        <v>714</v>
      </c>
      <c r="B954" s="214">
        <v>138053</v>
      </c>
      <c r="C954" s="133" t="s">
        <v>761</v>
      </c>
      <c r="D954" s="133" t="s">
        <v>5904</v>
      </c>
      <c r="E954" s="133" t="s">
        <v>5907</v>
      </c>
      <c r="F954" s="133" t="s">
        <v>5917</v>
      </c>
      <c r="G954" s="133">
        <v>96</v>
      </c>
      <c r="H954" s="133">
        <v>118</v>
      </c>
      <c r="I954" s="20"/>
      <c r="J954" s="20"/>
      <c r="K954" s="20"/>
      <c r="L954" s="20"/>
      <c r="M954" s="20"/>
      <c r="N954" s="20"/>
    </row>
    <row r="955" spans="1:14" x14ac:dyDescent="0.35">
      <c r="A955" s="214" t="s">
        <v>714</v>
      </c>
      <c r="B955" s="214">
        <v>138177</v>
      </c>
      <c r="C955" s="133" t="s">
        <v>762</v>
      </c>
      <c r="D955" s="133" t="s">
        <v>5904</v>
      </c>
      <c r="E955" s="133" t="s">
        <v>5907</v>
      </c>
      <c r="F955" s="133" t="s">
        <v>5917</v>
      </c>
      <c r="G955" s="133">
        <v>131</v>
      </c>
      <c r="H955" s="133">
        <v>112</v>
      </c>
      <c r="I955" s="20"/>
      <c r="J955" s="20"/>
      <c r="K955" s="20"/>
      <c r="L955" s="20"/>
      <c r="M955" s="20"/>
      <c r="N955" s="20"/>
    </row>
    <row r="956" spans="1:14" x14ac:dyDescent="0.35">
      <c r="A956" s="214" t="s">
        <v>714</v>
      </c>
      <c r="B956" s="214">
        <v>139272</v>
      </c>
      <c r="C956" s="133" t="s">
        <v>763</v>
      </c>
      <c r="D956" s="133" t="s">
        <v>5904</v>
      </c>
      <c r="E956" s="133" t="s">
        <v>5907</v>
      </c>
      <c r="F956" s="133" t="s">
        <v>5908</v>
      </c>
      <c r="G956" s="133">
        <v>134</v>
      </c>
      <c r="H956" s="133">
        <v>111</v>
      </c>
      <c r="I956" s="20"/>
      <c r="J956" s="20"/>
      <c r="K956" s="20"/>
      <c r="L956" s="20"/>
      <c r="M956" s="20"/>
      <c r="N956" s="20"/>
    </row>
    <row r="957" spans="1:14" x14ac:dyDescent="0.35">
      <c r="A957" s="214" t="s">
        <v>714</v>
      </c>
      <c r="B957" s="214">
        <v>139401</v>
      </c>
      <c r="C957" s="133" t="s">
        <v>764</v>
      </c>
      <c r="D957" s="133" t="s">
        <v>5904</v>
      </c>
      <c r="E957" s="133" t="s">
        <v>5907</v>
      </c>
      <c r="F957" s="133" t="s">
        <v>5908</v>
      </c>
      <c r="G957" s="133">
        <v>71</v>
      </c>
      <c r="H957" s="133">
        <v>78</v>
      </c>
      <c r="I957" s="20"/>
      <c r="J957" s="20"/>
      <c r="K957" s="20"/>
      <c r="L957" s="20"/>
      <c r="M957" s="20"/>
      <c r="N957" s="20"/>
    </row>
    <row r="958" spans="1:14" x14ac:dyDescent="0.35">
      <c r="A958" s="214" t="s">
        <v>714</v>
      </c>
      <c r="B958" s="214">
        <v>139408</v>
      </c>
      <c r="C958" s="133" t="s">
        <v>765</v>
      </c>
      <c r="D958" s="133" t="s">
        <v>5904</v>
      </c>
      <c r="E958" s="133" t="s">
        <v>5907</v>
      </c>
      <c r="F958" s="133" t="s">
        <v>5916</v>
      </c>
      <c r="G958" s="133">
        <v>125</v>
      </c>
      <c r="H958" s="133">
        <v>122</v>
      </c>
      <c r="I958" s="20"/>
      <c r="J958" s="20"/>
      <c r="K958" s="20"/>
      <c r="L958" s="20"/>
      <c r="M958" s="20"/>
      <c r="N958" s="20"/>
    </row>
    <row r="959" spans="1:14" x14ac:dyDescent="0.35">
      <c r="A959" s="214" t="s">
        <v>714</v>
      </c>
      <c r="B959" s="214">
        <v>140265</v>
      </c>
      <c r="C959" s="133" t="s">
        <v>766</v>
      </c>
      <c r="D959" s="133" t="s">
        <v>5904</v>
      </c>
      <c r="E959" s="133" t="s">
        <v>5907</v>
      </c>
      <c r="F959" s="133" t="s">
        <v>5926</v>
      </c>
      <c r="G959" s="133">
        <v>0</v>
      </c>
      <c r="H959" s="133">
        <v>0</v>
      </c>
      <c r="I959" s="20"/>
      <c r="J959" s="20"/>
      <c r="K959" s="20"/>
      <c r="L959" s="20"/>
      <c r="M959" s="20"/>
      <c r="N959" s="20"/>
    </row>
    <row r="960" spans="1:14" x14ac:dyDescent="0.35">
      <c r="A960" s="214" t="s">
        <v>714</v>
      </c>
      <c r="B960" s="214">
        <v>140881</v>
      </c>
      <c r="C960" s="133" t="s">
        <v>767</v>
      </c>
      <c r="D960" s="133" t="s">
        <v>5904</v>
      </c>
      <c r="E960" s="133" t="s">
        <v>5907</v>
      </c>
      <c r="F960" s="133" t="s">
        <v>5908</v>
      </c>
      <c r="G960" s="133">
        <v>52</v>
      </c>
      <c r="H960" s="133">
        <v>70</v>
      </c>
      <c r="I960" s="20"/>
      <c r="J960" s="20"/>
      <c r="K960" s="20"/>
      <c r="L960" s="20"/>
      <c r="M960" s="20"/>
      <c r="N960" s="20"/>
    </row>
    <row r="961" spans="1:14" x14ac:dyDescent="0.35">
      <c r="A961" s="214" t="s">
        <v>714</v>
      </c>
      <c r="B961" s="214">
        <v>140882</v>
      </c>
      <c r="C961" s="133" t="s">
        <v>768</v>
      </c>
      <c r="D961" s="133" t="s">
        <v>5904</v>
      </c>
      <c r="E961" s="133" t="s">
        <v>5912</v>
      </c>
      <c r="F961" s="133" t="s">
        <v>5927</v>
      </c>
      <c r="G961" s="133">
        <v>7</v>
      </c>
      <c r="H961" s="133">
        <v>15</v>
      </c>
      <c r="I961" s="20"/>
      <c r="J961" s="20"/>
      <c r="K961" s="20"/>
      <c r="L961" s="20"/>
      <c r="M961" s="20"/>
      <c r="N961" s="20"/>
    </row>
    <row r="962" spans="1:14" x14ac:dyDescent="0.35">
      <c r="A962" s="214" t="s">
        <v>714</v>
      </c>
      <c r="B962" s="214">
        <v>141879</v>
      </c>
      <c r="C962" s="133" t="s">
        <v>769</v>
      </c>
      <c r="D962" s="133" t="s">
        <v>5904</v>
      </c>
      <c r="E962" s="133" t="s">
        <v>5902</v>
      </c>
      <c r="F962" s="133" t="s">
        <v>5914</v>
      </c>
      <c r="G962" s="133">
        <v>0</v>
      </c>
      <c r="H962" s="133">
        <v>0</v>
      </c>
      <c r="I962" s="20"/>
      <c r="J962" s="20"/>
      <c r="K962" s="20"/>
      <c r="L962" s="20"/>
      <c r="M962" s="20"/>
      <c r="N962" s="20"/>
    </row>
    <row r="963" spans="1:14" x14ac:dyDescent="0.35">
      <c r="A963" s="214" t="s">
        <v>714</v>
      </c>
      <c r="B963" s="214">
        <v>142035</v>
      </c>
      <c r="C963" s="133" t="s">
        <v>771</v>
      </c>
      <c r="D963" s="133" t="s">
        <v>5904</v>
      </c>
      <c r="E963" s="133" t="s">
        <v>5907</v>
      </c>
      <c r="F963" s="133" t="s">
        <v>5908</v>
      </c>
      <c r="G963" s="133">
        <v>89</v>
      </c>
      <c r="H963" s="133">
        <v>75</v>
      </c>
      <c r="I963" s="20"/>
      <c r="J963" s="20"/>
      <c r="K963" s="20"/>
      <c r="L963" s="20"/>
      <c r="M963" s="20"/>
      <c r="N963" s="20"/>
    </row>
    <row r="964" spans="1:14" x14ac:dyDescent="0.35">
      <c r="A964" s="214" t="s">
        <v>714</v>
      </c>
      <c r="B964" s="214">
        <v>142378</v>
      </c>
      <c r="C964" s="133" t="s">
        <v>772</v>
      </c>
      <c r="D964" s="133" t="s">
        <v>5904</v>
      </c>
      <c r="E964" s="133" t="s">
        <v>5906</v>
      </c>
      <c r="F964" s="133" t="s">
        <v>5921</v>
      </c>
      <c r="G964" s="133">
        <v>0</v>
      </c>
      <c r="H964" s="133">
        <v>0</v>
      </c>
      <c r="I964" s="20"/>
      <c r="J964" s="20"/>
      <c r="K964" s="20"/>
      <c r="L964" s="20"/>
      <c r="M964" s="20"/>
      <c r="N964" s="20"/>
    </row>
    <row r="965" spans="1:14" x14ac:dyDescent="0.35">
      <c r="A965" s="214" t="s">
        <v>714</v>
      </c>
      <c r="B965" s="214">
        <v>142557</v>
      </c>
      <c r="C965" s="133" t="s">
        <v>773</v>
      </c>
      <c r="D965" s="133" t="s">
        <v>5904</v>
      </c>
      <c r="E965" s="133" t="s">
        <v>5912</v>
      </c>
      <c r="F965" s="133" t="s">
        <v>5920</v>
      </c>
      <c r="G965" s="133">
        <v>5</v>
      </c>
      <c r="H965" s="133">
        <v>10</v>
      </c>
      <c r="I965" s="20"/>
      <c r="J965" s="20"/>
      <c r="K965" s="20"/>
      <c r="L965" s="20"/>
      <c r="M965" s="20"/>
      <c r="N965" s="20"/>
    </row>
    <row r="966" spans="1:14" x14ac:dyDescent="0.35">
      <c r="A966" s="214" t="s">
        <v>714</v>
      </c>
      <c r="B966" s="214">
        <v>142625</v>
      </c>
      <c r="C966" s="133" t="s">
        <v>774</v>
      </c>
      <c r="D966" s="133" t="s">
        <v>5905</v>
      </c>
      <c r="E966" s="133" t="s">
        <v>5902</v>
      </c>
      <c r="F966" s="133" t="s">
        <v>5914</v>
      </c>
      <c r="G966" s="133">
        <v>0</v>
      </c>
      <c r="H966" s="133">
        <v>0</v>
      </c>
      <c r="I966" s="20"/>
      <c r="J966" s="20"/>
      <c r="K966" s="20"/>
      <c r="L966" s="20"/>
      <c r="M966" s="20"/>
      <c r="N966" s="20"/>
    </row>
    <row r="967" spans="1:14" x14ac:dyDescent="0.35">
      <c r="A967" s="214" t="s">
        <v>714</v>
      </c>
      <c r="B967" s="214">
        <v>142776</v>
      </c>
      <c r="C967" s="133" t="s">
        <v>775</v>
      </c>
      <c r="D967" s="133" t="s">
        <v>5904</v>
      </c>
      <c r="E967" s="133" t="s">
        <v>5902</v>
      </c>
      <c r="F967" s="133" t="s">
        <v>5903</v>
      </c>
      <c r="G967" s="133">
        <v>0</v>
      </c>
      <c r="H967" s="133">
        <v>0</v>
      </c>
      <c r="I967" s="20"/>
      <c r="J967" s="20"/>
      <c r="K967" s="20"/>
      <c r="L967" s="20"/>
      <c r="M967" s="20"/>
      <c r="N967" s="20"/>
    </row>
    <row r="968" spans="1:14" x14ac:dyDescent="0.35">
      <c r="A968" s="214" t="s">
        <v>714</v>
      </c>
      <c r="B968" s="214">
        <v>142793</v>
      </c>
      <c r="C968" s="133" t="s">
        <v>6111</v>
      </c>
      <c r="D968" s="133" t="s">
        <v>5904</v>
      </c>
      <c r="E968" s="133" t="s">
        <v>5906</v>
      </c>
      <c r="F968" s="133" t="s">
        <v>5921</v>
      </c>
      <c r="G968" s="133">
        <v>0</v>
      </c>
      <c r="H968" s="133">
        <v>0</v>
      </c>
      <c r="I968" s="20"/>
      <c r="J968" s="20"/>
      <c r="K968" s="20"/>
      <c r="L968" s="20"/>
      <c r="M968" s="20"/>
      <c r="N968" s="20"/>
    </row>
    <row r="969" spans="1:14" x14ac:dyDescent="0.35">
      <c r="A969" s="214" t="s">
        <v>714</v>
      </c>
      <c r="B969" s="214">
        <v>142932</v>
      </c>
      <c r="C969" s="133" t="s">
        <v>776</v>
      </c>
      <c r="D969" s="133" t="s">
        <v>5904</v>
      </c>
      <c r="E969" s="133" t="s">
        <v>5912</v>
      </c>
      <c r="F969" s="133" t="s">
        <v>5927</v>
      </c>
      <c r="G969" s="133">
        <v>6</v>
      </c>
      <c r="H969" s="133">
        <v>12</v>
      </c>
      <c r="I969" s="20"/>
      <c r="J969" s="20"/>
      <c r="K969" s="20"/>
      <c r="L969" s="20"/>
      <c r="M969" s="20"/>
      <c r="N969" s="20"/>
    </row>
    <row r="970" spans="1:14" x14ac:dyDescent="0.35">
      <c r="A970" s="214" t="s">
        <v>714</v>
      </c>
      <c r="B970" s="214">
        <v>143111</v>
      </c>
      <c r="C970" s="133" t="s">
        <v>777</v>
      </c>
      <c r="D970" s="133" t="s">
        <v>5904</v>
      </c>
      <c r="E970" s="133" t="s">
        <v>5912</v>
      </c>
      <c r="F970" s="133" t="s">
        <v>5920</v>
      </c>
      <c r="G970" s="133">
        <v>4</v>
      </c>
      <c r="H970" s="133">
        <v>8</v>
      </c>
      <c r="I970" s="20"/>
      <c r="J970" s="20"/>
      <c r="K970" s="20"/>
      <c r="L970" s="20"/>
      <c r="M970" s="20"/>
      <c r="N970" s="20"/>
    </row>
    <row r="971" spans="1:14" x14ac:dyDescent="0.35">
      <c r="A971" s="214" t="s">
        <v>714</v>
      </c>
      <c r="B971" s="214">
        <v>143404</v>
      </c>
      <c r="C971" s="133" t="s">
        <v>778</v>
      </c>
      <c r="D971" s="133" t="s">
        <v>5904</v>
      </c>
      <c r="E971" s="133" t="s">
        <v>5907</v>
      </c>
      <c r="F971" s="133" t="s">
        <v>5917</v>
      </c>
      <c r="G971" s="133">
        <v>122</v>
      </c>
      <c r="H971" s="133">
        <v>155</v>
      </c>
      <c r="I971" s="20"/>
      <c r="J971" s="20"/>
      <c r="K971" s="20"/>
      <c r="L971" s="20"/>
      <c r="M971" s="20"/>
      <c r="N971" s="20"/>
    </row>
    <row r="972" spans="1:14" x14ac:dyDescent="0.35">
      <c r="A972" s="214" t="s">
        <v>714</v>
      </c>
      <c r="B972" s="214">
        <v>144055</v>
      </c>
      <c r="C972" s="133" t="s">
        <v>779</v>
      </c>
      <c r="D972" s="133" t="s">
        <v>5904</v>
      </c>
      <c r="E972" s="133" t="s">
        <v>5912</v>
      </c>
      <c r="F972" s="133" t="s">
        <v>5920</v>
      </c>
      <c r="G972" s="133">
        <v>5</v>
      </c>
      <c r="H972" s="133">
        <v>6</v>
      </c>
      <c r="I972" s="20"/>
      <c r="J972" s="20"/>
      <c r="K972" s="20"/>
      <c r="L972" s="20"/>
      <c r="M972" s="20"/>
      <c r="N972" s="20"/>
    </row>
    <row r="973" spans="1:14" x14ac:dyDescent="0.35">
      <c r="A973" s="214" t="s">
        <v>714</v>
      </c>
      <c r="B973" s="214">
        <v>145034</v>
      </c>
      <c r="C973" s="133" t="s">
        <v>770</v>
      </c>
      <c r="D973" s="133" t="s">
        <v>5904</v>
      </c>
      <c r="E973" s="133" t="s">
        <v>5907</v>
      </c>
      <c r="F973" s="133" t="s">
        <v>5917</v>
      </c>
      <c r="G973" s="133">
        <v>39</v>
      </c>
      <c r="H973" s="133">
        <v>49</v>
      </c>
      <c r="I973" s="20"/>
      <c r="J973" s="20"/>
      <c r="K973" s="20"/>
      <c r="L973" s="20"/>
      <c r="M973" s="20"/>
      <c r="N973" s="20"/>
    </row>
    <row r="974" spans="1:14" x14ac:dyDescent="0.35">
      <c r="A974" s="214" t="s">
        <v>714</v>
      </c>
      <c r="B974" s="214">
        <v>146301</v>
      </c>
      <c r="C974" s="133" t="s">
        <v>6444</v>
      </c>
      <c r="D974" s="133" t="s">
        <v>5904</v>
      </c>
      <c r="E974" s="133" t="s">
        <v>5902</v>
      </c>
      <c r="F974" s="133" t="s">
        <v>5903</v>
      </c>
      <c r="G974" s="133">
        <v>0</v>
      </c>
      <c r="H974" s="133">
        <v>0</v>
      </c>
      <c r="I974" s="20"/>
      <c r="J974" s="20"/>
      <c r="K974" s="20"/>
      <c r="L974" s="20"/>
      <c r="M974" s="20"/>
      <c r="N974" s="20"/>
    </row>
    <row r="975" spans="1:14" x14ac:dyDescent="0.35">
      <c r="A975" s="214" t="s">
        <v>714</v>
      </c>
      <c r="B975" s="214">
        <v>146369</v>
      </c>
      <c r="C975" s="133" t="s">
        <v>749</v>
      </c>
      <c r="D975" s="133" t="s">
        <v>5904</v>
      </c>
      <c r="E975" s="133" t="s">
        <v>5907</v>
      </c>
      <c r="F975" s="133" t="s">
        <v>5908</v>
      </c>
      <c r="G975" s="133">
        <v>78</v>
      </c>
      <c r="H975" s="133">
        <v>79</v>
      </c>
      <c r="I975" s="20"/>
      <c r="J975" s="20"/>
      <c r="K975" s="20"/>
      <c r="L975" s="20"/>
      <c r="M975" s="20"/>
      <c r="N975" s="20"/>
    </row>
    <row r="976" spans="1:14" x14ac:dyDescent="0.35">
      <c r="A976" s="214" t="s">
        <v>714</v>
      </c>
      <c r="B976" s="214">
        <v>147661</v>
      </c>
      <c r="C976" s="133" t="s">
        <v>6966</v>
      </c>
      <c r="D976" s="133" t="s">
        <v>5904</v>
      </c>
      <c r="E976" s="133" t="s">
        <v>5912</v>
      </c>
      <c r="F976" s="133" t="s">
        <v>5925</v>
      </c>
      <c r="G976" s="133">
        <v>4</v>
      </c>
      <c r="H976" s="133">
        <v>10</v>
      </c>
      <c r="I976" s="20"/>
      <c r="J976" s="20"/>
      <c r="K976" s="20"/>
      <c r="L976" s="20"/>
      <c r="M976" s="20"/>
      <c r="N976" s="20"/>
    </row>
    <row r="977" spans="1:14" x14ac:dyDescent="0.35">
      <c r="A977" s="214" t="s">
        <v>714</v>
      </c>
      <c r="B977" s="214">
        <v>148128</v>
      </c>
      <c r="C977" s="133" t="s">
        <v>6967</v>
      </c>
      <c r="D977" s="133" t="s">
        <v>5904</v>
      </c>
      <c r="E977" s="133" t="s">
        <v>5907</v>
      </c>
      <c r="F977" s="133" t="s">
        <v>5917</v>
      </c>
      <c r="G977" s="133">
        <v>36</v>
      </c>
      <c r="H977" s="133">
        <v>50</v>
      </c>
      <c r="I977" s="20"/>
      <c r="J977" s="20"/>
      <c r="K977" s="20"/>
      <c r="L977" s="20"/>
      <c r="M977" s="20"/>
      <c r="N977" s="20"/>
    </row>
    <row r="978" spans="1:14" x14ac:dyDescent="0.35">
      <c r="A978" s="214" t="s">
        <v>714</v>
      </c>
      <c r="B978" s="214">
        <v>148236</v>
      </c>
      <c r="C978" s="133" t="s">
        <v>732</v>
      </c>
      <c r="D978" s="133" t="s">
        <v>5905</v>
      </c>
      <c r="E978" s="133" t="s">
        <v>5912</v>
      </c>
      <c r="F978" s="133" t="s">
        <v>5927</v>
      </c>
      <c r="G978" s="133">
        <v>0</v>
      </c>
      <c r="H978" s="133">
        <v>14</v>
      </c>
      <c r="I978" s="20"/>
      <c r="J978" s="20"/>
      <c r="K978" s="20"/>
      <c r="L978" s="20"/>
      <c r="M978" s="20"/>
      <c r="N978" s="20"/>
    </row>
    <row r="979" spans="1:14" x14ac:dyDescent="0.35">
      <c r="A979" s="214" t="s">
        <v>780</v>
      </c>
      <c r="B979" s="214">
        <v>100006</v>
      </c>
      <c r="C979" s="133" t="s">
        <v>781</v>
      </c>
      <c r="D979" s="133" t="s">
        <v>5904</v>
      </c>
      <c r="E979" s="133" t="s">
        <v>5906</v>
      </c>
      <c r="F979" s="133" t="s">
        <v>5906</v>
      </c>
      <c r="G979" s="133">
        <v>0</v>
      </c>
      <c r="H979" s="133">
        <v>0</v>
      </c>
      <c r="I979" s="20"/>
      <c r="J979" s="20"/>
      <c r="K979" s="20"/>
      <c r="L979" s="20"/>
      <c r="M979" s="20"/>
      <c r="N979" s="20"/>
    </row>
    <row r="980" spans="1:14" x14ac:dyDescent="0.35">
      <c r="A980" s="214" t="s">
        <v>780</v>
      </c>
      <c r="B980" s="214">
        <v>100007</v>
      </c>
      <c r="C980" s="133" t="s">
        <v>782</v>
      </c>
      <c r="D980" s="133" t="s">
        <v>5904</v>
      </c>
      <c r="E980" s="133" t="s">
        <v>5906</v>
      </c>
      <c r="F980" s="133" t="s">
        <v>5906</v>
      </c>
      <c r="G980" s="133">
        <v>0</v>
      </c>
      <c r="H980" s="133">
        <v>0</v>
      </c>
      <c r="I980" s="20"/>
      <c r="J980" s="20"/>
      <c r="K980" s="20"/>
      <c r="L980" s="20"/>
      <c r="M980" s="20"/>
      <c r="N980" s="20"/>
    </row>
    <row r="981" spans="1:14" x14ac:dyDescent="0.35">
      <c r="A981" s="214" t="s">
        <v>780</v>
      </c>
      <c r="B981" s="214">
        <v>100049</v>
      </c>
      <c r="C981" s="133" t="s">
        <v>783</v>
      </c>
      <c r="D981" s="133" t="s">
        <v>5904</v>
      </c>
      <c r="E981" s="133" t="s">
        <v>5907</v>
      </c>
      <c r="F981" s="133" t="s">
        <v>5910</v>
      </c>
      <c r="G981" s="133">
        <v>47</v>
      </c>
      <c r="H981" s="133">
        <v>77</v>
      </c>
      <c r="I981" s="20"/>
      <c r="J981" s="20"/>
      <c r="K981" s="20"/>
      <c r="L981" s="20"/>
      <c r="M981" s="20"/>
      <c r="N981" s="20"/>
    </row>
    <row r="982" spans="1:14" x14ac:dyDescent="0.35">
      <c r="A982" s="214" t="s">
        <v>780</v>
      </c>
      <c r="B982" s="214">
        <v>100050</v>
      </c>
      <c r="C982" s="133" t="s">
        <v>784</v>
      </c>
      <c r="D982" s="133" t="s">
        <v>5901</v>
      </c>
      <c r="E982" s="133" t="s">
        <v>5907</v>
      </c>
      <c r="F982" s="133" t="s">
        <v>5910</v>
      </c>
      <c r="G982" s="133">
        <v>180</v>
      </c>
      <c r="H982" s="133">
        <v>0</v>
      </c>
      <c r="I982" s="20"/>
      <c r="J982" s="20"/>
      <c r="K982" s="20"/>
      <c r="L982" s="20"/>
      <c r="M982" s="20"/>
      <c r="N982" s="20"/>
    </row>
    <row r="983" spans="1:14" x14ac:dyDescent="0.35">
      <c r="A983" s="214" t="s">
        <v>780</v>
      </c>
      <c r="B983" s="214">
        <v>100051</v>
      </c>
      <c r="C983" s="133" t="s">
        <v>785</v>
      </c>
      <c r="D983" s="133" t="s">
        <v>5904</v>
      </c>
      <c r="E983" s="133" t="s">
        <v>5907</v>
      </c>
      <c r="F983" s="133" t="s">
        <v>5910</v>
      </c>
      <c r="G983" s="133">
        <v>65</v>
      </c>
      <c r="H983" s="133">
        <v>89</v>
      </c>
      <c r="I983" s="20"/>
      <c r="J983" s="20"/>
      <c r="K983" s="20"/>
      <c r="L983" s="20"/>
      <c r="M983" s="20"/>
      <c r="N983" s="20"/>
    </row>
    <row r="984" spans="1:14" x14ac:dyDescent="0.35">
      <c r="A984" s="214" t="s">
        <v>780</v>
      </c>
      <c r="B984" s="214">
        <v>100052</v>
      </c>
      <c r="C984" s="133" t="s">
        <v>786</v>
      </c>
      <c r="D984" s="133" t="s">
        <v>5904</v>
      </c>
      <c r="E984" s="133" t="s">
        <v>5907</v>
      </c>
      <c r="F984" s="133" t="s">
        <v>5910</v>
      </c>
      <c r="G984" s="133">
        <v>91</v>
      </c>
      <c r="H984" s="133">
        <v>116</v>
      </c>
      <c r="I984" s="20"/>
      <c r="J984" s="20"/>
      <c r="K984" s="20"/>
      <c r="L984" s="20"/>
      <c r="M984" s="20"/>
      <c r="N984" s="20"/>
    </row>
    <row r="985" spans="1:14" x14ac:dyDescent="0.35">
      <c r="A985" s="214" t="s">
        <v>780</v>
      </c>
      <c r="B985" s="214">
        <v>100053</v>
      </c>
      <c r="C985" s="133" t="s">
        <v>787</v>
      </c>
      <c r="D985" s="133" t="s">
        <v>5904</v>
      </c>
      <c r="E985" s="133" t="s">
        <v>5907</v>
      </c>
      <c r="F985" s="133" t="s">
        <v>5910</v>
      </c>
      <c r="G985" s="133">
        <v>50</v>
      </c>
      <c r="H985" s="133">
        <v>133</v>
      </c>
      <c r="I985" s="20"/>
      <c r="J985" s="20"/>
      <c r="K985" s="20"/>
      <c r="L985" s="20"/>
      <c r="M985" s="20"/>
      <c r="N985" s="20"/>
    </row>
    <row r="986" spans="1:14" x14ac:dyDescent="0.35">
      <c r="A986" s="214" t="s">
        <v>780</v>
      </c>
      <c r="B986" s="214">
        <v>100054</v>
      </c>
      <c r="C986" s="133" t="s">
        <v>788</v>
      </c>
      <c r="D986" s="133" t="s">
        <v>5901</v>
      </c>
      <c r="E986" s="133" t="s">
        <v>5907</v>
      </c>
      <c r="F986" s="133" t="s">
        <v>5911</v>
      </c>
      <c r="G986" s="133">
        <v>119</v>
      </c>
      <c r="H986" s="133">
        <v>0</v>
      </c>
      <c r="I986" s="20"/>
      <c r="J986" s="20"/>
      <c r="K986" s="20"/>
      <c r="L986" s="20"/>
      <c r="M986" s="20"/>
      <c r="N986" s="20"/>
    </row>
    <row r="987" spans="1:14" x14ac:dyDescent="0.35">
      <c r="A987" s="214" t="s">
        <v>780</v>
      </c>
      <c r="B987" s="214">
        <v>100055</v>
      </c>
      <c r="C987" s="133" t="s">
        <v>6112</v>
      </c>
      <c r="D987" s="133" t="s">
        <v>5904</v>
      </c>
      <c r="E987" s="133" t="s">
        <v>5907</v>
      </c>
      <c r="F987" s="133" t="s">
        <v>5911</v>
      </c>
      <c r="G987" s="133">
        <v>59</v>
      </c>
      <c r="H987" s="133">
        <v>88</v>
      </c>
      <c r="I987" s="20"/>
      <c r="J987" s="20"/>
      <c r="K987" s="20"/>
      <c r="L987" s="20"/>
      <c r="M987" s="20"/>
      <c r="N987" s="20"/>
    </row>
    <row r="988" spans="1:14" x14ac:dyDescent="0.35">
      <c r="A988" s="214" t="s">
        <v>780</v>
      </c>
      <c r="B988" s="214">
        <v>100056</v>
      </c>
      <c r="C988" s="133" t="s">
        <v>789</v>
      </c>
      <c r="D988" s="133" t="s">
        <v>5905</v>
      </c>
      <c r="E988" s="133" t="s">
        <v>5907</v>
      </c>
      <c r="F988" s="133" t="s">
        <v>5911</v>
      </c>
      <c r="G988" s="133">
        <v>0</v>
      </c>
      <c r="H988" s="133">
        <v>109</v>
      </c>
      <c r="I988" s="20"/>
      <c r="J988" s="20"/>
      <c r="K988" s="20"/>
      <c r="L988" s="20"/>
      <c r="M988" s="20"/>
      <c r="N988" s="20"/>
    </row>
    <row r="989" spans="1:14" x14ac:dyDescent="0.35">
      <c r="A989" s="214" t="s">
        <v>780</v>
      </c>
      <c r="B989" s="214">
        <v>100059</v>
      </c>
      <c r="C989" s="133" t="s">
        <v>790</v>
      </c>
      <c r="D989" s="133" t="s">
        <v>5901</v>
      </c>
      <c r="E989" s="133" t="s">
        <v>5907</v>
      </c>
      <c r="F989" s="133" t="s">
        <v>5911</v>
      </c>
      <c r="G989" s="133">
        <v>124</v>
      </c>
      <c r="H989" s="133">
        <v>0</v>
      </c>
      <c r="I989" s="20"/>
      <c r="J989" s="20"/>
      <c r="K989" s="20"/>
      <c r="L989" s="20"/>
      <c r="M989" s="20"/>
      <c r="N989" s="20"/>
    </row>
    <row r="990" spans="1:14" x14ac:dyDescent="0.35">
      <c r="A990" s="214" t="s">
        <v>780</v>
      </c>
      <c r="B990" s="214">
        <v>100060</v>
      </c>
      <c r="C990" s="133" t="s">
        <v>791</v>
      </c>
      <c r="D990" s="133" t="s">
        <v>5904</v>
      </c>
      <c r="E990" s="133" t="s">
        <v>5912</v>
      </c>
      <c r="F990" s="133" t="s">
        <v>5913</v>
      </c>
      <c r="G990" s="133">
        <v>0</v>
      </c>
      <c r="H990" s="133">
        <v>0</v>
      </c>
      <c r="I990" s="20"/>
      <c r="J990" s="20"/>
      <c r="K990" s="20"/>
      <c r="L990" s="20"/>
      <c r="M990" s="20"/>
      <c r="N990" s="20"/>
    </row>
    <row r="991" spans="1:14" x14ac:dyDescent="0.35">
      <c r="A991" s="214" t="s">
        <v>780</v>
      </c>
      <c r="B991" s="214">
        <v>100061</v>
      </c>
      <c r="C991" s="133" t="s">
        <v>474</v>
      </c>
      <c r="D991" s="133" t="s">
        <v>5901</v>
      </c>
      <c r="E991" s="133" t="s">
        <v>5902</v>
      </c>
      <c r="F991" s="133" t="s">
        <v>5903</v>
      </c>
      <c r="G991" s="133">
        <v>0</v>
      </c>
      <c r="H991" s="133">
        <v>0</v>
      </c>
      <c r="I991" s="20"/>
      <c r="J991" s="20"/>
      <c r="K991" s="20"/>
      <c r="L991" s="20"/>
      <c r="M991" s="20"/>
      <c r="N991" s="20"/>
    </row>
    <row r="992" spans="1:14" x14ac:dyDescent="0.35">
      <c r="A992" s="214" t="s">
        <v>780</v>
      </c>
      <c r="B992" s="214">
        <v>100062</v>
      </c>
      <c r="C992" s="133" t="s">
        <v>792</v>
      </c>
      <c r="D992" s="133" t="s">
        <v>5901</v>
      </c>
      <c r="E992" s="133" t="s">
        <v>5902</v>
      </c>
      <c r="F992" s="133" t="s">
        <v>5903</v>
      </c>
      <c r="G992" s="133">
        <v>0</v>
      </c>
      <c r="H992" s="133">
        <v>0</v>
      </c>
      <c r="I992" s="20"/>
      <c r="J992" s="20"/>
      <c r="K992" s="20"/>
      <c r="L992" s="20"/>
      <c r="M992" s="20"/>
      <c r="N992" s="20"/>
    </row>
    <row r="993" spans="1:14" x14ac:dyDescent="0.35">
      <c r="A993" s="214" t="s">
        <v>780</v>
      </c>
      <c r="B993" s="214">
        <v>100063</v>
      </c>
      <c r="C993" s="133" t="s">
        <v>793</v>
      </c>
      <c r="D993" s="133" t="s">
        <v>5901</v>
      </c>
      <c r="E993" s="133" t="s">
        <v>5902</v>
      </c>
      <c r="F993" s="133" t="s">
        <v>5903</v>
      </c>
      <c r="G993" s="133">
        <v>0</v>
      </c>
      <c r="H993" s="133">
        <v>0</v>
      </c>
      <c r="I993" s="20"/>
      <c r="J993" s="20"/>
      <c r="K993" s="20"/>
      <c r="L993" s="20"/>
      <c r="M993" s="20"/>
      <c r="N993" s="20"/>
    </row>
    <row r="994" spans="1:14" x14ac:dyDescent="0.35">
      <c r="A994" s="214" t="s">
        <v>780</v>
      </c>
      <c r="B994" s="214">
        <v>100064</v>
      </c>
      <c r="C994" s="133" t="s">
        <v>794</v>
      </c>
      <c r="D994" s="133" t="s">
        <v>5905</v>
      </c>
      <c r="E994" s="133" t="s">
        <v>5902</v>
      </c>
      <c r="F994" s="133" t="s">
        <v>5903</v>
      </c>
      <c r="G994" s="133">
        <v>0</v>
      </c>
      <c r="H994" s="133">
        <v>0</v>
      </c>
      <c r="I994" s="20"/>
      <c r="J994" s="20"/>
      <c r="K994" s="20"/>
      <c r="L994" s="20"/>
      <c r="M994" s="20"/>
      <c r="N994" s="20"/>
    </row>
    <row r="995" spans="1:14" x14ac:dyDescent="0.35">
      <c r="A995" s="214" t="s">
        <v>780</v>
      </c>
      <c r="B995" s="214">
        <v>100065</v>
      </c>
      <c r="C995" s="133" t="s">
        <v>795</v>
      </c>
      <c r="D995" s="133" t="s">
        <v>5904</v>
      </c>
      <c r="E995" s="133" t="s">
        <v>5902</v>
      </c>
      <c r="F995" s="133" t="s">
        <v>5903</v>
      </c>
      <c r="G995" s="133">
        <v>0</v>
      </c>
      <c r="H995" s="133">
        <v>0</v>
      </c>
      <c r="I995" s="20"/>
      <c r="J995" s="20"/>
      <c r="K995" s="20"/>
      <c r="L995" s="20"/>
      <c r="M995" s="20"/>
      <c r="N995" s="20"/>
    </row>
    <row r="996" spans="1:14" x14ac:dyDescent="0.35">
      <c r="A996" s="214" t="s">
        <v>780</v>
      </c>
      <c r="B996" s="214">
        <v>100066</v>
      </c>
      <c r="C996" s="133" t="s">
        <v>796</v>
      </c>
      <c r="D996" s="133" t="s">
        <v>5901</v>
      </c>
      <c r="E996" s="133" t="s">
        <v>5902</v>
      </c>
      <c r="F996" s="133" t="s">
        <v>5903</v>
      </c>
      <c r="G996" s="133">
        <v>0</v>
      </c>
      <c r="H996" s="133">
        <v>0</v>
      </c>
      <c r="I996" s="20"/>
      <c r="J996" s="20"/>
      <c r="K996" s="20"/>
      <c r="L996" s="20"/>
      <c r="M996" s="20"/>
      <c r="N996" s="20"/>
    </row>
    <row r="997" spans="1:14" x14ac:dyDescent="0.35">
      <c r="A997" s="214" t="s">
        <v>780</v>
      </c>
      <c r="B997" s="214">
        <v>100067</v>
      </c>
      <c r="C997" s="133" t="s">
        <v>6968</v>
      </c>
      <c r="D997" s="133" t="s">
        <v>5901</v>
      </c>
      <c r="E997" s="133" t="s">
        <v>5902</v>
      </c>
      <c r="F997" s="133" t="s">
        <v>5903</v>
      </c>
      <c r="G997" s="133">
        <v>0</v>
      </c>
      <c r="H997" s="133">
        <v>0</v>
      </c>
      <c r="I997" s="20"/>
      <c r="J997" s="20"/>
      <c r="K997" s="20"/>
      <c r="L997" s="20"/>
      <c r="M997" s="20"/>
      <c r="N997" s="20"/>
    </row>
    <row r="998" spans="1:14" x14ac:dyDescent="0.35">
      <c r="A998" s="214" t="s">
        <v>780</v>
      </c>
      <c r="B998" s="214">
        <v>100068</v>
      </c>
      <c r="C998" s="133" t="s">
        <v>797</v>
      </c>
      <c r="D998" s="133" t="s">
        <v>5904</v>
      </c>
      <c r="E998" s="133" t="s">
        <v>5902</v>
      </c>
      <c r="F998" s="133" t="s">
        <v>5903</v>
      </c>
      <c r="G998" s="133">
        <v>0</v>
      </c>
      <c r="H998" s="133">
        <v>0</v>
      </c>
      <c r="I998" s="20"/>
      <c r="J998" s="20"/>
      <c r="K998" s="20"/>
      <c r="L998" s="20"/>
      <c r="M998" s="20"/>
      <c r="N998" s="20"/>
    </row>
    <row r="999" spans="1:14" x14ac:dyDescent="0.35">
      <c r="A999" s="214" t="s">
        <v>780</v>
      </c>
      <c r="B999" s="214">
        <v>100069</v>
      </c>
      <c r="C999" s="133" t="s">
        <v>798</v>
      </c>
      <c r="D999" s="133" t="s">
        <v>5905</v>
      </c>
      <c r="E999" s="133" t="s">
        <v>5902</v>
      </c>
      <c r="F999" s="133" t="s">
        <v>5903</v>
      </c>
      <c r="G999" s="133">
        <v>0</v>
      </c>
      <c r="H999" s="133">
        <v>0</v>
      </c>
      <c r="I999" s="20"/>
      <c r="J999" s="20"/>
      <c r="K999" s="20"/>
      <c r="L999" s="20"/>
      <c r="M999" s="20"/>
      <c r="N999" s="20"/>
    </row>
    <row r="1000" spans="1:14" x14ac:dyDescent="0.35">
      <c r="A1000" s="214" t="s">
        <v>780</v>
      </c>
      <c r="B1000" s="214">
        <v>100070</v>
      </c>
      <c r="C1000" s="133" t="s">
        <v>799</v>
      </c>
      <c r="D1000" s="133" t="s">
        <v>5905</v>
      </c>
      <c r="E1000" s="133" t="s">
        <v>5902</v>
      </c>
      <c r="F1000" s="133" t="s">
        <v>5903</v>
      </c>
      <c r="G1000" s="133">
        <v>0</v>
      </c>
      <c r="H1000" s="133">
        <v>0</v>
      </c>
      <c r="I1000" s="20"/>
      <c r="J1000" s="20"/>
      <c r="K1000" s="20"/>
      <c r="L1000" s="20"/>
      <c r="M1000" s="20"/>
      <c r="N1000" s="20"/>
    </row>
    <row r="1001" spans="1:14" x14ac:dyDescent="0.35">
      <c r="A1001" s="214" t="s">
        <v>780</v>
      </c>
      <c r="B1001" s="214">
        <v>100071</v>
      </c>
      <c r="C1001" s="133" t="s">
        <v>800</v>
      </c>
      <c r="D1001" s="133" t="s">
        <v>5904</v>
      </c>
      <c r="E1001" s="133" t="s">
        <v>5902</v>
      </c>
      <c r="F1001" s="133" t="s">
        <v>5903</v>
      </c>
      <c r="G1001" s="133">
        <v>0</v>
      </c>
      <c r="H1001" s="133">
        <v>0</v>
      </c>
      <c r="I1001" s="20"/>
      <c r="J1001" s="20"/>
      <c r="K1001" s="20"/>
      <c r="L1001" s="20"/>
      <c r="M1001" s="20"/>
      <c r="N1001" s="20"/>
    </row>
    <row r="1002" spans="1:14" x14ac:dyDescent="0.35">
      <c r="A1002" s="214" t="s">
        <v>780</v>
      </c>
      <c r="B1002" s="214">
        <v>100072</v>
      </c>
      <c r="C1002" s="133" t="s">
        <v>801</v>
      </c>
      <c r="D1002" s="133" t="s">
        <v>5905</v>
      </c>
      <c r="E1002" s="133" t="s">
        <v>5902</v>
      </c>
      <c r="F1002" s="133" t="s">
        <v>5903</v>
      </c>
      <c r="G1002" s="133">
        <v>0</v>
      </c>
      <c r="H1002" s="133">
        <v>0</v>
      </c>
      <c r="I1002" s="20"/>
      <c r="J1002" s="20"/>
      <c r="K1002" s="20"/>
      <c r="L1002" s="20"/>
      <c r="M1002" s="20"/>
      <c r="N1002" s="20"/>
    </row>
    <row r="1003" spans="1:14" x14ac:dyDescent="0.35">
      <c r="A1003" s="214" t="s">
        <v>780</v>
      </c>
      <c r="B1003" s="214">
        <v>100073</v>
      </c>
      <c r="C1003" s="133" t="s">
        <v>802</v>
      </c>
      <c r="D1003" s="133" t="s">
        <v>5904</v>
      </c>
      <c r="E1003" s="133" t="s">
        <v>5902</v>
      </c>
      <c r="F1003" s="133" t="s">
        <v>5903</v>
      </c>
      <c r="G1003" s="133">
        <v>0</v>
      </c>
      <c r="H1003" s="133">
        <v>0</v>
      </c>
      <c r="I1003" s="20"/>
      <c r="J1003" s="20"/>
      <c r="K1003" s="20"/>
      <c r="L1003" s="20"/>
      <c r="M1003" s="20"/>
      <c r="N1003" s="20"/>
    </row>
    <row r="1004" spans="1:14" x14ac:dyDescent="0.35">
      <c r="A1004" s="214" t="s">
        <v>780</v>
      </c>
      <c r="B1004" s="214">
        <v>100074</v>
      </c>
      <c r="C1004" s="133" t="s">
        <v>803</v>
      </c>
      <c r="D1004" s="133" t="s">
        <v>5904</v>
      </c>
      <c r="E1004" s="133" t="s">
        <v>5902</v>
      </c>
      <c r="F1004" s="133" t="s">
        <v>5903</v>
      </c>
      <c r="G1004" s="133">
        <v>0</v>
      </c>
      <c r="H1004" s="133">
        <v>0</v>
      </c>
      <c r="I1004" s="20"/>
      <c r="J1004" s="20"/>
      <c r="K1004" s="20"/>
      <c r="L1004" s="20"/>
      <c r="M1004" s="20"/>
      <c r="N1004" s="20"/>
    </row>
    <row r="1005" spans="1:14" x14ac:dyDescent="0.35">
      <c r="A1005" s="214" t="s">
        <v>780</v>
      </c>
      <c r="B1005" s="214">
        <v>100075</v>
      </c>
      <c r="C1005" s="133" t="s">
        <v>804</v>
      </c>
      <c r="D1005" s="133" t="s">
        <v>5904</v>
      </c>
      <c r="E1005" s="133" t="s">
        <v>5902</v>
      </c>
      <c r="F1005" s="133" t="s">
        <v>5903</v>
      </c>
      <c r="G1005" s="133">
        <v>0</v>
      </c>
      <c r="H1005" s="133">
        <v>0</v>
      </c>
      <c r="I1005" s="20"/>
      <c r="J1005" s="20"/>
      <c r="K1005" s="20"/>
      <c r="L1005" s="20"/>
      <c r="M1005" s="20"/>
      <c r="N1005" s="20"/>
    </row>
    <row r="1006" spans="1:14" x14ac:dyDescent="0.35">
      <c r="A1006" s="214" t="s">
        <v>780</v>
      </c>
      <c r="B1006" s="214">
        <v>100076</v>
      </c>
      <c r="C1006" s="133" t="s">
        <v>805</v>
      </c>
      <c r="D1006" s="133" t="s">
        <v>5901</v>
      </c>
      <c r="E1006" s="133" t="s">
        <v>5902</v>
      </c>
      <c r="F1006" s="133" t="s">
        <v>5903</v>
      </c>
      <c r="G1006" s="133">
        <v>0</v>
      </c>
      <c r="H1006" s="133">
        <v>0</v>
      </c>
      <c r="I1006" s="20"/>
      <c r="J1006" s="20"/>
      <c r="K1006" s="20"/>
      <c r="L1006" s="20"/>
      <c r="M1006" s="20"/>
      <c r="N1006" s="20"/>
    </row>
    <row r="1007" spans="1:14" x14ac:dyDescent="0.35">
      <c r="A1007" s="214" t="s">
        <v>780</v>
      </c>
      <c r="B1007" s="214">
        <v>100077</v>
      </c>
      <c r="C1007" s="133" t="s">
        <v>479</v>
      </c>
      <c r="D1007" s="133" t="s">
        <v>5901</v>
      </c>
      <c r="E1007" s="133" t="s">
        <v>5902</v>
      </c>
      <c r="F1007" s="133" t="s">
        <v>5903</v>
      </c>
      <c r="G1007" s="133">
        <v>0</v>
      </c>
      <c r="H1007" s="133">
        <v>0</v>
      </c>
      <c r="I1007" s="20"/>
      <c r="J1007" s="20"/>
      <c r="K1007" s="20"/>
      <c r="L1007" s="20"/>
      <c r="M1007" s="20"/>
      <c r="N1007" s="20"/>
    </row>
    <row r="1008" spans="1:14" x14ac:dyDescent="0.35">
      <c r="A1008" s="214" t="s">
        <v>780</v>
      </c>
      <c r="B1008" s="214">
        <v>100078</v>
      </c>
      <c r="C1008" s="133" t="s">
        <v>806</v>
      </c>
      <c r="D1008" s="133" t="s">
        <v>5904</v>
      </c>
      <c r="E1008" s="133" t="s">
        <v>5902</v>
      </c>
      <c r="F1008" s="133" t="s">
        <v>5903</v>
      </c>
      <c r="G1008" s="133">
        <v>0</v>
      </c>
      <c r="H1008" s="133">
        <v>0</v>
      </c>
      <c r="I1008" s="20"/>
      <c r="J1008" s="20"/>
      <c r="K1008" s="20"/>
      <c r="L1008" s="20"/>
      <c r="M1008" s="20"/>
      <c r="N1008" s="20"/>
    </row>
    <row r="1009" spans="1:14" x14ac:dyDescent="0.35">
      <c r="A1009" s="214" t="s">
        <v>780</v>
      </c>
      <c r="B1009" s="214">
        <v>100080</v>
      </c>
      <c r="C1009" s="133" t="s">
        <v>807</v>
      </c>
      <c r="D1009" s="133" t="s">
        <v>5904</v>
      </c>
      <c r="E1009" s="133" t="s">
        <v>5902</v>
      </c>
      <c r="F1009" s="133" t="s">
        <v>5903</v>
      </c>
      <c r="G1009" s="133">
        <v>0</v>
      </c>
      <c r="H1009" s="133">
        <v>0</v>
      </c>
      <c r="I1009" s="20"/>
      <c r="J1009" s="20"/>
      <c r="K1009" s="20"/>
      <c r="L1009" s="20"/>
      <c r="M1009" s="20"/>
      <c r="N1009" s="20"/>
    </row>
    <row r="1010" spans="1:14" x14ac:dyDescent="0.35">
      <c r="A1010" s="214" t="s">
        <v>780</v>
      </c>
      <c r="B1010" s="214">
        <v>100081</v>
      </c>
      <c r="C1010" s="133" t="s">
        <v>808</v>
      </c>
      <c r="D1010" s="133" t="s">
        <v>5904</v>
      </c>
      <c r="E1010" s="133" t="s">
        <v>5902</v>
      </c>
      <c r="F1010" s="133" t="s">
        <v>5903</v>
      </c>
      <c r="G1010" s="133">
        <v>0</v>
      </c>
      <c r="H1010" s="133">
        <v>0</v>
      </c>
      <c r="I1010" s="20"/>
      <c r="J1010" s="20"/>
      <c r="K1010" s="20"/>
      <c r="L1010" s="20"/>
      <c r="M1010" s="20"/>
      <c r="N1010" s="20"/>
    </row>
    <row r="1011" spans="1:14" x14ac:dyDescent="0.35">
      <c r="A1011" s="214" t="s">
        <v>780</v>
      </c>
      <c r="B1011" s="214">
        <v>100082</v>
      </c>
      <c r="C1011" s="133" t="s">
        <v>809</v>
      </c>
      <c r="D1011" s="133" t="s">
        <v>5904</v>
      </c>
      <c r="E1011" s="133" t="s">
        <v>5902</v>
      </c>
      <c r="F1011" s="133" t="s">
        <v>5903</v>
      </c>
      <c r="G1011" s="133">
        <v>0</v>
      </c>
      <c r="H1011" s="133">
        <v>0</v>
      </c>
      <c r="I1011" s="20"/>
      <c r="J1011" s="20"/>
      <c r="K1011" s="20"/>
      <c r="L1011" s="20"/>
      <c r="M1011" s="20"/>
      <c r="N1011" s="20"/>
    </row>
    <row r="1012" spans="1:14" x14ac:dyDescent="0.35">
      <c r="A1012" s="214" t="s">
        <v>780</v>
      </c>
      <c r="B1012" s="214">
        <v>100084</v>
      </c>
      <c r="C1012" s="133" t="s">
        <v>810</v>
      </c>
      <c r="D1012" s="133" t="s">
        <v>5904</v>
      </c>
      <c r="E1012" s="133" t="s">
        <v>5902</v>
      </c>
      <c r="F1012" s="133" t="s">
        <v>5903</v>
      </c>
      <c r="G1012" s="133">
        <v>0</v>
      </c>
      <c r="H1012" s="133">
        <v>0</v>
      </c>
      <c r="I1012" s="20"/>
      <c r="J1012" s="20"/>
      <c r="K1012" s="20"/>
      <c r="L1012" s="20"/>
      <c r="M1012" s="20"/>
      <c r="N1012" s="20"/>
    </row>
    <row r="1013" spans="1:14" x14ac:dyDescent="0.35">
      <c r="A1013" s="214" t="s">
        <v>780</v>
      </c>
      <c r="B1013" s="214">
        <v>100087</v>
      </c>
      <c r="C1013" s="133" t="s">
        <v>811</v>
      </c>
      <c r="D1013" s="133" t="s">
        <v>5904</v>
      </c>
      <c r="E1013" s="133" t="s">
        <v>5902</v>
      </c>
      <c r="F1013" s="133" t="s">
        <v>5903</v>
      </c>
      <c r="G1013" s="133">
        <v>0</v>
      </c>
      <c r="H1013" s="133">
        <v>0</v>
      </c>
      <c r="I1013" s="20"/>
      <c r="J1013" s="20"/>
      <c r="K1013" s="20"/>
      <c r="L1013" s="20"/>
      <c r="M1013" s="20"/>
      <c r="N1013" s="20"/>
    </row>
    <row r="1014" spans="1:14" x14ac:dyDescent="0.35">
      <c r="A1014" s="214" t="s">
        <v>780</v>
      </c>
      <c r="B1014" s="214">
        <v>100090</v>
      </c>
      <c r="C1014" s="133" t="s">
        <v>6969</v>
      </c>
      <c r="D1014" s="133" t="s">
        <v>5904</v>
      </c>
      <c r="E1014" s="133" t="s">
        <v>5902</v>
      </c>
      <c r="F1014" s="133" t="s">
        <v>5903</v>
      </c>
      <c r="G1014" s="133">
        <v>0</v>
      </c>
      <c r="H1014" s="133">
        <v>0</v>
      </c>
      <c r="I1014" s="20"/>
      <c r="J1014" s="20"/>
      <c r="K1014" s="20"/>
      <c r="L1014" s="20"/>
      <c r="M1014" s="20"/>
      <c r="N1014" s="20"/>
    </row>
    <row r="1015" spans="1:14" x14ac:dyDescent="0.35">
      <c r="A1015" s="214" t="s">
        <v>780</v>
      </c>
      <c r="B1015" s="214">
        <v>100091</v>
      </c>
      <c r="C1015" s="133" t="s">
        <v>812</v>
      </c>
      <c r="D1015" s="133" t="s">
        <v>5904</v>
      </c>
      <c r="E1015" s="133" t="s">
        <v>5912</v>
      </c>
      <c r="F1015" s="133" t="s">
        <v>5915</v>
      </c>
      <c r="G1015" s="133">
        <v>0</v>
      </c>
      <c r="H1015" s="133">
        <v>0</v>
      </c>
      <c r="I1015" s="20"/>
      <c r="J1015" s="20"/>
      <c r="K1015" s="20"/>
      <c r="L1015" s="20"/>
      <c r="M1015" s="20"/>
      <c r="N1015" s="20"/>
    </row>
    <row r="1016" spans="1:14" x14ac:dyDescent="0.35">
      <c r="A1016" s="214" t="s">
        <v>780</v>
      </c>
      <c r="B1016" s="214">
        <v>100092</v>
      </c>
      <c r="C1016" s="133" t="s">
        <v>813</v>
      </c>
      <c r="D1016" s="133" t="s">
        <v>5904</v>
      </c>
      <c r="E1016" s="133" t="s">
        <v>5912</v>
      </c>
      <c r="F1016" s="133" t="s">
        <v>5915</v>
      </c>
      <c r="G1016" s="133">
        <v>0</v>
      </c>
      <c r="H1016" s="133">
        <v>3</v>
      </c>
      <c r="I1016" s="20"/>
      <c r="J1016" s="20"/>
      <c r="K1016" s="20"/>
      <c r="L1016" s="20"/>
      <c r="M1016" s="20"/>
      <c r="N1016" s="20"/>
    </row>
    <row r="1017" spans="1:14" x14ac:dyDescent="0.35">
      <c r="A1017" s="214" t="s">
        <v>780</v>
      </c>
      <c r="B1017" s="214">
        <v>100094</v>
      </c>
      <c r="C1017" s="133" t="s">
        <v>814</v>
      </c>
      <c r="D1017" s="133" t="s">
        <v>5904</v>
      </c>
      <c r="E1017" s="133" t="s">
        <v>5912</v>
      </c>
      <c r="F1017" s="133" t="s">
        <v>5915</v>
      </c>
      <c r="G1017" s="133">
        <v>0</v>
      </c>
      <c r="H1017" s="133">
        <v>0</v>
      </c>
      <c r="I1017" s="20"/>
      <c r="J1017" s="20"/>
      <c r="K1017" s="20"/>
      <c r="L1017" s="20"/>
      <c r="M1017" s="20"/>
      <c r="N1017" s="20"/>
    </row>
    <row r="1018" spans="1:14" x14ac:dyDescent="0.35">
      <c r="A1018" s="214" t="s">
        <v>780</v>
      </c>
      <c r="B1018" s="214">
        <v>100096</v>
      </c>
      <c r="C1018" s="133" t="s">
        <v>815</v>
      </c>
      <c r="D1018" s="133" t="s">
        <v>5904</v>
      </c>
      <c r="E1018" s="133" t="s">
        <v>5912</v>
      </c>
      <c r="F1018" s="133" t="s">
        <v>5915</v>
      </c>
      <c r="G1018" s="133">
        <v>5</v>
      </c>
      <c r="H1018" s="133">
        <v>17</v>
      </c>
      <c r="I1018" s="20"/>
      <c r="J1018" s="20"/>
      <c r="K1018" s="20"/>
      <c r="L1018" s="20"/>
      <c r="M1018" s="20"/>
      <c r="N1018" s="20"/>
    </row>
    <row r="1019" spans="1:14" x14ac:dyDescent="0.35">
      <c r="A1019" s="214" t="s">
        <v>780</v>
      </c>
      <c r="B1019" s="214">
        <v>131291</v>
      </c>
      <c r="C1019" s="133" t="s">
        <v>816</v>
      </c>
      <c r="D1019" s="133" t="s">
        <v>5904</v>
      </c>
      <c r="E1019" s="133" t="s">
        <v>5902</v>
      </c>
      <c r="F1019" s="133" t="s">
        <v>5903</v>
      </c>
      <c r="G1019" s="133">
        <v>0</v>
      </c>
      <c r="H1019" s="133">
        <v>0</v>
      </c>
      <c r="I1019" s="20"/>
      <c r="J1019" s="20"/>
      <c r="K1019" s="20"/>
      <c r="L1019" s="20"/>
      <c r="M1019" s="20"/>
      <c r="N1019" s="20"/>
    </row>
    <row r="1020" spans="1:14" x14ac:dyDescent="0.35">
      <c r="A1020" s="214" t="s">
        <v>780</v>
      </c>
      <c r="B1020" s="214">
        <v>131978</v>
      </c>
      <c r="C1020" s="133" t="s">
        <v>817</v>
      </c>
      <c r="D1020" s="133" t="s">
        <v>5904</v>
      </c>
      <c r="E1020" s="133" t="s">
        <v>5902</v>
      </c>
      <c r="F1020" s="133" t="s">
        <v>5903</v>
      </c>
      <c r="G1020" s="133">
        <v>0</v>
      </c>
      <c r="H1020" s="133">
        <v>0</v>
      </c>
      <c r="I1020" s="20"/>
      <c r="J1020" s="20"/>
      <c r="K1020" s="20"/>
      <c r="L1020" s="20"/>
      <c r="M1020" s="20"/>
      <c r="N1020" s="20"/>
    </row>
    <row r="1021" spans="1:14" x14ac:dyDescent="0.35">
      <c r="A1021" s="214" t="s">
        <v>780</v>
      </c>
      <c r="B1021" s="214">
        <v>134643</v>
      </c>
      <c r="C1021" s="133" t="s">
        <v>818</v>
      </c>
      <c r="D1021" s="133" t="s">
        <v>5904</v>
      </c>
      <c r="E1021" s="133" t="s">
        <v>5906</v>
      </c>
      <c r="F1021" s="133" t="s">
        <v>5906</v>
      </c>
      <c r="G1021" s="133">
        <v>0</v>
      </c>
      <c r="H1021" s="133">
        <v>0</v>
      </c>
      <c r="I1021" s="20"/>
      <c r="J1021" s="20"/>
      <c r="K1021" s="20"/>
      <c r="L1021" s="20"/>
      <c r="M1021" s="20"/>
      <c r="N1021" s="20"/>
    </row>
    <row r="1022" spans="1:14" x14ac:dyDescent="0.35">
      <c r="A1022" s="214" t="s">
        <v>780</v>
      </c>
      <c r="B1022" s="214">
        <v>135140</v>
      </c>
      <c r="C1022" s="133" t="s">
        <v>6970</v>
      </c>
      <c r="D1022" s="133" t="s">
        <v>5904</v>
      </c>
      <c r="E1022" s="133" t="s">
        <v>5902</v>
      </c>
      <c r="F1022" s="133" t="s">
        <v>5903</v>
      </c>
      <c r="G1022" s="133">
        <v>0</v>
      </c>
      <c r="H1022" s="133">
        <v>0</v>
      </c>
      <c r="I1022" s="20"/>
      <c r="J1022" s="20"/>
      <c r="K1022" s="20"/>
      <c r="L1022" s="20"/>
      <c r="M1022" s="20"/>
      <c r="N1022" s="20"/>
    </row>
    <row r="1023" spans="1:14" x14ac:dyDescent="0.35">
      <c r="A1023" s="214" t="s">
        <v>780</v>
      </c>
      <c r="B1023" s="214">
        <v>135167</v>
      </c>
      <c r="C1023" s="133" t="s">
        <v>819</v>
      </c>
      <c r="D1023" s="133" t="s">
        <v>5904</v>
      </c>
      <c r="E1023" s="133" t="s">
        <v>5902</v>
      </c>
      <c r="F1023" s="133" t="s">
        <v>5914</v>
      </c>
      <c r="G1023" s="133">
        <v>0</v>
      </c>
      <c r="H1023" s="133">
        <v>0</v>
      </c>
      <c r="I1023" s="20"/>
      <c r="J1023" s="20"/>
      <c r="K1023" s="20"/>
      <c r="L1023" s="20"/>
      <c r="M1023" s="20"/>
      <c r="N1023" s="20"/>
    </row>
    <row r="1024" spans="1:14" x14ac:dyDescent="0.35">
      <c r="A1024" s="214" t="s">
        <v>780</v>
      </c>
      <c r="B1024" s="214">
        <v>137181</v>
      </c>
      <c r="C1024" s="133" t="s">
        <v>820</v>
      </c>
      <c r="D1024" s="133" t="s">
        <v>5904</v>
      </c>
      <c r="E1024" s="133" t="s">
        <v>5907</v>
      </c>
      <c r="F1024" s="133" t="s">
        <v>5908</v>
      </c>
      <c r="G1024" s="133">
        <v>88</v>
      </c>
      <c r="H1024" s="133">
        <v>105</v>
      </c>
      <c r="I1024" s="20"/>
      <c r="J1024" s="20"/>
      <c r="K1024" s="20"/>
      <c r="L1024" s="20"/>
      <c r="M1024" s="20"/>
      <c r="N1024" s="20"/>
    </row>
    <row r="1025" spans="1:14" x14ac:dyDescent="0.35">
      <c r="A1025" s="214" t="s">
        <v>780</v>
      </c>
      <c r="B1025" s="214">
        <v>137333</v>
      </c>
      <c r="C1025" s="133" t="s">
        <v>821</v>
      </c>
      <c r="D1025" s="133" t="s">
        <v>5904</v>
      </c>
      <c r="E1025" s="133" t="s">
        <v>5902</v>
      </c>
      <c r="F1025" s="133" t="s">
        <v>5903</v>
      </c>
      <c r="G1025" s="133">
        <v>0</v>
      </c>
      <c r="H1025" s="133">
        <v>0</v>
      </c>
      <c r="I1025" s="20"/>
      <c r="J1025" s="20"/>
      <c r="K1025" s="20"/>
      <c r="L1025" s="20"/>
      <c r="M1025" s="20"/>
      <c r="N1025" s="20"/>
    </row>
    <row r="1026" spans="1:14" x14ac:dyDescent="0.35">
      <c r="A1026" s="214" t="s">
        <v>780</v>
      </c>
      <c r="B1026" s="214">
        <v>138777</v>
      </c>
      <c r="C1026" s="133" t="s">
        <v>822</v>
      </c>
      <c r="D1026" s="133" t="s">
        <v>5904</v>
      </c>
      <c r="E1026" s="133" t="s">
        <v>5902</v>
      </c>
      <c r="F1026" s="133" t="s">
        <v>5903</v>
      </c>
      <c r="G1026" s="133">
        <v>0</v>
      </c>
      <c r="H1026" s="133">
        <v>0</v>
      </c>
      <c r="I1026" s="20"/>
      <c r="J1026" s="20"/>
      <c r="K1026" s="20"/>
      <c r="L1026" s="20"/>
      <c r="M1026" s="20"/>
      <c r="N1026" s="20"/>
    </row>
    <row r="1027" spans="1:14" x14ac:dyDescent="0.35">
      <c r="A1027" s="214" t="s">
        <v>780</v>
      </c>
      <c r="B1027" s="214">
        <v>141164</v>
      </c>
      <c r="C1027" s="133" t="s">
        <v>823</v>
      </c>
      <c r="D1027" s="133" t="s">
        <v>5904</v>
      </c>
      <c r="E1027" s="133" t="s">
        <v>5906</v>
      </c>
      <c r="F1027" s="133" t="s">
        <v>5909</v>
      </c>
      <c r="G1027" s="133">
        <v>0</v>
      </c>
      <c r="H1027" s="133">
        <v>0</v>
      </c>
      <c r="I1027" s="20"/>
      <c r="J1027" s="20"/>
      <c r="K1027" s="20"/>
      <c r="L1027" s="20"/>
      <c r="M1027" s="20"/>
      <c r="N1027" s="20"/>
    </row>
    <row r="1028" spans="1:14" x14ac:dyDescent="0.35">
      <c r="A1028" s="214" t="s">
        <v>780</v>
      </c>
      <c r="B1028" s="214">
        <v>142408</v>
      </c>
      <c r="C1028" s="133" t="s">
        <v>824</v>
      </c>
      <c r="D1028" s="133" t="s">
        <v>5904</v>
      </c>
      <c r="E1028" s="133" t="s">
        <v>5902</v>
      </c>
      <c r="F1028" s="133" t="s">
        <v>5903</v>
      </c>
      <c r="G1028" s="133">
        <v>0</v>
      </c>
      <c r="H1028" s="133">
        <v>0</v>
      </c>
      <c r="I1028" s="20"/>
      <c r="J1028" s="20"/>
      <c r="K1028" s="20"/>
      <c r="L1028" s="20"/>
      <c r="M1028" s="20"/>
      <c r="N1028" s="20"/>
    </row>
    <row r="1029" spans="1:14" x14ac:dyDescent="0.35">
      <c r="A1029" s="214" t="s">
        <v>780</v>
      </c>
      <c r="B1029" s="214">
        <v>146553</v>
      </c>
      <c r="C1029" s="133" t="s">
        <v>6449</v>
      </c>
      <c r="D1029" s="133" t="s">
        <v>5904</v>
      </c>
      <c r="E1029" s="133" t="s">
        <v>5902</v>
      </c>
      <c r="F1029" s="133" t="s">
        <v>5903</v>
      </c>
      <c r="G1029" s="133">
        <v>0</v>
      </c>
      <c r="H1029" s="133">
        <v>0</v>
      </c>
      <c r="I1029" s="20"/>
      <c r="J1029" s="20"/>
      <c r="K1029" s="20"/>
      <c r="L1029" s="20"/>
      <c r="M1029" s="20"/>
      <c r="N1029" s="20"/>
    </row>
    <row r="1030" spans="1:14" x14ac:dyDescent="0.35">
      <c r="A1030" s="214" t="s">
        <v>825</v>
      </c>
      <c r="B1030" s="214">
        <v>109669</v>
      </c>
      <c r="C1030" s="133" t="s">
        <v>6113</v>
      </c>
      <c r="D1030" s="133" t="s">
        <v>5904</v>
      </c>
      <c r="E1030" s="133" t="s">
        <v>5907</v>
      </c>
      <c r="F1030" s="133" t="s">
        <v>5924</v>
      </c>
      <c r="G1030" s="133">
        <v>98</v>
      </c>
      <c r="H1030" s="133">
        <v>102</v>
      </c>
      <c r="I1030" s="20"/>
      <c r="J1030" s="20"/>
      <c r="K1030" s="20"/>
      <c r="L1030" s="20"/>
      <c r="M1030" s="20"/>
      <c r="N1030" s="20"/>
    </row>
    <row r="1031" spans="1:14" x14ac:dyDescent="0.35">
      <c r="A1031" s="214" t="s">
        <v>825</v>
      </c>
      <c r="B1031" s="214">
        <v>109676</v>
      </c>
      <c r="C1031" s="133" t="s">
        <v>827</v>
      </c>
      <c r="D1031" s="133" t="s">
        <v>5904</v>
      </c>
      <c r="E1031" s="133" t="s">
        <v>5907</v>
      </c>
      <c r="F1031" s="133" t="s">
        <v>5910</v>
      </c>
      <c r="G1031" s="133">
        <v>13</v>
      </c>
      <c r="H1031" s="133">
        <v>11</v>
      </c>
      <c r="I1031" s="20"/>
      <c r="J1031" s="20"/>
      <c r="K1031" s="20"/>
      <c r="L1031" s="20"/>
      <c r="M1031" s="20"/>
      <c r="N1031" s="20"/>
    </row>
    <row r="1032" spans="1:14" x14ac:dyDescent="0.35">
      <c r="A1032" s="214" t="s">
        <v>825</v>
      </c>
      <c r="B1032" s="214">
        <v>109689</v>
      </c>
      <c r="C1032" s="133" t="s">
        <v>828</v>
      </c>
      <c r="D1032" s="133" t="s">
        <v>5904</v>
      </c>
      <c r="E1032" s="133" t="s">
        <v>5907</v>
      </c>
      <c r="F1032" s="133" t="s">
        <v>5910</v>
      </c>
      <c r="G1032" s="133">
        <v>66</v>
      </c>
      <c r="H1032" s="133">
        <v>78</v>
      </c>
      <c r="I1032" s="20"/>
      <c r="J1032" s="20"/>
      <c r="K1032" s="20"/>
      <c r="L1032" s="20"/>
      <c r="M1032" s="20"/>
      <c r="N1032" s="20"/>
    </row>
    <row r="1033" spans="1:14" x14ac:dyDescent="0.35">
      <c r="A1033" s="214" t="s">
        <v>825</v>
      </c>
      <c r="B1033" s="214">
        <v>109694</v>
      </c>
      <c r="C1033" s="133" t="s">
        <v>829</v>
      </c>
      <c r="D1033" s="133" t="s">
        <v>5904</v>
      </c>
      <c r="E1033" s="133" t="s">
        <v>5907</v>
      </c>
      <c r="F1033" s="133" t="s">
        <v>5918</v>
      </c>
      <c r="G1033" s="133">
        <v>66</v>
      </c>
      <c r="H1033" s="133">
        <v>75</v>
      </c>
      <c r="I1033" s="20"/>
      <c r="J1033" s="20"/>
      <c r="K1033" s="20"/>
      <c r="L1033" s="20"/>
      <c r="M1033" s="20"/>
      <c r="N1033" s="20"/>
    </row>
    <row r="1034" spans="1:14" x14ac:dyDescent="0.35">
      <c r="A1034" s="214" t="s">
        <v>825</v>
      </c>
      <c r="B1034" s="214">
        <v>109723</v>
      </c>
      <c r="C1034" s="133" t="s">
        <v>830</v>
      </c>
      <c r="D1034" s="133" t="s">
        <v>5904</v>
      </c>
      <c r="E1034" s="133" t="s">
        <v>5902</v>
      </c>
      <c r="F1034" s="133" t="s">
        <v>5903</v>
      </c>
      <c r="G1034" s="133">
        <v>0</v>
      </c>
      <c r="H1034" s="133">
        <v>0</v>
      </c>
      <c r="I1034" s="20"/>
      <c r="J1034" s="20"/>
      <c r="K1034" s="20"/>
      <c r="L1034" s="20"/>
      <c r="M1034" s="20"/>
      <c r="N1034" s="20"/>
    </row>
    <row r="1035" spans="1:14" x14ac:dyDescent="0.35">
      <c r="A1035" s="214" t="s">
        <v>825</v>
      </c>
      <c r="B1035" s="214">
        <v>109739</v>
      </c>
      <c r="C1035" s="133" t="s">
        <v>831</v>
      </c>
      <c r="D1035" s="133" t="s">
        <v>5904</v>
      </c>
      <c r="E1035" s="133" t="s">
        <v>5912</v>
      </c>
      <c r="F1035" s="133" t="s">
        <v>5915</v>
      </c>
      <c r="G1035" s="133">
        <v>5</v>
      </c>
      <c r="H1035" s="133">
        <v>17</v>
      </c>
      <c r="I1035" s="20"/>
      <c r="J1035" s="20"/>
      <c r="K1035" s="20"/>
      <c r="L1035" s="20"/>
      <c r="M1035" s="20"/>
      <c r="N1035" s="20"/>
    </row>
    <row r="1036" spans="1:14" x14ac:dyDescent="0.35">
      <c r="A1036" s="214" t="s">
        <v>825</v>
      </c>
      <c r="B1036" s="214">
        <v>109746</v>
      </c>
      <c r="C1036" s="133" t="s">
        <v>832</v>
      </c>
      <c r="D1036" s="133" t="s">
        <v>5904</v>
      </c>
      <c r="E1036" s="133" t="s">
        <v>5912</v>
      </c>
      <c r="F1036" s="133" t="s">
        <v>5915</v>
      </c>
      <c r="G1036" s="133">
        <v>7</v>
      </c>
      <c r="H1036" s="133">
        <v>17</v>
      </c>
      <c r="I1036" s="20"/>
      <c r="J1036" s="20"/>
      <c r="K1036" s="20"/>
      <c r="L1036" s="20"/>
      <c r="M1036" s="20"/>
      <c r="N1036" s="20"/>
    </row>
    <row r="1037" spans="1:14" x14ac:dyDescent="0.35">
      <c r="A1037" s="214" t="s">
        <v>825</v>
      </c>
      <c r="B1037" s="214">
        <v>133596</v>
      </c>
      <c r="C1037" s="133" t="s">
        <v>6971</v>
      </c>
      <c r="D1037" s="133" t="s">
        <v>5904</v>
      </c>
      <c r="E1037" s="133" t="s">
        <v>5902</v>
      </c>
      <c r="F1037" s="133" t="s">
        <v>5903</v>
      </c>
      <c r="G1037" s="133">
        <v>0</v>
      </c>
      <c r="H1037" s="133">
        <v>0</v>
      </c>
      <c r="I1037" s="20"/>
      <c r="J1037" s="20"/>
      <c r="K1037" s="20"/>
      <c r="L1037" s="20"/>
      <c r="M1037" s="20"/>
      <c r="N1037" s="20"/>
    </row>
    <row r="1038" spans="1:14" x14ac:dyDescent="0.35">
      <c r="A1038" s="214" t="s">
        <v>825</v>
      </c>
      <c r="B1038" s="214">
        <v>134503</v>
      </c>
      <c r="C1038" s="133" t="s">
        <v>6972</v>
      </c>
      <c r="D1038" s="133" t="s">
        <v>5904</v>
      </c>
      <c r="E1038" s="133" t="s">
        <v>5902</v>
      </c>
      <c r="F1038" s="133" t="s">
        <v>5903</v>
      </c>
      <c r="G1038" s="133">
        <v>0</v>
      </c>
      <c r="H1038" s="133">
        <v>0</v>
      </c>
      <c r="I1038" s="20"/>
      <c r="J1038" s="20"/>
      <c r="K1038" s="20"/>
      <c r="L1038" s="20"/>
      <c r="M1038" s="20"/>
      <c r="N1038" s="20"/>
    </row>
    <row r="1039" spans="1:14" x14ac:dyDescent="0.35">
      <c r="A1039" s="214" t="s">
        <v>825</v>
      </c>
      <c r="B1039" s="214">
        <v>135946</v>
      </c>
      <c r="C1039" s="133" t="s">
        <v>833</v>
      </c>
      <c r="D1039" s="133" t="s">
        <v>5904</v>
      </c>
      <c r="E1039" s="133" t="s">
        <v>5907</v>
      </c>
      <c r="F1039" s="133" t="s">
        <v>5908</v>
      </c>
      <c r="G1039" s="133">
        <v>80</v>
      </c>
      <c r="H1039" s="133">
        <v>79</v>
      </c>
      <c r="I1039" s="20"/>
      <c r="J1039" s="20"/>
      <c r="K1039" s="20"/>
      <c r="L1039" s="20"/>
      <c r="M1039" s="20"/>
      <c r="N1039" s="20"/>
    </row>
    <row r="1040" spans="1:14" x14ac:dyDescent="0.35">
      <c r="A1040" s="214" t="s">
        <v>825</v>
      </c>
      <c r="B1040" s="214">
        <v>136559</v>
      </c>
      <c r="C1040" s="133" t="s">
        <v>834</v>
      </c>
      <c r="D1040" s="133" t="s">
        <v>5904</v>
      </c>
      <c r="E1040" s="133" t="s">
        <v>5907</v>
      </c>
      <c r="F1040" s="133" t="s">
        <v>5917</v>
      </c>
      <c r="G1040" s="133">
        <v>0</v>
      </c>
      <c r="H1040" s="133">
        <v>0</v>
      </c>
      <c r="I1040" s="20"/>
      <c r="J1040" s="20"/>
      <c r="K1040" s="20"/>
      <c r="L1040" s="20"/>
      <c r="M1040" s="20"/>
      <c r="N1040" s="20"/>
    </row>
    <row r="1041" spans="1:14" x14ac:dyDescent="0.35">
      <c r="A1041" s="214" t="s">
        <v>825</v>
      </c>
      <c r="B1041" s="214">
        <v>136560</v>
      </c>
      <c r="C1041" s="133" t="s">
        <v>835</v>
      </c>
      <c r="D1041" s="133" t="s">
        <v>5904</v>
      </c>
      <c r="E1041" s="133" t="s">
        <v>5907</v>
      </c>
      <c r="F1041" s="133" t="s">
        <v>5917</v>
      </c>
      <c r="G1041" s="133">
        <v>84</v>
      </c>
      <c r="H1041" s="133">
        <v>79</v>
      </c>
      <c r="I1041" s="20"/>
      <c r="J1041" s="20"/>
      <c r="K1041" s="20"/>
      <c r="L1041" s="20"/>
      <c r="M1041" s="20"/>
      <c r="N1041" s="20"/>
    </row>
    <row r="1042" spans="1:14" x14ac:dyDescent="0.35">
      <c r="A1042" s="214" t="s">
        <v>825</v>
      </c>
      <c r="B1042" s="214">
        <v>136713</v>
      </c>
      <c r="C1042" s="133" t="s">
        <v>836</v>
      </c>
      <c r="D1042" s="133" t="s">
        <v>5904</v>
      </c>
      <c r="E1042" s="133" t="s">
        <v>5907</v>
      </c>
      <c r="F1042" s="133" t="s">
        <v>5917</v>
      </c>
      <c r="G1042" s="133">
        <v>128</v>
      </c>
      <c r="H1042" s="133">
        <v>112</v>
      </c>
      <c r="I1042" s="20"/>
      <c r="J1042" s="20"/>
      <c r="K1042" s="20"/>
      <c r="L1042" s="20"/>
      <c r="M1042" s="20"/>
      <c r="N1042" s="20"/>
    </row>
    <row r="1043" spans="1:14" x14ac:dyDescent="0.35">
      <c r="A1043" s="214" t="s">
        <v>825</v>
      </c>
      <c r="B1043" s="214">
        <v>136766</v>
      </c>
      <c r="C1043" s="133" t="s">
        <v>6451</v>
      </c>
      <c r="D1043" s="133" t="s">
        <v>5904</v>
      </c>
      <c r="E1043" s="133" t="s">
        <v>5907</v>
      </c>
      <c r="F1043" s="133" t="s">
        <v>5917</v>
      </c>
      <c r="G1043" s="133">
        <v>74</v>
      </c>
      <c r="H1043" s="133">
        <v>73</v>
      </c>
      <c r="I1043" s="20"/>
      <c r="J1043" s="20"/>
      <c r="K1043" s="20"/>
      <c r="L1043" s="20"/>
      <c r="M1043" s="20"/>
      <c r="N1043" s="20"/>
    </row>
    <row r="1044" spans="1:14" x14ac:dyDescent="0.35">
      <c r="A1044" s="214" t="s">
        <v>825</v>
      </c>
      <c r="B1044" s="214">
        <v>136829</v>
      </c>
      <c r="C1044" s="133" t="s">
        <v>837</v>
      </c>
      <c r="D1044" s="133" t="s">
        <v>5904</v>
      </c>
      <c r="E1044" s="133" t="s">
        <v>5907</v>
      </c>
      <c r="F1044" s="133" t="s">
        <v>5917</v>
      </c>
      <c r="G1044" s="133">
        <v>85</v>
      </c>
      <c r="H1044" s="133">
        <v>95</v>
      </c>
      <c r="I1044" s="20"/>
      <c r="J1044" s="20"/>
      <c r="K1044" s="20"/>
      <c r="L1044" s="20"/>
      <c r="M1044" s="20"/>
      <c r="N1044" s="20"/>
    </row>
    <row r="1045" spans="1:14" x14ac:dyDescent="0.35">
      <c r="A1045" s="214" t="s">
        <v>825</v>
      </c>
      <c r="B1045" s="214">
        <v>137169</v>
      </c>
      <c r="C1045" s="133" t="s">
        <v>6114</v>
      </c>
      <c r="D1045" s="133" t="s">
        <v>5904</v>
      </c>
      <c r="E1045" s="133" t="s">
        <v>5907</v>
      </c>
      <c r="F1045" s="133" t="s">
        <v>5917</v>
      </c>
      <c r="G1045" s="133">
        <v>0</v>
      </c>
      <c r="H1045" s="133">
        <v>0</v>
      </c>
      <c r="I1045" s="20"/>
      <c r="J1045" s="20"/>
      <c r="K1045" s="20"/>
      <c r="L1045" s="20"/>
      <c r="M1045" s="20"/>
      <c r="N1045" s="20"/>
    </row>
    <row r="1046" spans="1:14" x14ac:dyDescent="0.35">
      <c r="A1046" s="214" t="s">
        <v>825</v>
      </c>
      <c r="B1046" s="214">
        <v>137249</v>
      </c>
      <c r="C1046" s="133" t="s">
        <v>838</v>
      </c>
      <c r="D1046" s="133" t="s">
        <v>5904</v>
      </c>
      <c r="E1046" s="133" t="s">
        <v>5907</v>
      </c>
      <c r="F1046" s="133" t="s">
        <v>5917</v>
      </c>
      <c r="G1046" s="133">
        <v>106</v>
      </c>
      <c r="H1046" s="133">
        <v>77</v>
      </c>
      <c r="I1046" s="20"/>
      <c r="J1046" s="20"/>
      <c r="K1046" s="20"/>
      <c r="L1046" s="20"/>
      <c r="M1046" s="20"/>
      <c r="N1046" s="20"/>
    </row>
    <row r="1047" spans="1:14" x14ac:dyDescent="0.35">
      <c r="A1047" s="214" t="s">
        <v>825</v>
      </c>
      <c r="B1047" s="214">
        <v>137462</v>
      </c>
      <c r="C1047" s="133" t="s">
        <v>839</v>
      </c>
      <c r="D1047" s="133" t="s">
        <v>5904</v>
      </c>
      <c r="E1047" s="133" t="s">
        <v>5907</v>
      </c>
      <c r="F1047" s="133" t="s">
        <v>5917</v>
      </c>
      <c r="G1047" s="133">
        <v>0</v>
      </c>
      <c r="H1047" s="133">
        <v>0</v>
      </c>
      <c r="I1047" s="20"/>
      <c r="J1047" s="20"/>
      <c r="K1047" s="20"/>
      <c r="L1047" s="20"/>
      <c r="M1047" s="20"/>
      <c r="N1047" s="20"/>
    </row>
    <row r="1048" spans="1:14" x14ac:dyDescent="0.35">
      <c r="A1048" s="214" t="s">
        <v>825</v>
      </c>
      <c r="B1048" s="214">
        <v>137632</v>
      </c>
      <c r="C1048" s="133" t="s">
        <v>840</v>
      </c>
      <c r="D1048" s="133" t="s">
        <v>5904</v>
      </c>
      <c r="E1048" s="133" t="s">
        <v>5907</v>
      </c>
      <c r="F1048" s="133" t="s">
        <v>5917</v>
      </c>
      <c r="G1048" s="133">
        <v>85</v>
      </c>
      <c r="H1048" s="133">
        <v>91</v>
      </c>
      <c r="I1048" s="20"/>
      <c r="J1048" s="20"/>
      <c r="K1048" s="20"/>
      <c r="L1048" s="20"/>
      <c r="M1048" s="20"/>
      <c r="N1048" s="20"/>
    </row>
    <row r="1049" spans="1:14" x14ac:dyDescent="0.35">
      <c r="A1049" s="214" t="s">
        <v>825</v>
      </c>
      <c r="B1049" s="214">
        <v>137636</v>
      </c>
      <c r="C1049" s="133" t="s">
        <v>841</v>
      </c>
      <c r="D1049" s="133" t="s">
        <v>5904</v>
      </c>
      <c r="E1049" s="133" t="s">
        <v>5907</v>
      </c>
      <c r="F1049" s="133" t="s">
        <v>5917</v>
      </c>
      <c r="G1049" s="133">
        <v>66</v>
      </c>
      <c r="H1049" s="133">
        <v>63</v>
      </c>
      <c r="I1049" s="20"/>
      <c r="J1049" s="20"/>
      <c r="K1049" s="20"/>
      <c r="L1049" s="20"/>
      <c r="M1049" s="20"/>
      <c r="N1049" s="20"/>
    </row>
    <row r="1050" spans="1:14" x14ac:dyDescent="0.35">
      <c r="A1050" s="214" t="s">
        <v>825</v>
      </c>
      <c r="B1050" s="214">
        <v>137886</v>
      </c>
      <c r="C1050" s="133" t="s">
        <v>842</v>
      </c>
      <c r="D1050" s="133" t="s">
        <v>5904</v>
      </c>
      <c r="E1050" s="133" t="s">
        <v>5907</v>
      </c>
      <c r="F1050" s="133" t="s">
        <v>5917</v>
      </c>
      <c r="G1050" s="133">
        <v>0</v>
      </c>
      <c r="H1050" s="133">
        <v>0</v>
      </c>
      <c r="I1050" s="20"/>
      <c r="J1050" s="20"/>
      <c r="K1050" s="20"/>
      <c r="L1050" s="20"/>
      <c r="M1050" s="20"/>
      <c r="N1050" s="20"/>
    </row>
    <row r="1051" spans="1:14" x14ac:dyDescent="0.35">
      <c r="A1051" s="214" t="s">
        <v>825</v>
      </c>
      <c r="B1051" s="214">
        <v>137896</v>
      </c>
      <c r="C1051" s="133" t="s">
        <v>843</v>
      </c>
      <c r="D1051" s="133" t="s">
        <v>5904</v>
      </c>
      <c r="E1051" s="133" t="s">
        <v>5912</v>
      </c>
      <c r="F1051" s="133" t="s">
        <v>5920</v>
      </c>
      <c r="G1051" s="133">
        <v>6</v>
      </c>
      <c r="H1051" s="133">
        <v>5</v>
      </c>
      <c r="I1051" s="20"/>
      <c r="J1051" s="20"/>
      <c r="K1051" s="20"/>
      <c r="L1051" s="20"/>
      <c r="M1051" s="20"/>
      <c r="N1051" s="20"/>
    </row>
    <row r="1052" spans="1:14" x14ac:dyDescent="0.35">
      <c r="A1052" s="214" t="s">
        <v>825</v>
      </c>
      <c r="B1052" s="214">
        <v>137904</v>
      </c>
      <c r="C1052" s="133" t="s">
        <v>844</v>
      </c>
      <c r="D1052" s="133" t="s">
        <v>5904</v>
      </c>
      <c r="E1052" s="133" t="s">
        <v>5907</v>
      </c>
      <c r="F1052" s="133" t="s">
        <v>5917</v>
      </c>
      <c r="G1052" s="133">
        <v>38</v>
      </c>
      <c r="H1052" s="133">
        <v>54</v>
      </c>
      <c r="I1052" s="20"/>
      <c r="J1052" s="20"/>
      <c r="K1052" s="20"/>
      <c r="L1052" s="20"/>
      <c r="M1052" s="20"/>
      <c r="N1052" s="20"/>
    </row>
    <row r="1053" spans="1:14" x14ac:dyDescent="0.35">
      <c r="A1053" s="214" t="s">
        <v>825</v>
      </c>
      <c r="B1053" s="214">
        <v>137941</v>
      </c>
      <c r="C1053" s="133" t="s">
        <v>845</v>
      </c>
      <c r="D1053" s="133" t="s">
        <v>5904</v>
      </c>
      <c r="E1053" s="133" t="s">
        <v>5907</v>
      </c>
      <c r="F1053" s="133" t="s">
        <v>5917</v>
      </c>
      <c r="G1053" s="133">
        <v>0</v>
      </c>
      <c r="H1053" s="133">
        <v>0</v>
      </c>
      <c r="I1053" s="20"/>
      <c r="J1053" s="20"/>
      <c r="K1053" s="20"/>
      <c r="L1053" s="20"/>
      <c r="M1053" s="20"/>
      <c r="N1053" s="20"/>
    </row>
    <row r="1054" spans="1:14" x14ac:dyDescent="0.35">
      <c r="A1054" s="214" t="s">
        <v>825</v>
      </c>
      <c r="B1054" s="214">
        <v>137948</v>
      </c>
      <c r="C1054" s="133" t="s">
        <v>846</v>
      </c>
      <c r="D1054" s="133" t="s">
        <v>5904</v>
      </c>
      <c r="E1054" s="133" t="s">
        <v>5907</v>
      </c>
      <c r="F1054" s="133" t="s">
        <v>5917</v>
      </c>
      <c r="G1054" s="133">
        <v>0</v>
      </c>
      <c r="H1054" s="133">
        <v>0</v>
      </c>
      <c r="I1054" s="20"/>
      <c r="J1054" s="20"/>
      <c r="K1054" s="20"/>
      <c r="L1054" s="20"/>
      <c r="M1054" s="20"/>
      <c r="N1054" s="20"/>
    </row>
    <row r="1055" spans="1:14" x14ac:dyDescent="0.35">
      <c r="A1055" s="214" t="s">
        <v>825</v>
      </c>
      <c r="B1055" s="214">
        <v>138003</v>
      </c>
      <c r="C1055" s="133" t="s">
        <v>847</v>
      </c>
      <c r="D1055" s="133" t="s">
        <v>5904</v>
      </c>
      <c r="E1055" s="133" t="s">
        <v>5907</v>
      </c>
      <c r="F1055" s="133" t="s">
        <v>5917</v>
      </c>
      <c r="G1055" s="133">
        <v>54</v>
      </c>
      <c r="H1055" s="133">
        <v>46</v>
      </c>
      <c r="I1055" s="20"/>
      <c r="J1055" s="20"/>
      <c r="K1055" s="20"/>
      <c r="L1055" s="20"/>
      <c r="M1055" s="20"/>
      <c r="N1055" s="20"/>
    </row>
    <row r="1056" spans="1:14" x14ac:dyDescent="0.35">
      <c r="A1056" s="214" t="s">
        <v>825</v>
      </c>
      <c r="B1056" s="214">
        <v>138027</v>
      </c>
      <c r="C1056" s="133" t="s">
        <v>848</v>
      </c>
      <c r="D1056" s="133" t="s">
        <v>5904</v>
      </c>
      <c r="E1056" s="133" t="s">
        <v>5907</v>
      </c>
      <c r="F1056" s="133" t="s">
        <v>5917</v>
      </c>
      <c r="G1056" s="133">
        <v>87</v>
      </c>
      <c r="H1056" s="133">
        <v>87</v>
      </c>
      <c r="I1056" s="20"/>
      <c r="J1056" s="20"/>
      <c r="K1056" s="20"/>
      <c r="L1056" s="20"/>
      <c r="M1056" s="20"/>
      <c r="N1056" s="20"/>
    </row>
    <row r="1057" spans="1:14" x14ac:dyDescent="0.35">
      <c r="A1057" s="214" t="s">
        <v>825</v>
      </c>
      <c r="B1057" s="214">
        <v>138181</v>
      </c>
      <c r="C1057" s="133" t="s">
        <v>849</v>
      </c>
      <c r="D1057" s="133" t="s">
        <v>5904</v>
      </c>
      <c r="E1057" s="133" t="s">
        <v>5907</v>
      </c>
      <c r="F1057" s="133" t="s">
        <v>5917</v>
      </c>
      <c r="G1057" s="133">
        <v>51</v>
      </c>
      <c r="H1057" s="133">
        <v>58</v>
      </c>
      <c r="I1057" s="20"/>
      <c r="J1057" s="20"/>
      <c r="K1057" s="20"/>
      <c r="L1057" s="20"/>
      <c r="M1057" s="20"/>
      <c r="N1057" s="20"/>
    </row>
    <row r="1058" spans="1:14" x14ac:dyDescent="0.35">
      <c r="A1058" s="214" t="s">
        <v>825</v>
      </c>
      <c r="B1058" s="214">
        <v>138569</v>
      </c>
      <c r="C1058" s="133" t="s">
        <v>850</v>
      </c>
      <c r="D1058" s="133" t="s">
        <v>5904</v>
      </c>
      <c r="E1058" s="133" t="s">
        <v>5907</v>
      </c>
      <c r="F1058" s="133" t="s">
        <v>5908</v>
      </c>
      <c r="G1058" s="133">
        <v>12</v>
      </c>
      <c r="H1058" s="133">
        <v>13</v>
      </c>
      <c r="I1058" s="20"/>
      <c r="J1058" s="20"/>
      <c r="K1058" s="20"/>
      <c r="L1058" s="20"/>
      <c r="M1058" s="20"/>
      <c r="N1058" s="20"/>
    </row>
    <row r="1059" spans="1:14" x14ac:dyDescent="0.35">
      <c r="A1059" s="214" t="s">
        <v>825</v>
      </c>
      <c r="B1059" s="214">
        <v>138571</v>
      </c>
      <c r="C1059" s="133" t="s">
        <v>851</v>
      </c>
      <c r="D1059" s="133" t="s">
        <v>5904</v>
      </c>
      <c r="E1059" s="133" t="s">
        <v>5907</v>
      </c>
      <c r="F1059" s="133" t="s">
        <v>5908</v>
      </c>
      <c r="G1059" s="133">
        <v>120</v>
      </c>
      <c r="H1059" s="133">
        <v>107</v>
      </c>
      <c r="I1059" s="20"/>
      <c r="J1059" s="20"/>
      <c r="K1059" s="20"/>
      <c r="L1059" s="20"/>
      <c r="M1059" s="20"/>
      <c r="N1059" s="20"/>
    </row>
    <row r="1060" spans="1:14" x14ac:dyDescent="0.35">
      <c r="A1060" s="214" t="s">
        <v>825</v>
      </c>
      <c r="B1060" s="214">
        <v>138844</v>
      </c>
      <c r="C1060" s="133" t="s">
        <v>852</v>
      </c>
      <c r="D1060" s="133" t="s">
        <v>5904</v>
      </c>
      <c r="E1060" s="133" t="s">
        <v>5907</v>
      </c>
      <c r="F1060" s="133" t="s">
        <v>5917</v>
      </c>
      <c r="G1060" s="133">
        <v>95</v>
      </c>
      <c r="H1060" s="133">
        <v>89</v>
      </c>
      <c r="I1060" s="20"/>
      <c r="J1060" s="20"/>
      <c r="K1060" s="20"/>
      <c r="L1060" s="20"/>
      <c r="M1060" s="20"/>
      <c r="N1060" s="20"/>
    </row>
    <row r="1061" spans="1:14" x14ac:dyDescent="0.35">
      <c r="A1061" s="214" t="s">
        <v>825</v>
      </c>
      <c r="B1061" s="214">
        <v>139411</v>
      </c>
      <c r="C1061" s="133" t="s">
        <v>853</v>
      </c>
      <c r="D1061" s="133" t="s">
        <v>5904</v>
      </c>
      <c r="E1061" s="133" t="s">
        <v>5906</v>
      </c>
      <c r="F1061" s="133" t="s">
        <v>5909</v>
      </c>
      <c r="G1061" s="133">
        <v>0</v>
      </c>
      <c r="H1061" s="133">
        <v>1</v>
      </c>
      <c r="I1061" s="20"/>
      <c r="J1061" s="20"/>
      <c r="K1061" s="20"/>
      <c r="L1061" s="20"/>
      <c r="M1061" s="20"/>
      <c r="N1061" s="20"/>
    </row>
    <row r="1062" spans="1:14" x14ac:dyDescent="0.35">
      <c r="A1062" s="214" t="s">
        <v>825</v>
      </c>
      <c r="B1062" s="214">
        <v>140286</v>
      </c>
      <c r="C1062" s="133" t="s">
        <v>854</v>
      </c>
      <c r="D1062" s="133" t="s">
        <v>5904</v>
      </c>
      <c r="E1062" s="133" t="s">
        <v>5912</v>
      </c>
      <c r="F1062" s="133" t="s">
        <v>5920</v>
      </c>
      <c r="G1062" s="133">
        <v>3</v>
      </c>
      <c r="H1062" s="133">
        <v>13</v>
      </c>
      <c r="I1062" s="20"/>
      <c r="J1062" s="20"/>
      <c r="K1062" s="20"/>
      <c r="L1062" s="20"/>
      <c r="M1062" s="20"/>
      <c r="N1062" s="20"/>
    </row>
    <row r="1063" spans="1:14" x14ac:dyDescent="0.35">
      <c r="A1063" s="214" t="s">
        <v>825</v>
      </c>
      <c r="B1063" s="214">
        <v>141520</v>
      </c>
      <c r="C1063" s="133" t="s">
        <v>6973</v>
      </c>
      <c r="D1063" s="133" t="s">
        <v>5904</v>
      </c>
      <c r="E1063" s="133" t="s">
        <v>5902</v>
      </c>
      <c r="F1063" s="133" t="s">
        <v>5903</v>
      </c>
      <c r="G1063" s="133">
        <v>0</v>
      </c>
      <c r="H1063" s="133">
        <v>0</v>
      </c>
      <c r="I1063" s="20"/>
      <c r="J1063" s="20"/>
      <c r="K1063" s="20"/>
      <c r="L1063" s="20"/>
      <c r="M1063" s="20"/>
      <c r="N1063" s="20"/>
    </row>
    <row r="1064" spans="1:14" x14ac:dyDescent="0.35">
      <c r="A1064" s="214" t="s">
        <v>825</v>
      </c>
      <c r="B1064" s="214">
        <v>144342</v>
      </c>
      <c r="C1064" s="133" t="s">
        <v>855</v>
      </c>
      <c r="D1064" s="133" t="s">
        <v>5904</v>
      </c>
      <c r="E1064" s="133" t="s">
        <v>5907</v>
      </c>
      <c r="F1064" s="133" t="s">
        <v>5908</v>
      </c>
      <c r="G1064" s="133">
        <v>76</v>
      </c>
      <c r="H1064" s="133">
        <v>105</v>
      </c>
      <c r="I1064" s="20"/>
      <c r="J1064" s="20"/>
      <c r="K1064" s="20"/>
      <c r="L1064" s="20"/>
      <c r="M1064" s="20"/>
      <c r="N1064" s="20"/>
    </row>
    <row r="1065" spans="1:14" x14ac:dyDescent="0.35">
      <c r="A1065" s="214" t="s">
        <v>825</v>
      </c>
      <c r="B1065" s="214">
        <v>147081</v>
      </c>
      <c r="C1065" s="133" t="s">
        <v>6452</v>
      </c>
      <c r="D1065" s="133" t="s">
        <v>5904</v>
      </c>
      <c r="E1065" s="133" t="s">
        <v>5907</v>
      </c>
      <c r="F1065" s="133" t="s">
        <v>5916</v>
      </c>
      <c r="G1065" s="133">
        <v>0</v>
      </c>
      <c r="H1065" s="133">
        <v>0</v>
      </c>
      <c r="I1065" s="20"/>
      <c r="J1065" s="20"/>
      <c r="K1065" s="20"/>
      <c r="L1065" s="20"/>
      <c r="M1065" s="20"/>
      <c r="N1065" s="20"/>
    </row>
    <row r="1066" spans="1:14" x14ac:dyDescent="0.35">
      <c r="A1066" s="214" t="s">
        <v>825</v>
      </c>
      <c r="B1066" s="214">
        <v>147804</v>
      </c>
      <c r="C1066" s="133" t="s">
        <v>826</v>
      </c>
      <c r="D1066" s="133" t="s">
        <v>5904</v>
      </c>
      <c r="E1066" s="133" t="s">
        <v>5907</v>
      </c>
      <c r="F1066" s="133" t="s">
        <v>5917</v>
      </c>
      <c r="G1066" s="133">
        <v>55</v>
      </c>
      <c r="H1066" s="133">
        <v>62</v>
      </c>
      <c r="I1066" s="20"/>
      <c r="J1066" s="20"/>
      <c r="K1066" s="20"/>
      <c r="L1066" s="20"/>
      <c r="M1066" s="20"/>
      <c r="N1066" s="20"/>
    </row>
    <row r="1067" spans="1:14" x14ac:dyDescent="0.35">
      <c r="A1067" s="214" t="s">
        <v>856</v>
      </c>
      <c r="B1067" s="214">
        <v>111410</v>
      </c>
      <c r="C1067" s="133" t="s">
        <v>857</v>
      </c>
      <c r="D1067" s="133" t="s">
        <v>5904</v>
      </c>
      <c r="E1067" s="133" t="s">
        <v>5907</v>
      </c>
      <c r="F1067" s="133" t="s">
        <v>5910</v>
      </c>
      <c r="G1067" s="133">
        <v>64</v>
      </c>
      <c r="H1067" s="133">
        <v>70</v>
      </c>
      <c r="I1067" s="20"/>
      <c r="J1067" s="20"/>
      <c r="K1067" s="20"/>
      <c r="L1067" s="20"/>
      <c r="M1067" s="20"/>
      <c r="N1067" s="20"/>
    </row>
    <row r="1068" spans="1:14" x14ac:dyDescent="0.35">
      <c r="A1068" s="214" t="s">
        <v>856</v>
      </c>
      <c r="B1068" s="214">
        <v>111417</v>
      </c>
      <c r="C1068" s="133" t="s">
        <v>858</v>
      </c>
      <c r="D1068" s="133" t="s">
        <v>5904</v>
      </c>
      <c r="E1068" s="133" t="s">
        <v>5907</v>
      </c>
      <c r="F1068" s="133" t="s">
        <v>5910</v>
      </c>
      <c r="G1068" s="133">
        <v>65</v>
      </c>
      <c r="H1068" s="133">
        <v>75</v>
      </c>
      <c r="I1068" s="20"/>
      <c r="J1068" s="20"/>
      <c r="K1068" s="20"/>
      <c r="L1068" s="20"/>
      <c r="M1068" s="20"/>
      <c r="N1068" s="20"/>
    </row>
    <row r="1069" spans="1:14" x14ac:dyDescent="0.35">
      <c r="A1069" s="214" t="s">
        <v>856</v>
      </c>
      <c r="B1069" s="214">
        <v>111419</v>
      </c>
      <c r="C1069" s="133" t="s">
        <v>859</v>
      </c>
      <c r="D1069" s="133" t="s">
        <v>5904</v>
      </c>
      <c r="E1069" s="133" t="s">
        <v>5907</v>
      </c>
      <c r="F1069" s="133" t="s">
        <v>5924</v>
      </c>
      <c r="G1069" s="133">
        <v>100</v>
      </c>
      <c r="H1069" s="133">
        <v>78</v>
      </c>
      <c r="I1069" s="20"/>
      <c r="J1069" s="20"/>
      <c r="K1069" s="20"/>
      <c r="L1069" s="20"/>
      <c r="M1069" s="20"/>
      <c r="N1069" s="20"/>
    </row>
    <row r="1070" spans="1:14" x14ac:dyDescent="0.35">
      <c r="A1070" s="214" t="s">
        <v>856</v>
      </c>
      <c r="B1070" s="214">
        <v>111443</v>
      </c>
      <c r="C1070" s="133" t="s">
        <v>861</v>
      </c>
      <c r="D1070" s="133" t="s">
        <v>5904</v>
      </c>
      <c r="E1070" s="133" t="s">
        <v>5907</v>
      </c>
      <c r="F1070" s="133" t="s">
        <v>5910</v>
      </c>
      <c r="G1070" s="133">
        <v>184</v>
      </c>
      <c r="H1070" s="133">
        <v>163</v>
      </c>
      <c r="I1070" s="20"/>
      <c r="J1070" s="20"/>
      <c r="K1070" s="20"/>
      <c r="L1070" s="20"/>
      <c r="M1070" s="20"/>
      <c r="N1070" s="20"/>
    </row>
    <row r="1071" spans="1:14" x14ac:dyDescent="0.35">
      <c r="A1071" s="214" t="s">
        <v>856</v>
      </c>
      <c r="B1071" s="214">
        <v>111468</v>
      </c>
      <c r="C1071" s="133" t="s">
        <v>6455</v>
      </c>
      <c r="D1071" s="133" t="s">
        <v>5904</v>
      </c>
      <c r="E1071" s="133" t="s">
        <v>5902</v>
      </c>
      <c r="F1071" s="133" t="s">
        <v>5903</v>
      </c>
      <c r="G1071" s="133">
        <v>0</v>
      </c>
      <c r="H1071" s="133">
        <v>0</v>
      </c>
      <c r="I1071" s="20"/>
      <c r="J1071" s="20"/>
      <c r="K1071" s="20"/>
      <c r="L1071" s="20"/>
      <c r="M1071" s="20"/>
      <c r="N1071" s="20"/>
    </row>
    <row r="1072" spans="1:14" x14ac:dyDescent="0.35">
      <c r="A1072" s="214" t="s">
        <v>856</v>
      </c>
      <c r="B1072" s="214">
        <v>111472</v>
      </c>
      <c r="C1072" s="133" t="s">
        <v>862</v>
      </c>
      <c r="D1072" s="133" t="s">
        <v>5904</v>
      </c>
      <c r="E1072" s="133" t="s">
        <v>5902</v>
      </c>
      <c r="F1072" s="133" t="s">
        <v>5903</v>
      </c>
      <c r="G1072" s="133">
        <v>0</v>
      </c>
      <c r="H1072" s="133">
        <v>0</v>
      </c>
      <c r="I1072" s="20"/>
      <c r="J1072" s="20"/>
      <c r="K1072" s="20"/>
      <c r="L1072" s="20"/>
      <c r="M1072" s="20"/>
      <c r="N1072" s="20"/>
    </row>
    <row r="1073" spans="1:14" x14ac:dyDescent="0.35">
      <c r="A1073" s="214" t="s">
        <v>856</v>
      </c>
      <c r="B1073" s="214">
        <v>111473</v>
      </c>
      <c r="C1073" s="133" t="s">
        <v>863</v>
      </c>
      <c r="D1073" s="133" t="s">
        <v>5904</v>
      </c>
      <c r="E1073" s="133" t="s">
        <v>5902</v>
      </c>
      <c r="F1073" s="133" t="s">
        <v>5903</v>
      </c>
      <c r="G1073" s="133">
        <v>0</v>
      </c>
      <c r="H1073" s="133">
        <v>0</v>
      </c>
      <c r="I1073" s="20"/>
      <c r="J1073" s="20"/>
      <c r="K1073" s="20"/>
      <c r="L1073" s="20"/>
      <c r="M1073" s="20"/>
      <c r="N1073" s="20"/>
    </row>
    <row r="1074" spans="1:14" x14ac:dyDescent="0.35">
      <c r="A1074" s="214" t="s">
        <v>856</v>
      </c>
      <c r="B1074" s="214">
        <v>111474</v>
      </c>
      <c r="C1074" s="133" t="s">
        <v>864</v>
      </c>
      <c r="D1074" s="133" t="s">
        <v>5904</v>
      </c>
      <c r="E1074" s="133" t="s">
        <v>5902</v>
      </c>
      <c r="F1074" s="133" t="s">
        <v>5903</v>
      </c>
      <c r="G1074" s="133">
        <v>0</v>
      </c>
      <c r="H1074" s="133">
        <v>0</v>
      </c>
      <c r="I1074" s="20"/>
      <c r="J1074" s="20"/>
      <c r="K1074" s="20"/>
      <c r="L1074" s="20"/>
      <c r="M1074" s="20"/>
      <c r="N1074" s="20"/>
    </row>
    <row r="1075" spans="1:14" x14ac:dyDescent="0.35">
      <c r="A1075" s="214" t="s">
        <v>856</v>
      </c>
      <c r="B1075" s="214">
        <v>111477</v>
      </c>
      <c r="C1075" s="133" t="s">
        <v>865</v>
      </c>
      <c r="D1075" s="133" t="s">
        <v>5904</v>
      </c>
      <c r="E1075" s="133" t="s">
        <v>5902</v>
      </c>
      <c r="F1075" s="133" t="s">
        <v>5903</v>
      </c>
      <c r="G1075" s="133">
        <v>0</v>
      </c>
      <c r="H1075" s="133">
        <v>0</v>
      </c>
      <c r="I1075" s="20"/>
      <c r="J1075" s="20"/>
      <c r="K1075" s="20"/>
      <c r="L1075" s="20"/>
      <c r="M1075" s="20"/>
      <c r="N1075" s="20"/>
    </row>
    <row r="1076" spans="1:14" x14ac:dyDescent="0.35">
      <c r="A1076" s="214" t="s">
        <v>856</v>
      </c>
      <c r="B1076" s="214">
        <v>111478</v>
      </c>
      <c r="C1076" s="133" t="s">
        <v>866</v>
      </c>
      <c r="D1076" s="133" t="s">
        <v>5901</v>
      </c>
      <c r="E1076" s="133" t="s">
        <v>5902</v>
      </c>
      <c r="F1076" s="133" t="s">
        <v>5903</v>
      </c>
      <c r="G1076" s="133">
        <v>0</v>
      </c>
      <c r="H1076" s="133">
        <v>0</v>
      </c>
      <c r="I1076" s="20"/>
      <c r="J1076" s="20"/>
      <c r="K1076" s="20"/>
      <c r="L1076" s="20"/>
      <c r="M1076" s="20"/>
      <c r="N1076" s="20"/>
    </row>
    <row r="1077" spans="1:14" x14ac:dyDescent="0.35">
      <c r="A1077" s="214" t="s">
        <v>856</v>
      </c>
      <c r="B1077" s="214">
        <v>111479</v>
      </c>
      <c r="C1077" s="133" t="s">
        <v>867</v>
      </c>
      <c r="D1077" s="133" t="s">
        <v>5904</v>
      </c>
      <c r="E1077" s="133" t="s">
        <v>5902</v>
      </c>
      <c r="F1077" s="133" t="s">
        <v>5903</v>
      </c>
      <c r="G1077" s="133">
        <v>0</v>
      </c>
      <c r="H1077" s="133">
        <v>0</v>
      </c>
      <c r="I1077" s="20"/>
      <c r="J1077" s="20"/>
      <c r="K1077" s="20"/>
      <c r="L1077" s="20"/>
      <c r="M1077" s="20"/>
      <c r="N1077" s="20"/>
    </row>
    <row r="1078" spans="1:14" x14ac:dyDescent="0.35">
      <c r="A1078" s="214" t="s">
        <v>856</v>
      </c>
      <c r="B1078" s="214">
        <v>111481</v>
      </c>
      <c r="C1078" s="133" t="s">
        <v>868</v>
      </c>
      <c r="D1078" s="133" t="s">
        <v>5904</v>
      </c>
      <c r="E1078" s="133" t="s">
        <v>5902</v>
      </c>
      <c r="F1078" s="133" t="s">
        <v>5903</v>
      </c>
      <c r="G1078" s="133">
        <v>0</v>
      </c>
      <c r="H1078" s="133">
        <v>0</v>
      </c>
      <c r="I1078" s="20"/>
      <c r="J1078" s="20"/>
      <c r="K1078" s="20"/>
      <c r="L1078" s="20"/>
      <c r="M1078" s="20"/>
      <c r="N1078" s="20"/>
    </row>
    <row r="1079" spans="1:14" x14ac:dyDescent="0.35">
      <c r="A1079" s="214" t="s">
        <v>856</v>
      </c>
      <c r="B1079" s="214">
        <v>111499</v>
      </c>
      <c r="C1079" s="133" t="s">
        <v>869</v>
      </c>
      <c r="D1079" s="133" t="s">
        <v>5904</v>
      </c>
      <c r="E1079" s="133" t="s">
        <v>5923</v>
      </c>
      <c r="F1079" s="133" t="s">
        <v>5923</v>
      </c>
      <c r="G1079" s="133">
        <v>0</v>
      </c>
      <c r="H1079" s="133">
        <v>0</v>
      </c>
      <c r="I1079" s="20"/>
      <c r="J1079" s="20"/>
      <c r="K1079" s="20"/>
      <c r="L1079" s="20"/>
      <c r="M1079" s="20"/>
      <c r="N1079" s="20"/>
    </row>
    <row r="1080" spans="1:14" x14ac:dyDescent="0.35">
      <c r="A1080" s="214" t="s">
        <v>856</v>
      </c>
      <c r="B1080" s="214">
        <v>111507</v>
      </c>
      <c r="C1080" s="133" t="s">
        <v>870</v>
      </c>
      <c r="D1080" s="133" t="s">
        <v>5904</v>
      </c>
      <c r="E1080" s="133" t="s">
        <v>5912</v>
      </c>
      <c r="F1080" s="133" t="s">
        <v>5915</v>
      </c>
      <c r="G1080" s="133">
        <v>4</v>
      </c>
      <c r="H1080" s="133">
        <v>13</v>
      </c>
      <c r="I1080" s="20"/>
      <c r="J1080" s="20"/>
      <c r="K1080" s="20"/>
      <c r="L1080" s="20"/>
      <c r="M1080" s="20"/>
      <c r="N1080" s="20"/>
    </row>
    <row r="1081" spans="1:14" x14ac:dyDescent="0.35">
      <c r="A1081" s="214" t="s">
        <v>856</v>
      </c>
      <c r="B1081" s="214">
        <v>111508</v>
      </c>
      <c r="C1081" s="133" t="s">
        <v>871</v>
      </c>
      <c r="D1081" s="133" t="s">
        <v>5904</v>
      </c>
      <c r="E1081" s="133" t="s">
        <v>5912</v>
      </c>
      <c r="F1081" s="133" t="s">
        <v>5915</v>
      </c>
      <c r="G1081" s="133">
        <v>5</v>
      </c>
      <c r="H1081" s="133">
        <v>4</v>
      </c>
      <c r="I1081" s="20"/>
      <c r="J1081" s="20"/>
      <c r="K1081" s="20"/>
      <c r="L1081" s="20"/>
      <c r="M1081" s="20"/>
      <c r="N1081" s="20"/>
    </row>
    <row r="1082" spans="1:14" x14ac:dyDescent="0.35">
      <c r="A1082" s="214" t="s">
        <v>856</v>
      </c>
      <c r="B1082" s="214">
        <v>125814</v>
      </c>
      <c r="C1082" s="133" t="s">
        <v>872</v>
      </c>
      <c r="D1082" s="133" t="s">
        <v>5905</v>
      </c>
      <c r="E1082" s="133" t="s">
        <v>5902</v>
      </c>
      <c r="F1082" s="133" t="s">
        <v>5914</v>
      </c>
      <c r="G1082" s="133">
        <v>0</v>
      </c>
      <c r="H1082" s="133">
        <v>0</v>
      </c>
      <c r="I1082" s="20"/>
      <c r="J1082" s="20"/>
      <c r="K1082" s="20"/>
      <c r="L1082" s="20"/>
      <c r="M1082" s="20"/>
      <c r="N1082" s="20"/>
    </row>
    <row r="1083" spans="1:14" x14ac:dyDescent="0.35">
      <c r="A1083" s="214" t="s">
        <v>856</v>
      </c>
      <c r="B1083" s="214">
        <v>134725</v>
      </c>
      <c r="C1083" s="133" t="s">
        <v>6974</v>
      </c>
      <c r="D1083" s="133" t="s">
        <v>5904</v>
      </c>
      <c r="E1083" s="133" t="s">
        <v>5902</v>
      </c>
      <c r="F1083" s="133" t="s">
        <v>5914</v>
      </c>
      <c r="G1083" s="133">
        <v>0</v>
      </c>
      <c r="H1083" s="133">
        <v>0</v>
      </c>
      <c r="I1083" s="20"/>
      <c r="J1083" s="20"/>
      <c r="K1083" s="20"/>
      <c r="L1083" s="20"/>
      <c r="M1083" s="20"/>
      <c r="N1083" s="20"/>
    </row>
    <row r="1084" spans="1:14" x14ac:dyDescent="0.35">
      <c r="A1084" s="214" t="s">
        <v>856</v>
      </c>
      <c r="B1084" s="214">
        <v>136278</v>
      </c>
      <c r="C1084" s="133" t="s">
        <v>873</v>
      </c>
      <c r="D1084" s="133" t="s">
        <v>5904</v>
      </c>
      <c r="E1084" s="133" t="s">
        <v>5907</v>
      </c>
      <c r="F1084" s="133" t="s">
        <v>5917</v>
      </c>
      <c r="G1084" s="133">
        <v>109</v>
      </c>
      <c r="H1084" s="133">
        <v>132</v>
      </c>
      <c r="I1084" s="20"/>
      <c r="J1084" s="20"/>
      <c r="K1084" s="20"/>
      <c r="L1084" s="20"/>
      <c r="M1084" s="20"/>
      <c r="N1084" s="20"/>
    </row>
    <row r="1085" spans="1:14" x14ac:dyDescent="0.35">
      <c r="A1085" s="214" t="s">
        <v>856</v>
      </c>
      <c r="B1085" s="214">
        <v>136279</v>
      </c>
      <c r="C1085" s="133" t="s">
        <v>874</v>
      </c>
      <c r="D1085" s="133" t="s">
        <v>5904</v>
      </c>
      <c r="E1085" s="133" t="s">
        <v>5907</v>
      </c>
      <c r="F1085" s="133" t="s">
        <v>5917</v>
      </c>
      <c r="G1085" s="133">
        <v>111</v>
      </c>
      <c r="H1085" s="133">
        <v>134</v>
      </c>
      <c r="I1085" s="20"/>
      <c r="J1085" s="20"/>
      <c r="K1085" s="20"/>
      <c r="L1085" s="20"/>
      <c r="M1085" s="20"/>
      <c r="N1085" s="20"/>
    </row>
    <row r="1086" spans="1:14" x14ac:dyDescent="0.35">
      <c r="A1086" s="214" t="s">
        <v>856</v>
      </c>
      <c r="B1086" s="214">
        <v>136340</v>
      </c>
      <c r="C1086" s="133" t="s">
        <v>875</v>
      </c>
      <c r="D1086" s="133" t="s">
        <v>5901</v>
      </c>
      <c r="E1086" s="133" t="s">
        <v>5907</v>
      </c>
      <c r="F1086" s="133" t="s">
        <v>5917</v>
      </c>
      <c r="G1086" s="133">
        <v>283</v>
      </c>
      <c r="H1086" s="133">
        <v>0</v>
      </c>
      <c r="I1086" s="20"/>
      <c r="J1086" s="20"/>
      <c r="K1086" s="20"/>
      <c r="L1086" s="20"/>
      <c r="M1086" s="20"/>
      <c r="N1086" s="20"/>
    </row>
    <row r="1087" spans="1:14" x14ac:dyDescent="0.35">
      <c r="A1087" s="214" t="s">
        <v>856</v>
      </c>
      <c r="B1087" s="214">
        <v>136655</v>
      </c>
      <c r="C1087" s="133" t="s">
        <v>876</v>
      </c>
      <c r="D1087" s="133" t="s">
        <v>5904</v>
      </c>
      <c r="E1087" s="133" t="s">
        <v>5907</v>
      </c>
      <c r="F1087" s="133" t="s">
        <v>5917</v>
      </c>
      <c r="G1087" s="133">
        <v>92</v>
      </c>
      <c r="H1087" s="133">
        <v>99</v>
      </c>
      <c r="I1087" s="20"/>
      <c r="J1087" s="20"/>
      <c r="K1087" s="20"/>
      <c r="L1087" s="20"/>
      <c r="M1087" s="20"/>
      <c r="N1087" s="20"/>
    </row>
    <row r="1088" spans="1:14" x14ac:dyDescent="0.35">
      <c r="A1088" s="214" t="s">
        <v>856</v>
      </c>
      <c r="B1088" s="214">
        <v>136676</v>
      </c>
      <c r="C1088" s="133" t="s">
        <v>877</v>
      </c>
      <c r="D1088" s="133" t="s">
        <v>5904</v>
      </c>
      <c r="E1088" s="133" t="s">
        <v>5906</v>
      </c>
      <c r="F1088" s="133" t="s">
        <v>5906</v>
      </c>
      <c r="G1088" s="133">
        <v>0</v>
      </c>
      <c r="H1088" s="133">
        <v>0</v>
      </c>
      <c r="I1088" s="20"/>
      <c r="J1088" s="20"/>
      <c r="K1088" s="20"/>
      <c r="L1088" s="20"/>
      <c r="M1088" s="20"/>
      <c r="N1088" s="20"/>
    </row>
    <row r="1089" spans="1:14" x14ac:dyDescent="0.35">
      <c r="A1089" s="214" t="s">
        <v>856</v>
      </c>
      <c r="B1089" s="214">
        <v>137064</v>
      </c>
      <c r="C1089" s="133" t="s">
        <v>878</v>
      </c>
      <c r="D1089" s="133" t="s">
        <v>5904</v>
      </c>
      <c r="E1089" s="133" t="s">
        <v>5907</v>
      </c>
      <c r="F1089" s="133" t="s">
        <v>5908</v>
      </c>
      <c r="G1089" s="133">
        <v>51</v>
      </c>
      <c r="H1089" s="133">
        <v>63</v>
      </c>
      <c r="I1089" s="20"/>
      <c r="J1089" s="20"/>
      <c r="K1089" s="20"/>
      <c r="L1089" s="20"/>
      <c r="M1089" s="20"/>
      <c r="N1089" s="20"/>
    </row>
    <row r="1090" spans="1:14" x14ac:dyDescent="0.35">
      <c r="A1090" s="214" t="s">
        <v>856</v>
      </c>
      <c r="B1090" s="214">
        <v>137449</v>
      </c>
      <c r="C1090" s="133" t="s">
        <v>879</v>
      </c>
      <c r="D1090" s="133" t="s">
        <v>5904</v>
      </c>
      <c r="E1090" s="133" t="s">
        <v>5907</v>
      </c>
      <c r="F1090" s="133" t="s">
        <v>5917</v>
      </c>
      <c r="G1090" s="133">
        <v>96</v>
      </c>
      <c r="H1090" s="133">
        <v>126</v>
      </c>
      <c r="I1090" s="20"/>
      <c r="J1090" s="20"/>
      <c r="K1090" s="20"/>
      <c r="L1090" s="20"/>
      <c r="M1090" s="20"/>
      <c r="N1090" s="20"/>
    </row>
    <row r="1091" spans="1:14" x14ac:dyDescent="0.35">
      <c r="A1091" s="214" t="s">
        <v>856</v>
      </c>
      <c r="B1091" s="214">
        <v>137491</v>
      </c>
      <c r="C1091" s="133" t="s">
        <v>880</v>
      </c>
      <c r="D1091" s="133" t="s">
        <v>5905</v>
      </c>
      <c r="E1091" s="133" t="s">
        <v>5907</v>
      </c>
      <c r="F1091" s="133" t="s">
        <v>5916</v>
      </c>
      <c r="G1091" s="133">
        <v>0</v>
      </c>
      <c r="H1091" s="133">
        <v>237</v>
      </c>
      <c r="I1091" s="20"/>
      <c r="J1091" s="20"/>
      <c r="K1091" s="20"/>
      <c r="L1091" s="20"/>
      <c r="M1091" s="20"/>
      <c r="N1091" s="20"/>
    </row>
    <row r="1092" spans="1:14" x14ac:dyDescent="0.35">
      <c r="A1092" s="214" t="s">
        <v>856</v>
      </c>
      <c r="B1092" s="214">
        <v>138002</v>
      </c>
      <c r="C1092" s="133" t="s">
        <v>881</v>
      </c>
      <c r="D1092" s="133" t="s">
        <v>5904</v>
      </c>
      <c r="E1092" s="133" t="s">
        <v>5907</v>
      </c>
      <c r="F1092" s="133" t="s">
        <v>5917</v>
      </c>
      <c r="G1092" s="133">
        <v>116</v>
      </c>
      <c r="H1092" s="133">
        <v>131</v>
      </c>
      <c r="I1092" s="20"/>
      <c r="J1092" s="20"/>
      <c r="K1092" s="20"/>
      <c r="L1092" s="20"/>
      <c r="M1092" s="20"/>
      <c r="N1092" s="20"/>
    </row>
    <row r="1093" spans="1:14" x14ac:dyDescent="0.35">
      <c r="A1093" s="214" t="s">
        <v>856</v>
      </c>
      <c r="B1093" s="214">
        <v>138662</v>
      </c>
      <c r="C1093" s="133" t="s">
        <v>882</v>
      </c>
      <c r="D1093" s="133" t="s">
        <v>5904</v>
      </c>
      <c r="E1093" s="133" t="s">
        <v>5907</v>
      </c>
      <c r="F1093" s="133" t="s">
        <v>5917</v>
      </c>
      <c r="G1093" s="133">
        <v>94</v>
      </c>
      <c r="H1093" s="133">
        <v>79</v>
      </c>
      <c r="I1093" s="20"/>
      <c r="J1093" s="20"/>
      <c r="K1093" s="20"/>
      <c r="L1093" s="20"/>
      <c r="M1093" s="20"/>
      <c r="N1093" s="20"/>
    </row>
    <row r="1094" spans="1:14" x14ac:dyDescent="0.35">
      <c r="A1094" s="214" t="s">
        <v>856</v>
      </c>
      <c r="B1094" s="214">
        <v>139139</v>
      </c>
      <c r="C1094" s="133" t="s">
        <v>883</v>
      </c>
      <c r="D1094" s="133" t="s">
        <v>5904</v>
      </c>
      <c r="E1094" s="133" t="s">
        <v>5907</v>
      </c>
      <c r="F1094" s="133" t="s">
        <v>5917</v>
      </c>
      <c r="G1094" s="133">
        <v>104</v>
      </c>
      <c r="H1094" s="133">
        <v>103</v>
      </c>
      <c r="I1094" s="20"/>
      <c r="J1094" s="20"/>
      <c r="K1094" s="20"/>
      <c r="L1094" s="20"/>
      <c r="M1094" s="20"/>
      <c r="N1094" s="20"/>
    </row>
    <row r="1095" spans="1:14" x14ac:dyDescent="0.35">
      <c r="A1095" s="214" t="s">
        <v>856</v>
      </c>
      <c r="B1095" s="214">
        <v>139764</v>
      </c>
      <c r="C1095" s="133" t="s">
        <v>6115</v>
      </c>
      <c r="D1095" s="133" t="s">
        <v>5904</v>
      </c>
      <c r="E1095" s="133" t="s">
        <v>5907</v>
      </c>
      <c r="F1095" s="133" t="s">
        <v>5917</v>
      </c>
      <c r="G1095" s="133">
        <v>55</v>
      </c>
      <c r="H1095" s="133">
        <v>75</v>
      </c>
      <c r="I1095" s="20"/>
      <c r="J1095" s="20"/>
      <c r="K1095" s="20"/>
      <c r="L1095" s="20"/>
      <c r="M1095" s="20"/>
      <c r="N1095" s="20"/>
    </row>
    <row r="1096" spans="1:14" x14ac:dyDescent="0.35">
      <c r="A1096" s="214" t="s">
        <v>856</v>
      </c>
      <c r="B1096" s="214">
        <v>139953</v>
      </c>
      <c r="C1096" s="133" t="s">
        <v>884</v>
      </c>
      <c r="D1096" s="133" t="s">
        <v>5904</v>
      </c>
      <c r="E1096" s="133" t="s">
        <v>5907</v>
      </c>
      <c r="F1096" s="133" t="s">
        <v>5908</v>
      </c>
      <c r="G1096" s="133">
        <v>70</v>
      </c>
      <c r="H1096" s="133">
        <v>59</v>
      </c>
      <c r="I1096" s="20"/>
      <c r="J1096" s="20"/>
      <c r="K1096" s="20"/>
      <c r="L1096" s="20"/>
      <c r="M1096" s="20"/>
      <c r="N1096" s="20"/>
    </row>
    <row r="1097" spans="1:14" x14ac:dyDescent="0.35">
      <c r="A1097" s="214" t="s">
        <v>856</v>
      </c>
      <c r="B1097" s="214">
        <v>140108</v>
      </c>
      <c r="C1097" s="133" t="s">
        <v>885</v>
      </c>
      <c r="D1097" s="133" t="s">
        <v>5904</v>
      </c>
      <c r="E1097" s="133" t="s">
        <v>5907</v>
      </c>
      <c r="F1097" s="133" t="s">
        <v>5917</v>
      </c>
      <c r="G1097" s="133">
        <v>123</v>
      </c>
      <c r="H1097" s="133">
        <v>138</v>
      </c>
      <c r="I1097" s="20"/>
      <c r="J1097" s="20"/>
      <c r="K1097" s="20"/>
      <c r="L1097" s="20"/>
      <c r="M1097" s="20"/>
      <c r="N1097" s="20"/>
    </row>
    <row r="1098" spans="1:14" x14ac:dyDescent="0.35">
      <c r="A1098" s="214" t="s">
        <v>856</v>
      </c>
      <c r="B1098" s="214">
        <v>140176</v>
      </c>
      <c r="C1098" s="133" t="s">
        <v>6454</v>
      </c>
      <c r="D1098" s="133" t="s">
        <v>5904</v>
      </c>
      <c r="E1098" s="133" t="s">
        <v>5912</v>
      </c>
      <c r="F1098" s="133" t="s">
        <v>5927</v>
      </c>
      <c r="G1098" s="133">
        <v>0</v>
      </c>
      <c r="H1098" s="133">
        <v>3</v>
      </c>
      <c r="I1098" s="20"/>
      <c r="J1098" s="20"/>
      <c r="K1098" s="20"/>
      <c r="L1098" s="20"/>
      <c r="M1098" s="20"/>
      <c r="N1098" s="20"/>
    </row>
    <row r="1099" spans="1:14" x14ac:dyDescent="0.35">
      <c r="A1099" s="214" t="s">
        <v>856</v>
      </c>
      <c r="B1099" s="214">
        <v>140457</v>
      </c>
      <c r="C1099" s="133" t="s">
        <v>886</v>
      </c>
      <c r="D1099" s="133" t="s">
        <v>5904</v>
      </c>
      <c r="E1099" s="133" t="s">
        <v>5912</v>
      </c>
      <c r="F1099" s="133" t="s">
        <v>5920</v>
      </c>
      <c r="G1099" s="133">
        <v>0</v>
      </c>
      <c r="H1099" s="133">
        <v>10</v>
      </c>
      <c r="I1099" s="20"/>
      <c r="J1099" s="20"/>
      <c r="K1099" s="20"/>
      <c r="L1099" s="20"/>
      <c r="M1099" s="20"/>
      <c r="N1099" s="20"/>
    </row>
    <row r="1100" spans="1:14" x14ac:dyDescent="0.35">
      <c r="A1100" s="214" t="s">
        <v>856</v>
      </c>
      <c r="B1100" s="214">
        <v>140791</v>
      </c>
      <c r="C1100" s="133" t="s">
        <v>887</v>
      </c>
      <c r="D1100" s="133" t="s">
        <v>5904</v>
      </c>
      <c r="E1100" s="133" t="s">
        <v>5907</v>
      </c>
      <c r="F1100" s="133" t="s">
        <v>5917</v>
      </c>
      <c r="G1100" s="133">
        <v>102</v>
      </c>
      <c r="H1100" s="133">
        <v>138</v>
      </c>
      <c r="I1100" s="20"/>
      <c r="J1100" s="20"/>
      <c r="K1100" s="20"/>
      <c r="L1100" s="20"/>
      <c r="M1100" s="20"/>
      <c r="N1100" s="20"/>
    </row>
    <row r="1101" spans="1:14" x14ac:dyDescent="0.35">
      <c r="A1101" s="214" t="s">
        <v>856</v>
      </c>
      <c r="B1101" s="214">
        <v>140813</v>
      </c>
      <c r="C1101" s="133" t="s">
        <v>6453</v>
      </c>
      <c r="D1101" s="133" t="s">
        <v>5904</v>
      </c>
      <c r="E1101" s="133" t="s">
        <v>5907</v>
      </c>
      <c r="F1101" s="133" t="s">
        <v>5930</v>
      </c>
      <c r="G1101" s="133">
        <v>0</v>
      </c>
      <c r="H1101" s="133">
        <v>0</v>
      </c>
      <c r="I1101" s="20"/>
      <c r="J1101" s="20"/>
      <c r="K1101" s="20"/>
      <c r="L1101" s="20"/>
      <c r="M1101" s="20"/>
      <c r="N1101" s="20"/>
    </row>
    <row r="1102" spans="1:14" x14ac:dyDescent="0.35">
      <c r="A1102" s="214" t="s">
        <v>856</v>
      </c>
      <c r="B1102" s="214">
        <v>141502</v>
      </c>
      <c r="C1102" s="133" t="s">
        <v>888</v>
      </c>
      <c r="D1102" s="133" t="s">
        <v>5904</v>
      </c>
      <c r="E1102" s="133" t="s">
        <v>5902</v>
      </c>
      <c r="F1102" s="133" t="s">
        <v>5914</v>
      </c>
      <c r="G1102" s="133">
        <v>0</v>
      </c>
      <c r="H1102" s="133">
        <v>0</v>
      </c>
      <c r="I1102" s="20"/>
      <c r="J1102" s="20"/>
      <c r="K1102" s="20"/>
      <c r="L1102" s="20"/>
      <c r="M1102" s="20"/>
      <c r="N1102" s="20"/>
    </row>
    <row r="1103" spans="1:14" x14ac:dyDescent="0.35">
      <c r="A1103" s="214" t="s">
        <v>856</v>
      </c>
      <c r="B1103" s="214">
        <v>141559</v>
      </c>
      <c r="C1103" s="133" t="s">
        <v>889</v>
      </c>
      <c r="D1103" s="133" t="s">
        <v>5904</v>
      </c>
      <c r="E1103" s="133" t="s">
        <v>5912</v>
      </c>
      <c r="F1103" s="133" t="s">
        <v>5925</v>
      </c>
      <c r="G1103" s="133">
        <v>0</v>
      </c>
      <c r="H1103" s="133">
        <v>10</v>
      </c>
      <c r="I1103" s="20"/>
      <c r="J1103" s="20"/>
      <c r="K1103" s="20"/>
      <c r="L1103" s="20"/>
      <c r="M1103" s="20"/>
      <c r="N1103" s="20"/>
    </row>
    <row r="1104" spans="1:14" x14ac:dyDescent="0.35">
      <c r="A1104" s="214" t="s">
        <v>856</v>
      </c>
      <c r="B1104" s="214">
        <v>141935</v>
      </c>
      <c r="C1104" s="133" t="s">
        <v>890</v>
      </c>
      <c r="D1104" s="133" t="s">
        <v>5904</v>
      </c>
      <c r="E1104" s="133" t="s">
        <v>5906</v>
      </c>
      <c r="F1104" s="133" t="s">
        <v>5909</v>
      </c>
      <c r="G1104" s="133">
        <v>0</v>
      </c>
      <c r="H1104" s="133">
        <v>0</v>
      </c>
      <c r="I1104" s="20"/>
      <c r="J1104" s="20"/>
      <c r="K1104" s="20"/>
      <c r="L1104" s="20"/>
      <c r="M1104" s="20"/>
      <c r="N1104" s="20"/>
    </row>
    <row r="1105" spans="1:14" x14ac:dyDescent="0.35">
      <c r="A1105" s="214" t="s">
        <v>856</v>
      </c>
      <c r="B1105" s="214">
        <v>142237</v>
      </c>
      <c r="C1105" s="133" t="s">
        <v>891</v>
      </c>
      <c r="D1105" s="133" t="s">
        <v>5904</v>
      </c>
      <c r="E1105" s="133" t="s">
        <v>5907</v>
      </c>
      <c r="F1105" s="133" t="s">
        <v>5917</v>
      </c>
      <c r="G1105" s="133">
        <v>93</v>
      </c>
      <c r="H1105" s="133">
        <v>81</v>
      </c>
      <c r="I1105" s="20"/>
      <c r="J1105" s="20"/>
      <c r="K1105" s="20"/>
      <c r="L1105" s="20"/>
      <c r="M1105" s="20"/>
      <c r="N1105" s="20"/>
    </row>
    <row r="1106" spans="1:14" x14ac:dyDescent="0.35">
      <c r="A1106" s="214" t="s">
        <v>856</v>
      </c>
      <c r="B1106" s="214">
        <v>142890</v>
      </c>
      <c r="C1106" s="133" t="s">
        <v>893</v>
      </c>
      <c r="D1106" s="133" t="s">
        <v>5904</v>
      </c>
      <c r="E1106" s="133" t="s">
        <v>5907</v>
      </c>
      <c r="F1106" s="133" t="s">
        <v>5926</v>
      </c>
      <c r="G1106" s="133">
        <v>0</v>
      </c>
      <c r="H1106" s="133">
        <v>0</v>
      </c>
      <c r="I1106" s="20"/>
      <c r="J1106" s="20"/>
      <c r="K1106" s="20"/>
      <c r="L1106" s="20"/>
      <c r="M1106" s="20"/>
      <c r="N1106" s="20"/>
    </row>
    <row r="1107" spans="1:14" x14ac:dyDescent="0.35">
      <c r="A1107" s="214" t="s">
        <v>856</v>
      </c>
      <c r="B1107" s="214">
        <v>143531</v>
      </c>
      <c r="C1107" s="133" t="s">
        <v>335</v>
      </c>
      <c r="D1107" s="133" t="s">
        <v>5904</v>
      </c>
      <c r="E1107" s="133" t="s">
        <v>5902</v>
      </c>
      <c r="F1107" s="133" t="s">
        <v>5914</v>
      </c>
      <c r="G1107" s="133">
        <v>0</v>
      </c>
      <c r="H1107" s="133">
        <v>0</v>
      </c>
      <c r="I1107" s="20"/>
      <c r="J1107" s="20"/>
      <c r="K1107" s="20"/>
      <c r="L1107" s="20"/>
      <c r="M1107" s="20"/>
      <c r="N1107" s="20"/>
    </row>
    <row r="1108" spans="1:14" x14ac:dyDescent="0.35">
      <c r="A1108" s="214" t="s">
        <v>856</v>
      </c>
      <c r="B1108" s="214">
        <v>143930</v>
      </c>
      <c r="C1108" s="133" t="s">
        <v>6975</v>
      </c>
      <c r="D1108" s="133" t="s">
        <v>5904</v>
      </c>
      <c r="E1108" s="133" t="s">
        <v>5902</v>
      </c>
      <c r="F1108" s="133" t="s">
        <v>5903</v>
      </c>
      <c r="G1108" s="133">
        <v>0</v>
      </c>
      <c r="H1108" s="133">
        <v>0</v>
      </c>
      <c r="I1108" s="20"/>
      <c r="J1108" s="20"/>
      <c r="K1108" s="20"/>
      <c r="L1108" s="20"/>
      <c r="M1108" s="20"/>
      <c r="N1108" s="20"/>
    </row>
    <row r="1109" spans="1:14" x14ac:dyDescent="0.35">
      <c r="A1109" s="214" t="s">
        <v>856</v>
      </c>
      <c r="B1109" s="214">
        <v>146387</v>
      </c>
      <c r="C1109" s="133" t="s">
        <v>860</v>
      </c>
      <c r="D1109" s="133" t="s">
        <v>5904</v>
      </c>
      <c r="E1109" s="133" t="s">
        <v>5907</v>
      </c>
      <c r="F1109" s="133" t="s">
        <v>5917</v>
      </c>
      <c r="G1109" s="133">
        <v>103</v>
      </c>
      <c r="H1109" s="133">
        <v>120</v>
      </c>
      <c r="I1109" s="20"/>
      <c r="J1109" s="20"/>
      <c r="K1109" s="20"/>
      <c r="L1109" s="20"/>
      <c r="M1109" s="20"/>
      <c r="N1109" s="20"/>
    </row>
    <row r="1110" spans="1:14" x14ac:dyDescent="0.35">
      <c r="A1110" s="214" t="s">
        <v>856</v>
      </c>
      <c r="B1110" s="214">
        <v>147654</v>
      </c>
      <c r="C1110" s="133" t="s">
        <v>892</v>
      </c>
      <c r="D1110" s="133" t="s">
        <v>5904</v>
      </c>
      <c r="E1110" s="133" t="s">
        <v>5907</v>
      </c>
      <c r="F1110" s="133" t="s">
        <v>5908</v>
      </c>
      <c r="G1110" s="133">
        <v>46</v>
      </c>
      <c r="H1110" s="133">
        <v>48</v>
      </c>
      <c r="I1110" s="20"/>
      <c r="J1110" s="20"/>
      <c r="K1110" s="20"/>
      <c r="L1110" s="20"/>
      <c r="M1110" s="20"/>
      <c r="N1110" s="20"/>
    </row>
    <row r="1111" spans="1:14" x14ac:dyDescent="0.35">
      <c r="A1111" s="214" t="s">
        <v>856</v>
      </c>
      <c r="B1111" s="214">
        <v>147660</v>
      </c>
      <c r="C1111" s="133" t="s">
        <v>6976</v>
      </c>
      <c r="D1111" s="133" t="s">
        <v>5905</v>
      </c>
      <c r="E1111" s="133" t="s">
        <v>5902</v>
      </c>
      <c r="F1111" s="133" t="s">
        <v>5903</v>
      </c>
      <c r="G1111" s="133">
        <v>0</v>
      </c>
      <c r="H1111" s="133">
        <v>0</v>
      </c>
      <c r="I1111" s="20"/>
      <c r="J1111" s="20"/>
      <c r="K1111" s="20"/>
      <c r="L1111" s="20"/>
      <c r="M1111" s="20"/>
      <c r="N1111" s="20"/>
    </row>
    <row r="1112" spans="1:14" x14ac:dyDescent="0.35">
      <c r="A1112" s="214" t="s">
        <v>856</v>
      </c>
      <c r="B1112" s="214">
        <v>147854</v>
      </c>
      <c r="C1112" s="133" t="s">
        <v>6977</v>
      </c>
      <c r="D1112" s="133" t="s">
        <v>5904</v>
      </c>
      <c r="E1112" s="133" t="s">
        <v>5912</v>
      </c>
      <c r="F1112" s="133" t="s">
        <v>5925</v>
      </c>
      <c r="G1112" s="133">
        <v>1</v>
      </c>
      <c r="H1112" s="133">
        <v>1</v>
      </c>
      <c r="I1112" s="20"/>
      <c r="J1112" s="20"/>
      <c r="K1112" s="20"/>
      <c r="L1112" s="20"/>
      <c r="M1112" s="20"/>
      <c r="N1112" s="20"/>
    </row>
    <row r="1113" spans="1:14" x14ac:dyDescent="0.35">
      <c r="A1113" s="214" t="s">
        <v>856</v>
      </c>
      <c r="B1113" s="214">
        <v>147896</v>
      </c>
      <c r="C1113" s="133" t="s">
        <v>6978</v>
      </c>
      <c r="D1113" s="133" t="s">
        <v>5904</v>
      </c>
      <c r="E1113" s="133" t="s">
        <v>5902</v>
      </c>
      <c r="F1113" s="133" t="s">
        <v>5914</v>
      </c>
      <c r="G1113" s="133">
        <v>0</v>
      </c>
      <c r="H1113" s="133">
        <v>0</v>
      </c>
      <c r="I1113" s="20"/>
      <c r="J1113" s="20"/>
      <c r="K1113" s="20"/>
      <c r="L1113" s="20"/>
      <c r="M1113" s="20"/>
      <c r="N1113" s="20"/>
    </row>
    <row r="1114" spans="1:14" x14ac:dyDescent="0.35">
      <c r="A1114" s="214" t="s">
        <v>856</v>
      </c>
      <c r="B1114" s="214">
        <v>147899</v>
      </c>
      <c r="C1114" s="133" t="s">
        <v>6979</v>
      </c>
      <c r="D1114" s="133" t="s">
        <v>5904</v>
      </c>
      <c r="E1114" s="133" t="s">
        <v>5902</v>
      </c>
      <c r="F1114" s="133" t="s">
        <v>5903</v>
      </c>
      <c r="G1114" s="133">
        <v>0</v>
      </c>
      <c r="H1114" s="133">
        <v>0</v>
      </c>
      <c r="I1114" s="20"/>
      <c r="J1114" s="20"/>
      <c r="K1114" s="20"/>
      <c r="L1114" s="20"/>
      <c r="M1114" s="20"/>
      <c r="N1114" s="20"/>
    </row>
    <row r="1115" spans="1:14" x14ac:dyDescent="0.35">
      <c r="A1115" s="214" t="s">
        <v>856</v>
      </c>
      <c r="B1115" s="214">
        <v>148047</v>
      </c>
      <c r="C1115" s="133" t="s">
        <v>6980</v>
      </c>
      <c r="D1115" s="133" t="s">
        <v>5904</v>
      </c>
      <c r="E1115" s="133" t="s">
        <v>5902</v>
      </c>
      <c r="F1115" s="133" t="s">
        <v>5914</v>
      </c>
      <c r="G1115" s="133">
        <v>0</v>
      </c>
      <c r="H1115" s="133">
        <v>0</v>
      </c>
      <c r="I1115" s="20"/>
      <c r="J1115" s="20"/>
      <c r="K1115" s="20"/>
      <c r="L1115" s="20"/>
      <c r="M1115" s="20"/>
      <c r="N1115" s="20"/>
    </row>
    <row r="1116" spans="1:14" x14ac:dyDescent="0.35">
      <c r="A1116" s="214" t="s">
        <v>894</v>
      </c>
      <c r="B1116" s="214">
        <v>111396</v>
      </c>
      <c r="C1116" s="133" t="s">
        <v>895</v>
      </c>
      <c r="D1116" s="133" t="s">
        <v>5904</v>
      </c>
      <c r="E1116" s="133" t="s">
        <v>5907</v>
      </c>
      <c r="F1116" s="133" t="s">
        <v>5924</v>
      </c>
      <c r="G1116" s="133">
        <v>59</v>
      </c>
      <c r="H1116" s="133">
        <v>91</v>
      </c>
      <c r="I1116" s="20"/>
      <c r="J1116" s="20"/>
      <c r="K1116" s="20"/>
      <c r="L1116" s="20"/>
      <c r="M1116" s="20"/>
      <c r="N1116" s="20"/>
    </row>
    <row r="1117" spans="1:14" x14ac:dyDescent="0.35">
      <c r="A1117" s="214" t="s">
        <v>894</v>
      </c>
      <c r="B1117" s="214">
        <v>111414</v>
      </c>
      <c r="C1117" s="133" t="s">
        <v>896</v>
      </c>
      <c r="D1117" s="133" t="s">
        <v>5904</v>
      </c>
      <c r="E1117" s="133" t="s">
        <v>5907</v>
      </c>
      <c r="F1117" s="133" t="s">
        <v>5924</v>
      </c>
      <c r="G1117" s="133">
        <v>106</v>
      </c>
      <c r="H1117" s="133">
        <v>130</v>
      </c>
      <c r="I1117" s="20"/>
      <c r="J1117" s="20"/>
      <c r="K1117" s="20"/>
      <c r="L1117" s="20"/>
      <c r="M1117" s="20"/>
      <c r="N1117" s="20"/>
    </row>
    <row r="1118" spans="1:14" x14ac:dyDescent="0.35">
      <c r="A1118" s="214" t="s">
        <v>894</v>
      </c>
      <c r="B1118" s="214">
        <v>111422</v>
      </c>
      <c r="C1118" s="133" t="s">
        <v>897</v>
      </c>
      <c r="D1118" s="133" t="s">
        <v>5904</v>
      </c>
      <c r="E1118" s="133" t="s">
        <v>5907</v>
      </c>
      <c r="F1118" s="133" t="s">
        <v>5924</v>
      </c>
      <c r="G1118" s="133">
        <v>115</v>
      </c>
      <c r="H1118" s="133">
        <v>137</v>
      </c>
      <c r="I1118" s="20"/>
      <c r="J1118" s="20"/>
      <c r="K1118" s="20"/>
      <c r="L1118" s="20"/>
      <c r="M1118" s="20"/>
      <c r="N1118" s="20"/>
    </row>
    <row r="1119" spans="1:14" x14ac:dyDescent="0.35">
      <c r="A1119" s="214" t="s">
        <v>894</v>
      </c>
      <c r="B1119" s="214">
        <v>111424</v>
      </c>
      <c r="C1119" s="133" t="s">
        <v>898</v>
      </c>
      <c r="D1119" s="133" t="s">
        <v>5904</v>
      </c>
      <c r="E1119" s="133" t="s">
        <v>5907</v>
      </c>
      <c r="F1119" s="133" t="s">
        <v>5924</v>
      </c>
      <c r="G1119" s="133">
        <v>104</v>
      </c>
      <c r="H1119" s="133">
        <v>106</v>
      </c>
      <c r="I1119" s="20"/>
      <c r="J1119" s="20"/>
      <c r="K1119" s="20"/>
      <c r="L1119" s="20"/>
      <c r="M1119" s="20"/>
      <c r="N1119" s="20"/>
    </row>
    <row r="1120" spans="1:14" x14ac:dyDescent="0.35">
      <c r="A1120" s="214" t="s">
        <v>894</v>
      </c>
      <c r="B1120" s="214">
        <v>111429</v>
      </c>
      <c r="C1120" s="133" t="s">
        <v>899</v>
      </c>
      <c r="D1120" s="133" t="s">
        <v>5904</v>
      </c>
      <c r="E1120" s="133" t="s">
        <v>5907</v>
      </c>
      <c r="F1120" s="133" t="s">
        <v>5924</v>
      </c>
      <c r="G1120" s="133">
        <v>131</v>
      </c>
      <c r="H1120" s="133">
        <v>161</v>
      </c>
      <c r="I1120" s="20"/>
      <c r="J1120" s="20"/>
      <c r="K1120" s="20"/>
      <c r="L1120" s="20"/>
      <c r="M1120" s="20"/>
      <c r="N1120" s="20"/>
    </row>
    <row r="1121" spans="1:14" x14ac:dyDescent="0.35">
      <c r="A1121" s="214" t="s">
        <v>894</v>
      </c>
      <c r="B1121" s="214">
        <v>111440</v>
      </c>
      <c r="C1121" s="133" t="s">
        <v>900</v>
      </c>
      <c r="D1121" s="133" t="s">
        <v>5904</v>
      </c>
      <c r="E1121" s="133" t="s">
        <v>5907</v>
      </c>
      <c r="F1121" s="133" t="s">
        <v>5910</v>
      </c>
      <c r="G1121" s="133">
        <v>126</v>
      </c>
      <c r="H1121" s="133">
        <v>98</v>
      </c>
      <c r="I1121" s="20"/>
      <c r="J1121" s="20"/>
      <c r="K1121" s="20"/>
      <c r="L1121" s="20"/>
      <c r="M1121" s="20"/>
      <c r="N1121" s="20"/>
    </row>
    <row r="1122" spans="1:14" x14ac:dyDescent="0.35">
      <c r="A1122" s="214" t="s">
        <v>894</v>
      </c>
      <c r="B1122" s="214">
        <v>111450</v>
      </c>
      <c r="C1122" s="133" t="s">
        <v>901</v>
      </c>
      <c r="D1122" s="133" t="s">
        <v>5904</v>
      </c>
      <c r="E1122" s="133" t="s">
        <v>5907</v>
      </c>
      <c r="F1122" s="133" t="s">
        <v>5911</v>
      </c>
      <c r="G1122" s="133">
        <v>103</v>
      </c>
      <c r="H1122" s="133">
        <v>120</v>
      </c>
      <c r="I1122" s="20"/>
      <c r="J1122" s="20"/>
      <c r="K1122" s="20"/>
      <c r="L1122" s="20"/>
      <c r="M1122" s="20"/>
      <c r="N1122" s="20"/>
    </row>
    <row r="1123" spans="1:14" x14ac:dyDescent="0.35">
      <c r="A1123" s="214" t="s">
        <v>894</v>
      </c>
      <c r="B1123" s="214">
        <v>111451</v>
      </c>
      <c r="C1123" s="133" t="s">
        <v>902</v>
      </c>
      <c r="D1123" s="133" t="s">
        <v>5904</v>
      </c>
      <c r="E1123" s="133" t="s">
        <v>5907</v>
      </c>
      <c r="F1123" s="133" t="s">
        <v>5911</v>
      </c>
      <c r="G1123" s="133">
        <v>92</v>
      </c>
      <c r="H1123" s="133">
        <v>82</v>
      </c>
      <c r="I1123" s="20"/>
      <c r="J1123" s="20"/>
      <c r="K1123" s="20"/>
      <c r="L1123" s="20"/>
      <c r="M1123" s="20"/>
      <c r="N1123" s="20"/>
    </row>
    <row r="1124" spans="1:14" x14ac:dyDescent="0.35">
      <c r="A1124" s="214" t="s">
        <v>894</v>
      </c>
      <c r="B1124" s="214">
        <v>111470</v>
      </c>
      <c r="C1124" s="133" t="s">
        <v>903</v>
      </c>
      <c r="D1124" s="133" t="s">
        <v>5904</v>
      </c>
      <c r="E1124" s="133" t="s">
        <v>5902</v>
      </c>
      <c r="F1124" s="133" t="s">
        <v>5903</v>
      </c>
      <c r="G1124" s="133">
        <v>0</v>
      </c>
      <c r="H1124" s="133">
        <v>0</v>
      </c>
      <c r="I1124" s="20"/>
      <c r="J1124" s="20"/>
      <c r="K1124" s="20"/>
      <c r="L1124" s="20"/>
      <c r="M1124" s="20"/>
      <c r="N1124" s="20"/>
    </row>
    <row r="1125" spans="1:14" x14ac:dyDescent="0.35">
      <c r="A1125" s="214" t="s">
        <v>894</v>
      </c>
      <c r="B1125" s="214">
        <v>111471</v>
      </c>
      <c r="C1125" s="133" t="s">
        <v>610</v>
      </c>
      <c r="D1125" s="133" t="s">
        <v>5904</v>
      </c>
      <c r="E1125" s="133" t="s">
        <v>5902</v>
      </c>
      <c r="F1125" s="133" t="s">
        <v>5903</v>
      </c>
      <c r="G1125" s="133">
        <v>0</v>
      </c>
      <c r="H1125" s="133">
        <v>0</v>
      </c>
      <c r="I1125" s="20"/>
      <c r="J1125" s="20"/>
      <c r="K1125" s="20"/>
      <c r="L1125" s="20"/>
      <c r="M1125" s="20"/>
      <c r="N1125" s="20"/>
    </row>
    <row r="1126" spans="1:14" x14ac:dyDescent="0.35">
      <c r="A1126" s="214" t="s">
        <v>894</v>
      </c>
      <c r="B1126" s="214">
        <v>111482</v>
      </c>
      <c r="C1126" s="133" t="s">
        <v>904</v>
      </c>
      <c r="D1126" s="133" t="s">
        <v>5904</v>
      </c>
      <c r="E1126" s="133" t="s">
        <v>5902</v>
      </c>
      <c r="F1126" s="133" t="s">
        <v>5903</v>
      </c>
      <c r="G1126" s="133">
        <v>0</v>
      </c>
      <c r="H1126" s="133">
        <v>0</v>
      </c>
      <c r="I1126" s="20"/>
      <c r="J1126" s="20"/>
      <c r="K1126" s="20"/>
      <c r="L1126" s="20"/>
      <c r="M1126" s="20"/>
      <c r="N1126" s="20"/>
    </row>
    <row r="1127" spans="1:14" x14ac:dyDescent="0.35">
      <c r="A1127" s="214" t="s">
        <v>894</v>
      </c>
      <c r="B1127" s="214">
        <v>111483</v>
      </c>
      <c r="C1127" s="133" t="s">
        <v>905</v>
      </c>
      <c r="D1127" s="133" t="s">
        <v>5904</v>
      </c>
      <c r="E1127" s="133" t="s">
        <v>5902</v>
      </c>
      <c r="F1127" s="133" t="s">
        <v>5903</v>
      </c>
      <c r="G1127" s="133">
        <v>0</v>
      </c>
      <c r="H1127" s="133">
        <v>0</v>
      </c>
      <c r="I1127" s="20"/>
      <c r="J1127" s="20"/>
      <c r="K1127" s="20"/>
      <c r="L1127" s="20"/>
      <c r="M1127" s="20"/>
      <c r="N1127" s="20"/>
    </row>
    <row r="1128" spans="1:14" x14ac:dyDescent="0.35">
      <c r="A1128" s="214" t="s">
        <v>894</v>
      </c>
      <c r="B1128" s="214">
        <v>111484</v>
      </c>
      <c r="C1128" s="133" t="s">
        <v>906</v>
      </c>
      <c r="D1128" s="133" t="s">
        <v>5904</v>
      </c>
      <c r="E1128" s="133" t="s">
        <v>5902</v>
      </c>
      <c r="F1128" s="133" t="s">
        <v>5903</v>
      </c>
      <c r="G1128" s="133">
        <v>0</v>
      </c>
      <c r="H1128" s="133">
        <v>0</v>
      </c>
      <c r="I1128" s="20"/>
      <c r="J1128" s="20"/>
      <c r="K1128" s="20"/>
      <c r="L1128" s="20"/>
      <c r="M1128" s="20"/>
      <c r="N1128" s="20"/>
    </row>
    <row r="1129" spans="1:14" x14ac:dyDescent="0.35">
      <c r="A1129" s="214" t="s">
        <v>894</v>
      </c>
      <c r="B1129" s="214">
        <v>111485</v>
      </c>
      <c r="C1129" s="133" t="s">
        <v>907</v>
      </c>
      <c r="D1129" s="133" t="s">
        <v>5904</v>
      </c>
      <c r="E1129" s="133" t="s">
        <v>5902</v>
      </c>
      <c r="F1129" s="133" t="s">
        <v>5903</v>
      </c>
      <c r="G1129" s="133">
        <v>0</v>
      </c>
      <c r="H1129" s="133">
        <v>0</v>
      </c>
      <c r="I1129" s="20"/>
      <c r="J1129" s="20"/>
      <c r="K1129" s="20"/>
      <c r="L1129" s="20"/>
      <c r="M1129" s="20"/>
      <c r="N1129" s="20"/>
    </row>
    <row r="1130" spans="1:14" x14ac:dyDescent="0.35">
      <c r="A1130" s="214" t="s">
        <v>894</v>
      </c>
      <c r="B1130" s="214">
        <v>111486</v>
      </c>
      <c r="C1130" s="133" t="s">
        <v>908</v>
      </c>
      <c r="D1130" s="133" t="s">
        <v>5901</v>
      </c>
      <c r="E1130" s="133" t="s">
        <v>5902</v>
      </c>
      <c r="F1130" s="133" t="s">
        <v>5903</v>
      </c>
      <c r="G1130" s="133">
        <v>0</v>
      </c>
      <c r="H1130" s="133">
        <v>0</v>
      </c>
      <c r="I1130" s="20"/>
      <c r="J1130" s="20"/>
      <c r="K1130" s="20"/>
      <c r="L1130" s="20"/>
      <c r="M1130" s="20"/>
      <c r="N1130" s="20"/>
    </row>
    <row r="1131" spans="1:14" x14ac:dyDescent="0.35">
      <c r="A1131" s="214" t="s">
        <v>894</v>
      </c>
      <c r="B1131" s="214">
        <v>111494</v>
      </c>
      <c r="C1131" s="133" t="s">
        <v>909</v>
      </c>
      <c r="D1131" s="133" t="s">
        <v>5904</v>
      </c>
      <c r="E1131" s="133" t="s">
        <v>5912</v>
      </c>
      <c r="F1131" s="133" t="s">
        <v>5915</v>
      </c>
      <c r="G1131" s="133">
        <v>1</v>
      </c>
      <c r="H1131" s="133">
        <v>8</v>
      </c>
      <c r="I1131" s="20"/>
      <c r="J1131" s="20"/>
      <c r="K1131" s="20"/>
      <c r="L1131" s="20"/>
      <c r="M1131" s="20"/>
      <c r="N1131" s="20"/>
    </row>
    <row r="1132" spans="1:14" x14ac:dyDescent="0.35">
      <c r="A1132" s="214" t="s">
        <v>894</v>
      </c>
      <c r="B1132" s="214">
        <v>111503</v>
      </c>
      <c r="C1132" s="133" t="s">
        <v>910</v>
      </c>
      <c r="D1132" s="133" t="s">
        <v>5904</v>
      </c>
      <c r="E1132" s="133" t="s">
        <v>5912</v>
      </c>
      <c r="F1132" s="133" t="s">
        <v>5915</v>
      </c>
      <c r="G1132" s="133">
        <v>2</v>
      </c>
      <c r="H1132" s="133">
        <v>19</v>
      </c>
      <c r="I1132" s="20"/>
      <c r="J1132" s="20"/>
      <c r="K1132" s="20"/>
      <c r="L1132" s="20"/>
      <c r="M1132" s="20"/>
      <c r="N1132" s="20"/>
    </row>
    <row r="1133" spans="1:14" x14ac:dyDescent="0.35">
      <c r="A1133" s="214" t="s">
        <v>894</v>
      </c>
      <c r="B1133" s="214">
        <v>111504</v>
      </c>
      <c r="C1133" s="133" t="s">
        <v>911</v>
      </c>
      <c r="D1133" s="133" t="s">
        <v>5904</v>
      </c>
      <c r="E1133" s="133" t="s">
        <v>5912</v>
      </c>
      <c r="F1133" s="133" t="s">
        <v>5915</v>
      </c>
      <c r="G1133" s="133">
        <v>14</v>
      </c>
      <c r="H1133" s="133">
        <v>20</v>
      </c>
      <c r="I1133" s="20"/>
      <c r="J1133" s="20"/>
      <c r="K1133" s="20"/>
      <c r="L1133" s="20"/>
      <c r="M1133" s="20"/>
      <c r="N1133" s="20"/>
    </row>
    <row r="1134" spans="1:14" x14ac:dyDescent="0.35">
      <c r="A1134" s="214" t="s">
        <v>894</v>
      </c>
      <c r="B1134" s="214">
        <v>111505</v>
      </c>
      <c r="C1134" s="133" t="s">
        <v>912</v>
      </c>
      <c r="D1134" s="133" t="s">
        <v>5904</v>
      </c>
      <c r="E1134" s="133" t="s">
        <v>5912</v>
      </c>
      <c r="F1134" s="133" t="s">
        <v>5915</v>
      </c>
      <c r="G1134" s="133">
        <v>5</v>
      </c>
      <c r="H1134" s="133">
        <v>4</v>
      </c>
      <c r="I1134" s="20"/>
      <c r="J1134" s="20"/>
      <c r="K1134" s="20"/>
      <c r="L1134" s="20"/>
      <c r="M1134" s="20"/>
      <c r="N1134" s="20"/>
    </row>
    <row r="1135" spans="1:14" x14ac:dyDescent="0.35">
      <c r="A1135" s="214" t="s">
        <v>894</v>
      </c>
      <c r="B1135" s="214">
        <v>111510</v>
      </c>
      <c r="C1135" s="133" t="s">
        <v>913</v>
      </c>
      <c r="D1135" s="133" t="s">
        <v>5904</v>
      </c>
      <c r="E1135" s="133" t="s">
        <v>5912</v>
      </c>
      <c r="F1135" s="133" t="s">
        <v>5915</v>
      </c>
      <c r="G1135" s="133">
        <v>0</v>
      </c>
      <c r="H1135" s="133">
        <v>0</v>
      </c>
      <c r="I1135" s="20"/>
      <c r="J1135" s="20"/>
      <c r="K1135" s="20"/>
      <c r="L1135" s="20"/>
      <c r="M1135" s="20"/>
      <c r="N1135" s="20"/>
    </row>
    <row r="1136" spans="1:14" x14ac:dyDescent="0.35">
      <c r="A1136" s="214" t="s">
        <v>894</v>
      </c>
      <c r="B1136" s="214">
        <v>111511</v>
      </c>
      <c r="C1136" s="133" t="s">
        <v>914</v>
      </c>
      <c r="D1136" s="133" t="s">
        <v>5904</v>
      </c>
      <c r="E1136" s="133" t="s">
        <v>5912</v>
      </c>
      <c r="F1136" s="133" t="s">
        <v>5915</v>
      </c>
      <c r="G1136" s="133">
        <v>8</v>
      </c>
      <c r="H1136" s="133">
        <v>6</v>
      </c>
      <c r="I1136" s="20"/>
      <c r="J1136" s="20"/>
      <c r="K1136" s="20"/>
      <c r="L1136" s="20"/>
      <c r="M1136" s="20"/>
      <c r="N1136" s="20"/>
    </row>
    <row r="1137" spans="1:14" x14ac:dyDescent="0.35">
      <c r="A1137" s="214" t="s">
        <v>894</v>
      </c>
      <c r="B1137" s="214">
        <v>111513</v>
      </c>
      <c r="C1137" s="133" t="s">
        <v>915</v>
      </c>
      <c r="D1137" s="133" t="s">
        <v>5904</v>
      </c>
      <c r="E1137" s="133" t="s">
        <v>5912</v>
      </c>
      <c r="F1137" s="133" t="s">
        <v>5915</v>
      </c>
      <c r="G1137" s="133">
        <v>0</v>
      </c>
      <c r="H1137" s="133">
        <v>0</v>
      </c>
      <c r="I1137" s="20"/>
      <c r="J1137" s="20"/>
      <c r="K1137" s="20"/>
      <c r="L1137" s="20"/>
      <c r="M1137" s="20"/>
      <c r="N1137" s="20"/>
    </row>
    <row r="1138" spans="1:14" x14ac:dyDescent="0.35">
      <c r="A1138" s="214" t="s">
        <v>894</v>
      </c>
      <c r="B1138" s="214">
        <v>111517</v>
      </c>
      <c r="C1138" s="133" t="s">
        <v>916</v>
      </c>
      <c r="D1138" s="133" t="s">
        <v>5904</v>
      </c>
      <c r="E1138" s="133" t="s">
        <v>5912</v>
      </c>
      <c r="F1138" s="133" t="s">
        <v>5915</v>
      </c>
      <c r="G1138" s="133">
        <v>4</v>
      </c>
      <c r="H1138" s="133">
        <v>13</v>
      </c>
      <c r="I1138" s="20"/>
      <c r="J1138" s="20"/>
      <c r="K1138" s="20"/>
      <c r="L1138" s="20"/>
      <c r="M1138" s="20"/>
      <c r="N1138" s="20"/>
    </row>
    <row r="1139" spans="1:14" x14ac:dyDescent="0.35">
      <c r="A1139" s="214" t="s">
        <v>894</v>
      </c>
      <c r="B1139" s="214">
        <v>131791</v>
      </c>
      <c r="C1139" s="133" t="s">
        <v>917</v>
      </c>
      <c r="D1139" s="133" t="s">
        <v>5904</v>
      </c>
      <c r="E1139" s="133" t="s">
        <v>5902</v>
      </c>
      <c r="F1139" s="133" t="s">
        <v>5903</v>
      </c>
      <c r="G1139" s="133">
        <v>0</v>
      </c>
      <c r="H1139" s="133">
        <v>0</v>
      </c>
      <c r="I1139" s="20"/>
      <c r="J1139" s="20"/>
      <c r="K1139" s="20"/>
      <c r="L1139" s="20"/>
      <c r="M1139" s="20"/>
      <c r="N1139" s="20"/>
    </row>
    <row r="1140" spans="1:14" x14ac:dyDescent="0.35">
      <c r="A1140" s="214" t="s">
        <v>894</v>
      </c>
      <c r="B1140" s="214">
        <v>131792</v>
      </c>
      <c r="C1140" s="133" t="s">
        <v>918</v>
      </c>
      <c r="D1140" s="133" t="s">
        <v>5904</v>
      </c>
      <c r="E1140" s="133" t="s">
        <v>5902</v>
      </c>
      <c r="F1140" s="133" t="s">
        <v>5914</v>
      </c>
      <c r="G1140" s="133">
        <v>0</v>
      </c>
      <c r="H1140" s="133">
        <v>0</v>
      </c>
      <c r="I1140" s="20"/>
      <c r="J1140" s="20"/>
      <c r="K1140" s="20"/>
      <c r="L1140" s="20"/>
      <c r="M1140" s="20"/>
      <c r="N1140" s="20"/>
    </row>
    <row r="1141" spans="1:14" x14ac:dyDescent="0.35">
      <c r="A1141" s="214" t="s">
        <v>894</v>
      </c>
      <c r="B1141" s="214">
        <v>134493</v>
      </c>
      <c r="C1141" s="133" t="s">
        <v>6981</v>
      </c>
      <c r="D1141" s="133" t="s">
        <v>5904</v>
      </c>
      <c r="E1141" s="133" t="s">
        <v>5902</v>
      </c>
      <c r="F1141" s="133" t="s">
        <v>5903</v>
      </c>
      <c r="G1141" s="133">
        <v>0</v>
      </c>
      <c r="H1141" s="133">
        <v>0</v>
      </c>
      <c r="I1141" s="20"/>
      <c r="J1141" s="20"/>
      <c r="K1141" s="20"/>
      <c r="L1141" s="20"/>
      <c r="M1141" s="20"/>
      <c r="N1141" s="20"/>
    </row>
    <row r="1142" spans="1:14" x14ac:dyDescent="0.35">
      <c r="A1142" s="214" t="s">
        <v>894</v>
      </c>
      <c r="B1142" s="214">
        <v>134766</v>
      </c>
      <c r="C1142" s="133" t="s">
        <v>919</v>
      </c>
      <c r="D1142" s="133" t="s">
        <v>5904</v>
      </c>
      <c r="E1142" s="133" t="s">
        <v>5906</v>
      </c>
      <c r="F1142" s="133" t="s">
        <v>5906</v>
      </c>
      <c r="G1142" s="133">
        <v>0</v>
      </c>
      <c r="H1142" s="133">
        <v>1</v>
      </c>
      <c r="I1142" s="20"/>
      <c r="J1142" s="20"/>
      <c r="K1142" s="20"/>
      <c r="L1142" s="20"/>
      <c r="M1142" s="20"/>
      <c r="N1142" s="20"/>
    </row>
    <row r="1143" spans="1:14" x14ac:dyDescent="0.35">
      <c r="A1143" s="214" t="s">
        <v>894</v>
      </c>
      <c r="B1143" s="214">
        <v>136184</v>
      </c>
      <c r="C1143" s="133" t="s">
        <v>920</v>
      </c>
      <c r="D1143" s="133" t="s">
        <v>5904</v>
      </c>
      <c r="E1143" s="133" t="s">
        <v>5907</v>
      </c>
      <c r="F1143" s="133" t="s">
        <v>5908</v>
      </c>
      <c r="G1143" s="133">
        <v>101</v>
      </c>
      <c r="H1143" s="133">
        <v>101</v>
      </c>
      <c r="I1143" s="20"/>
      <c r="J1143" s="20"/>
      <c r="K1143" s="20"/>
      <c r="L1143" s="20"/>
      <c r="M1143" s="20"/>
      <c r="N1143" s="20"/>
    </row>
    <row r="1144" spans="1:14" x14ac:dyDescent="0.35">
      <c r="A1144" s="214" t="s">
        <v>894</v>
      </c>
      <c r="B1144" s="214">
        <v>136543</v>
      </c>
      <c r="C1144" s="133" t="s">
        <v>921</v>
      </c>
      <c r="D1144" s="133" t="s">
        <v>5904</v>
      </c>
      <c r="E1144" s="133" t="s">
        <v>5907</v>
      </c>
      <c r="F1144" s="133" t="s">
        <v>5917</v>
      </c>
      <c r="G1144" s="133">
        <v>73</v>
      </c>
      <c r="H1144" s="133">
        <v>137</v>
      </c>
      <c r="I1144" s="20"/>
      <c r="J1144" s="20"/>
      <c r="K1144" s="20"/>
      <c r="L1144" s="20"/>
      <c r="M1144" s="20"/>
      <c r="N1144" s="20"/>
    </row>
    <row r="1145" spans="1:14" x14ac:dyDescent="0.35">
      <c r="A1145" s="214" t="s">
        <v>894</v>
      </c>
      <c r="B1145" s="214">
        <v>136645</v>
      </c>
      <c r="C1145" s="133" t="s">
        <v>922</v>
      </c>
      <c r="D1145" s="133" t="s">
        <v>5904</v>
      </c>
      <c r="E1145" s="133" t="s">
        <v>5907</v>
      </c>
      <c r="F1145" s="133" t="s">
        <v>5917</v>
      </c>
      <c r="G1145" s="133">
        <v>112</v>
      </c>
      <c r="H1145" s="133">
        <v>111</v>
      </c>
      <c r="I1145" s="20"/>
      <c r="J1145" s="20"/>
      <c r="K1145" s="20"/>
      <c r="L1145" s="20"/>
      <c r="M1145" s="20"/>
      <c r="N1145" s="20"/>
    </row>
    <row r="1146" spans="1:14" x14ac:dyDescent="0.35">
      <c r="A1146" s="214" t="s">
        <v>894</v>
      </c>
      <c r="B1146" s="214">
        <v>137582</v>
      </c>
      <c r="C1146" s="133" t="s">
        <v>6457</v>
      </c>
      <c r="D1146" s="133" t="s">
        <v>5904</v>
      </c>
      <c r="E1146" s="133" t="s">
        <v>5907</v>
      </c>
      <c r="F1146" s="133" t="s">
        <v>5908</v>
      </c>
      <c r="G1146" s="133">
        <v>48</v>
      </c>
      <c r="H1146" s="133">
        <v>61</v>
      </c>
      <c r="I1146" s="20"/>
      <c r="J1146" s="20"/>
      <c r="K1146" s="20"/>
      <c r="L1146" s="20"/>
      <c r="M1146" s="20"/>
      <c r="N1146" s="20"/>
    </row>
    <row r="1147" spans="1:14" x14ac:dyDescent="0.35">
      <c r="A1147" s="214" t="s">
        <v>894</v>
      </c>
      <c r="B1147" s="214">
        <v>138148</v>
      </c>
      <c r="C1147" s="133" t="s">
        <v>923</v>
      </c>
      <c r="D1147" s="133" t="s">
        <v>5904</v>
      </c>
      <c r="E1147" s="133" t="s">
        <v>5907</v>
      </c>
      <c r="F1147" s="133" t="s">
        <v>5911</v>
      </c>
      <c r="G1147" s="133">
        <v>108</v>
      </c>
      <c r="H1147" s="133">
        <v>102</v>
      </c>
      <c r="I1147" s="20"/>
      <c r="J1147" s="20"/>
      <c r="K1147" s="20"/>
      <c r="L1147" s="20"/>
      <c r="M1147" s="20"/>
      <c r="N1147" s="20"/>
    </row>
    <row r="1148" spans="1:14" x14ac:dyDescent="0.35">
      <c r="A1148" s="214" t="s">
        <v>894</v>
      </c>
      <c r="B1148" s="214">
        <v>138318</v>
      </c>
      <c r="C1148" s="133" t="s">
        <v>924</v>
      </c>
      <c r="D1148" s="133" t="s">
        <v>5904</v>
      </c>
      <c r="E1148" s="133" t="s">
        <v>5907</v>
      </c>
      <c r="F1148" s="133" t="s">
        <v>5917</v>
      </c>
      <c r="G1148" s="133">
        <v>142</v>
      </c>
      <c r="H1148" s="133">
        <v>159</v>
      </c>
      <c r="I1148" s="20"/>
      <c r="J1148" s="20"/>
      <c r="K1148" s="20"/>
      <c r="L1148" s="20"/>
      <c r="M1148" s="20"/>
      <c r="N1148" s="20"/>
    </row>
    <row r="1149" spans="1:14" x14ac:dyDescent="0.35">
      <c r="A1149" s="214" t="s">
        <v>894</v>
      </c>
      <c r="B1149" s="214">
        <v>138450</v>
      </c>
      <c r="C1149" s="133" t="s">
        <v>925</v>
      </c>
      <c r="D1149" s="133" t="s">
        <v>5904</v>
      </c>
      <c r="E1149" s="133" t="s">
        <v>5906</v>
      </c>
      <c r="F1149" s="133" t="s">
        <v>5906</v>
      </c>
      <c r="G1149" s="133">
        <v>0</v>
      </c>
      <c r="H1149" s="133">
        <v>0</v>
      </c>
      <c r="I1149" s="20"/>
      <c r="J1149" s="20"/>
      <c r="K1149" s="20"/>
      <c r="L1149" s="20"/>
      <c r="M1149" s="20"/>
      <c r="N1149" s="20"/>
    </row>
    <row r="1150" spans="1:14" x14ac:dyDescent="0.35">
      <c r="A1150" s="214" t="s">
        <v>894</v>
      </c>
      <c r="B1150" s="214">
        <v>138483</v>
      </c>
      <c r="C1150" s="133" t="s">
        <v>926</v>
      </c>
      <c r="D1150" s="133" t="s">
        <v>5904</v>
      </c>
      <c r="E1150" s="133" t="s">
        <v>5907</v>
      </c>
      <c r="F1150" s="133" t="s">
        <v>5917</v>
      </c>
      <c r="G1150" s="133">
        <v>97</v>
      </c>
      <c r="H1150" s="133">
        <v>102</v>
      </c>
      <c r="I1150" s="20"/>
      <c r="J1150" s="20"/>
      <c r="K1150" s="20"/>
      <c r="L1150" s="20"/>
      <c r="M1150" s="20"/>
      <c r="N1150" s="20"/>
    </row>
    <row r="1151" spans="1:14" x14ac:dyDescent="0.35">
      <c r="A1151" s="214" t="s">
        <v>894</v>
      </c>
      <c r="B1151" s="214">
        <v>138743</v>
      </c>
      <c r="C1151" s="133" t="s">
        <v>927</v>
      </c>
      <c r="D1151" s="133" t="s">
        <v>5904</v>
      </c>
      <c r="E1151" s="133" t="s">
        <v>5907</v>
      </c>
      <c r="F1151" s="133" t="s">
        <v>5917</v>
      </c>
      <c r="G1151" s="133">
        <v>97</v>
      </c>
      <c r="H1151" s="133">
        <v>103</v>
      </c>
      <c r="I1151" s="20"/>
      <c r="J1151" s="20"/>
      <c r="K1151" s="20"/>
      <c r="L1151" s="20"/>
      <c r="M1151" s="20"/>
      <c r="N1151" s="20"/>
    </row>
    <row r="1152" spans="1:14" x14ac:dyDescent="0.35">
      <c r="A1152" s="214" t="s">
        <v>894</v>
      </c>
      <c r="B1152" s="214">
        <v>139343</v>
      </c>
      <c r="C1152" s="133" t="s">
        <v>6982</v>
      </c>
      <c r="D1152" s="133" t="s">
        <v>5904</v>
      </c>
      <c r="E1152" s="133" t="s">
        <v>5907</v>
      </c>
      <c r="F1152" s="133" t="s">
        <v>5917</v>
      </c>
      <c r="G1152" s="133">
        <v>58</v>
      </c>
      <c r="H1152" s="133">
        <v>64</v>
      </c>
      <c r="I1152" s="20"/>
      <c r="J1152" s="20"/>
      <c r="K1152" s="20"/>
      <c r="L1152" s="20"/>
      <c r="M1152" s="20"/>
      <c r="N1152" s="20"/>
    </row>
    <row r="1153" spans="1:14" x14ac:dyDescent="0.35">
      <c r="A1153" s="214" t="s">
        <v>894</v>
      </c>
      <c r="B1153" s="214">
        <v>140093</v>
      </c>
      <c r="C1153" s="133" t="s">
        <v>928</v>
      </c>
      <c r="D1153" s="133" t="s">
        <v>5905</v>
      </c>
      <c r="E1153" s="133" t="s">
        <v>5912</v>
      </c>
      <c r="F1153" s="133" t="s">
        <v>5920</v>
      </c>
      <c r="G1153" s="133">
        <v>0</v>
      </c>
      <c r="H1153" s="133">
        <v>13</v>
      </c>
      <c r="I1153" s="20"/>
      <c r="J1153" s="20"/>
      <c r="K1153" s="20"/>
      <c r="L1153" s="20"/>
      <c r="M1153" s="20"/>
      <c r="N1153" s="20"/>
    </row>
    <row r="1154" spans="1:14" x14ac:dyDescent="0.35">
      <c r="A1154" s="214" t="s">
        <v>894</v>
      </c>
      <c r="B1154" s="214">
        <v>142302</v>
      </c>
      <c r="C1154" s="133" t="s">
        <v>929</v>
      </c>
      <c r="D1154" s="133" t="s">
        <v>5904</v>
      </c>
      <c r="E1154" s="133" t="s">
        <v>5912</v>
      </c>
      <c r="F1154" s="133" t="s">
        <v>5920</v>
      </c>
      <c r="G1154" s="133">
        <v>4</v>
      </c>
      <c r="H1154" s="133">
        <v>12</v>
      </c>
      <c r="I1154" s="20"/>
      <c r="J1154" s="20"/>
      <c r="K1154" s="20"/>
      <c r="L1154" s="20"/>
      <c r="M1154" s="20"/>
      <c r="N1154" s="20"/>
    </row>
    <row r="1155" spans="1:14" x14ac:dyDescent="0.35">
      <c r="A1155" s="214" t="s">
        <v>894</v>
      </c>
      <c r="B1155" s="214">
        <v>142332</v>
      </c>
      <c r="C1155" s="133" t="s">
        <v>930</v>
      </c>
      <c r="D1155" s="133" t="s">
        <v>5905</v>
      </c>
      <c r="E1155" s="133" t="s">
        <v>5902</v>
      </c>
      <c r="F1155" s="133" t="s">
        <v>5903</v>
      </c>
      <c r="G1155" s="133">
        <v>0</v>
      </c>
      <c r="H1155" s="133">
        <v>0</v>
      </c>
      <c r="I1155" s="20"/>
      <c r="J1155" s="20"/>
      <c r="K1155" s="20"/>
      <c r="L1155" s="20"/>
      <c r="M1155" s="20"/>
      <c r="N1155" s="20"/>
    </row>
    <row r="1156" spans="1:14" x14ac:dyDescent="0.35">
      <c r="A1156" s="214" t="s">
        <v>894</v>
      </c>
      <c r="B1156" s="214">
        <v>143817</v>
      </c>
      <c r="C1156" s="133" t="s">
        <v>931</v>
      </c>
      <c r="D1156" s="133" t="s">
        <v>5904</v>
      </c>
      <c r="E1156" s="133" t="s">
        <v>5907</v>
      </c>
      <c r="F1156" s="133" t="s">
        <v>5908</v>
      </c>
      <c r="G1156" s="133">
        <v>44</v>
      </c>
      <c r="H1156" s="133">
        <v>63</v>
      </c>
      <c r="I1156" s="20"/>
      <c r="J1156" s="20"/>
      <c r="K1156" s="20"/>
      <c r="L1156" s="20"/>
      <c r="M1156" s="20"/>
      <c r="N1156" s="20"/>
    </row>
    <row r="1157" spans="1:14" x14ac:dyDescent="0.35">
      <c r="A1157" s="214" t="s">
        <v>894</v>
      </c>
      <c r="B1157" s="214">
        <v>144742</v>
      </c>
      <c r="C1157" s="133" t="s">
        <v>6456</v>
      </c>
      <c r="D1157" s="133" t="s">
        <v>5904</v>
      </c>
      <c r="E1157" s="133" t="s">
        <v>5907</v>
      </c>
      <c r="F1157" s="133" t="s">
        <v>5930</v>
      </c>
      <c r="G1157" s="133">
        <v>0</v>
      </c>
      <c r="H1157" s="133">
        <v>0</v>
      </c>
      <c r="I1157" s="20"/>
      <c r="J1157" s="20"/>
      <c r="K1157" s="20"/>
      <c r="L1157" s="20"/>
      <c r="M1157" s="20"/>
      <c r="N1157" s="20"/>
    </row>
    <row r="1158" spans="1:14" x14ac:dyDescent="0.35">
      <c r="A1158" s="214" t="s">
        <v>894</v>
      </c>
      <c r="B1158" s="214">
        <v>145748</v>
      </c>
      <c r="C1158" s="133" t="s">
        <v>6116</v>
      </c>
      <c r="D1158" s="133" t="s">
        <v>5904</v>
      </c>
      <c r="E1158" s="133" t="s">
        <v>5907</v>
      </c>
      <c r="F1158" s="133" t="s">
        <v>5919</v>
      </c>
      <c r="G1158" s="133">
        <v>0</v>
      </c>
      <c r="H1158" s="133">
        <v>0</v>
      </c>
      <c r="I1158" s="20"/>
      <c r="J1158" s="20"/>
      <c r="K1158" s="20"/>
      <c r="L1158" s="20"/>
      <c r="M1158" s="20"/>
      <c r="N1158" s="20"/>
    </row>
    <row r="1159" spans="1:14" x14ac:dyDescent="0.35">
      <c r="A1159" s="214" t="s">
        <v>894</v>
      </c>
      <c r="B1159" s="214">
        <v>146742</v>
      </c>
      <c r="C1159" s="133" t="s">
        <v>6117</v>
      </c>
      <c r="D1159" s="133" t="s">
        <v>5904</v>
      </c>
      <c r="E1159" s="133" t="s">
        <v>5907</v>
      </c>
      <c r="F1159" s="133" t="s">
        <v>5908</v>
      </c>
      <c r="G1159" s="133">
        <v>46</v>
      </c>
      <c r="H1159" s="133">
        <v>41</v>
      </c>
      <c r="I1159" s="20"/>
      <c r="J1159" s="20"/>
      <c r="K1159" s="20"/>
      <c r="L1159" s="20"/>
      <c r="M1159" s="20"/>
      <c r="N1159" s="20"/>
    </row>
    <row r="1160" spans="1:14" x14ac:dyDescent="0.35">
      <c r="A1160" s="214" t="s">
        <v>894</v>
      </c>
      <c r="B1160" s="214">
        <v>147737</v>
      </c>
      <c r="C1160" s="133" t="s">
        <v>6983</v>
      </c>
      <c r="D1160" s="133" t="s">
        <v>5904</v>
      </c>
      <c r="E1160" s="133" t="s">
        <v>5902</v>
      </c>
      <c r="F1160" s="133" t="s">
        <v>5914</v>
      </c>
      <c r="G1160" s="133">
        <v>0</v>
      </c>
      <c r="H1160" s="133">
        <v>0</v>
      </c>
      <c r="I1160" s="20"/>
      <c r="J1160" s="20"/>
      <c r="K1160" s="20"/>
      <c r="L1160" s="20"/>
      <c r="M1160" s="20"/>
      <c r="N1160" s="20"/>
    </row>
    <row r="1161" spans="1:14" x14ac:dyDescent="0.35">
      <c r="A1161" s="214" t="s">
        <v>894</v>
      </c>
      <c r="B1161" s="214">
        <v>147951</v>
      </c>
      <c r="C1161" s="133" t="s">
        <v>6984</v>
      </c>
      <c r="D1161" s="133" t="s">
        <v>5904</v>
      </c>
      <c r="E1161" s="133" t="s">
        <v>5902</v>
      </c>
      <c r="F1161" s="133" t="s">
        <v>5914</v>
      </c>
      <c r="G1161" s="133">
        <v>0</v>
      </c>
      <c r="H1161" s="133">
        <v>0</v>
      </c>
      <c r="I1161" s="20"/>
      <c r="J1161" s="20"/>
      <c r="K1161" s="20"/>
      <c r="L1161" s="20"/>
      <c r="M1161" s="20"/>
      <c r="N1161" s="20"/>
    </row>
    <row r="1162" spans="1:14" x14ac:dyDescent="0.35">
      <c r="A1162" s="214" t="s">
        <v>932</v>
      </c>
      <c r="B1162" s="214">
        <v>100001</v>
      </c>
      <c r="C1162" s="133" t="s">
        <v>933</v>
      </c>
      <c r="D1162" s="133" t="s">
        <v>5901</v>
      </c>
      <c r="E1162" s="133" t="s">
        <v>5902</v>
      </c>
      <c r="F1162" s="133" t="s">
        <v>5903</v>
      </c>
      <c r="G1162" s="133">
        <v>0</v>
      </c>
      <c r="H1162" s="133">
        <v>0</v>
      </c>
      <c r="I1162" s="20"/>
      <c r="J1162" s="20"/>
      <c r="K1162" s="20"/>
      <c r="L1162" s="20"/>
      <c r="M1162" s="20"/>
      <c r="N1162" s="20"/>
    </row>
    <row r="1163" spans="1:14" x14ac:dyDescent="0.35">
      <c r="A1163" s="214" t="s">
        <v>932</v>
      </c>
      <c r="B1163" s="214">
        <v>100002</v>
      </c>
      <c r="C1163" s="133" t="s">
        <v>934</v>
      </c>
      <c r="D1163" s="133" t="s">
        <v>5904</v>
      </c>
      <c r="E1163" s="133" t="s">
        <v>5902</v>
      </c>
      <c r="F1163" s="133" t="s">
        <v>5903</v>
      </c>
      <c r="G1163" s="133">
        <v>0</v>
      </c>
      <c r="H1163" s="133">
        <v>0</v>
      </c>
      <c r="I1163" s="20"/>
      <c r="J1163" s="20"/>
      <c r="K1163" s="20"/>
      <c r="L1163" s="20"/>
      <c r="M1163" s="20"/>
      <c r="N1163" s="20"/>
    </row>
    <row r="1164" spans="1:14" x14ac:dyDescent="0.35">
      <c r="A1164" s="214" t="s">
        <v>932</v>
      </c>
      <c r="B1164" s="214">
        <v>100003</v>
      </c>
      <c r="C1164" s="133" t="s">
        <v>935</v>
      </c>
      <c r="D1164" s="133" t="s">
        <v>5905</v>
      </c>
      <c r="E1164" s="133" t="s">
        <v>5902</v>
      </c>
      <c r="F1164" s="133" t="s">
        <v>5903</v>
      </c>
      <c r="G1164" s="133">
        <v>0</v>
      </c>
      <c r="H1164" s="133">
        <v>0</v>
      </c>
      <c r="I1164" s="20"/>
      <c r="J1164" s="20"/>
      <c r="K1164" s="20"/>
      <c r="L1164" s="20"/>
      <c r="M1164" s="20"/>
      <c r="N1164" s="20"/>
    </row>
    <row r="1165" spans="1:14" x14ac:dyDescent="0.35">
      <c r="A1165" s="214" t="s">
        <v>932</v>
      </c>
      <c r="B1165" s="214">
        <v>100463</v>
      </c>
      <c r="C1165" s="133" t="s">
        <v>936</v>
      </c>
      <c r="D1165" s="133" t="s">
        <v>5904</v>
      </c>
      <c r="E1165" s="133" t="s">
        <v>5902</v>
      </c>
      <c r="F1165" s="133" t="s">
        <v>5903</v>
      </c>
      <c r="G1165" s="133">
        <v>0</v>
      </c>
      <c r="H1165" s="133">
        <v>0</v>
      </c>
      <c r="I1165" s="20"/>
      <c r="J1165" s="20"/>
      <c r="K1165" s="20"/>
      <c r="L1165" s="20"/>
      <c r="M1165" s="20"/>
      <c r="N1165" s="20"/>
    </row>
    <row r="1166" spans="1:14" x14ac:dyDescent="0.35">
      <c r="A1166" s="214" t="s">
        <v>932</v>
      </c>
      <c r="B1166" s="214">
        <v>100544</v>
      </c>
      <c r="C1166" s="133" t="s">
        <v>5525</v>
      </c>
      <c r="D1166" s="133" t="s">
        <v>5904</v>
      </c>
      <c r="E1166" s="133" t="s">
        <v>5902</v>
      </c>
      <c r="F1166" s="133" t="s">
        <v>5903</v>
      </c>
      <c r="G1166" s="133">
        <v>0</v>
      </c>
      <c r="H1166" s="133">
        <v>0</v>
      </c>
      <c r="I1166" s="20"/>
      <c r="J1166" s="20"/>
      <c r="K1166" s="20"/>
      <c r="L1166" s="20"/>
      <c r="M1166" s="20"/>
      <c r="N1166" s="20"/>
    </row>
    <row r="1167" spans="1:14" x14ac:dyDescent="0.35">
      <c r="A1167" s="214" t="s">
        <v>937</v>
      </c>
      <c r="B1167" s="214">
        <v>112041</v>
      </c>
      <c r="C1167" s="133" t="s">
        <v>938</v>
      </c>
      <c r="D1167" s="133" t="s">
        <v>5904</v>
      </c>
      <c r="E1167" s="133" t="s">
        <v>5907</v>
      </c>
      <c r="F1167" s="133" t="s">
        <v>5924</v>
      </c>
      <c r="G1167" s="133">
        <v>74</v>
      </c>
      <c r="H1167" s="133">
        <v>60</v>
      </c>
      <c r="I1167" s="20"/>
      <c r="J1167" s="20"/>
      <c r="K1167" s="20"/>
      <c r="L1167" s="20"/>
      <c r="M1167" s="20"/>
      <c r="N1167" s="20"/>
    </row>
    <row r="1168" spans="1:14" x14ac:dyDescent="0.35">
      <c r="A1168" s="214" t="s">
        <v>937</v>
      </c>
      <c r="B1168" s="214">
        <v>112045</v>
      </c>
      <c r="C1168" s="133" t="s">
        <v>939</v>
      </c>
      <c r="D1168" s="133" t="s">
        <v>5904</v>
      </c>
      <c r="E1168" s="133" t="s">
        <v>5907</v>
      </c>
      <c r="F1168" s="133" t="s">
        <v>5924</v>
      </c>
      <c r="G1168" s="133">
        <v>101</v>
      </c>
      <c r="H1168" s="133">
        <v>91</v>
      </c>
      <c r="I1168" s="20"/>
      <c r="J1168" s="20"/>
      <c r="K1168" s="20"/>
      <c r="L1168" s="20"/>
      <c r="M1168" s="20"/>
      <c r="N1168" s="20"/>
    </row>
    <row r="1169" spans="1:14" x14ac:dyDescent="0.35">
      <c r="A1169" s="214" t="s">
        <v>937</v>
      </c>
      <c r="B1169" s="214">
        <v>112054</v>
      </c>
      <c r="C1169" s="133" t="s">
        <v>941</v>
      </c>
      <c r="D1169" s="133" t="s">
        <v>5904</v>
      </c>
      <c r="E1169" s="133" t="s">
        <v>5907</v>
      </c>
      <c r="F1169" s="133" t="s">
        <v>5924</v>
      </c>
      <c r="G1169" s="133">
        <v>160</v>
      </c>
      <c r="H1169" s="133">
        <v>142</v>
      </c>
      <c r="I1169" s="20"/>
      <c r="J1169" s="20"/>
      <c r="K1169" s="20"/>
      <c r="L1169" s="20"/>
      <c r="M1169" s="20"/>
      <c r="N1169" s="20"/>
    </row>
    <row r="1170" spans="1:14" x14ac:dyDescent="0.35">
      <c r="A1170" s="214" t="s">
        <v>937</v>
      </c>
      <c r="B1170" s="214">
        <v>112055</v>
      </c>
      <c r="C1170" s="133" t="s">
        <v>942</v>
      </c>
      <c r="D1170" s="133" t="s">
        <v>5904</v>
      </c>
      <c r="E1170" s="133" t="s">
        <v>5907</v>
      </c>
      <c r="F1170" s="133" t="s">
        <v>5910</v>
      </c>
      <c r="G1170" s="133">
        <v>139</v>
      </c>
      <c r="H1170" s="133">
        <v>154</v>
      </c>
      <c r="I1170" s="20"/>
      <c r="J1170" s="20"/>
      <c r="K1170" s="20"/>
      <c r="L1170" s="20"/>
      <c r="M1170" s="20"/>
      <c r="N1170" s="20"/>
    </row>
    <row r="1171" spans="1:14" x14ac:dyDescent="0.35">
      <c r="A1171" s="214" t="s">
        <v>937</v>
      </c>
      <c r="B1171" s="214">
        <v>112067</v>
      </c>
      <c r="C1171" s="133" t="s">
        <v>944</v>
      </c>
      <c r="D1171" s="133" t="s">
        <v>5904</v>
      </c>
      <c r="E1171" s="133" t="s">
        <v>5907</v>
      </c>
      <c r="F1171" s="133" t="s">
        <v>5924</v>
      </c>
      <c r="G1171" s="133">
        <v>74</v>
      </c>
      <c r="H1171" s="133">
        <v>88</v>
      </c>
      <c r="I1171" s="20"/>
      <c r="J1171" s="20"/>
      <c r="K1171" s="20"/>
      <c r="L1171" s="20"/>
      <c r="M1171" s="20"/>
      <c r="N1171" s="20"/>
    </row>
    <row r="1172" spans="1:14" x14ac:dyDescent="0.35">
      <c r="A1172" s="214" t="s">
        <v>937</v>
      </c>
      <c r="B1172" s="214">
        <v>112068</v>
      </c>
      <c r="C1172" s="133" t="s">
        <v>945</v>
      </c>
      <c r="D1172" s="133" t="s">
        <v>5904</v>
      </c>
      <c r="E1172" s="133" t="s">
        <v>5902</v>
      </c>
      <c r="F1172" s="133" t="s">
        <v>5903</v>
      </c>
      <c r="G1172" s="133">
        <v>0</v>
      </c>
      <c r="H1172" s="133">
        <v>0</v>
      </c>
      <c r="I1172" s="20"/>
      <c r="J1172" s="20"/>
      <c r="K1172" s="20"/>
      <c r="L1172" s="20"/>
      <c r="M1172" s="20"/>
      <c r="N1172" s="20"/>
    </row>
    <row r="1173" spans="1:14" x14ac:dyDescent="0.35">
      <c r="A1173" s="214" t="s">
        <v>937</v>
      </c>
      <c r="B1173" s="214">
        <v>112071</v>
      </c>
      <c r="C1173" s="133" t="s">
        <v>946</v>
      </c>
      <c r="D1173" s="133" t="s">
        <v>5904</v>
      </c>
      <c r="E1173" s="133" t="s">
        <v>5902</v>
      </c>
      <c r="F1173" s="133" t="s">
        <v>5903</v>
      </c>
      <c r="G1173" s="133">
        <v>0</v>
      </c>
      <c r="H1173" s="133">
        <v>0</v>
      </c>
      <c r="I1173" s="20"/>
      <c r="J1173" s="20"/>
      <c r="K1173" s="20"/>
      <c r="L1173" s="20"/>
      <c r="M1173" s="20"/>
      <c r="N1173" s="20"/>
    </row>
    <row r="1174" spans="1:14" x14ac:dyDescent="0.35">
      <c r="A1174" s="214" t="s">
        <v>937</v>
      </c>
      <c r="B1174" s="214">
        <v>112075</v>
      </c>
      <c r="C1174" s="133" t="s">
        <v>947</v>
      </c>
      <c r="D1174" s="133" t="s">
        <v>5904</v>
      </c>
      <c r="E1174" s="133" t="s">
        <v>5902</v>
      </c>
      <c r="F1174" s="133" t="s">
        <v>5903</v>
      </c>
      <c r="G1174" s="133">
        <v>0</v>
      </c>
      <c r="H1174" s="133">
        <v>0</v>
      </c>
      <c r="I1174" s="20"/>
      <c r="J1174" s="20"/>
      <c r="K1174" s="20"/>
      <c r="L1174" s="20"/>
      <c r="M1174" s="20"/>
      <c r="N1174" s="20"/>
    </row>
    <row r="1175" spans="1:14" x14ac:dyDescent="0.35">
      <c r="A1175" s="214" t="s">
        <v>937</v>
      </c>
      <c r="B1175" s="214">
        <v>112076</v>
      </c>
      <c r="C1175" s="133" t="s">
        <v>948</v>
      </c>
      <c r="D1175" s="133" t="s">
        <v>5904</v>
      </c>
      <c r="E1175" s="133" t="s">
        <v>5902</v>
      </c>
      <c r="F1175" s="133" t="s">
        <v>5903</v>
      </c>
      <c r="G1175" s="133">
        <v>0</v>
      </c>
      <c r="H1175" s="133">
        <v>0</v>
      </c>
      <c r="I1175" s="20"/>
      <c r="J1175" s="20"/>
      <c r="K1175" s="20"/>
      <c r="L1175" s="20"/>
      <c r="M1175" s="20"/>
      <c r="N1175" s="20"/>
    </row>
    <row r="1176" spans="1:14" x14ac:dyDescent="0.35">
      <c r="A1176" s="214" t="s">
        <v>937</v>
      </c>
      <c r="B1176" s="214">
        <v>112077</v>
      </c>
      <c r="C1176" s="133" t="s">
        <v>949</v>
      </c>
      <c r="D1176" s="133" t="s">
        <v>5901</v>
      </c>
      <c r="E1176" s="133" t="s">
        <v>5902</v>
      </c>
      <c r="F1176" s="133" t="s">
        <v>5903</v>
      </c>
      <c r="G1176" s="133">
        <v>0</v>
      </c>
      <c r="H1176" s="133">
        <v>0</v>
      </c>
      <c r="I1176" s="20"/>
      <c r="J1176" s="20"/>
      <c r="K1176" s="20"/>
      <c r="L1176" s="20"/>
      <c r="M1176" s="20"/>
      <c r="N1176" s="20"/>
    </row>
    <row r="1177" spans="1:14" x14ac:dyDescent="0.35">
      <c r="A1177" s="214" t="s">
        <v>937</v>
      </c>
      <c r="B1177" s="214">
        <v>112081</v>
      </c>
      <c r="C1177" s="133" t="s">
        <v>950</v>
      </c>
      <c r="D1177" s="133" t="s">
        <v>5904</v>
      </c>
      <c r="E1177" s="133" t="s">
        <v>5902</v>
      </c>
      <c r="F1177" s="133" t="s">
        <v>5903</v>
      </c>
      <c r="G1177" s="133">
        <v>0</v>
      </c>
      <c r="H1177" s="133">
        <v>0</v>
      </c>
      <c r="I1177" s="20"/>
      <c r="J1177" s="20"/>
      <c r="K1177" s="20"/>
      <c r="L1177" s="20"/>
      <c r="M1177" s="20"/>
      <c r="N1177" s="20"/>
    </row>
    <row r="1178" spans="1:14" x14ac:dyDescent="0.35">
      <c r="A1178" s="214" t="s">
        <v>937</v>
      </c>
      <c r="B1178" s="214">
        <v>112082</v>
      </c>
      <c r="C1178" s="133" t="s">
        <v>951</v>
      </c>
      <c r="D1178" s="133" t="s">
        <v>5904</v>
      </c>
      <c r="E1178" s="133" t="s">
        <v>5902</v>
      </c>
      <c r="F1178" s="133" t="s">
        <v>5903</v>
      </c>
      <c r="G1178" s="133">
        <v>0</v>
      </c>
      <c r="H1178" s="133">
        <v>0</v>
      </c>
      <c r="I1178" s="20"/>
      <c r="J1178" s="20"/>
      <c r="K1178" s="20"/>
      <c r="L1178" s="20"/>
      <c r="M1178" s="20"/>
      <c r="N1178" s="20"/>
    </row>
    <row r="1179" spans="1:14" x14ac:dyDescent="0.35">
      <c r="A1179" s="214" t="s">
        <v>937</v>
      </c>
      <c r="B1179" s="214">
        <v>129252</v>
      </c>
      <c r="C1179" s="133" t="s">
        <v>6985</v>
      </c>
      <c r="D1179" s="133" t="s">
        <v>5904</v>
      </c>
      <c r="E1179" s="133" t="s">
        <v>5902</v>
      </c>
      <c r="F1179" s="133" t="s">
        <v>5914</v>
      </c>
      <c r="G1179" s="133">
        <v>0</v>
      </c>
      <c r="H1179" s="133">
        <v>0</v>
      </c>
      <c r="I1179" s="20"/>
      <c r="J1179" s="20"/>
      <c r="K1179" s="20"/>
      <c r="L1179" s="20"/>
      <c r="M1179" s="20"/>
      <c r="N1179" s="20"/>
    </row>
    <row r="1180" spans="1:14" x14ac:dyDescent="0.35">
      <c r="A1180" s="214" t="s">
        <v>937</v>
      </c>
      <c r="B1180" s="214">
        <v>135405</v>
      </c>
      <c r="C1180" s="133" t="s">
        <v>6986</v>
      </c>
      <c r="D1180" s="133" t="s">
        <v>5905</v>
      </c>
      <c r="E1180" s="133" t="s">
        <v>5902</v>
      </c>
      <c r="F1180" s="133" t="s">
        <v>5914</v>
      </c>
      <c r="G1180" s="133">
        <v>0</v>
      </c>
      <c r="H1180" s="133">
        <v>0</v>
      </c>
      <c r="I1180" s="20"/>
      <c r="J1180" s="20"/>
      <c r="K1180" s="20"/>
      <c r="L1180" s="20"/>
      <c r="M1180" s="20"/>
      <c r="N1180" s="20"/>
    </row>
    <row r="1181" spans="1:14" x14ac:dyDescent="0.35">
      <c r="A1181" s="214" t="s">
        <v>937</v>
      </c>
      <c r="B1181" s="214">
        <v>136383</v>
      </c>
      <c r="C1181" s="133" t="s">
        <v>952</v>
      </c>
      <c r="D1181" s="133" t="s">
        <v>5904</v>
      </c>
      <c r="E1181" s="133" t="s">
        <v>5907</v>
      </c>
      <c r="F1181" s="133" t="s">
        <v>5917</v>
      </c>
      <c r="G1181" s="133">
        <v>126</v>
      </c>
      <c r="H1181" s="133">
        <v>131</v>
      </c>
      <c r="I1181" s="20"/>
      <c r="J1181" s="20"/>
      <c r="K1181" s="20"/>
      <c r="L1181" s="20"/>
      <c r="M1181" s="20"/>
      <c r="N1181" s="20"/>
    </row>
    <row r="1182" spans="1:14" x14ac:dyDescent="0.35">
      <c r="A1182" s="214" t="s">
        <v>937</v>
      </c>
      <c r="B1182" s="214">
        <v>136524</v>
      </c>
      <c r="C1182" s="133" t="s">
        <v>953</v>
      </c>
      <c r="D1182" s="133" t="s">
        <v>5904</v>
      </c>
      <c r="E1182" s="133" t="s">
        <v>5907</v>
      </c>
      <c r="F1182" s="133" t="s">
        <v>5917</v>
      </c>
      <c r="G1182" s="133">
        <v>165</v>
      </c>
      <c r="H1182" s="133">
        <v>170</v>
      </c>
      <c r="I1182" s="20"/>
      <c r="J1182" s="20"/>
      <c r="K1182" s="20"/>
      <c r="L1182" s="20"/>
      <c r="M1182" s="20"/>
      <c r="N1182" s="20"/>
    </row>
    <row r="1183" spans="1:14" x14ac:dyDescent="0.35">
      <c r="A1183" s="214" t="s">
        <v>937</v>
      </c>
      <c r="B1183" s="214">
        <v>136533</v>
      </c>
      <c r="C1183" s="133" t="s">
        <v>954</v>
      </c>
      <c r="D1183" s="133" t="s">
        <v>5904</v>
      </c>
      <c r="E1183" s="133" t="s">
        <v>5907</v>
      </c>
      <c r="F1183" s="133" t="s">
        <v>5917</v>
      </c>
      <c r="G1183" s="133">
        <v>134</v>
      </c>
      <c r="H1183" s="133">
        <v>165</v>
      </c>
      <c r="I1183" s="20"/>
      <c r="J1183" s="20"/>
      <c r="K1183" s="20"/>
      <c r="L1183" s="20"/>
      <c r="M1183" s="20"/>
      <c r="N1183" s="20"/>
    </row>
    <row r="1184" spans="1:14" x14ac:dyDescent="0.35">
      <c r="A1184" s="214" t="s">
        <v>937</v>
      </c>
      <c r="B1184" s="214">
        <v>136567</v>
      </c>
      <c r="C1184" s="133" t="s">
        <v>955</v>
      </c>
      <c r="D1184" s="133" t="s">
        <v>5904</v>
      </c>
      <c r="E1184" s="133" t="s">
        <v>5907</v>
      </c>
      <c r="F1184" s="133" t="s">
        <v>5917</v>
      </c>
      <c r="G1184" s="133">
        <v>88</v>
      </c>
      <c r="H1184" s="133">
        <v>144</v>
      </c>
      <c r="I1184" s="20"/>
      <c r="J1184" s="20"/>
      <c r="K1184" s="20"/>
      <c r="L1184" s="20"/>
      <c r="M1184" s="20"/>
      <c r="N1184" s="20"/>
    </row>
    <row r="1185" spans="1:14" x14ac:dyDescent="0.35">
      <c r="A1185" s="214" t="s">
        <v>937</v>
      </c>
      <c r="B1185" s="214">
        <v>136572</v>
      </c>
      <c r="C1185" s="133" t="s">
        <v>956</v>
      </c>
      <c r="D1185" s="133" t="s">
        <v>5904</v>
      </c>
      <c r="E1185" s="133" t="s">
        <v>5907</v>
      </c>
      <c r="F1185" s="133" t="s">
        <v>5917</v>
      </c>
      <c r="G1185" s="133">
        <v>64</v>
      </c>
      <c r="H1185" s="133">
        <v>63</v>
      </c>
      <c r="I1185" s="20"/>
      <c r="J1185" s="20"/>
      <c r="K1185" s="20"/>
      <c r="L1185" s="20"/>
      <c r="M1185" s="20"/>
      <c r="N1185" s="20"/>
    </row>
    <row r="1186" spans="1:14" x14ac:dyDescent="0.35">
      <c r="A1186" s="214" t="s">
        <v>937</v>
      </c>
      <c r="B1186" s="214">
        <v>136573</v>
      </c>
      <c r="C1186" s="133" t="s">
        <v>957</v>
      </c>
      <c r="D1186" s="133" t="s">
        <v>5904</v>
      </c>
      <c r="E1186" s="133" t="s">
        <v>5907</v>
      </c>
      <c r="F1186" s="133" t="s">
        <v>5917</v>
      </c>
      <c r="G1186" s="133">
        <v>137</v>
      </c>
      <c r="H1186" s="133">
        <v>160</v>
      </c>
      <c r="I1186" s="20"/>
      <c r="J1186" s="20"/>
      <c r="K1186" s="20"/>
      <c r="L1186" s="20"/>
      <c r="M1186" s="20"/>
      <c r="N1186" s="20"/>
    </row>
    <row r="1187" spans="1:14" x14ac:dyDescent="0.35">
      <c r="A1187" s="214" t="s">
        <v>937</v>
      </c>
      <c r="B1187" s="214">
        <v>136575</v>
      </c>
      <c r="C1187" s="133" t="s">
        <v>6458</v>
      </c>
      <c r="D1187" s="133" t="s">
        <v>5904</v>
      </c>
      <c r="E1187" s="133" t="s">
        <v>5907</v>
      </c>
      <c r="F1187" s="133" t="s">
        <v>5917</v>
      </c>
      <c r="G1187" s="133">
        <v>96</v>
      </c>
      <c r="H1187" s="133">
        <v>120</v>
      </c>
      <c r="I1187" s="20"/>
      <c r="J1187" s="20"/>
      <c r="K1187" s="20"/>
      <c r="L1187" s="20"/>
      <c r="M1187" s="20"/>
      <c r="N1187" s="20"/>
    </row>
    <row r="1188" spans="1:14" x14ac:dyDescent="0.35">
      <c r="A1188" s="214" t="s">
        <v>937</v>
      </c>
      <c r="B1188" s="214">
        <v>136614</v>
      </c>
      <c r="C1188" s="133" t="s">
        <v>958</v>
      </c>
      <c r="D1188" s="133" t="s">
        <v>5904</v>
      </c>
      <c r="E1188" s="133" t="s">
        <v>5907</v>
      </c>
      <c r="F1188" s="133" t="s">
        <v>5917</v>
      </c>
      <c r="G1188" s="133">
        <v>52</v>
      </c>
      <c r="H1188" s="133">
        <v>44</v>
      </c>
      <c r="I1188" s="20"/>
      <c r="J1188" s="20"/>
      <c r="K1188" s="20"/>
      <c r="L1188" s="20"/>
      <c r="M1188" s="20"/>
      <c r="N1188" s="20"/>
    </row>
    <row r="1189" spans="1:14" x14ac:dyDescent="0.35">
      <c r="A1189" s="214" t="s">
        <v>937</v>
      </c>
      <c r="B1189" s="214">
        <v>136852</v>
      </c>
      <c r="C1189" s="133" t="s">
        <v>959</v>
      </c>
      <c r="D1189" s="133" t="s">
        <v>5904</v>
      </c>
      <c r="E1189" s="133" t="s">
        <v>5907</v>
      </c>
      <c r="F1189" s="133" t="s">
        <v>5917</v>
      </c>
      <c r="G1189" s="133">
        <v>117</v>
      </c>
      <c r="H1189" s="133">
        <v>111</v>
      </c>
      <c r="I1189" s="20"/>
      <c r="J1189" s="20"/>
      <c r="K1189" s="20"/>
      <c r="L1189" s="20"/>
      <c r="M1189" s="20"/>
      <c r="N1189" s="20"/>
    </row>
    <row r="1190" spans="1:14" x14ac:dyDescent="0.35">
      <c r="A1190" s="214" t="s">
        <v>937</v>
      </c>
      <c r="B1190" s="214">
        <v>136873</v>
      </c>
      <c r="C1190" s="133" t="s">
        <v>960</v>
      </c>
      <c r="D1190" s="133" t="s">
        <v>5904</v>
      </c>
      <c r="E1190" s="133" t="s">
        <v>5907</v>
      </c>
      <c r="F1190" s="133" t="s">
        <v>5917</v>
      </c>
      <c r="G1190" s="133">
        <v>124</v>
      </c>
      <c r="H1190" s="133">
        <v>82</v>
      </c>
      <c r="I1190" s="20"/>
      <c r="J1190" s="20"/>
      <c r="K1190" s="20"/>
      <c r="L1190" s="20"/>
      <c r="M1190" s="20"/>
      <c r="N1190" s="20"/>
    </row>
    <row r="1191" spans="1:14" x14ac:dyDescent="0.35">
      <c r="A1191" s="214" t="s">
        <v>937</v>
      </c>
      <c r="B1191" s="214">
        <v>137223</v>
      </c>
      <c r="C1191" s="133" t="s">
        <v>961</v>
      </c>
      <c r="D1191" s="133" t="s">
        <v>5904</v>
      </c>
      <c r="E1191" s="133" t="s">
        <v>5907</v>
      </c>
      <c r="F1191" s="133" t="s">
        <v>5917</v>
      </c>
      <c r="G1191" s="133">
        <v>82</v>
      </c>
      <c r="H1191" s="133">
        <v>78</v>
      </c>
      <c r="I1191" s="20"/>
      <c r="J1191" s="20"/>
      <c r="K1191" s="20"/>
      <c r="L1191" s="20"/>
      <c r="M1191" s="20"/>
      <c r="N1191" s="20"/>
    </row>
    <row r="1192" spans="1:14" x14ac:dyDescent="0.35">
      <c r="A1192" s="214" t="s">
        <v>937</v>
      </c>
      <c r="B1192" s="214">
        <v>137478</v>
      </c>
      <c r="C1192" s="133" t="s">
        <v>962</v>
      </c>
      <c r="D1192" s="133" t="s">
        <v>5904</v>
      </c>
      <c r="E1192" s="133" t="s">
        <v>5912</v>
      </c>
      <c r="F1192" s="133" t="s">
        <v>5920</v>
      </c>
      <c r="G1192" s="133">
        <v>10</v>
      </c>
      <c r="H1192" s="133">
        <v>25</v>
      </c>
      <c r="I1192" s="20"/>
      <c r="J1192" s="20"/>
      <c r="K1192" s="20"/>
      <c r="L1192" s="20"/>
      <c r="M1192" s="20"/>
      <c r="N1192" s="20"/>
    </row>
    <row r="1193" spans="1:14" x14ac:dyDescent="0.35">
      <c r="A1193" s="214" t="s">
        <v>937</v>
      </c>
      <c r="B1193" s="214">
        <v>137839</v>
      </c>
      <c r="C1193" s="133" t="s">
        <v>963</v>
      </c>
      <c r="D1193" s="133" t="s">
        <v>5904</v>
      </c>
      <c r="E1193" s="133" t="s">
        <v>5907</v>
      </c>
      <c r="F1193" s="133" t="s">
        <v>5917</v>
      </c>
      <c r="G1193" s="133">
        <v>65</v>
      </c>
      <c r="H1193" s="133">
        <v>56</v>
      </c>
      <c r="I1193" s="20"/>
      <c r="J1193" s="20"/>
      <c r="K1193" s="20"/>
      <c r="L1193" s="20"/>
      <c r="M1193" s="20"/>
      <c r="N1193" s="20"/>
    </row>
    <row r="1194" spans="1:14" x14ac:dyDescent="0.35">
      <c r="A1194" s="214" t="s">
        <v>937</v>
      </c>
      <c r="B1194" s="214">
        <v>138024</v>
      </c>
      <c r="C1194" s="133" t="s">
        <v>964</v>
      </c>
      <c r="D1194" s="133" t="s">
        <v>5904</v>
      </c>
      <c r="E1194" s="133" t="s">
        <v>5907</v>
      </c>
      <c r="F1194" s="133" t="s">
        <v>5917</v>
      </c>
      <c r="G1194" s="133">
        <v>107</v>
      </c>
      <c r="H1194" s="133">
        <v>113</v>
      </c>
      <c r="I1194" s="20"/>
      <c r="J1194" s="20"/>
      <c r="K1194" s="20"/>
      <c r="L1194" s="20"/>
      <c r="M1194" s="20"/>
      <c r="N1194" s="20"/>
    </row>
    <row r="1195" spans="1:14" x14ac:dyDescent="0.35">
      <c r="A1195" s="214" t="s">
        <v>937</v>
      </c>
      <c r="B1195" s="214">
        <v>139155</v>
      </c>
      <c r="C1195" s="133" t="s">
        <v>965</v>
      </c>
      <c r="D1195" s="133" t="s">
        <v>5904</v>
      </c>
      <c r="E1195" s="133" t="s">
        <v>5907</v>
      </c>
      <c r="F1195" s="133" t="s">
        <v>5917</v>
      </c>
      <c r="G1195" s="133">
        <v>145</v>
      </c>
      <c r="H1195" s="133">
        <v>138</v>
      </c>
      <c r="I1195" s="20"/>
      <c r="J1195" s="20"/>
      <c r="K1195" s="20"/>
      <c r="L1195" s="20"/>
      <c r="M1195" s="20"/>
      <c r="N1195" s="20"/>
    </row>
    <row r="1196" spans="1:14" x14ac:dyDescent="0.35">
      <c r="A1196" s="214" t="s">
        <v>937</v>
      </c>
      <c r="B1196" s="214">
        <v>139740</v>
      </c>
      <c r="C1196" s="133" t="s">
        <v>966</v>
      </c>
      <c r="D1196" s="133" t="s">
        <v>5904</v>
      </c>
      <c r="E1196" s="133" t="s">
        <v>5906</v>
      </c>
      <c r="F1196" s="133" t="s">
        <v>5921</v>
      </c>
      <c r="G1196" s="133">
        <v>1</v>
      </c>
      <c r="H1196" s="133">
        <v>1</v>
      </c>
      <c r="I1196" s="20"/>
      <c r="J1196" s="20"/>
      <c r="K1196" s="20"/>
      <c r="L1196" s="20"/>
      <c r="M1196" s="20"/>
      <c r="N1196" s="20"/>
    </row>
    <row r="1197" spans="1:14" x14ac:dyDescent="0.35">
      <c r="A1197" s="214" t="s">
        <v>937</v>
      </c>
      <c r="B1197" s="214">
        <v>139741</v>
      </c>
      <c r="C1197" s="133" t="s">
        <v>967</v>
      </c>
      <c r="D1197" s="133" t="s">
        <v>5904</v>
      </c>
      <c r="E1197" s="133" t="s">
        <v>5906</v>
      </c>
      <c r="F1197" s="133" t="s">
        <v>5921</v>
      </c>
      <c r="G1197" s="133">
        <v>1</v>
      </c>
      <c r="H1197" s="133">
        <v>0</v>
      </c>
      <c r="I1197" s="20"/>
      <c r="J1197" s="20"/>
      <c r="K1197" s="20"/>
      <c r="L1197" s="20"/>
      <c r="M1197" s="20"/>
      <c r="N1197" s="20"/>
    </row>
    <row r="1198" spans="1:14" x14ac:dyDescent="0.35">
      <c r="A1198" s="214" t="s">
        <v>937</v>
      </c>
      <c r="B1198" s="214">
        <v>139745</v>
      </c>
      <c r="C1198" s="133" t="s">
        <v>968</v>
      </c>
      <c r="D1198" s="133" t="s">
        <v>5904</v>
      </c>
      <c r="E1198" s="133" t="s">
        <v>5906</v>
      </c>
      <c r="F1198" s="133" t="s">
        <v>5921</v>
      </c>
      <c r="G1198" s="133">
        <v>0</v>
      </c>
      <c r="H1198" s="133">
        <v>0</v>
      </c>
      <c r="I1198" s="20"/>
      <c r="J1198" s="20"/>
      <c r="K1198" s="20"/>
      <c r="L1198" s="20"/>
      <c r="M1198" s="20"/>
      <c r="N1198" s="20"/>
    </row>
    <row r="1199" spans="1:14" x14ac:dyDescent="0.35">
      <c r="A1199" s="214" t="s">
        <v>937</v>
      </c>
      <c r="B1199" s="214">
        <v>139758</v>
      </c>
      <c r="C1199" s="133" t="s">
        <v>969</v>
      </c>
      <c r="D1199" s="133" t="s">
        <v>5904</v>
      </c>
      <c r="E1199" s="133" t="s">
        <v>5906</v>
      </c>
      <c r="F1199" s="133" t="s">
        <v>5921</v>
      </c>
      <c r="G1199" s="133">
        <v>0</v>
      </c>
      <c r="H1199" s="133">
        <v>0</v>
      </c>
      <c r="I1199" s="20"/>
      <c r="J1199" s="20"/>
      <c r="K1199" s="20"/>
      <c r="L1199" s="20"/>
      <c r="M1199" s="20"/>
      <c r="N1199" s="20"/>
    </row>
    <row r="1200" spans="1:14" x14ac:dyDescent="0.35">
      <c r="A1200" s="214" t="s">
        <v>937</v>
      </c>
      <c r="B1200" s="214">
        <v>139759</v>
      </c>
      <c r="C1200" s="133" t="s">
        <v>970</v>
      </c>
      <c r="D1200" s="133" t="s">
        <v>5904</v>
      </c>
      <c r="E1200" s="133" t="s">
        <v>5906</v>
      </c>
      <c r="F1200" s="133" t="s">
        <v>5921</v>
      </c>
      <c r="G1200" s="133">
        <v>0</v>
      </c>
      <c r="H1200" s="133">
        <v>0</v>
      </c>
      <c r="I1200" s="20"/>
      <c r="J1200" s="20"/>
      <c r="K1200" s="20"/>
      <c r="L1200" s="20"/>
      <c r="M1200" s="20"/>
      <c r="N1200" s="20"/>
    </row>
    <row r="1201" spans="1:14" x14ac:dyDescent="0.35">
      <c r="A1201" s="214" t="s">
        <v>937</v>
      </c>
      <c r="B1201" s="214">
        <v>139760</v>
      </c>
      <c r="C1201" s="133" t="s">
        <v>971</v>
      </c>
      <c r="D1201" s="133" t="s">
        <v>5904</v>
      </c>
      <c r="E1201" s="133" t="s">
        <v>5906</v>
      </c>
      <c r="F1201" s="133" t="s">
        <v>5921</v>
      </c>
      <c r="G1201" s="133">
        <v>0</v>
      </c>
      <c r="H1201" s="133">
        <v>0</v>
      </c>
      <c r="I1201" s="20"/>
      <c r="J1201" s="20"/>
      <c r="K1201" s="20"/>
      <c r="L1201" s="20"/>
      <c r="M1201" s="20"/>
      <c r="N1201" s="20"/>
    </row>
    <row r="1202" spans="1:14" x14ac:dyDescent="0.35">
      <c r="A1202" s="214" t="s">
        <v>937</v>
      </c>
      <c r="B1202" s="214">
        <v>139761</v>
      </c>
      <c r="C1202" s="133" t="s">
        <v>972</v>
      </c>
      <c r="D1202" s="133" t="s">
        <v>5904</v>
      </c>
      <c r="E1202" s="133" t="s">
        <v>5906</v>
      </c>
      <c r="F1202" s="133" t="s">
        <v>5921</v>
      </c>
      <c r="G1202" s="133">
        <v>0</v>
      </c>
      <c r="H1202" s="133">
        <v>0</v>
      </c>
      <c r="I1202" s="20"/>
      <c r="J1202" s="20"/>
      <c r="K1202" s="20"/>
      <c r="L1202" s="20"/>
      <c r="M1202" s="20"/>
      <c r="N1202" s="20"/>
    </row>
    <row r="1203" spans="1:14" x14ac:dyDescent="0.35">
      <c r="A1203" s="214" t="s">
        <v>937</v>
      </c>
      <c r="B1203" s="214">
        <v>140675</v>
      </c>
      <c r="C1203" s="133" t="s">
        <v>973</v>
      </c>
      <c r="D1203" s="133" t="s">
        <v>5904</v>
      </c>
      <c r="E1203" s="133" t="s">
        <v>5907</v>
      </c>
      <c r="F1203" s="133" t="s">
        <v>5908</v>
      </c>
      <c r="G1203" s="133">
        <v>53</v>
      </c>
      <c r="H1203" s="133">
        <v>61</v>
      </c>
      <c r="I1203" s="20"/>
      <c r="J1203" s="20"/>
      <c r="K1203" s="20"/>
      <c r="L1203" s="20"/>
      <c r="M1203" s="20"/>
      <c r="N1203" s="20"/>
    </row>
    <row r="1204" spans="1:14" x14ac:dyDescent="0.35">
      <c r="A1204" s="214" t="s">
        <v>937</v>
      </c>
      <c r="B1204" s="214">
        <v>140836</v>
      </c>
      <c r="C1204" s="133" t="s">
        <v>974</v>
      </c>
      <c r="D1204" s="133" t="s">
        <v>5904</v>
      </c>
      <c r="E1204" s="133" t="s">
        <v>5907</v>
      </c>
      <c r="F1204" s="133" t="s">
        <v>5908</v>
      </c>
      <c r="G1204" s="133">
        <v>60</v>
      </c>
      <c r="H1204" s="133">
        <v>70</v>
      </c>
      <c r="I1204" s="20"/>
      <c r="J1204" s="20"/>
      <c r="K1204" s="20"/>
      <c r="L1204" s="20"/>
      <c r="M1204" s="20"/>
      <c r="N1204" s="20"/>
    </row>
    <row r="1205" spans="1:14" x14ac:dyDescent="0.35">
      <c r="A1205" s="214" t="s">
        <v>937</v>
      </c>
      <c r="B1205" s="214">
        <v>140942</v>
      </c>
      <c r="C1205" s="133" t="s">
        <v>975</v>
      </c>
      <c r="D1205" s="133" t="s">
        <v>5904</v>
      </c>
      <c r="E1205" s="133" t="s">
        <v>5902</v>
      </c>
      <c r="F1205" s="133" t="s">
        <v>5914</v>
      </c>
      <c r="G1205" s="133">
        <v>0</v>
      </c>
      <c r="H1205" s="133">
        <v>0</v>
      </c>
      <c r="I1205" s="20"/>
      <c r="J1205" s="20"/>
      <c r="K1205" s="20"/>
      <c r="L1205" s="20"/>
      <c r="M1205" s="20"/>
      <c r="N1205" s="20"/>
    </row>
    <row r="1206" spans="1:14" x14ac:dyDescent="0.35">
      <c r="A1206" s="214" t="s">
        <v>937</v>
      </c>
      <c r="B1206" s="214">
        <v>143166</v>
      </c>
      <c r="C1206" s="133" t="s">
        <v>976</v>
      </c>
      <c r="D1206" s="133" t="s">
        <v>5904</v>
      </c>
      <c r="E1206" s="133" t="s">
        <v>5912</v>
      </c>
      <c r="F1206" s="133" t="s">
        <v>5920</v>
      </c>
      <c r="G1206" s="133">
        <v>3</v>
      </c>
      <c r="H1206" s="133">
        <v>8</v>
      </c>
      <c r="I1206" s="20"/>
      <c r="J1206" s="20"/>
      <c r="K1206" s="20"/>
      <c r="L1206" s="20"/>
      <c r="M1206" s="20"/>
      <c r="N1206" s="20"/>
    </row>
    <row r="1207" spans="1:14" x14ac:dyDescent="0.35">
      <c r="A1207" s="214" t="s">
        <v>937</v>
      </c>
      <c r="B1207" s="214">
        <v>143167</v>
      </c>
      <c r="C1207" s="133" t="s">
        <v>977</v>
      </c>
      <c r="D1207" s="133" t="s">
        <v>5904</v>
      </c>
      <c r="E1207" s="133" t="s">
        <v>5912</v>
      </c>
      <c r="F1207" s="133" t="s">
        <v>5920</v>
      </c>
      <c r="G1207" s="133">
        <v>2</v>
      </c>
      <c r="H1207" s="133">
        <v>3</v>
      </c>
      <c r="I1207" s="20"/>
      <c r="J1207" s="20"/>
      <c r="K1207" s="20"/>
      <c r="L1207" s="20"/>
      <c r="M1207" s="20"/>
      <c r="N1207" s="20"/>
    </row>
    <row r="1208" spans="1:14" x14ac:dyDescent="0.35">
      <c r="A1208" s="214" t="s">
        <v>937</v>
      </c>
      <c r="B1208" s="214">
        <v>143173</v>
      </c>
      <c r="C1208" s="133" t="s">
        <v>978</v>
      </c>
      <c r="D1208" s="133" t="s">
        <v>5904</v>
      </c>
      <c r="E1208" s="133" t="s">
        <v>5912</v>
      </c>
      <c r="F1208" s="133" t="s">
        <v>5920</v>
      </c>
      <c r="G1208" s="133">
        <v>4</v>
      </c>
      <c r="H1208" s="133">
        <v>5</v>
      </c>
      <c r="I1208" s="20"/>
      <c r="J1208" s="20"/>
      <c r="K1208" s="20"/>
      <c r="L1208" s="20"/>
      <c r="M1208" s="20"/>
      <c r="N1208" s="20"/>
    </row>
    <row r="1209" spans="1:14" x14ac:dyDescent="0.35">
      <c r="A1209" s="214" t="s">
        <v>937</v>
      </c>
      <c r="B1209" s="214">
        <v>143649</v>
      </c>
      <c r="C1209" s="133" t="s">
        <v>979</v>
      </c>
      <c r="D1209" s="133" t="s">
        <v>5904</v>
      </c>
      <c r="E1209" s="133" t="s">
        <v>5907</v>
      </c>
      <c r="F1209" s="133" t="s">
        <v>5917</v>
      </c>
      <c r="G1209" s="133">
        <v>55</v>
      </c>
      <c r="H1209" s="133">
        <v>89</v>
      </c>
      <c r="I1209" s="20"/>
      <c r="J1209" s="20"/>
      <c r="K1209" s="20"/>
      <c r="L1209" s="20"/>
      <c r="M1209" s="20"/>
      <c r="N1209" s="20"/>
    </row>
    <row r="1210" spans="1:14" x14ac:dyDescent="0.35">
      <c r="A1210" s="214" t="s">
        <v>937</v>
      </c>
      <c r="B1210" s="214">
        <v>143981</v>
      </c>
      <c r="C1210" s="133" t="s">
        <v>980</v>
      </c>
      <c r="D1210" s="133" t="s">
        <v>5904</v>
      </c>
      <c r="E1210" s="133" t="s">
        <v>5907</v>
      </c>
      <c r="F1210" s="133" t="s">
        <v>5917</v>
      </c>
      <c r="G1210" s="133">
        <v>129</v>
      </c>
      <c r="H1210" s="133">
        <v>110</v>
      </c>
      <c r="I1210" s="20"/>
      <c r="J1210" s="20"/>
      <c r="K1210" s="20"/>
      <c r="L1210" s="20"/>
      <c r="M1210" s="20"/>
      <c r="N1210" s="20"/>
    </row>
    <row r="1211" spans="1:14" x14ac:dyDescent="0.35">
      <c r="A1211" s="214" t="s">
        <v>937</v>
      </c>
      <c r="B1211" s="214">
        <v>143993</v>
      </c>
      <c r="C1211" s="133" t="s">
        <v>981</v>
      </c>
      <c r="D1211" s="133" t="s">
        <v>5904</v>
      </c>
      <c r="E1211" s="133" t="s">
        <v>5907</v>
      </c>
      <c r="F1211" s="133" t="s">
        <v>5917</v>
      </c>
      <c r="G1211" s="133">
        <v>53</v>
      </c>
      <c r="H1211" s="133">
        <v>54</v>
      </c>
      <c r="I1211" s="20"/>
      <c r="J1211" s="20"/>
      <c r="K1211" s="20"/>
      <c r="L1211" s="20"/>
      <c r="M1211" s="20"/>
      <c r="N1211" s="20"/>
    </row>
    <row r="1212" spans="1:14" x14ac:dyDescent="0.35">
      <c r="A1212" s="214" t="s">
        <v>937</v>
      </c>
      <c r="B1212" s="214">
        <v>144291</v>
      </c>
      <c r="C1212" s="133" t="s">
        <v>982</v>
      </c>
      <c r="D1212" s="133" t="s">
        <v>5904</v>
      </c>
      <c r="E1212" s="133" t="s">
        <v>5907</v>
      </c>
      <c r="F1212" s="133" t="s">
        <v>5917</v>
      </c>
      <c r="G1212" s="133">
        <v>106</v>
      </c>
      <c r="H1212" s="133">
        <v>98</v>
      </c>
      <c r="I1212" s="20"/>
      <c r="J1212" s="20"/>
      <c r="K1212" s="20"/>
      <c r="L1212" s="20"/>
      <c r="M1212" s="20"/>
      <c r="N1212" s="20"/>
    </row>
    <row r="1213" spans="1:14" x14ac:dyDescent="0.35">
      <c r="A1213" s="214" t="s">
        <v>937</v>
      </c>
      <c r="B1213" s="214">
        <v>144740</v>
      </c>
      <c r="C1213" s="133" t="s">
        <v>983</v>
      </c>
      <c r="D1213" s="133" t="s">
        <v>5904</v>
      </c>
      <c r="E1213" s="133" t="s">
        <v>5907</v>
      </c>
      <c r="F1213" s="133" t="s">
        <v>5922</v>
      </c>
      <c r="G1213" s="133">
        <v>0</v>
      </c>
      <c r="H1213" s="133">
        <v>0</v>
      </c>
      <c r="I1213" s="20"/>
      <c r="J1213" s="20"/>
      <c r="K1213" s="20"/>
      <c r="L1213" s="20"/>
      <c r="M1213" s="20"/>
      <c r="N1213" s="20"/>
    </row>
    <row r="1214" spans="1:14" x14ac:dyDescent="0.35">
      <c r="A1214" s="214" t="s">
        <v>937</v>
      </c>
      <c r="B1214" s="214">
        <v>145108</v>
      </c>
      <c r="C1214" s="133" t="s">
        <v>984</v>
      </c>
      <c r="D1214" s="133" t="s">
        <v>5904</v>
      </c>
      <c r="E1214" s="133" t="s">
        <v>5907</v>
      </c>
      <c r="F1214" s="133" t="s">
        <v>5908</v>
      </c>
      <c r="G1214" s="133">
        <v>96</v>
      </c>
      <c r="H1214" s="133">
        <v>79</v>
      </c>
      <c r="I1214" s="20"/>
      <c r="J1214" s="20"/>
      <c r="K1214" s="20"/>
      <c r="L1214" s="20"/>
      <c r="M1214" s="20"/>
      <c r="N1214" s="20"/>
    </row>
    <row r="1215" spans="1:14" x14ac:dyDescent="0.35">
      <c r="A1215" s="214" t="s">
        <v>937</v>
      </c>
      <c r="B1215" s="214">
        <v>145211</v>
      </c>
      <c r="C1215" s="133" t="s">
        <v>985</v>
      </c>
      <c r="D1215" s="133" t="s">
        <v>5904</v>
      </c>
      <c r="E1215" s="133" t="s">
        <v>5907</v>
      </c>
      <c r="F1215" s="133" t="s">
        <v>5917</v>
      </c>
      <c r="G1215" s="133">
        <v>44</v>
      </c>
      <c r="H1215" s="133">
        <v>54</v>
      </c>
      <c r="I1215" s="20"/>
      <c r="J1215" s="20"/>
      <c r="K1215" s="20"/>
      <c r="L1215" s="20"/>
      <c r="M1215" s="20"/>
      <c r="N1215" s="20"/>
    </row>
    <row r="1216" spans="1:14" x14ac:dyDescent="0.35">
      <c r="A1216" s="214" t="s">
        <v>937</v>
      </c>
      <c r="B1216" s="214">
        <v>145843</v>
      </c>
      <c r="C1216" s="133" t="s">
        <v>6118</v>
      </c>
      <c r="D1216" s="133" t="s">
        <v>5904</v>
      </c>
      <c r="E1216" s="133" t="s">
        <v>5907</v>
      </c>
      <c r="F1216" s="133" t="s">
        <v>5908</v>
      </c>
      <c r="G1216" s="133">
        <v>83</v>
      </c>
      <c r="H1216" s="133">
        <v>103</v>
      </c>
      <c r="I1216" s="20"/>
      <c r="J1216" s="20"/>
      <c r="K1216" s="20"/>
      <c r="L1216" s="20"/>
      <c r="M1216" s="20"/>
      <c r="N1216" s="20"/>
    </row>
    <row r="1217" spans="1:14" x14ac:dyDescent="0.35">
      <c r="A1217" s="214" t="s">
        <v>937</v>
      </c>
      <c r="B1217" s="214">
        <v>146325</v>
      </c>
      <c r="C1217" s="133" t="s">
        <v>943</v>
      </c>
      <c r="D1217" s="133" t="s">
        <v>5904</v>
      </c>
      <c r="E1217" s="133" t="s">
        <v>5907</v>
      </c>
      <c r="F1217" s="133" t="s">
        <v>5908</v>
      </c>
      <c r="G1217" s="133">
        <v>21</v>
      </c>
      <c r="H1217" s="133">
        <v>27</v>
      </c>
      <c r="I1217" s="20"/>
      <c r="J1217" s="20"/>
      <c r="K1217" s="20"/>
      <c r="L1217" s="20"/>
      <c r="M1217" s="20"/>
      <c r="N1217" s="20"/>
    </row>
    <row r="1218" spans="1:14" x14ac:dyDescent="0.35">
      <c r="A1218" s="214" t="s">
        <v>937</v>
      </c>
      <c r="B1218" s="214">
        <v>146408</v>
      </c>
      <c r="C1218" s="133" t="s">
        <v>6119</v>
      </c>
      <c r="D1218" s="133" t="s">
        <v>5904</v>
      </c>
      <c r="E1218" s="133" t="s">
        <v>5907</v>
      </c>
      <c r="F1218" s="133" t="s">
        <v>5917</v>
      </c>
      <c r="G1218" s="133">
        <v>48</v>
      </c>
      <c r="H1218" s="133">
        <v>50</v>
      </c>
      <c r="I1218" s="20"/>
      <c r="J1218" s="20"/>
      <c r="K1218" s="20"/>
      <c r="L1218" s="20"/>
      <c r="M1218" s="20"/>
      <c r="N1218" s="20"/>
    </row>
    <row r="1219" spans="1:14" x14ac:dyDescent="0.35">
      <c r="A1219" s="214" t="s">
        <v>937</v>
      </c>
      <c r="B1219" s="214">
        <v>147442</v>
      </c>
      <c r="C1219" s="133" t="s">
        <v>940</v>
      </c>
      <c r="D1219" s="133" t="s">
        <v>5904</v>
      </c>
      <c r="E1219" s="133" t="s">
        <v>5907</v>
      </c>
      <c r="F1219" s="133" t="s">
        <v>5908</v>
      </c>
      <c r="G1219" s="133">
        <v>96</v>
      </c>
      <c r="H1219" s="133">
        <v>73</v>
      </c>
      <c r="I1219" s="20"/>
      <c r="J1219" s="20"/>
      <c r="K1219" s="20"/>
      <c r="L1219" s="20"/>
      <c r="M1219" s="20"/>
      <c r="N1219" s="20"/>
    </row>
    <row r="1220" spans="1:14" x14ac:dyDescent="0.35">
      <c r="A1220" s="214" t="s">
        <v>937</v>
      </c>
      <c r="B1220" s="214">
        <v>148038</v>
      </c>
      <c r="C1220" s="133" t="s">
        <v>6987</v>
      </c>
      <c r="D1220" s="133" t="s">
        <v>5904</v>
      </c>
      <c r="E1220" s="133" t="s">
        <v>5902</v>
      </c>
      <c r="F1220" s="133" t="s">
        <v>5914</v>
      </c>
      <c r="G1220" s="133">
        <v>0</v>
      </c>
      <c r="H1220" s="133">
        <v>0</v>
      </c>
      <c r="I1220" s="20"/>
      <c r="J1220" s="20"/>
      <c r="K1220" s="20"/>
      <c r="L1220" s="20"/>
      <c r="M1220" s="20"/>
      <c r="N1220" s="20"/>
    </row>
    <row r="1221" spans="1:14" x14ac:dyDescent="0.35">
      <c r="A1221" s="214" t="s">
        <v>986</v>
      </c>
      <c r="B1221" s="214">
        <v>103747</v>
      </c>
      <c r="C1221" s="133" t="s">
        <v>988</v>
      </c>
      <c r="D1221" s="133" t="s">
        <v>5904</v>
      </c>
      <c r="E1221" s="133" t="s">
        <v>5902</v>
      </c>
      <c r="F1221" s="133" t="s">
        <v>5903</v>
      </c>
      <c r="G1221" s="133">
        <v>0</v>
      </c>
      <c r="H1221" s="133">
        <v>0</v>
      </c>
      <c r="I1221" s="20"/>
      <c r="J1221" s="20"/>
      <c r="K1221" s="20"/>
      <c r="L1221" s="20"/>
      <c r="M1221" s="20"/>
      <c r="N1221" s="20"/>
    </row>
    <row r="1222" spans="1:14" x14ac:dyDescent="0.35">
      <c r="A1222" s="214" t="s">
        <v>986</v>
      </c>
      <c r="B1222" s="214">
        <v>103750</v>
      </c>
      <c r="C1222" s="133" t="s">
        <v>989</v>
      </c>
      <c r="D1222" s="133" t="s">
        <v>5904</v>
      </c>
      <c r="E1222" s="133" t="s">
        <v>5902</v>
      </c>
      <c r="F1222" s="133" t="s">
        <v>5903</v>
      </c>
      <c r="G1222" s="133">
        <v>0</v>
      </c>
      <c r="H1222" s="133">
        <v>0</v>
      </c>
      <c r="I1222" s="20"/>
      <c r="J1222" s="20"/>
      <c r="K1222" s="20"/>
      <c r="L1222" s="20"/>
      <c r="M1222" s="20"/>
      <c r="N1222" s="20"/>
    </row>
    <row r="1223" spans="1:14" x14ac:dyDescent="0.35">
      <c r="A1223" s="214" t="s">
        <v>986</v>
      </c>
      <c r="B1223" s="214">
        <v>103751</v>
      </c>
      <c r="C1223" s="133" t="s">
        <v>990</v>
      </c>
      <c r="D1223" s="133" t="s">
        <v>5904</v>
      </c>
      <c r="E1223" s="133" t="s">
        <v>5902</v>
      </c>
      <c r="F1223" s="133" t="s">
        <v>5903</v>
      </c>
      <c r="G1223" s="133">
        <v>0</v>
      </c>
      <c r="H1223" s="133">
        <v>0</v>
      </c>
      <c r="I1223" s="20"/>
      <c r="J1223" s="20"/>
      <c r="K1223" s="20"/>
      <c r="L1223" s="20"/>
      <c r="M1223" s="20"/>
      <c r="N1223" s="20"/>
    </row>
    <row r="1224" spans="1:14" x14ac:dyDescent="0.35">
      <c r="A1224" s="214" t="s">
        <v>986</v>
      </c>
      <c r="B1224" s="214">
        <v>103753</v>
      </c>
      <c r="C1224" s="133" t="s">
        <v>991</v>
      </c>
      <c r="D1224" s="133" t="s">
        <v>5904</v>
      </c>
      <c r="E1224" s="133" t="s">
        <v>5902</v>
      </c>
      <c r="F1224" s="133" t="s">
        <v>5903</v>
      </c>
      <c r="G1224" s="133">
        <v>0</v>
      </c>
      <c r="H1224" s="133">
        <v>0</v>
      </c>
      <c r="I1224" s="20"/>
      <c r="J1224" s="20"/>
      <c r="K1224" s="20"/>
      <c r="L1224" s="20"/>
      <c r="M1224" s="20"/>
      <c r="N1224" s="20"/>
    </row>
    <row r="1225" spans="1:14" x14ac:dyDescent="0.35">
      <c r="A1225" s="214" t="s">
        <v>986</v>
      </c>
      <c r="B1225" s="214">
        <v>103754</v>
      </c>
      <c r="C1225" s="133" t="s">
        <v>6988</v>
      </c>
      <c r="D1225" s="133" t="s">
        <v>5904</v>
      </c>
      <c r="E1225" s="133" t="s">
        <v>5902</v>
      </c>
      <c r="F1225" s="133" t="s">
        <v>5903</v>
      </c>
      <c r="G1225" s="133">
        <v>0</v>
      </c>
      <c r="H1225" s="133">
        <v>0</v>
      </c>
      <c r="I1225" s="20"/>
      <c r="J1225" s="20"/>
      <c r="K1225" s="20"/>
      <c r="L1225" s="20"/>
      <c r="M1225" s="20"/>
      <c r="N1225" s="20"/>
    </row>
    <row r="1226" spans="1:14" x14ac:dyDescent="0.35">
      <c r="A1226" s="214" t="s">
        <v>986</v>
      </c>
      <c r="B1226" s="214">
        <v>103760</v>
      </c>
      <c r="C1226" s="133" t="s">
        <v>992</v>
      </c>
      <c r="D1226" s="133" t="s">
        <v>5904</v>
      </c>
      <c r="E1226" s="133" t="s">
        <v>5912</v>
      </c>
      <c r="F1226" s="133" t="s">
        <v>5915</v>
      </c>
      <c r="G1226" s="133">
        <v>13</v>
      </c>
      <c r="H1226" s="133">
        <v>18</v>
      </c>
      <c r="I1226" s="20"/>
      <c r="J1226" s="20"/>
      <c r="K1226" s="20"/>
      <c r="L1226" s="20"/>
      <c r="M1226" s="20"/>
      <c r="N1226" s="20"/>
    </row>
    <row r="1227" spans="1:14" x14ac:dyDescent="0.35">
      <c r="A1227" s="214" t="s">
        <v>986</v>
      </c>
      <c r="B1227" s="214">
        <v>103763</v>
      </c>
      <c r="C1227" s="133" t="s">
        <v>993</v>
      </c>
      <c r="D1227" s="133" t="s">
        <v>5904</v>
      </c>
      <c r="E1227" s="133" t="s">
        <v>5912</v>
      </c>
      <c r="F1227" s="133" t="s">
        <v>5915</v>
      </c>
      <c r="G1227" s="133">
        <v>0</v>
      </c>
      <c r="H1227" s="133">
        <v>0</v>
      </c>
      <c r="I1227" s="20"/>
      <c r="J1227" s="20"/>
      <c r="K1227" s="20"/>
      <c r="L1227" s="20"/>
      <c r="M1227" s="20"/>
      <c r="N1227" s="20"/>
    </row>
    <row r="1228" spans="1:14" x14ac:dyDescent="0.35">
      <c r="A1228" s="214" t="s">
        <v>986</v>
      </c>
      <c r="B1228" s="214">
        <v>103765</v>
      </c>
      <c r="C1228" s="133" t="s">
        <v>994</v>
      </c>
      <c r="D1228" s="133" t="s">
        <v>5904</v>
      </c>
      <c r="E1228" s="133" t="s">
        <v>5912</v>
      </c>
      <c r="F1228" s="133" t="s">
        <v>5915</v>
      </c>
      <c r="G1228" s="133">
        <v>3</v>
      </c>
      <c r="H1228" s="133">
        <v>11</v>
      </c>
      <c r="I1228" s="20"/>
      <c r="J1228" s="20"/>
      <c r="K1228" s="20"/>
      <c r="L1228" s="20"/>
      <c r="M1228" s="20"/>
      <c r="N1228" s="20"/>
    </row>
    <row r="1229" spans="1:14" x14ac:dyDescent="0.35">
      <c r="A1229" s="214" t="s">
        <v>986</v>
      </c>
      <c r="B1229" s="214">
        <v>131574</v>
      </c>
      <c r="C1229" s="133" t="s">
        <v>995</v>
      </c>
      <c r="D1229" s="133" t="s">
        <v>5904</v>
      </c>
      <c r="E1229" s="133" t="s">
        <v>5912</v>
      </c>
      <c r="F1229" s="133" t="s">
        <v>5915</v>
      </c>
      <c r="G1229" s="133">
        <v>0</v>
      </c>
      <c r="H1229" s="133">
        <v>17</v>
      </c>
      <c r="I1229" s="20"/>
      <c r="J1229" s="20"/>
      <c r="K1229" s="20"/>
      <c r="L1229" s="20"/>
      <c r="M1229" s="20"/>
      <c r="N1229" s="20"/>
    </row>
    <row r="1230" spans="1:14" x14ac:dyDescent="0.35">
      <c r="A1230" s="214" t="s">
        <v>986</v>
      </c>
      <c r="B1230" s="214">
        <v>134269</v>
      </c>
      <c r="C1230" s="133" t="s">
        <v>996</v>
      </c>
      <c r="D1230" s="133" t="s">
        <v>5904</v>
      </c>
      <c r="E1230" s="133" t="s">
        <v>5906</v>
      </c>
      <c r="F1230" s="133" t="s">
        <v>5906</v>
      </c>
      <c r="G1230" s="133">
        <v>0</v>
      </c>
      <c r="H1230" s="133">
        <v>1</v>
      </c>
      <c r="I1230" s="20"/>
      <c r="J1230" s="20"/>
      <c r="K1230" s="20"/>
      <c r="L1230" s="20"/>
      <c r="M1230" s="20"/>
      <c r="N1230" s="20"/>
    </row>
    <row r="1231" spans="1:14" x14ac:dyDescent="0.35">
      <c r="A1231" s="214" t="s">
        <v>986</v>
      </c>
      <c r="B1231" s="214">
        <v>134533</v>
      </c>
      <c r="C1231" s="133" t="s">
        <v>997</v>
      </c>
      <c r="D1231" s="133" t="s">
        <v>5904</v>
      </c>
      <c r="E1231" s="133" t="s">
        <v>5912</v>
      </c>
      <c r="F1231" s="133" t="s">
        <v>5915</v>
      </c>
      <c r="G1231" s="133">
        <v>0</v>
      </c>
      <c r="H1231" s="133">
        <v>24</v>
      </c>
      <c r="I1231" s="20"/>
      <c r="J1231" s="20"/>
      <c r="K1231" s="20"/>
      <c r="L1231" s="20"/>
      <c r="M1231" s="20"/>
      <c r="N1231" s="20"/>
    </row>
    <row r="1232" spans="1:14" x14ac:dyDescent="0.35">
      <c r="A1232" s="214" t="s">
        <v>986</v>
      </c>
      <c r="B1232" s="214">
        <v>134970</v>
      </c>
      <c r="C1232" s="133" t="s">
        <v>6120</v>
      </c>
      <c r="D1232" s="133" t="s">
        <v>5904</v>
      </c>
      <c r="E1232" s="133" t="s">
        <v>5906</v>
      </c>
      <c r="F1232" s="133" t="s">
        <v>5906</v>
      </c>
      <c r="G1232" s="133">
        <v>0</v>
      </c>
      <c r="H1232" s="133">
        <v>0</v>
      </c>
      <c r="I1232" s="20"/>
      <c r="J1232" s="20"/>
      <c r="K1232" s="20"/>
      <c r="L1232" s="20"/>
      <c r="M1232" s="20"/>
      <c r="N1232" s="20"/>
    </row>
    <row r="1233" spans="1:14" x14ac:dyDescent="0.35">
      <c r="A1233" s="214" t="s">
        <v>986</v>
      </c>
      <c r="B1233" s="214">
        <v>135335</v>
      </c>
      <c r="C1233" s="133" t="s">
        <v>998</v>
      </c>
      <c r="D1233" s="133" t="s">
        <v>5904</v>
      </c>
      <c r="E1233" s="133" t="s">
        <v>5907</v>
      </c>
      <c r="F1233" s="133" t="s">
        <v>5908</v>
      </c>
      <c r="G1233" s="133">
        <v>83</v>
      </c>
      <c r="H1233" s="133">
        <v>84</v>
      </c>
      <c r="I1233" s="20"/>
      <c r="J1233" s="20"/>
      <c r="K1233" s="20"/>
      <c r="L1233" s="20"/>
      <c r="M1233" s="20"/>
      <c r="N1233" s="20"/>
    </row>
    <row r="1234" spans="1:14" x14ac:dyDescent="0.35">
      <c r="A1234" s="214" t="s">
        <v>986</v>
      </c>
      <c r="B1234" s="214">
        <v>135569</v>
      </c>
      <c r="C1234" s="133" t="s">
        <v>999</v>
      </c>
      <c r="D1234" s="133" t="s">
        <v>5904</v>
      </c>
      <c r="E1234" s="133" t="s">
        <v>5912</v>
      </c>
      <c r="F1234" s="133" t="s">
        <v>5915</v>
      </c>
      <c r="G1234" s="133">
        <v>0</v>
      </c>
      <c r="H1234" s="133">
        <v>0</v>
      </c>
      <c r="I1234" s="20"/>
      <c r="J1234" s="20"/>
      <c r="K1234" s="20"/>
      <c r="L1234" s="20"/>
      <c r="M1234" s="20"/>
      <c r="N1234" s="20"/>
    </row>
    <row r="1235" spans="1:14" x14ac:dyDescent="0.35">
      <c r="A1235" s="214" t="s">
        <v>986</v>
      </c>
      <c r="B1235" s="214">
        <v>136126</v>
      </c>
      <c r="C1235" s="133" t="s">
        <v>1000</v>
      </c>
      <c r="D1235" s="133" t="s">
        <v>5904</v>
      </c>
      <c r="E1235" s="133" t="s">
        <v>5907</v>
      </c>
      <c r="F1235" s="133" t="s">
        <v>5908</v>
      </c>
      <c r="G1235" s="133">
        <v>79</v>
      </c>
      <c r="H1235" s="133">
        <v>132</v>
      </c>
      <c r="I1235" s="20"/>
      <c r="J1235" s="20"/>
      <c r="K1235" s="20"/>
      <c r="L1235" s="20"/>
      <c r="M1235" s="20"/>
      <c r="N1235" s="20"/>
    </row>
    <row r="1236" spans="1:14" x14ac:dyDescent="0.35">
      <c r="A1236" s="214" t="s">
        <v>986</v>
      </c>
      <c r="B1236" s="214">
        <v>136963</v>
      </c>
      <c r="C1236" s="133" t="s">
        <v>1002</v>
      </c>
      <c r="D1236" s="133" t="s">
        <v>5904</v>
      </c>
      <c r="E1236" s="133" t="s">
        <v>5907</v>
      </c>
      <c r="F1236" s="133" t="s">
        <v>5917</v>
      </c>
      <c r="G1236" s="133">
        <v>122</v>
      </c>
      <c r="H1236" s="133">
        <v>117</v>
      </c>
      <c r="I1236" s="20"/>
      <c r="J1236" s="20"/>
      <c r="K1236" s="20"/>
      <c r="L1236" s="20"/>
      <c r="M1236" s="20"/>
      <c r="N1236" s="20"/>
    </row>
    <row r="1237" spans="1:14" x14ac:dyDescent="0.35">
      <c r="A1237" s="214" t="s">
        <v>986</v>
      </c>
      <c r="B1237" s="214">
        <v>137209</v>
      </c>
      <c r="C1237" s="133" t="s">
        <v>1003</v>
      </c>
      <c r="D1237" s="133" t="s">
        <v>5904</v>
      </c>
      <c r="E1237" s="133" t="s">
        <v>5907</v>
      </c>
      <c r="F1237" s="133" t="s">
        <v>5917</v>
      </c>
      <c r="G1237" s="133">
        <v>95</v>
      </c>
      <c r="H1237" s="133">
        <v>106</v>
      </c>
      <c r="I1237" s="20"/>
      <c r="J1237" s="20"/>
      <c r="K1237" s="20"/>
      <c r="L1237" s="20"/>
      <c r="M1237" s="20"/>
      <c r="N1237" s="20"/>
    </row>
    <row r="1238" spans="1:14" x14ac:dyDescent="0.35">
      <c r="A1238" s="214" t="s">
        <v>986</v>
      </c>
      <c r="B1238" s="214">
        <v>137225</v>
      </c>
      <c r="C1238" s="133" t="s">
        <v>1004</v>
      </c>
      <c r="D1238" s="133" t="s">
        <v>5904</v>
      </c>
      <c r="E1238" s="133" t="s">
        <v>5907</v>
      </c>
      <c r="F1238" s="133" t="s">
        <v>5917</v>
      </c>
      <c r="G1238" s="133">
        <v>62</v>
      </c>
      <c r="H1238" s="133">
        <v>79</v>
      </c>
      <c r="I1238" s="20"/>
      <c r="J1238" s="20"/>
      <c r="K1238" s="20"/>
      <c r="L1238" s="20"/>
      <c r="M1238" s="20"/>
      <c r="N1238" s="20"/>
    </row>
    <row r="1239" spans="1:14" x14ac:dyDescent="0.35">
      <c r="A1239" s="214" t="s">
        <v>986</v>
      </c>
      <c r="B1239" s="214">
        <v>137272</v>
      </c>
      <c r="C1239" s="133" t="s">
        <v>1005</v>
      </c>
      <c r="D1239" s="133" t="s">
        <v>5904</v>
      </c>
      <c r="E1239" s="133" t="s">
        <v>5907</v>
      </c>
      <c r="F1239" s="133" t="s">
        <v>5917</v>
      </c>
      <c r="G1239" s="133">
        <v>133</v>
      </c>
      <c r="H1239" s="133">
        <v>132</v>
      </c>
      <c r="I1239" s="20"/>
      <c r="J1239" s="20"/>
      <c r="K1239" s="20"/>
      <c r="L1239" s="20"/>
      <c r="M1239" s="20"/>
      <c r="N1239" s="20"/>
    </row>
    <row r="1240" spans="1:14" x14ac:dyDescent="0.35">
      <c r="A1240" s="214" t="s">
        <v>986</v>
      </c>
      <c r="B1240" s="214">
        <v>138023</v>
      </c>
      <c r="C1240" s="133" t="s">
        <v>1006</v>
      </c>
      <c r="D1240" s="133" t="s">
        <v>5904</v>
      </c>
      <c r="E1240" s="133" t="s">
        <v>5907</v>
      </c>
      <c r="F1240" s="133" t="s">
        <v>5917</v>
      </c>
      <c r="G1240" s="133">
        <v>148</v>
      </c>
      <c r="H1240" s="133">
        <v>179</v>
      </c>
      <c r="I1240" s="20"/>
      <c r="J1240" s="20"/>
      <c r="K1240" s="20"/>
      <c r="L1240" s="20"/>
      <c r="M1240" s="20"/>
      <c r="N1240" s="20"/>
    </row>
    <row r="1241" spans="1:14" x14ac:dyDescent="0.35">
      <c r="A1241" s="214" t="s">
        <v>986</v>
      </c>
      <c r="B1241" s="214">
        <v>139292</v>
      </c>
      <c r="C1241" s="133" t="s">
        <v>1007</v>
      </c>
      <c r="D1241" s="133" t="s">
        <v>5904</v>
      </c>
      <c r="E1241" s="133" t="s">
        <v>5907</v>
      </c>
      <c r="F1241" s="133" t="s">
        <v>5917</v>
      </c>
      <c r="G1241" s="133">
        <v>116</v>
      </c>
      <c r="H1241" s="133">
        <v>125</v>
      </c>
      <c r="I1241" s="20"/>
      <c r="J1241" s="20"/>
      <c r="K1241" s="20"/>
      <c r="L1241" s="20"/>
      <c r="M1241" s="20"/>
      <c r="N1241" s="20"/>
    </row>
    <row r="1242" spans="1:14" x14ac:dyDescent="0.35">
      <c r="A1242" s="214" t="s">
        <v>986</v>
      </c>
      <c r="B1242" s="214">
        <v>139911</v>
      </c>
      <c r="C1242" s="133" t="s">
        <v>6989</v>
      </c>
      <c r="D1242" s="133" t="s">
        <v>5904</v>
      </c>
      <c r="E1242" s="133" t="s">
        <v>5912</v>
      </c>
      <c r="F1242" s="133" t="s">
        <v>5927</v>
      </c>
      <c r="G1242" s="133">
        <v>0</v>
      </c>
      <c r="H1242" s="133">
        <v>0</v>
      </c>
      <c r="I1242" s="20"/>
      <c r="J1242" s="20"/>
      <c r="K1242" s="20"/>
      <c r="L1242" s="20"/>
      <c r="M1242" s="20"/>
      <c r="N1242" s="20"/>
    </row>
    <row r="1243" spans="1:14" x14ac:dyDescent="0.35">
      <c r="A1243" s="214" t="s">
        <v>986</v>
      </c>
      <c r="B1243" s="214">
        <v>140248</v>
      </c>
      <c r="C1243" s="133" t="s">
        <v>1008</v>
      </c>
      <c r="D1243" s="133" t="s">
        <v>5904</v>
      </c>
      <c r="E1243" s="133" t="s">
        <v>5907</v>
      </c>
      <c r="F1243" s="133" t="s">
        <v>5917</v>
      </c>
      <c r="G1243" s="133">
        <v>168</v>
      </c>
      <c r="H1243" s="133">
        <v>162</v>
      </c>
      <c r="I1243" s="20"/>
      <c r="J1243" s="20"/>
      <c r="K1243" s="20"/>
      <c r="L1243" s="20"/>
      <c r="M1243" s="20"/>
      <c r="N1243" s="20"/>
    </row>
    <row r="1244" spans="1:14" x14ac:dyDescent="0.35">
      <c r="A1244" s="214" t="s">
        <v>986</v>
      </c>
      <c r="B1244" s="214">
        <v>140366</v>
      </c>
      <c r="C1244" s="133" t="s">
        <v>1009</v>
      </c>
      <c r="D1244" s="133" t="s">
        <v>5904</v>
      </c>
      <c r="E1244" s="133" t="s">
        <v>5907</v>
      </c>
      <c r="F1244" s="133" t="s">
        <v>5908</v>
      </c>
      <c r="G1244" s="133">
        <v>82</v>
      </c>
      <c r="H1244" s="133">
        <v>98</v>
      </c>
      <c r="I1244" s="20"/>
      <c r="J1244" s="20"/>
      <c r="K1244" s="20"/>
      <c r="L1244" s="20"/>
      <c r="M1244" s="20"/>
      <c r="N1244" s="20"/>
    </row>
    <row r="1245" spans="1:14" x14ac:dyDescent="0.35">
      <c r="A1245" s="214" t="s">
        <v>986</v>
      </c>
      <c r="B1245" s="214">
        <v>140958</v>
      </c>
      <c r="C1245" s="133" t="s">
        <v>1010</v>
      </c>
      <c r="D1245" s="133" t="s">
        <v>5901</v>
      </c>
      <c r="E1245" s="133" t="s">
        <v>5907</v>
      </c>
      <c r="F1245" s="133" t="s">
        <v>5916</v>
      </c>
      <c r="G1245" s="133">
        <v>121</v>
      </c>
      <c r="H1245" s="133">
        <v>0</v>
      </c>
      <c r="I1245" s="20"/>
      <c r="J1245" s="20"/>
      <c r="K1245" s="20"/>
      <c r="L1245" s="20"/>
      <c r="M1245" s="20"/>
      <c r="N1245" s="20"/>
    </row>
    <row r="1246" spans="1:14" x14ac:dyDescent="0.35">
      <c r="A1246" s="214" t="s">
        <v>986</v>
      </c>
      <c r="B1246" s="214">
        <v>140961</v>
      </c>
      <c r="C1246" s="133" t="s">
        <v>1011</v>
      </c>
      <c r="D1246" s="133" t="s">
        <v>5904</v>
      </c>
      <c r="E1246" s="133" t="s">
        <v>5907</v>
      </c>
      <c r="F1246" s="133" t="s">
        <v>5926</v>
      </c>
      <c r="G1246" s="133">
        <v>0</v>
      </c>
      <c r="H1246" s="133">
        <v>0</v>
      </c>
      <c r="I1246" s="20"/>
      <c r="J1246" s="20"/>
      <c r="K1246" s="20"/>
      <c r="L1246" s="20"/>
      <c r="M1246" s="20"/>
      <c r="N1246" s="20"/>
    </row>
    <row r="1247" spans="1:14" x14ac:dyDescent="0.35">
      <c r="A1247" s="214" t="s">
        <v>986</v>
      </c>
      <c r="B1247" s="214">
        <v>141104</v>
      </c>
      <c r="C1247" s="133" t="s">
        <v>1012</v>
      </c>
      <c r="D1247" s="133" t="s">
        <v>5904</v>
      </c>
      <c r="E1247" s="133" t="s">
        <v>5907</v>
      </c>
      <c r="F1247" s="133" t="s">
        <v>5916</v>
      </c>
      <c r="G1247" s="133">
        <v>16</v>
      </c>
      <c r="H1247" s="133">
        <v>25</v>
      </c>
      <c r="I1247" s="20"/>
      <c r="J1247" s="20"/>
      <c r="K1247" s="20"/>
      <c r="L1247" s="20"/>
      <c r="M1247" s="20"/>
      <c r="N1247" s="20"/>
    </row>
    <row r="1248" spans="1:14" x14ac:dyDescent="0.35">
      <c r="A1248" s="214" t="s">
        <v>986</v>
      </c>
      <c r="B1248" s="214">
        <v>141376</v>
      </c>
      <c r="C1248" s="133" t="s">
        <v>1013</v>
      </c>
      <c r="D1248" s="133" t="s">
        <v>5904</v>
      </c>
      <c r="E1248" s="133" t="s">
        <v>5912</v>
      </c>
      <c r="F1248" s="133" t="s">
        <v>5927</v>
      </c>
      <c r="G1248" s="133">
        <v>6</v>
      </c>
      <c r="H1248" s="133">
        <v>20</v>
      </c>
      <c r="I1248" s="20"/>
      <c r="J1248" s="20"/>
      <c r="K1248" s="20"/>
      <c r="L1248" s="20"/>
      <c r="M1248" s="20"/>
      <c r="N1248" s="20"/>
    </row>
    <row r="1249" spans="1:14" x14ac:dyDescent="0.35">
      <c r="A1249" s="214" t="s">
        <v>986</v>
      </c>
      <c r="B1249" s="214">
        <v>141939</v>
      </c>
      <c r="C1249" s="133" t="s">
        <v>1014</v>
      </c>
      <c r="D1249" s="133" t="s">
        <v>5904</v>
      </c>
      <c r="E1249" s="133" t="s">
        <v>5907</v>
      </c>
      <c r="F1249" s="133" t="s">
        <v>5916</v>
      </c>
      <c r="G1249" s="133">
        <v>60</v>
      </c>
      <c r="H1249" s="133">
        <v>60</v>
      </c>
      <c r="I1249" s="20"/>
      <c r="J1249" s="20"/>
      <c r="K1249" s="20"/>
      <c r="L1249" s="20"/>
      <c r="M1249" s="20"/>
      <c r="N1249" s="20"/>
    </row>
    <row r="1250" spans="1:14" x14ac:dyDescent="0.35">
      <c r="A1250" s="214" t="s">
        <v>986</v>
      </c>
      <c r="B1250" s="214">
        <v>141992</v>
      </c>
      <c r="C1250" s="133" t="s">
        <v>195</v>
      </c>
      <c r="D1250" s="133" t="s">
        <v>5904</v>
      </c>
      <c r="E1250" s="133" t="s">
        <v>5907</v>
      </c>
      <c r="F1250" s="133" t="s">
        <v>5908</v>
      </c>
      <c r="G1250" s="133">
        <v>110</v>
      </c>
      <c r="H1250" s="133">
        <v>128</v>
      </c>
      <c r="I1250" s="20"/>
      <c r="J1250" s="20"/>
      <c r="K1250" s="20"/>
      <c r="L1250" s="20"/>
      <c r="M1250" s="20"/>
      <c r="N1250" s="20"/>
    </row>
    <row r="1251" spans="1:14" x14ac:dyDescent="0.35">
      <c r="A1251" s="214" t="s">
        <v>986</v>
      </c>
      <c r="B1251" s="214">
        <v>142339</v>
      </c>
      <c r="C1251" s="133" t="s">
        <v>1015</v>
      </c>
      <c r="D1251" s="133" t="s">
        <v>5904</v>
      </c>
      <c r="E1251" s="133" t="s">
        <v>5907</v>
      </c>
      <c r="F1251" s="133" t="s">
        <v>5917</v>
      </c>
      <c r="G1251" s="133">
        <v>72</v>
      </c>
      <c r="H1251" s="133">
        <v>90</v>
      </c>
      <c r="I1251" s="20"/>
      <c r="J1251" s="20"/>
      <c r="K1251" s="20"/>
      <c r="L1251" s="20"/>
      <c r="M1251" s="20"/>
      <c r="N1251" s="20"/>
    </row>
    <row r="1252" spans="1:14" x14ac:dyDescent="0.35">
      <c r="A1252" s="214" t="s">
        <v>986</v>
      </c>
      <c r="B1252" s="214">
        <v>142960</v>
      </c>
      <c r="C1252" s="133" t="s">
        <v>1016</v>
      </c>
      <c r="D1252" s="133" t="s">
        <v>5904</v>
      </c>
      <c r="E1252" s="133" t="s">
        <v>5907</v>
      </c>
      <c r="F1252" s="133" t="s">
        <v>5917</v>
      </c>
      <c r="G1252" s="133">
        <v>70</v>
      </c>
      <c r="H1252" s="133">
        <v>78</v>
      </c>
      <c r="I1252" s="20"/>
      <c r="J1252" s="20"/>
      <c r="K1252" s="20"/>
      <c r="L1252" s="20"/>
      <c r="M1252" s="20"/>
      <c r="N1252" s="20"/>
    </row>
    <row r="1253" spans="1:14" x14ac:dyDescent="0.35">
      <c r="A1253" s="214" t="s">
        <v>986</v>
      </c>
      <c r="B1253" s="214">
        <v>143105</v>
      </c>
      <c r="C1253" s="133" t="s">
        <v>6459</v>
      </c>
      <c r="D1253" s="133" t="s">
        <v>5904</v>
      </c>
      <c r="E1253" s="133" t="s">
        <v>5902</v>
      </c>
      <c r="F1253" s="133" t="s">
        <v>5903</v>
      </c>
      <c r="G1253" s="133">
        <v>0</v>
      </c>
      <c r="H1253" s="133">
        <v>0</v>
      </c>
      <c r="I1253" s="20"/>
      <c r="J1253" s="20"/>
      <c r="K1253" s="20"/>
      <c r="L1253" s="20"/>
      <c r="M1253" s="20"/>
      <c r="N1253" s="20"/>
    </row>
    <row r="1254" spans="1:14" x14ac:dyDescent="0.35">
      <c r="A1254" s="214" t="s">
        <v>986</v>
      </c>
      <c r="B1254" s="214">
        <v>145179</v>
      </c>
      <c r="C1254" s="133" t="s">
        <v>1017</v>
      </c>
      <c r="D1254" s="133" t="s">
        <v>5904</v>
      </c>
      <c r="E1254" s="133" t="s">
        <v>5907</v>
      </c>
      <c r="F1254" s="133" t="s">
        <v>5908</v>
      </c>
      <c r="G1254" s="133">
        <v>89</v>
      </c>
      <c r="H1254" s="133">
        <v>91</v>
      </c>
      <c r="I1254" s="20"/>
      <c r="J1254" s="20"/>
      <c r="K1254" s="20"/>
      <c r="L1254" s="20"/>
      <c r="M1254" s="20"/>
      <c r="N1254" s="20"/>
    </row>
    <row r="1255" spans="1:14" x14ac:dyDescent="0.35">
      <c r="A1255" s="214" t="s">
        <v>986</v>
      </c>
      <c r="B1255" s="214">
        <v>146436</v>
      </c>
      <c r="C1255" s="133" t="s">
        <v>6121</v>
      </c>
      <c r="D1255" s="133" t="s">
        <v>5904</v>
      </c>
      <c r="E1255" s="133" t="s">
        <v>5907</v>
      </c>
      <c r="F1255" s="133" t="s">
        <v>5908</v>
      </c>
      <c r="G1255" s="133">
        <v>97</v>
      </c>
      <c r="H1255" s="133">
        <v>86</v>
      </c>
      <c r="I1255" s="20"/>
      <c r="J1255" s="20"/>
      <c r="K1255" s="20"/>
      <c r="L1255" s="20"/>
      <c r="M1255" s="20"/>
      <c r="N1255" s="20"/>
    </row>
    <row r="1256" spans="1:14" x14ac:dyDescent="0.35">
      <c r="A1256" s="214" t="s">
        <v>986</v>
      </c>
      <c r="B1256" s="214">
        <v>147345</v>
      </c>
      <c r="C1256" s="133" t="s">
        <v>987</v>
      </c>
      <c r="D1256" s="133" t="s">
        <v>5904</v>
      </c>
      <c r="E1256" s="133" t="s">
        <v>5907</v>
      </c>
      <c r="F1256" s="133" t="s">
        <v>5917</v>
      </c>
      <c r="G1256" s="133">
        <v>92</v>
      </c>
      <c r="H1256" s="133">
        <v>90</v>
      </c>
      <c r="I1256" s="20"/>
      <c r="J1256" s="20"/>
      <c r="K1256" s="20"/>
      <c r="L1256" s="20"/>
      <c r="M1256" s="20"/>
      <c r="N1256" s="20"/>
    </row>
    <row r="1257" spans="1:14" x14ac:dyDescent="0.35">
      <c r="A1257" s="214" t="s">
        <v>986</v>
      </c>
      <c r="B1257" s="214">
        <v>147346</v>
      </c>
      <c r="C1257" s="133" t="s">
        <v>510</v>
      </c>
      <c r="D1257" s="133" t="s">
        <v>5904</v>
      </c>
      <c r="E1257" s="133" t="s">
        <v>5907</v>
      </c>
      <c r="F1257" s="133" t="s">
        <v>5917</v>
      </c>
      <c r="G1257" s="133">
        <v>129</v>
      </c>
      <c r="H1257" s="133">
        <v>120</v>
      </c>
      <c r="I1257" s="20"/>
      <c r="J1257" s="20"/>
      <c r="K1257" s="20"/>
      <c r="L1257" s="20"/>
      <c r="M1257" s="20"/>
      <c r="N1257" s="20"/>
    </row>
    <row r="1258" spans="1:14" x14ac:dyDescent="0.35">
      <c r="A1258" s="214" t="s">
        <v>986</v>
      </c>
      <c r="B1258" s="214">
        <v>148079</v>
      </c>
      <c r="C1258" s="133" t="s">
        <v>6990</v>
      </c>
      <c r="D1258" s="133" t="s">
        <v>5904</v>
      </c>
      <c r="E1258" s="133" t="s">
        <v>5902</v>
      </c>
      <c r="F1258" s="133" t="s">
        <v>5914</v>
      </c>
      <c r="G1258" s="133">
        <v>0</v>
      </c>
      <c r="H1258" s="133">
        <v>0</v>
      </c>
      <c r="I1258" s="20"/>
      <c r="J1258" s="20"/>
      <c r="K1258" s="20"/>
      <c r="L1258" s="20"/>
      <c r="M1258" s="20"/>
      <c r="N1258" s="20"/>
    </row>
    <row r="1259" spans="1:14" x14ac:dyDescent="0.35">
      <c r="A1259" s="214" t="s">
        <v>986</v>
      </c>
      <c r="B1259" s="214">
        <v>148429</v>
      </c>
      <c r="C1259" s="133" t="s">
        <v>1001</v>
      </c>
      <c r="D1259" s="133" t="s">
        <v>5904</v>
      </c>
      <c r="E1259" s="133" t="s">
        <v>5907</v>
      </c>
      <c r="F1259" s="133" t="s">
        <v>5917</v>
      </c>
      <c r="G1259" s="133">
        <v>84</v>
      </c>
      <c r="H1259" s="133">
        <v>55</v>
      </c>
      <c r="I1259" s="20"/>
      <c r="J1259" s="20"/>
      <c r="K1259" s="20"/>
      <c r="L1259" s="20"/>
      <c r="M1259" s="20"/>
      <c r="N1259" s="20"/>
    </row>
    <row r="1260" spans="1:14" x14ac:dyDescent="0.35">
      <c r="A1260" s="214" t="s">
        <v>1018</v>
      </c>
      <c r="B1260" s="214">
        <v>101706</v>
      </c>
      <c r="C1260" s="133" t="s">
        <v>1019</v>
      </c>
      <c r="D1260" s="133" t="s">
        <v>5904</v>
      </c>
      <c r="E1260" s="133" t="s">
        <v>5906</v>
      </c>
      <c r="F1260" s="133" t="s">
        <v>5906</v>
      </c>
      <c r="G1260" s="133">
        <v>0</v>
      </c>
      <c r="H1260" s="133">
        <v>1</v>
      </c>
      <c r="I1260" s="20"/>
      <c r="J1260" s="20"/>
      <c r="K1260" s="20"/>
      <c r="L1260" s="20"/>
      <c r="M1260" s="20"/>
      <c r="N1260" s="20"/>
    </row>
    <row r="1261" spans="1:14" x14ac:dyDescent="0.35">
      <c r="A1261" s="214" t="s">
        <v>1018</v>
      </c>
      <c r="B1261" s="214">
        <v>101811</v>
      </c>
      <c r="C1261" s="133" t="s">
        <v>1020</v>
      </c>
      <c r="D1261" s="133" t="s">
        <v>5904</v>
      </c>
      <c r="E1261" s="133" t="s">
        <v>5907</v>
      </c>
      <c r="F1261" s="133" t="s">
        <v>5911</v>
      </c>
      <c r="G1261" s="133">
        <v>66</v>
      </c>
      <c r="H1261" s="133">
        <v>54</v>
      </c>
      <c r="I1261" s="20"/>
      <c r="J1261" s="20"/>
      <c r="K1261" s="20"/>
      <c r="L1261" s="20"/>
      <c r="M1261" s="20"/>
      <c r="N1261" s="20"/>
    </row>
    <row r="1262" spans="1:14" x14ac:dyDescent="0.35">
      <c r="A1262" s="214" t="s">
        <v>1018</v>
      </c>
      <c r="B1262" s="214">
        <v>101814</v>
      </c>
      <c r="C1262" s="133" t="s">
        <v>1021</v>
      </c>
      <c r="D1262" s="133" t="s">
        <v>5904</v>
      </c>
      <c r="E1262" s="133" t="s">
        <v>5907</v>
      </c>
      <c r="F1262" s="133" t="s">
        <v>5911</v>
      </c>
      <c r="G1262" s="133">
        <v>51</v>
      </c>
      <c r="H1262" s="133">
        <v>31</v>
      </c>
      <c r="I1262" s="20"/>
      <c r="J1262" s="20"/>
      <c r="K1262" s="20"/>
      <c r="L1262" s="20"/>
      <c r="M1262" s="20"/>
      <c r="N1262" s="20"/>
    </row>
    <row r="1263" spans="1:14" x14ac:dyDescent="0.35">
      <c r="A1263" s="214" t="s">
        <v>1018</v>
      </c>
      <c r="B1263" s="214">
        <v>101821</v>
      </c>
      <c r="C1263" s="133" t="s">
        <v>1022</v>
      </c>
      <c r="D1263" s="133" t="s">
        <v>5904</v>
      </c>
      <c r="E1263" s="133" t="s">
        <v>5907</v>
      </c>
      <c r="F1263" s="133" t="s">
        <v>5911</v>
      </c>
      <c r="G1263" s="133">
        <v>32</v>
      </c>
      <c r="H1263" s="133">
        <v>38</v>
      </c>
      <c r="I1263" s="20"/>
      <c r="J1263" s="20"/>
      <c r="K1263" s="20"/>
      <c r="L1263" s="20"/>
      <c r="M1263" s="20"/>
      <c r="N1263" s="20"/>
    </row>
    <row r="1264" spans="1:14" x14ac:dyDescent="0.35">
      <c r="A1264" s="214" t="s">
        <v>1018</v>
      </c>
      <c r="B1264" s="214">
        <v>101823</v>
      </c>
      <c r="C1264" s="133" t="s">
        <v>1023</v>
      </c>
      <c r="D1264" s="133" t="s">
        <v>5901</v>
      </c>
      <c r="E1264" s="133" t="s">
        <v>5907</v>
      </c>
      <c r="F1264" s="133" t="s">
        <v>5911</v>
      </c>
      <c r="G1264" s="133">
        <v>154</v>
      </c>
      <c r="H1264" s="133">
        <v>0</v>
      </c>
      <c r="I1264" s="20"/>
      <c r="J1264" s="20"/>
      <c r="K1264" s="20"/>
      <c r="L1264" s="20"/>
      <c r="M1264" s="20"/>
      <c r="N1264" s="20"/>
    </row>
    <row r="1265" spans="1:14" x14ac:dyDescent="0.35">
      <c r="A1265" s="214" t="s">
        <v>1018</v>
      </c>
      <c r="B1265" s="214">
        <v>101829</v>
      </c>
      <c r="C1265" s="133" t="s">
        <v>1024</v>
      </c>
      <c r="D1265" s="133" t="s">
        <v>5905</v>
      </c>
      <c r="E1265" s="133" t="s">
        <v>5902</v>
      </c>
      <c r="F1265" s="133" t="s">
        <v>5903</v>
      </c>
      <c r="G1265" s="133">
        <v>0</v>
      </c>
      <c r="H1265" s="133">
        <v>0</v>
      </c>
      <c r="I1265" s="20"/>
      <c r="J1265" s="20"/>
      <c r="K1265" s="20"/>
      <c r="L1265" s="20"/>
      <c r="M1265" s="20"/>
      <c r="N1265" s="20"/>
    </row>
    <row r="1266" spans="1:14" x14ac:dyDescent="0.35">
      <c r="A1266" s="214" t="s">
        <v>1018</v>
      </c>
      <c r="B1266" s="214">
        <v>101831</v>
      </c>
      <c r="C1266" s="133" t="s">
        <v>6991</v>
      </c>
      <c r="D1266" s="133" t="s">
        <v>5905</v>
      </c>
      <c r="E1266" s="133" t="s">
        <v>5902</v>
      </c>
      <c r="F1266" s="133" t="s">
        <v>5903</v>
      </c>
      <c r="G1266" s="133">
        <v>0</v>
      </c>
      <c r="H1266" s="133">
        <v>0</v>
      </c>
      <c r="I1266" s="20"/>
      <c r="J1266" s="20"/>
      <c r="K1266" s="20"/>
      <c r="L1266" s="20"/>
      <c r="M1266" s="20"/>
      <c r="N1266" s="20"/>
    </row>
    <row r="1267" spans="1:14" x14ac:dyDescent="0.35">
      <c r="A1267" s="214" t="s">
        <v>1018</v>
      </c>
      <c r="B1267" s="214">
        <v>101834</v>
      </c>
      <c r="C1267" s="133" t="s">
        <v>1025</v>
      </c>
      <c r="D1267" s="133" t="s">
        <v>5904</v>
      </c>
      <c r="E1267" s="133" t="s">
        <v>5902</v>
      </c>
      <c r="F1267" s="133" t="s">
        <v>5903</v>
      </c>
      <c r="G1267" s="133">
        <v>0</v>
      </c>
      <c r="H1267" s="133">
        <v>0</v>
      </c>
      <c r="I1267" s="20"/>
      <c r="J1267" s="20"/>
      <c r="K1267" s="20"/>
      <c r="L1267" s="20"/>
      <c r="M1267" s="20"/>
      <c r="N1267" s="20"/>
    </row>
    <row r="1268" spans="1:14" x14ac:dyDescent="0.35">
      <c r="A1268" s="214" t="s">
        <v>1018</v>
      </c>
      <c r="B1268" s="214">
        <v>101835</v>
      </c>
      <c r="C1268" s="133" t="s">
        <v>1026</v>
      </c>
      <c r="D1268" s="133" t="s">
        <v>5904</v>
      </c>
      <c r="E1268" s="133" t="s">
        <v>5902</v>
      </c>
      <c r="F1268" s="133" t="s">
        <v>5903</v>
      </c>
      <c r="G1268" s="133">
        <v>0</v>
      </c>
      <c r="H1268" s="133">
        <v>0</v>
      </c>
      <c r="I1268" s="20"/>
      <c r="J1268" s="20"/>
      <c r="K1268" s="20"/>
      <c r="L1268" s="20"/>
      <c r="M1268" s="20"/>
      <c r="N1268" s="20"/>
    </row>
    <row r="1269" spans="1:14" x14ac:dyDescent="0.35">
      <c r="A1269" s="214" t="s">
        <v>1018</v>
      </c>
      <c r="B1269" s="214">
        <v>101837</v>
      </c>
      <c r="C1269" s="133" t="s">
        <v>1027</v>
      </c>
      <c r="D1269" s="133" t="s">
        <v>5905</v>
      </c>
      <c r="E1269" s="133" t="s">
        <v>5902</v>
      </c>
      <c r="F1269" s="133" t="s">
        <v>5903</v>
      </c>
      <c r="G1269" s="133">
        <v>0</v>
      </c>
      <c r="H1269" s="133">
        <v>0</v>
      </c>
      <c r="I1269" s="20"/>
      <c r="J1269" s="20"/>
      <c r="K1269" s="20"/>
      <c r="L1269" s="20"/>
      <c r="M1269" s="20"/>
      <c r="N1269" s="20"/>
    </row>
    <row r="1270" spans="1:14" x14ac:dyDescent="0.35">
      <c r="A1270" s="214" t="s">
        <v>1018</v>
      </c>
      <c r="B1270" s="214">
        <v>101839</v>
      </c>
      <c r="C1270" s="133" t="s">
        <v>1028</v>
      </c>
      <c r="D1270" s="133" t="s">
        <v>5904</v>
      </c>
      <c r="E1270" s="133" t="s">
        <v>5902</v>
      </c>
      <c r="F1270" s="133" t="s">
        <v>5903</v>
      </c>
      <c r="G1270" s="133">
        <v>0</v>
      </c>
      <c r="H1270" s="133">
        <v>0</v>
      </c>
      <c r="I1270" s="20"/>
      <c r="J1270" s="20"/>
      <c r="K1270" s="20"/>
      <c r="L1270" s="20"/>
      <c r="M1270" s="20"/>
      <c r="N1270" s="20"/>
    </row>
    <row r="1271" spans="1:14" x14ac:dyDescent="0.35">
      <c r="A1271" s="214" t="s">
        <v>1018</v>
      </c>
      <c r="B1271" s="214">
        <v>101842</v>
      </c>
      <c r="C1271" s="133" t="s">
        <v>6992</v>
      </c>
      <c r="D1271" s="133" t="s">
        <v>5904</v>
      </c>
      <c r="E1271" s="133" t="s">
        <v>5902</v>
      </c>
      <c r="F1271" s="133" t="s">
        <v>5903</v>
      </c>
      <c r="G1271" s="133">
        <v>0</v>
      </c>
      <c r="H1271" s="133">
        <v>0</v>
      </c>
      <c r="I1271" s="20"/>
      <c r="J1271" s="20"/>
      <c r="K1271" s="20"/>
      <c r="L1271" s="20"/>
      <c r="M1271" s="20"/>
      <c r="N1271" s="20"/>
    </row>
    <row r="1272" spans="1:14" x14ac:dyDescent="0.35">
      <c r="A1272" s="214" t="s">
        <v>1018</v>
      </c>
      <c r="B1272" s="214">
        <v>101843</v>
      </c>
      <c r="C1272" s="133" t="s">
        <v>1029</v>
      </c>
      <c r="D1272" s="133" t="s">
        <v>5904</v>
      </c>
      <c r="E1272" s="133" t="s">
        <v>5902</v>
      </c>
      <c r="F1272" s="133" t="s">
        <v>5914</v>
      </c>
      <c r="G1272" s="133">
        <v>0</v>
      </c>
      <c r="H1272" s="133">
        <v>0</v>
      </c>
      <c r="I1272" s="20"/>
      <c r="J1272" s="20"/>
      <c r="K1272" s="20"/>
      <c r="L1272" s="20"/>
      <c r="M1272" s="20"/>
      <c r="N1272" s="20"/>
    </row>
    <row r="1273" spans="1:14" x14ac:dyDescent="0.35">
      <c r="A1273" s="214" t="s">
        <v>1018</v>
      </c>
      <c r="B1273" s="214">
        <v>101845</v>
      </c>
      <c r="C1273" s="133" t="s">
        <v>1030</v>
      </c>
      <c r="D1273" s="133" t="s">
        <v>5901</v>
      </c>
      <c r="E1273" s="133" t="s">
        <v>5902</v>
      </c>
      <c r="F1273" s="133" t="s">
        <v>5903</v>
      </c>
      <c r="G1273" s="133">
        <v>0</v>
      </c>
      <c r="H1273" s="133">
        <v>0</v>
      </c>
      <c r="I1273" s="20"/>
      <c r="J1273" s="20"/>
      <c r="K1273" s="20"/>
      <c r="L1273" s="20"/>
      <c r="M1273" s="20"/>
      <c r="N1273" s="20"/>
    </row>
    <row r="1274" spans="1:14" x14ac:dyDescent="0.35">
      <c r="A1274" s="214" t="s">
        <v>1018</v>
      </c>
      <c r="B1274" s="214">
        <v>101846</v>
      </c>
      <c r="C1274" s="133" t="s">
        <v>1031</v>
      </c>
      <c r="D1274" s="133" t="s">
        <v>5901</v>
      </c>
      <c r="E1274" s="133" t="s">
        <v>5902</v>
      </c>
      <c r="F1274" s="133" t="s">
        <v>5903</v>
      </c>
      <c r="G1274" s="133">
        <v>0</v>
      </c>
      <c r="H1274" s="133">
        <v>0</v>
      </c>
      <c r="I1274" s="20"/>
      <c r="J1274" s="20"/>
      <c r="K1274" s="20"/>
      <c r="L1274" s="20"/>
      <c r="M1274" s="20"/>
      <c r="N1274" s="20"/>
    </row>
    <row r="1275" spans="1:14" x14ac:dyDescent="0.35">
      <c r="A1275" s="214" t="s">
        <v>1018</v>
      </c>
      <c r="B1275" s="214">
        <v>101849</v>
      </c>
      <c r="C1275" s="133" t="s">
        <v>1032</v>
      </c>
      <c r="D1275" s="133" t="s">
        <v>5904</v>
      </c>
      <c r="E1275" s="133" t="s">
        <v>5907</v>
      </c>
      <c r="F1275" s="133" t="s">
        <v>5929</v>
      </c>
      <c r="G1275" s="133">
        <v>0</v>
      </c>
      <c r="H1275" s="133">
        <v>0</v>
      </c>
      <c r="I1275" s="20"/>
      <c r="J1275" s="20"/>
      <c r="K1275" s="20"/>
      <c r="L1275" s="20"/>
      <c r="M1275" s="20"/>
      <c r="N1275" s="20"/>
    </row>
    <row r="1276" spans="1:14" x14ac:dyDescent="0.35">
      <c r="A1276" s="214" t="s">
        <v>1018</v>
      </c>
      <c r="B1276" s="214">
        <v>101851</v>
      </c>
      <c r="C1276" s="133" t="s">
        <v>1033</v>
      </c>
      <c r="D1276" s="133" t="s">
        <v>5904</v>
      </c>
      <c r="E1276" s="133" t="s">
        <v>5912</v>
      </c>
      <c r="F1276" s="133" t="s">
        <v>5915</v>
      </c>
      <c r="G1276" s="133">
        <v>15</v>
      </c>
      <c r="H1276" s="133">
        <v>28</v>
      </c>
      <c r="I1276" s="20"/>
      <c r="J1276" s="20"/>
      <c r="K1276" s="20"/>
      <c r="L1276" s="20"/>
      <c r="M1276" s="20"/>
      <c r="N1276" s="20"/>
    </row>
    <row r="1277" spans="1:14" x14ac:dyDescent="0.35">
      <c r="A1277" s="214" t="s">
        <v>1018</v>
      </c>
      <c r="B1277" s="214">
        <v>101852</v>
      </c>
      <c r="C1277" s="133" t="s">
        <v>1034</v>
      </c>
      <c r="D1277" s="133" t="s">
        <v>5904</v>
      </c>
      <c r="E1277" s="133" t="s">
        <v>5912</v>
      </c>
      <c r="F1277" s="133" t="s">
        <v>5915</v>
      </c>
      <c r="G1277" s="133">
        <v>8</v>
      </c>
      <c r="H1277" s="133">
        <v>7</v>
      </c>
      <c r="I1277" s="20"/>
      <c r="J1277" s="20"/>
      <c r="K1277" s="20"/>
      <c r="L1277" s="20"/>
      <c r="M1277" s="20"/>
      <c r="N1277" s="20"/>
    </row>
    <row r="1278" spans="1:14" x14ac:dyDescent="0.35">
      <c r="A1278" s="214" t="s">
        <v>1018</v>
      </c>
      <c r="B1278" s="214">
        <v>101854</v>
      </c>
      <c r="C1278" s="133" t="s">
        <v>475</v>
      </c>
      <c r="D1278" s="133" t="s">
        <v>5904</v>
      </c>
      <c r="E1278" s="133" t="s">
        <v>5912</v>
      </c>
      <c r="F1278" s="133" t="s">
        <v>5915</v>
      </c>
      <c r="G1278" s="133">
        <v>0</v>
      </c>
      <c r="H1278" s="133">
        <v>0</v>
      </c>
      <c r="I1278" s="20"/>
      <c r="J1278" s="20"/>
      <c r="K1278" s="20"/>
      <c r="L1278" s="20"/>
      <c r="M1278" s="20"/>
      <c r="N1278" s="20"/>
    </row>
    <row r="1279" spans="1:14" x14ac:dyDescent="0.35">
      <c r="A1279" s="214" t="s">
        <v>1018</v>
      </c>
      <c r="B1279" s="214">
        <v>101855</v>
      </c>
      <c r="C1279" s="133" t="s">
        <v>1036</v>
      </c>
      <c r="D1279" s="133" t="s">
        <v>5904</v>
      </c>
      <c r="E1279" s="133" t="s">
        <v>5912</v>
      </c>
      <c r="F1279" s="133" t="s">
        <v>5915</v>
      </c>
      <c r="G1279" s="133">
        <v>0</v>
      </c>
      <c r="H1279" s="133">
        <v>0</v>
      </c>
      <c r="I1279" s="20"/>
      <c r="J1279" s="20"/>
      <c r="K1279" s="20"/>
      <c r="L1279" s="20"/>
      <c r="M1279" s="20"/>
      <c r="N1279" s="20"/>
    </row>
    <row r="1280" spans="1:14" x14ac:dyDescent="0.35">
      <c r="A1280" s="214" t="s">
        <v>1018</v>
      </c>
      <c r="B1280" s="214">
        <v>101856</v>
      </c>
      <c r="C1280" s="133" t="s">
        <v>1037</v>
      </c>
      <c r="D1280" s="133" t="s">
        <v>5904</v>
      </c>
      <c r="E1280" s="133" t="s">
        <v>5912</v>
      </c>
      <c r="F1280" s="133" t="s">
        <v>5915</v>
      </c>
      <c r="G1280" s="133">
        <v>6</v>
      </c>
      <c r="H1280" s="133">
        <v>7</v>
      </c>
      <c r="I1280" s="20"/>
      <c r="J1280" s="20"/>
      <c r="K1280" s="20"/>
      <c r="L1280" s="20"/>
      <c r="M1280" s="20"/>
      <c r="N1280" s="20"/>
    </row>
    <row r="1281" spans="1:14" x14ac:dyDescent="0.35">
      <c r="A1281" s="214" t="s">
        <v>1018</v>
      </c>
      <c r="B1281" s="214">
        <v>131042</v>
      </c>
      <c r="C1281" s="133" t="s">
        <v>176</v>
      </c>
      <c r="D1281" s="133" t="s">
        <v>5904</v>
      </c>
      <c r="E1281" s="133" t="s">
        <v>5902</v>
      </c>
      <c r="F1281" s="133" t="s">
        <v>5903</v>
      </c>
      <c r="G1281" s="133">
        <v>0</v>
      </c>
      <c r="H1281" s="133">
        <v>0</v>
      </c>
      <c r="I1281" s="20"/>
      <c r="J1281" s="20"/>
      <c r="K1281" s="20"/>
      <c r="L1281" s="20"/>
      <c r="M1281" s="20"/>
      <c r="N1281" s="20"/>
    </row>
    <row r="1282" spans="1:14" x14ac:dyDescent="0.35">
      <c r="A1282" s="214" t="s">
        <v>1018</v>
      </c>
      <c r="B1282" s="214">
        <v>131280</v>
      </c>
      <c r="C1282" s="133" t="s">
        <v>1038</v>
      </c>
      <c r="D1282" s="133" t="s">
        <v>5901</v>
      </c>
      <c r="E1282" s="133" t="s">
        <v>5907</v>
      </c>
      <c r="F1282" s="133" t="s">
        <v>5911</v>
      </c>
      <c r="G1282" s="133">
        <v>0</v>
      </c>
      <c r="H1282" s="133">
        <v>0</v>
      </c>
      <c r="I1282" s="20"/>
      <c r="J1282" s="20"/>
      <c r="K1282" s="20"/>
      <c r="L1282" s="20"/>
      <c r="M1282" s="20"/>
      <c r="N1282" s="20"/>
    </row>
    <row r="1283" spans="1:14" x14ac:dyDescent="0.35">
      <c r="A1283" s="214" t="s">
        <v>1018</v>
      </c>
      <c r="B1283" s="214">
        <v>132776</v>
      </c>
      <c r="C1283" s="133" t="s">
        <v>1039</v>
      </c>
      <c r="D1283" s="133" t="s">
        <v>5904</v>
      </c>
      <c r="E1283" s="133" t="s">
        <v>5902</v>
      </c>
      <c r="F1283" s="133" t="s">
        <v>5903</v>
      </c>
      <c r="G1283" s="133">
        <v>0</v>
      </c>
      <c r="H1283" s="133">
        <v>0</v>
      </c>
      <c r="I1283" s="20"/>
      <c r="J1283" s="20"/>
      <c r="K1283" s="20"/>
      <c r="L1283" s="20"/>
      <c r="M1283" s="20"/>
      <c r="N1283" s="20"/>
    </row>
    <row r="1284" spans="1:14" x14ac:dyDescent="0.35">
      <c r="A1284" s="214" t="s">
        <v>1018</v>
      </c>
      <c r="B1284" s="214">
        <v>133438</v>
      </c>
      <c r="C1284" s="133" t="s">
        <v>1040</v>
      </c>
      <c r="D1284" s="133" t="s">
        <v>5904</v>
      </c>
      <c r="E1284" s="133" t="s">
        <v>5902</v>
      </c>
      <c r="F1284" s="133" t="s">
        <v>5914</v>
      </c>
      <c r="G1284" s="133">
        <v>0</v>
      </c>
      <c r="H1284" s="133">
        <v>0</v>
      </c>
      <c r="I1284" s="20"/>
      <c r="J1284" s="20"/>
      <c r="K1284" s="20"/>
      <c r="L1284" s="20"/>
      <c r="M1284" s="20"/>
      <c r="N1284" s="20"/>
    </row>
    <row r="1285" spans="1:14" x14ac:dyDescent="0.35">
      <c r="A1285" s="214" t="s">
        <v>1018</v>
      </c>
      <c r="B1285" s="214">
        <v>133528</v>
      </c>
      <c r="C1285" s="133" t="s">
        <v>1041</v>
      </c>
      <c r="D1285" s="133" t="s">
        <v>5904</v>
      </c>
      <c r="E1285" s="133" t="s">
        <v>5902</v>
      </c>
      <c r="F1285" s="133" t="s">
        <v>5903</v>
      </c>
      <c r="G1285" s="133">
        <v>0</v>
      </c>
      <c r="H1285" s="133">
        <v>0</v>
      </c>
      <c r="I1285" s="20"/>
      <c r="J1285" s="20"/>
      <c r="K1285" s="20"/>
      <c r="L1285" s="20"/>
      <c r="M1285" s="20"/>
      <c r="N1285" s="20"/>
    </row>
    <row r="1286" spans="1:14" x14ac:dyDescent="0.35">
      <c r="A1286" s="214" t="s">
        <v>1018</v>
      </c>
      <c r="B1286" s="214">
        <v>134585</v>
      </c>
      <c r="C1286" s="133" t="s">
        <v>6993</v>
      </c>
      <c r="D1286" s="133" t="s">
        <v>5905</v>
      </c>
      <c r="E1286" s="133" t="s">
        <v>5902</v>
      </c>
      <c r="F1286" s="133" t="s">
        <v>5903</v>
      </c>
      <c r="G1286" s="133">
        <v>0</v>
      </c>
      <c r="H1286" s="133">
        <v>0</v>
      </c>
      <c r="I1286" s="20"/>
      <c r="J1286" s="20"/>
      <c r="K1286" s="20"/>
      <c r="L1286" s="20"/>
      <c r="M1286" s="20"/>
      <c r="N1286" s="20"/>
    </row>
    <row r="1287" spans="1:14" x14ac:dyDescent="0.35">
      <c r="A1287" s="214" t="s">
        <v>1018</v>
      </c>
      <c r="B1287" s="214">
        <v>134887</v>
      </c>
      <c r="C1287" s="133" t="s">
        <v>6994</v>
      </c>
      <c r="D1287" s="133" t="s">
        <v>5904</v>
      </c>
      <c r="E1287" s="133" t="s">
        <v>5902</v>
      </c>
      <c r="F1287" s="133" t="s">
        <v>5903</v>
      </c>
      <c r="G1287" s="133">
        <v>0</v>
      </c>
      <c r="H1287" s="133">
        <v>0</v>
      </c>
      <c r="I1287" s="20"/>
      <c r="J1287" s="20"/>
      <c r="K1287" s="20"/>
      <c r="L1287" s="20"/>
      <c r="M1287" s="20"/>
      <c r="N1287" s="20"/>
    </row>
    <row r="1288" spans="1:14" x14ac:dyDescent="0.35">
      <c r="A1288" s="214" t="s">
        <v>1018</v>
      </c>
      <c r="B1288" s="214">
        <v>135249</v>
      </c>
      <c r="C1288" s="133" t="s">
        <v>1042</v>
      </c>
      <c r="D1288" s="133" t="s">
        <v>5904</v>
      </c>
      <c r="E1288" s="133" t="s">
        <v>5907</v>
      </c>
      <c r="F1288" s="133" t="s">
        <v>5908</v>
      </c>
      <c r="G1288" s="133">
        <v>174</v>
      </c>
      <c r="H1288" s="133">
        <v>160</v>
      </c>
      <c r="I1288" s="20"/>
      <c r="J1288" s="20"/>
      <c r="K1288" s="20"/>
      <c r="L1288" s="20"/>
      <c r="M1288" s="20"/>
      <c r="N1288" s="20"/>
    </row>
    <row r="1289" spans="1:14" x14ac:dyDescent="0.35">
      <c r="A1289" s="214" t="s">
        <v>1018</v>
      </c>
      <c r="B1289" s="214">
        <v>135311</v>
      </c>
      <c r="C1289" s="133" t="s">
        <v>1043</v>
      </c>
      <c r="D1289" s="133" t="s">
        <v>5904</v>
      </c>
      <c r="E1289" s="133" t="s">
        <v>5907</v>
      </c>
      <c r="F1289" s="133" t="s">
        <v>5908</v>
      </c>
      <c r="G1289" s="133">
        <v>83</v>
      </c>
      <c r="H1289" s="133">
        <v>100</v>
      </c>
      <c r="I1289" s="20"/>
      <c r="J1289" s="20"/>
      <c r="K1289" s="20"/>
      <c r="L1289" s="20"/>
      <c r="M1289" s="20"/>
      <c r="N1289" s="20"/>
    </row>
    <row r="1290" spans="1:14" x14ac:dyDescent="0.35">
      <c r="A1290" s="214" t="s">
        <v>1018</v>
      </c>
      <c r="B1290" s="214">
        <v>135654</v>
      </c>
      <c r="C1290" s="133" t="s">
        <v>1044</v>
      </c>
      <c r="D1290" s="133" t="s">
        <v>5904</v>
      </c>
      <c r="E1290" s="133" t="s">
        <v>5907</v>
      </c>
      <c r="F1290" s="133" t="s">
        <v>5908</v>
      </c>
      <c r="G1290" s="133">
        <v>84</v>
      </c>
      <c r="H1290" s="133">
        <v>101</v>
      </c>
      <c r="I1290" s="20"/>
      <c r="J1290" s="20"/>
      <c r="K1290" s="20"/>
      <c r="L1290" s="20"/>
      <c r="M1290" s="20"/>
      <c r="N1290" s="20"/>
    </row>
    <row r="1291" spans="1:14" x14ac:dyDescent="0.35">
      <c r="A1291" s="214" t="s">
        <v>1018</v>
      </c>
      <c r="B1291" s="214">
        <v>135955</v>
      </c>
      <c r="C1291" s="133" t="s">
        <v>1045</v>
      </c>
      <c r="D1291" s="133" t="s">
        <v>5904</v>
      </c>
      <c r="E1291" s="133" t="s">
        <v>5907</v>
      </c>
      <c r="F1291" s="133" t="s">
        <v>5908</v>
      </c>
      <c r="G1291" s="133">
        <v>89</v>
      </c>
      <c r="H1291" s="133">
        <v>118</v>
      </c>
      <c r="I1291" s="20"/>
      <c r="J1291" s="20"/>
      <c r="K1291" s="20"/>
      <c r="L1291" s="20"/>
      <c r="M1291" s="20"/>
      <c r="N1291" s="20"/>
    </row>
    <row r="1292" spans="1:14" x14ac:dyDescent="0.35">
      <c r="A1292" s="214" t="s">
        <v>1018</v>
      </c>
      <c r="B1292" s="214">
        <v>135968</v>
      </c>
      <c r="C1292" s="133" t="s">
        <v>1046</v>
      </c>
      <c r="D1292" s="133" t="s">
        <v>5904</v>
      </c>
      <c r="E1292" s="133" t="s">
        <v>5907</v>
      </c>
      <c r="F1292" s="133" t="s">
        <v>5908</v>
      </c>
      <c r="G1292" s="133">
        <v>87</v>
      </c>
      <c r="H1292" s="133">
        <v>87</v>
      </c>
      <c r="I1292" s="20"/>
      <c r="J1292" s="20"/>
      <c r="K1292" s="20"/>
      <c r="L1292" s="20"/>
      <c r="M1292" s="20"/>
      <c r="N1292" s="20"/>
    </row>
    <row r="1293" spans="1:14" x14ac:dyDescent="0.35">
      <c r="A1293" s="214" t="s">
        <v>1018</v>
      </c>
      <c r="B1293" s="214">
        <v>136203</v>
      </c>
      <c r="C1293" s="133" t="s">
        <v>1047</v>
      </c>
      <c r="D1293" s="133" t="s">
        <v>5904</v>
      </c>
      <c r="E1293" s="133" t="s">
        <v>5907</v>
      </c>
      <c r="F1293" s="133" t="s">
        <v>5908</v>
      </c>
      <c r="G1293" s="133">
        <v>81</v>
      </c>
      <c r="H1293" s="133">
        <v>78</v>
      </c>
      <c r="I1293" s="20"/>
      <c r="J1293" s="20"/>
      <c r="K1293" s="20"/>
      <c r="L1293" s="20"/>
      <c r="M1293" s="20"/>
      <c r="N1293" s="20"/>
    </row>
    <row r="1294" spans="1:14" x14ac:dyDescent="0.35">
      <c r="A1294" s="214" t="s">
        <v>1018</v>
      </c>
      <c r="B1294" s="214">
        <v>136226</v>
      </c>
      <c r="C1294" s="133" t="s">
        <v>1024</v>
      </c>
      <c r="D1294" s="133" t="s">
        <v>5901</v>
      </c>
      <c r="E1294" s="133" t="s">
        <v>5902</v>
      </c>
      <c r="F1294" s="133" t="s">
        <v>5903</v>
      </c>
      <c r="G1294" s="133">
        <v>0</v>
      </c>
      <c r="H1294" s="133">
        <v>0</v>
      </c>
      <c r="I1294" s="20"/>
      <c r="J1294" s="20"/>
      <c r="K1294" s="20"/>
      <c r="L1294" s="20"/>
      <c r="M1294" s="20"/>
      <c r="N1294" s="20"/>
    </row>
    <row r="1295" spans="1:14" x14ac:dyDescent="0.35">
      <c r="A1295" s="214" t="s">
        <v>1018</v>
      </c>
      <c r="B1295" s="214">
        <v>137567</v>
      </c>
      <c r="C1295" s="133" t="s">
        <v>6461</v>
      </c>
      <c r="D1295" s="133" t="s">
        <v>5904</v>
      </c>
      <c r="E1295" s="133" t="s">
        <v>5902</v>
      </c>
      <c r="F1295" s="133" t="s">
        <v>5903</v>
      </c>
      <c r="G1295" s="133">
        <v>0</v>
      </c>
      <c r="H1295" s="133">
        <v>0</v>
      </c>
      <c r="I1295" s="20"/>
      <c r="J1295" s="20"/>
      <c r="K1295" s="20"/>
      <c r="L1295" s="20"/>
      <c r="M1295" s="20"/>
      <c r="N1295" s="20"/>
    </row>
    <row r="1296" spans="1:14" x14ac:dyDescent="0.35">
      <c r="A1296" s="214" t="s">
        <v>1018</v>
      </c>
      <c r="B1296" s="214">
        <v>137754</v>
      </c>
      <c r="C1296" s="133" t="s">
        <v>1048</v>
      </c>
      <c r="D1296" s="133" t="s">
        <v>5901</v>
      </c>
      <c r="E1296" s="133" t="s">
        <v>5907</v>
      </c>
      <c r="F1296" s="133" t="s">
        <v>5917</v>
      </c>
      <c r="G1296" s="133">
        <v>223</v>
      </c>
      <c r="H1296" s="133">
        <v>0</v>
      </c>
      <c r="I1296" s="20"/>
      <c r="J1296" s="20"/>
      <c r="K1296" s="20"/>
      <c r="L1296" s="20"/>
      <c r="M1296" s="20"/>
      <c r="N1296" s="20"/>
    </row>
    <row r="1297" spans="1:14" x14ac:dyDescent="0.35">
      <c r="A1297" s="214" t="s">
        <v>1018</v>
      </c>
      <c r="B1297" s="214">
        <v>137772</v>
      </c>
      <c r="C1297" s="133" t="s">
        <v>1049</v>
      </c>
      <c r="D1297" s="133" t="s">
        <v>5904</v>
      </c>
      <c r="E1297" s="133" t="s">
        <v>5907</v>
      </c>
      <c r="F1297" s="133" t="s">
        <v>5917</v>
      </c>
      <c r="G1297" s="133">
        <v>58</v>
      </c>
      <c r="H1297" s="133">
        <v>57</v>
      </c>
      <c r="I1297" s="20"/>
      <c r="J1297" s="20"/>
      <c r="K1297" s="20"/>
      <c r="L1297" s="20"/>
      <c r="M1297" s="20"/>
      <c r="N1297" s="20"/>
    </row>
    <row r="1298" spans="1:14" x14ac:dyDescent="0.35">
      <c r="A1298" s="214" t="s">
        <v>1018</v>
      </c>
      <c r="B1298" s="214">
        <v>138178</v>
      </c>
      <c r="C1298" s="133" t="s">
        <v>1050</v>
      </c>
      <c r="D1298" s="133" t="s">
        <v>5904</v>
      </c>
      <c r="E1298" s="133" t="s">
        <v>5907</v>
      </c>
      <c r="F1298" s="133" t="s">
        <v>5917</v>
      </c>
      <c r="G1298" s="133">
        <v>130</v>
      </c>
      <c r="H1298" s="133">
        <v>198</v>
      </c>
      <c r="I1298" s="20"/>
      <c r="J1298" s="20"/>
      <c r="K1298" s="20"/>
      <c r="L1298" s="20"/>
      <c r="M1298" s="20"/>
      <c r="N1298" s="20"/>
    </row>
    <row r="1299" spans="1:14" x14ac:dyDescent="0.35">
      <c r="A1299" s="214" t="s">
        <v>1018</v>
      </c>
      <c r="B1299" s="214">
        <v>138187</v>
      </c>
      <c r="C1299" s="133" t="s">
        <v>1051</v>
      </c>
      <c r="D1299" s="133" t="s">
        <v>5904</v>
      </c>
      <c r="E1299" s="133" t="s">
        <v>5907</v>
      </c>
      <c r="F1299" s="133" t="s">
        <v>5917</v>
      </c>
      <c r="G1299" s="133">
        <v>106</v>
      </c>
      <c r="H1299" s="133">
        <v>129</v>
      </c>
      <c r="I1299" s="20"/>
      <c r="J1299" s="20"/>
      <c r="K1299" s="20"/>
      <c r="L1299" s="20"/>
      <c r="M1299" s="20"/>
      <c r="N1299" s="20"/>
    </row>
    <row r="1300" spans="1:14" x14ac:dyDescent="0.35">
      <c r="A1300" s="214" t="s">
        <v>1018</v>
      </c>
      <c r="B1300" s="214">
        <v>138221</v>
      </c>
      <c r="C1300" s="133" t="s">
        <v>1052</v>
      </c>
      <c r="D1300" s="133" t="s">
        <v>5905</v>
      </c>
      <c r="E1300" s="133" t="s">
        <v>5907</v>
      </c>
      <c r="F1300" s="133" t="s">
        <v>5917</v>
      </c>
      <c r="G1300" s="133">
        <v>0</v>
      </c>
      <c r="H1300" s="133">
        <v>172</v>
      </c>
      <c r="I1300" s="20"/>
      <c r="J1300" s="20"/>
      <c r="K1300" s="20"/>
      <c r="L1300" s="20"/>
      <c r="M1300" s="20"/>
      <c r="N1300" s="20"/>
    </row>
    <row r="1301" spans="1:14" x14ac:dyDescent="0.35">
      <c r="A1301" s="214" t="s">
        <v>1018</v>
      </c>
      <c r="B1301" s="214">
        <v>139811</v>
      </c>
      <c r="C1301" s="133" t="s">
        <v>1053</v>
      </c>
      <c r="D1301" s="133" t="s">
        <v>5905</v>
      </c>
      <c r="E1301" s="133" t="s">
        <v>5902</v>
      </c>
      <c r="F1301" s="133" t="s">
        <v>5903</v>
      </c>
      <c r="G1301" s="133">
        <v>0</v>
      </c>
      <c r="H1301" s="133">
        <v>0</v>
      </c>
      <c r="I1301" s="20"/>
      <c r="J1301" s="20"/>
      <c r="K1301" s="20"/>
      <c r="L1301" s="20"/>
      <c r="M1301" s="20"/>
      <c r="N1301" s="20"/>
    </row>
    <row r="1302" spans="1:14" x14ac:dyDescent="0.35">
      <c r="A1302" s="214" t="s">
        <v>1018</v>
      </c>
      <c r="B1302" s="214">
        <v>139829</v>
      </c>
      <c r="C1302" s="133" t="s">
        <v>600</v>
      </c>
      <c r="D1302" s="133" t="s">
        <v>5904</v>
      </c>
      <c r="E1302" s="133" t="s">
        <v>5906</v>
      </c>
      <c r="F1302" s="133" t="s">
        <v>5909</v>
      </c>
      <c r="G1302" s="133">
        <v>0</v>
      </c>
      <c r="H1302" s="133">
        <v>0</v>
      </c>
      <c r="I1302" s="20"/>
      <c r="J1302" s="20"/>
      <c r="K1302" s="20"/>
      <c r="L1302" s="20"/>
      <c r="M1302" s="20"/>
      <c r="N1302" s="20"/>
    </row>
    <row r="1303" spans="1:14" x14ac:dyDescent="0.35">
      <c r="A1303" s="214" t="s">
        <v>1018</v>
      </c>
      <c r="B1303" s="214">
        <v>140209</v>
      </c>
      <c r="C1303" s="133" t="s">
        <v>1054</v>
      </c>
      <c r="D1303" s="133" t="s">
        <v>5904</v>
      </c>
      <c r="E1303" s="133" t="s">
        <v>5907</v>
      </c>
      <c r="F1303" s="133" t="s">
        <v>5908</v>
      </c>
      <c r="G1303" s="133">
        <v>20</v>
      </c>
      <c r="H1303" s="133">
        <v>31</v>
      </c>
      <c r="I1303" s="20"/>
      <c r="J1303" s="20"/>
      <c r="K1303" s="20"/>
      <c r="L1303" s="20"/>
      <c r="M1303" s="20"/>
      <c r="N1303" s="20"/>
    </row>
    <row r="1304" spans="1:14" x14ac:dyDescent="0.35">
      <c r="A1304" s="214" t="s">
        <v>1018</v>
      </c>
      <c r="B1304" s="214">
        <v>140952</v>
      </c>
      <c r="C1304" s="133" t="s">
        <v>1055</v>
      </c>
      <c r="D1304" s="133" t="s">
        <v>5904</v>
      </c>
      <c r="E1304" s="133" t="s">
        <v>5907</v>
      </c>
      <c r="F1304" s="133" t="s">
        <v>5916</v>
      </c>
      <c r="G1304" s="133">
        <v>62</v>
      </c>
      <c r="H1304" s="133">
        <v>116</v>
      </c>
      <c r="I1304" s="20"/>
      <c r="J1304" s="20"/>
      <c r="K1304" s="20"/>
      <c r="L1304" s="20"/>
      <c r="M1304" s="20"/>
      <c r="N1304" s="20"/>
    </row>
    <row r="1305" spans="1:14" x14ac:dyDescent="0.35">
      <c r="A1305" s="214" t="s">
        <v>1018</v>
      </c>
      <c r="B1305" s="214">
        <v>141210</v>
      </c>
      <c r="C1305" s="133" t="s">
        <v>1056</v>
      </c>
      <c r="D1305" s="133" t="s">
        <v>5904</v>
      </c>
      <c r="E1305" s="133" t="s">
        <v>5907</v>
      </c>
      <c r="F1305" s="133" t="s">
        <v>5908</v>
      </c>
      <c r="G1305" s="133">
        <v>70</v>
      </c>
      <c r="H1305" s="133">
        <v>74</v>
      </c>
      <c r="I1305" s="20"/>
      <c r="J1305" s="20"/>
      <c r="K1305" s="20"/>
      <c r="L1305" s="20"/>
      <c r="M1305" s="20"/>
      <c r="N1305" s="20"/>
    </row>
    <row r="1306" spans="1:14" x14ac:dyDescent="0.35">
      <c r="A1306" s="214" t="s">
        <v>1018</v>
      </c>
      <c r="B1306" s="214">
        <v>142040</v>
      </c>
      <c r="C1306" s="133" t="s">
        <v>1057</v>
      </c>
      <c r="D1306" s="133" t="s">
        <v>5904</v>
      </c>
      <c r="E1306" s="133" t="s">
        <v>5907</v>
      </c>
      <c r="F1306" s="133" t="s">
        <v>5908</v>
      </c>
      <c r="G1306" s="133">
        <v>57</v>
      </c>
      <c r="H1306" s="133">
        <v>82</v>
      </c>
      <c r="I1306" s="20"/>
      <c r="J1306" s="20"/>
      <c r="K1306" s="20"/>
      <c r="L1306" s="20"/>
      <c r="M1306" s="20"/>
      <c r="N1306" s="20"/>
    </row>
    <row r="1307" spans="1:14" x14ac:dyDescent="0.35">
      <c r="A1307" s="214" t="s">
        <v>1018</v>
      </c>
      <c r="B1307" s="214">
        <v>142621</v>
      </c>
      <c r="C1307" s="133" t="s">
        <v>1058</v>
      </c>
      <c r="D1307" s="133" t="s">
        <v>5904</v>
      </c>
      <c r="E1307" s="133" t="s">
        <v>5902</v>
      </c>
      <c r="F1307" s="133" t="s">
        <v>5914</v>
      </c>
      <c r="G1307" s="133">
        <v>0</v>
      </c>
      <c r="H1307" s="133">
        <v>0</v>
      </c>
      <c r="I1307" s="20"/>
      <c r="J1307" s="20"/>
      <c r="K1307" s="20"/>
      <c r="L1307" s="20"/>
      <c r="M1307" s="20"/>
      <c r="N1307" s="20"/>
    </row>
    <row r="1308" spans="1:14" x14ac:dyDescent="0.35">
      <c r="A1308" s="214" t="s">
        <v>1018</v>
      </c>
      <c r="B1308" s="214">
        <v>143846</v>
      </c>
      <c r="C1308" s="133" t="s">
        <v>1059</v>
      </c>
      <c r="D1308" s="133" t="s">
        <v>5904</v>
      </c>
      <c r="E1308" s="133" t="s">
        <v>5907</v>
      </c>
      <c r="F1308" s="133" t="s">
        <v>5908</v>
      </c>
      <c r="G1308" s="133">
        <v>57</v>
      </c>
      <c r="H1308" s="133">
        <v>46</v>
      </c>
      <c r="I1308" s="20"/>
      <c r="J1308" s="20"/>
      <c r="K1308" s="20"/>
      <c r="L1308" s="20"/>
      <c r="M1308" s="20"/>
      <c r="N1308" s="20"/>
    </row>
    <row r="1309" spans="1:14" x14ac:dyDescent="0.35">
      <c r="A1309" s="214" t="s">
        <v>1018</v>
      </c>
      <c r="B1309" s="214">
        <v>145197</v>
      </c>
      <c r="C1309" s="133" t="s">
        <v>6122</v>
      </c>
      <c r="D1309" s="133" t="s">
        <v>5904</v>
      </c>
      <c r="E1309" s="133" t="s">
        <v>5907</v>
      </c>
      <c r="F1309" s="133" t="s">
        <v>5922</v>
      </c>
      <c r="G1309" s="133">
        <v>0</v>
      </c>
      <c r="H1309" s="133">
        <v>0</v>
      </c>
      <c r="I1309" s="20"/>
      <c r="J1309" s="20"/>
      <c r="K1309" s="20"/>
      <c r="L1309" s="20"/>
      <c r="M1309" s="20"/>
      <c r="N1309" s="20"/>
    </row>
    <row r="1310" spans="1:14" x14ac:dyDescent="0.35">
      <c r="A1310" s="214" t="s">
        <v>1018</v>
      </c>
      <c r="B1310" s="214">
        <v>145591</v>
      </c>
      <c r="C1310" s="133" t="s">
        <v>1035</v>
      </c>
      <c r="D1310" s="133" t="s">
        <v>5904</v>
      </c>
      <c r="E1310" s="133" t="s">
        <v>5912</v>
      </c>
      <c r="F1310" s="133" t="s">
        <v>5920</v>
      </c>
      <c r="G1310" s="133">
        <v>2</v>
      </c>
      <c r="H1310" s="133">
        <v>21</v>
      </c>
      <c r="I1310" s="20"/>
      <c r="J1310" s="20"/>
      <c r="K1310" s="20"/>
      <c r="L1310" s="20"/>
      <c r="M1310" s="20"/>
      <c r="N1310" s="20"/>
    </row>
    <row r="1311" spans="1:14" x14ac:dyDescent="0.35">
      <c r="A1311" s="214" t="s">
        <v>1018</v>
      </c>
      <c r="B1311" s="214">
        <v>145875</v>
      </c>
      <c r="C1311" s="133" t="s">
        <v>6123</v>
      </c>
      <c r="D1311" s="133" t="s">
        <v>5904</v>
      </c>
      <c r="E1311" s="133" t="s">
        <v>5907</v>
      </c>
      <c r="F1311" s="133" t="s">
        <v>5916</v>
      </c>
      <c r="G1311" s="133">
        <v>81</v>
      </c>
      <c r="H1311" s="133">
        <v>99</v>
      </c>
      <c r="I1311" s="20"/>
      <c r="J1311" s="20"/>
      <c r="K1311" s="20"/>
      <c r="L1311" s="20"/>
      <c r="M1311" s="20"/>
      <c r="N1311" s="20"/>
    </row>
    <row r="1312" spans="1:14" x14ac:dyDescent="0.35">
      <c r="A1312" s="214" t="s">
        <v>1018</v>
      </c>
      <c r="B1312" s="214">
        <v>146660</v>
      </c>
      <c r="C1312" s="133" t="s">
        <v>6460</v>
      </c>
      <c r="D1312" s="133" t="s">
        <v>5905</v>
      </c>
      <c r="E1312" s="133" t="s">
        <v>5902</v>
      </c>
      <c r="F1312" s="133" t="s">
        <v>5914</v>
      </c>
      <c r="G1312" s="133">
        <v>0</v>
      </c>
      <c r="H1312" s="133">
        <v>0</v>
      </c>
      <c r="I1312" s="20"/>
      <c r="J1312" s="20"/>
      <c r="K1312" s="20"/>
      <c r="L1312" s="20"/>
      <c r="M1312" s="20"/>
      <c r="N1312" s="20"/>
    </row>
    <row r="1313" spans="1:14" x14ac:dyDescent="0.35">
      <c r="A1313" s="214" t="s">
        <v>1018</v>
      </c>
      <c r="B1313" s="214">
        <v>147027</v>
      </c>
      <c r="C1313" s="133" t="s">
        <v>6995</v>
      </c>
      <c r="D1313" s="133" t="s">
        <v>5901</v>
      </c>
      <c r="E1313" s="133" t="s">
        <v>5902</v>
      </c>
      <c r="F1313" s="133" t="s">
        <v>5903</v>
      </c>
      <c r="G1313" s="133">
        <v>0</v>
      </c>
      <c r="H1313" s="133">
        <v>0</v>
      </c>
      <c r="I1313" s="20"/>
      <c r="J1313" s="20"/>
      <c r="K1313" s="20"/>
      <c r="L1313" s="20"/>
      <c r="M1313" s="20"/>
      <c r="N1313" s="20"/>
    </row>
    <row r="1314" spans="1:14" x14ac:dyDescent="0.35">
      <c r="A1314" s="214" t="s">
        <v>1018</v>
      </c>
      <c r="B1314" s="214">
        <v>147184</v>
      </c>
      <c r="C1314" s="133" t="s">
        <v>6996</v>
      </c>
      <c r="D1314" s="133" t="s">
        <v>5904</v>
      </c>
      <c r="E1314" s="133" t="s">
        <v>5902</v>
      </c>
      <c r="F1314" s="133" t="s">
        <v>5903</v>
      </c>
      <c r="G1314" s="133">
        <v>0</v>
      </c>
      <c r="H1314" s="133">
        <v>0</v>
      </c>
      <c r="I1314" s="20"/>
      <c r="J1314" s="20"/>
      <c r="K1314" s="20"/>
      <c r="L1314" s="20"/>
      <c r="M1314" s="20"/>
      <c r="N1314" s="20"/>
    </row>
    <row r="1315" spans="1:14" x14ac:dyDescent="0.35">
      <c r="A1315" s="214" t="s">
        <v>1018</v>
      </c>
      <c r="B1315" s="214">
        <v>147832</v>
      </c>
      <c r="C1315" s="133" t="s">
        <v>6997</v>
      </c>
      <c r="D1315" s="133" t="s">
        <v>5904</v>
      </c>
      <c r="E1315" s="133" t="s">
        <v>5907</v>
      </c>
      <c r="F1315" s="133" t="s">
        <v>5916</v>
      </c>
      <c r="G1315" s="133">
        <v>84</v>
      </c>
      <c r="H1315" s="133">
        <v>94</v>
      </c>
      <c r="I1315" s="20"/>
      <c r="J1315" s="20"/>
      <c r="K1315" s="20"/>
      <c r="L1315" s="20"/>
      <c r="M1315" s="20"/>
      <c r="N1315" s="20"/>
    </row>
    <row r="1316" spans="1:14" x14ac:dyDescent="0.35">
      <c r="A1316" s="214" t="s">
        <v>1018</v>
      </c>
      <c r="B1316" s="214">
        <v>147874</v>
      </c>
      <c r="C1316" s="133" t="s">
        <v>6998</v>
      </c>
      <c r="D1316" s="133" t="s">
        <v>5904</v>
      </c>
      <c r="E1316" s="133" t="s">
        <v>5912</v>
      </c>
      <c r="F1316" s="133" t="s">
        <v>5925</v>
      </c>
      <c r="G1316" s="133">
        <v>4</v>
      </c>
      <c r="H1316" s="133">
        <v>17</v>
      </c>
      <c r="I1316" s="20"/>
      <c r="J1316" s="20"/>
      <c r="K1316" s="20"/>
      <c r="L1316" s="20"/>
      <c r="M1316" s="20"/>
      <c r="N1316" s="20"/>
    </row>
    <row r="1317" spans="1:14" x14ac:dyDescent="0.35">
      <c r="A1317" s="214" t="s">
        <v>1018</v>
      </c>
      <c r="B1317" s="214">
        <v>147986</v>
      </c>
      <c r="C1317" s="133" t="s">
        <v>1255</v>
      </c>
      <c r="D1317" s="133" t="s">
        <v>5904</v>
      </c>
      <c r="E1317" s="133" t="s">
        <v>5902</v>
      </c>
      <c r="F1317" s="133" t="s">
        <v>5903</v>
      </c>
      <c r="G1317" s="133">
        <v>0</v>
      </c>
      <c r="H1317" s="133">
        <v>0</v>
      </c>
      <c r="I1317" s="20"/>
      <c r="J1317" s="20"/>
      <c r="K1317" s="20"/>
      <c r="L1317" s="20"/>
      <c r="M1317" s="20"/>
      <c r="N1317" s="20"/>
    </row>
    <row r="1318" spans="1:14" x14ac:dyDescent="0.35">
      <c r="A1318" s="214" t="s">
        <v>1018</v>
      </c>
      <c r="B1318" s="214">
        <v>148043</v>
      </c>
      <c r="C1318" s="133" t="s">
        <v>6999</v>
      </c>
      <c r="D1318" s="133" t="s">
        <v>5904</v>
      </c>
      <c r="E1318" s="133" t="s">
        <v>5902</v>
      </c>
      <c r="F1318" s="133" t="s">
        <v>5903</v>
      </c>
      <c r="G1318" s="133">
        <v>0</v>
      </c>
      <c r="H1318" s="133">
        <v>0</v>
      </c>
      <c r="I1318" s="20"/>
      <c r="J1318" s="20"/>
      <c r="K1318" s="20"/>
      <c r="L1318" s="20"/>
      <c r="M1318" s="20"/>
      <c r="N1318" s="20"/>
    </row>
    <row r="1319" spans="1:14" x14ac:dyDescent="0.35">
      <c r="A1319" s="214" t="s">
        <v>1060</v>
      </c>
      <c r="B1319" s="214">
        <v>112095</v>
      </c>
      <c r="C1319" s="133" t="s">
        <v>1061</v>
      </c>
      <c r="D1319" s="133" t="s">
        <v>5904</v>
      </c>
      <c r="E1319" s="133" t="s">
        <v>5906</v>
      </c>
      <c r="F1319" s="133" t="s">
        <v>5906</v>
      </c>
      <c r="G1319" s="133">
        <v>0</v>
      </c>
      <c r="H1319" s="133">
        <v>1</v>
      </c>
      <c r="I1319" s="20"/>
      <c r="J1319" s="20"/>
      <c r="K1319" s="20"/>
      <c r="L1319" s="20"/>
      <c r="M1319" s="20"/>
      <c r="N1319" s="20"/>
    </row>
    <row r="1320" spans="1:14" x14ac:dyDescent="0.35">
      <c r="A1320" s="214" t="s">
        <v>1060</v>
      </c>
      <c r="B1320" s="214">
        <v>112096</v>
      </c>
      <c r="C1320" s="133" t="s">
        <v>1062</v>
      </c>
      <c r="D1320" s="133" t="s">
        <v>5904</v>
      </c>
      <c r="E1320" s="133" t="s">
        <v>5906</v>
      </c>
      <c r="F1320" s="133" t="s">
        <v>5906</v>
      </c>
      <c r="G1320" s="133">
        <v>0</v>
      </c>
      <c r="H1320" s="133">
        <v>1</v>
      </c>
      <c r="I1320" s="20"/>
      <c r="J1320" s="20"/>
      <c r="K1320" s="20"/>
      <c r="L1320" s="20"/>
      <c r="M1320" s="20"/>
      <c r="N1320" s="20"/>
    </row>
    <row r="1321" spans="1:14" x14ac:dyDescent="0.35">
      <c r="A1321" s="214" t="s">
        <v>1060</v>
      </c>
      <c r="B1321" s="214">
        <v>112098</v>
      </c>
      <c r="C1321" s="133" t="s">
        <v>1063</v>
      </c>
      <c r="D1321" s="133" t="s">
        <v>5904</v>
      </c>
      <c r="E1321" s="133" t="s">
        <v>5906</v>
      </c>
      <c r="F1321" s="133" t="s">
        <v>5906</v>
      </c>
      <c r="G1321" s="133">
        <v>2</v>
      </c>
      <c r="H1321" s="133">
        <v>0</v>
      </c>
      <c r="I1321" s="20"/>
      <c r="J1321" s="20"/>
      <c r="K1321" s="20"/>
      <c r="L1321" s="20"/>
      <c r="M1321" s="20"/>
      <c r="N1321" s="20"/>
    </row>
    <row r="1322" spans="1:14" x14ac:dyDescent="0.35">
      <c r="A1322" s="214" t="s">
        <v>1060</v>
      </c>
      <c r="B1322" s="214">
        <v>112375</v>
      </c>
      <c r="C1322" s="133" t="s">
        <v>1064</v>
      </c>
      <c r="D1322" s="133" t="s">
        <v>5904</v>
      </c>
      <c r="E1322" s="133" t="s">
        <v>5907</v>
      </c>
      <c r="F1322" s="133" t="s">
        <v>5910</v>
      </c>
      <c r="G1322" s="133">
        <v>13</v>
      </c>
      <c r="H1322" s="133">
        <v>21</v>
      </c>
      <c r="I1322" s="20"/>
      <c r="J1322" s="20"/>
      <c r="K1322" s="20"/>
      <c r="L1322" s="20"/>
      <c r="M1322" s="20"/>
      <c r="N1322" s="20"/>
    </row>
    <row r="1323" spans="1:14" x14ac:dyDescent="0.35">
      <c r="A1323" s="214" t="s">
        <v>1060</v>
      </c>
      <c r="B1323" s="214">
        <v>112377</v>
      </c>
      <c r="C1323" s="133" t="s">
        <v>6465</v>
      </c>
      <c r="D1323" s="133" t="s">
        <v>5904</v>
      </c>
      <c r="E1323" s="133" t="s">
        <v>5907</v>
      </c>
      <c r="F1323" s="133" t="s">
        <v>5910</v>
      </c>
      <c r="G1323" s="133">
        <v>5</v>
      </c>
      <c r="H1323" s="133">
        <v>18</v>
      </c>
      <c r="I1323" s="20"/>
      <c r="J1323" s="20"/>
      <c r="K1323" s="20"/>
      <c r="L1323" s="20"/>
      <c r="M1323" s="20"/>
      <c r="N1323" s="20"/>
    </row>
    <row r="1324" spans="1:14" x14ac:dyDescent="0.35">
      <c r="A1324" s="214" t="s">
        <v>1060</v>
      </c>
      <c r="B1324" s="214">
        <v>112378</v>
      </c>
      <c r="C1324" s="133" t="s">
        <v>1065</v>
      </c>
      <c r="D1324" s="133" t="s">
        <v>5904</v>
      </c>
      <c r="E1324" s="133" t="s">
        <v>5907</v>
      </c>
      <c r="F1324" s="133" t="s">
        <v>5924</v>
      </c>
      <c r="G1324" s="133">
        <v>5</v>
      </c>
      <c r="H1324" s="133">
        <v>10</v>
      </c>
      <c r="I1324" s="20"/>
      <c r="J1324" s="20"/>
      <c r="K1324" s="20"/>
      <c r="L1324" s="20"/>
      <c r="M1324" s="20"/>
      <c r="N1324" s="20"/>
    </row>
    <row r="1325" spans="1:14" x14ac:dyDescent="0.35">
      <c r="A1325" s="214" t="s">
        <v>1060</v>
      </c>
      <c r="B1325" s="214">
        <v>112379</v>
      </c>
      <c r="C1325" s="133" t="s">
        <v>1066</v>
      </c>
      <c r="D1325" s="133" t="s">
        <v>5904</v>
      </c>
      <c r="E1325" s="133" t="s">
        <v>5907</v>
      </c>
      <c r="F1325" s="133" t="s">
        <v>5910</v>
      </c>
      <c r="G1325" s="133">
        <v>28</v>
      </c>
      <c r="H1325" s="133">
        <v>51</v>
      </c>
      <c r="I1325" s="20"/>
      <c r="J1325" s="20"/>
      <c r="K1325" s="20"/>
      <c r="L1325" s="20"/>
      <c r="M1325" s="20"/>
      <c r="N1325" s="20"/>
    </row>
    <row r="1326" spans="1:14" x14ac:dyDescent="0.35">
      <c r="A1326" s="214" t="s">
        <v>1060</v>
      </c>
      <c r="B1326" s="214">
        <v>112382</v>
      </c>
      <c r="C1326" s="133" t="s">
        <v>1067</v>
      </c>
      <c r="D1326" s="133" t="s">
        <v>5904</v>
      </c>
      <c r="E1326" s="133" t="s">
        <v>5907</v>
      </c>
      <c r="F1326" s="133" t="s">
        <v>5910</v>
      </c>
      <c r="G1326" s="133">
        <v>59</v>
      </c>
      <c r="H1326" s="133">
        <v>83</v>
      </c>
      <c r="I1326" s="20"/>
      <c r="J1326" s="20"/>
      <c r="K1326" s="20"/>
      <c r="L1326" s="20"/>
      <c r="M1326" s="20"/>
      <c r="N1326" s="20"/>
    </row>
    <row r="1327" spans="1:14" x14ac:dyDescent="0.35">
      <c r="A1327" s="214" t="s">
        <v>1060</v>
      </c>
      <c r="B1327" s="214">
        <v>112383</v>
      </c>
      <c r="C1327" s="133" t="s">
        <v>1068</v>
      </c>
      <c r="D1327" s="133" t="s">
        <v>5904</v>
      </c>
      <c r="E1327" s="133" t="s">
        <v>5907</v>
      </c>
      <c r="F1327" s="133" t="s">
        <v>5910</v>
      </c>
      <c r="G1327" s="133">
        <v>77</v>
      </c>
      <c r="H1327" s="133">
        <v>59</v>
      </c>
      <c r="I1327" s="20"/>
      <c r="J1327" s="20"/>
      <c r="K1327" s="20"/>
      <c r="L1327" s="20"/>
      <c r="M1327" s="20"/>
      <c r="N1327" s="20"/>
    </row>
    <row r="1328" spans="1:14" x14ac:dyDescent="0.35">
      <c r="A1328" s="214" t="s">
        <v>1060</v>
      </c>
      <c r="B1328" s="214">
        <v>112384</v>
      </c>
      <c r="C1328" s="133" t="s">
        <v>1069</v>
      </c>
      <c r="D1328" s="133" t="s">
        <v>5904</v>
      </c>
      <c r="E1328" s="133" t="s">
        <v>5907</v>
      </c>
      <c r="F1328" s="133" t="s">
        <v>5910</v>
      </c>
      <c r="G1328" s="133">
        <v>31</v>
      </c>
      <c r="H1328" s="133">
        <v>20</v>
      </c>
      <c r="I1328" s="20"/>
      <c r="J1328" s="20"/>
      <c r="K1328" s="20"/>
      <c r="L1328" s="20"/>
      <c r="M1328" s="20"/>
      <c r="N1328" s="20"/>
    </row>
    <row r="1329" spans="1:14" x14ac:dyDescent="0.35">
      <c r="A1329" s="214" t="s">
        <v>1060</v>
      </c>
      <c r="B1329" s="214">
        <v>112385</v>
      </c>
      <c r="C1329" s="133" t="s">
        <v>1070</v>
      </c>
      <c r="D1329" s="133" t="s">
        <v>5904</v>
      </c>
      <c r="E1329" s="133" t="s">
        <v>5907</v>
      </c>
      <c r="F1329" s="133" t="s">
        <v>5910</v>
      </c>
      <c r="G1329" s="133">
        <v>114</v>
      </c>
      <c r="H1329" s="133">
        <v>102</v>
      </c>
      <c r="I1329" s="20"/>
      <c r="J1329" s="20"/>
      <c r="K1329" s="20"/>
      <c r="L1329" s="20"/>
      <c r="M1329" s="20"/>
      <c r="N1329" s="20"/>
    </row>
    <row r="1330" spans="1:14" x14ac:dyDescent="0.35">
      <c r="A1330" s="214" t="s">
        <v>1060</v>
      </c>
      <c r="B1330" s="214">
        <v>112388</v>
      </c>
      <c r="C1330" s="133" t="s">
        <v>1071</v>
      </c>
      <c r="D1330" s="133" t="s">
        <v>5904</v>
      </c>
      <c r="E1330" s="133" t="s">
        <v>5907</v>
      </c>
      <c r="F1330" s="133" t="s">
        <v>5910</v>
      </c>
      <c r="G1330" s="133">
        <v>44</v>
      </c>
      <c r="H1330" s="133">
        <v>44</v>
      </c>
      <c r="I1330" s="20"/>
      <c r="J1330" s="20"/>
      <c r="K1330" s="20"/>
      <c r="L1330" s="20"/>
      <c r="M1330" s="20"/>
      <c r="N1330" s="20"/>
    </row>
    <row r="1331" spans="1:14" x14ac:dyDescent="0.35">
      <c r="A1331" s="214" t="s">
        <v>1060</v>
      </c>
      <c r="B1331" s="214">
        <v>112393</v>
      </c>
      <c r="C1331" s="133" t="s">
        <v>1072</v>
      </c>
      <c r="D1331" s="133" t="s">
        <v>5904</v>
      </c>
      <c r="E1331" s="133" t="s">
        <v>5907</v>
      </c>
      <c r="F1331" s="133" t="s">
        <v>5924</v>
      </c>
      <c r="G1331" s="133">
        <v>130</v>
      </c>
      <c r="H1331" s="133">
        <v>140</v>
      </c>
      <c r="I1331" s="20"/>
      <c r="J1331" s="20"/>
      <c r="K1331" s="20"/>
      <c r="L1331" s="20"/>
      <c r="M1331" s="20"/>
      <c r="N1331" s="20"/>
    </row>
    <row r="1332" spans="1:14" x14ac:dyDescent="0.35">
      <c r="A1332" s="214" t="s">
        <v>1060</v>
      </c>
      <c r="B1332" s="214">
        <v>112397</v>
      </c>
      <c r="C1332" s="133" t="s">
        <v>1073</v>
      </c>
      <c r="D1332" s="133" t="s">
        <v>5904</v>
      </c>
      <c r="E1332" s="133" t="s">
        <v>5907</v>
      </c>
      <c r="F1332" s="133" t="s">
        <v>5918</v>
      </c>
      <c r="G1332" s="133">
        <v>103</v>
      </c>
      <c r="H1332" s="133">
        <v>104</v>
      </c>
      <c r="I1332" s="20"/>
      <c r="J1332" s="20"/>
      <c r="K1332" s="20"/>
      <c r="L1332" s="20"/>
      <c r="M1332" s="20"/>
      <c r="N1332" s="20"/>
    </row>
    <row r="1333" spans="1:14" x14ac:dyDescent="0.35">
      <c r="A1333" s="214" t="s">
        <v>1060</v>
      </c>
      <c r="B1333" s="214">
        <v>112398</v>
      </c>
      <c r="C1333" s="133" t="s">
        <v>1074</v>
      </c>
      <c r="D1333" s="133" t="s">
        <v>5904</v>
      </c>
      <c r="E1333" s="133" t="s">
        <v>5907</v>
      </c>
      <c r="F1333" s="133" t="s">
        <v>5911</v>
      </c>
      <c r="G1333" s="133">
        <v>87</v>
      </c>
      <c r="H1333" s="133">
        <v>105</v>
      </c>
      <c r="I1333" s="20"/>
      <c r="J1333" s="20"/>
      <c r="K1333" s="20"/>
      <c r="L1333" s="20"/>
      <c r="M1333" s="20"/>
      <c r="N1333" s="20"/>
    </row>
    <row r="1334" spans="1:14" x14ac:dyDescent="0.35">
      <c r="A1334" s="214" t="s">
        <v>1060</v>
      </c>
      <c r="B1334" s="214">
        <v>112399</v>
      </c>
      <c r="C1334" s="133" t="s">
        <v>7000</v>
      </c>
      <c r="D1334" s="133" t="s">
        <v>5904</v>
      </c>
      <c r="E1334" s="133" t="s">
        <v>5907</v>
      </c>
      <c r="F1334" s="133" t="s">
        <v>5911</v>
      </c>
      <c r="G1334" s="133">
        <v>73</v>
      </c>
      <c r="H1334" s="133">
        <v>59</v>
      </c>
      <c r="I1334" s="20"/>
      <c r="J1334" s="20"/>
      <c r="K1334" s="20"/>
      <c r="L1334" s="20"/>
      <c r="M1334" s="20"/>
      <c r="N1334" s="20"/>
    </row>
    <row r="1335" spans="1:14" x14ac:dyDescent="0.35">
      <c r="A1335" s="214" t="s">
        <v>1060</v>
      </c>
      <c r="B1335" s="214">
        <v>112400</v>
      </c>
      <c r="C1335" s="133" t="s">
        <v>1075</v>
      </c>
      <c r="D1335" s="133" t="s">
        <v>5904</v>
      </c>
      <c r="E1335" s="133" t="s">
        <v>5907</v>
      </c>
      <c r="F1335" s="133" t="s">
        <v>5911</v>
      </c>
      <c r="G1335" s="133">
        <v>69</v>
      </c>
      <c r="H1335" s="133">
        <v>72</v>
      </c>
      <c r="I1335" s="20"/>
      <c r="J1335" s="20"/>
      <c r="K1335" s="20"/>
      <c r="L1335" s="20"/>
      <c r="M1335" s="20"/>
      <c r="N1335" s="20"/>
    </row>
    <row r="1336" spans="1:14" x14ac:dyDescent="0.35">
      <c r="A1336" s="214" t="s">
        <v>1060</v>
      </c>
      <c r="B1336" s="214">
        <v>112401</v>
      </c>
      <c r="C1336" s="133" t="s">
        <v>1076</v>
      </c>
      <c r="D1336" s="133" t="s">
        <v>5904</v>
      </c>
      <c r="E1336" s="133" t="s">
        <v>5907</v>
      </c>
      <c r="F1336" s="133" t="s">
        <v>5911</v>
      </c>
      <c r="G1336" s="133">
        <v>51</v>
      </c>
      <c r="H1336" s="133">
        <v>62</v>
      </c>
      <c r="I1336" s="20"/>
      <c r="J1336" s="20"/>
      <c r="K1336" s="20"/>
      <c r="L1336" s="20"/>
      <c r="M1336" s="20"/>
      <c r="N1336" s="20"/>
    </row>
    <row r="1337" spans="1:14" x14ac:dyDescent="0.35">
      <c r="A1337" s="214" t="s">
        <v>1060</v>
      </c>
      <c r="B1337" s="214">
        <v>112442</v>
      </c>
      <c r="C1337" s="133" t="s">
        <v>1077</v>
      </c>
      <c r="D1337" s="133" t="s">
        <v>5904</v>
      </c>
      <c r="E1337" s="133" t="s">
        <v>5902</v>
      </c>
      <c r="F1337" s="133" t="s">
        <v>5903</v>
      </c>
      <c r="G1337" s="133">
        <v>0</v>
      </c>
      <c r="H1337" s="133">
        <v>0</v>
      </c>
      <c r="I1337" s="20"/>
      <c r="J1337" s="20"/>
      <c r="K1337" s="20"/>
      <c r="L1337" s="20"/>
      <c r="M1337" s="20"/>
      <c r="N1337" s="20"/>
    </row>
    <row r="1338" spans="1:14" x14ac:dyDescent="0.35">
      <c r="A1338" s="214" t="s">
        <v>1060</v>
      </c>
      <c r="B1338" s="214">
        <v>112445</v>
      </c>
      <c r="C1338" s="133" t="s">
        <v>1078</v>
      </c>
      <c r="D1338" s="133" t="s">
        <v>5904</v>
      </c>
      <c r="E1338" s="133" t="s">
        <v>5902</v>
      </c>
      <c r="F1338" s="133" t="s">
        <v>5903</v>
      </c>
      <c r="G1338" s="133">
        <v>0</v>
      </c>
      <c r="H1338" s="133">
        <v>0</v>
      </c>
      <c r="I1338" s="20"/>
      <c r="J1338" s="20"/>
      <c r="K1338" s="20"/>
      <c r="L1338" s="20"/>
      <c r="M1338" s="20"/>
      <c r="N1338" s="20"/>
    </row>
    <row r="1339" spans="1:14" x14ac:dyDescent="0.35">
      <c r="A1339" s="214" t="s">
        <v>1060</v>
      </c>
      <c r="B1339" s="214">
        <v>112446</v>
      </c>
      <c r="C1339" s="133" t="s">
        <v>1079</v>
      </c>
      <c r="D1339" s="133" t="s">
        <v>5904</v>
      </c>
      <c r="E1339" s="133" t="s">
        <v>5902</v>
      </c>
      <c r="F1339" s="133" t="s">
        <v>5903</v>
      </c>
      <c r="G1339" s="133">
        <v>0</v>
      </c>
      <c r="H1339" s="133">
        <v>0</v>
      </c>
      <c r="I1339" s="20"/>
      <c r="J1339" s="20"/>
      <c r="K1339" s="20"/>
      <c r="L1339" s="20"/>
      <c r="M1339" s="20"/>
      <c r="N1339" s="20"/>
    </row>
    <row r="1340" spans="1:14" x14ac:dyDescent="0.35">
      <c r="A1340" s="214" t="s">
        <v>1060</v>
      </c>
      <c r="B1340" s="214">
        <v>112451</v>
      </c>
      <c r="C1340" s="133" t="s">
        <v>1080</v>
      </c>
      <c r="D1340" s="133" t="s">
        <v>5904</v>
      </c>
      <c r="E1340" s="133" t="s">
        <v>5902</v>
      </c>
      <c r="F1340" s="133" t="s">
        <v>5903</v>
      </c>
      <c r="G1340" s="133">
        <v>0</v>
      </c>
      <c r="H1340" s="133">
        <v>0</v>
      </c>
      <c r="I1340" s="20"/>
      <c r="J1340" s="20"/>
      <c r="K1340" s="20"/>
      <c r="L1340" s="20"/>
      <c r="M1340" s="20"/>
      <c r="N1340" s="20"/>
    </row>
    <row r="1341" spans="1:14" x14ac:dyDescent="0.35">
      <c r="A1341" s="214" t="s">
        <v>1060</v>
      </c>
      <c r="B1341" s="214">
        <v>112452</v>
      </c>
      <c r="C1341" s="133" t="s">
        <v>1081</v>
      </c>
      <c r="D1341" s="133" t="s">
        <v>5904</v>
      </c>
      <c r="E1341" s="133" t="s">
        <v>5902</v>
      </c>
      <c r="F1341" s="133" t="s">
        <v>5914</v>
      </c>
      <c r="G1341" s="133">
        <v>0</v>
      </c>
      <c r="H1341" s="133">
        <v>0</v>
      </c>
      <c r="I1341" s="20"/>
      <c r="J1341" s="20"/>
      <c r="K1341" s="20"/>
      <c r="L1341" s="20"/>
      <c r="M1341" s="20"/>
      <c r="N1341" s="20"/>
    </row>
    <row r="1342" spans="1:14" x14ac:dyDescent="0.35">
      <c r="A1342" s="214" t="s">
        <v>1060</v>
      </c>
      <c r="B1342" s="214">
        <v>112453</v>
      </c>
      <c r="C1342" s="133" t="s">
        <v>1082</v>
      </c>
      <c r="D1342" s="133" t="s">
        <v>5904</v>
      </c>
      <c r="E1342" s="133" t="s">
        <v>5902</v>
      </c>
      <c r="F1342" s="133" t="s">
        <v>5903</v>
      </c>
      <c r="G1342" s="133">
        <v>0</v>
      </c>
      <c r="H1342" s="133">
        <v>0</v>
      </c>
      <c r="I1342" s="20"/>
      <c r="J1342" s="20"/>
      <c r="K1342" s="20"/>
      <c r="L1342" s="20"/>
      <c r="M1342" s="20"/>
      <c r="N1342" s="20"/>
    </row>
    <row r="1343" spans="1:14" x14ac:dyDescent="0.35">
      <c r="A1343" s="214" t="s">
        <v>1060</v>
      </c>
      <c r="B1343" s="214">
        <v>112459</v>
      </c>
      <c r="C1343" s="133" t="s">
        <v>1083</v>
      </c>
      <c r="D1343" s="133" t="s">
        <v>5904</v>
      </c>
      <c r="E1343" s="133" t="s">
        <v>5902</v>
      </c>
      <c r="F1343" s="133" t="s">
        <v>5903</v>
      </c>
      <c r="G1343" s="133">
        <v>0</v>
      </c>
      <c r="H1343" s="133">
        <v>0</v>
      </c>
      <c r="I1343" s="20"/>
      <c r="J1343" s="20"/>
      <c r="K1343" s="20"/>
      <c r="L1343" s="20"/>
      <c r="M1343" s="20"/>
      <c r="N1343" s="20"/>
    </row>
    <row r="1344" spans="1:14" x14ac:dyDescent="0.35">
      <c r="A1344" s="214" t="s">
        <v>1060</v>
      </c>
      <c r="B1344" s="214">
        <v>112461</v>
      </c>
      <c r="C1344" s="133" t="s">
        <v>1084</v>
      </c>
      <c r="D1344" s="133" t="s">
        <v>5904</v>
      </c>
      <c r="E1344" s="133" t="s">
        <v>5902</v>
      </c>
      <c r="F1344" s="133" t="s">
        <v>5914</v>
      </c>
      <c r="G1344" s="133">
        <v>0</v>
      </c>
      <c r="H1344" s="133">
        <v>0</v>
      </c>
      <c r="I1344" s="20"/>
      <c r="J1344" s="20"/>
      <c r="K1344" s="20"/>
      <c r="L1344" s="20"/>
      <c r="M1344" s="20"/>
      <c r="N1344" s="20"/>
    </row>
    <row r="1345" spans="1:14" x14ac:dyDescent="0.35">
      <c r="A1345" s="214" t="s">
        <v>1060</v>
      </c>
      <c r="B1345" s="214">
        <v>112464</v>
      </c>
      <c r="C1345" s="133" t="s">
        <v>224</v>
      </c>
      <c r="D1345" s="133" t="s">
        <v>5904</v>
      </c>
      <c r="E1345" s="133" t="s">
        <v>5912</v>
      </c>
      <c r="F1345" s="133" t="s">
        <v>5915</v>
      </c>
      <c r="G1345" s="133">
        <v>2</v>
      </c>
      <c r="H1345" s="133">
        <v>9</v>
      </c>
      <c r="I1345" s="20"/>
      <c r="J1345" s="20"/>
      <c r="K1345" s="20"/>
      <c r="L1345" s="20"/>
      <c r="M1345" s="20"/>
      <c r="N1345" s="20"/>
    </row>
    <row r="1346" spans="1:14" x14ac:dyDescent="0.35">
      <c r="A1346" s="214" t="s">
        <v>1060</v>
      </c>
      <c r="B1346" s="214">
        <v>112465</v>
      </c>
      <c r="C1346" s="133" t="s">
        <v>1085</v>
      </c>
      <c r="D1346" s="133" t="s">
        <v>5904</v>
      </c>
      <c r="E1346" s="133" t="s">
        <v>5912</v>
      </c>
      <c r="F1346" s="133" t="s">
        <v>5915</v>
      </c>
      <c r="G1346" s="133">
        <v>6</v>
      </c>
      <c r="H1346" s="133">
        <v>7</v>
      </c>
      <c r="I1346" s="20"/>
      <c r="J1346" s="20"/>
      <c r="K1346" s="20"/>
      <c r="L1346" s="20"/>
      <c r="M1346" s="20"/>
      <c r="N1346" s="20"/>
    </row>
    <row r="1347" spans="1:14" x14ac:dyDescent="0.35">
      <c r="A1347" s="214" t="s">
        <v>1060</v>
      </c>
      <c r="B1347" s="214">
        <v>112466</v>
      </c>
      <c r="C1347" s="133" t="s">
        <v>1086</v>
      </c>
      <c r="D1347" s="133" t="s">
        <v>5904</v>
      </c>
      <c r="E1347" s="133" t="s">
        <v>5912</v>
      </c>
      <c r="F1347" s="133" t="s">
        <v>5915</v>
      </c>
      <c r="G1347" s="133">
        <v>0</v>
      </c>
      <c r="H1347" s="133">
        <v>1</v>
      </c>
      <c r="I1347" s="20"/>
      <c r="J1347" s="20"/>
      <c r="K1347" s="20"/>
      <c r="L1347" s="20"/>
      <c r="M1347" s="20"/>
      <c r="N1347" s="20"/>
    </row>
    <row r="1348" spans="1:14" x14ac:dyDescent="0.35">
      <c r="A1348" s="214" t="s">
        <v>1060</v>
      </c>
      <c r="B1348" s="214">
        <v>130367</v>
      </c>
      <c r="C1348" s="133" t="s">
        <v>1088</v>
      </c>
      <c r="D1348" s="133" t="s">
        <v>5904</v>
      </c>
      <c r="E1348" s="133" t="s">
        <v>5902</v>
      </c>
      <c r="F1348" s="133" t="s">
        <v>5914</v>
      </c>
      <c r="G1348" s="133">
        <v>0</v>
      </c>
      <c r="H1348" s="133">
        <v>0</v>
      </c>
      <c r="I1348" s="20"/>
      <c r="J1348" s="20"/>
      <c r="K1348" s="20"/>
      <c r="L1348" s="20"/>
      <c r="M1348" s="20"/>
      <c r="N1348" s="20"/>
    </row>
    <row r="1349" spans="1:14" x14ac:dyDescent="0.35">
      <c r="A1349" s="214" t="s">
        <v>1060</v>
      </c>
      <c r="B1349" s="214">
        <v>133346</v>
      </c>
      <c r="C1349" s="133" t="s">
        <v>1089</v>
      </c>
      <c r="D1349" s="133" t="s">
        <v>5904</v>
      </c>
      <c r="E1349" s="133" t="s">
        <v>5902</v>
      </c>
      <c r="F1349" s="133" t="s">
        <v>5914</v>
      </c>
      <c r="G1349" s="133">
        <v>0</v>
      </c>
      <c r="H1349" s="133">
        <v>0</v>
      </c>
      <c r="I1349" s="20"/>
      <c r="J1349" s="20"/>
      <c r="K1349" s="20"/>
      <c r="L1349" s="20"/>
      <c r="M1349" s="20"/>
      <c r="N1349" s="20"/>
    </row>
    <row r="1350" spans="1:14" x14ac:dyDescent="0.35">
      <c r="A1350" s="214" t="s">
        <v>1060</v>
      </c>
      <c r="B1350" s="214">
        <v>134191</v>
      </c>
      <c r="C1350" s="133" t="s">
        <v>1090</v>
      </c>
      <c r="D1350" s="133" t="s">
        <v>5904</v>
      </c>
      <c r="E1350" s="133" t="s">
        <v>5902</v>
      </c>
      <c r="F1350" s="133" t="s">
        <v>5914</v>
      </c>
      <c r="G1350" s="133">
        <v>0</v>
      </c>
      <c r="H1350" s="133">
        <v>0</v>
      </c>
      <c r="I1350" s="20"/>
      <c r="J1350" s="20"/>
      <c r="K1350" s="20"/>
      <c r="L1350" s="20"/>
      <c r="M1350" s="20"/>
      <c r="N1350" s="20"/>
    </row>
    <row r="1351" spans="1:14" x14ac:dyDescent="0.35">
      <c r="A1351" s="214" t="s">
        <v>1060</v>
      </c>
      <c r="B1351" s="214">
        <v>134781</v>
      </c>
      <c r="C1351" s="133" t="s">
        <v>1091</v>
      </c>
      <c r="D1351" s="133" t="s">
        <v>5905</v>
      </c>
      <c r="E1351" s="133" t="s">
        <v>5902</v>
      </c>
      <c r="F1351" s="133" t="s">
        <v>5914</v>
      </c>
      <c r="G1351" s="133">
        <v>0</v>
      </c>
      <c r="H1351" s="133">
        <v>0</v>
      </c>
      <c r="I1351" s="20"/>
      <c r="J1351" s="20"/>
      <c r="K1351" s="20"/>
      <c r="L1351" s="20"/>
      <c r="M1351" s="20"/>
      <c r="N1351" s="20"/>
    </row>
    <row r="1352" spans="1:14" x14ac:dyDescent="0.35">
      <c r="A1352" s="214" t="s">
        <v>1060</v>
      </c>
      <c r="B1352" s="214">
        <v>135410</v>
      </c>
      <c r="C1352" s="133" t="s">
        <v>1092</v>
      </c>
      <c r="D1352" s="133" t="s">
        <v>5905</v>
      </c>
      <c r="E1352" s="133" t="s">
        <v>5902</v>
      </c>
      <c r="F1352" s="133" t="s">
        <v>5914</v>
      </c>
      <c r="G1352" s="133">
        <v>0</v>
      </c>
      <c r="H1352" s="133">
        <v>0</v>
      </c>
      <c r="I1352" s="20"/>
      <c r="J1352" s="20"/>
      <c r="K1352" s="20"/>
      <c r="L1352" s="20"/>
      <c r="M1352" s="20"/>
      <c r="N1352" s="20"/>
    </row>
    <row r="1353" spans="1:14" x14ac:dyDescent="0.35">
      <c r="A1353" s="214" t="s">
        <v>1060</v>
      </c>
      <c r="B1353" s="214">
        <v>135555</v>
      </c>
      <c r="C1353" s="133" t="s">
        <v>7001</v>
      </c>
      <c r="D1353" s="133" t="s">
        <v>5904</v>
      </c>
      <c r="E1353" s="133" t="s">
        <v>5902</v>
      </c>
      <c r="F1353" s="133" t="s">
        <v>5914</v>
      </c>
      <c r="G1353" s="133">
        <v>0</v>
      </c>
      <c r="H1353" s="133">
        <v>0</v>
      </c>
      <c r="I1353" s="20"/>
      <c r="J1353" s="20"/>
      <c r="K1353" s="20"/>
      <c r="L1353" s="20"/>
      <c r="M1353" s="20"/>
      <c r="N1353" s="20"/>
    </row>
    <row r="1354" spans="1:14" x14ac:dyDescent="0.35">
      <c r="A1354" s="214" t="s">
        <v>1060</v>
      </c>
      <c r="B1354" s="214">
        <v>135620</v>
      </c>
      <c r="C1354" s="133" t="s">
        <v>1093</v>
      </c>
      <c r="D1354" s="133" t="s">
        <v>5904</v>
      </c>
      <c r="E1354" s="133" t="s">
        <v>5907</v>
      </c>
      <c r="F1354" s="133" t="s">
        <v>5908</v>
      </c>
      <c r="G1354" s="133">
        <v>85</v>
      </c>
      <c r="H1354" s="133">
        <v>99</v>
      </c>
      <c r="I1354" s="20"/>
      <c r="J1354" s="20"/>
      <c r="K1354" s="20"/>
      <c r="L1354" s="20"/>
      <c r="M1354" s="20"/>
      <c r="N1354" s="20"/>
    </row>
    <row r="1355" spans="1:14" x14ac:dyDescent="0.35">
      <c r="A1355" s="214" t="s">
        <v>1060</v>
      </c>
      <c r="B1355" s="214">
        <v>135621</v>
      </c>
      <c r="C1355" s="133" t="s">
        <v>1094</v>
      </c>
      <c r="D1355" s="133" t="s">
        <v>5904</v>
      </c>
      <c r="E1355" s="133" t="s">
        <v>5907</v>
      </c>
      <c r="F1355" s="133" t="s">
        <v>5908</v>
      </c>
      <c r="G1355" s="133">
        <v>85</v>
      </c>
      <c r="H1355" s="133">
        <v>109</v>
      </c>
      <c r="I1355" s="20"/>
      <c r="J1355" s="20"/>
      <c r="K1355" s="20"/>
      <c r="L1355" s="20"/>
      <c r="M1355" s="20"/>
      <c r="N1355" s="20"/>
    </row>
    <row r="1356" spans="1:14" x14ac:dyDescent="0.35">
      <c r="A1356" s="214" t="s">
        <v>1060</v>
      </c>
      <c r="B1356" s="214">
        <v>135632</v>
      </c>
      <c r="C1356" s="133" t="s">
        <v>1095</v>
      </c>
      <c r="D1356" s="133" t="s">
        <v>5904</v>
      </c>
      <c r="E1356" s="133" t="s">
        <v>5907</v>
      </c>
      <c r="F1356" s="133" t="s">
        <v>5908</v>
      </c>
      <c r="G1356" s="133">
        <v>112</v>
      </c>
      <c r="H1356" s="133">
        <v>100</v>
      </c>
      <c r="I1356" s="20"/>
      <c r="J1356" s="20"/>
      <c r="K1356" s="20"/>
      <c r="L1356" s="20"/>
      <c r="M1356" s="20"/>
      <c r="N1356" s="20"/>
    </row>
    <row r="1357" spans="1:14" x14ac:dyDescent="0.35">
      <c r="A1357" s="214" t="s">
        <v>1060</v>
      </c>
      <c r="B1357" s="214">
        <v>135940</v>
      </c>
      <c r="C1357" s="133" t="s">
        <v>1096</v>
      </c>
      <c r="D1357" s="133" t="s">
        <v>5904</v>
      </c>
      <c r="E1357" s="133" t="s">
        <v>5907</v>
      </c>
      <c r="F1357" s="133" t="s">
        <v>5908</v>
      </c>
      <c r="G1357" s="133">
        <v>111</v>
      </c>
      <c r="H1357" s="133">
        <v>151</v>
      </c>
      <c r="I1357" s="20"/>
      <c r="J1357" s="20"/>
      <c r="K1357" s="20"/>
      <c r="L1357" s="20"/>
      <c r="M1357" s="20"/>
      <c r="N1357" s="20"/>
    </row>
    <row r="1358" spans="1:14" x14ac:dyDescent="0.35">
      <c r="A1358" s="214" t="s">
        <v>1060</v>
      </c>
      <c r="B1358" s="214">
        <v>136357</v>
      </c>
      <c r="C1358" s="133" t="s">
        <v>1097</v>
      </c>
      <c r="D1358" s="133" t="s">
        <v>5904</v>
      </c>
      <c r="E1358" s="133" t="s">
        <v>5907</v>
      </c>
      <c r="F1358" s="133" t="s">
        <v>5917</v>
      </c>
      <c r="G1358" s="133">
        <v>117</v>
      </c>
      <c r="H1358" s="133">
        <v>140</v>
      </c>
      <c r="I1358" s="20"/>
      <c r="J1358" s="20"/>
      <c r="K1358" s="20"/>
      <c r="L1358" s="20"/>
      <c r="M1358" s="20"/>
      <c r="N1358" s="20"/>
    </row>
    <row r="1359" spans="1:14" x14ac:dyDescent="0.35">
      <c r="A1359" s="214" t="s">
        <v>1060</v>
      </c>
      <c r="B1359" s="214">
        <v>136526</v>
      </c>
      <c r="C1359" s="133" t="s">
        <v>1098</v>
      </c>
      <c r="D1359" s="133" t="s">
        <v>5904</v>
      </c>
      <c r="E1359" s="133" t="s">
        <v>5907</v>
      </c>
      <c r="F1359" s="133" t="s">
        <v>5917</v>
      </c>
      <c r="G1359" s="133">
        <v>88</v>
      </c>
      <c r="H1359" s="133">
        <v>83</v>
      </c>
      <c r="I1359" s="20"/>
      <c r="J1359" s="20"/>
      <c r="K1359" s="20"/>
      <c r="L1359" s="20"/>
      <c r="M1359" s="20"/>
      <c r="N1359" s="20"/>
    </row>
    <row r="1360" spans="1:14" x14ac:dyDescent="0.35">
      <c r="A1360" s="214" t="s">
        <v>1060</v>
      </c>
      <c r="B1360" s="214">
        <v>136671</v>
      </c>
      <c r="C1360" s="133" t="s">
        <v>1099</v>
      </c>
      <c r="D1360" s="133" t="s">
        <v>5904</v>
      </c>
      <c r="E1360" s="133" t="s">
        <v>5907</v>
      </c>
      <c r="F1360" s="133" t="s">
        <v>5917</v>
      </c>
      <c r="G1360" s="133">
        <v>90</v>
      </c>
      <c r="H1360" s="133">
        <v>83</v>
      </c>
      <c r="I1360" s="20"/>
      <c r="J1360" s="20"/>
      <c r="K1360" s="20"/>
      <c r="L1360" s="20"/>
      <c r="M1360" s="20"/>
      <c r="N1360" s="20"/>
    </row>
    <row r="1361" spans="1:14" x14ac:dyDescent="0.35">
      <c r="A1361" s="214" t="s">
        <v>1060</v>
      </c>
      <c r="B1361" s="214">
        <v>136732</v>
      </c>
      <c r="C1361" s="133" t="s">
        <v>1100</v>
      </c>
      <c r="D1361" s="133" t="s">
        <v>5904</v>
      </c>
      <c r="E1361" s="133" t="s">
        <v>5907</v>
      </c>
      <c r="F1361" s="133" t="s">
        <v>5917</v>
      </c>
      <c r="G1361" s="133">
        <v>72</v>
      </c>
      <c r="H1361" s="133">
        <v>88</v>
      </c>
      <c r="I1361" s="20"/>
      <c r="J1361" s="20"/>
      <c r="K1361" s="20"/>
      <c r="L1361" s="20"/>
      <c r="M1361" s="20"/>
      <c r="N1361" s="20"/>
    </row>
    <row r="1362" spans="1:14" x14ac:dyDescent="0.35">
      <c r="A1362" s="214" t="s">
        <v>1060</v>
      </c>
      <c r="B1362" s="214">
        <v>136902</v>
      </c>
      <c r="C1362" s="133" t="s">
        <v>1101</v>
      </c>
      <c r="D1362" s="133" t="s">
        <v>5904</v>
      </c>
      <c r="E1362" s="133" t="s">
        <v>5907</v>
      </c>
      <c r="F1362" s="133" t="s">
        <v>5917</v>
      </c>
      <c r="G1362" s="133">
        <v>94</v>
      </c>
      <c r="H1362" s="133">
        <v>103</v>
      </c>
      <c r="I1362" s="20"/>
      <c r="J1362" s="20"/>
      <c r="K1362" s="20"/>
      <c r="L1362" s="20"/>
      <c r="M1362" s="20"/>
      <c r="N1362" s="20"/>
    </row>
    <row r="1363" spans="1:14" x14ac:dyDescent="0.35">
      <c r="A1363" s="214" t="s">
        <v>1060</v>
      </c>
      <c r="B1363" s="214">
        <v>137107</v>
      </c>
      <c r="C1363" s="133" t="s">
        <v>1102</v>
      </c>
      <c r="D1363" s="133" t="s">
        <v>5904</v>
      </c>
      <c r="E1363" s="133" t="s">
        <v>5907</v>
      </c>
      <c r="F1363" s="133" t="s">
        <v>5917</v>
      </c>
      <c r="G1363" s="133">
        <v>31</v>
      </c>
      <c r="H1363" s="133">
        <v>34</v>
      </c>
      <c r="I1363" s="20"/>
      <c r="J1363" s="20"/>
      <c r="K1363" s="20"/>
      <c r="L1363" s="20"/>
      <c r="M1363" s="20"/>
      <c r="N1363" s="20"/>
    </row>
    <row r="1364" spans="1:14" x14ac:dyDescent="0.35">
      <c r="A1364" s="214" t="s">
        <v>1060</v>
      </c>
      <c r="B1364" s="214">
        <v>137205</v>
      </c>
      <c r="C1364" s="133" t="s">
        <v>1103</v>
      </c>
      <c r="D1364" s="133" t="s">
        <v>5904</v>
      </c>
      <c r="E1364" s="133" t="s">
        <v>5907</v>
      </c>
      <c r="F1364" s="133" t="s">
        <v>5917</v>
      </c>
      <c r="G1364" s="133">
        <v>87</v>
      </c>
      <c r="H1364" s="133">
        <v>113</v>
      </c>
      <c r="I1364" s="20"/>
      <c r="J1364" s="20"/>
      <c r="K1364" s="20"/>
      <c r="L1364" s="20"/>
      <c r="M1364" s="20"/>
      <c r="N1364" s="20"/>
    </row>
    <row r="1365" spans="1:14" x14ac:dyDescent="0.35">
      <c r="A1365" s="214" t="s">
        <v>1060</v>
      </c>
      <c r="B1365" s="214">
        <v>137251</v>
      </c>
      <c r="C1365" s="133" t="s">
        <v>1104</v>
      </c>
      <c r="D1365" s="133" t="s">
        <v>5904</v>
      </c>
      <c r="E1365" s="133" t="s">
        <v>5907</v>
      </c>
      <c r="F1365" s="133" t="s">
        <v>5917</v>
      </c>
      <c r="G1365" s="133">
        <v>28</v>
      </c>
      <c r="H1365" s="133">
        <v>29</v>
      </c>
      <c r="I1365" s="20"/>
      <c r="J1365" s="20"/>
      <c r="K1365" s="20"/>
      <c r="L1365" s="20"/>
      <c r="M1365" s="20"/>
      <c r="N1365" s="20"/>
    </row>
    <row r="1366" spans="1:14" x14ac:dyDescent="0.35">
      <c r="A1366" s="214" t="s">
        <v>1060</v>
      </c>
      <c r="B1366" s="214">
        <v>137252</v>
      </c>
      <c r="C1366" s="133" t="s">
        <v>1105</v>
      </c>
      <c r="D1366" s="133" t="s">
        <v>5904</v>
      </c>
      <c r="E1366" s="133" t="s">
        <v>5907</v>
      </c>
      <c r="F1366" s="133" t="s">
        <v>5917</v>
      </c>
      <c r="G1366" s="133">
        <v>100</v>
      </c>
      <c r="H1366" s="133">
        <v>112</v>
      </c>
      <c r="I1366" s="20"/>
      <c r="J1366" s="20"/>
      <c r="K1366" s="20"/>
      <c r="L1366" s="20"/>
      <c r="M1366" s="20"/>
      <c r="N1366" s="20"/>
    </row>
    <row r="1367" spans="1:14" x14ac:dyDescent="0.35">
      <c r="A1367" s="214" t="s">
        <v>1060</v>
      </c>
      <c r="B1367" s="214">
        <v>137254</v>
      </c>
      <c r="C1367" s="133" t="s">
        <v>1106</v>
      </c>
      <c r="D1367" s="133" t="s">
        <v>5904</v>
      </c>
      <c r="E1367" s="133" t="s">
        <v>5907</v>
      </c>
      <c r="F1367" s="133" t="s">
        <v>5917</v>
      </c>
      <c r="G1367" s="133">
        <v>75</v>
      </c>
      <c r="H1367" s="133">
        <v>93</v>
      </c>
      <c r="I1367" s="20"/>
      <c r="J1367" s="20"/>
      <c r="K1367" s="20"/>
      <c r="L1367" s="20"/>
      <c r="M1367" s="20"/>
      <c r="N1367" s="20"/>
    </row>
    <row r="1368" spans="1:14" x14ac:dyDescent="0.35">
      <c r="A1368" s="214" t="s">
        <v>1060</v>
      </c>
      <c r="B1368" s="214">
        <v>137269</v>
      </c>
      <c r="C1368" s="133" t="s">
        <v>6124</v>
      </c>
      <c r="D1368" s="133" t="s">
        <v>5904</v>
      </c>
      <c r="E1368" s="133" t="s">
        <v>5907</v>
      </c>
      <c r="F1368" s="133" t="s">
        <v>5917</v>
      </c>
      <c r="G1368" s="133">
        <v>14</v>
      </c>
      <c r="H1368" s="133">
        <v>13</v>
      </c>
      <c r="I1368" s="20"/>
      <c r="J1368" s="20"/>
      <c r="K1368" s="20"/>
      <c r="L1368" s="20"/>
      <c r="M1368" s="20"/>
      <c r="N1368" s="20"/>
    </row>
    <row r="1369" spans="1:14" x14ac:dyDescent="0.35">
      <c r="A1369" s="214" t="s">
        <v>1060</v>
      </c>
      <c r="B1369" s="214">
        <v>137338</v>
      </c>
      <c r="C1369" s="133" t="s">
        <v>1107</v>
      </c>
      <c r="D1369" s="133" t="s">
        <v>5904</v>
      </c>
      <c r="E1369" s="133" t="s">
        <v>5907</v>
      </c>
      <c r="F1369" s="133" t="s">
        <v>5917</v>
      </c>
      <c r="G1369" s="133">
        <v>30</v>
      </c>
      <c r="H1369" s="133">
        <v>30</v>
      </c>
      <c r="I1369" s="20"/>
      <c r="J1369" s="20"/>
      <c r="K1369" s="20"/>
      <c r="L1369" s="20"/>
      <c r="M1369" s="20"/>
      <c r="N1369" s="20"/>
    </row>
    <row r="1370" spans="1:14" x14ac:dyDescent="0.35">
      <c r="A1370" s="214" t="s">
        <v>1060</v>
      </c>
      <c r="B1370" s="214">
        <v>137369</v>
      </c>
      <c r="C1370" s="133" t="s">
        <v>17</v>
      </c>
      <c r="D1370" s="133" t="s">
        <v>5904</v>
      </c>
      <c r="E1370" s="133" t="s">
        <v>5907</v>
      </c>
      <c r="F1370" s="133" t="s">
        <v>5917</v>
      </c>
      <c r="G1370" s="133">
        <v>130</v>
      </c>
      <c r="H1370" s="133">
        <v>141</v>
      </c>
      <c r="I1370" s="20"/>
      <c r="J1370" s="20"/>
      <c r="K1370" s="20"/>
      <c r="L1370" s="20"/>
      <c r="M1370" s="20"/>
      <c r="N1370" s="20"/>
    </row>
    <row r="1371" spans="1:14" x14ac:dyDescent="0.35">
      <c r="A1371" s="214" t="s">
        <v>1060</v>
      </c>
      <c r="B1371" s="214">
        <v>140600</v>
      </c>
      <c r="C1371" s="133" t="s">
        <v>1109</v>
      </c>
      <c r="D1371" s="133" t="s">
        <v>5904</v>
      </c>
      <c r="E1371" s="133" t="s">
        <v>5907</v>
      </c>
      <c r="F1371" s="133" t="s">
        <v>5926</v>
      </c>
      <c r="G1371" s="133">
        <v>0</v>
      </c>
      <c r="H1371" s="133">
        <v>0</v>
      </c>
      <c r="I1371" s="20"/>
      <c r="J1371" s="20"/>
      <c r="K1371" s="20"/>
      <c r="L1371" s="20"/>
      <c r="M1371" s="20"/>
      <c r="N1371" s="20"/>
    </row>
    <row r="1372" spans="1:14" x14ac:dyDescent="0.35">
      <c r="A1372" s="214" t="s">
        <v>1060</v>
      </c>
      <c r="B1372" s="214">
        <v>141041</v>
      </c>
      <c r="C1372" s="133" t="s">
        <v>1110</v>
      </c>
      <c r="D1372" s="133" t="s">
        <v>5904</v>
      </c>
      <c r="E1372" s="133" t="s">
        <v>5907</v>
      </c>
      <c r="F1372" s="133" t="s">
        <v>5908</v>
      </c>
      <c r="G1372" s="133">
        <v>65</v>
      </c>
      <c r="H1372" s="133">
        <v>73</v>
      </c>
      <c r="I1372" s="20"/>
      <c r="J1372" s="20"/>
      <c r="K1372" s="20"/>
      <c r="L1372" s="20"/>
      <c r="M1372" s="20"/>
      <c r="N1372" s="20"/>
    </row>
    <row r="1373" spans="1:14" x14ac:dyDescent="0.35">
      <c r="A1373" s="214" t="s">
        <v>1060</v>
      </c>
      <c r="B1373" s="214">
        <v>141106</v>
      </c>
      <c r="C1373" s="133" t="s">
        <v>1111</v>
      </c>
      <c r="D1373" s="133" t="s">
        <v>5904</v>
      </c>
      <c r="E1373" s="133" t="s">
        <v>5907</v>
      </c>
      <c r="F1373" s="133" t="s">
        <v>5916</v>
      </c>
      <c r="G1373" s="133">
        <v>31</v>
      </c>
      <c r="H1373" s="133">
        <v>31</v>
      </c>
      <c r="I1373" s="20"/>
      <c r="J1373" s="20"/>
      <c r="K1373" s="20"/>
      <c r="L1373" s="20"/>
      <c r="M1373" s="20"/>
      <c r="N1373" s="20"/>
    </row>
    <row r="1374" spans="1:14" x14ac:dyDescent="0.35">
      <c r="A1374" s="214" t="s">
        <v>1060</v>
      </c>
      <c r="B1374" s="214">
        <v>141499</v>
      </c>
      <c r="C1374" s="133" t="s">
        <v>1112</v>
      </c>
      <c r="D1374" s="133" t="s">
        <v>5904</v>
      </c>
      <c r="E1374" s="133" t="s">
        <v>5907</v>
      </c>
      <c r="F1374" s="133" t="s">
        <v>5908</v>
      </c>
      <c r="G1374" s="133">
        <v>98</v>
      </c>
      <c r="H1374" s="133">
        <v>110</v>
      </c>
      <c r="I1374" s="20"/>
      <c r="J1374" s="20"/>
      <c r="K1374" s="20"/>
      <c r="L1374" s="20"/>
      <c r="M1374" s="20"/>
      <c r="N1374" s="20"/>
    </row>
    <row r="1375" spans="1:14" x14ac:dyDescent="0.35">
      <c r="A1375" s="214" t="s">
        <v>1060</v>
      </c>
      <c r="B1375" s="214">
        <v>141993</v>
      </c>
      <c r="C1375" s="133" t="s">
        <v>1113</v>
      </c>
      <c r="D1375" s="133" t="s">
        <v>5904</v>
      </c>
      <c r="E1375" s="133" t="s">
        <v>5912</v>
      </c>
      <c r="F1375" s="133" t="s">
        <v>5927</v>
      </c>
      <c r="G1375" s="133">
        <v>2</v>
      </c>
      <c r="H1375" s="133">
        <v>3</v>
      </c>
      <c r="I1375" s="20"/>
      <c r="J1375" s="20"/>
      <c r="K1375" s="20"/>
      <c r="L1375" s="20"/>
      <c r="M1375" s="20"/>
      <c r="N1375" s="20"/>
    </row>
    <row r="1376" spans="1:14" x14ac:dyDescent="0.35">
      <c r="A1376" s="214" t="s">
        <v>1060</v>
      </c>
      <c r="B1376" s="214">
        <v>142306</v>
      </c>
      <c r="C1376" s="133" t="s">
        <v>1114</v>
      </c>
      <c r="D1376" s="133" t="s">
        <v>5904</v>
      </c>
      <c r="E1376" s="133" t="s">
        <v>5907</v>
      </c>
      <c r="F1376" s="133" t="s">
        <v>5917</v>
      </c>
      <c r="G1376" s="133">
        <v>110</v>
      </c>
      <c r="H1376" s="133">
        <v>126</v>
      </c>
      <c r="I1376" s="20"/>
      <c r="J1376" s="20"/>
      <c r="K1376" s="20"/>
      <c r="L1376" s="20"/>
      <c r="M1376" s="20"/>
      <c r="N1376" s="20"/>
    </row>
    <row r="1377" spans="1:14" x14ac:dyDescent="0.35">
      <c r="A1377" s="214" t="s">
        <v>1060</v>
      </c>
      <c r="B1377" s="214">
        <v>143723</v>
      </c>
      <c r="C1377" s="133" t="s">
        <v>6462</v>
      </c>
      <c r="D1377" s="133" t="s">
        <v>5904</v>
      </c>
      <c r="E1377" s="133" t="s">
        <v>5912</v>
      </c>
      <c r="F1377" s="133" t="s">
        <v>5925</v>
      </c>
      <c r="G1377" s="133">
        <v>0</v>
      </c>
      <c r="H1377" s="133">
        <v>2</v>
      </c>
      <c r="I1377" s="20"/>
      <c r="J1377" s="20"/>
      <c r="K1377" s="20"/>
      <c r="L1377" s="20"/>
      <c r="M1377" s="20"/>
      <c r="N1377" s="20"/>
    </row>
    <row r="1378" spans="1:14" x14ac:dyDescent="0.35">
      <c r="A1378" s="214" t="s">
        <v>1060</v>
      </c>
      <c r="B1378" s="214">
        <v>143749</v>
      </c>
      <c r="C1378" s="133" t="s">
        <v>1115</v>
      </c>
      <c r="D1378" s="133" t="s">
        <v>5904</v>
      </c>
      <c r="E1378" s="133" t="s">
        <v>5907</v>
      </c>
      <c r="F1378" s="133" t="s">
        <v>5930</v>
      </c>
      <c r="G1378" s="133">
        <v>0</v>
      </c>
      <c r="H1378" s="133">
        <v>0</v>
      </c>
      <c r="I1378" s="20"/>
      <c r="J1378" s="20"/>
      <c r="K1378" s="20"/>
      <c r="L1378" s="20"/>
      <c r="M1378" s="20"/>
      <c r="N1378" s="20"/>
    </row>
    <row r="1379" spans="1:14" x14ac:dyDescent="0.35">
      <c r="A1379" s="214" t="s">
        <v>1060</v>
      </c>
      <c r="B1379" s="214">
        <v>145292</v>
      </c>
      <c r="C1379" s="133" t="s">
        <v>7002</v>
      </c>
      <c r="D1379" s="133" t="s">
        <v>5904</v>
      </c>
      <c r="E1379" s="133" t="s">
        <v>5902</v>
      </c>
      <c r="F1379" s="133" t="s">
        <v>5903</v>
      </c>
      <c r="G1379" s="133">
        <v>0</v>
      </c>
      <c r="H1379" s="133">
        <v>0</v>
      </c>
      <c r="I1379" s="20"/>
      <c r="J1379" s="20"/>
      <c r="K1379" s="20"/>
      <c r="L1379" s="20"/>
      <c r="M1379" s="20"/>
      <c r="N1379" s="20"/>
    </row>
    <row r="1380" spans="1:14" x14ac:dyDescent="0.35">
      <c r="A1380" s="214" t="s">
        <v>1060</v>
      </c>
      <c r="B1380" s="214">
        <v>145402</v>
      </c>
      <c r="C1380" s="133" t="s">
        <v>6466</v>
      </c>
      <c r="D1380" s="133" t="s">
        <v>5904</v>
      </c>
      <c r="E1380" s="133" t="s">
        <v>5902</v>
      </c>
      <c r="F1380" s="133" t="s">
        <v>5914</v>
      </c>
      <c r="G1380" s="133">
        <v>0</v>
      </c>
      <c r="H1380" s="133">
        <v>0</v>
      </c>
      <c r="I1380" s="20"/>
      <c r="J1380" s="20"/>
      <c r="K1380" s="20"/>
      <c r="L1380" s="20"/>
      <c r="M1380" s="20"/>
      <c r="N1380" s="20"/>
    </row>
    <row r="1381" spans="1:14" x14ac:dyDescent="0.35">
      <c r="A1381" s="214" t="s">
        <v>1060</v>
      </c>
      <c r="B1381" s="214">
        <v>145465</v>
      </c>
      <c r="C1381" s="133" t="s">
        <v>6464</v>
      </c>
      <c r="D1381" s="133" t="s">
        <v>5904</v>
      </c>
      <c r="E1381" s="133" t="s">
        <v>5902</v>
      </c>
      <c r="F1381" s="133" t="s">
        <v>5903</v>
      </c>
      <c r="G1381" s="133">
        <v>0</v>
      </c>
      <c r="H1381" s="133">
        <v>0</v>
      </c>
      <c r="I1381" s="20"/>
      <c r="J1381" s="20"/>
      <c r="K1381" s="20"/>
      <c r="L1381" s="20"/>
      <c r="M1381" s="20"/>
      <c r="N1381" s="20"/>
    </row>
    <row r="1382" spans="1:14" x14ac:dyDescent="0.35">
      <c r="A1382" s="214" t="s">
        <v>1060</v>
      </c>
      <c r="B1382" s="214">
        <v>146250</v>
      </c>
      <c r="C1382" s="133" t="s">
        <v>1087</v>
      </c>
      <c r="D1382" s="133" t="s">
        <v>5904</v>
      </c>
      <c r="E1382" s="133" t="s">
        <v>5912</v>
      </c>
      <c r="F1382" s="133" t="s">
        <v>5920</v>
      </c>
      <c r="G1382" s="133">
        <v>1</v>
      </c>
      <c r="H1382" s="133">
        <v>8</v>
      </c>
      <c r="I1382" s="20"/>
      <c r="J1382" s="20"/>
      <c r="K1382" s="20"/>
      <c r="L1382" s="20"/>
      <c r="M1382" s="20"/>
      <c r="N1382" s="20"/>
    </row>
    <row r="1383" spans="1:14" x14ac:dyDescent="0.35">
      <c r="A1383" s="214" t="s">
        <v>1060</v>
      </c>
      <c r="B1383" s="214">
        <v>146634</v>
      </c>
      <c r="C1383" s="133" t="s">
        <v>1108</v>
      </c>
      <c r="D1383" s="133" t="s">
        <v>5904</v>
      </c>
      <c r="E1383" s="133" t="s">
        <v>5907</v>
      </c>
      <c r="F1383" s="133" t="s">
        <v>5908</v>
      </c>
      <c r="G1383" s="133">
        <v>51</v>
      </c>
      <c r="H1383" s="133">
        <v>72</v>
      </c>
      <c r="I1383" s="20"/>
      <c r="J1383" s="20"/>
      <c r="K1383" s="20"/>
      <c r="L1383" s="20"/>
      <c r="M1383" s="20"/>
      <c r="N1383" s="20"/>
    </row>
    <row r="1384" spans="1:14" x14ac:dyDescent="0.35">
      <c r="A1384" s="214" t="s">
        <v>1060</v>
      </c>
      <c r="B1384" s="214">
        <v>147237</v>
      </c>
      <c r="C1384" s="133" t="s">
        <v>6463</v>
      </c>
      <c r="D1384" s="133" t="s">
        <v>5904</v>
      </c>
      <c r="E1384" s="133" t="s">
        <v>5902</v>
      </c>
      <c r="F1384" s="133" t="s">
        <v>5914</v>
      </c>
      <c r="G1384" s="133">
        <v>0</v>
      </c>
      <c r="H1384" s="133">
        <v>0</v>
      </c>
      <c r="I1384" s="20"/>
      <c r="J1384" s="20"/>
      <c r="K1384" s="20"/>
      <c r="L1384" s="20"/>
      <c r="M1384" s="20"/>
      <c r="N1384" s="20"/>
    </row>
    <row r="1385" spans="1:14" x14ac:dyDescent="0.35">
      <c r="A1385" s="214" t="s">
        <v>1060</v>
      </c>
      <c r="B1385" s="214">
        <v>147667</v>
      </c>
      <c r="C1385" s="133" t="s">
        <v>7003</v>
      </c>
      <c r="D1385" s="133" t="s">
        <v>5904</v>
      </c>
      <c r="E1385" s="133" t="s">
        <v>5902</v>
      </c>
      <c r="F1385" s="133" t="s">
        <v>5914</v>
      </c>
      <c r="G1385" s="133">
        <v>0</v>
      </c>
      <c r="H1385" s="133">
        <v>0</v>
      </c>
      <c r="I1385" s="20"/>
      <c r="J1385" s="20"/>
      <c r="K1385" s="20"/>
      <c r="L1385" s="20"/>
      <c r="M1385" s="20"/>
      <c r="N1385" s="20"/>
    </row>
    <row r="1386" spans="1:14" x14ac:dyDescent="0.35">
      <c r="A1386" s="214" t="s">
        <v>1060</v>
      </c>
      <c r="B1386" s="214">
        <v>148065</v>
      </c>
      <c r="C1386" s="133" t="s">
        <v>7004</v>
      </c>
      <c r="D1386" s="133" t="s">
        <v>5904</v>
      </c>
      <c r="E1386" s="133" t="s">
        <v>5902</v>
      </c>
      <c r="F1386" s="133" t="s">
        <v>5914</v>
      </c>
      <c r="G1386" s="133">
        <v>0</v>
      </c>
      <c r="H1386" s="133">
        <v>0</v>
      </c>
      <c r="I1386" s="20"/>
      <c r="J1386" s="20"/>
      <c r="K1386" s="20"/>
      <c r="L1386" s="20"/>
      <c r="M1386" s="20"/>
      <c r="N1386" s="20"/>
    </row>
    <row r="1387" spans="1:14" x14ac:dyDescent="0.35">
      <c r="A1387" s="214" t="s">
        <v>1060</v>
      </c>
      <c r="B1387" s="214">
        <v>148066</v>
      </c>
      <c r="C1387" s="133" t="s">
        <v>7005</v>
      </c>
      <c r="D1387" s="133" t="s">
        <v>5904</v>
      </c>
      <c r="E1387" s="133" t="s">
        <v>5902</v>
      </c>
      <c r="F1387" s="133" t="s">
        <v>5914</v>
      </c>
      <c r="G1387" s="133">
        <v>0</v>
      </c>
      <c r="H1387" s="133">
        <v>0</v>
      </c>
      <c r="I1387" s="20"/>
      <c r="J1387" s="20"/>
      <c r="K1387" s="20"/>
      <c r="L1387" s="20"/>
      <c r="M1387" s="20"/>
      <c r="N1387" s="20"/>
    </row>
    <row r="1388" spans="1:14" x14ac:dyDescent="0.35">
      <c r="A1388" s="214" t="s">
        <v>1060</v>
      </c>
      <c r="B1388" s="214">
        <v>148067</v>
      </c>
      <c r="C1388" s="133" t="s">
        <v>7006</v>
      </c>
      <c r="D1388" s="133" t="s">
        <v>5904</v>
      </c>
      <c r="E1388" s="133" t="s">
        <v>5902</v>
      </c>
      <c r="F1388" s="133" t="s">
        <v>5914</v>
      </c>
      <c r="G1388" s="133">
        <v>0</v>
      </c>
      <c r="H1388" s="133">
        <v>0</v>
      </c>
      <c r="I1388" s="20"/>
      <c r="J1388" s="20"/>
      <c r="K1388" s="20"/>
      <c r="L1388" s="20"/>
      <c r="M1388" s="20"/>
      <c r="N1388" s="20"/>
    </row>
    <row r="1389" spans="1:14" x14ac:dyDescent="0.35">
      <c r="A1389" s="214" t="s">
        <v>1060</v>
      </c>
      <c r="B1389" s="214">
        <v>148074</v>
      </c>
      <c r="C1389" s="133" t="s">
        <v>7007</v>
      </c>
      <c r="D1389" s="133" t="s">
        <v>5904</v>
      </c>
      <c r="E1389" s="133" t="s">
        <v>5902</v>
      </c>
      <c r="F1389" s="133" t="s">
        <v>5914</v>
      </c>
      <c r="G1389" s="133">
        <v>0</v>
      </c>
      <c r="H1389" s="133">
        <v>0</v>
      </c>
      <c r="I1389" s="20"/>
      <c r="J1389" s="20"/>
      <c r="K1389" s="20"/>
      <c r="L1389" s="20"/>
      <c r="M1389" s="20"/>
      <c r="N1389" s="20"/>
    </row>
    <row r="1390" spans="1:14" x14ac:dyDescent="0.35">
      <c r="A1390" s="214" t="s">
        <v>1060</v>
      </c>
      <c r="B1390" s="214">
        <v>148075</v>
      </c>
      <c r="C1390" s="133" t="s">
        <v>7008</v>
      </c>
      <c r="D1390" s="133" t="s">
        <v>5904</v>
      </c>
      <c r="E1390" s="133" t="s">
        <v>5902</v>
      </c>
      <c r="F1390" s="133" t="s">
        <v>5914</v>
      </c>
      <c r="G1390" s="133">
        <v>0</v>
      </c>
      <c r="H1390" s="133">
        <v>0</v>
      </c>
      <c r="I1390" s="20"/>
      <c r="J1390" s="20"/>
      <c r="K1390" s="20"/>
      <c r="L1390" s="20"/>
      <c r="M1390" s="20"/>
      <c r="N1390" s="20"/>
    </row>
    <row r="1391" spans="1:14" x14ac:dyDescent="0.35">
      <c r="A1391" s="214" t="s">
        <v>1116</v>
      </c>
      <c r="B1391" s="214">
        <v>131629</v>
      </c>
      <c r="C1391" s="133" t="s">
        <v>1117</v>
      </c>
      <c r="D1391" s="133" t="s">
        <v>5904</v>
      </c>
      <c r="E1391" s="133" t="s">
        <v>5906</v>
      </c>
      <c r="F1391" s="133" t="s">
        <v>5906</v>
      </c>
      <c r="G1391" s="133">
        <v>0</v>
      </c>
      <c r="H1391" s="133">
        <v>1</v>
      </c>
      <c r="I1391" s="20"/>
      <c r="J1391" s="20"/>
      <c r="K1391" s="20"/>
      <c r="L1391" s="20"/>
      <c r="M1391" s="20"/>
      <c r="N1391" s="20"/>
    </row>
    <row r="1392" spans="1:14" x14ac:dyDescent="0.35">
      <c r="A1392" s="214" t="s">
        <v>1116</v>
      </c>
      <c r="B1392" s="214">
        <v>135113</v>
      </c>
      <c r="C1392" s="133" t="s">
        <v>1118</v>
      </c>
      <c r="D1392" s="133" t="s">
        <v>5904</v>
      </c>
      <c r="E1392" s="133" t="s">
        <v>5902</v>
      </c>
      <c r="F1392" s="133" t="s">
        <v>5914</v>
      </c>
      <c r="G1392" s="133">
        <v>0</v>
      </c>
      <c r="H1392" s="133">
        <v>0</v>
      </c>
      <c r="I1392" s="20"/>
      <c r="J1392" s="20"/>
      <c r="K1392" s="20"/>
      <c r="L1392" s="20"/>
      <c r="M1392" s="20"/>
      <c r="N1392" s="20"/>
    </row>
    <row r="1393" spans="1:14" x14ac:dyDescent="0.35">
      <c r="A1393" s="214" t="s">
        <v>1116</v>
      </c>
      <c r="B1393" s="214">
        <v>135314</v>
      </c>
      <c r="C1393" s="133" t="s">
        <v>1119</v>
      </c>
      <c r="D1393" s="133" t="s">
        <v>5904</v>
      </c>
      <c r="E1393" s="133" t="s">
        <v>5907</v>
      </c>
      <c r="F1393" s="133" t="s">
        <v>5908</v>
      </c>
      <c r="G1393" s="133">
        <v>64</v>
      </c>
      <c r="H1393" s="133">
        <v>61</v>
      </c>
      <c r="I1393" s="20"/>
      <c r="J1393" s="20"/>
      <c r="K1393" s="20"/>
      <c r="L1393" s="20"/>
      <c r="M1393" s="20"/>
      <c r="N1393" s="20"/>
    </row>
    <row r="1394" spans="1:14" x14ac:dyDescent="0.35">
      <c r="A1394" s="214" t="s">
        <v>1116</v>
      </c>
      <c r="B1394" s="214">
        <v>136525</v>
      </c>
      <c r="C1394" s="133" t="s">
        <v>1120</v>
      </c>
      <c r="D1394" s="133" t="s">
        <v>5904</v>
      </c>
      <c r="E1394" s="133" t="s">
        <v>5907</v>
      </c>
      <c r="F1394" s="133" t="s">
        <v>5917</v>
      </c>
      <c r="G1394" s="133">
        <v>69</v>
      </c>
      <c r="H1394" s="133">
        <v>74</v>
      </c>
      <c r="I1394" s="20"/>
      <c r="J1394" s="20"/>
      <c r="K1394" s="20"/>
      <c r="L1394" s="20"/>
      <c r="M1394" s="20"/>
      <c r="N1394" s="20"/>
    </row>
    <row r="1395" spans="1:14" x14ac:dyDescent="0.35">
      <c r="A1395" s="214" t="s">
        <v>1116</v>
      </c>
      <c r="B1395" s="214">
        <v>136838</v>
      </c>
      <c r="C1395" s="133" t="s">
        <v>1121</v>
      </c>
      <c r="D1395" s="133" t="s">
        <v>5904</v>
      </c>
      <c r="E1395" s="133" t="s">
        <v>5907</v>
      </c>
      <c r="F1395" s="133" t="s">
        <v>5917</v>
      </c>
      <c r="G1395" s="133">
        <v>142</v>
      </c>
      <c r="H1395" s="133">
        <v>119</v>
      </c>
      <c r="I1395" s="20"/>
      <c r="J1395" s="20"/>
      <c r="K1395" s="20"/>
      <c r="L1395" s="20"/>
      <c r="M1395" s="20"/>
      <c r="N1395" s="20"/>
    </row>
    <row r="1396" spans="1:14" x14ac:dyDescent="0.35">
      <c r="A1396" s="214" t="s">
        <v>1116</v>
      </c>
      <c r="B1396" s="214">
        <v>137511</v>
      </c>
      <c r="C1396" s="133" t="s">
        <v>6467</v>
      </c>
      <c r="D1396" s="133" t="s">
        <v>5904</v>
      </c>
      <c r="E1396" s="133" t="s">
        <v>5902</v>
      </c>
      <c r="F1396" s="133" t="s">
        <v>5914</v>
      </c>
      <c r="G1396" s="133">
        <v>0</v>
      </c>
      <c r="H1396" s="133">
        <v>0</v>
      </c>
      <c r="I1396" s="20"/>
      <c r="J1396" s="20"/>
      <c r="K1396" s="20"/>
      <c r="L1396" s="20"/>
      <c r="M1396" s="20"/>
      <c r="N1396" s="20"/>
    </row>
    <row r="1397" spans="1:14" x14ac:dyDescent="0.35">
      <c r="A1397" s="214" t="s">
        <v>1116</v>
      </c>
      <c r="B1397" s="214">
        <v>137622</v>
      </c>
      <c r="C1397" s="133" t="s">
        <v>1122</v>
      </c>
      <c r="D1397" s="133" t="s">
        <v>5904</v>
      </c>
      <c r="E1397" s="133" t="s">
        <v>5907</v>
      </c>
      <c r="F1397" s="133" t="s">
        <v>5917</v>
      </c>
      <c r="G1397" s="133">
        <v>102</v>
      </c>
      <c r="H1397" s="133">
        <v>116</v>
      </c>
      <c r="I1397" s="20"/>
      <c r="J1397" s="20"/>
      <c r="K1397" s="20"/>
      <c r="L1397" s="20"/>
      <c r="M1397" s="20"/>
      <c r="N1397" s="20"/>
    </row>
    <row r="1398" spans="1:14" x14ac:dyDescent="0.35">
      <c r="A1398" s="214" t="s">
        <v>1116</v>
      </c>
      <c r="B1398" s="214">
        <v>138089</v>
      </c>
      <c r="C1398" s="133" t="s">
        <v>1123</v>
      </c>
      <c r="D1398" s="133" t="s">
        <v>5904</v>
      </c>
      <c r="E1398" s="133" t="s">
        <v>5907</v>
      </c>
      <c r="F1398" s="133" t="s">
        <v>5917</v>
      </c>
      <c r="G1398" s="133">
        <v>88</v>
      </c>
      <c r="H1398" s="133">
        <v>111</v>
      </c>
      <c r="I1398" s="20"/>
      <c r="J1398" s="20"/>
      <c r="K1398" s="20"/>
      <c r="L1398" s="20"/>
      <c r="M1398" s="20"/>
      <c r="N1398" s="20"/>
    </row>
    <row r="1399" spans="1:14" x14ac:dyDescent="0.35">
      <c r="A1399" s="214" t="s">
        <v>1116</v>
      </c>
      <c r="B1399" s="214">
        <v>138093</v>
      </c>
      <c r="C1399" s="133" t="s">
        <v>1124</v>
      </c>
      <c r="D1399" s="133" t="s">
        <v>5904</v>
      </c>
      <c r="E1399" s="133" t="s">
        <v>5912</v>
      </c>
      <c r="F1399" s="133" t="s">
        <v>5920</v>
      </c>
      <c r="G1399" s="133">
        <v>7</v>
      </c>
      <c r="H1399" s="133">
        <v>16</v>
      </c>
      <c r="I1399" s="20"/>
      <c r="J1399" s="20"/>
      <c r="K1399" s="20"/>
      <c r="L1399" s="20"/>
      <c r="M1399" s="20"/>
      <c r="N1399" s="20"/>
    </row>
    <row r="1400" spans="1:14" x14ac:dyDescent="0.35">
      <c r="A1400" s="214" t="s">
        <v>1116</v>
      </c>
      <c r="B1400" s="214">
        <v>139691</v>
      </c>
      <c r="C1400" s="133" t="s">
        <v>1125</v>
      </c>
      <c r="D1400" s="133" t="s">
        <v>5904</v>
      </c>
      <c r="E1400" s="133" t="s">
        <v>5912</v>
      </c>
      <c r="F1400" s="133" t="s">
        <v>5925</v>
      </c>
      <c r="G1400" s="133">
        <v>0</v>
      </c>
      <c r="H1400" s="133">
        <v>0</v>
      </c>
      <c r="I1400" s="20"/>
      <c r="J1400" s="20"/>
      <c r="K1400" s="20"/>
      <c r="L1400" s="20"/>
      <c r="M1400" s="20"/>
      <c r="N1400" s="20"/>
    </row>
    <row r="1401" spans="1:14" x14ac:dyDescent="0.35">
      <c r="A1401" s="214" t="s">
        <v>1116</v>
      </c>
      <c r="B1401" s="214">
        <v>141954</v>
      </c>
      <c r="C1401" s="133" t="s">
        <v>1126</v>
      </c>
      <c r="D1401" s="133" t="s">
        <v>5904</v>
      </c>
      <c r="E1401" s="133" t="s">
        <v>5902</v>
      </c>
      <c r="F1401" s="133" t="s">
        <v>5914</v>
      </c>
      <c r="G1401" s="133">
        <v>0</v>
      </c>
      <c r="H1401" s="133">
        <v>0</v>
      </c>
      <c r="I1401" s="20"/>
      <c r="J1401" s="20"/>
      <c r="K1401" s="20"/>
      <c r="L1401" s="20"/>
      <c r="M1401" s="20"/>
      <c r="N1401" s="20"/>
    </row>
    <row r="1402" spans="1:14" x14ac:dyDescent="0.35">
      <c r="A1402" s="214" t="s">
        <v>1116</v>
      </c>
      <c r="B1402" s="214">
        <v>142174</v>
      </c>
      <c r="C1402" s="133" t="s">
        <v>1127</v>
      </c>
      <c r="D1402" s="133" t="s">
        <v>5904</v>
      </c>
      <c r="E1402" s="133" t="s">
        <v>5907</v>
      </c>
      <c r="F1402" s="133" t="s">
        <v>5916</v>
      </c>
      <c r="G1402" s="133">
        <v>41</v>
      </c>
      <c r="H1402" s="133">
        <v>50</v>
      </c>
      <c r="I1402" s="20"/>
      <c r="J1402" s="20"/>
      <c r="K1402" s="20"/>
      <c r="L1402" s="20"/>
      <c r="M1402" s="20"/>
      <c r="N1402" s="20"/>
    </row>
    <row r="1403" spans="1:14" x14ac:dyDescent="0.35">
      <c r="A1403" s="214" t="s">
        <v>1116</v>
      </c>
      <c r="B1403" s="214">
        <v>143845</v>
      </c>
      <c r="C1403" s="133" t="s">
        <v>1128</v>
      </c>
      <c r="D1403" s="133" t="s">
        <v>5904</v>
      </c>
      <c r="E1403" s="133" t="s">
        <v>5907</v>
      </c>
      <c r="F1403" s="133" t="s">
        <v>5908</v>
      </c>
      <c r="G1403" s="133">
        <v>47</v>
      </c>
      <c r="H1403" s="133">
        <v>56</v>
      </c>
      <c r="I1403" s="20"/>
      <c r="J1403" s="20"/>
      <c r="K1403" s="20"/>
      <c r="L1403" s="20"/>
      <c r="M1403" s="20"/>
      <c r="N1403" s="20"/>
    </row>
    <row r="1404" spans="1:14" x14ac:dyDescent="0.35">
      <c r="A1404" s="214" t="s">
        <v>1116</v>
      </c>
      <c r="B1404" s="214">
        <v>145127</v>
      </c>
      <c r="C1404" s="133" t="s">
        <v>1458</v>
      </c>
      <c r="D1404" s="133" t="s">
        <v>5904</v>
      </c>
      <c r="E1404" s="133" t="s">
        <v>5902</v>
      </c>
      <c r="F1404" s="133" t="s">
        <v>5914</v>
      </c>
      <c r="G1404" s="133">
        <v>0</v>
      </c>
      <c r="H1404" s="133">
        <v>0</v>
      </c>
      <c r="I1404" s="20"/>
      <c r="J1404" s="20"/>
      <c r="K1404" s="20"/>
      <c r="L1404" s="20"/>
      <c r="M1404" s="20"/>
      <c r="N1404" s="20"/>
    </row>
    <row r="1405" spans="1:14" x14ac:dyDescent="0.35">
      <c r="A1405" s="214" t="s">
        <v>1116</v>
      </c>
      <c r="B1405" s="214">
        <v>145577</v>
      </c>
      <c r="C1405" s="133" t="s">
        <v>2560</v>
      </c>
      <c r="D1405" s="133" t="s">
        <v>5904</v>
      </c>
      <c r="E1405" s="133" t="s">
        <v>5907</v>
      </c>
      <c r="F1405" s="133" t="s">
        <v>5908</v>
      </c>
      <c r="G1405" s="133">
        <v>79</v>
      </c>
      <c r="H1405" s="133">
        <v>99</v>
      </c>
      <c r="I1405" s="20"/>
      <c r="J1405" s="20"/>
      <c r="K1405" s="20"/>
      <c r="L1405" s="20"/>
      <c r="M1405" s="20"/>
      <c r="N1405" s="20"/>
    </row>
    <row r="1406" spans="1:14" x14ac:dyDescent="0.35">
      <c r="A1406" s="214" t="s">
        <v>1129</v>
      </c>
      <c r="B1406" s="214">
        <v>112951</v>
      </c>
      <c r="C1406" s="133" t="s">
        <v>1130</v>
      </c>
      <c r="D1406" s="133" t="s">
        <v>5904</v>
      </c>
      <c r="E1406" s="133" t="s">
        <v>5907</v>
      </c>
      <c r="F1406" s="133" t="s">
        <v>5924</v>
      </c>
      <c r="G1406" s="133">
        <v>76</v>
      </c>
      <c r="H1406" s="133">
        <v>101</v>
      </c>
      <c r="I1406" s="20"/>
      <c r="J1406" s="20"/>
      <c r="K1406" s="20"/>
      <c r="L1406" s="20"/>
      <c r="M1406" s="20"/>
      <c r="N1406" s="20"/>
    </row>
    <row r="1407" spans="1:14" x14ac:dyDescent="0.35">
      <c r="A1407" s="214" t="s">
        <v>1129</v>
      </c>
      <c r="B1407" s="214">
        <v>112956</v>
      </c>
      <c r="C1407" s="133" t="s">
        <v>1131</v>
      </c>
      <c r="D1407" s="133" t="s">
        <v>5904</v>
      </c>
      <c r="E1407" s="133" t="s">
        <v>5907</v>
      </c>
      <c r="F1407" s="133" t="s">
        <v>5910</v>
      </c>
      <c r="G1407" s="133">
        <v>135</v>
      </c>
      <c r="H1407" s="133">
        <v>160</v>
      </c>
      <c r="I1407" s="20"/>
      <c r="J1407" s="20"/>
      <c r="K1407" s="20"/>
      <c r="L1407" s="20"/>
      <c r="M1407" s="20"/>
      <c r="N1407" s="20"/>
    </row>
    <row r="1408" spans="1:14" x14ac:dyDescent="0.35">
      <c r="A1408" s="214" t="s">
        <v>1129</v>
      </c>
      <c r="B1408" s="214">
        <v>112991</v>
      </c>
      <c r="C1408" s="133" t="s">
        <v>1132</v>
      </c>
      <c r="D1408" s="133" t="s">
        <v>5904</v>
      </c>
      <c r="E1408" s="133" t="s">
        <v>5907</v>
      </c>
      <c r="F1408" s="133" t="s">
        <v>5924</v>
      </c>
      <c r="G1408" s="133">
        <v>104</v>
      </c>
      <c r="H1408" s="133">
        <v>98</v>
      </c>
      <c r="I1408" s="20"/>
      <c r="J1408" s="20"/>
      <c r="K1408" s="20"/>
      <c r="L1408" s="20"/>
      <c r="M1408" s="20"/>
      <c r="N1408" s="20"/>
    </row>
    <row r="1409" spans="1:14" x14ac:dyDescent="0.35">
      <c r="A1409" s="214" t="s">
        <v>1129</v>
      </c>
      <c r="B1409" s="214">
        <v>113013</v>
      </c>
      <c r="C1409" s="133" t="s">
        <v>1133</v>
      </c>
      <c r="D1409" s="133" t="s">
        <v>5904</v>
      </c>
      <c r="E1409" s="133" t="s">
        <v>5902</v>
      </c>
      <c r="F1409" s="133" t="s">
        <v>5903</v>
      </c>
      <c r="G1409" s="133">
        <v>0</v>
      </c>
      <c r="H1409" s="133">
        <v>0</v>
      </c>
      <c r="I1409" s="20"/>
      <c r="J1409" s="20"/>
      <c r="K1409" s="20"/>
      <c r="L1409" s="20"/>
      <c r="M1409" s="20"/>
      <c r="N1409" s="20"/>
    </row>
    <row r="1410" spans="1:14" x14ac:dyDescent="0.35">
      <c r="A1410" s="214" t="s">
        <v>1129</v>
      </c>
      <c r="B1410" s="214">
        <v>113017</v>
      </c>
      <c r="C1410" s="133" t="s">
        <v>1134</v>
      </c>
      <c r="D1410" s="133" t="s">
        <v>5904</v>
      </c>
      <c r="E1410" s="133" t="s">
        <v>5902</v>
      </c>
      <c r="F1410" s="133" t="s">
        <v>5903</v>
      </c>
      <c r="G1410" s="133">
        <v>0</v>
      </c>
      <c r="H1410" s="133">
        <v>0</v>
      </c>
      <c r="I1410" s="20"/>
      <c r="J1410" s="20"/>
      <c r="K1410" s="20"/>
      <c r="L1410" s="20"/>
      <c r="M1410" s="20"/>
      <c r="N1410" s="20"/>
    </row>
    <row r="1411" spans="1:14" x14ac:dyDescent="0.35">
      <c r="A1411" s="214" t="s">
        <v>1129</v>
      </c>
      <c r="B1411" s="214">
        <v>113024</v>
      </c>
      <c r="C1411" s="133" t="s">
        <v>1135</v>
      </c>
      <c r="D1411" s="133" t="s">
        <v>5904</v>
      </c>
      <c r="E1411" s="133" t="s">
        <v>5902</v>
      </c>
      <c r="F1411" s="133" t="s">
        <v>5903</v>
      </c>
      <c r="G1411" s="133">
        <v>0</v>
      </c>
      <c r="H1411" s="133">
        <v>0</v>
      </c>
      <c r="I1411" s="20"/>
      <c r="J1411" s="20"/>
      <c r="K1411" s="20"/>
      <c r="L1411" s="20"/>
      <c r="M1411" s="20"/>
      <c r="N1411" s="20"/>
    </row>
    <row r="1412" spans="1:14" x14ac:dyDescent="0.35">
      <c r="A1412" s="214" t="s">
        <v>1129</v>
      </c>
      <c r="B1412" s="214">
        <v>113028</v>
      </c>
      <c r="C1412" s="133" t="s">
        <v>1136</v>
      </c>
      <c r="D1412" s="133" t="s">
        <v>5905</v>
      </c>
      <c r="E1412" s="133" t="s">
        <v>5902</v>
      </c>
      <c r="F1412" s="133" t="s">
        <v>5903</v>
      </c>
      <c r="G1412" s="133">
        <v>0</v>
      </c>
      <c r="H1412" s="133">
        <v>0</v>
      </c>
      <c r="I1412" s="20"/>
      <c r="J1412" s="20"/>
      <c r="K1412" s="20"/>
      <c r="L1412" s="20"/>
      <c r="M1412" s="20"/>
      <c r="N1412" s="20"/>
    </row>
    <row r="1413" spans="1:14" x14ac:dyDescent="0.35">
      <c r="A1413" s="214" t="s">
        <v>1129</v>
      </c>
      <c r="B1413" s="214">
        <v>113044</v>
      </c>
      <c r="C1413" s="133" t="s">
        <v>1138</v>
      </c>
      <c r="D1413" s="133" t="s">
        <v>5904</v>
      </c>
      <c r="E1413" s="133" t="s">
        <v>5923</v>
      </c>
      <c r="F1413" s="133" t="s">
        <v>5923</v>
      </c>
      <c r="G1413" s="133">
        <v>5</v>
      </c>
      <c r="H1413" s="133">
        <v>5</v>
      </c>
      <c r="I1413" s="20"/>
      <c r="J1413" s="20"/>
      <c r="K1413" s="20"/>
      <c r="L1413" s="20"/>
      <c r="M1413" s="20"/>
      <c r="N1413" s="20"/>
    </row>
    <row r="1414" spans="1:14" x14ac:dyDescent="0.35">
      <c r="A1414" s="214" t="s">
        <v>1129</v>
      </c>
      <c r="B1414" s="214">
        <v>132133</v>
      </c>
      <c r="C1414" s="133" t="s">
        <v>1142</v>
      </c>
      <c r="D1414" s="133" t="s">
        <v>5904</v>
      </c>
      <c r="E1414" s="133" t="s">
        <v>5906</v>
      </c>
      <c r="F1414" s="133" t="s">
        <v>5906</v>
      </c>
      <c r="G1414" s="133">
        <v>0</v>
      </c>
      <c r="H1414" s="133">
        <v>0</v>
      </c>
      <c r="I1414" s="20"/>
      <c r="J1414" s="20"/>
      <c r="K1414" s="20"/>
      <c r="L1414" s="20"/>
      <c r="M1414" s="20"/>
      <c r="N1414" s="20"/>
    </row>
    <row r="1415" spans="1:14" x14ac:dyDescent="0.35">
      <c r="A1415" s="214" t="s">
        <v>1129</v>
      </c>
      <c r="B1415" s="214">
        <v>134294</v>
      </c>
      <c r="C1415" s="133" t="s">
        <v>1143</v>
      </c>
      <c r="D1415" s="133" t="s">
        <v>5904</v>
      </c>
      <c r="E1415" s="133" t="s">
        <v>5902</v>
      </c>
      <c r="F1415" s="133" t="s">
        <v>5903</v>
      </c>
      <c r="G1415" s="133">
        <v>0</v>
      </c>
      <c r="H1415" s="133">
        <v>0</v>
      </c>
      <c r="I1415" s="20"/>
      <c r="J1415" s="20"/>
      <c r="K1415" s="20"/>
      <c r="L1415" s="20"/>
      <c r="M1415" s="20"/>
      <c r="N1415" s="20"/>
    </row>
    <row r="1416" spans="1:14" x14ac:dyDescent="0.35">
      <c r="A1416" s="214" t="s">
        <v>1129</v>
      </c>
      <c r="B1416" s="214">
        <v>135120</v>
      </c>
      <c r="C1416" s="133" t="s">
        <v>1144</v>
      </c>
      <c r="D1416" s="133" t="s">
        <v>5904</v>
      </c>
      <c r="E1416" s="133" t="s">
        <v>5907</v>
      </c>
      <c r="F1416" s="133" t="s">
        <v>5908</v>
      </c>
      <c r="G1416" s="133">
        <v>90</v>
      </c>
      <c r="H1416" s="133">
        <v>113</v>
      </c>
      <c r="I1416" s="20"/>
      <c r="J1416" s="20"/>
      <c r="K1416" s="20"/>
      <c r="L1416" s="20"/>
      <c r="M1416" s="20"/>
      <c r="N1416" s="20"/>
    </row>
    <row r="1417" spans="1:14" x14ac:dyDescent="0.35">
      <c r="A1417" s="214" t="s">
        <v>1129</v>
      </c>
      <c r="B1417" s="214">
        <v>135345</v>
      </c>
      <c r="C1417" s="133" t="s">
        <v>1145</v>
      </c>
      <c r="D1417" s="133" t="s">
        <v>5904</v>
      </c>
      <c r="E1417" s="133" t="s">
        <v>5912</v>
      </c>
      <c r="F1417" s="133" t="s">
        <v>5915</v>
      </c>
      <c r="G1417" s="133">
        <v>0</v>
      </c>
      <c r="H1417" s="133">
        <v>8</v>
      </c>
      <c r="I1417" s="20"/>
      <c r="J1417" s="20"/>
      <c r="K1417" s="20"/>
      <c r="L1417" s="20"/>
      <c r="M1417" s="20"/>
      <c r="N1417" s="20"/>
    </row>
    <row r="1418" spans="1:14" x14ac:dyDescent="0.35">
      <c r="A1418" s="214" t="s">
        <v>1129</v>
      </c>
      <c r="B1418" s="214">
        <v>136071</v>
      </c>
      <c r="C1418" s="133" t="s">
        <v>1146</v>
      </c>
      <c r="D1418" s="133" t="s">
        <v>5904</v>
      </c>
      <c r="E1418" s="133" t="s">
        <v>5906</v>
      </c>
      <c r="F1418" s="133" t="s">
        <v>5906</v>
      </c>
      <c r="G1418" s="133">
        <v>0</v>
      </c>
      <c r="H1418" s="133">
        <v>0</v>
      </c>
      <c r="I1418" s="20"/>
      <c r="J1418" s="20"/>
      <c r="K1418" s="20"/>
      <c r="L1418" s="20"/>
      <c r="M1418" s="20"/>
      <c r="N1418" s="20"/>
    </row>
    <row r="1419" spans="1:14" x14ac:dyDescent="0.35">
      <c r="A1419" s="214" t="s">
        <v>1129</v>
      </c>
      <c r="B1419" s="214">
        <v>136360</v>
      </c>
      <c r="C1419" s="133" t="s">
        <v>1147</v>
      </c>
      <c r="D1419" s="133" t="s">
        <v>5904</v>
      </c>
      <c r="E1419" s="133" t="s">
        <v>5907</v>
      </c>
      <c r="F1419" s="133" t="s">
        <v>5917</v>
      </c>
      <c r="G1419" s="133">
        <v>156</v>
      </c>
      <c r="H1419" s="133">
        <v>149</v>
      </c>
      <c r="I1419" s="20"/>
      <c r="J1419" s="20"/>
      <c r="K1419" s="20"/>
      <c r="L1419" s="20"/>
      <c r="M1419" s="20"/>
      <c r="N1419" s="20"/>
    </row>
    <row r="1420" spans="1:14" x14ac:dyDescent="0.35">
      <c r="A1420" s="214" t="s">
        <v>1129</v>
      </c>
      <c r="B1420" s="214">
        <v>136634</v>
      </c>
      <c r="C1420" s="133" t="s">
        <v>1148</v>
      </c>
      <c r="D1420" s="133" t="s">
        <v>5904</v>
      </c>
      <c r="E1420" s="133" t="s">
        <v>5907</v>
      </c>
      <c r="F1420" s="133" t="s">
        <v>5917</v>
      </c>
      <c r="G1420" s="133">
        <v>147</v>
      </c>
      <c r="H1420" s="133">
        <v>156</v>
      </c>
      <c r="I1420" s="20"/>
      <c r="J1420" s="20"/>
      <c r="K1420" s="20"/>
      <c r="L1420" s="20"/>
      <c r="M1420" s="20"/>
      <c r="N1420" s="20"/>
    </row>
    <row r="1421" spans="1:14" x14ac:dyDescent="0.35">
      <c r="A1421" s="214" t="s">
        <v>1129</v>
      </c>
      <c r="B1421" s="214">
        <v>137911</v>
      </c>
      <c r="C1421" s="133" t="s">
        <v>1149</v>
      </c>
      <c r="D1421" s="133" t="s">
        <v>5904</v>
      </c>
      <c r="E1421" s="133" t="s">
        <v>5907</v>
      </c>
      <c r="F1421" s="133" t="s">
        <v>5917</v>
      </c>
      <c r="G1421" s="133">
        <v>127</v>
      </c>
      <c r="H1421" s="133">
        <v>110</v>
      </c>
      <c r="I1421" s="20"/>
      <c r="J1421" s="20"/>
      <c r="K1421" s="20"/>
      <c r="L1421" s="20"/>
      <c r="M1421" s="20"/>
      <c r="N1421" s="20"/>
    </row>
    <row r="1422" spans="1:14" x14ac:dyDescent="0.35">
      <c r="A1422" s="214" t="s">
        <v>1129</v>
      </c>
      <c r="B1422" s="214">
        <v>138277</v>
      </c>
      <c r="C1422" s="133" t="s">
        <v>1150</v>
      </c>
      <c r="D1422" s="133" t="s">
        <v>5904</v>
      </c>
      <c r="E1422" s="133" t="s">
        <v>5906</v>
      </c>
      <c r="F1422" s="133" t="s">
        <v>5909</v>
      </c>
      <c r="G1422" s="133">
        <v>0</v>
      </c>
      <c r="H1422" s="133">
        <v>0</v>
      </c>
      <c r="I1422" s="20"/>
      <c r="J1422" s="20"/>
      <c r="K1422" s="20"/>
      <c r="L1422" s="20"/>
      <c r="M1422" s="20"/>
      <c r="N1422" s="20"/>
    </row>
    <row r="1423" spans="1:14" x14ac:dyDescent="0.35">
      <c r="A1423" s="214" t="s">
        <v>1129</v>
      </c>
      <c r="B1423" s="214">
        <v>138622</v>
      </c>
      <c r="C1423" s="133" t="s">
        <v>1151</v>
      </c>
      <c r="D1423" s="133" t="s">
        <v>5904</v>
      </c>
      <c r="E1423" s="133" t="s">
        <v>5907</v>
      </c>
      <c r="F1423" s="133" t="s">
        <v>5917</v>
      </c>
      <c r="G1423" s="133">
        <v>129</v>
      </c>
      <c r="H1423" s="133">
        <v>122</v>
      </c>
      <c r="I1423" s="20"/>
      <c r="J1423" s="20"/>
      <c r="K1423" s="20"/>
      <c r="L1423" s="20"/>
      <c r="M1423" s="20"/>
      <c r="N1423" s="20"/>
    </row>
    <row r="1424" spans="1:14" x14ac:dyDescent="0.35">
      <c r="A1424" s="214" t="s">
        <v>1129</v>
      </c>
      <c r="B1424" s="214">
        <v>139051</v>
      </c>
      <c r="C1424" s="133" t="s">
        <v>1152</v>
      </c>
      <c r="D1424" s="133" t="s">
        <v>5904</v>
      </c>
      <c r="E1424" s="133" t="s">
        <v>5907</v>
      </c>
      <c r="F1424" s="133" t="s">
        <v>5908</v>
      </c>
      <c r="G1424" s="133">
        <v>78</v>
      </c>
      <c r="H1424" s="133">
        <v>77</v>
      </c>
      <c r="I1424" s="20"/>
      <c r="J1424" s="20"/>
      <c r="K1424" s="20"/>
      <c r="L1424" s="20"/>
      <c r="M1424" s="20"/>
      <c r="N1424" s="20"/>
    </row>
    <row r="1425" spans="1:14" x14ac:dyDescent="0.35">
      <c r="A1425" s="214" t="s">
        <v>1129</v>
      </c>
      <c r="B1425" s="214">
        <v>139787</v>
      </c>
      <c r="C1425" s="133" t="s">
        <v>6469</v>
      </c>
      <c r="D1425" s="133" t="s">
        <v>5904</v>
      </c>
      <c r="E1425" s="133" t="s">
        <v>5902</v>
      </c>
      <c r="F1425" s="133" t="s">
        <v>5914</v>
      </c>
      <c r="G1425" s="133">
        <v>0</v>
      </c>
      <c r="H1425" s="133">
        <v>0</v>
      </c>
      <c r="I1425" s="20"/>
      <c r="J1425" s="20"/>
      <c r="K1425" s="20"/>
      <c r="L1425" s="20"/>
      <c r="M1425" s="20"/>
      <c r="N1425" s="20"/>
    </row>
    <row r="1426" spans="1:14" x14ac:dyDescent="0.35">
      <c r="A1426" s="214" t="s">
        <v>1129</v>
      </c>
      <c r="B1426" s="214">
        <v>143734</v>
      </c>
      <c r="C1426" s="133" t="s">
        <v>6125</v>
      </c>
      <c r="D1426" s="133" t="s">
        <v>5904</v>
      </c>
      <c r="E1426" s="133" t="s">
        <v>5907</v>
      </c>
      <c r="F1426" s="133" t="s">
        <v>5916</v>
      </c>
      <c r="G1426" s="133">
        <v>88</v>
      </c>
      <c r="H1426" s="133">
        <v>84</v>
      </c>
      <c r="I1426" s="20"/>
      <c r="J1426" s="20"/>
      <c r="K1426" s="20"/>
      <c r="L1426" s="20"/>
      <c r="M1426" s="20"/>
      <c r="N1426" s="20"/>
    </row>
    <row r="1427" spans="1:14" x14ac:dyDescent="0.35">
      <c r="A1427" s="214" t="s">
        <v>1129</v>
      </c>
      <c r="B1427" s="214">
        <v>143853</v>
      </c>
      <c r="C1427" s="133" t="s">
        <v>1153</v>
      </c>
      <c r="D1427" s="133" t="s">
        <v>5904</v>
      </c>
      <c r="E1427" s="133" t="s">
        <v>5907</v>
      </c>
      <c r="F1427" s="133" t="s">
        <v>5908</v>
      </c>
      <c r="G1427" s="133">
        <v>112</v>
      </c>
      <c r="H1427" s="133">
        <v>131</v>
      </c>
      <c r="I1427" s="20"/>
      <c r="J1427" s="20"/>
      <c r="K1427" s="20"/>
      <c r="L1427" s="20"/>
      <c r="M1427" s="20"/>
      <c r="N1427" s="20"/>
    </row>
    <row r="1428" spans="1:14" x14ac:dyDescent="0.35">
      <c r="A1428" s="214" t="s">
        <v>1129</v>
      </c>
      <c r="B1428" s="214">
        <v>143934</v>
      </c>
      <c r="C1428" s="133" t="s">
        <v>1154</v>
      </c>
      <c r="D1428" s="133" t="s">
        <v>5904</v>
      </c>
      <c r="E1428" s="133" t="s">
        <v>5907</v>
      </c>
      <c r="F1428" s="133" t="s">
        <v>5917</v>
      </c>
      <c r="G1428" s="133">
        <v>104</v>
      </c>
      <c r="H1428" s="133">
        <v>119</v>
      </c>
      <c r="I1428" s="20"/>
      <c r="J1428" s="20"/>
      <c r="K1428" s="20"/>
      <c r="L1428" s="20"/>
      <c r="M1428" s="20"/>
      <c r="N1428" s="20"/>
    </row>
    <row r="1429" spans="1:14" x14ac:dyDescent="0.35">
      <c r="A1429" s="214" t="s">
        <v>1129</v>
      </c>
      <c r="B1429" s="214">
        <v>144066</v>
      </c>
      <c r="C1429" s="133" t="s">
        <v>1155</v>
      </c>
      <c r="D1429" s="133" t="s">
        <v>5904</v>
      </c>
      <c r="E1429" s="133" t="s">
        <v>5907</v>
      </c>
      <c r="F1429" s="133" t="s">
        <v>5908</v>
      </c>
      <c r="G1429" s="133">
        <v>76</v>
      </c>
      <c r="H1429" s="133">
        <v>72</v>
      </c>
      <c r="I1429" s="20"/>
      <c r="J1429" s="20"/>
      <c r="K1429" s="20"/>
      <c r="L1429" s="20"/>
      <c r="M1429" s="20"/>
      <c r="N1429" s="20"/>
    </row>
    <row r="1430" spans="1:14" x14ac:dyDescent="0.35">
      <c r="A1430" s="214" t="s">
        <v>1129</v>
      </c>
      <c r="B1430" s="214">
        <v>145132</v>
      </c>
      <c r="C1430" s="133" t="s">
        <v>1156</v>
      </c>
      <c r="D1430" s="133" t="s">
        <v>5904</v>
      </c>
      <c r="E1430" s="133" t="s">
        <v>5907</v>
      </c>
      <c r="F1430" s="133" t="s">
        <v>5908</v>
      </c>
      <c r="G1430" s="133">
        <v>90</v>
      </c>
      <c r="H1430" s="133">
        <v>109</v>
      </c>
      <c r="I1430" s="20"/>
      <c r="J1430" s="20"/>
      <c r="K1430" s="20"/>
      <c r="L1430" s="20"/>
      <c r="M1430" s="20"/>
      <c r="N1430" s="20"/>
    </row>
    <row r="1431" spans="1:14" x14ac:dyDescent="0.35">
      <c r="A1431" s="214" t="s">
        <v>1129</v>
      </c>
      <c r="B1431" s="214">
        <v>145327</v>
      </c>
      <c r="C1431" s="133" t="s">
        <v>1157</v>
      </c>
      <c r="D1431" s="133" t="s">
        <v>5904</v>
      </c>
      <c r="E1431" s="133" t="s">
        <v>5907</v>
      </c>
      <c r="F1431" s="133" t="s">
        <v>5917</v>
      </c>
      <c r="G1431" s="133">
        <v>153</v>
      </c>
      <c r="H1431" s="133">
        <v>149</v>
      </c>
      <c r="I1431" s="20"/>
      <c r="J1431" s="20"/>
      <c r="K1431" s="20"/>
      <c r="L1431" s="20"/>
      <c r="M1431" s="20"/>
      <c r="N1431" s="20"/>
    </row>
    <row r="1432" spans="1:14" x14ac:dyDescent="0.35">
      <c r="A1432" s="214" t="s">
        <v>1129</v>
      </c>
      <c r="B1432" s="214">
        <v>147132</v>
      </c>
      <c r="C1432" s="133" t="s">
        <v>6468</v>
      </c>
      <c r="D1432" s="133" t="s">
        <v>5904</v>
      </c>
      <c r="E1432" s="133" t="s">
        <v>5912</v>
      </c>
      <c r="F1432" s="133" t="s">
        <v>5920</v>
      </c>
      <c r="G1432" s="133">
        <v>5</v>
      </c>
      <c r="H1432" s="133">
        <v>11</v>
      </c>
      <c r="I1432" s="20"/>
      <c r="J1432" s="20"/>
      <c r="K1432" s="20"/>
      <c r="L1432" s="20"/>
      <c r="M1432" s="20"/>
      <c r="N1432" s="20"/>
    </row>
    <row r="1433" spans="1:14" x14ac:dyDescent="0.35">
      <c r="A1433" s="214" t="s">
        <v>1129</v>
      </c>
      <c r="B1433" s="214">
        <v>147137</v>
      </c>
      <c r="C1433" s="133" t="s">
        <v>1140</v>
      </c>
      <c r="D1433" s="133" t="s">
        <v>5904</v>
      </c>
      <c r="E1433" s="133" t="s">
        <v>5912</v>
      </c>
      <c r="F1433" s="133" t="s">
        <v>5920</v>
      </c>
      <c r="G1433" s="133">
        <v>12</v>
      </c>
      <c r="H1433" s="133">
        <v>21</v>
      </c>
      <c r="I1433" s="20"/>
      <c r="J1433" s="20"/>
      <c r="K1433" s="20"/>
      <c r="L1433" s="20"/>
      <c r="M1433" s="20"/>
      <c r="N1433" s="20"/>
    </row>
    <row r="1434" spans="1:14" x14ac:dyDescent="0.35">
      <c r="A1434" s="214" t="s">
        <v>1129</v>
      </c>
      <c r="B1434" s="214">
        <v>147143</v>
      </c>
      <c r="C1434" s="133" t="s">
        <v>1137</v>
      </c>
      <c r="D1434" s="133" t="s">
        <v>5904</v>
      </c>
      <c r="E1434" s="133" t="s">
        <v>5912</v>
      </c>
      <c r="F1434" s="133" t="s">
        <v>5920</v>
      </c>
      <c r="G1434" s="133">
        <v>9</v>
      </c>
      <c r="H1434" s="133">
        <v>27</v>
      </c>
      <c r="I1434" s="20"/>
      <c r="J1434" s="20"/>
      <c r="K1434" s="20"/>
      <c r="L1434" s="20"/>
      <c r="M1434" s="20"/>
      <c r="N1434" s="20"/>
    </row>
    <row r="1435" spans="1:14" x14ac:dyDescent="0.35">
      <c r="A1435" s="214" t="s">
        <v>1129</v>
      </c>
      <c r="B1435" s="214">
        <v>147491</v>
      </c>
      <c r="C1435" s="133" t="s">
        <v>1141</v>
      </c>
      <c r="D1435" s="133" t="s">
        <v>5904</v>
      </c>
      <c r="E1435" s="133" t="s">
        <v>5912</v>
      </c>
      <c r="F1435" s="133" t="s">
        <v>5920</v>
      </c>
      <c r="G1435" s="133">
        <v>4</v>
      </c>
      <c r="H1435" s="133">
        <v>4</v>
      </c>
      <c r="I1435" s="20"/>
      <c r="J1435" s="20"/>
      <c r="K1435" s="20"/>
      <c r="L1435" s="20"/>
      <c r="M1435" s="20"/>
      <c r="N1435" s="20"/>
    </row>
    <row r="1436" spans="1:14" x14ac:dyDescent="0.35">
      <c r="A1436" s="214" t="s">
        <v>1129</v>
      </c>
      <c r="B1436" s="214">
        <v>147558</v>
      </c>
      <c r="C1436" s="133" t="s">
        <v>1139</v>
      </c>
      <c r="D1436" s="133" t="s">
        <v>5904</v>
      </c>
      <c r="E1436" s="133" t="s">
        <v>5912</v>
      </c>
      <c r="F1436" s="133" t="s">
        <v>5920</v>
      </c>
      <c r="G1436" s="133">
        <v>0</v>
      </c>
      <c r="H1436" s="133">
        <v>0</v>
      </c>
      <c r="I1436" s="20"/>
      <c r="J1436" s="20"/>
      <c r="K1436" s="20"/>
      <c r="L1436" s="20"/>
      <c r="M1436" s="20"/>
      <c r="N1436" s="20"/>
    </row>
    <row r="1437" spans="1:14" x14ac:dyDescent="0.35">
      <c r="A1437" s="214" t="s">
        <v>1129</v>
      </c>
      <c r="B1437" s="214">
        <v>147685</v>
      </c>
      <c r="C1437" s="133" t="s">
        <v>6470</v>
      </c>
      <c r="D1437" s="133" t="s">
        <v>5904</v>
      </c>
      <c r="E1437" s="133" t="s">
        <v>5907</v>
      </c>
      <c r="F1437" s="133" t="s">
        <v>5926</v>
      </c>
      <c r="G1437" s="133">
        <v>0</v>
      </c>
      <c r="H1437" s="133">
        <v>0</v>
      </c>
      <c r="I1437" s="20"/>
      <c r="J1437" s="20"/>
      <c r="K1437" s="20"/>
      <c r="L1437" s="20"/>
      <c r="M1437" s="20"/>
      <c r="N1437" s="20"/>
    </row>
    <row r="1438" spans="1:14" x14ac:dyDescent="0.35">
      <c r="A1438" s="214" t="s">
        <v>1158</v>
      </c>
      <c r="B1438" s="214">
        <v>112932</v>
      </c>
      <c r="C1438" s="133" t="s">
        <v>1159</v>
      </c>
      <c r="D1438" s="133" t="s">
        <v>5904</v>
      </c>
      <c r="E1438" s="133" t="s">
        <v>5907</v>
      </c>
      <c r="F1438" s="133" t="s">
        <v>5910</v>
      </c>
      <c r="G1438" s="133">
        <v>84</v>
      </c>
      <c r="H1438" s="133">
        <v>102</v>
      </c>
      <c r="I1438" s="20"/>
      <c r="J1438" s="20"/>
      <c r="K1438" s="20"/>
      <c r="L1438" s="20"/>
      <c r="M1438" s="20"/>
      <c r="N1438" s="20"/>
    </row>
    <row r="1439" spans="1:14" x14ac:dyDescent="0.35">
      <c r="A1439" s="214" t="s">
        <v>1158</v>
      </c>
      <c r="B1439" s="214">
        <v>112936</v>
      </c>
      <c r="C1439" s="133" t="s">
        <v>6126</v>
      </c>
      <c r="D1439" s="133" t="s">
        <v>5904</v>
      </c>
      <c r="E1439" s="133" t="s">
        <v>5907</v>
      </c>
      <c r="F1439" s="133" t="s">
        <v>5910</v>
      </c>
      <c r="G1439" s="133">
        <v>64</v>
      </c>
      <c r="H1439" s="133">
        <v>70</v>
      </c>
      <c r="I1439" s="20"/>
      <c r="J1439" s="20"/>
      <c r="K1439" s="20"/>
      <c r="L1439" s="20"/>
      <c r="M1439" s="20"/>
      <c r="N1439" s="20"/>
    </row>
    <row r="1440" spans="1:14" x14ac:dyDescent="0.35">
      <c r="A1440" s="214" t="s">
        <v>1158</v>
      </c>
      <c r="B1440" s="214">
        <v>112938</v>
      </c>
      <c r="C1440" s="133" t="s">
        <v>1161</v>
      </c>
      <c r="D1440" s="133" t="s">
        <v>5904</v>
      </c>
      <c r="E1440" s="133" t="s">
        <v>5907</v>
      </c>
      <c r="F1440" s="133" t="s">
        <v>5910</v>
      </c>
      <c r="G1440" s="133">
        <v>56</v>
      </c>
      <c r="H1440" s="133">
        <v>76</v>
      </c>
      <c r="I1440" s="20"/>
      <c r="J1440" s="20"/>
      <c r="K1440" s="20"/>
      <c r="L1440" s="20"/>
      <c r="M1440" s="20"/>
      <c r="N1440" s="20"/>
    </row>
    <row r="1441" spans="1:14" x14ac:dyDescent="0.35">
      <c r="A1441" s="214" t="s">
        <v>1158</v>
      </c>
      <c r="B1441" s="214">
        <v>112939</v>
      </c>
      <c r="C1441" s="133" t="s">
        <v>1162</v>
      </c>
      <c r="D1441" s="133" t="s">
        <v>5904</v>
      </c>
      <c r="E1441" s="133" t="s">
        <v>5907</v>
      </c>
      <c r="F1441" s="133" t="s">
        <v>5910</v>
      </c>
      <c r="G1441" s="133">
        <v>37</v>
      </c>
      <c r="H1441" s="133">
        <v>51</v>
      </c>
      <c r="I1441" s="20"/>
      <c r="J1441" s="20"/>
      <c r="K1441" s="20"/>
      <c r="L1441" s="20"/>
      <c r="M1441" s="20"/>
      <c r="N1441" s="20"/>
    </row>
    <row r="1442" spans="1:14" x14ac:dyDescent="0.35">
      <c r="A1442" s="214" t="s">
        <v>1158</v>
      </c>
      <c r="B1442" s="214">
        <v>112949</v>
      </c>
      <c r="C1442" s="133" t="s">
        <v>1164</v>
      </c>
      <c r="D1442" s="133" t="s">
        <v>5904</v>
      </c>
      <c r="E1442" s="133" t="s">
        <v>5907</v>
      </c>
      <c r="F1442" s="133" t="s">
        <v>5910</v>
      </c>
      <c r="G1442" s="133">
        <v>89</v>
      </c>
      <c r="H1442" s="133">
        <v>96</v>
      </c>
      <c r="I1442" s="20"/>
      <c r="J1442" s="20"/>
      <c r="K1442" s="20"/>
      <c r="L1442" s="20"/>
      <c r="M1442" s="20"/>
      <c r="N1442" s="20"/>
    </row>
    <row r="1443" spans="1:14" x14ac:dyDescent="0.35">
      <c r="A1443" s="214" t="s">
        <v>1158</v>
      </c>
      <c r="B1443" s="214">
        <v>112950</v>
      </c>
      <c r="C1443" s="133" t="s">
        <v>1165</v>
      </c>
      <c r="D1443" s="133" t="s">
        <v>5904</v>
      </c>
      <c r="E1443" s="133" t="s">
        <v>5907</v>
      </c>
      <c r="F1443" s="133" t="s">
        <v>5910</v>
      </c>
      <c r="G1443" s="133">
        <v>106</v>
      </c>
      <c r="H1443" s="133">
        <v>98</v>
      </c>
      <c r="I1443" s="20"/>
      <c r="J1443" s="20"/>
      <c r="K1443" s="20"/>
      <c r="L1443" s="20"/>
      <c r="M1443" s="20"/>
      <c r="N1443" s="20"/>
    </row>
    <row r="1444" spans="1:14" x14ac:dyDescent="0.35">
      <c r="A1444" s="214" t="s">
        <v>1158</v>
      </c>
      <c r="B1444" s="214">
        <v>112958</v>
      </c>
      <c r="C1444" s="133" t="s">
        <v>1167</v>
      </c>
      <c r="D1444" s="133" t="s">
        <v>5904</v>
      </c>
      <c r="E1444" s="133" t="s">
        <v>5907</v>
      </c>
      <c r="F1444" s="133" t="s">
        <v>5910</v>
      </c>
      <c r="G1444" s="133">
        <v>36</v>
      </c>
      <c r="H1444" s="133">
        <v>56</v>
      </c>
      <c r="I1444" s="20"/>
      <c r="J1444" s="20"/>
      <c r="K1444" s="20"/>
      <c r="L1444" s="20"/>
      <c r="M1444" s="20"/>
      <c r="N1444" s="20"/>
    </row>
    <row r="1445" spans="1:14" x14ac:dyDescent="0.35">
      <c r="A1445" s="214" t="s">
        <v>1158</v>
      </c>
      <c r="B1445" s="214">
        <v>112959</v>
      </c>
      <c r="C1445" s="133" t="s">
        <v>1168</v>
      </c>
      <c r="D1445" s="133" t="s">
        <v>5904</v>
      </c>
      <c r="E1445" s="133" t="s">
        <v>5907</v>
      </c>
      <c r="F1445" s="133" t="s">
        <v>5910</v>
      </c>
      <c r="G1445" s="133">
        <v>69</v>
      </c>
      <c r="H1445" s="133">
        <v>85</v>
      </c>
      <c r="I1445" s="20"/>
      <c r="J1445" s="20"/>
      <c r="K1445" s="20"/>
      <c r="L1445" s="20"/>
      <c r="M1445" s="20"/>
      <c r="N1445" s="20"/>
    </row>
    <row r="1446" spans="1:14" x14ac:dyDescent="0.35">
      <c r="A1446" s="214" t="s">
        <v>1158</v>
      </c>
      <c r="B1446" s="214">
        <v>112961</v>
      </c>
      <c r="C1446" s="133" t="s">
        <v>1169</v>
      </c>
      <c r="D1446" s="133" t="s">
        <v>5904</v>
      </c>
      <c r="E1446" s="133" t="s">
        <v>5907</v>
      </c>
      <c r="F1446" s="133" t="s">
        <v>5910</v>
      </c>
      <c r="G1446" s="133">
        <v>35</v>
      </c>
      <c r="H1446" s="133">
        <v>54</v>
      </c>
      <c r="I1446" s="20"/>
      <c r="J1446" s="20"/>
      <c r="K1446" s="20"/>
      <c r="L1446" s="20"/>
      <c r="M1446" s="20"/>
      <c r="N1446" s="20"/>
    </row>
    <row r="1447" spans="1:14" x14ac:dyDescent="0.35">
      <c r="A1447" s="214" t="s">
        <v>1158</v>
      </c>
      <c r="B1447" s="214">
        <v>112968</v>
      </c>
      <c r="C1447" s="133" t="s">
        <v>1171</v>
      </c>
      <c r="D1447" s="133" t="s">
        <v>5904</v>
      </c>
      <c r="E1447" s="133" t="s">
        <v>5907</v>
      </c>
      <c r="F1447" s="133" t="s">
        <v>5918</v>
      </c>
      <c r="G1447" s="133">
        <v>73</v>
      </c>
      <c r="H1447" s="133">
        <v>61</v>
      </c>
      <c r="I1447" s="20"/>
      <c r="J1447" s="20"/>
      <c r="K1447" s="20"/>
      <c r="L1447" s="20"/>
      <c r="M1447" s="20"/>
      <c r="N1447" s="20"/>
    </row>
    <row r="1448" spans="1:14" x14ac:dyDescent="0.35">
      <c r="A1448" s="214" t="s">
        <v>1158</v>
      </c>
      <c r="B1448" s="214">
        <v>112969</v>
      </c>
      <c r="C1448" s="133" t="s">
        <v>1172</v>
      </c>
      <c r="D1448" s="133" t="s">
        <v>5904</v>
      </c>
      <c r="E1448" s="133" t="s">
        <v>5907</v>
      </c>
      <c r="F1448" s="133" t="s">
        <v>5918</v>
      </c>
      <c r="G1448" s="133">
        <v>166</v>
      </c>
      <c r="H1448" s="133">
        <v>146</v>
      </c>
      <c r="I1448" s="20"/>
      <c r="J1448" s="20"/>
      <c r="K1448" s="20"/>
      <c r="L1448" s="20"/>
      <c r="M1448" s="20"/>
      <c r="N1448" s="20"/>
    </row>
    <row r="1449" spans="1:14" x14ac:dyDescent="0.35">
      <c r="A1449" s="214" t="s">
        <v>1158</v>
      </c>
      <c r="B1449" s="214">
        <v>112970</v>
      </c>
      <c r="C1449" s="133" t="s">
        <v>1173</v>
      </c>
      <c r="D1449" s="133" t="s">
        <v>5904</v>
      </c>
      <c r="E1449" s="133" t="s">
        <v>5907</v>
      </c>
      <c r="F1449" s="133" t="s">
        <v>5918</v>
      </c>
      <c r="G1449" s="133">
        <v>108</v>
      </c>
      <c r="H1449" s="133">
        <v>94</v>
      </c>
      <c r="I1449" s="20"/>
      <c r="J1449" s="20"/>
      <c r="K1449" s="20"/>
      <c r="L1449" s="20"/>
      <c r="M1449" s="20"/>
      <c r="N1449" s="20"/>
    </row>
    <row r="1450" spans="1:14" x14ac:dyDescent="0.35">
      <c r="A1450" s="214" t="s">
        <v>1158</v>
      </c>
      <c r="B1450" s="214">
        <v>112989</v>
      </c>
      <c r="C1450" s="133" t="s">
        <v>1174</v>
      </c>
      <c r="D1450" s="133" t="s">
        <v>5904</v>
      </c>
      <c r="E1450" s="133" t="s">
        <v>5907</v>
      </c>
      <c r="F1450" s="133" t="s">
        <v>5924</v>
      </c>
      <c r="G1450" s="133">
        <v>105</v>
      </c>
      <c r="H1450" s="133">
        <v>104</v>
      </c>
      <c r="I1450" s="20"/>
      <c r="J1450" s="20"/>
      <c r="K1450" s="20"/>
      <c r="L1450" s="20"/>
      <c r="M1450" s="20"/>
      <c r="N1450" s="20"/>
    </row>
    <row r="1451" spans="1:14" x14ac:dyDescent="0.35">
      <c r="A1451" s="214" t="s">
        <v>1158</v>
      </c>
      <c r="B1451" s="214">
        <v>112996</v>
      </c>
      <c r="C1451" s="133" t="s">
        <v>1176</v>
      </c>
      <c r="D1451" s="133" t="s">
        <v>5904</v>
      </c>
      <c r="E1451" s="133" t="s">
        <v>5907</v>
      </c>
      <c r="F1451" s="133" t="s">
        <v>5924</v>
      </c>
      <c r="G1451" s="133">
        <v>100</v>
      </c>
      <c r="H1451" s="133">
        <v>125</v>
      </c>
      <c r="I1451" s="20"/>
      <c r="J1451" s="20"/>
      <c r="K1451" s="20"/>
      <c r="L1451" s="20"/>
      <c r="M1451" s="20"/>
      <c r="N1451" s="20"/>
    </row>
    <row r="1452" spans="1:14" x14ac:dyDescent="0.35">
      <c r="A1452" s="214" t="s">
        <v>1158</v>
      </c>
      <c r="B1452" s="214">
        <v>113002</v>
      </c>
      <c r="C1452" s="133" t="s">
        <v>1177</v>
      </c>
      <c r="D1452" s="133" t="s">
        <v>5904</v>
      </c>
      <c r="E1452" s="133" t="s">
        <v>5902</v>
      </c>
      <c r="F1452" s="133" t="s">
        <v>5903</v>
      </c>
      <c r="G1452" s="133">
        <v>0</v>
      </c>
      <c r="H1452" s="133">
        <v>0</v>
      </c>
      <c r="I1452" s="20"/>
      <c r="J1452" s="20"/>
      <c r="K1452" s="20"/>
      <c r="L1452" s="20"/>
      <c r="M1452" s="20"/>
      <c r="N1452" s="20"/>
    </row>
    <row r="1453" spans="1:14" x14ac:dyDescent="0.35">
      <c r="A1453" s="214" t="s">
        <v>1158</v>
      </c>
      <c r="B1453" s="214">
        <v>113003</v>
      </c>
      <c r="C1453" s="133" t="s">
        <v>1178</v>
      </c>
      <c r="D1453" s="133" t="s">
        <v>5904</v>
      </c>
      <c r="E1453" s="133" t="s">
        <v>5902</v>
      </c>
      <c r="F1453" s="133" t="s">
        <v>5903</v>
      </c>
      <c r="G1453" s="133">
        <v>0</v>
      </c>
      <c r="H1453" s="133">
        <v>0</v>
      </c>
      <c r="I1453" s="20"/>
      <c r="J1453" s="20"/>
      <c r="K1453" s="20"/>
      <c r="L1453" s="20"/>
      <c r="M1453" s="20"/>
      <c r="N1453" s="20"/>
    </row>
    <row r="1454" spans="1:14" x14ac:dyDescent="0.35">
      <c r="A1454" s="214" t="s">
        <v>1158</v>
      </c>
      <c r="B1454" s="214">
        <v>113004</v>
      </c>
      <c r="C1454" s="133" t="s">
        <v>1179</v>
      </c>
      <c r="D1454" s="133" t="s">
        <v>5904</v>
      </c>
      <c r="E1454" s="133" t="s">
        <v>5902</v>
      </c>
      <c r="F1454" s="133" t="s">
        <v>5903</v>
      </c>
      <c r="G1454" s="133">
        <v>0</v>
      </c>
      <c r="H1454" s="133">
        <v>0</v>
      </c>
      <c r="I1454" s="20"/>
      <c r="J1454" s="20"/>
      <c r="K1454" s="20"/>
      <c r="L1454" s="20"/>
      <c r="M1454" s="20"/>
      <c r="N1454" s="20"/>
    </row>
    <row r="1455" spans="1:14" x14ac:dyDescent="0.35">
      <c r="A1455" s="214" t="s">
        <v>1158</v>
      </c>
      <c r="B1455" s="214">
        <v>113007</v>
      </c>
      <c r="C1455" s="133" t="s">
        <v>1180</v>
      </c>
      <c r="D1455" s="133" t="s">
        <v>5904</v>
      </c>
      <c r="E1455" s="133" t="s">
        <v>5902</v>
      </c>
      <c r="F1455" s="133" t="s">
        <v>5903</v>
      </c>
      <c r="G1455" s="133">
        <v>0</v>
      </c>
      <c r="H1455" s="133">
        <v>0</v>
      </c>
      <c r="I1455" s="20"/>
      <c r="J1455" s="20"/>
      <c r="K1455" s="20"/>
      <c r="L1455" s="20"/>
      <c r="M1455" s="20"/>
      <c r="N1455" s="20"/>
    </row>
    <row r="1456" spans="1:14" x14ac:dyDescent="0.35">
      <c r="A1456" s="214" t="s">
        <v>1158</v>
      </c>
      <c r="B1456" s="214">
        <v>113008</v>
      </c>
      <c r="C1456" s="133" t="s">
        <v>1181</v>
      </c>
      <c r="D1456" s="133" t="s">
        <v>5904</v>
      </c>
      <c r="E1456" s="133" t="s">
        <v>5902</v>
      </c>
      <c r="F1456" s="133" t="s">
        <v>5903</v>
      </c>
      <c r="G1456" s="133">
        <v>0</v>
      </c>
      <c r="H1456" s="133">
        <v>0</v>
      </c>
      <c r="I1456" s="20"/>
      <c r="J1456" s="20"/>
      <c r="K1456" s="20"/>
      <c r="L1456" s="20"/>
      <c r="M1456" s="20"/>
      <c r="N1456" s="20"/>
    </row>
    <row r="1457" spans="1:14" x14ac:dyDescent="0.35">
      <c r="A1457" s="214" t="s">
        <v>1158</v>
      </c>
      <c r="B1457" s="214">
        <v>113009</v>
      </c>
      <c r="C1457" s="133" t="s">
        <v>1182</v>
      </c>
      <c r="D1457" s="133" t="s">
        <v>5904</v>
      </c>
      <c r="E1457" s="133" t="s">
        <v>5902</v>
      </c>
      <c r="F1457" s="133" t="s">
        <v>5903</v>
      </c>
      <c r="G1457" s="133">
        <v>0</v>
      </c>
      <c r="H1457" s="133">
        <v>0</v>
      </c>
      <c r="I1457" s="20"/>
      <c r="J1457" s="20"/>
      <c r="K1457" s="20"/>
      <c r="L1457" s="20"/>
      <c r="M1457" s="20"/>
      <c r="N1457" s="20"/>
    </row>
    <row r="1458" spans="1:14" x14ac:dyDescent="0.35">
      <c r="A1458" s="214" t="s">
        <v>1158</v>
      </c>
      <c r="B1458" s="214">
        <v>113010</v>
      </c>
      <c r="C1458" s="133" t="s">
        <v>1183</v>
      </c>
      <c r="D1458" s="133" t="s">
        <v>5904</v>
      </c>
      <c r="E1458" s="133" t="s">
        <v>5902</v>
      </c>
      <c r="F1458" s="133" t="s">
        <v>5903</v>
      </c>
      <c r="G1458" s="133">
        <v>0</v>
      </c>
      <c r="H1458" s="133">
        <v>0</v>
      </c>
      <c r="I1458" s="20"/>
      <c r="J1458" s="20"/>
      <c r="K1458" s="20"/>
      <c r="L1458" s="20"/>
      <c r="M1458" s="20"/>
      <c r="N1458" s="20"/>
    </row>
    <row r="1459" spans="1:14" x14ac:dyDescent="0.35">
      <c r="A1459" s="214" t="s">
        <v>1158</v>
      </c>
      <c r="B1459" s="214">
        <v>113016</v>
      </c>
      <c r="C1459" s="133" t="s">
        <v>1184</v>
      </c>
      <c r="D1459" s="133" t="s">
        <v>5904</v>
      </c>
      <c r="E1459" s="133" t="s">
        <v>5902</v>
      </c>
      <c r="F1459" s="133" t="s">
        <v>5903</v>
      </c>
      <c r="G1459" s="133">
        <v>0</v>
      </c>
      <c r="H1459" s="133">
        <v>0</v>
      </c>
      <c r="I1459" s="20"/>
      <c r="J1459" s="20"/>
      <c r="K1459" s="20"/>
      <c r="L1459" s="20"/>
      <c r="M1459" s="20"/>
      <c r="N1459" s="20"/>
    </row>
    <row r="1460" spans="1:14" x14ac:dyDescent="0.35">
      <c r="A1460" s="214" t="s">
        <v>1158</v>
      </c>
      <c r="B1460" s="214">
        <v>113018</v>
      </c>
      <c r="C1460" s="133" t="s">
        <v>1185</v>
      </c>
      <c r="D1460" s="133" t="s">
        <v>5904</v>
      </c>
      <c r="E1460" s="133" t="s">
        <v>5902</v>
      </c>
      <c r="F1460" s="133" t="s">
        <v>5903</v>
      </c>
      <c r="G1460" s="133">
        <v>0</v>
      </c>
      <c r="H1460" s="133">
        <v>0</v>
      </c>
      <c r="I1460" s="20"/>
      <c r="J1460" s="20"/>
      <c r="K1460" s="20"/>
      <c r="L1460" s="20"/>
      <c r="M1460" s="20"/>
      <c r="N1460" s="20"/>
    </row>
    <row r="1461" spans="1:14" x14ac:dyDescent="0.35">
      <c r="A1461" s="214" t="s">
        <v>1158</v>
      </c>
      <c r="B1461" s="214">
        <v>113019</v>
      </c>
      <c r="C1461" s="133" t="s">
        <v>1186</v>
      </c>
      <c r="D1461" s="133" t="s">
        <v>5904</v>
      </c>
      <c r="E1461" s="133" t="s">
        <v>5902</v>
      </c>
      <c r="F1461" s="133" t="s">
        <v>5914</v>
      </c>
      <c r="G1461" s="133">
        <v>0</v>
      </c>
      <c r="H1461" s="133">
        <v>0</v>
      </c>
      <c r="I1461" s="20"/>
      <c r="J1461" s="20"/>
      <c r="K1461" s="20"/>
      <c r="L1461" s="20"/>
      <c r="M1461" s="20"/>
      <c r="N1461" s="20"/>
    </row>
    <row r="1462" spans="1:14" x14ac:dyDescent="0.35">
      <c r="A1462" s="214" t="s">
        <v>1158</v>
      </c>
      <c r="B1462" s="214">
        <v>113021</v>
      </c>
      <c r="C1462" s="133" t="s">
        <v>1187</v>
      </c>
      <c r="D1462" s="133" t="s">
        <v>5904</v>
      </c>
      <c r="E1462" s="133" t="s">
        <v>5902</v>
      </c>
      <c r="F1462" s="133" t="s">
        <v>5914</v>
      </c>
      <c r="G1462" s="133">
        <v>0</v>
      </c>
      <c r="H1462" s="133">
        <v>0</v>
      </c>
      <c r="I1462" s="20"/>
      <c r="J1462" s="20"/>
      <c r="K1462" s="20"/>
      <c r="L1462" s="20"/>
      <c r="M1462" s="20"/>
      <c r="N1462" s="20"/>
    </row>
    <row r="1463" spans="1:14" x14ac:dyDescent="0.35">
      <c r="A1463" s="214" t="s">
        <v>1158</v>
      </c>
      <c r="B1463" s="214">
        <v>113022</v>
      </c>
      <c r="C1463" s="133" t="s">
        <v>7009</v>
      </c>
      <c r="D1463" s="133" t="s">
        <v>5904</v>
      </c>
      <c r="E1463" s="133" t="s">
        <v>5902</v>
      </c>
      <c r="F1463" s="133" t="s">
        <v>5903</v>
      </c>
      <c r="G1463" s="133">
        <v>0</v>
      </c>
      <c r="H1463" s="133">
        <v>0</v>
      </c>
      <c r="I1463" s="20"/>
      <c r="J1463" s="20"/>
      <c r="K1463" s="20"/>
      <c r="L1463" s="20"/>
      <c r="M1463" s="20"/>
      <c r="N1463" s="20"/>
    </row>
    <row r="1464" spans="1:14" x14ac:dyDescent="0.35">
      <c r="A1464" s="214" t="s">
        <v>1158</v>
      </c>
      <c r="B1464" s="214">
        <v>113023</v>
      </c>
      <c r="C1464" s="133" t="s">
        <v>1188</v>
      </c>
      <c r="D1464" s="133" t="s">
        <v>5904</v>
      </c>
      <c r="E1464" s="133" t="s">
        <v>5902</v>
      </c>
      <c r="F1464" s="133" t="s">
        <v>5903</v>
      </c>
      <c r="G1464" s="133">
        <v>0</v>
      </c>
      <c r="H1464" s="133">
        <v>0</v>
      </c>
      <c r="I1464" s="20"/>
      <c r="J1464" s="20"/>
      <c r="K1464" s="20"/>
      <c r="L1464" s="20"/>
      <c r="M1464" s="20"/>
      <c r="N1464" s="20"/>
    </row>
    <row r="1465" spans="1:14" x14ac:dyDescent="0.35">
      <c r="A1465" s="214" t="s">
        <v>1158</v>
      </c>
      <c r="B1465" s="214">
        <v>113026</v>
      </c>
      <c r="C1465" s="133" t="s">
        <v>1189</v>
      </c>
      <c r="D1465" s="133" t="s">
        <v>5904</v>
      </c>
      <c r="E1465" s="133" t="s">
        <v>5902</v>
      </c>
      <c r="F1465" s="133" t="s">
        <v>5914</v>
      </c>
      <c r="G1465" s="133">
        <v>0</v>
      </c>
      <c r="H1465" s="133">
        <v>0</v>
      </c>
      <c r="I1465" s="20"/>
      <c r="J1465" s="20"/>
      <c r="K1465" s="20"/>
      <c r="L1465" s="20"/>
      <c r="M1465" s="20"/>
      <c r="N1465" s="20"/>
    </row>
    <row r="1466" spans="1:14" x14ac:dyDescent="0.35">
      <c r="A1466" s="214" t="s">
        <v>1158</v>
      </c>
      <c r="B1466" s="214">
        <v>113031</v>
      </c>
      <c r="C1466" s="133" t="s">
        <v>1190</v>
      </c>
      <c r="D1466" s="133" t="s">
        <v>5904</v>
      </c>
      <c r="E1466" s="133" t="s">
        <v>5912</v>
      </c>
      <c r="F1466" s="133" t="s">
        <v>5915</v>
      </c>
      <c r="G1466" s="133">
        <v>6</v>
      </c>
      <c r="H1466" s="133">
        <v>6</v>
      </c>
      <c r="I1466" s="20"/>
      <c r="J1466" s="20"/>
      <c r="K1466" s="20"/>
      <c r="L1466" s="20"/>
      <c r="M1466" s="20"/>
      <c r="N1466" s="20"/>
    </row>
    <row r="1467" spans="1:14" x14ac:dyDescent="0.35">
      <c r="A1467" s="214" t="s">
        <v>1158</v>
      </c>
      <c r="B1467" s="214">
        <v>113033</v>
      </c>
      <c r="C1467" s="133" t="s">
        <v>1192</v>
      </c>
      <c r="D1467" s="133" t="s">
        <v>5904</v>
      </c>
      <c r="E1467" s="133" t="s">
        <v>5912</v>
      </c>
      <c r="F1467" s="133" t="s">
        <v>5915</v>
      </c>
      <c r="G1467" s="133">
        <v>5</v>
      </c>
      <c r="H1467" s="133">
        <v>7</v>
      </c>
      <c r="I1467" s="20"/>
      <c r="J1467" s="20"/>
      <c r="K1467" s="20"/>
      <c r="L1467" s="20"/>
      <c r="M1467" s="20"/>
      <c r="N1467" s="20"/>
    </row>
    <row r="1468" spans="1:14" x14ac:dyDescent="0.35">
      <c r="A1468" s="214" t="s">
        <v>1158</v>
      </c>
      <c r="B1468" s="214">
        <v>113040</v>
      </c>
      <c r="C1468" s="133" t="s">
        <v>1195</v>
      </c>
      <c r="D1468" s="133" t="s">
        <v>5904</v>
      </c>
      <c r="E1468" s="133" t="s">
        <v>5912</v>
      </c>
      <c r="F1468" s="133" t="s">
        <v>5915</v>
      </c>
      <c r="G1468" s="133">
        <v>0</v>
      </c>
      <c r="H1468" s="133">
        <v>7</v>
      </c>
      <c r="I1468" s="20"/>
      <c r="J1468" s="20"/>
      <c r="K1468" s="20"/>
      <c r="L1468" s="20"/>
      <c r="M1468" s="20"/>
      <c r="N1468" s="20"/>
    </row>
    <row r="1469" spans="1:14" x14ac:dyDescent="0.35">
      <c r="A1469" s="214" t="s">
        <v>1158</v>
      </c>
      <c r="B1469" s="214">
        <v>131322</v>
      </c>
      <c r="C1469" s="133" t="s">
        <v>1197</v>
      </c>
      <c r="D1469" s="133" t="s">
        <v>5904</v>
      </c>
      <c r="E1469" s="133" t="s">
        <v>5912</v>
      </c>
      <c r="F1469" s="133" t="s">
        <v>5915</v>
      </c>
      <c r="G1469" s="133">
        <v>2</v>
      </c>
      <c r="H1469" s="133">
        <v>12</v>
      </c>
      <c r="I1469" s="20"/>
      <c r="J1469" s="20"/>
      <c r="K1469" s="20"/>
      <c r="L1469" s="20"/>
      <c r="M1469" s="20"/>
      <c r="N1469" s="20"/>
    </row>
    <row r="1470" spans="1:14" x14ac:dyDescent="0.35">
      <c r="A1470" s="214" t="s">
        <v>1158</v>
      </c>
      <c r="B1470" s="214">
        <v>131327</v>
      </c>
      <c r="C1470" s="133" t="s">
        <v>1199</v>
      </c>
      <c r="D1470" s="133" t="s">
        <v>5905</v>
      </c>
      <c r="E1470" s="133" t="s">
        <v>5902</v>
      </c>
      <c r="F1470" s="133" t="s">
        <v>5914</v>
      </c>
      <c r="G1470" s="133">
        <v>0</v>
      </c>
      <c r="H1470" s="133">
        <v>0</v>
      </c>
      <c r="I1470" s="20"/>
      <c r="J1470" s="20"/>
      <c r="K1470" s="20"/>
      <c r="L1470" s="20"/>
      <c r="M1470" s="20"/>
      <c r="N1470" s="20"/>
    </row>
    <row r="1471" spans="1:14" x14ac:dyDescent="0.35">
      <c r="A1471" s="214" t="s">
        <v>1158</v>
      </c>
      <c r="B1471" s="214">
        <v>132120</v>
      </c>
      <c r="C1471" s="133" t="s">
        <v>1201</v>
      </c>
      <c r="D1471" s="133" t="s">
        <v>5904</v>
      </c>
      <c r="E1471" s="133" t="s">
        <v>5902</v>
      </c>
      <c r="F1471" s="133" t="s">
        <v>5914</v>
      </c>
      <c r="G1471" s="133">
        <v>0</v>
      </c>
      <c r="H1471" s="133">
        <v>0</v>
      </c>
      <c r="I1471" s="20"/>
      <c r="J1471" s="20"/>
      <c r="K1471" s="20"/>
      <c r="L1471" s="20"/>
      <c r="M1471" s="20"/>
      <c r="N1471" s="20"/>
    </row>
    <row r="1472" spans="1:14" x14ac:dyDescent="0.35">
      <c r="A1472" s="214" t="s">
        <v>1158</v>
      </c>
      <c r="B1472" s="214">
        <v>134395</v>
      </c>
      <c r="C1472" s="133" t="s">
        <v>7010</v>
      </c>
      <c r="D1472" s="133" t="s">
        <v>5904</v>
      </c>
      <c r="E1472" s="133" t="s">
        <v>5902</v>
      </c>
      <c r="F1472" s="133" t="s">
        <v>5914</v>
      </c>
      <c r="G1472" s="133">
        <v>0</v>
      </c>
      <c r="H1472" s="133">
        <v>0</v>
      </c>
      <c r="I1472" s="20"/>
      <c r="J1472" s="20"/>
      <c r="K1472" s="20"/>
      <c r="L1472" s="20"/>
      <c r="M1472" s="20"/>
      <c r="N1472" s="20"/>
    </row>
    <row r="1473" spans="1:14" x14ac:dyDescent="0.35">
      <c r="A1473" s="214" t="s">
        <v>1158</v>
      </c>
      <c r="B1473" s="214">
        <v>135074</v>
      </c>
      <c r="C1473" s="133" t="s">
        <v>6471</v>
      </c>
      <c r="D1473" s="133" t="s">
        <v>5904</v>
      </c>
      <c r="E1473" s="133" t="s">
        <v>5902</v>
      </c>
      <c r="F1473" s="133" t="s">
        <v>5903</v>
      </c>
      <c r="G1473" s="133">
        <v>0</v>
      </c>
      <c r="H1473" s="133">
        <v>0</v>
      </c>
      <c r="I1473" s="20"/>
      <c r="J1473" s="20"/>
      <c r="K1473" s="20"/>
      <c r="L1473" s="20"/>
      <c r="M1473" s="20"/>
      <c r="N1473" s="20"/>
    </row>
    <row r="1474" spans="1:14" x14ac:dyDescent="0.35">
      <c r="A1474" s="214" t="s">
        <v>1158</v>
      </c>
      <c r="B1474" s="214">
        <v>135187</v>
      </c>
      <c r="C1474" s="133" t="s">
        <v>1203</v>
      </c>
      <c r="D1474" s="133" t="s">
        <v>5904</v>
      </c>
      <c r="E1474" s="133" t="s">
        <v>5902</v>
      </c>
      <c r="F1474" s="133" t="s">
        <v>5914</v>
      </c>
      <c r="G1474" s="133">
        <v>0</v>
      </c>
      <c r="H1474" s="133">
        <v>0</v>
      </c>
      <c r="I1474" s="20"/>
      <c r="J1474" s="20"/>
      <c r="K1474" s="20"/>
      <c r="L1474" s="20"/>
      <c r="M1474" s="20"/>
      <c r="N1474" s="20"/>
    </row>
    <row r="1475" spans="1:14" x14ac:dyDescent="0.35">
      <c r="A1475" s="214" t="s">
        <v>1158</v>
      </c>
      <c r="B1475" s="214">
        <v>135241</v>
      </c>
      <c r="C1475" s="133" t="s">
        <v>1204</v>
      </c>
      <c r="D1475" s="133" t="s">
        <v>5901</v>
      </c>
      <c r="E1475" s="133" t="s">
        <v>5902</v>
      </c>
      <c r="F1475" s="133" t="s">
        <v>5914</v>
      </c>
      <c r="G1475" s="133">
        <v>0</v>
      </c>
      <c r="H1475" s="133">
        <v>0</v>
      </c>
      <c r="I1475" s="20"/>
      <c r="J1475" s="20"/>
      <c r="K1475" s="20"/>
      <c r="L1475" s="20"/>
      <c r="M1475" s="20"/>
      <c r="N1475" s="20"/>
    </row>
    <row r="1476" spans="1:14" x14ac:dyDescent="0.35">
      <c r="A1476" s="214" t="s">
        <v>1158</v>
      </c>
      <c r="B1476" s="214">
        <v>136127</v>
      </c>
      <c r="C1476" s="133" t="s">
        <v>1205</v>
      </c>
      <c r="D1476" s="133" t="s">
        <v>5904</v>
      </c>
      <c r="E1476" s="133" t="s">
        <v>5907</v>
      </c>
      <c r="F1476" s="133" t="s">
        <v>5908</v>
      </c>
      <c r="G1476" s="133">
        <v>82</v>
      </c>
      <c r="H1476" s="133">
        <v>83</v>
      </c>
      <c r="I1476" s="20"/>
      <c r="J1476" s="20"/>
      <c r="K1476" s="20"/>
      <c r="L1476" s="20"/>
      <c r="M1476" s="20"/>
      <c r="N1476" s="20"/>
    </row>
    <row r="1477" spans="1:14" x14ac:dyDescent="0.35">
      <c r="A1477" s="214" t="s">
        <v>1158</v>
      </c>
      <c r="B1477" s="214">
        <v>136167</v>
      </c>
      <c r="C1477" s="133" t="s">
        <v>1206</v>
      </c>
      <c r="D1477" s="133" t="s">
        <v>5904</v>
      </c>
      <c r="E1477" s="133" t="s">
        <v>5902</v>
      </c>
      <c r="F1477" s="133" t="s">
        <v>5914</v>
      </c>
      <c r="G1477" s="133">
        <v>0</v>
      </c>
      <c r="H1477" s="133">
        <v>0</v>
      </c>
      <c r="I1477" s="20"/>
      <c r="J1477" s="20"/>
      <c r="K1477" s="20"/>
      <c r="L1477" s="20"/>
      <c r="M1477" s="20"/>
      <c r="N1477" s="20"/>
    </row>
    <row r="1478" spans="1:14" x14ac:dyDescent="0.35">
      <c r="A1478" s="214" t="s">
        <v>1158</v>
      </c>
      <c r="B1478" s="214">
        <v>136168</v>
      </c>
      <c r="C1478" s="133" t="s">
        <v>1207</v>
      </c>
      <c r="D1478" s="133" t="s">
        <v>5904</v>
      </c>
      <c r="E1478" s="133" t="s">
        <v>5902</v>
      </c>
      <c r="F1478" s="133" t="s">
        <v>5914</v>
      </c>
      <c r="G1478" s="133">
        <v>0</v>
      </c>
      <c r="H1478" s="133">
        <v>0</v>
      </c>
      <c r="I1478" s="20"/>
      <c r="J1478" s="20"/>
      <c r="K1478" s="20"/>
      <c r="L1478" s="20"/>
      <c r="M1478" s="20"/>
      <c r="N1478" s="20"/>
    </row>
    <row r="1479" spans="1:14" x14ac:dyDescent="0.35">
      <c r="A1479" s="214" t="s">
        <v>1158</v>
      </c>
      <c r="B1479" s="214">
        <v>136505</v>
      </c>
      <c r="C1479" s="133" t="s">
        <v>1209</v>
      </c>
      <c r="D1479" s="133" t="s">
        <v>5904</v>
      </c>
      <c r="E1479" s="133" t="s">
        <v>5907</v>
      </c>
      <c r="F1479" s="133" t="s">
        <v>5917</v>
      </c>
      <c r="G1479" s="133">
        <v>118</v>
      </c>
      <c r="H1479" s="133">
        <v>121</v>
      </c>
      <c r="I1479" s="20"/>
      <c r="J1479" s="20"/>
      <c r="K1479" s="20"/>
      <c r="L1479" s="20"/>
      <c r="M1479" s="20"/>
      <c r="N1479" s="20"/>
    </row>
    <row r="1480" spans="1:14" x14ac:dyDescent="0.35">
      <c r="A1480" s="214" t="s">
        <v>1158</v>
      </c>
      <c r="B1480" s="214">
        <v>136548</v>
      </c>
      <c r="C1480" s="133" t="s">
        <v>1942</v>
      </c>
      <c r="D1480" s="133" t="s">
        <v>5904</v>
      </c>
      <c r="E1480" s="133" t="s">
        <v>5907</v>
      </c>
      <c r="F1480" s="133" t="s">
        <v>5917</v>
      </c>
      <c r="G1480" s="133">
        <v>86</v>
      </c>
      <c r="H1480" s="133">
        <v>94</v>
      </c>
      <c r="I1480" s="20"/>
      <c r="J1480" s="20"/>
      <c r="K1480" s="20"/>
      <c r="L1480" s="20"/>
      <c r="M1480" s="20"/>
      <c r="N1480" s="20"/>
    </row>
    <row r="1481" spans="1:14" x14ac:dyDescent="0.35">
      <c r="A1481" s="214" t="s">
        <v>1158</v>
      </c>
      <c r="B1481" s="214">
        <v>136716</v>
      </c>
      <c r="C1481" s="133" t="s">
        <v>1210</v>
      </c>
      <c r="D1481" s="133" t="s">
        <v>5904</v>
      </c>
      <c r="E1481" s="133" t="s">
        <v>5907</v>
      </c>
      <c r="F1481" s="133" t="s">
        <v>5917</v>
      </c>
      <c r="G1481" s="133">
        <v>85</v>
      </c>
      <c r="H1481" s="133">
        <v>98</v>
      </c>
      <c r="I1481" s="20"/>
      <c r="J1481" s="20"/>
      <c r="K1481" s="20"/>
      <c r="L1481" s="20"/>
      <c r="M1481" s="20"/>
      <c r="N1481" s="20"/>
    </row>
    <row r="1482" spans="1:14" x14ac:dyDescent="0.35">
      <c r="A1482" s="214" t="s">
        <v>1158</v>
      </c>
      <c r="B1482" s="214">
        <v>136954</v>
      </c>
      <c r="C1482" s="133" t="s">
        <v>1211</v>
      </c>
      <c r="D1482" s="133" t="s">
        <v>5904</v>
      </c>
      <c r="E1482" s="133" t="s">
        <v>5902</v>
      </c>
      <c r="F1482" s="133" t="s">
        <v>5914</v>
      </c>
      <c r="G1482" s="133">
        <v>0</v>
      </c>
      <c r="H1482" s="133">
        <v>0</v>
      </c>
      <c r="I1482" s="20"/>
      <c r="J1482" s="20"/>
      <c r="K1482" s="20"/>
      <c r="L1482" s="20"/>
      <c r="M1482" s="20"/>
      <c r="N1482" s="20"/>
    </row>
    <row r="1483" spans="1:14" x14ac:dyDescent="0.35">
      <c r="A1483" s="214" t="s">
        <v>1158</v>
      </c>
      <c r="B1483" s="214">
        <v>136972</v>
      </c>
      <c r="C1483" s="133" t="s">
        <v>336</v>
      </c>
      <c r="D1483" s="133" t="s">
        <v>5904</v>
      </c>
      <c r="E1483" s="133" t="s">
        <v>5907</v>
      </c>
      <c r="F1483" s="133" t="s">
        <v>5917</v>
      </c>
      <c r="G1483" s="133">
        <v>117</v>
      </c>
      <c r="H1483" s="133">
        <v>114</v>
      </c>
      <c r="I1483" s="20"/>
      <c r="J1483" s="20"/>
      <c r="K1483" s="20"/>
      <c r="L1483" s="20"/>
      <c r="M1483" s="20"/>
      <c r="N1483" s="20"/>
    </row>
    <row r="1484" spans="1:14" x14ac:dyDescent="0.35">
      <c r="A1484" s="214" t="s">
        <v>1158</v>
      </c>
      <c r="B1484" s="214">
        <v>137109</v>
      </c>
      <c r="C1484" s="133" t="s">
        <v>1212</v>
      </c>
      <c r="D1484" s="133" t="s">
        <v>5904</v>
      </c>
      <c r="E1484" s="133" t="s">
        <v>5907</v>
      </c>
      <c r="F1484" s="133" t="s">
        <v>5908</v>
      </c>
      <c r="G1484" s="133">
        <v>85</v>
      </c>
      <c r="H1484" s="133">
        <v>116</v>
      </c>
      <c r="I1484" s="20"/>
      <c r="J1484" s="20"/>
      <c r="K1484" s="20"/>
      <c r="L1484" s="20"/>
      <c r="M1484" s="20"/>
      <c r="N1484" s="20"/>
    </row>
    <row r="1485" spans="1:14" x14ac:dyDescent="0.35">
      <c r="A1485" s="214" t="s">
        <v>1158</v>
      </c>
      <c r="B1485" s="214">
        <v>137606</v>
      </c>
      <c r="C1485" s="133" t="s">
        <v>1214</v>
      </c>
      <c r="D1485" s="133" t="s">
        <v>5904</v>
      </c>
      <c r="E1485" s="133" t="s">
        <v>5907</v>
      </c>
      <c r="F1485" s="133" t="s">
        <v>5917</v>
      </c>
      <c r="G1485" s="133">
        <v>106</v>
      </c>
      <c r="H1485" s="133">
        <v>110</v>
      </c>
      <c r="I1485" s="20"/>
      <c r="J1485" s="20"/>
      <c r="K1485" s="20"/>
      <c r="L1485" s="20"/>
      <c r="M1485" s="20"/>
      <c r="N1485" s="20"/>
    </row>
    <row r="1486" spans="1:14" x14ac:dyDescent="0.35">
      <c r="A1486" s="214" t="s">
        <v>1158</v>
      </c>
      <c r="B1486" s="214">
        <v>137902</v>
      </c>
      <c r="C1486" s="133" t="s">
        <v>1215</v>
      </c>
      <c r="D1486" s="133" t="s">
        <v>5904</v>
      </c>
      <c r="E1486" s="133" t="s">
        <v>5907</v>
      </c>
      <c r="F1486" s="133" t="s">
        <v>5917</v>
      </c>
      <c r="G1486" s="133">
        <v>90</v>
      </c>
      <c r="H1486" s="133">
        <v>79</v>
      </c>
      <c r="I1486" s="20"/>
      <c r="J1486" s="20"/>
      <c r="K1486" s="20"/>
      <c r="L1486" s="20"/>
      <c r="M1486" s="20"/>
      <c r="N1486" s="20"/>
    </row>
    <row r="1487" spans="1:14" x14ac:dyDescent="0.35">
      <c r="A1487" s="214" t="s">
        <v>1158</v>
      </c>
      <c r="B1487" s="214">
        <v>137908</v>
      </c>
      <c r="C1487" s="133" t="s">
        <v>1216</v>
      </c>
      <c r="D1487" s="133" t="s">
        <v>5904</v>
      </c>
      <c r="E1487" s="133" t="s">
        <v>5907</v>
      </c>
      <c r="F1487" s="133" t="s">
        <v>5917</v>
      </c>
      <c r="G1487" s="133">
        <v>82</v>
      </c>
      <c r="H1487" s="133">
        <v>66</v>
      </c>
      <c r="I1487" s="20"/>
      <c r="J1487" s="20"/>
      <c r="K1487" s="20"/>
      <c r="L1487" s="20"/>
      <c r="M1487" s="20"/>
      <c r="N1487" s="20"/>
    </row>
    <row r="1488" spans="1:14" x14ac:dyDescent="0.35">
      <c r="A1488" s="214" t="s">
        <v>1158</v>
      </c>
      <c r="B1488" s="214">
        <v>138470</v>
      </c>
      <c r="C1488" s="133" t="s">
        <v>1217</v>
      </c>
      <c r="D1488" s="133" t="s">
        <v>5904</v>
      </c>
      <c r="E1488" s="133" t="s">
        <v>5907</v>
      </c>
      <c r="F1488" s="133" t="s">
        <v>5917</v>
      </c>
      <c r="G1488" s="133">
        <v>102</v>
      </c>
      <c r="H1488" s="133">
        <v>108</v>
      </c>
      <c r="I1488" s="20"/>
      <c r="J1488" s="20"/>
      <c r="K1488" s="20"/>
      <c r="L1488" s="20"/>
      <c r="M1488" s="20"/>
      <c r="N1488" s="20"/>
    </row>
    <row r="1489" spans="1:14" x14ac:dyDescent="0.35">
      <c r="A1489" s="214" t="s">
        <v>1158</v>
      </c>
      <c r="B1489" s="214">
        <v>138836</v>
      </c>
      <c r="C1489" s="133" t="s">
        <v>1218</v>
      </c>
      <c r="D1489" s="133" t="s">
        <v>5904</v>
      </c>
      <c r="E1489" s="133" t="s">
        <v>5907</v>
      </c>
      <c r="F1489" s="133" t="s">
        <v>5917</v>
      </c>
      <c r="G1489" s="133">
        <v>70</v>
      </c>
      <c r="H1489" s="133">
        <v>86</v>
      </c>
      <c r="I1489" s="20"/>
      <c r="J1489" s="20"/>
      <c r="K1489" s="20"/>
      <c r="L1489" s="20"/>
      <c r="M1489" s="20"/>
      <c r="N1489" s="20"/>
    </row>
    <row r="1490" spans="1:14" x14ac:dyDescent="0.35">
      <c r="A1490" s="214" t="s">
        <v>1158</v>
      </c>
      <c r="B1490" s="214">
        <v>141259</v>
      </c>
      <c r="C1490" s="133" t="s">
        <v>1219</v>
      </c>
      <c r="D1490" s="133" t="s">
        <v>5904</v>
      </c>
      <c r="E1490" s="133" t="s">
        <v>5907</v>
      </c>
      <c r="F1490" s="133" t="s">
        <v>5917</v>
      </c>
      <c r="G1490" s="133">
        <v>62</v>
      </c>
      <c r="H1490" s="133">
        <v>64</v>
      </c>
      <c r="I1490" s="20"/>
      <c r="J1490" s="20"/>
      <c r="K1490" s="20"/>
      <c r="L1490" s="20"/>
      <c r="M1490" s="20"/>
      <c r="N1490" s="20"/>
    </row>
    <row r="1491" spans="1:14" x14ac:dyDescent="0.35">
      <c r="A1491" s="214" t="s">
        <v>1158</v>
      </c>
      <c r="B1491" s="214">
        <v>141377</v>
      </c>
      <c r="C1491" s="133" t="s">
        <v>1220</v>
      </c>
      <c r="D1491" s="133" t="s">
        <v>5904</v>
      </c>
      <c r="E1491" s="133" t="s">
        <v>5907</v>
      </c>
      <c r="F1491" s="133" t="s">
        <v>5908</v>
      </c>
      <c r="G1491" s="133">
        <v>88</v>
      </c>
      <c r="H1491" s="133">
        <v>94</v>
      </c>
      <c r="I1491" s="20"/>
      <c r="J1491" s="20"/>
      <c r="K1491" s="20"/>
      <c r="L1491" s="20"/>
      <c r="M1491" s="20"/>
      <c r="N1491" s="20"/>
    </row>
    <row r="1492" spans="1:14" x14ac:dyDescent="0.35">
      <c r="A1492" s="214" t="s">
        <v>1158</v>
      </c>
      <c r="B1492" s="214">
        <v>141994</v>
      </c>
      <c r="C1492" s="133" t="s">
        <v>1221</v>
      </c>
      <c r="D1492" s="133" t="s">
        <v>5904</v>
      </c>
      <c r="E1492" s="133" t="s">
        <v>5902</v>
      </c>
      <c r="F1492" s="133" t="s">
        <v>5914</v>
      </c>
      <c r="G1492" s="133">
        <v>0</v>
      </c>
      <c r="H1492" s="133">
        <v>0</v>
      </c>
      <c r="I1492" s="20"/>
      <c r="J1492" s="20"/>
      <c r="K1492" s="20"/>
      <c r="L1492" s="20"/>
      <c r="M1492" s="20"/>
      <c r="N1492" s="20"/>
    </row>
    <row r="1493" spans="1:14" x14ac:dyDescent="0.35">
      <c r="A1493" s="214" t="s">
        <v>1158</v>
      </c>
      <c r="B1493" s="214">
        <v>142042</v>
      </c>
      <c r="C1493" s="133" t="s">
        <v>1222</v>
      </c>
      <c r="D1493" s="133" t="s">
        <v>5904</v>
      </c>
      <c r="E1493" s="133" t="s">
        <v>5907</v>
      </c>
      <c r="F1493" s="133" t="s">
        <v>5908</v>
      </c>
      <c r="G1493" s="133">
        <v>69</v>
      </c>
      <c r="H1493" s="133">
        <v>51</v>
      </c>
      <c r="I1493" s="20"/>
      <c r="J1493" s="20"/>
      <c r="K1493" s="20"/>
      <c r="L1493" s="20"/>
      <c r="M1493" s="20"/>
      <c r="N1493" s="20"/>
    </row>
    <row r="1494" spans="1:14" x14ac:dyDescent="0.35">
      <c r="A1494" s="214" t="s">
        <v>1158</v>
      </c>
      <c r="B1494" s="214">
        <v>142405</v>
      </c>
      <c r="C1494" s="133" t="s">
        <v>1223</v>
      </c>
      <c r="D1494" s="133" t="s">
        <v>5904</v>
      </c>
      <c r="E1494" s="133" t="s">
        <v>5907</v>
      </c>
      <c r="F1494" s="133" t="s">
        <v>5908</v>
      </c>
      <c r="G1494" s="133">
        <v>64</v>
      </c>
      <c r="H1494" s="133">
        <v>67</v>
      </c>
      <c r="I1494" s="20"/>
      <c r="J1494" s="20"/>
      <c r="K1494" s="20"/>
      <c r="L1494" s="20"/>
      <c r="M1494" s="20"/>
      <c r="N1494" s="20"/>
    </row>
    <row r="1495" spans="1:14" x14ac:dyDescent="0.35">
      <c r="A1495" s="214" t="s">
        <v>1158</v>
      </c>
      <c r="B1495" s="214">
        <v>142710</v>
      </c>
      <c r="C1495" s="133" t="s">
        <v>1224</v>
      </c>
      <c r="D1495" s="133" t="s">
        <v>5904</v>
      </c>
      <c r="E1495" s="133" t="s">
        <v>5907</v>
      </c>
      <c r="F1495" s="133" t="s">
        <v>5917</v>
      </c>
      <c r="G1495" s="133">
        <v>91</v>
      </c>
      <c r="H1495" s="133">
        <v>88</v>
      </c>
      <c r="I1495" s="20"/>
      <c r="J1495" s="20"/>
      <c r="K1495" s="20"/>
      <c r="L1495" s="20"/>
      <c r="M1495" s="20"/>
      <c r="N1495" s="20"/>
    </row>
    <row r="1496" spans="1:14" x14ac:dyDescent="0.35">
      <c r="A1496" s="214" t="s">
        <v>1158</v>
      </c>
      <c r="B1496" s="214">
        <v>142741</v>
      </c>
      <c r="C1496" s="133" t="s">
        <v>1225</v>
      </c>
      <c r="D1496" s="133" t="s">
        <v>5904</v>
      </c>
      <c r="E1496" s="133" t="s">
        <v>5907</v>
      </c>
      <c r="F1496" s="133" t="s">
        <v>5917</v>
      </c>
      <c r="G1496" s="133">
        <v>102</v>
      </c>
      <c r="H1496" s="133">
        <v>99</v>
      </c>
      <c r="I1496" s="20"/>
      <c r="J1496" s="20"/>
      <c r="K1496" s="20"/>
      <c r="L1496" s="20"/>
      <c r="M1496" s="20"/>
      <c r="N1496" s="20"/>
    </row>
    <row r="1497" spans="1:14" x14ac:dyDescent="0.35">
      <c r="A1497" s="214" t="s">
        <v>1158</v>
      </c>
      <c r="B1497" s="214">
        <v>144069</v>
      </c>
      <c r="C1497" s="133" t="s">
        <v>1226</v>
      </c>
      <c r="D1497" s="133" t="s">
        <v>5904</v>
      </c>
      <c r="E1497" s="133" t="s">
        <v>5907</v>
      </c>
      <c r="F1497" s="133" t="s">
        <v>5917</v>
      </c>
      <c r="G1497" s="133">
        <v>101</v>
      </c>
      <c r="H1497" s="133">
        <v>129</v>
      </c>
      <c r="I1497" s="20"/>
      <c r="J1497" s="20"/>
      <c r="K1497" s="20"/>
      <c r="L1497" s="20"/>
      <c r="M1497" s="20"/>
      <c r="N1497" s="20"/>
    </row>
    <row r="1498" spans="1:14" x14ac:dyDescent="0.35">
      <c r="A1498" s="214" t="s">
        <v>1158</v>
      </c>
      <c r="B1498" s="214">
        <v>144391</v>
      </c>
      <c r="C1498" s="133" t="s">
        <v>1227</v>
      </c>
      <c r="D1498" s="133" t="s">
        <v>5904</v>
      </c>
      <c r="E1498" s="133" t="s">
        <v>5907</v>
      </c>
      <c r="F1498" s="133" t="s">
        <v>5908</v>
      </c>
      <c r="G1498" s="133">
        <v>91</v>
      </c>
      <c r="H1498" s="133">
        <v>95</v>
      </c>
      <c r="I1498" s="20"/>
      <c r="J1498" s="20"/>
      <c r="K1498" s="20"/>
      <c r="L1498" s="20"/>
      <c r="M1498" s="20"/>
      <c r="N1498" s="20"/>
    </row>
    <row r="1499" spans="1:14" x14ac:dyDescent="0.35">
      <c r="A1499" s="214" t="s">
        <v>1158</v>
      </c>
      <c r="B1499" s="214">
        <v>144533</v>
      </c>
      <c r="C1499" s="133" t="s">
        <v>1228</v>
      </c>
      <c r="D1499" s="133" t="s">
        <v>5904</v>
      </c>
      <c r="E1499" s="133" t="s">
        <v>5907</v>
      </c>
      <c r="F1499" s="133" t="s">
        <v>5917</v>
      </c>
      <c r="G1499" s="133">
        <v>88</v>
      </c>
      <c r="H1499" s="133">
        <v>82</v>
      </c>
      <c r="I1499" s="20"/>
      <c r="J1499" s="20"/>
      <c r="K1499" s="20"/>
      <c r="L1499" s="20"/>
      <c r="M1499" s="20"/>
      <c r="N1499" s="20"/>
    </row>
    <row r="1500" spans="1:14" x14ac:dyDescent="0.35">
      <c r="A1500" s="214" t="s">
        <v>1158</v>
      </c>
      <c r="B1500" s="214">
        <v>144806</v>
      </c>
      <c r="C1500" s="133" t="s">
        <v>1229</v>
      </c>
      <c r="D1500" s="133" t="s">
        <v>5904</v>
      </c>
      <c r="E1500" s="133" t="s">
        <v>5902</v>
      </c>
      <c r="F1500" s="133" t="s">
        <v>5903</v>
      </c>
      <c r="G1500" s="133">
        <v>0</v>
      </c>
      <c r="H1500" s="133">
        <v>0</v>
      </c>
      <c r="I1500" s="20"/>
      <c r="J1500" s="20"/>
      <c r="K1500" s="20"/>
      <c r="L1500" s="20"/>
      <c r="M1500" s="20"/>
      <c r="N1500" s="20"/>
    </row>
    <row r="1501" spans="1:14" x14ac:dyDescent="0.35">
      <c r="A1501" s="214" t="s">
        <v>1158</v>
      </c>
      <c r="B1501" s="214">
        <v>145109</v>
      </c>
      <c r="C1501" s="133" t="s">
        <v>1230</v>
      </c>
      <c r="D1501" s="133" t="s">
        <v>5904</v>
      </c>
      <c r="E1501" s="133" t="s">
        <v>5907</v>
      </c>
      <c r="F1501" s="133" t="s">
        <v>5908</v>
      </c>
      <c r="G1501" s="133">
        <v>83</v>
      </c>
      <c r="H1501" s="133">
        <v>72</v>
      </c>
      <c r="I1501" s="20"/>
      <c r="J1501" s="20"/>
      <c r="K1501" s="20"/>
      <c r="L1501" s="20"/>
      <c r="M1501" s="20"/>
      <c r="N1501" s="20"/>
    </row>
    <row r="1502" spans="1:14" x14ac:dyDescent="0.35">
      <c r="A1502" s="214" t="s">
        <v>1158</v>
      </c>
      <c r="B1502" s="214">
        <v>145500</v>
      </c>
      <c r="C1502" s="133" t="s">
        <v>6127</v>
      </c>
      <c r="D1502" s="133" t="s">
        <v>5904</v>
      </c>
      <c r="E1502" s="133" t="s">
        <v>5907</v>
      </c>
      <c r="F1502" s="133" t="s">
        <v>5908</v>
      </c>
      <c r="G1502" s="133">
        <v>192</v>
      </c>
      <c r="H1502" s="133">
        <v>157</v>
      </c>
      <c r="I1502" s="20"/>
      <c r="J1502" s="20"/>
      <c r="K1502" s="20"/>
      <c r="L1502" s="20"/>
      <c r="M1502" s="20"/>
      <c r="N1502" s="20"/>
    </row>
    <row r="1503" spans="1:14" x14ac:dyDescent="0.35">
      <c r="A1503" s="214" t="s">
        <v>1158</v>
      </c>
      <c r="B1503" s="214">
        <v>145521</v>
      </c>
      <c r="C1503" s="133" t="s">
        <v>1163</v>
      </c>
      <c r="D1503" s="133" t="s">
        <v>5904</v>
      </c>
      <c r="E1503" s="133" t="s">
        <v>5907</v>
      </c>
      <c r="F1503" s="133" t="s">
        <v>5917</v>
      </c>
      <c r="G1503" s="133">
        <v>118</v>
      </c>
      <c r="H1503" s="133">
        <v>100</v>
      </c>
      <c r="I1503" s="20"/>
      <c r="J1503" s="20"/>
      <c r="K1503" s="20"/>
      <c r="L1503" s="20"/>
      <c r="M1503" s="20"/>
      <c r="N1503" s="20"/>
    </row>
    <row r="1504" spans="1:14" x14ac:dyDescent="0.35">
      <c r="A1504" s="214" t="s">
        <v>1158</v>
      </c>
      <c r="B1504" s="214">
        <v>145572</v>
      </c>
      <c r="C1504" s="133" t="s">
        <v>6472</v>
      </c>
      <c r="D1504" s="133" t="s">
        <v>5904</v>
      </c>
      <c r="E1504" s="133" t="s">
        <v>5902</v>
      </c>
      <c r="F1504" s="133" t="s">
        <v>5914</v>
      </c>
      <c r="G1504" s="133">
        <v>0</v>
      </c>
      <c r="H1504" s="133">
        <v>0</v>
      </c>
      <c r="I1504" s="20"/>
      <c r="J1504" s="20"/>
      <c r="K1504" s="20"/>
      <c r="L1504" s="20"/>
      <c r="M1504" s="20"/>
      <c r="N1504" s="20"/>
    </row>
    <row r="1505" spans="1:14" x14ac:dyDescent="0.35">
      <c r="A1505" s="214" t="s">
        <v>1158</v>
      </c>
      <c r="B1505" s="214">
        <v>145966</v>
      </c>
      <c r="C1505" s="133" t="s">
        <v>1175</v>
      </c>
      <c r="D1505" s="133" t="s">
        <v>5904</v>
      </c>
      <c r="E1505" s="133" t="s">
        <v>5907</v>
      </c>
      <c r="F1505" s="133" t="s">
        <v>5917</v>
      </c>
      <c r="G1505" s="133">
        <v>95</v>
      </c>
      <c r="H1505" s="133">
        <v>124</v>
      </c>
      <c r="I1505" s="20"/>
      <c r="J1505" s="20"/>
      <c r="K1505" s="20"/>
      <c r="L1505" s="20"/>
      <c r="M1505" s="20"/>
      <c r="N1505" s="20"/>
    </row>
    <row r="1506" spans="1:14" x14ac:dyDescent="0.35">
      <c r="A1506" s="214" t="s">
        <v>1158</v>
      </c>
      <c r="B1506" s="214">
        <v>146052</v>
      </c>
      <c r="C1506" s="133" t="s">
        <v>6128</v>
      </c>
      <c r="D1506" s="133" t="s">
        <v>5904</v>
      </c>
      <c r="E1506" s="133" t="s">
        <v>5912</v>
      </c>
      <c r="F1506" s="133" t="s">
        <v>5920</v>
      </c>
      <c r="G1506" s="133">
        <v>2</v>
      </c>
      <c r="H1506" s="133">
        <v>11</v>
      </c>
      <c r="I1506" s="20"/>
      <c r="J1506" s="20"/>
      <c r="K1506" s="20"/>
      <c r="L1506" s="20"/>
      <c r="M1506" s="20"/>
      <c r="N1506" s="20"/>
    </row>
    <row r="1507" spans="1:14" x14ac:dyDescent="0.35">
      <c r="A1507" s="214" t="s">
        <v>1158</v>
      </c>
      <c r="B1507" s="214">
        <v>146053</v>
      </c>
      <c r="C1507" s="133" t="s">
        <v>1194</v>
      </c>
      <c r="D1507" s="133" t="s">
        <v>5904</v>
      </c>
      <c r="E1507" s="133" t="s">
        <v>5912</v>
      </c>
      <c r="F1507" s="133" t="s">
        <v>5920</v>
      </c>
      <c r="G1507" s="133">
        <v>2</v>
      </c>
      <c r="H1507" s="133">
        <v>4</v>
      </c>
      <c r="I1507" s="20"/>
      <c r="J1507" s="20"/>
      <c r="K1507" s="20"/>
      <c r="L1507" s="20"/>
      <c r="M1507" s="20"/>
      <c r="N1507" s="20"/>
    </row>
    <row r="1508" spans="1:14" x14ac:dyDescent="0.35">
      <c r="A1508" s="214" t="s">
        <v>1158</v>
      </c>
      <c r="B1508" s="214">
        <v>146054</v>
      </c>
      <c r="C1508" s="133" t="s">
        <v>1196</v>
      </c>
      <c r="D1508" s="133" t="s">
        <v>5904</v>
      </c>
      <c r="E1508" s="133" t="s">
        <v>5912</v>
      </c>
      <c r="F1508" s="133" t="s">
        <v>5920</v>
      </c>
      <c r="G1508" s="133">
        <v>1</v>
      </c>
      <c r="H1508" s="133">
        <v>2</v>
      </c>
      <c r="I1508" s="20"/>
      <c r="J1508" s="20"/>
      <c r="K1508" s="20"/>
      <c r="L1508" s="20"/>
      <c r="M1508" s="20"/>
      <c r="N1508" s="20"/>
    </row>
    <row r="1509" spans="1:14" x14ac:dyDescent="0.35">
      <c r="A1509" s="214" t="s">
        <v>1158</v>
      </c>
      <c r="B1509" s="214">
        <v>146055</v>
      </c>
      <c r="C1509" s="133" t="s">
        <v>6129</v>
      </c>
      <c r="D1509" s="133" t="s">
        <v>5904</v>
      </c>
      <c r="E1509" s="133" t="s">
        <v>5906</v>
      </c>
      <c r="F1509" s="133" t="s">
        <v>5921</v>
      </c>
      <c r="G1509" s="133">
        <v>0</v>
      </c>
      <c r="H1509" s="133">
        <v>1</v>
      </c>
      <c r="I1509" s="20"/>
      <c r="J1509" s="20"/>
      <c r="K1509" s="20"/>
      <c r="L1509" s="20"/>
      <c r="M1509" s="20"/>
      <c r="N1509" s="20"/>
    </row>
    <row r="1510" spans="1:14" x14ac:dyDescent="0.35">
      <c r="A1510" s="214" t="s">
        <v>1158</v>
      </c>
      <c r="B1510" s="214">
        <v>146056</v>
      </c>
      <c r="C1510" s="133" t="s">
        <v>1200</v>
      </c>
      <c r="D1510" s="133" t="s">
        <v>5904</v>
      </c>
      <c r="E1510" s="133" t="s">
        <v>5906</v>
      </c>
      <c r="F1510" s="133" t="s">
        <v>5921</v>
      </c>
      <c r="G1510" s="133">
        <v>1</v>
      </c>
      <c r="H1510" s="133">
        <v>0</v>
      </c>
      <c r="I1510" s="20"/>
      <c r="J1510" s="20"/>
      <c r="K1510" s="20"/>
      <c r="L1510" s="20"/>
      <c r="M1510" s="20"/>
      <c r="N1510" s="20"/>
    </row>
    <row r="1511" spans="1:14" x14ac:dyDescent="0.35">
      <c r="A1511" s="214" t="s">
        <v>1158</v>
      </c>
      <c r="B1511" s="214">
        <v>146057</v>
      </c>
      <c r="C1511" s="133" t="s">
        <v>1202</v>
      </c>
      <c r="D1511" s="133" t="s">
        <v>5904</v>
      </c>
      <c r="E1511" s="133" t="s">
        <v>5906</v>
      </c>
      <c r="F1511" s="133" t="s">
        <v>5921</v>
      </c>
      <c r="G1511" s="133">
        <v>0</v>
      </c>
      <c r="H1511" s="133">
        <v>2</v>
      </c>
      <c r="I1511" s="20"/>
      <c r="J1511" s="20"/>
      <c r="K1511" s="20"/>
      <c r="L1511" s="20"/>
      <c r="M1511" s="20"/>
      <c r="N1511" s="20"/>
    </row>
    <row r="1512" spans="1:14" x14ac:dyDescent="0.35">
      <c r="A1512" s="214" t="s">
        <v>1158</v>
      </c>
      <c r="B1512" s="214">
        <v>146058</v>
      </c>
      <c r="C1512" s="133" t="s">
        <v>1198</v>
      </c>
      <c r="D1512" s="133" t="s">
        <v>5904</v>
      </c>
      <c r="E1512" s="133" t="s">
        <v>5912</v>
      </c>
      <c r="F1512" s="133" t="s">
        <v>5920</v>
      </c>
      <c r="G1512" s="133">
        <v>1</v>
      </c>
      <c r="H1512" s="133">
        <v>18</v>
      </c>
      <c r="I1512" s="20"/>
      <c r="J1512" s="20"/>
      <c r="K1512" s="20"/>
      <c r="L1512" s="20"/>
      <c r="M1512" s="20"/>
      <c r="N1512" s="20"/>
    </row>
    <row r="1513" spans="1:14" x14ac:dyDescent="0.35">
      <c r="A1513" s="214" t="s">
        <v>1158</v>
      </c>
      <c r="B1513" s="214">
        <v>146099</v>
      </c>
      <c r="C1513" s="133" t="s">
        <v>1160</v>
      </c>
      <c r="D1513" s="133" t="s">
        <v>5904</v>
      </c>
      <c r="E1513" s="133" t="s">
        <v>5907</v>
      </c>
      <c r="F1513" s="133" t="s">
        <v>5908</v>
      </c>
      <c r="G1513" s="133">
        <v>117</v>
      </c>
      <c r="H1513" s="133">
        <v>133</v>
      </c>
      <c r="I1513" s="20"/>
      <c r="J1513" s="20"/>
      <c r="K1513" s="20"/>
      <c r="L1513" s="20"/>
      <c r="M1513" s="20"/>
      <c r="N1513" s="20"/>
    </row>
    <row r="1514" spans="1:14" x14ac:dyDescent="0.35">
      <c r="A1514" s="214" t="s">
        <v>1158</v>
      </c>
      <c r="B1514" s="214">
        <v>146128</v>
      </c>
      <c r="C1514" s="133" t="s">
        <v>6130</v>
      </c>
      <c r="D1514" s="133" t="s">
        <v>5904</v>
      </c>
      <c r="E1514" s="133" t="s">
        <v>5907</v>
      </c>
      <c r="F1514" s="133" t="s">
        <v>5917</v>
      </c>
      <c r="G1514" s="133">
        <v>50</v>
      </c>
      <c r="H1514" s="133">
        <v>46</v>
      </c>
      <c r="I1514" s="20"/>
      <c r="J1514" s="20"/>
      <c r="K1514" s="20"/>
      <c r="L1514" s="20"/>
      <c r="M1514" s="20"/>
      <c r="N1514" s="20"/>
    </row>
    <row r="1515" spans="1:14" x14ac:dyDescent="0.35">
      <c r="A1515" s="214" t="s">
        <v>1158</v>
      </c>
      <c r="B1515" s="214">
        <v>146374</v>
      </c>
      <c r="C1515" s="133" t="s">
        <v>1208</v>
      </c>
      <c r="D1515" s="133" t="s">
        <v>5904</v>
      </c>
      <c r="E1515" s="133" t="s">
        <v>5907</v>
      </c>
      <c r="F1515" s="133" t="s">
        <v>5917</v>
      </c>
      <c r="G1515" s="133">
        <v>81</v>
      </c>
      <c r="H1515" s="133">
        <v>79</v>
      </c>
      <c r="I1515" s="20"/>
      <c r="J1515" s="20"/>
      <c r="K1515" s="20"/>
      <c r="L1515" s="20"/>
      <c r="M1515" s="20"/>
      <c r="N1515" s="20"/>
    </row>
    <row r="1516" spans="1:14" x14ac:dyDescent="0.35">
      <c r="A1516" s="214" t="s">
        <v>1158</v>
      </c>
      <c r="B1516" s="214">
        <v>146451</v>
      </c>
      <c r="C1516" s="133" t="s">
        <v>6131</v>
      </c>
      <c r="D1516" s="133" t="s">
        <v>5904</v>
      </c>
      <c r="E1516" s="133" t="s">
        <v>5907</v>
      </c>
      <c r="F1516" s="133" t="s">
        <v>5917</v>
      </c>
      <c r="G1516" s="133">
        <v>101</v>
      </c>
      <c r="H1516" s="133">
        <v>110</v>
      </c>
      <c r="I1516" s="20"/>
      <c r="J1516" s="20"/>
      <c r="K1516" s="20"/>
      <c r="L1516" s="20"/>
      <c r="M1516" s="20"/>
      <c r="N1516" s="20"/>
    </row>
    <row r="1517" spans="1:14" x14ac:dyDescent="0.35">
      <c r="A1517" s="214" t="s">
        <v>1158</v>
      </c>
      <c r="B1517" s="214">
        <v>147124</v>
      </c>
      <c r="C1517" s="133" t="s">
        <v>1191</v>
      </c>
      <c r="D1517" s="133" t="s">
        <v>5904</v>
      </c>
      <c r="E1517" s="133" t="s">
        <v>5912</v>
      </c>
      <c r="F1517" s="133" t="s">
        <v>5920</v>
      </c>
      <c r="G1517" s="133">
        <v>4</v>
      </c>
      <c r="H1517" s="133">
        <v>7</v>
      </c>
      <c r="I1517" s="20"/>
      <c r="J1517" s="20"/>
      <c r="K1517" s="20"/>
      <c r="L1517" s="20"/>
      <c r="M1517" s="20"/>
      <c r="N1517" s="20"/>
    </row>
    <row r="1518" spans="1:14" x14ac:dyDescent="0.35">
      <c r="A1518" s="214" t="s">
        <v>1158</v>
      </c>
      <c r="B1518" s="214">
        <v>147157</v>
      </c>
      <c r="C1518" s="133" t="s">
        <v>1166</v>
      </c>
      <c r="D1518" s="133" t="s">
        <v>5904</v>
      </c>
      <c r="E1518" s="133" t="s">
        <v>5907</v>
      </c>
      <c r="F1518" s="133" t="s">
        <v>5908</v>
      </c>
      <c r="G1518" s="133">
        <v>101</v>
      </c>
      <c r="H1518" s="133">
        <v>116</v>
      </c>
      <c r="I1518" s="20"/>
      <c r="J1518" s="20"/>
      <c r="K1518" s="20"/>
      <c r="L1518" s="20"/>
      <c r="M1518" s="20"/>
      <c r="N1518" s="20"/>
    </row>
    <row r="1519" spans="1:14" x14ac:dyDescent="0.35">
      <c r="A1519" s="214" t="s">
        <v>1158</v>
      </c>
      <c r="B1519" s="214">
        <v>147400</v>
      </c>
      <c r="C1519" s="133" t="s">
        <v>1170</v>
      </c>
      <c r="D1519" s="133" t="s">
        <v>5904</v>
      </c>
      <c r="E1519" s="133" t="s">
        <v>5907</v>
      </c>
      <c r="F1519" s="133" t="s">
        <v>5917</v>
      </c>
      <c r="G1519" s="133">
        <v>92</v>
      </c>
      <c r="H1519" s="133">
        <v>100</v>
      </c>
      <c r="I1519" s="20"/>
      <c r="J1519" s="20"/>
      <c r="K1519" s="20"/>
      <c r="L1519" s="20"/>
      <c r="M1519" s="20"/>
      <c r="N1519" s="20"/>
    </row>
    <row r="1520" spans="1:14" x14ac:dyDescent="0.35">
      <c r="A1520" s="214" t="s">
        <v>1158</v>
      </c>
      <c r="B1520" s="214">
        <v>147533</v>
      </c>
      <c r="C1520" s="133" t="s">
        <v>1213</v>
      </c>
      <c r="D1520" s="133" t="s">
        <v>5904</v>
      </c>
      <c r="E1520" s="133" t="s">
        <v>5907</v>
      </c>
      <c r="F1520" s="133" t="s">
        <v>5908</v>
      </c>
      <c r="G1520" s="133">
        <v>50</v>
      </c>
      <c r="H1520" s="133">
        <v>50</v>
      </c>
      <c r="I1520" s="20"/>
      <c r="J1520" s="20"/>
      <c r="K1520" s="20"/>
      <c r="L1520" s="20"/>
      <c r="M1520" s="20"/>
      <c r="N1520" s="20"/>
    </row>
    <row r="1521" spans="1:14" x14ac:dyDescent="0.35">
      <c r="A1521" s="214" t="s">
        <v>1158</v>
      </c>
      <c r="B1521" s="214">
        <v>147627</v>
      </c>
      <c r="C1521" s="133" t="s">
        <v>1193</v>
      </c>
      <c r="D1521" s="133" t="s">
        <v>5904</v>
      </c>
      <c r="E1521" s="133" t="s">
        <v>5912</v>
      </c>
      <c r="F1521" s="133" t="s">
        <v>5920</v>
      </c>
      <c r="G1521" s="133">
        <v>2</v>
      </c>
      <c r="H1521" s="133">
        <v>18</v>
      </c>
      <c r="I1521" s="20"/>
      <c r="J1521" s="20"/>
      <c r="K1521" s="20"/>
      <c r="L1521" s="20"/>
      <c r="M1521" s="20"/>
      <c r="N1521" s="20"/>
    </row>
    <row r="1522" spans="1:14" x14ac:dyDescent="0.35">
      <c r="A1522" s="214" t="s">
        <v>1158</v>
      </c>
      <c r="B1522" s="214">
        <v>147664</v>
      </c>
      <c r="C1522" s="133" t="s">
        <v>7011</v>
      </c>
      <c r="D1522" s="133" t="s">
        <v>5904</v>
      </c>
      <c r="E1522" s="133" t="s">
        <v>5902</v>
      </c>
      <c r="F1522" s="133" t="s">
        <v>5914</v>
      </c>
      <c r="G1522" s="133">
        <v>0</v>
      </c>
      <c r="H1522" s="133">
        <v>0</v>
      </c>
      <c r="I1522" s="20"/>
      <c r="J1522" s="20"/>
      <c r="K1522" s="20"/>
      <c r="L1522" s="20"/>
      <c r="M1522" s="20"/>
      <c r="N1522" s="20"/>
    </row>
    <row r="1523" spans="1:14" x14ac:dyDescent="0.35">
      <c r="A1523" s="214" t="s">
        <v>1231</v>
      </c>
      <c r="B1523" s="214">
        <v>113502</v>
      </c>
      <c r="C1523" s="133" t="s">
        <v>1232</v>
      </c>
      <c r="D1523" s="133" t="s">
        <v>5904</v>
      </c>
      <c r="E1523" s="133" t="s">
        <v>5907</v>
      </c>
      <c r="F1523" s="133" t="s">
        <v>5924</v>
      </c>
      <c r="G1523" s="133">
        <v>84</v>
      </c>
      <c r="H1523" s="133">
        <v>85</v>
      </c>
      <c r="I1523" s="20"/>
      <c r="J1523" s="20"/>
      <c r="K1523" s="20"/>
      <c r="L1523" s="20"/>
      <c r="M1523" s="20"/>
      <c r="N1523" s="20"/>
    </row>
    <row r="1524" spans="1:14" x14ac:dyDescent="0.35">
      <c r="A1524" s="214" t="s">
        <v>1231</v>
      </c>
      <c r="B1524" s="214">
        <v>113503</v>
      </c>
      <c r="C1524" s="133" t="s">
        <v>1233</v>
      </c>
      <c r="D1524" s="133" t="s">
        <v>5904</v>
      </c>
      <c r="E1524" s="133" t="s">
        <v>5907</v>
      </c>
      <c r="F1524" s="133" t="s">
        <v>5910</v>
      </c>
      <c r="G1524" s="133">
        <v>73</v>
      </c>
      <c r="H1524" s="133">
        <v>78</v>
      </c>
      <c r="I1524" s="20"/>
      <c r="J1524" s="20"/>
      <c r="K1524" s="20"/>
      <c r="L1524" s="20"/>
      <c r="M1524" s="20"/>
      <c r="N1524" s="20"/>
    </row>
    <row r="1525" spans="1:14" x14ac:dyDescent="0.35">
      <c r="A1525" s="214" t="s">
        <v>1231</v>
      </c>
      <c r="B1525" s="214">
        <v>113512</v>
      </c>
      <c r="C1525" s="133" t="s">
        <v>1235</v>
      </c>
      <c r="D1525" s="133" t="s">
        <v>5904</v>
      </c>
      <c r="E1525" s="133" t="s">
        <v>5907</v>
      </c>
      <c r="F1525" s="133" t="s">
        <v>5924</v>
      </c>
      <c r="G1525" s="133">
        <v>57</v>
      </c>
      <c r="H1525" s="133">
        <v>70</v>
      </c>
      <c r="I1525" s="20"/>
      <c r="J1525" s="20"/>
      <c r="K1525" s="20"/>
      <c r="L1525" s="20"/>
      <c r="M1525" s="20"/>
      <c r="N1525" s="20"/>
    </row>
    <row r="1526" spans="1:14" x14ac:dyDescent="0.35">
      <c r="A1526" s="214" t="s">
        <v>1231</v>
      </c>
      <c r="B1526" s="214">
        <v>113520</v>
      </c>
      <c r="C1526" s="133" t="s">
        <v>1237</v>
      </c>
      <c r="D1526" s="133" t="s">
        <v>5904</v>
      </c>
      <c r="E1526" s="133" t="s">
        <v>5907</v>
      </c>
      <c r="F1526" s="133" t="s">
        <v>5924</v>
      </c>
      <c r="G1526" s="133">
        <v>71</v>
      </c>
      <c r="H1526" s="133">
        <v>78</v>
      </c>
      <c r="I1526" s="20"/>
      <c r="J1526" s="20"/>
      <c r="K1526" s="20"/>
      <c r="L1526" s="20"/>
      <c r="M1526" s="20"/>
      <c r="N1526" s="20"/>
    </row>
    <row r="1527" spans="1:14" x14ac:dyDescent="0.35">
      <c r="A1527" s="214" t="s">
        <v>1231</v>
      </c>
      <c r="B1527" s="214">
        <v>113548</v>
      </c>
      <c r="C1527" s="133" t="s">
        <v>1238</v>
      </c>
      <c r="D1527" s="133" t="s">
        <v>5904</v>
      </c>
      <c r="E1527" s="133" t="s">
        <v>5907</v>
      </c>
      <c r="F1527" s="133" t="s">
        <v>5924</v>
      </c>
      <c r="G1527" s="133">
        <v>117</v>
      </c>
      <c r="H1527" s="133">
        <v>110</v>
      </c>
      <c r="I1527" s="20"/>
      <c r="J1527" s="20"/>
      <c r="K1527" s="20"/>
      <c r="L1527" s="20"/>
      <c r="M1527" s="20"/>
      <c r="N1527" s="20"/>
    </row>
    <row r="1528" spans="1:14" x14ac:dyDescent="0.35">
      <c r="A1528" s="214" t="s">
        <v>1231</v>
      </c>
      <c r="B1528" s="214">
        <v>113553</v>
      </c>
      <c r="C1528" s="133" t="s">
        <v>1239</v>
      </c>
      <c r="D1528" s="133" t="s">
        <v>5904</v>
      </c>
      <c r="E1528" s="133" t="s">
        <v>5907</v>
      </c>
      <c r="F1528" s="133" t="s">
        <v>5911</v>
      </c>
      <c r="G1528" s="133">
        <v>131</v>
      </c>
      <c r="H1528" s="133">
        <v>130</v>
      </c>
      <c r="I1528" s="20"/>
      <c r="J1528" s="20"/>
      <c r="K1528" s="20"/>
      <c r="L1528" s="20"/>
      <c r="M1528" s="20"/>
      <c r="N1528" s="20"/>
    </row>
    <row r="1529" spans="1:14" x14ac:dyDescent="0.35">
      <c r="A1529" s="214" t="s">
        <v>1231</v>
      </c>
      <c r="B1529" s="214">
        <v>113561</v>
      </c>
      <c r="C1529" s="133" t="s">
        <v>1240</v>
      </c>
      <c r="D1529" s="133" t="s">
        <v>5904</v>
      </c>
      <c r="E1529" s="133" t="s">
        <v>5902</v>
      </c>
      <c r="F1529" s="133" t="s">
        <v>5903</v>
      </c>
      <c r="G1529" s="133">
        <v>0</v>
      </c>
      <c r="H1529" s="133">
        <v>0</v>
      </c>
      <c r="I1529" s="20"/>
      <c r="J1529" s="20"/>
      <c r="K1529" s="20"/>
      <c r="L1529" s="20"/>
      <c r="M1529" s="20"/>
      <c r="N1529" s="20"/>
    </row>
    <row r="1530" spans="1:14" x14ac:dyDescent="0.35">
      <c r="A1530" s="214" t="s">
        <v>1231</v>
      </c>
      <c r="B1530" s="214">
        <v>113567</v>
      </c>
      <c r="C1530" s="133" t="s">
        <v>1241</v>
      </c>
      <c r="D1530" s="133" t="s">
        <v>5904</v>
      </c>
      <c r="E1530" s="133" t="s">
        <v>5902</v>
      </c>
      <c r="F1530" s="133" t="s">
        <v>5903</v>
      </c>
      <c r="G1530" s="133">
        <v>0</v>
      </c>
      <c r="H1530" s="133">
        <v>0</v>
      </c>
      <c r="I1530" s="20"/>
      <c r="J1530" s="20"/>
      <c r="K1530" s="20"/>
      <c r="L1530" s="20"/>
      <c r="M1530" s="20"/>
      <c r="N1530" s="20"/>
    </row>
    <row r="1531" spans="1:14" x14ac:dyDescent="0.35">
      <c r="A1531" s="214" t="s">
        <v>1231</v>
      </c>
      <c r="B1531" s="214">
        <v>113571</v>
      </c>
      <c r="C1531" s="133" t="s">
        <v>1242</v>
      </c>
      <c r="D1531" s="133" t="s">
        <v>5904</v>
      </c>
      <c r="E1531" s="133" t="s">
        <v>5902</v>
      </c>
      <c r="F1531" s="133" t="s">
        <v>5914</v>
      </c>
      <c r="G1531" s="133">
        <v>0</v>
      </c>
      <c r="H1531" s="133">
        <v>0</v>
      </c>
      <c r="I1531" s="20"/>
      <c r="J1531" s="20"/>
      <c r="K1531" s="20"/>
      <c r="L1531" s="20"/>
      <c r="M1531" s="20"/>
      <c r="N1531" s="20"/>
    </row>
    <row r="1532" spans="1:14" x14ac:dyDescent="0.35">
      <c r="A1532" s="214" t="s">
        <v>1231</v>
      </c>
      <c r="B1532" s="214">
        <v>113573</v>
      </c>
      <c r="C1532" s="133" t="s">
        <v>1243</v>
      </c>
      <c r="D1532" s="133" t="s">
        <v>5904</v>
      </c>
      <c r="E1532" s="133" t="s">
        <v>5902</v>
      </c>
      <c r="F1532" s="133" t="s">
        <v>5903</v>
      </c>
      <c r="G1532" s="133">
        <v>0</v>
      </c>
      <c r="H1532" s="133">
        <v>0</v>
      </c>
      <c r="I1532" s="20"/>
      <c r="J1532" s="20"/>
      <c r="K1532" s="20"/>
      <c r="L1532" s="20"/>
      <c r="M1532" s="20"/>
      <c r="N1532" s="20"/>
    </row>
    <row r="1533" spans="1:14" x14ac:dyDescent="0.35">
      <c r="A1533" s="214" t="s">
        <v>1231</v>
      </c>
      <c r="B1533" s="214">
        <v>113574</v>
      </c>
      <c r="C1533" s="133" t="s">
        <v>17</v>
      </c>
      <c r="D1533" s="133" t="s">
        <v>5904</v>
      </c>
      <c r="E1533" s="133" t="s">
        <v>5902</v>
      </c>
      <c r="F1533" s="133" t="s">
        <v>5903</v>
      </c>
      <c r="G1533" s="133">
        <v>0</v>
      </c>
      <c r="H1533" s="133">
        <v>0</v>
      </c>
      <c r="I1533" s="20"/>
      <c r="J1533" s="20"/>
      <c r="K1533" s="20"/>
      <c r="L1533" s="20"/>
      <c r="M1533" s="20"/>
      <c r="N1533" s="20"/>
    </row>
    <row r="1534" spans="1:14" x14ac:dyDescent="0.35">
      <c r="A1534" s="214" t="s">
        <v>1231</v>
      </c>
      <c r="B1534" s="214">
        <v>113575</v>
      </c>
      <c r="C1534" s="133" t="s">
        <v>1244</v>
      </c>
      <c r="D1534" s="133" t="s">
        <v>5904</v>
      </c>
      <c r="E1534" s="133" t="s">
        <v>5902</v>
      </c>
      <c r="F1534" s="133" t="s">
        <v>5903</v>
      </c>
      <c r="G1534" s="133">
        <v>0</v>
      </c>
      <c r="H1534" s="133">
        <v>0</v>
      </c>
      <c r="I1534" s="20"/>
      <c r="J1534" s="20"/>
      <c r="K1534" s="20"/>
      <c r="L1534" s="20"/>
      <c r="M1534" s="20"/>
      <c r="N1534" s="20"/>
    </row>
    <row r="1535" spans="1:14" x14ac:dyDescent="0.35">
      <c r="A1535" s="214" t="s">
        <v>1231</v>
      </c>
      <c r="B1535" s="214">
        <v>113577</v>
      </c>
      <c r="C1535" s="133" t="s">
        <v>1245</v>
      </c>
      <c r="D1535" s="133" t="s">
        <v>5904</v>
      </c>
      <c r="E1535" s="133" t="s">
        <v>5902</v>
      </c>
      <c r="F1535" s="133" t="s">
        <v>5903</v>
      </c>
      <c r="G1535" s="133">
        <v>0</v>
      </c>
      <c r="H1535" s="133">
        <v>0</v>
      </c>
      <c r="I1535" s="20"/>
      <c r="J1535" s="20"/>
      <c r="K1535" s="20"/>
      <c r="L1535" s="20"/>
      <c r="M1535" s="20"/>
      <c r="N1535" s="20"/>
    </row>
    <row r="1536" spans="1:14" x14ac:dyDescent="0.35">
      <c r="A1536" s="214" t="s">
        <v>1231</v>
      </c>
      <c r="B1536" s="214">
        <v>113579</v>
      </c>
      <c r="C1536" s="133" t="s">
        <v>1246</v>
      </c>
      <c r="D1536" s="133" t="s">
        <v>5904</v>
      </c>
      <c r="E1536" s="133" t="s">
        <v>5902</v>
      </c>
      <c r="F1536" s="133" t="s">
        <v>5903</v>
      </c>
      <c r="G1536" s="133">
        <v>0</v>
      </c>
      <c r="H1536" s="133">
        <v>0</v>
      </c>
      <c r="I1536" s="20"/>
      <c r="J1536" s="20"/>
      <c r="K1536" s="20"/>
      <c r="L1536" s="20"/>
      <c r="M1536" s="20"/>
      <c r="N1536" s="20"/>
    </row>
    <row r="1537" spans="1:14" x14ac:dyDescent="0.35">
      <c r="A1537" s="214" t="s">
        <v>1231</v>
      </c>
      <c r="B1537" s="214">
        <v>113583</v>
      </c>
      <c r="C1537" s="133" t="s">
        <v>141</v>
      </c>
      <c r="D1537" s="133" t="s">
        <v>5904</v>
      </c>
      <c r="E1537" s="133" t="s">
        <v>5902</v>
      </c>
      <c r="F1537" s="133" t="s">
        <v>5903</v>
      </c>
      <c r="G1537" s="133">
        <v>0</v>
      </c>
      <c r="H1537" s="133">
        <v>0</v>
      </c>
      <c r="I1537" s="20"/>
      <c r="J1537" s="20"/>
      <c r="K1537" s="20"/>
      <c r="L1537" s="20"/>
      <c r="M1537" s="20"/>
      <c r="N1537" s="20"/>
    </row>
    <row r="1538" spans="1:14" x14ac:dyDescent="0.35">
      <c r="A1538" s="214" t="s">
        <v>1231</v>
      </c>
      <c r="B1538" s="214">
        <v>113587</v>
      </c>
      <c r="C1538" s="133" t="s">
        <v>7012</v>
      </c>
      <c r="D1538" s="133" t="s">
        <v>5904</v>
      </c>
      <c r="E1538" s="133" t="s">
        <v>5902</v>
      </c>
      <c r="F1538" s="133" t="s">
        <v>5903</v>
      </c>
      <c r="G1538" s="133">
        <v>0</v>
      </c>
      <c r="H1538" s="133">
        <v>0</v>
      </c>
      <c r="I1538" s="20"/>
      <c r="J1538" s="20"/>
      <c r="K1538" s="20"/>
      <c r="L1538" s="20"/>
      <c r="M1538" s="20"/>
      <c r="N1538" s="20"/>
    </row>
    <row r="1539" spans="1:14" x14ac:dyDescent="0.35">
      <c r="A1539" s="214" t="s">
        <v>1231</v>
      </c>
      <c r="B1539" s="214">
        <v>113603</v>
      </c>
      <c r="C1539" s="133" t="s">
        <v>1247</v>
      </c>
      <c r="D1539" s="133" t="s">
        <v>5904</v>
      </c>
      <c r="E1539" s="133" t="s">
        <v>5902</v>
      </c>
      <c r="F1539" s="133" t="s">
        <v>5903</v>
      </c>
      <c r="G1539" s="133">
        <v>0</v>
      </c>
      <c r="H1539" s="133">
        <v>0</v>
      </c>
      <c r="I1539" s="20"/>
      <c r="J1539" s="20"/>
      <c r="K1539" s="20"/>
      <c r="L1539" s="20"/>
      <c r="M1539" s="20"/>
      <c r="N1539" s="20"/>
    </row>
    <row r="1540" spans="1:14" x14ac:dyDescent="0.35">
      <c r="A1540" s="214" t="s">
        <v>1231</v>
      </c>
      <c r="B1540" s="214">
        <v>113604</v>
      </c>
      <c r="C1540" s="133" t="s">
        <v>1248</v>
      </c>
      <c r="D1540" s="133" t="s">
        <v>5904</v>
      </c>
      <c r="E1540" s="133" t="s">
        <v>5902</v>
      </c>
      <c r="F1540" s="133" t="s">
        <v>5903</v>
      </c>
      <c r="G1540" s="133">
        <v>0</v>
      </c>
      <c r="H1540" s="133">
        <v>0</v>
      </c>
      <c r="I1540" s="20"/>
      <c r="J1540" s="20"/>
      <c r="K1540" s="20"/>
      <c r="L1540" s="20"/>
      <c r="M1540" s="20"/>
      <c r="N1540" s="20"/>
    </row>
    <row r="1541" spans="1:14" x14ac:dyDescent="0.35">
      <c r="A1541" s="214" t="s">
        <v>1231</v>
      </c>
      <c r="B1541" s="214">
        <v>113605</v>
      </c>
      <c r="C1541" s="133" t="s">
        <v>1249</v>
      </c>
      <c r="D1541" s="133" t="s">
        <v>5904</v>
      </c>
      <c r="E1541" s="133" t="s">
        <v>5902</v>
      </c>
      <c r="F1541" s="133" t="s">
        <v>5903</v>
      </c>
      <c r="G1541" s="133">
        <v>0</v>
      </c>
      <c r="H1541" s="133">
        <v>0</v>
      </c>
      <c r="I1541" s="20"/>
      <c r="J1541" s="20"/>
      <c r="K1541" s="20"/>
      <c r="L1541" s="20"/>
      <c r="M1541" s="20"/>
      <c r="N1541" s="20"/>
    </row>
    <row r="1542" spans="1:14" x14ac:dyDescent="0.35">
      <c r="A1542" s="214" t="s">
        <v>1231</v>
      </c>
      <c r="B1542" s="214">
        <v>113606</v>
      </c>
      <c r="C1542" s="133" t="s">
        <v>1250</v>
      </c>
      <c r="D1542" s="133" t="s">
        <v>5904</v>
      </c>
      <c r="E1542" s="133" t="s">
        <v>5902</v>
      </c>
      <c r="F1542" s="133" t="s">
        <v>5903</v>
      </c>
      <c r="G1542" s="133">
        <v>0</v>
      </c>
      <c r="H1542" s="133">
        <v>0</v>
      </c>
      <c r="I1542" s="20"/>
      <c r="J1542" s="20"/>
      <c r="K1542" s="20"/>
      <c r="L1542" s="20"/>
      <c r="M1542" s="20"/>
      <c r="N1542" s="20"/>
    </row>
    <row r="1543" spans="1:14" x14ac:dyDescent="0.35">
      <c r="A1543" s="214" t="s">
        <v>1231</v>
      </c>
      <c r="B1543" s="214">
        <v>113607</v>
      </c>
      <c r="C1543" s="133" t="s">
        <v>1251</v>
      </c>
      <c r="D1543" s="133" t="s">
        <v>5904</v>
      </c>
      <c r="E1543" s="133" t="s">
        <v>5902</v>
      </c>
      <c r="F1543" s="133" t="s">
        <v>5903</v>
      </c>
      <c r="G1543" s="133">
        <v>0</v>
      </c>
      <c r="H1543" s="133">
        <v>0</v>
      </c>
      <c r="I1543" s="20"/>
      <c r="J1543" s="20"/>
      <c r="K1543" s="20"/>
      <c r="L1543" s="20"/>
      <c r="M1543" s="20"/>
      <c r="N1543" s="20"/>
    </row>
    <row r="1544" spans="1:14" x14ac:dyDescent="0.35">
      <c r="A1544" s="214" t="s">
        <v>1231</v>
      </c>
      <c r="B1544" s="214">
        <v>113608</v>
      </c>
      <c r="C1544" s="133" t="s">
        <v>1252</v>
      </c>
      <c r="D1544" s="133" t="s">
        <v>5901</v>
      </c>
      <c r="E1544" s="133" t="s">
        <v>5902</v>
      </c>
      <c r="F1544" s="133" t="s">
        <v>5903</v>
      </c>
      <c r="G1544" s="133">
        <v>0</v>
      </c>
      <c r="H1544" s="133">
        <v>0</v>
      </c>
      <c r="I1544" s="20"/>
      <c r="J1544" s="20"/>
      <c r="K1544" s="20"/>
      <c r="L1544" s="20"/>
      <c r="M1544" s="20"/>
      <c r="N1544" s="20"/>
    </row>
    <row r="1545" spans="1:14" x14ac:dyDescent="0.35">
      <c r="A1545" s="214" t="s">
        <v>1231</v>
      </c>
      <c r="B1545" s="214">
        <v>113616</v>
      </c>
      <c r="C1545" s="133" t="s">
        <v>1253</v>
      </c>
      <c r="D1545" s="133" t="s">
        <v>5904</v>
      </c>
      <c r="E1545" s="133" t="s">
        <v>5902</v>
      </c>
      <c r="F1545" s="133" t="s">
        <v>5914</v>
      </c>
      <c r="G1545" s="133">
        <v>0</v>
      </c>
      <c r="H1545" s="133">
        <v>0</v>
      </c>
      <c r="I1545" s="20"/>
      <c r="J1545" s="20"/>
      <c r="K1545" s="20"/>
      <c r="L1545" s="20"/>
      <c r="M1545" s="20"/>
      <c r="N1545" s="20"/>
    </row>
    <row r="1546" spans="1:14" x14ac:dyDescent="0.35">
      <c r="A1546" s="214" t="s">
        <v>1231</v>
      </c>
      <c r="B1546" s="214">
        <v>113617</v>
      </c>
      <c r="C1546" s="133" t="s">
        <v>387</v>
      </c>
      <c r="D1546" s="133" t="s">
        <v>5904</v>
      </c>
      <c r="E1546" s="133" t="s">
        <v>5902</v>
      </c>
      <c r="F1546" s="133" t="s">
        <v>5903</v>
      </c>
      <c r="G1546" s="133">
        <v>0</v>
      </c>
      <c r="H1546" s="133">
        <v>0</v>
      </c>
      <c r="I1546" s="20"/>
      <c r="J1546" s="20"/>
      <c r="K1546" s="20"/>
      <c r="L1546" s="20"/>
      <c r="M1546" s="20"/>
      <c r="N1546" s="20"/>
    </row>
    <row r="1547" spans="1:14" x14ac:dyDescent="0.35">
      <c r="A1547" s="214" t="s">
        <v>1231</v>
      </c>
      <c r="B1547" s="214">
        <v>113619</v>
      </c>
      <c r="C1547" s="133" t="s">
        <v>6474</v>
      </c>
      <c r="D1547" s="133" t="s">
        <v>5904</v>
      </c>
      <c r="E1547" s="133" t="s">
        <v>5902</v>
      </c>
      <c r="F1547" s="133" t="s">
        <v>5903</v>
      </c>
      <c r="G1547" s="133">
        <v>0</v>
      </c>
      <c r="H1547" s="133">
        <v>0</v>
      </c>
      <c r="I1547" s="20"/>
      <c r="J1547" s="20"/>
      <c r="K1547" s="20"/>
      <c r="L1547" s="20"/>
      <c r="M1547" s="20"/>
      <c r="N1547" s="20"/>
    </row>
    <row r="1548" spans="1:14" x14ac:dyDescent="0.35">
      <c r="A1548" s="214" t="s">
        <v>1231</v>
      </c>
      <c r="B1548" s="214">
        <v>113623</v>
      </c>
      <c r="C1548" s="133" t="s">
        <v>1254</v>
      </c>
      <c r="D1548" s="133" t="s">
        <v>5904</v>
      </c>
      <c r="E1548" s="133" t="s">
        <v>5902</v>
      </c>
      <c r="F1548" s="133" t="s">
        <v>5914</v>
      </c>
      <c r="G1548" s="133">
        <v>0</v>
      </c>
      <c r="H1548" s="133">
        <v>0</v>
      </c>
      <c r="I1548" s="20"/>
      <c r="J1548" s="20"/>
      <c r="K1548" s="20"/>
      <c r="L1548" s="20"/>
      <c r="M1548" s="20"/>
      <c r="N1548" s="20"/>
    </row>
    <row r="1549" spans="1:14" x14ac:dyDescent="0.35">
      <c r="A1549" s="214" t="s">
        <v>1231</v>
      </c>
      <c r="B1549" s="214">
        <v>113624</v>
      </c>
      <c r="C1549" s="133" t="s">
        <v>1255</v>
      </c>
      <c r="D1549" s="133" t="s">
        <v>5904</v>
      </c>
      <c r="E1549" s="133" t="s">
        <v>5902</v>
      </c>
      <c r="F1549" s="133" t="s">
        <v>5903</v>
      </c>
      <c r="G1549" s="133">
        <v>0</v>
      </c>
      <c r="H1549" s="133">
        <v>0</v>
      </c>
      <c r="I1549" s="20"/>
      <c r="J1549" s="20"/>
      <c r="K1549" s="20"/>
      <c r="L1549" s="20"/>
      <c r="M1549" s="20"/>
      <c r="N1549" s="20"/>
    </row>
    <row r="1550" spans="1:14" x14ac:dyDescent="0.35">
      <c r="A1550" s="214" t="s">
        <v>1231</v>
      </c>
      <c r="B1550" s="214">
        <v>113629</v>
      </c>
      <c r="C1550" s="133" t="s">
        <v>1256</v>
      </c>
      <c r="D1550" s="133" t="s">
        <v>5904</v>
      </c>
      <c r="E1550" s="133" t="s">
        <v>5902</v>
      </c>
      <c r="F1550" s="133" t="s">
        <v>5903</v>
      </c>
      <c r="G1550" s="133">
        <v>0</v>
      </c>
      <c r="H1550" s="133">
        <v>0</v>
      </c>
      <c r="I1550" s="20"/>
      <c r="J1550" s="20"/>
      <c r="K1550" s="20"/>
      <c r="L1550" s="20"/>
      <c r="M1550" s="20"/>
      <c r="N1550" s="20"/>
    </row>
    <row r="1551" spans="1:14" x14ac:dyDescent="0.35">
      <c r="A1551" s="214" t="s">
        <v>1231</v>
      </c>
      <c r="B1551" s="214">
        <v>113633</v>
      </c>
      <c r="C1551" s="133" t="s">
        <v>1257</v>
      </c>
      <c r="D1551" s="133" t="s">
        <v>5904</v>
      </c>
      <c r="E1551" s="133" t="s">
        <v>5912</v>
      </c>
      <c r="F1551" s="133" t="s">
        <v>5913</v>
      </c>
      <c r="G1551" s="133">
        <v>6</v>
      </c>
      <c r="H1551" s="133">
        <v>7</v>
      </c>
      <c r="I1551" s="20"/>
      <c r="J1551" s="20"/>
      <c r="K1551" s="20"/>
      <c r="L1551" s="20"/>
      <c r="M1551" s="20"/>
      <c r="N1551" s="20"/>
    </row>
    <row r="1552" spans="1:14" x14ac:dyDescent="0.35">
      <c r="A1552" s="214" t="s">
        <v>1231</v>
      </c>
      <c r="B1552" s="214">
        <v>113634</v>
      </c>
      <c r="C1552" s="133" t="s">
        <v>1258</v>
      </c>
      <c r="D1552" s="133" t="s">
        <v>5904</v>
      </c>
      <c r="E1552" s="133" t="s">
        <v>5912</v>
      </c>
      <c r="F1552" s="133" t="s">
        <v>5913</v>
      </c>
      <c r="G1552" s="133">
        <v>13</v>
      </c>
      <c r="H1552" s="133">
        <v>20</v>
      </c>
      <c r="I1552" s="20"/>
      <c r="J1552" s="20"/>
      <c r="K1552" s="20"/>
      <c r="L1552" s="20"/>
      <c r="M1552" s="20"/>
      <c r="N1552" s="20"/>
    </row>
    <row r="1553" spans="1:14" x14ac:dyDescent="0.35">
      <c r="A1553" s="214" t="s">
        <v>1231</v>
      </c>
      <c r="B1553" s="214">
        <v>113635</v>
      </c>
      <c r="C1553" s="133" t="s">
        <v>1259</v>
      </c>
      <c r="D1553" s="133" t="s">
        <v>5904</v>
      </c>
      <c r="E1553" s="133" t="s">
        <v>5912</v>
      </c>
      <c r="F1553" s="133" t="s">
        <v>5913</v>
      </c>
      <c r="G1553" s="133">
        <v>1</v>
      </c>
      <c r="H1553" s="133">
        <v>14</v>
      </c>
      <c r="I1553" s="20"/>
      <c r="J1553" s="20"/>
      <c r="K1553" s="20"/>
      <c r="L1553" s="20"/>
      <c r="M1553" s="20"/>
      <c r="N1553" s="20"/>
    </row>
    <row r="1554" spans="1:14" x14ac:dyDescent="0.35">
      <c r="A1554" s="214" t="s">
        <v>1231</v>
      </c>
      <c r="B1554" s="214">
        <v>113636</v>
      </c>
      <c r="C1554" s="133" t="s">
        <v>1260</v>
      </c>
      <c r="D1554" s="133" t="s">
        <v>5904</v>
      </c>
      <c r="E1554" s="133" t="s">
        <v>5912</v>
      </c>
      <c r="F1554" s="133" t="s">
        <v>5913</v>
      </c>
      <c r="G1554" s="133">
        <v>0</v>
      </c>
      <c r="H1554" s="133">
        <v>13</v>
      </c>
      <c r="I1554" s="20"/>
      <c r="J1554" s="20"/>
      <c r="K1554" s="20"/>
      <c r="L1554" s="20"/>
      <c r="M1554" s="20"/>
      <c r="N1554" s="20"/>
    </row>
    <row r="1555" spans="1:14" x14ac:dyDescent="0.35">
      <c r="A1555" s="214" t="s">
        <v>1231</v>
      </c>
      <c r="B1555" s="214">
        <v>113637</v>
      </c>
      <c r="C1555" s="133" t="s">
        <v>1261</v>
      </c>
      <c r="D1555" s="133" t="s">
        <v>5904</v>
      </c>
      <c r="E1555" s="133" t="s">
        <v>5912</v>
      </c>
      <c r="F1555" s="133" t="s">
        <v>5913</v>
      </c>
      <c r="G1555" s="133">
        <v>6</v>
      </c>
      <c r="H1555" s="133">
        <v>18</v>
      </c>
      <c r="I1555" s="20"/>
      <c r="J1555" s="20"/>
      <c r="K1555" s="20"/>
      <c r="L1555" s="20"/>
      <c r="M1555" s="20"/>
      <c r="N1555" s="20"/>
    </row>
    <row r="1556" spans="1:14" x14ac:dyDescent="0.35">
      <c r="A1556" s="214" t="s">
        <v>1231</v>
      </c>
      <c r="B1556" s="214">
        <v>113638</v>
      </c>
      <c r="C1556" s="133" t="s">
        <v>1262</v>
      </c>
      <c r="D1556" s="133" t="s">
        <v>5904</v>
      </c>
      <c r="E1556" s="133" t="s">
        <v>5912</v>
      </c>
      <c r="F1556" s="133" t="s">
        <v>5913</v>
      </c>
      <c r="G1556" s="133">
        <v>5</v>
      </c>
      <c r="H1556" s="133">
        <v>15</v>
      </c>
      <c r="I1556" s="20"/>
      <c r="J1556" s="20"/>
      <c r="K1556" s="20"/>
      <c r="L1556" s="20"/>
      <c r="M1556" s="20"/>
      <c r="N1556" s="20"/>
    </row>
    <row r="1557" spans="1:14" x14ac:dyDescent="0.35">
      <c r="A1557" s="214" t="s">
        <v>1231</v>
      </c>
      <c r="B1557" s="214">
        <v>113643</v>
      </c>
      <c r="C1557" s="133" t="s">
        <v>1263</v>
      </c>
      <c r="D1557" s="133" t="s">
        <v>5904</v>
      </c>
      <c r="E1557" s="133" t="s">
        <v>5912</v>
      </c>
      <c r="F1557" s="133" t="s">
        <v>5913</v>
      </c>
      <c r="G1557" s="133">
        <v>3</v>
      </c>
      <c r="H1557" s="133">
        <v>7</v>
      </c>
      <c r="I1557" s="20"/>
      <c r="J1557" s="20"/>
      <c r="K1557" s="20"/>
      <c r="L1557" s="20"/>
      <c r="M1557" s="20"/>
      <c r="N1557" s="20"/>
    </row>
    <row r="1558" spans="1:14" x14ac:dyDescent="0.35">
      <c r="A1558" s="214" t="s">
        <v>1231</v>
      </c>
      <c r="B1558" s="214">
        <v>113652</v>
      </c>
      <c r="C1558" s="133" t="s">
        <v>1264</v>
      </c>
      <c r="D1558" s="133" t="s">
        <v>5904</v>
      </c>
      <c r="E1558" s="133" t="s">
        <v>5923</v>
      </c>
      <c r="F1558" s="133" t="s">
        <v>5923</v>
      </c>
      <c r="G1558" s="133">
        <v>0</v>
      </c>
      <c r="H1558" s="133">
        <v>0</v>
      </c>
      <c r="I1558" s="20"/>
      <c r="J1558" s="20"/>
      <c r="K1558" s="20"/>
      <c r="L1558" s="20"/>
      <c r="M1558" s="20"/>
      <c r="N1558" s="20"/>
    </row>
    <row r="1559" spans="1:14" x14ac:dyDescent="0.35">
      <c r="A1559" s="214" t="s">
        <v>1231</v>
      </c>
      <c r="B1559" s="214">
        <v>113654</v>
      </c>
      <c r="C1559" s="133" t="s">
        <v>1265</v>
      </c>
      <c r="D1559" s="133" t="s">
        <v>5904</v>
      </c>
      <c r="E1559" s="133" t="s">
        <v>5923</v>
      </c>
      <c r="F1559" s="133" t="s">
        <v>5923</v>
      </c>
      <c r="G1559" s="133">
        <v>2</v>
      </c>
      <c r="H1559" s="133">
        <v>1</v>
      </c>
      <c r="I1559" s="20"/>
      <c r="J1559" s="20"/>
      <c r="K1559" s="20"/>
      <c r="L1559" s="20"/>
      <c r="M1559" s="20"/>
      <c r="N1559" s="20"/>
    </row>
    <row r="1560" spans="1:14" x14ac:dyDescent="0.35">
      <c r="A1560" s="214" t="s">
        <v>1231</v>
      </c>
      <c r="B1560" s="214">
        <v>113656</v>
      </c>
      <c r="C1560" s="133" t="s">
        <v>6133</v>
      </c>
      <c r="D1560" s="133" t="s">
        <v>5904</v>
      </c>
      <c r="E1560" s="133" t="s">
        <v>5912</v>
      </c>
      <c r="F1560" s="133" t="s">
        <v>5913</v>
      </c>
      <c r="G1560" s="133">
        <v>2</v>
      </c>
      <c r="H1560" s="133">
        <v>24</v>
      </c>
      <c r="I1560" s="20"/>
      <c r="J1560" s="20"/>
      <c r="K1560" s="20"/>
      <c r="L1560" s="20"/>
      <c r="M1560" s="20"/>
      <c r="N1560" s="20"/>
    </row>
    <row r="1561" spans="1:14" x14ac:dyDescent="0.35">
      <c r="A1561" s="214" t="s">
        <v>1231</v>
      </c>
      <c r="B1561" s="214">
        <v>131552</v>
      </c>
      <c r="C1561" s="133" t="s">
        <v>1266</v>
      </c>
      <c r="D1561" s="133" t="s">
        <v>5905</v>
      </c>
      <c r="E1561" s="133" t="s">
        <v>5912</v>
      </c>
      <c r="F1561" s="133" t="s">
        <v>5913</v>
      </c>
      <c r="G1561" s="133">
        <v>0</v>
      </c>
      <c r="H1561" s="133">
        <v>17</v>
      </c>
      <c r="I1561" s="20"/>
      <c r="J1561" s="20"/>
      <c r="K1561" s="20"/>
      <c r="L1561" s="20"/>
      <c r="M1561" s="20"/>
      <c r="N1561" s="20"/>
    </row>
    <row r="1562" spans="1:14" x14ac:dyDescent="0.35">
      <c r="A1562" s="214" t="s">
        <v>1231</v>
      </c>
      <c r="B1562" s="214">
        <v>131715</v>
      </c>
      <c r="C1562" s="133" t="s">
        <v>7013</v>
      </c>
      <c r="D1562" s="133" t="s">
        <v>5904</v>
      </c>
      <c r="E1562" s="133" t="s">
        <v>5902</v>
      </c>
      <c r="F1562" s="133" t="s">
        <v>5914</v>
      </c>
      <c r="G1562" s="133">
        <v>0</v>
      </c>
      <c r="H1562" s="133">
        <v>0</v>
      </c>
      <c r="I1562" s="20"/>
      <c r="J1562" s="20"/>
      <c r="K1562" s="20"/>
      <c r="L1562" s="20"/>
      <c r="M1562" s="20"/>
      <c r="N1562" s="20"/>
    </row>
    <row r="1563" spans="1:14" x14ac:dyDescent="0.35">
      <c r="A1563" s="214" t="s">
        <v>1231</v>
      </c>
      <c r="B1563" s="214">
        <v>133392</v>
      </c>
      <c r="C1563" s="133" t="s">
        <v>1267</v>
      </c>
      <c r="D1563" s="133" t="s">
        <v>5904</v>
      </c>
      <c r="E1563" s="133" t="s">
        <v>5902</v>
      </c>
      <c r="F1563" s="133" t="s">
        <v>5914</v>
      </c>
      <c r="G1563" s="133">
        <v>0</v>
      </c>
      <c r="H1563" s="133">
        <v>0</v>
      </c>
      <c r="I1563" s="20"/>
      <c r="J1563" s="20"/>
      <c r="K1563" s="20"/>
      <c r="L1563" s="20"/>
      <c r="M1563" s="20"/>
      <c r="N1563" s="20"/>
    </row>
    <row r="1564" spans="1:14" x14ac:dyDescent="0.35">
      <c r="A1564" s="214" t="s">
        <v>1231</v>
      </c>
      <c r="B1564" s="214">
        <v>134859</v>
      </c>
      <c r="C1564" s="133" t="s">
        <v>1268</v>
      </c>
      <c r="D1564" s="133" t="s">
        <v>5904</v>
      </c>
      <c r="E1564" s="133" t="s">
        <v>5906</v>
      </c>
      <c r="F1564" s="133" t="s">
        <v>5906</v>
      </c>
      <c r="G1564" s="133">
        <v>0</v>
      </c>
      <c r="H1564" s="133">
        <v>0</v>
      </c>
      <c r="I1564" s="20"/>
      <c r="J1564" s="20"/>
      <c r="K1564" s="20"/>
      <c r="L1564" s="20"/>
      <c r="M1564" s="20"/>
      <c r="N1564" s="20"/>
    </row>
    <row r="1565" spans="1:14" x14ac:dyDescent="0.35">
      <c r="A1565" s="214" t="s">
        <v>1231</v>
      </c>
      <c r="B1565" s="214">
        <v>135773</v>
      </c>
      <c r="C1565" s="133" t="s">
        <v>1269</v>
      </c>
      <c r="D1565" s="133" t="s">
        <v>5904</v>
      </c>
      <c r="E1565" s="133" t="s">
        <v>5902</v>
      </c>
      <c r="F1565" s="133" t="s">
        <v>5914</v>
      </c>
      <c r="G1565" s="133">
        <v>0</v>
      </c>
      <c r="H1565" s="133">
        <v>0</v>
      </c>
      <c r="I1565" s="20"/>
      <c r="J1565" s="20"/>
      <c r="K1565" s="20"/>
      <c r="L1565" s="20"/>
      <c r="M1565" s="20"/>
      <c r="N1565" s="20"/>
    </row>
    <row r="1566" spans="1:14" x14ac:dyDescent="0.35">
      <c r="A1566" s="214" t="s">
        <v>1231</v>
      </c>
      <c r="B1566" s="214">
        <v>135803</v>
      </c>
      <c r="C1566" s="133" t="s">
        <v>1270</v>
      </c>
      <c r="D1566" s="133" t="s">
        <v>5904</v>
      </c>
      <c r="E1566" s="133" t="s">
        <v>5902</v>
      </c>
      <c r="F1566" s="133" t="s">
        <v>5914</v>
      </c>
      <c r="G1566" s="133">
        <v>0</v>
      </c>
      <c r="H1566" s="133">
        <v>0</v>
      </c>
      <c r="I1566" s="20"/>
      <c r="J1566" s="20"/>
      <c r="K1566" s="20"/>
      <c r="L1566" s="20"/>
      <c r="M1566" s="20"/>
      <c r="N1566" s="20"/>
    </row>
    <row r="1567" spans="1:14" x14ac:dyDescent="0.35">
      <c r="A1567" s="214" t="s">
        <v>1231</v>
      </c>
      <c r="B1567" s="214">
        <v>136200</v>
      </c>
      <c r="C1567" s="133" t="s">
        <v>1271</v>
      </c>
      <c r="D1567" s="133" t="s">
        <v>5904</v>
      </c>
      <c r="E1567" s="133" t="s">
        <v>5907</v>
      </c>
      <c r="F1567" s="133" t="s">
        <v>5908</v>
      </c>
      <c r="G1567" s="133">
        <v>32</v>
      </c>
      <c r="H1567" s="133">
        <v>27</v>
      </c>
      <c r="I1567" s="20"/>
      <c r="J1567" s="20"/>
      <c r="K1567" s="20"/>
      <c r="L1567" s="20"/>
      <c r="M1567" s="20"/>
      <c r="N1567" s="20"/>
    </row>
    <row r="1568" spans="1:14" x14ac:dyDescent="0.35">
      <c r="A1568" s="214" t="s">
        <v>1231</v>
      </c>
      <c r="B1568" s="214">
        <v>136287</v>
      </c>
      <c r="C1568" s="133" t="s">
        <v>215</v>
      </c>
      <c r="D1568" s="133" t="s">
        <v>5904</v>
      </c>
      <c r="E1568" s="133" t="s">
        <v>5907</v>
      </c>
      <c r="F1568" s="133" t="s">
        <v>5917</v>
      </c>
      <c r="G1568" s="133">
        <v>119</v>
      </c>
      <c r="H1568" s="133">
        <v>96</v>
      </c>
      <c r="I1568" s="20"/>
      <c r="J1568" s="20"/>
      <c r="K1568" s="20"/>
      <c r="L1568" s="20"/>
      <c r="M1568" s="20"/>
      <c r="N1568" s="20"/>
    </row>
    <row r="1569" spans="1:14" x14ac:dyDescent="0.35">
      <c r="A1569" s="214" t="s">
        <v>1231</v>
      </c>
      <c r="B1569" s="214">
        <v>136336</v>
      </c>
      <c r="C1569" s="133" t="s">
        <v>1272</v>
      </c>
      <c r="D1569" s="133" t="s">
        <v>5904</v>
      </c>
      <c r="E1569" s="133" t="s">
        <v>5907</v>
      </c>
      <c r="F1569" s="133" t="s">
        <v>5917</v>
      </c>
      <c r="G1569" s="133">
        <v>183</v>
      </c>
      <c r="H1569" s="133">
        <v>241</v>
      </c>
      <c r="I1569" s="20"/>
      <c r="J1569" s="20"/>
      <c r="K1569" s="20"/>
      <c r="L1569" s="20"/>
      <c r="M1569" s="20"/>
      <c r="N1569" s="20"/>
    </row>
    <row r="1570" spans="1:14" x14ac:dyDescent="0.35">
      <c r="A1570" s="214" t="s">
        <v>1231</v>
      </c>
      <c r="B1570" s="214">
        <v>136366</v>
      </c>
      <c r="C1570" s="133" t="s">
        <v>1273</v>
      </c>
      <c r="D1570" s="133" t="s">
        <v>5904</v>
      </c>
      <c r="E1570" s="133" t="s">
        <v>5907</v>
      </c>
      <c r="F1570" s="133" t="s">
        <v>5917</v>
      </c>
      <c r="G1570" s="133">
        <v>63</v>
      </c>
      <c r="H1570" s="133">
        <v>92</v>
      </c>
      <c r="I1570" s="20"/>
      <c r="J1570" s="20"/>
      <c r="K1570" s="20"/>
      <c r="L1570" s="20"/>
      <c r="M1570" s="20"/>
      <c r="N1570" s="20"/>
    </row>
    <row r="1571" spans="1:14" x14ac:dyDescent="0.35">
      <c r="A1571" s="214" t="s">
        <v>1231</v>
      </c>
      <c r="B1571" s="214">
        <v>136367</v>
      </c>
      <c r="C1571" s="133" t="s">
        <v>1274</v>
      </c>
      <c r="D1571" s="133" t="s">
        <v>5904</v>
      </c>
      <c r="E1571" s="133" t="s">
        <v>5907</v>
      </c>
      <c r="F1571" s="133" t="s">
        <v>5917</v>
      </c>
      <c r="G1571" s="133">
        <v>105</v>
      </c>
      <c r="H1571" s="133">
        <v>113</v>
      </c>
      <c r="I1571" s="20"/>
      <c r="J1571" s="20"/>
      <c r="K1571" s="20"/>
      <c r="L1571" s="20"/>
      <c r="M1571" s="20"/>
      <c r="N1571" s="20"/>
    </row>
    <row r="1572" spans="1:14" x14ac:dyDescent="0.35">
      <c r="A1572" s="214" t="s">
        <v>1231</v>
      </c>
      <c r="B1572" s="214">
        <v>136494</v>
      </c>
      <c r="C1572" s="133" t="s">
        <v>1275</v>
      </c>
      <c r="D1572" s="133" t="s">
        <v>5904</v>
      </c>
      <c r="E1572" s="133" t="s">
        <v>5907</v>
      </c>
      <c r="F1572" s="133" t="s">
        <v>5917</v>
      </c>
      <c r="G1572" s="133">
        <v>113</v>
      </c>
      <c r="H1572" s="133">
        <v>88</v>
      </c>
      <c r="I1572" s="20"/>
      <c r="J1572" s="20"/>
      <c r="K1572" s="20"/>
      <c r="L1572" s="20"/>
      <c r="M1572" s="20"/>
      <c r="N1572" s="20"/>
    </row>
    <row r="1573" spans="1:14" x14ac:dyDescent="0.35">
      <c r="A1573" s="214" t="s">
        <v>1231</v>
      </c>
      <c r="B1573" s="214">
        <v>136495</v>
      </c>
      <c r="C1573" s="133" t="s">
        <v>1276</v>
      </c>
      <c r="D1573" s="133" t="s">
        <v>5904</v>
      </c>
      <c r="E1573" s="133" t="s">
        <v>5907</v>
      </c>
      <c r="F1573" s="133" t="s">
        <v>5917</v>
      </c>
      <c r="G1573" s="133">
        <v>67</v>
      </c>
      <c r="H1573" s="133">
        <v>85</v>
      </c>
      <c r="I1573" s="20"/>
      <c r="J1573" s="20"/>
      <c r="K1573" s="20"/>
      <c r="L1573" s="20"/>
      <c r="M1573" s="20"/>
      <c r="N1573" s="20"/>
    </row>
    <row r="1574" spans="1:14" x14ac:dyDescent="0.35">
      <c r="A1574" s="214" t="s">
        <v>1231</v>
      </c>
      <c r="B1574" s="214">
        <v>136569</v>
      </c>
      <c r="C1574" s="133" t="s">
        <v>1277</v>
      </c>
      <c r="D1574" s="133" t="s">
        <v>5904</v>
      </c>
      <c r="E1574" s="133" t="s">
        <v>5907</v>
      </c>
      <c r="F1574" s="133" t="s">
        <v>5917</v>
      </c>
      <c r="G1574" s="133">
        <v>63</v>
      </c>
      <c r="H1574" s="133">
        <v>62</v>
      </c>
      <c r="I1574" s="20"/>
      <c r="J1574" s="20"/>
      <c r="K1574" s="20"/>
      <c r="L1574" s="20"/>
      <c r="M1574" s="20"/>
      <c r="N1574" s="20"/>
    </row>
    <row r="1575" spans="1:14" x14ac:dyDescent="0.35">
      <c r="A1575" s="214" t="s">
        <v>1231</v>
      </c>
      <c r="B1575" s="214">
        <v>136612</v>
      </c>
      <c r="C1575" s="133" t="s">
        <v>1278</v>
      </c>
      <c r="D1575" s="133" t="s">
        <v>5904</v>
      </c>
      <c r="E1575" s="133" t="s">
        <v>5907</v>
      </c>
      <c r="F1575" s="133" t="s">
        <v>5917</v>
      </c>
      <c r="G1575" s="133">
        <v>200</v>
      </c>
      <c r="H1575" s="133">
        <v>203</v>
      </c>
      <c r="I1575" s="20"/>
      <c r="J1575" s="20"/>
      <c r="K1575" s="20"/>
      <c r="L1575" s="20"/>
      <c r="M1575" s="20"/>
      <c r="N1575" s="20"/>
    </row>
    <row r="1576" spans="1:14" x14ac:dyDescent="0.35">
      <c r="A1576" s="214" t="s">
        <v>1231</v>
      </c>
      <c r="B1576" s="214">
        <v>136638</v>
      </c>
      <c r="C1576" s="133" t="s">
        <v>1279</v>
      </c>
      <c r="D1576" s="133" t="s">
        <v>5904</v>
      </c>
      <c r="E1576" s="133" t="s">
        <v>5907</v>
      </c>
      <c r="F1576" s="133" t="s">
        <v>5917</v>
      </c>
      <c r="G1576" s="133">
        <v>86</v>
      </c>
      <c r="H1576" s="133">
        <v>93</v>
      </c>
      <c r="I1576" s="20"/>
      <c r="J1576" s="20"/>
      <c r="K1576" s="20"/>
      <c r="L1576" s="20"/>
      <c r="M1576" s="20"/>
      <c r="N1576" s="20"/>
    </row>
    <row r="1577" spans="1:14" x14ac:dyDescent="0.35">
      <c r="A1577" s="214" t="s">
        <v>1231</v>
      </c>
      <c r="B1577" s="214">
        <v>136646</v>
      </c>
      <c r="C1577" s="133" t="s">
        <v>1280</v>
      </c>
      <c r="D1577" s="133" t="s">
        <v>5904</v>
      </c>
      <c r="E1577" s="133" t="s">
        <v>5907</v>
      </c>
      <c r="F1577" s="133" t="s">
        <v>5917</v>
      </c>
      <c r="G1577" s="133">
        <v>85</v>
      </c>
      <c r="H1577" s="133">
        <v>113</v>
      </c>
      <c r="I1577" s="20"/>
      <c r="J1577" s="20"/>
      <c r="K1577" s="20"/>
      <c r="L1577" s="20"/>
      <c r="M1577" s="20"/>
      <c r="N1577" s="20"/>
    </row>
    <row r="1578" spans="1:14" x14ac:dyDescent="0.35">
      <c r="A1578" s="214" t="s">
        <v>1231</v>
      </c>
      <c r="B1578" s="214">
        <v>136673</v>
      </c>
      <c r="C1578" s="133" t="s">
        <v>907</v>
      </c>
      <c r="D1578" s="133" t="s">
        <v>5904</v>
      </c>
      <c r="E1578" s="133" t="s">
        <v>5907</v>
      </c>
      <c r="F1578" s="133" t="s">
        <v>5917</v>
      </c>
      <c r="G1578" s="133">
        <v>90</v>
      </c>
      <c r="H1578" s="133">
        <v>91</v>
      </c>
      <c r="I1578" s="20"/>
      <c r="J1578" s="20"/>
      <c r="K1578" s="20"/>
      <c r="L1578" s="20"/>
      <c r="M1578" s="20"/>
      <c r="N1578" s="20"/>
    </row>
    <row r="1579" spans="1:14" x14ac:dyDescent="0.35">
      <c r="A1579" s="214" t="s">
        <v>1231</v>
      </c>
      <c r="B1579" s="214">
        <v>136867</v>
      </c>
      <c r="C1579" s="133" t="s">
        <v>1281</v>
      </c>
      <c r="D1579" s="133" t="s">
        <v>5904</v>
      </c>
      <c r="E1579" s="133" t="s">
        <v>5907</v>
      </c>
      <c r="F1579" s="133" t="s">
        <v>5917</v>
      </c>
      <c r="G1579" s="133">
        <v>107</v>
      </c>
      <c r="H1579" s="133">
        <v>112</v>
      </c>
      <c r="I1579" s="20"/>
      <c r="J1579" s="20"/>
      <c r="K1579" s="20"/>
      <c r="L1579" s="20"/>
      <c r="M1579" s="20"/>
      <c r="N1579" s="20"/>
    </row>
    <row r="1580" spans="1:14" x14ac:dyDescent="0.35">
      <c r="A1580" s="214" t="s">
        <v>1231</v>
      </c>
      <c r="B1580" s="214">
        <v>136912</v>
      </c>
      <c r="C1580" s="133" t="s">
        <v>1282</v>
      </c>
      <c r="D1580" s="133" t="s">
        <v>5904</v>
      </c>
      <c r="E1580" s="133" t="s">
        <v>5907</v>
      </c>
      <c r="F1580" s="133" t="s">
        <v>5917</v>
      </c>
      <c r="G1580" s="133">
        <v>73</v>
      </c>
      <c r="H1580" s="133">
        <v>60</v>
      </c>
      <c r="I1580" s="20"/>
      <c r="J1580" s="20"/>
      <c r="K1580" s="20"/>
      <c r="L1580" s="20"/>
      <c r="M1580" s="20"/>
      <c r="N1580" s="20"/>
    </row>
    <row r="1581" spans="1:14" x14ac:dyDescent="0.35">
      <c r="A1581" s="214" t="s">
        <v>1231</v>
      </c>
      <c r="B1581" s="214">
        <v>137024</v>
      </c>
      <c r="C1581" s="133" t="s">
        <v>1283</v>
      </c>
      <c r="D1581" s="133" t="s">
        <v>5904</v>
      </c>
      <c r="E1581" s="133" t="s">
        <v>5907</v>
      </c>
      <c r="F1581" s="133" t="s">
        <v>5917</v>
      </c>
      <c r="G1581" s="133">
        <v>83</v>
      </c>
      <c r="H1581" s="133">
        <v>71</v>
      </c>
      <c r="I1581" s="20"/>
      <c r="J1581" s="20"/>
      <c r="K1581" s="20"/>
      <c r="L1581" s="20"/>
      <c r="M1581" s="20"/>
      <c r="N1581" s="20"/>
    </row>
    <row r="1582" spans="1:14" x14ac:dyDescent="0.35">
      <c r="A1582" s="214" t="s">
        <v>1231</v>
      </c>
      <c r="B1582" s="214">
        <v>137124</v>
      </c>
      <c r="C1582" s="133" t="s">
        <v>1284</v>
      </c>
      <c r="D1582" s="133" t="s">
        <v>5904</v>
      </c>
      <c r="E1582" s="133" t="s">
        <v>5907</v>
      </c>
      <c r="F1582" s="133" t="s">
        <v>5917</v>
      </c>
      <c r="G1582" s="133">
        <v>116</v>
      </c>
      <c r="H1582" s="133">
        <v>124</v>
      </c>
      <c r="I1582" s="20"/>
      <c r="J1582" s="20"/>
      <c r="K1582" s="20"/>
      <c r="L1582" s="20"/>
      <c r="M1582" s="20"/>
      <c r="N1582" s="20"/>
    </row>
    <row r="1583" spans="1:14" x14ac:dyDescent="0.35">
      <c r="A1583" s="214" t="s">
        <v>1231</v>
      </c>
      <c r="B1583" s="214">
        <v>137176</v>
      </c>
      <c r="C1583" s="133" t="s">
        <v>1285</v>
      </c>
      <c r="D1583" s="133" t="s">
        <v>5904</v>
      </c>
      <c r="E1583" s="133" t="s">
        <v>5907</v>
      </c>
      <c r="F1583" s="133" t="s">
        <v>5917</v>
      </c>
      <c r="G1583" s="133">
        <v>104</v>
      </c>
      <c r="H1583" s="133">
        <v>96</v>
      </c>
      <c r="I1583" s="20"/>
      <c r="J1583" s="20"/>
      <c r="K1583" s="20"/>
      <c r="L1583" s="20"/>
      <c r="M1583" s="20"/>
      <c r="N1583" s="20"/>
    </row>
    <row r="1584" spans="1:14" x14ac:dyDescent="0.35">
      <c r="A1584" s="214" t="s">
        <v>1231</v>
      </c>
      <c r="B1584" s="214">
        <v>137228</v>
      </c>
      <c r="C1584" s="133" t="s">
        <v>1286</v>
      </c>
      <c r="D1584" s="133" t="s">
        <v>5904</v>
      </c>
      <c r="E1584" s="133" t="s">
        <v>5907</v>
      </c>
      <c r="F1584" s="133" t="s">
        <v>5917</v>
      </c>
      <c r="G1584" s="133">
        <v>79</v>
      </c>
      <c r="H1584" s="133">
        <v>115</v>
      </c>
      <c r="I1584" s="20"/>
      <c r="J1584" s="20"/>
      <c r="K1584" s="20"/>
      <c r="L1584" s="20"/>
      <c r="M1584" s="20"/>
      <c r="N1584" s="20"/>
    </row>
    <row r="1585" spans="1:14" x14ac:dyDescent="0.35">
      <c r="A1585" s="214" t="s">
        <v>1231</v>
      </c>
      <c r="B1585" s="214">
        <v>138041</v>
      </c>
      <c r="C1585" s="133" t="s">
        <v>1287</v>
      </c>
      <c r="D1585" s="133" t="s">
        <v>5904</v>
      </c>
      <c r="E1585" s="133" t="s">
        <v>5907</v>
      </c>
      <c r="F1585" s="133" t="s">
        <v>5917</v>
      </c>
      <c r="G1585" s="133">
        <v>73</v>
      </c>
      <c r="H1585" s="133">
        <v>82</v>
      </c>
      <c r="I1585" s="20"/>
      <c r="J1585" s="20"/>
      <c r="K1585" s="20"/>
      <c r="L1585" s="20"/>
      <c r="M1585" s="20"/>
      <c r="N1585" s="20"/>
    </row>
    <row r="1586" spans="1:14" x14ac:dyDescent="0.35">
      <c r="A1586" s="214" t="s">
        <v>1231</v>
      </c>
      <c r="B1586" s="214">
        <v>139553</v>
      </c>
      <c r="C1586" s="133" t="s">
        <v>1288</v>
      </c>
      <c r="D1586" s="133" t="s">
        <v>5904</v>
      </c>
      <c r="E1586" s="133" t="s">
        <v>5907</v>
      </c>
      <c r="F1586" s="133" t="s">
        <v>5908</v>
      </c>
      <c r="G1586" s="133">
        <v>111</v>
      </c>
      <c r="H1586" s="133">
        <v>92</v>
      </c>
      <c r="I1586" s="20"/>
      <c r="J1586" s="20"/>
      <c r="K1586" s="20"/>
      <c r="L1586" s="20"/>
      <c r="M1586" s="20"/>
      <c r="N1586" s="20"/>
    </row>
    <row r="1587" spans="1:14" x14ac:dyDescent="0.35">
      <c r="A1587" s="214" t="s">
        <v>1231</v>
      </c>
      <c r="B1587" s="214">
        <v>139682</v>
      </c>
      <c r="C1587" s="133" t="s">
        <v>1289</v>
      </c>
      <c r="D1587" s="133" t="s">
        <v>5904</v>
      </c>
      <c r="E1587" s="133" t="s">
        <v>5907</v>
      </c>
      <c r="F1587" s="133" t="s">
        <v>5908</v>
      </c>
      <c r="G1587" s="133">
        <v>105</v>
      </c>
      <c r="H1587" s="133">
        <v>107</v>
      </c>
      <c r="I1587" s="20"/>
      <c r="J1587" s="20"/>
      <c r="K1587" s="20"/>
      <c r="L1587" s="20"/>
      <c r="M1587" s="20"/>
      <c r="N1587" s="20"/>
    </row>
    <row r="1588" spans="1:14" x14ac:dyDescent="0.35">
      <c r="A1588" s="214" t="s">
        <v>1231</v>
      </c>
      <c r="B1588" s="214">
        <v>140971</v>
      </c>
      <c r="C1588" s="133" t="s">
        <v>1290</v>
      </c>
      <c r="D1588" s="133" t="s">
        <v>5904</v>
      </c>
      <c r="E1588" s="133" t="s">
        <v>5907</v>
      </c>
      <c r="F1588" s="133" t="s">
        <v>5922</v>
      </c>
      <c r="G1588" s="133">
        <v>0</v>
      </c>
      <c r="H1588" s="133">
        <v>0</v>
      </c>
      <c r="I1588" s="20"/>
      <c r="J1588" s="20"/>
      <c r="K1588" s="20"/>
      <c r="L1588" s="20"/>
      <c r="M1588" s="20"/>
      <c r="N1588" s="20"/>
    </row>
    <row r="1589" spans="1:14" x14ac:dyDescent="0.35">
      <c r="A1589" s="214" t="s">
        <v>1231</v>
      </c>
      <c r="B1589" s="214">
        <v>141514</v>
      </c>
      <c r="C1589" s="133" t="s">
        <v>1291</v>
      </c>
      <c r="D1589" s="133" t="s">
        <v>5904</v>
      </c>
      <c r="E1589" s="133" t="s">
        <v>5907</v>
      </c>
      <c r="F1589" s="133" t="s">
        <v>5908</v>
      </c>
      <c r="G1589" s="133">
        <v>40</v>
      </c>
      <c r="H1589" s="133">
        <v>34</v>
      </c>
      <c r="I1589" s="20"/>
      <c r="J1589" s="20"/>
      <c r="K1589" s="20"/>
      <c r="L1589" s="20"/>
      <c r="M1589" s="20"/>
      <c r="N1589" s="20"/>
    </row>
    <row r="1590" spans="1:14" x14ac:dyDescent="0.35">
      <c r="A1590" s="214" t="s">
        <v>1231</v>
      </c>
      <c r="B1590" s="214">
        <v>141515</v>
      </c>
      <c r="C1590" s="133" t="s">
        <v>1292</v>
      </c>
      <c r="D1590" s="133" t="s">
        <v>5904</v>
      </c>
      <c r="E1590" s="133" t="s">
        <v>5902</v>
      </c>
      <c r="F1590" s="133" t="s">
        <v>5914</v>
      </c>
      <c r="G1590" s="133">
        <v>0</v>
      </c>
      <c r="H1590" s="133">
        <v>0</v>
      </c>
      <c r="I1590" s="20"/>
      <c r="J1590" s="20"/>
      <c r="K1590" s="20"/>
      <c r="L1590" s="20"/>
      <c r="M1590" s="20"/>
      <c r="N1590" s="20"/>
    </row>
    <row r="1591" spans="1:14" x14ac:dyDescent="0.35">
      <c r="A1591" s="214" t="s">
        <v>1231</v>
      </c>
      <c r="B1591" s="214">
        <v>141749</v>
      </c>
      <c r="C1591" s="133" t="s">
        <v>1293</v>
      </c>
      <c r="D1591" s="133" t="s">
        <v>5904</v>
      </c>
      <c r="E1591" s="133" t="s">
        <v>5907</v>
      </c>
      <c r="F1591" s="133" t="s">
        <v>5926</v>
      </c>
      <c r="G1591" s="133">
        <v>0</v>
      </c>
      <c r="H1591" s="133">
        <v>0</v>
      </c>
      <c r="I1591" s="20"/>
      <c r="J1591" s="20"/>
      <c r="K1591" s="20"/>
      <c r="L1591" s="20"/>
      <c r="M1591" s="20"/>
      <c r="N1591" s="20"/>
    </row>
    <row r="1592" spans="1:14" x14ac:dyDescent="0.35">
      <c r="A1592" s="214" t="s">
        <v>1231</v>
      </c>
      <c r="B1592" s="214">
        <v>142124</v>
      </c>
      <c r="C1592" s="133" t="s">
        <v>1294</v>
      </c>
      <c r="D1592" s="133" t="s">
        <v>5904</v>
      </c>
      <c r="E1592" s="133" t="s">
        <v>5907</v>
      </c>
      <c r="F1592" s="133" t="s">
        <v>5930</v>
      </c>
      <c r="G1592" s="133">
        <v>0</v>
      </c>
      <c r="H1592" s="133">
        <v>0</v>
      </c>
      <c r="I1592" s="20"/>
      <c r="J1592" s="20"/>
      <c r="K1592" s="20"/>
      <c r="L1592" s="20"/>
      <c r="M1592" s="20"/>
      <c r="N1592" s="20"/>
    </row>
    <row r="1593" spans="1:14" x14ac:dyDescent="0.35">
      <c r="A1593" s="214" t="s">
        <v>1231</v>
      </c>
      <c r="B1593" s="214">
        <v>142540</v>
      </c>
      <c r="C1593" s="133" t="s">
        <v>1295</v>
      </c>
      <c r="D1593" s="133" t="s">
        <v>5904</v>
      </c>
      <c r="E1593" s="133" t="s">
        <v>5907</v>
      </c>
      <c r="F1593" s="133" t="s">
        <v>5908</v>
      </c>
      <c r="G1593" s="133">
        <v>132</v>
      </c>
      <c r="H1593" s="133">
        <v>122</v>
      </c>
      <c r="I1593" s="20"/>
      <c r="J1593" s="20"/>
      <c r="K1593" s="20"/>
      <c r="L1593" s="20"/>
      <c r="M1593" s="20"/>
      <c r="N1593" s="20"/>
    </row>
    <row r="1594" spans="1:14" x14ac:dyDescent="0.35">
      <c r="A1594" s="214" t="s">
        <v>1231</v>
      </c>
      <c r="B1594" s="214">
        <v>142763</v>
      </c>
      <c r="C1594" s="133" t="s">
        <v>1296</v>
      </c>
      <c r="D1594" s="133" t="s">
        <v>5904</v>
      </c>
      <c r="E1594" s="133" t="s">
        <v>5902</v>
      </c>
      <c r="F1594" s="133" t="s">
        <v>5914</v>
      </c>
      <c r="G1594" s="133">
        <v>0</v>
      </c>
      <c r="H1594" s="133">
        <v>0</v>
      </c>
      <c r="I1594" s="20"/>
      <c r="J1594" s="20"/>
      <c r="K1594" s="20"/>
      <c r="L1594" s="20"/>
      <c r="M1594" s="20"/>
      <c r="N1594" s="20"/>
    </row>
    <row r="1595" spans="1:14" x14ac:dyDescent="0.35">
      <c r="A1595" s="214" t="s">
        <v>1231</v>
      </c>
      <c r="B1595" s="214">
        <v>142805</v>
      </c>
      <c r="C1595" s="133" t="s">
        <v>1297</v>
      </c>
      <c r="D1595" s="133" t="s">
        <v>5904</v>
      </c>
      <c r="E1595" s="133" t="s">
        <v>5907</v>
      </c>
      <c r="F1595" s="133" t="s">
        <v>5917</v>
      </c>
      <c r="G1595" s="133">
        <v>87</v>
      </c>
      <c r="H1595" s="133">
        <v>112</v>
      </c>
      <c r="I1595" s="20"/>
      <c r="J1595" s="20"/>
      <c r="K1595" s="20"/>
      <c r="L1595" s="20"/>
      <c r="M1595" s="20"/>
      <c r="N1595" s="20"/>
    </row>
    <row r="1596" spans="1:14" x14ac:dyDescent="0.35">
      <c r="A1596" s="214" t="s">
        <v>1231</v>
      </c>
      <c r="B1596" s="214">
        <v>143407</v>
      </c>
      <c r="C1596" s="133" t="s">
        <v>6480</v>
      </c>
      <c r="D1596" s="133" t="s">
        <v>5904</v>
      </c>
      <c r="E1596" s="133" t="s">
        <v>5902</v>
      </c>
      <c r="F1596" s="133" t="s">
        <v>5903</v>
      </c>
      <c r="G1596" s="133">
        <v>0</v>
      </c>
      <c r="H1596" s="133">
        <v>0</v>
      </c>
      <c r="I1596" s="20"/>
      <c r="J1596" s="20"/>
      <c r="K1596" s="20"/>
      <c r="L1596" s="20"/>
      <c r="M1596" s="20"/>
      <c r="N1596" s="20"/>
    </row>
    <row r="1597" spans="1:14" x14ac:dyDescent="0.35">
      <c r="A1597" s="214" t="s">
        <v>1231</v>
      </c>
      <c r="B1597" s="214">
        <v>143539</v>
      </c>
      <c r="C1597" s="133" t="s">
        <v>7014</v>
      </c>
      <c r="D1597" s="133" t="s">
        <v>5904</v>
      </c>
      <c r="E1597" s="133" t="s">
        <v>5902</v>
      </c>
      <c r="F1597" s="133" t="s">
        <v>5914</v>
      </c>
      <c r="G1597" s="133">
        <v>0</v>
      </c>
      <c r="H1597" s="133">
        <v>0</v>
      </c>
      <c r="I1597" s="20"/>
      <c r="J1597" s="20"/>
      <c r="K1597" s="20"/>
      <c r="L1597" s="20"/>
      <c r="M1597" s="20"/>
      <c r="N1597" s="20"/>
    </row>
    <row r="1598" spans="1:14" x14ac:dyDescent="0.35">
      <c r="A1598" s="214" t="s">
        <v>1231</v>
      </c>
      <c r="B1598" s="214">
        <v>143947</v>
      </c>
      <c r="C1598" s="133" t="s">
        <v>1298</v>
      </c>
      <c r="D1598" s="133" t="s">
        <v>5904</v>
      </c>
      <c r="E1598" s="133" t="s">
        <v>5902</v>
      </c>
      <c r="F1598" s="133" t="s">
        <v>5903</v>
      </c>
      <c r="G1598" s="133">
        <v>0</v>
      </c>
      <c r="H1598" s="133">
        <v>0</v>
      </c>
      <c r="I1598" s="20"/>
      <c r="J1598" s="20"/>
      <c r="K1598" s="20"/>
      <c r="L1598" s="20"/>
      <c r="M1598" s="20"/>
      <c r="N1598" s="20"/>
    </row>
    <row r="1599" spans="1:14" x14ac:dyDescent="0.35">
      <c r="A1599" s="214" t="s">
        <v>1231</v>
      </c>
      <c r="B1599" s="214">
        <v>144392</v>
      </c>
      <c r="C1599" s="133" t="s">
        <v>1299</v>
      </c>
      <c r="D1599" s="133" t="s">
        <v>5904</v>
      </c>
      <c r="E1599" s="133" t="s">
        <v>5907</v>
      </c>
      <c r="F1599" s="133" t="s">
        <v>5908</v>
      </c>
      <c r="G1599" s="133">
        <v>69</v>
      </c>
      <c r="H1599" s="133">
        <v>62</v>
      </c>
      <c r="I1599" s="20"/>
      <c r="J1599" s="20"/>
      <c r="K1599" s="20"/>
      <c r="L1599" s="20"/>
      <c r="M1599" s="20"/>
      <c r="N1599" s="20"/>
    </row>
    <row r="1600" spans="1:14" x14ac:dyDescent="0.35">
      <c r="A1600" s="214" t="s">
        <v>1231</v>
      </c>
      <c r="B1600" s="214">
        <v>145181</v>
      </c>
      <c r="C1600" s="133" t="s">
        <v>6481</v>
      </c>
      <c r="D1600" s="133" t="s">
        <v>5904</v>
      </c>
      <c r="E1600" s="133" t="s">
        <v>5902</v>
      </c>
      <c r="F1600" s="133" t="s">
        <v>5914</v>
      </c>
      <c r="G1600" s="133">
        <v>0</v>
      </c>
      <c r="H1600" s="133">
        <v>0</v>
      </c>
      <c r="I1600" s="20"/>
      <c r="J1600" s="20"/>
      <c r="K1600" s="20"/>
      <c r="L1600" s="20"/>
      <c r="M1600" s="20"/>
      <c r="N1600" s="20"/>
    </row>
    <row r="1601" spans="1:14" x14ac:dyDescent="0.35">
      <c r="A1601" s="214" t="s">
        <v>1231</v>
      </c>
      <c r="B1601" s="214">
        <v>145336</v>
      </c>
      <c r="C1601" s="133" t="s">
        <v>1300</v>
      </c>
      <c r="D1601" s="133" t="s">
        <v>5904</v>
      </c>
      <c r="E1601" s="133" t="s">
        <v>5907</v>
      </c>
      <c r="F1601" s="133" t="s">
        <v>5917</v>
      </c>
      <c r="G1601" s="133">
        <v>119</v>
      </c>
      <c r="H1601" s="133">
        <v>116</v>
      </c>
      <c r="I1601" s="20"/>
      <c r="J1601" s="20"/>
      <c r="K1601" s="20"/>
      <c r="L1601" s="20"/>
      <c r="M1601" s="20"/>
      <c r="N1601" s="20"/>
    </row>
    <row r="1602" spans="1:14" x14ac:dyDescent="0.35">
      <c r="A1602" s="214" t="s">
        <v>1231</v>
      </c>
      <c r="B1602" s="214">
        <v>145337</v>
      </c>
      <c r="C1602" s="133" t="s">
        <v>1301</v>
      </c>
      <c r="D1602" s="133" t="s">
        <v>5904</v>
      </c>
      <c r="E1602" s="133" t="s">
        <v>5907</v>
      </c>
      <c r="F1602" s="133" t="s">
        <v>5917</v>
      </c>
      <c r="G1602" s="133">
        <v>128</v>
      </c>
      <c r="H1602" s="133">
        <v>117</v>
      </c>
      <c r="I1602" s="20"/>
      <c r="J1602" s="20"/>
      <c r="K1602" s="20"/>
      <c r="L1602" s="20"/>
      <c r="M1602" s="20"/>
      <c r="N1602" s="20"/>
    </row>
    <row r="1603" spans="1:14" x14ac:dyDescent="0.35">
      <c r="A1603" s="214" t="s">
        <v>1231</v>
      </c>
      <c r="B1603" s="214">
        <v>145343</v>
      </c>
      <c r="C1603" s="133" t="s">
        <v>1302</v>
      </c>
      <c r="D1603" s="133" t="s">
        <v>5904</v>
      </c>
      <c r="E1603" s="133" t="s">
        <v>5907</v>
      </c>
      <c r="F1603" s="133" t="s">
        <v>5917</v>
      </c>
      <c r="G1603" s="133">
        <v>45</v>
      </c>
      <c r="H1603" s="133">
        <v>38</v>
      </c>
      <c r="I1603" s="20"/>
      <c r="J1603" s="20"/>
      <c r="K1603" s="20"/>
      <c r="L1603" s="20"/>
      <c r="M1603" s="20"/>
      <c r="N1603" s="20"/>
    </row>
    <row r="1604" spans="1:14" x14ac:dyDescent="0.35">
      <c r="A1604" s="214" t="s">
        <v>1231</v>
      </c>
      <c r="B1604" s="214">
        <v>145404</v>
      </c>
      <c r="C1604" s="133" t="s">
        <v>1234</v>
      </c>
      <c r="D1604" s="133" t="s">
        <v>5904</v>
      </c>
      <c r="E1604" s="133" t="s">
        <v>5907</v>
      </c>
      <c r="F1604" s="133" t="s">
        <v>5908</v>
      </c>
      <c r="G1604" s="133">
        <v>123</v>
      </c>
      <c r="H1604" s="133">
        <v>130</v>
      </c>
      <c r="I1604" s="20"/>
      <c r="J1604" s="20"/>
      <c r="K1604" s="20"/>
      <c r="L1604" s="20"/>
      <c r="M1604" s="20"/>
      <c r="N1604" s="20"/>
    </row>
    <row r="1605" spans="1:14" x14ac:dyDescent="0.35">
      <c r="A1605" s="214" t="s">
        <v>1231</v>
      </c>
      <c r="B1605" s="214">
        <v>145549</v>
      </c>
      <c r="C1605" s="133" t="s">
        <v>2903</v>
      </c>
      <c r="D1605" s="133" t="s">
        <v>5904</v>
      </c>
      <c r="E1605" s="133" t="s">
        <v>5902</v>
      </c>
      <c r="F1605" s="133" t="s">
        <v>5914</v>
      </c>
      <c r="G1605" s="133">
        <v>0</v>
      </c>
      <c r="H1605" s="133">
        <v>0</v>
      </c>
      <c r="I1605" s="20"/>
      <c r="J1605" s="20"/>
      <c r="K1605" s="20"/>
      <c r="L1605" s="20"/>
      <c r="M1605" s="20"/>
      <c r="N1605" s="20"/>
    </row>
    <row r="1606" spans="1:14" x14ac:dyDescent="0.35">
      <c r="A1606" s="214" t="s">
        <v>1231</v>
      </c>
      <c r="B1606" s="214">
        <v>146094</v>
      </c>
      <c r="C1606" s="133" t="s">
        <v>1236</v>
      </c>
      <c r="D1606" s="133" t="s">
        <v>5904</v>
      </c>
      <c r="E1606" s="133" t="s">
        <v>5907</v>
      </c>
      <c r="F1606" s="133" t="s">
        <v>5917</v>
      </c>
      <c r="G1606" s="133">
        <v>155</v>
      </c>
      <c r="H1606" s="133">
        <v>141</v>
      </c>
      <c r="I1606" s="20"/>
      <c r="J1606" s="20"/>
      <c r="K1606" s="20"/>
      <c r="L1606" s="20"/>
      <c r="M1606" s="20"/>
      <c r="N1606" s="20"/>
    </row>
    <row r="1607" spans="1:14" x14ac:dyDescent="0.35">
      <c r="A1607" s="214" t="s">
        <v>1231</v>
      </c>
      <c r="B1607" s="214">
        <v>146167</v>
      </c>
      <c r="C1607" s="133" t="s">
        <v>6134</v>
      </c>
      <c r="D1607" s="133" t="s">
        <v>5904</v>
      </c>
      <c r="E1607" s="133" t="s">
        <v>5902</v>
      </c>
      <c r="F1607" s="133" t="s">
        <v>5914</v>
      </c>
      <c r="G1607" s="133">
        <v>0</v>
      </c>
      <c r="H1607" s="133">
        <v>0</v>
      </c>
      <c r="I1607" s="20"/>
      <c r="J1607" s="20"/>
      <c r="K1607" s="20"/>
      <c r="L1607" s="20"/>
      <c r="M1607" s="20"/>
      <c r="N1607" s="20"/>
    </row>
    <row r="1608" spans="1:14" x14ac:dyDescent="0.35">
      <c r="A1608" s="214" t="s">
        <v>1231</v>
      </c>
      <c r="B1608" s="214">
        <v>146200</v>
      </c>
      <c r="C1608" s="133" t="s">
        <v>6475</v>
      </c>
      <c r="D1608" s="133" t="s">
        <v>5904</v>
      </c>
      <c r="E1608" s="133" t="s">
        <v>5902</v>
      </c>
      <c r="F1608" s="133" t="s">
        <v>5914</v>
      </c>
      <c r="G1608" s="133">
        <v>0</v>
      </c>
      <c r="H1608" s="133">
        <v>0</v>
      </c>
      <c r="I1608" s="20"/>
      <c r="J1608" s="20"/>
      <c r="K1608" s="20"/>
      <c r="L1608" s="20"/>
      <c r="M1608" s="20"/>
      <c r="N1608" s="20"/>
    </row>
    <row r="1609" spans="1:14" x14ac:dyDescent="0.35">
      <c r="A1609" s="214" t="s">
        <v>1231</v>
      </c>
      <c r="B1609" s="214">
        <v>146287</v>
      </c>
      <c r="C1609" s="133" t="s">
        <v>6135</v>
      </c>
      <c r="D1609" s="133" t="s">
        <v>5901</v>
      </c>
      <c r="E1609" s="133" t="s">
        <v>5902</v>
      </c>
      <c r="F1609" s="133" t="s">
        <v>5914</v>
      </c>
      <c r="G1609" s="133">
        <v>0</v>
      </c>
      <c r="H1609" s="133">
        <v>0</v>
      </c>
      <c r="I1609" s="20"/>
      <c r="J1609" s="20"/>
      <c r="K1609" s="20"/>
      <c r="L1609" s="20"/>
      <c r="M1609" s="20"/>
      <c r="N1609" s="20"/>
    </row>
    <row r="1610" spans="1:14" x14ac:dyDescent="0.35">
      <c r="A1610" s="214" t="s">
        <v>1231</v>
      </c>
      <c r="B1610" s="214">
        <v>146567</v>
      </c>
      <c r="C1610" s="133" t="s">
        <v>6136</v>
      </c>
      <c r="D1610" s="133" t="s">
        <v>5904</v>
      </c>
      <c r="E1610" s="133" t="s">
        <v>5907</v>
      </c>
      <c r="F1610" s="133" t="s">
        <v>5916</v>
      </c>
      <c r="G1610" s="133">
        <v>18</v>
      </c>
      <c r="H1610" s="133">
        <v>28</v>
      </c>
      <c r="I1610" s="20"/>
      <c r="J1610" s="20"/>
      <c r="K1610" s="20"/>
      <c r="L1610" s="20"/>
      <c r="M1610" s="20"/>
      <c r="N1610" s="20"/>
    </row>
    <row r="1611" spans="1:14" x14ac:dyDescent="0.35">
      <c r="A1611" s="214" t="s">
        <v>1231</v>
      </c>
      <c r="B1611" s="214">
        <v>146732</v>
      </c>
      <c r="C1611" s="133" t="s">
        <v>6137</v>
      </c>
      <c r="D1611" s="133" t="s">
        <v>5904</v>
      </c>
      <c r="E1611" s="133" t="s">
        <v>5906</v>
      </c>
      <c r="F1611" s="133" t="s">
        <v>5928</v>
      </c>
      <c r="G1611" s="133">
        <v>1</v>
      </c>
      <c r="H1611" s="133">
        <v>0</v>
      </c>
      <c r="I1611" s="20"/>
      <c r="J1611" s="20"/>
      <c r="K1611" s="20"/>
      <c r="L1611" s="20"/>
      <c r="M1611" s="20"/>
      <c r="N1611" s="20"/>
    </row>
    <row r="1612" spans="1:14" x14ac:dyDescent="0.35">
      <c r="A1612" s="214" t="s">
        <v>1231</v>
      </c>
      <c r="B1612" s="214">
        <v>146734</v>
      </c>
      <c r="C1612" s="133" t="s">
        <v>6138</v>
      </c>
      <c r="D1612" s="133" t="s">
        <v>5904</v>
      </c>
      <c r="E1612" s="133" t="s">
        <v>5906</v>
      </c>
      <c r="F1612" s="133" t="s">
        <v>5928</v>
      </c>
      <c r="G1612" s="133">
        <v>0</v>
      </c>
      <c r="H1612" s="133">
        <v>2</v>
      </c>
      <c r="I1612" s="20"/>
      <c r="J1612" s="20"/>
      <c r="K1612" s="20"/>
      <c r="L1612" s="20"/>
      <c r="M1612" s="20"/>
      <c r="N1612" s="20"/>
    </row>
    <row r="1613" spans="1:14" x14ac:dyDescent="0.35">
      <c r="A1613" s="214" t="s">
        <v>1231</v>
      </c>
      <c r="B1613" s="214">
        <v>146735</v>
      </c>
      <c r="C1613" s="133" t="s">
        <v>6139</v>
      </c>
      <c r="D1613" s="133" t="s">
        <v>5904</v>
      </c>
      <c r="E1613" s="133" t="s">
        <v>5906</v>
      </c>
      <c r="F1613" s="133" t="s">
        <v>5928</v>
      </c>
      <c r="G1613" s="133">
        <v>0</v>
      </c>
      <c r="H1613" s="133">
        <v>0</v>
      </c>
      <c r="I1613" s="20"/>
      <c r="J1613" s="20"/>
      <c r="K1613" s="20"/>
      <c r="L1613" s="20"/>
      <c r="M1613" s="20"/>
      <c r="N1613" s="20"/>
    </row>
    <row r="1614" spans="1:14" x14ac:dyDescent="0.35">
      <c r="A1614" s="214" t="s">
        <v>1231</v>
      </c>
      <c r="B1614" s="214">
        <v>147064</v>
      </c>
      <c r="C1614" s="133" t="s">
        <v>6478</v>
      </c>
      <c r="D1614" s="133" t="s">
        <v>5904</v>
      </c>
      <c r="E1614" s="133" t="s">
        <v>5912</v>
      </c>
      <c r="F1614" s="133" t="s">
        <v>5925</v>
      </c>
      <c r="G1614" s="133">
        <v>3</v>
      </c>
      <c r="H1614" s="133">
        <v>15</v>
      </c>
      <c r="I1614" s="20"/>
      <c r="J1614" s="20"/>
      <c r="K1614" s="20"/>
      <c r="L1614" s="20"/>
      <c r="M1614" s="20"/>
      <c r="N1614" s="20"/>
    </row>
    <row r="1615" spans="1:14" x14ac:dyDescent="0.35">
      <c r="A1615" s="214" t="s">
        <v>1231</v>
      </c>
      <c r="B1615" s="214">
        <v>147362</v>
      </c>
      <c r="C1615" s="133" t="s">
        <v>6476</v>
      </c>
      <c r="D1615" s="133" t="s">
        <v>5904</v>
      </c>
      <c r="E1615" s="133" t="s">
        <v>5906</v>
      </c>
      <c r="F1615" s="133" t="s">
        <v>5921</v>
      </c>
      <c r="G1615" s="133">
        <v>0</v>
      </c>
      <c r="H1615" s="133">
        <v>0</v>
      </c>
      <c r="I1615" s="20"/>
      <c r="J1615" s="20"/>
      <c r="K1615" s="20"/>
      <c r="L1615" s="20"/>
      <c r="M1615" s="20"/>
      <c r="N1615" s="20"/>
    </row>
    <row r="1616" spans="1:14" x14ac:dyDescent="0.35">
      <c r="A1616" s="214" t="s">
        <v>1231</v>
      </c>
      <c r="B1616" s="214">
        <v>147401</v>
      </c>
      <c r="C1616" s="133" t="s">
        <v>6450</v>
      </c>
      <c r="D1616" s="133" t="s">
        <v>5904</v>
      </c>
      <c r="E1616" s="133" t="s">
        <v>5907</v>
      </c>
      <c r="F1616" s="133" t="s">
        <v>5908</v>
      </c>
      <c r="G1616" s="133">
        <v>92</v>
      </c>
      <c r="H1616" s="133">
        <v>78</v>
      </c>
      <c r="I1616" s="20"/>
      <c r="J1616" s="20"/>
      <c r="K1616" s="20"/>
      <c r="L1616" s="20"/>
      <c r="M1616" s="20"/>
      <c r="N1616" s="20"/>
    </row>
    <row r="1617" spans="1:14" x14ac:dyDescent="0.35">
      <c r="A1617" s="214" t="s">
        <v>1231</v>
      </c>
      <c r="B1617" s="214">
        <v>147471</v>
      </c>
      <c r="C1617" s="133" t="s">
        <v>6477</v>
      </c>
      <c r="D1617" s="133" t="s">
        <v>5904</v>
      </c>
      <c r="E1617" s="133" t="s">
        <v>5902</v>
      </c>
      <c r="F1617" s="133" t="s">
        <v>5903</v>
      </c>
      <c r="G1617" s="133">
        <v>0</v>
      </c>
      <c r="H1617" s="133">
        <v>0</v>
      </c>
      <c r="I1617" s="20"/>
      <c r="J1617" s="20"/>
      <c r="K1617" s="20"/>
      <c r="L1617" s="20"/>
      <c r="M1617" s="20"/>
      <c r="N1617" s="20"/>
    </row>
    <row r="1618" spans="1:14" x14ac:dyDescent="0.35">
      <c r="A1618" s="214" t="s">
        <v>1231</v>
      </c>
      <c r="B1618" s="214">
        <v>147614</v>
      </c>
      <c r="C1618" s="133" t="s">
        <v>6479</v>
      </c>
      <c r="D1618" s="133" t="s">
        <v>5904</v>
      </c>
      <c r="E1618" s="133" t="s">
        <v>5902</v>
      </c>
      <c r="F1618" s="133" t="s">
        <v>5903</v>
      </c>
      <c r="G1618" s="133">
        <v>0</v>
      </c>
      <c r="H1618" s="133">
        <v>0</v>
      </c>
      <c r="I1618" s="20"/>
      <c r="J1618" s="20"/>
      <c r="K1618" s="20"/>
      <c r="L1618" s="20"/>
      <c r="M1618" s="20"/>
      <c r="N1618" s="20"/>
    </row>
    <row r="1619" spans="1:14" x14ac:dyDescent="0.35">
      <c r="A1619" s="214" t="s">
        <v>1231</v>
      </c>
      <c r="B1619" s="214">
        <v>147643</v>
      </c>
      <c r="C1619" s="133" t="s">
        <v>6132</v>
      </c>
      <c r="D1619" s="133" t="s">
        <v>5904</v>
      </c>
      <c r="E1619" s="133" t="s">
        <v>5907</v>
      </c>
      <c r="F1619" s="133" t="s">
        <v>5917</v>
      </c>
      <c r="G1619" s="133">
        <v>62</v>
      </c>
      <c r="H1619" s="133">
        <v>57</v>
      </c>
      <c r="I1619" s="20"/>
      <c r="J1619" s="20"/>
      <c r="K1619" s="20"/>
      <c r="L1619" s="20"/>
      <c r="M1619" s="20"/>
      <c r="N1619" s="20"/>
    </row>
    <row r="1620" spans="1:14" x14ac:dyDescent="0.35">
      <c r="A1620" s="214" t="s">
        <v>1231</v>
      </c>
      <c r="B1620" s="214">
        <v>147650</v>
      </c>
      <c r="C1620" s="133" t="s">
        <v>6473</v>
      </c>
      <c r="D1620" s="133" t="s">
        <v>5904</v>
      </c>
      <c r="E1620" s="133" t="s">
        <v>5907</v>
      </c>
      <c r="F1620" s="133" t="s">
        <v>5916</v>
      </c>
      <c r="G1620" s="133">
        <v>13</v>
      </c>
      <c r="H1620" s="133">
        <v>20</v>
      </c>
      <c r="I1620" s="20"/>
      <c r="J1620" s="20"/>
      <c r="K1620" s="20"/>
      <c r="L1620" s="20"/>
      <c r="M1620" s="20"/>
      <c r="N1620" s="20"/>
    </row>
    <row r="1621" spans="1:14" x14ac:dyDescent="0.35">
      <c r="A1621" s="214" t="s">
        <v>1231</v>
      </c>
      <c r="B1621" s="214">
        <v>147840</v>
      </c>
      <c r="C1621" s="133" t="s">
        <v>7015</v>
      </c>
      <c r="D1621" s="133" t="s">
        <v>5904</v>
      </c>
      <c r="E1621" s="133" t="s">
        <v>5912</v>
      </c>
      <c r="F1621" s="133" t="s">
        <v>5925</v>
      </c>
      <c r="G1621" s="133">
        <v>2</v>
      </c>
      <c r="H1621" s="133">
        <v>18</v>
      </c>
      <c r="I1621" s="20"/>
      <c r="J1621" s="20"/>
      <c r="K1621" s="20"/>
      <c r="L1621" s="20"/>
      <c r="M1621" s="20"/>
      <c r="N1621" s="20"/>
    </row>
    <row r="1622" spans="1:14" x14ac:dyDescent="0.35">
      <c r="A1622" s="214" t="s">
        <v>1303</v>
      </c>
      <c r="B1622" s="214">
        <v>106666</v>
      </c>
      <c r="C1622" s="133" t="s">
        <v>1304</v>
      </c>
      <c r="D1622" s="133" t="s">
        <v>5904</v>
      </c>
      <c r="E1622" s="133" t="s">
        <v>5906</v>
      </c>
      <c r="F1622" s="133" t="s">
        <v>5906</v>
      </c>
      <c r="G1622" s="133">
        <v>0</v>
      </c>
      <c r="H1622" s="133">
        <v>1</v>
      </c>
      <c r="I1622" s="20"/>
      <c r="J1622" s="20"/>
      <c r="K1622" s="20"/>
      <c r="L1622" s="20"/>
      <c r="M1622" s="20"/>
      <c r="N1622" s="20"/>
    </row>
    <row r="1623" spans="1:14" x14ac:dyDescent="0.35">
      <c r="A1623" s="214" t="s">
        <v>1303</v>
      </c>
      <c r="B1623" s="214">
        <v>106812</v>
      </c>
      <c r="C1623" s="133" t="s">
        <v>1305</v>
      </c>
      <c r="D1623" s="133" t="s">
        <v>5904</v>
      </c>
      <c r="E1623" s="133" t="s">
        <v>5902</v>
      </c>
      <c r="F1623" s="133" t="s">
        <v>5903</v>
      </c>
      <c r="G1623" s="133">
        <v>0</v>
      </c>
      <c r="H1623" s="133">
        <v>0</v>
      </c>
      <c r="I1623" s="20"/>
      <c r="J1623" s="20"/>
      <c r="K1623" s="20"/>
      <c r="L1623" s="20"/>
      <c r="M1623" s="20"/>
      <c r="N1623" s="20"/>
    </row>
    <row r="1624" spans="1:14" x14ac:dyDescent="0.35">
      <c r="A1624" s="214" t="s">
        <v>1303</v>
      </c>
      <c r="B1624" s="214">
        <v>106814</v>
      </c>
      <c r="C1624" s="133" t="s">
        <v>1306</v>
      </c>
      <c r="D1624" s="133" t="s">
        <v>5904</v>
      </c>
      <c r="E1624" s="133" t="s">
        <v>5902</v>
      </c>
      <c r="F1624" s="133" t="s">
        <v>5914</v>
      </c>
      <c r="G1624" s="133">
        <v>0</v>
      </c>
      <c r="H1624" s="133">
        <v>0</v>
      </c>
      <c r="I1624" s="20"/>
      <c r="J1624" s="20"/>
      <c r="K1624" s="20"/>
      <c r="L1624" s="20"/>
      <c r="M1624" s="20"/>
      <c r="N1624" s="20"/>
    </row>
    <row r="1625" spans="1:14" x14ac:dyDescent="0.35">
      <c r="A1625" s="214" t="s">
        <v>1303</v>
      </c>
      <c r="B1625" s="214">
        <v>106816</v>
      </c>
      <c r="C1625" s="133" t="s">
        <v>1307</v>
      </c>
      <c r="D1625" s="133" t="s">
        <v>5904</v>
      </c>
      <c r="E1625" s="133" t="s">
        <v>5902</v>
      </c>
      <c r="F1625" s="133" t="s">
        <v>5903</v>
      </c>
      <c r="G1625" s="133">
        <v>0</v>
      </c>
      <c r="H1625" s="133">
        <v>0</v>
      </c>
      <c r="I1625" s="20"/>
      <c r="J1625" s="20"/>
      <c r="K1625" s="20"/>
      <c r="L1625" s="20"/>
      <c r="M1625" s="20"/>
      <c r="N1625" s="20"/>
    </row>
    <row r="1626" spans="1:14" x14ac:dyDescent="0.35">
      <c r="A1626" s="214" t="s">
        <v>1303</v>
      </c>
      <c r="B1626" s="214">
        <v>106817</v>
      </c>
      <c r="C1626" s="133" t="s">
        <v>1308</v>
      </c>
      <c r="D1626" s="133" t="s">
        <v>5904</v>
      </c>
      <c r="E1626" s="133" t="s">
        <v>5902</v>
      </c>
      <c r="F1626" s="133" t="s">
        <v>5914</v>
      </c>
      <c r="G1626" s="133">
        <v>0</v>
      </c>
      <c r="H1626" s="133">
        <v>0</v>
      </c>
      <c r="I1626" s="20"/>
      <c r="J1626" s="20"/>
      <c r="K1626" s="20"/>
      <c r="L1626" s="20"/>
      <c r="M1626" s="20"/>
      <c r="N1626" s="20"/>
    </row>
    <row r="1627" spans="1:14" x14ac:dyDescent="0.35">
      <c r="A1627" s="214" t="s">
        <v>1303</v>
      </c>
      <c r="B1627" s="214">
        <v>106818</v>
      </c>
      <c r="C1627" s="133" t="s">
        <v>1309</v>
      </c>
      <c r="D1627" s="133" t="s">
        <v>5904</v>
      </c>
      <c r="E1627" s="133" t="s">
        <v>5923</v>
      </c>
      <c r="F1627" s="133" t="s">
        <v>5923</v>
      </c>
      <c r="G1627" s="133">
        <v>2</v>
      </c>
      <c r="H1627" s="133">
        <v>2</v>
      </c>
      <c r="I1627" s="20"/>
      <c r="J1627" s="20"/>
      <c r="K1627" s="20"/>
      <c r="L1627" s="20"/>
      <c r="M1627" s="20"/>
      <c r="N1627" s="20"/>
    </row>
    <row r="1628" spans="1:14" x14ac:dyDescent="0.35">
      <c r="A1628" s="214" t="s">
        <v>1303</v>
      </c>
      <c r="B1628" s="214">
        <v>135007</v>
      </c>
      <c r="C1628" s="133" t="s">
        <v>1310</v>
      </c>
      <c r="D1628" s="133" t="s">
        <v>5904</v>
      </c>
      <c r="E1628" s="133" t="s">
        <v>5907</v>
      </c>
      <c r="F1628" s="133" t="s">
        <v>5908</v>
      </c>
      <c r="G1628" s="133">
        <v>113</v>
      </c>
      <c r="H1628" s="133">
        <v>118</v>
      </c>
      <c r="I1628" s="20"/>
      <c r="J1628" s="20"/>
      <c r="K1628" s="20"/>
      <c r="L1628" s="20"/>
      <c r="M1628" s="20"/>
      <c r="N1628" s="20"/>
    </row>
    <row r="1629" spans="1:14" x14ac:dyDescent="0.35">
      <c r="A1629" s="214" t="s">
        <v>1303</v>
      </c>
      <c r="B1629" s="214">
        <v>135502</v>
      </c>
      <c r="C1629" s="133" t="s">
        <v>1311</v>
      </c>
      <c r="D1629" s="133" t="s">
        <v>5904</v>
      </c>
      <c r="E1629" s="133" t="s">
        <v>5906</v>
      </c>
      <c r="F1629" s="133" t="s">
        <v>5906</v>
      </c>
      <c r="G1629" s="133">
        <v>1</v>
      </c>
      <c r="H1629" s="133">
        <v>0</v>
      </c>
      <c r="I1629" s="20"/>
      <c r="J1629" s="20"/>
      <c r="K1629" s="20"/>
      <c r="L1629" s="20"/>
      <c r="M1629" s="20"/>
      <c r="N1629" s="20"/>
    </row>
    <row r="1630" spans="1:14" x14ac:dyDescent="0.35">
      <c r="A1630" s="214" t="s">
        <v>1303</v>
      </c>
      <c r="B1630" s="214">
        <v>135547</v>
      </c>
      <c r="C1630" s="133" t="s">
        <v>1314</v>
      </c>
      <c r="D1630" s="133" t="s">
        <v>5904</v>
      </c>
      <c r="E1630" s="133" t="s">
        <v>5912</v>
      </c>
      <c r="F1630" s="133" t="s">
        <v>5915</v>
      </c>
      <c r="G1630" s="133">
        <v>7</v>
      </c>
      <c r="H1630" s="133">
        <v>10</v>
      </c>
      <c r="I1630" s="20"/>
      <c r="J1630" s="20"/>
      <c r="K1630" s="20"/>
      <c r="L1630" s="20"/>
      <c r="M1630" s="20"/>
      <c r="N1630" s="20"/>
    </row>
    <row r="1631" spans="1:14" x14ac:dyDescent="0.35">
      <c r="A1631" s="214" t="s">
        <v>1303</v>
      </c>
      <c r="B1631" s="214">
        <v>135942</v>
      </c>
      <c r="C1631" s="133" t="s">
        <v>1316</v>
      </c>
      <c r="D1631" s="133" t="s">
        <v>5904</v>
      </c>
      <c r="E1631" s="133" t="s">
        <v>5907</v>
      </c>
      <c r="F1631" s="133" t="s">
        <v>5908</v>
      </c>
      <c r="G1631" s="133">
        <v>65</v>
      </c>
      <c r="H1631" s="133">
        <v>75</v>
      </c>
      <c r="I1631" s="20"/>
      <c r="J1631" s="20"/>
      <c r="K1631" s="20"/>
      <c r="L1631" s="20"/>
      <c r="M1631" s="20"/>
      <c r="N1631" s="20"/>
    </row>
    <row r="1632" spans="1:14" x14ac:dyDescent="0.35">
      <c r="A1632" s="214" t="s">
        <v>1303</v>
      </c>
      <c r="B1632" s="214">
        <v>135963</v>
      </c>
      <c r="C1632" s="133" t="s">
        <v>1317</v>
      </c>
      <c r="D1632" s="133" t="s">
        <v>5904</v>
      </c>
      <c r="E1632" s="133" t="s">
        <v>5907</v>
      </c>
      <c r="F1632" s="133" t="s">
        <v>5908</v>
      </c>
      <c r="G1632" s="133">
        <v>99</v>
      </c>
      <c r="H1632" s="133">
        <v>102</v>
      </c>
      <c r="I1632" s="20"/>
      <c r="J1632" s="20"/>
      <c r="K1632" s="20"/>
      <c r="L1632" s="20"/>
      <c r="M1632" s="20"/>
      <c r="N1632" s="20"/>
    </row>
    <row r="1633" spans="1:14" x14ac:dyDescent="0.35">
      <c r="A1633" s="214" t="s">
        <v>1303</v>
      </c>
      <c r="B1633" s="214">
        <v>136672</v>
      </c>
      <c r="C1633" s="133" t="s">
        <v>1318</v>
      </c>
      <c r="D1633" s="133" t="s">
        <v>5904</v>
      </c>
      <c r="E1633" s="133" t="s">
        <v>5907</v>
      </c>
      <c r="F1633" s="133" t="s">
        <v>5917</v>
      </c>
      <c r="G1633" s="133">
        <v>112</v>
      </c>
      <c r="H1633" s="133">
        <v>106</v>
      </c>
      <c r="I1633" s="20"/>
      <c r="J1633" s="20"/>
      <c r="K1633" s="20"/>
      <c r="L1633" s="20"/>
      <c r="M1633" s="20"/>
      <c r="N1633" s="20"/>
    </row>
    <row r="1634" spans="1:14" x14ac:dyDescent="0.35">
      <c r="A1634" s="214" t="s">
        <v>1303</v>
      </c>
      <c r="B1634" s="214">
        <v>136675</v>
      </c>
      <c r="C1634" s="133" t="s">
        <v>1319</v>
      </c>
      <c r="D1634" s="133" t="s">
        <v>5904</v>
      </c>
      <c r="E1634" s="133" t="s">
        <v>5907</v>
      </c>
      <c r="F1634" s="133" t="s">
        <v>5908</v>
      </c>
      <c r="G1634" s="133">
        <v>75</v>
      </c>
      <c r="H1634" s="133">
        <v>97</v>
      </c>
      <c r="I1634" s="20"/>
      <c r="J1634" s="20"/>
      <c r="K1634" s="20"/>
      <c r="L1634" s="20"/>
      <c r="M1634" s="20"/>
      <c r="N1634" s="20"/>
    </row>
    <row r="1635" spans="1:14" x14ac:dyDescent="0.35">
      <c r="A1635" s="214" t="s">
        <v>1303</v>
      </c>
      <c r="B1635" s="214">
        <v>137066</v>
      </c>
      <c r="C1635" s="133" t="s">
        <v>1320</v>
      </c>
      <c r="D1635" s="133" t="s">
        <v>5904</v>
      </c>
      <c r="E1635" s="133" t="s">
        <v>5907</v>
      </c>
      <c r="F1635" s="133" t="s">
        <v>5908</v>
      </c>
      <c r="G1635" s="133">
        <v>79</v>
      </c>
      <c r="H1635" s="133">
        <v>85</v>
      </c>
      <c r="I1635" s="20"/>
      <c r="J1635" s="20"/>
      <c r="K1635" s="20"/>
      <c r="L1635" s="20"/>
      <c r="M1635" s="20"/>
      <c r="N1635" s="20"/>
    </row>
    <row r="1636" spans="1:14" x14ac:dyDescent="0.35">
      <c r="A1636" s="214" t="s">
        <v>1303</v>
      </c>
      <c r="B1636" s="214">
        <v>137472</v>
      </c>
      <c r="C1636" s="133" t="s">
        <v>6140</v>
      </c>
      <c r="D1636" s="133" t="s">
        <v>5904</v>
      </c>
      <c r="E1636" s="133" t="s">
        <v>5907</v>
      </c>
      <c r="F1636" s="133" t="s">
        <v>5917</v>
      </c>
      <c r="G1636" s="133">
        <v>112</v>
      </c>
      <c r="H1636" s="133">
        <v>124</v>
      </c>
      <c r="I1636" s="20"/>
      <c r="J1636" s="20"/>
      <c r="K1636" s="20"/>
      <c r="L1636" s="20"/>
      <c r="M1636" s="20"/>
      <c r="N1636" s="20"/>
    </row>
    <row r="1637" spans="1:14" x14ac:dyDescent="0.35">
      <c r="A1637" s="214" t="s">
        <v>1303</v>
      </c>
      <c r="B1637" s="214">
        <v>137603</v>
      </c>
      <c r="C1637" s="133" t="s">
        <v>1321</v>
      </c>
      <c r="D1637" s="133" t="s">
        <v>5904</v>
      </c>
      <c r="E1637" s="133" t="s">
        <v>5907</v>
      </c>
      <c r="F1637" s="133" t="s">
        <v>5917</v>
      </c>
      <c r="G1637" s="133">
        <v>129</v>
      </c>
      <c r="H1637" s="133">
        <v>108</v>
      </c>
      <c r="I1637" s="20"/>
      <c r="J1637" s="20"/>
      <c r="K1637" s="20"/>
      <c r="L1637" s="20"/>
      <c r="M1637" s="20"/>
      <c r="N1637" s="20"/>
    </row>
    <row r="1638" spans="1:14" x14ac:dyDescent="0.35">
      <c r="A1638" s="214" t="s">
        <v>1303</v>
      </c>
      <c r="B1638" s="214">
        <v>137842</v>
      </c>
      <c r="C1638" s="133" t="s">
        <v>1322</v>
      </c>
      <c r="D1638" s="133" t="s">
        <v>5904</v>
      </c>
      <c r="E1638" s="133" t="s">
        <v>5907</v>
      </c>
      <c r="F1638" s="133" t="s">
        <v>5917</v>
      </c>
      <c r="G1638" s="133">
        <v>163</v>
      </c>
      <c r="H1638" s="133">
        <v>153</v>
      </c>
      <c r="I1638" s="20"/>
      <c r="J1638" s="20"/>
      <c r="K1638" s="20"/>
      <c r="L1638" s="20"/>
      <c r="M1638" s="20"/>
      <c r="N1638" s="20"/>
    </row>
    <row r="1639" spans="1:14" x14ac:dyDescent="0.35">
      <c r="A1639" s="214" t="s">
        <v>1303</v>
      </c>
      <c r="B1639" s="214">
        <v>137899</v>
      </c>
      <c r="C1639" s="133" t="s">
        <v>1323</v>
      </c>
      <c r="D1639" s="133" t="s">
        <v>5904</v>
      </c>
      <c r="E1639" s="133" t="s">
        <v>5907</v>
      </c>
      <c r="F1639" s="133" t="s">
        <v>5917</v>
      </c>
      <c r="G1639" s="133">
        <v>132</v>
      </c>
      <c r="H1639" s="133">
        <v>116</v>
      </c>
      <c r="I1639" s="20"/>
      <c r="J1639" s="20"/>
      <c r="K1639" s="20"/>
      <c r="L1639" s="20"/>
      <c r="M1639" s="20"/>
      <c r="N1639" s="20"/>
    </row>
    <row r="1640" spans="1:14" x14ac:dyDescent="0.35">
      <c r="A1640" s="214" t="s">
        <v>1303</v>
      </c>
      <c r="B1640" s="214">
        <v>138116</v>
      </c>
      <c r="C1640" s="133" t="s">
        <v>6141</v>
      </c>
      <c r="D1640" s="133" t="s">
        <v>5904</v>
      </c>
      <c r="E1640" s="133" t="s">
        <v>5907</v>
      </c>
      <c r="F1640" s="133" t="s">
        <v>5917</v>
      </c>
      <c r="G1640" s="133">
        <v>69</v>
      </c>
      <c r="H1640" s="133">
        <v>84</v>
      </c>
      <c r="I1640" s="20"/>
      <c r="J1640" s="20"/>
      <c r="K1640" s="20"/>
      <c r="L1640" s="20"/>
      <c r="M1640" s="20"/>
      <c r="N1640" s="20"/>
    </row>
    <row r="1641" spans="1:14" x14ac:dyDescent="0.35">
      <c r="A1641" s="214" t="s">
        <v>1303</v>
      </c>
      <c r="B1641" s="214">
        <v>138314</v>
      </c>
      <c r="C1641" s="133" t="s">
        <v>1324</v>
      </c>
      <c r="D1641" s="133" t="s">
        <v>5904</v>
      </c>
      <c r="E1641" s="133" t="s">
        <v>5907</v>
      </c>
      <c r="F1641" s="133" t="s">
        <v>5917</v>
      </c>
      <c r="G1641" s="133">
        <v>58</v>
      </c>
      <c r="H1641" s="133">
        <v>71</v>
      </c>
      <c r="I1641" s="20"/>
      <c r="J1641" s="20"/>
      <c r="K1641" s="20"/>
      <c r="L1641" s="20"/>
      <c r="M1641" s="20"/>
      <c r="N1641" s="20"/>
    </row>
    <row r="1642" spans="1:14" x14ac:dyDescent="0.35">
      <c r="A1642" s="214" t="s">
        <v>1303</v>
      </c>
      <c r="B1642" s="214">
        <v>140816</v>
      </c>
      <c r="C1642" s="133" t="s">
        <v>1325</v>
      </c>
      <c r="D1642" s="133" t="s">
        <v>5904</v>
      </c>
      <c r="E1642" s="133" t="s">
        <v>5902</v>
      </c>
      <c r="F1642" s="133" t="s">
        <v>5914</v>
      </c>
      <c r="G1642" s="133">
        <v>0</v>
      </c>
      <c r="H1642" s="133">
        <v>0</v>
      </c>
      <c r="I1642" s="20"/>
      <c r="J1642" s="20"/>
      <c r="K1642" s="20"/>
      <c r="L1642" s="20"/>
      <c r="M1642" s="20"/>
      <c r="N1642" s="20"/>
    </row>
    <row r="1643" spans="1:14" x14ac:dyDescent="0.35">
      <c r="A1643" s="214" t="s">
        <v>1303</v>
      </c>
      <c r="B1643" s="214">
        <v>140865</v>
      </c>
      <c r="C1643" s="133" t="s">
        <v>1326</v>
      </c>
      <c r="D1643" s="133" t="s">
        <v>5904</v>
      </c>
      <c r="E1643" s="133" t="s">
        <v>5907</v>
      </c>
      <c r="F1643" s="133" t="s">
        <v>5917</v>
      </c>
      <c r="G1643" s="133">
        <v>116</v>
      </c>
      <c r="H1643" s="133">
        <v>118</v>
      </c>
      <c r="I1643" s="20"/>
      <c r="J1643" s="20"/>
      <c r="K1643" s="20"/>
      <c r="L1643" s="20"/>
      <c r="M1643" s="20"/>
      <c r="N1643" s="20"/>
    </row>
    <row r="1644" spans="1:14" x14ac:dyDescent="0.35">
      <c r="A1644" s="214" t="s">
        <v>1303</v>
      </c>
      <c r="B1644" s="214">
        <v>140964</v>
      </c>
      <c r="C1644" s="133" t="s">
        <v>1327</v>
      </c>
      <c r="D1644" s="133" t="s">
        <v>5904</v>
      </c>
      <c r="E1644" s="133" t="s">
        <v>5907</v>
      </c>
      <c r="F1644" s="133" t="s">
        <v>5916</v>
      </c>
      <c r="G1644" s="133">
        <v>21</v>
      </c>
      <c r="H1644" s="133">
        <v>29</v>
      </c>
      <c r="I1644" s="20"/>
      <c r="J1644" s="20"/>
      <c r="K1644" s="20"/>
      <c r="L1644" s="20"/>
      <c r="M1644" s="20"/>
      <c r="N1644" s="20"/>
    </row>
    <row r="1645" spans="1:14" x14ac:dyDescent="0.35">
      <c r="A1645" s="214" t="s">
        <v>1303</v>
      </c>
      <c r="B1645" s="214">
        <v>141141</v>
      </c>
      <c r="C1645" s="133" t="s">
        <v>1328</v>
      </c>
      <c r="D1645" s="133" t="s">
        <v>5904</v>
      </c>
      <c r="E1645" s="133" t="s">
        <v>5906</v>
      </c>
      <c r="F1645" s="133" t="s">
        <v>5909</v>
      </c>
      <c r="G1645" s="133">
        <v>0</v>
      </c>
      <c r="H1645" s="133">
        <v>0</v>
      </c>
      <c r="I1645" s="20"/>
      <c r="J1645" s="20"/>
      <c r="K1645" s="20"/>
      <c r="L1645" s="20"/>
      <c r="M1645" s="20"/>
      <c r="N1645" s="20"/>
    </row>
    <row r="1646" spans="1:14" x14ac:dyDescent="0.35">
      <c r="A1646" s="214" t="s">
        <v>1303</v>
      </c>
      <c r="B1646" s="214">
        <v>143916</v>
      </c>
      <c r="C1646" s="133" t="s">
        <v>1329</v>
      </c>
      <c r="D1646" s="133" t="s">
        <v>5904</v>
      </c>
      <c r="E1646" s="133" t="s">
        <v>5907</v>
      </c>
      <c r="F1646" s="133" t="s">
        <v>5916</v>
      </c>
      <c r="G1646" s="133">
        <v>27</v>
      </c>
      <c r="H1646" s="133">
        <v>23</v>
      </c>
      <c r="I1646" s="20"/>
      <c r="J1646" s="20"/>
      <c r="K1646" s="20"/>
      <c r="L1646" s="20"/>
      <c r="M1646" s="20"/>
      <c r="N1646" s="20"/>
    </row>
    <row r="1647" spans="1:14" x14ac:dyDescent="0.35">
      <c r="A1647" s="214" t="s">
        <v>1303</v>
      </c>
      <c r="B1647" s="214">
        <v>143938</v>
      </c>
      <c r="C1647" s="133" t="s">
        <v>1330</v>
      </c>
      <c r="D1647" s="133" t="s">
        <v>5904</v>
      </c>
      <c r="E1647" s="133" t="s">
        <v>5907</v>
      </c>
      <c r="F1647" s="133" t="s">
        <v>5908</v>
      </c>
      <c r="G1647" s="133">
        <v>110</v>
      </c>
      <c r="H1647" s="133">
        <v>125</v>
      </c>
      <c r="I1647" s="20"/>
      <c r="J1647" s="20"/>
      <c r="K1647" s="20"/>
      <c r="L1647" s="20"/>
      <c r="M1647" s="20"/>
      <c r="N1647" s="20"/>
    </row>
    <row r="1648" spans="1:14" x14ac:dyDescent="0.35">
      <c r="A1648" s="214" t="s">
        <v>1303</v>
      </c>
      <c r="B1648" s="214">
        <v>144346</v>
      </c>
      <c r="C1648" s="133" t="s">
        <v>1331</v>
      </c>
      <c r="D1648" s="133" t="s">
        <v>5904</v>
      </c>
      <c r="E1648" s="133" t="s">
        <v>5912</v>
      </c>
      <c r="F1648" s="133" t="s">
        <v>5927</v>
      </c>
      <c r="G1648" s="133">
        <v>10</v>
      </c>
      <c r="H1648" s="133">
        <v>9</v>
      </c>
      <c r="I1648" s="20"/>
      <c r="J1648" s="20"/>
      <c r="K1648" s="20"/>
      <c r="L1648" s="20"/>
      <c r="M1648" s="20"/>
      <c r="N1648" s="20"/>
    </row>
    <row r="1649" spans="1:14" x14ac:dyDescent="0.35">
      <c r="A1649" s="214" t="s">
        <v>1303</v>
      </c>
      <c r="B1649" s="214">
        <v>144364</v>
      </c>
      <c r="C1649" s="133" t="s">
        <v>1332</v>
      </c>
      <c r="D1649" s="133" t="s">
        <v>5904</v>
      </c>
      <c r="E1649" s="133" t="s">
        <v>5907</v>
      </c>
      <c r="F1649" s="133" t="s">
        <v>5917</v>
      </c>
      <c r="G1649" s="133">
        <v>108</v>
      </c>
      <c r="H1649" s="133">
        <v>97</v>
      </c>
      <c r="I1649" s="20"/>
      <c r="J1649" s="20"/>
      <c r="K1649" s="20"/>
      <c r="L1649" s="20"/>
      <c r="M1649" s="20"/>
      <c r="N1649" s="20"/>
    </row>
    <row r="1650" spans="1:14" x14ac:dyDescent="0.35">
      <c r="A1650" s="214" t="s">
        <v>1303</v>
      </c>
      <c r="B1650" s="214">
        <v>144714</v>
      </c>
      <c r="C1650" s="133" t="s">
        <v>1333</v>
      </c>
      <c r="D1650" s="133" t="s">
        <v>5904</v>
      </c>
      <c r="E1650" s="133" t="s">
        <v>5907</v>
      </c>
      <c r="F1650" s="133" t="s">
        <v>5922</v>
      </c>
      <c r="G1650" s="133">
        <v>0</v>
      </c>
      <c r="H1650" s="133">
        <v>0</v>
      </c>
      <c r="I1650" s="20"/>
      <c r="J1650" s="20"/>
      <c r="K1650" s="20"/>
      <c r="L1650" s="20"/>
      <c r="M1650" s="20"/>
      <c r="N1650" s="20"/>
    </row>
    <row r="1651" spans="1:14" x14ac:dyDescent="0.35">
      <c r="A1651" s="214" t="s">
        <v>1303</v>
      </c>
      <c r="B1651" s="214">
        <v>146370</v>
      </c>
      <c r="C1651" s="133" t="s">
        <v>6142</v>
      </c>
      <c r="D1651" s="133" t="s">
        <v>5904</v>
      </c>
      <c r="E1651" s="133" t="s">
        <v>5907</v>
      </c>
      <c r="F1651" s="133" t="s">
        <v>5908</v>
      </c>
      <c r="G1651" s="133">
        <v>86</v>
      </c>
      <c r="H1651" s="133">
        <v>80</v>
      </c>
      <c r="I1651" s="20"/>
      <c r="J1651" s="20"/>
      <c r="K1651" s="20"/>
      <c r="L1651" s="20"/>
      <c r="M1651" s="20"/>
      <c r="N1651" s="20"/>
    </row>
    <row r="1652" spans="1:14" x14ac:dyDescent="0.35">
      <c r="A1652" s="214" t="s">
        <v>1303</v>
      </c>
      <c r="B1652" s="214">
        <v>146639</v>
      </c>
      <c r="C1652" s="133" t="s">
        <v>6143</v>
      </c>
      <c r="D1652" s="133" t="s">
        <v>5904</v>
      </c>
      <c r="E1652" s="133" t="s">
        <v>5907</v>
      </c>
      <c r="F1652" s="133" t="s">
        <v>5908</v>
      </c>
      <c r="G1652" s="133">
        <v>75</v>
      </c>
      <c r="H1652" s="133">
        <v>64</v>
      </c>
      <c r="I1652" s="20"/>
      <c r="J1652" s="20"/>
      <c r="K1652" s="20"/>
      <c r="L1652" s="20"/>
      <c r="M1652" s="20"/>
      <c r="N1652" s="20"/>
    </row>
    <row r="1653" spans="1:14" x14ac:dyDescent="0.35">
      <c r="A1653" s="214" t="s">
        <v>1303</v>
      </c>
      <c r="B1653" s="214">
        <v>147515</v>
      </c>
      <c r="C1653" s="133" t="s">
        <v>1312</v>
      </c>
      <c r="D1653" s="133" t="s">
        <v>5904</v>
      </c>
      <c r="E1653" s="133" t="s">
        <v>5912</v>
      </c>
      <c r="F1653" s="133" t="s">
        <v>5920</v>
      </c>
      <c r="G1653" s="133">
        <v>3</v>
      </c>
      <c r="H1653" s="133">
        <v>6</v>
      </c>
      <c r="I1653" s="20"/>
      <c r="J1653" s="20"/>
      <c r="K1653" s="20"/>
      <c r="L1653" s="20"/>
      <c r="M1653" s="20"/>
      <c r="N1653" s="20"/>
    </row>
    <row r="1654" spans="1:14" x14ac:dyDescent="0.35">
      <c r="A1654" s="214" t="s">
        <v>1303</v>
      </c>
      <c r="B1654" s="214">
        <v>147582</v>
      </c>
      <c r="C1654" s="133" t="s">
        <v>1313</v>
      </c>
      <c r="D1654" s="133" t="s">
        <v>5904</v>
      </c>
      <c r="E1654" s="133" t="s">
        <v>5912</v>
      </c>
      <c r="F1654" s="133" t="s">
        <v>5920</v>
      </c>
      <c r="G1654" s="133">
        <v>2</v>
      </c>
      <c r="H1654" s="133">
        <v>7</v>
      </c>
      <c r="I1654" s="20"/>
      <c r="J1654" s="20"/>
      <c r="K1654" s="20"/>
      <c r="L1654" s="20"/>
      <c r="M1654" s="20"/>
      <c r="N1654" s="20"/>
    </row>
    <row r="1655" spans="1:14" x14ac:dyDescent="0.35">
      <c r="A1655" s="214" t="s">
        <v>1303</v>
      </c>
      <c r="B1655" s="214">
        <v>147829</v>
      </c>
      <c r="C1655" s="133" t="s">
        <v>1315</v>
      </c>
      <c r="D1655" s="133" t="s">
        <v>5904</v>
      </c>
      <c r="E1655" s="133" t="s">
        <v>5912</v>
      </c>
      <c r="F1655" s="133" t="s">
        <v>5920</v>
      </c>
      <c r="G1655" s="133">
        <v>3</v>
      </c>
      <c r="H1655" s="133">
        <v>8</v>
      </c>
      <c r="I1655" s="20"/>
      <c r="J1655" s="20"/>
      <c r="K1655" s="20"/>
      <c r="L1655" s="20"/>
      <c r="M1655" s="20"/>
      <c r="N1655" s="20"/>
    </row>
    <row r="1656" spans="1:14" x14ac:dyDescent="0.35">
      <c r="A1656" s="214" t="s">
        <v>1303</v>
      </c>
      <c r="B1656" s="214">
        <v>147838</v>
      </c>
      <c r="C1656" s="133" t="s">
        <v>7016</v>
      </c>
      <c r="D1656" s="133" t="s">
        <v>5904</v>
      </c>
      <c r="E1656" s="133" t="s">
        <v>5907</v>
      </c>
      <c r="F1656" s="133" t="s">
        <v>5926</v>
      </c>
      <c r="G1656" s="133">
        <v>0</v>
      </c>
      <c r="H1656" s="133">
        <v>0</v>
      </c>
      <c r="I1656" s="20"/>
      <c r="J1656" s="20"/>
      <c r="K1656" s="20"/>
      <c r="L1656" s="20"/>
      <c r="M1656" s="20"/>
      <c r="N1656" s="20"/>
    </row>
    <row r="1657" spans="1:14" x14ac:dyDescent="0.35">
      <c r="A1657" s="214" t="s">
        <v>1303</v>
      </c>
      <c r="B1657" s="214">
        <v>147864</v>
      </c>
      <c r="C1657" s="133" t="s">
        <v>7017</v>
      </c>
      <c r="D1657" s="133" t="s">
        <v>5904</v>
      </c>
      <c r="E1657" s="133" t="s">
        <v>5912</v>
      </c>
      <c r="F1657" s="133" t="s">
        <v>5925</v>
      </c>
      <c r="G1657" s="133">
        <v>2</v>
      </c>
      <c r="H1657" s="133">
        <v>17</v>
      </c>
      <c r="I1657" s="20"/>
      <c r="J1657" s="20"/>
      <c r="K1657" s="20"/>
      <c r="L1657" s="20"/>
      <c r="M1657" s="20"/>
      <c r="N1657" s="20"/>
    </row>
    <row r="1658" spans="1:14" x14ac:dyDescent="0.35">
      <c r="A1658" s="214" t="s">
        <v>1334</v>
      </c>
      <c r="B1658" s="214">
        <v>113853</v>
      </c>
      <c r="C1658" s="133" t="s">
        <v>1335</v>
      </c>
      <c r="D1658" s="133" t="s">
        <v>5904</v>
      </c>
      <c r="E1658" s="133" t="s">
        <v>5907</v>
      </c>
      <c r="F1658" s="133" t="s">
        <v>5910</v>
      </c>
      <c r="G1658" s="133">
        <v>39</v>
      </c>
      <c r="H1658" s="133">
        <v>39</v>
      </c>
      <c r="I1658" s="20"/>
      <c r="J1658" s="20"/>
      <c r="K1658" s="20"/>
      <c r="L1658" s="20"/>
      <c r="M1658" s="20"/>
      <c r="N1658" s="20"/>
    </row>
    <row r="1659" spans="1:14" x14ac:dyDescent="0.35">
      <c r="A1659" s="214" t="s">
        <v>1334</v>
      </c>
      <c r="B1659" s="214">
        <v>113854</v>
      </c>
      <c r="C1659" s="133" t="s">
        <v>1336</v>
      </c>
      <c r="D1659" s="133" t="s">
        <v>5904</v>
      </c>
      <c r="E1659" s="133" t="s">
        <v>5907</v>
      </c>
      <c r="F1659" s="133" t="s">
        <v>5910</v>
      </c>
      <c r="G1659" s="133">
        <v>0</v>
      </c>
      <c r="H1659" s="133">
        <v>0</v>
      </c>
      <c r="I1659" s="20"/>
      <c r="J1659" s="20"/>
      <c r="K1659" s="20"/>
      <c r="L1659" s="20"/>
      <c r="M1659" s="20"/>
      <c r="N1659" s="20"/>
    </row>
    <row r="1660" spans="1:14" x14ac:dyDescent="0.35">
      <c r="A1660" s="214" t="s">
        <v>1334</v>
      </c>
      <c r="B1660" s="214">
        <v>113855</v>
      </c>
      <c r="C1660" s="133" t="s">
        <v>1337</v>
      </c>
      <c r="D1660" s="133" t="s">
        <v>5904</v>
      </c>
      <c r="E1660" s="133" t="s">
        <v>5907</v>
      </c>
      <c r="F1660" s="133" t="s">
        <v>5910</v>
      </c>
      <c r="G1660" s="133">
        <v>91</v>
      </c>
      <c r="H1660" s="133">
        <v>80</v>
      </c>
      <c r="I1660" s="20"/>
      <c r="J1660" s="20"/>
      <c r="K1660" s="20"/>
      <c r="L1660" s="20"/>
      <c r="M1660" s="20"/>
      <c r="N1660" s="20"/>
    </row>
    <row r="1661" spans="1:14" x14ac:dyDescent="0.35">
      <c r="A1661" s="214" t="s">
        <v>1334</v>
      </c>
      <c r="B1661" s="214">
        <v>113861</v>
      </c>
      <c r="C1661" s="133" t="s">
        <v>1338</v>
      </c>
      <c r="D1661" s="133" t="s">
        <v>5904</v>
      </c>
      <c r="E1661" s="133" t="s">
        <v>5907</v>
      </c>
      <c r="F1661" s="133" t="s">
        <v>5910</v>
      </c>
      <c r="G1661" s="133">
        <v>24</v>
      </c>
      <c r="H1661" s="133">
        <v>27</v>
      </c>
      <c r="I1661" s="20"/>
      <c r="J1661" s="20"/>
      <c r="K1661" s="20"/>
      <c r="L1661" s="20"/>
      <c r="M1661" s="20"/>
      <c r="N1661" s="20"/>
    </row>
    <row r="1662" spans="1:14" x14ac:dyDescent="0.35">
      <c r="A1662" s="214" t="s">
        <v>1334</v>
      </c>
      <c r="B1662" s="214">
        <v>113863</v>
      </c>
      <c r="C1662" s="133" t="s">
        <v>1340</v>
      </c>
      <c r="D1662" s="133" t="s">
        <v>5904</v>
      </c>
      <c r="E1662" s="133" t="s">
        <v>5907</v>
      </c>
      <c r="F1662" s="133" t="s">
        <v>5924</v>
      </c>
      <c r="G1662" s="133">
        <v>128</v>
      </c>
      <c r="H1662" s="133">
        <v>130</v>
      </c>
      <c r="I1662" s="20"/>
      <c r="J1662" s="20"/>
      <c r="K1662" s="20"/>
      <c r="L1662" s="20"/>
      <c r="M1662" s="20"/>
      <c r="N1662" s="20"/>
    </row>
    <row r="1663" spans="1:14" x14ac:dyDescent="0.35">
      <c r="A1663" s="214" t="s">
        <v>1334</v>
      </c>
      <c r="B1663" s="214">
        <v>113875</v>
      </c>
      <c r="C1663" s="133" t="s">
        <v>1341</v>
      </c>
      <c r="D1663" s="133" t="s">
        <v>5904</v>
      </c>
      <c r="E1663" s="133" t="s">
        <v>5907</v>
      </c>
      <c r="F1663" s="133" t="s">
        <v>5910</v>
      </c>
      <c r="G1663" s="133">
        <v>54</v>
      </c>
      <c r="H1663" s="133">
        <v>56</v>
      </c>
      <c r="I1663" s="20"/>
      <c r="J1663" s="20"/>
      <c r="K1663" s="20"/>
      <c r="L1663" s="20"/>
      <c r="M1663" s="20"/>
      <c r="N1663" s="20"/>
    </row>
    <row r="1664" spans="1:14" x14ac:dyDescent="0.35">
      <c r="A1664" s="214" t="s">
        <v>1334</v>
      </c>
      <c r="B1664" s="214">
        <v>113882</v>
      </c>
      <c r="C1664" s="133" t="s">
        <v>1343</v>
      </c>
      <c r="D1664" s="133" t="s">
        <v>5904</v>
      </c>
      <c r="E1664" s="133" t="s">
        <v>5907</v>
      </c>
      <c r="F1664" s="133" t="s">
        <v>5918</v>
      </c>
      <c r="G1664" s="133">
        <v>134</v>
      </c>
      <c r="H1664" s="133">
        <v>138</v>
      </c>
      <c r="I1664" s="20"/>
      <c r="J1664" s="20"/>
      <c r="K1664" s="20"/>
      <c r="L1664" s="20"/>
      <c r="M1664" s="20"/>
      <c r="N1664" s="20"/>
    </row>
    <row r="1665" spans="1:14" x14ac:dyDescent="0.35">
      <c r="A1665" s="214" t="s">
        <v>1334</v>
      </c>
      <c r="B1665" s="214">
        <v>113884</v>
      </c>
      <c r="C1665" s="133" t="s">
        <v>1344</v>
      </c>
      <c r="D1665" s="133" t="s">
        <v>5904</v>
      </c>
      <c r="E1665" s="133" t="s">
        <v>5907</v>
      </c>
      <c r="F1665" s="133" t="s">
        <v>5918</v>
      </c>
      <c r="G1665" s="133">
        <v>42</v>
      </c>
      <c r="H1665" s="133">
        <v>68</v>
      </c>
      <c r="I1665" s="20"/>
      <c r="J1665" s="20"/>
      <c r="K1665" s="20"/>
      <c r="L1665" s="20"/>
      <c r="M1665" s="20"/>
      <c r="N1665" s="20"/>
    </row>
    <row r="1666" spans="1:14" x14ac:dyDescent="0.35">
      <c r="A1666" s="214" t="s">
        <v>1334</v>
      </c>
      <c r="B1666" s="214">
        <v>113888</v>
      </c>
      <c r="C1666" s="133" t="s">
        <v>1345</v>
      </c>
      <c r="D1666" s="133" t="s">
        <v>5904</v>
      </c>
      <c r="E1666" s="133" t="s">
        <v>5907</v>
      </c>
      <c r="F1666" s="133" t="s">
        <v>5918</v>
      </c>
      <c r="G1666" s="133">
        <v>78</v>
      </c>
      <c r="H1666" s="133">
        <v>110</v>
      </c>
      <c r="I1666" s="20"/>
      <c r="J1666" s="20"/>
      <c r="K1666" s="20"/>
      <c r="L1666" s="20"/>
      <c r="M1666" s="20"/>
      <c r="N1666" s="20"/>
    </row>
    <row r="1667" spans="1:14" x14ac:dyDescent="0.35">
      <c r="A1667" s="214" t="s">
        <v>1334</v>
      </c>
      <c r="B1667" s="214">
        <v>113901</v>
      </c>
      <c r="C1667" s="133" t="s">
        <v>1346</v>
      </c>
      <c r="D1667" s="133" t="s">
        <v>5904</v>
      </c>
      <c r="E1667" s="133" t="s">
        <v>5907</v>
      </c>
      <c r="F1667" s="133" t="s">
        <v>5924</v>
      </c>
      <c r="G1667" s="133">
        <v>89</v>
      </c>
      <c r="H1667" s="133">
        <v>85</v>
      </c>
      <c r="I1667" s="20"/>
      <c r="J1667" s="20"/>
      <c r="K1667" s="20"/>
      <c r="L1667" s="20"/>
      <c r="M1667" s="20"/>
      <c r="N1667" s="20"/>
    </row>
    <row r="1668" spans="1:14" x14ac:dyDescent="0.35">
      <c r="A1668" s="214" t="s">
        <v>1334</v>
      </c>
      <c r="B1668" s="214">
        <v>113910</v>
      </c>
      <c r="C1668" s="133" t="s">
        <v>1347</v>
      </c>
      <c r="D1668" s="133" t="s">
        <v>5904</v>
      </c>
      <c r="E1668" s="133" t="s">
        <v>5902</v>
      </c>
      <c r="F1668" s="133" t="s">
        <v>5903</v>
      </c>
      <c r="G1668" s="133">
        <v>0</v>
      </c>
      <c r="H1668" s="133">
        <v>0</v>
      </c>
      <c r="I1668" s="20"/>
      <c r="J1668" s="20"/>
      <c r="K1668" s="20"/>
      <c r="L1668" s="20"/>
      <c r="M1668" s="20"/>
      <c r="N1668" s="20"/>
    </row>
    <row r="1669" spans="1:14" x14ac:dyDescent="0.35">
      <c r="A1669" s="214" t="s">
        <v>1334</v>
      </c>
      <c r="B1669" s="214">
        <v>113911</v>
      </c>
      <c r="C1669" s="133" t="s">
        <v>1348</v>
      </c>
      <c r="D1669" s="133" t="s">
        <v>5901</v>
      </c>
      <c r="E1669" s="133" t="s">
        <v>5902</v>
      </c>
      <c r="F1669" s="133" t="s">
        <v>5903</v>
      </c>
      <c r="G1669" s="133">
        <v>0</v>
      </c>
      <c r="H1669" s="133">
        <v>0</v>
      </c>
      <c r="I1669" s="20"/>
      <c r="J1669" s="20"/>
      <c r="K1669" s="20"/>
      <c r="L1669" s="20"/>
      <c r="M1669" s="20"/>
      <c r="N1669" s="20"/>
    </row>
    <row r="1670" spans="1:14" x14ac:dyDescent="0.35">
      <c r="A1670" s="214" t="s">
        <v>1334</v>
      </c>
      <c r="B1670" s="214">
        <v>113912</v>
      </c>
      <c r="C1670" s="133" t="s">
        <v>1349</v>
      </c>
      <c r="D1670" s="133" t="s">
        <v>5904</v>
      </c>
      <c r="E1670" s="133" t="s">
        <v>5902</v>
      </c>
      <c r="F1670" s="133" t="s">
        <v>5903</v>
      </c>
      <c r="G1670" s="133">
        <v>0</v>
      </c>
      <c r="H1670" s="133">
        <v>0</v>
      </c>
      <c r="I1670" s="20"/>
      <c r="J1670" s="20"/>
      <c r="K1670" s="20"/>
      <c r="L1670" s="20"/>
      <c r="M1670" s="20"/>
      <c r="N1670" s="20"/>
    </row>
    <row r="1671" spans="1:14" x14ac:dyDescent="0.35">
      <c r="A1671" s="214" t="s">
        <v>1334</v>
      </c>
      <c r="B1671" s="214">
        <v>113914</v>
      </c>
      <c r="C1671" s="133" t="s">
        <v>1350</v>
      </c>
      <c r="D1671" s="133" t="s">
        <v>5904</v>
      </c>
      <c r="E1671" s="133" t="s">
        <v>5902</v>
      </c>
      <c r="F1671" s="133" t="s">
        <v>5903</v>
      </c>
      <c r="G1671" s="133">
        <v>0</v>
      </c>
      <c r="H1671" s="133">
        <v>0</v>
      </c>
      <c r="I1671" s="20"/>
      <c r="J1671" s="20"/>
      <c r="K1671" s="20"/>
      <c r="L1671" s="20"/>
      <c r="M1671" s="20"/>
      <c r="N1671" s="20"/>
    </row>
    <row r="1672" spans="1:14" x14ac:dyDescent="0.35">
      <c r="A1672" s="214" t="s">
        <v>1334</v>
      </c>
      <c r="B1672" s="214">
        <v>113915</v>
      </c>
      <c r="C1672" s="133" t="s">
        <v>1351</v>
      </c>
      <c r="D1672" s="133" t="s">
        <v>5904</v>
      </c>
      <c r="E1672" s="133" t="s">
        <v>5902</v>
      </c>
      <c r="F1672" s="133" t="s">
        <v>5903</v>
      </c>
      <c r="G1672" s="133">
        <v>0</v>
      </c>
      <c r="H1672" s="133">
        <v>0</v>
      </c>
      <c r="I1672" s="20"/>
      <c r="J1672" s="20"/>
      <c r="K1672" s="20"/>
      <c r="L1672" s="20"/>
      <c r="M1672" s="20"/>
      <c r="N1672" s="20"/>
    </row>
    <row r="1673" spans="1:14" x14ac:dyDescent="0.35">
      <c r="A1673" s="214" t="s">
        <v>1334</v>
      </c>
      <c r="B1673" s="214">
        <v>113917</v>
      </c>
      <c r="C1673" s="133" t="s">
        <v>1352</v>
      </c>
      <c r="D1673" s="133" t="s">
        <v>5904</v>
      </c>
      <c r="E1673" s="133" t="s">
        <v>5902</v>
      </c>
      <c r="F1673" s="133" t="s">
        <v>5903</v>
      </c>
      <c r="G1673" s="133">
        <v>0</v>
      </c>
      <c r="H1673" s="133">
        <v>0</v>
      </c>
      <c r="I1673" s="20"/>
      <c r="J1673" s="20"/>
      <c r="K1673" s="20"/>
      <c r="L1673" s="20"/>
      <c r="M1673" s="20"/>
      <c r="N1673" s="20"/>
    </row>
    <row r="1674" spans="1:14" x14ac:dyDescent="0.35">
      <c r="A1674" s="214" t="s">
        <v>1334</v>
      </c>
      <c r="B1674" s="214">
        <v>113918</v>
      </c>
      <c r="C1674" s="133" t="s">
        <v>1353</v>
      </c>
      <c r="D1674" s="133" t="s">
        <v>5905</v>
      </c>
      <c r="E1674" s="133" t="s">
        <v>5902</v>
      </c>
      <c r="F1674" s="133" t="s">
        <v>5903</v>
      </c>
      <c r="G1674" s="133">
        <v>0</v>
      </c>
      <c r="H1674" s="133">
        <v>0</v>
      </c>
      <c r="I1674" s="20"/>
      <c r="J1674" s="20"/>
      <c r="K1674" s="20"/>
      <c r="L1674" s="20"/>
      <c r="M1674" s="20"/>
      <c r="N1674" s="20"/>
    </row>
    <row r="1675" spans="1:14" x14ac:dyDescent="0.35">
      <c r="A1675" s="214" t="s">
        <v>1334</v>
      </c>
      <c r="B1675" s="214">
        <v>113919</v>
      </c>
      <c r="C1675" s="133" t="s">
        <v>1354</v>
      </c>
      <c r="D1675" s="133" t="s">
        <v>5901</v>
      </c>
      <c r="E1675" s="133" t="s">
        <v>5902</v>
      </c>
      <c r="F1675" s="133" t="s">
        <v>5903</v>
      </c>
      <c r="G1675" s="133">
        <v>0</v>
      </c>
      <c r="H1675" s="133">
        <v>0</v>
      </c>
      <c r="I1675" s="20"/>
      <c r="J1675" s="20"/>
      <c r="K1675" s="20"/>
      <c r="L1675" s="20"/>
      <c r="M1675" s="20"/>
      <c r="N1675" s="20"/>
    </row>
    <row r="1676" spans="1:14" x14ac:dyDescent="0.35">
      <c r="A1676" s="214" t="s">
        <v>1334</v>
      </c>
      <c r="B1676" s="214">
        <v>113920</v>
      </c>
      <c r="C1676" s="133" t="s">
        <v>1355</v>
      </c>
      <c r="D1676" s="133" t="s">
        <v>5904</v>
      </c>
      <c r="E1676" s="133" t="s">
        <v>5902</v>
      </c>
      <c r="F1676" s="133" t="s">
        <v>5903</v>
      </c>
      <c r="G1676" s="133">
        <v>0</v>
      </c>
      <c r="H1676" s="133">
        <v>0</v>
      </c>
      <c r="I1676" s="20"/>
      <c r="J1676" s="20"/>
      <c r="K1676" s="20"/>
      <c r="L1676" s="20"/>
      <c r="M1676" s="20"/>
      <c r="N1676" s="20"/>
    </row>
    <row r="1677" spans="1:14" x14ac:dyDescent="0.35">
      <c r="A1677" s="214" t="s">
        <v>1334</v>
      </c>
      <c r="B1677" s="214">
        <v>113923</v>
      </c>
      <c r="C1677" s="133" t="s">
        <v>1356</v>
      </c>
      <c r="D1677" s="133" t="s">
        <v>5904</v>
      </c>
      <c r="E1677" s="133" t="s">
        <v>5902</v>
      </c>
      <c r="F1677" s="133" t="s">
        <v>5903</v>
      </c>
      <c r="G1677" s="133">
        <v>0</v>
      </c>
      <c r="H1677" s="133">
        <v>0</v>
      </c>
      <c r="I1677" s="20"/>
      <c r="J1677" s="20"/>
      <c r="K1677" s="20"/>
      <c r="L1677" s="20"/>
      <c r="M1677" s="20"/>
      <c r="N1677" s="20"/>
    </row>
    <row r="1678" spans="1:14" x14ac:dyDescent="0.35">
      <c r="A1678" s="214" t="s">
        <v>1334</v>
      </c>
      <c r="B1678" s="214">
        <v>113924</v>
      </c>
      <c r="C1678" s="133" t="s">
        <v>1357</v>
      </c>
      <c r="D1678" s="133" t="s">
        <v>5904</v>
      </c>
      <c r="E1678" s="133" t="s">
        <v>5902</v>
      </c>
      <c r="F1678" s="133" t="s">
        <v>5903</v>
      </c>
      <c r="G1678" s="133">
        <v>0</v>
      </c>
      <c r="H1678" s="133">
        <v>0</v>
      </c>
      <c r="I1678" s="20"/>
      <c r="J1678" s="20"/>
      <c r="K1678" s="20"/>
      <c r="L1678" s="20"/>
      <c r="M1678" s="20"/>
      <c r="N1678" s="20"/>
    </row>
    <row r="1679" spans="1:14" x14ac:dyDescent="0.35">
      <c r="A1679" s="214" t="s">
        <v>1334</v>
      </c>
      <c r="B1679" s="214">
        <v>113927</v>
      </c>
      <c r="C1679" s="133" t="s">
        <v>6483</v>
      </c>
      <c r="D1679" s="133" t="s">
        <v>5904</v>
      </c>
      <c r="E1679" s="133" t="s">
        <v>5902</v>
      </c>
      <c r="F1679" s="133" t="s">
        <v>5903</v>
      </c>
      <c r="G1679" s="133">
        <v>0</v>
      </c>
      <c r="H1679" s="133">
        <v>0</v>
      </c>
      <c r="I1679" s="20"/>
      <c r="J1679" s="20"/>
      <c r="K1679" s="20"/>
      <c r="L1679" s="20"/>
      <c r="M1679" s="20"/>
      <c r="N1679" s="20"/>
    </row>
    <row r="1680" spans="1:14" x14ac:dyDescent="0.35">
      <c r="A1680" s="214" t="s">
        <v>1334</v>
      </c>
      <c r="B1680" s="214">
        <v>113931</v>
      </c>
      <c r="C1680" s="133" t="s">
        <v>7018</v>
      </c>
      <c r="D1680" s="133" t="s">
        <v>5904</v>
      </c>
      <c r="E1680" s="133" t="s">
        <v>5902</v>
      </c>
      <c r="F1680" s="133" t="s">
        <v>5903</v>
      </c>
      <c r="G1680" s="133">
        <v>0</v>
      </c>
      <c r="H1680" s="133">
        <v>0</v>
      </c>
      <c r="I1680" s="20"/>
      <c r="J1680" s="20"/>
      <c r="K1680" s="20"/>
      <c r="L1680" s="20"/>
      <c r="M1680" s="20"/>
      <c r="N1680" s="20"/>
    </row>
    <row r="1681" spans="1:14" x14ac:dyDescent="0.35">
      <c r="A1681" s="214" t="s">
        <v>1334</v>
      </c>
      <c r="B1681" s="214">
        <v>113932</v>
      </c>
      <c r="C1681" s="133" t="s">
        <v>1358</v>
      </c>
      <c r="D1681" s="133" t="s">
        <v>5904</v>
      </c>
      <c r="E1681" s="133" t="s">
        <v>5902</v>
      </c>
      <c r="F1681" s="133" t="s">
        <v>5903</v>
      </c>
      <c r="G1681" s="133">
        <v>0</v>
      </c>
      <c r="H1681" s="133">
        <v>0</v>
      </c>
      <c r="I1681" s="20"/>
      <c r="J1681" s="20"/>
      <c r="K1681" s="20"/>
      <c r="L1681" s="20"/>
      <c r="M1681" s="20"/>
      <c r="N1681" s="20"/>
    </row>
    <row r="1682" spans="1:14" x14ac:dyDescent="0.35">
      <c r="A1682" s="214" t="s">
        <v>1334</v>
      </c>
      <c r="B1682" s="214">
        <v>113943</v>
      </c>
      <c r="C1682" s="133" t="s">
        <v>1360</v>
      </c>
      <c r="D1682" s="133" t="s">
        <v>5904</v>
      </c>
      <c r="E1682" s="133" t="s">
        <v>5902</v>
      </c>
      <c r="F1682" s="133" t="s">
        <v>5903</v>
      </c>
      <c r="G1682" s="133">
        <v>0</v>
      </c>
      <c r="H1682" s="133">
        <v>0</v>
      </c>
      <c r="I1682" s="20"/>
      <c r="J1682" s="20"/>
      <c r="K1682" s="20"/>
      <c r="L1682" s="20"/>
      <c r="M1682" s="20"/>
      <c r="N1682" s="20"/>
    </row>
    <row r="1683" spans="1:14" x14ac:dyDescent="0.35">
      <c r="A1683" s="214" t="s">
        <v>1334</v>
      </c>
      <c r="B1683" s="214">
        <v>113948</v>
      </c>
      <c r="C1683" s="133" t="s">
        <v>1361</v>
      </c>
      <c r="D1683" s="133" t="s">
        <v>5904</v>
      </c>
      <c r="E1683" s="133" t="s">
        <v>5902</v>
      </c>
      <c r="F1683" s="133" t="s">
        <v>5903</v>
      </c>
      <c r="G1683" s="133">
        <v>0</v>
      </c>
      <c r="H1683" s="133">
        <v>0</v>
      </c>
      <c r="I1683" s="20"/>
      <c r="J1683" s="20"/>
      <c r="K1683" s="20"/>
      <c r="L1683" s="20"/>
      <c r="M1683" s="20"/>
      <c r="N1683" s="20"/>
    </row>
    <row r="1684" spans="1:14" x14ac:dyDescent="0.35">
      <c r="A1684" s="214" t="s">
        <v>1334</v>
      </c>
      <c r="B1684" s="214">
        <v>113949</v>
      </c>
      <c r="C1684" s="133" t="s">
        <v>1362</v>
      </c>
      <c r="D1684" s="133" t="s">
        <v>5904</v>
      </c>
      <c r="E1684" s="133" t="s">
        <v>5902</v>
      </c>
      <c r="F1684" s="133" t="s">
        <v>5903</v>
      </c>
      <c r="G1684" s="133">
        <v>0</v>
      </c>
      <c r="H1684" s="133">
        <v>0</v>
      </c>
      <c r="I1684" s="20"/>
      <c r="J1684" s="20"/>
      <c r="K1684" s="20"/>
      <c r="L1684" s="20"/>
      <c r="M1684" s="20"/>
      <c r="N1684" s="20"/>
    </row>
    <row r="1685" spans="1:14" x14ac:dyDescent="0.35">
      <c r="A1685" s="214" t="s">
        <v>1334</v>
      </c>
      <c r="B1685" s="214">
        <v>113950</v>
      </c>
      <c r="C1685" s="133" t="s">
        <v>1363</v>
      </c>
      <c r="D1685" s="133" t="s">
        <v>5904</v>
      </c>
      <c r="E1685" s="133" t="s">
        <v>5902</v>
      </c>
      <c r="F1685" s="133" t="s">
        <v>5914</v>
      </c>
      <c r="G1685" s="133">
        <v>0</v>
      </c>
      <c r="H1685" s="133">
        <v>0</v>
      </c>
      <c r="I1685" s="20"/>
      <c r="J1685" s="20"/>
      <c r="K1685" s="20"/>
      <c r="L1685" s="20"/>
      <c r="M1685" s="20"/>
      <c r="N1685" s="20"/>
    </row>
    <row r="1686" spans="1:14" x14ac:dyDescent="0.35">
      <c r="A1686" s="214" t="s">
        <v>1334</v>
      </c>
      <c r="B1686" s="214">
        <v>113952</v>
      </c>
      <c r="C1686" s="133" t="s">
        <v>1364</v>
      </c>
      <c r="D1686" s="133" t="s">
        <v>5904</v>
      </c>
      <c r="E1686" s="133" t="s">
        <v>5902</v>
      </c>
      <c r="F1686" s="133" t="s">
        <v>5914</v>
      </c>
      <c r="G1686" s="133">
        <v>0</v>
      </c>
      <c r="H1686" s="133">
        <v>0</v>
      </c>
      <c r="I1686" s="20"/>
      <c r="J1686" s="20"/>
      <c r="K1686" s="20"/>
      <c r="L1686" s="20"/>
      <c r="M1686" s="20"/>
      <c r="N1686" s="20"/>
    </row>
    <row r="1687" spans="1:14" x14ac:dyDescent="0.35">
      <c r="A1687" s="214" t="s">
        <v>1334</v>
      </c>
      <c r="B1687" s="214">
        <v>113956</v>
      </c>
      <c r="C1687" s="133" t="s">
        <v>1365</v>
      </c>
      <c r="D1687" s="133" t="s">
        <v>5904</v>
      </c>
      <c r="E1687" s="133" t="s">
        <v>5912</v>
      </c>
      <c r="F1687" s="133" t="s">
        <v>5913</v>
      </c>
      <c r="G1687" s="133">
        <v>3</v>
      </c>
      <c r="H1687" s="133">
        <v>9</v>
      </c>
      <c r="I1687" s="20"/>
      <c r="J1687" s="20"/>
      <c r="K1687" s="20"/>
      <c r="L1687" s="20"/>
      <c r="M1687" s="20"/>
      <c r="N1687" s="20"/>
    </row>
    <row r="1688" spans="1:14" x14ac:dyDescent="0.35">
      <c r="A1688" s="214" t="s">
        <v>1334</v>
      </c>
      <c r="B1688" s="214">
        <v>113957</v>
      </c>
      <c r="C1688" s="133" t="s">
        <v>1366</v>
      </c>
      <c r="D1688" s="133" t="s">
        <v>5904</v>
      </c>
      <c r="E1688" s="133" t="s">
        <v>5912</v>
      </c>
      <c r="F1688" s="133" t="s">
        <v>5915</v>
      </c>
      <c r="G1688" s="133">
        <v>4</v>
      </c>
      <c r="H1688" s="133">
        <v>5</v>
      </c>
      <c r="I1688" s="20"/>
      <c r="J1688" s="20"/>
      <c r="K1688" s="20"/>
      <c r="L1688" s="20"/>
      <c r="M1688" s="20"/>
      <c r="N1688" s="20"/>
    </row>
    <row r="1689" spans="1:14" x14ac:dyDescent="0.35">
      <c r="A1689" s="214" t="s">
        <v>1334</v>
      </c>
      <c r="B1689" s="214">
        <v>113960</v>
      </c>
      <c r="C1689" s="133" t="s">
        <v>1367</v>
      </c>
      <c r="D1689" s="133" t="s">
        <v>5904</v>
      </c>
      <c r="E1689" s="133" t="s">
        <v>5912</v>
      </c>
      <c r="F1689" s="133" t="s">
        <v>5913</v>
      </c>
      <c r="G1689" s="133">
        <v>4</v>
      </c>
      <c r="H1689" s="133">
        <v>15</v>
      </c>
      <c r="I1689" s="20"/>
      <c r="J1689" s="20"/>
      <c r="K1689" s="20"/>
      <c r="L1689" s="20"/>
      <c r="M1689" s="20"/>
      <c r="N1689" s="20"/>
    </row>
    <row r="1690" spans="1:14" x14ac:dyDescent="0.35">
      <c r="A1690" s="214" t="s">
        <v>1334</v>
      </c>
      <c r="B1690" s="214">
        <v>113965</v>
      </c>
      <c r="C1690" s="133" t="s">
        <v>1368</v>
      </c>
      <c r="D1690" s="133" t="s">
        <v>5904</v>
      </c>
      <c r="E1690" s="133" t="s">
        <v>5912</v>
      </c>
      <c r="F1690" s="133" t="s">
        <v>5915</v>
      </c>
      <c r="G1690" s="133">
        <v>2</v>
      </c>
      <c r="H1690" s="133">
        <v>9</v>
      </c>
      <c r="I1690" s="20"/>
      <c r="J1690" s="20"/>
      <c r="K1690" s="20"/>
      <c r="L1690" s="20"/>
      <c r="M1690" s="20"/>
      <c r="N1690" s="20"/>
    </row>
    <row r="1691" spans="1:14" x14ac:dyDescent="0.35">
      <c r="A1691" s="214" t="s">
        <v>1334</v>
      </c>
      <c r="B1691" s="214">
        <v>116593</v>
      </c>
      <c r="C1691" s="133" t="s">
        <v>1369</v>
      </c>
      <c r="D1691" s="133" t="s">
        <v>5904</v>
      </c>
      <c r="E1691" s="133" t="s">
        <v>5902</v>
      </c>
      <c r="F1691" s="133" t="s">
        <v>5914</v>
      </c>
      <c r="G1691" s="133">
        <v>0</v>
      </c>
      <c r="H1691" s="133">
        <v>0</v>
      </c>
      <c r="I1691" s="20"/>
      <c r="J1691" s="20"/>
      <c r="K1691" s="20"/>
      <c r="L1691" s="20"/>
      <c r="M1691" s="20"/>
      <c r="N1691" s="20"/>
    </row>
    <row r="1692" spans="1:14" x14ac:dyDescent="0.35">
      <c r="A1692" s="214" t="s">
        <v>1334</v>
      </c>
      <c r="B1692" s="214">
        <v>130316</v>
      </c>
      <c r="C1692" s="133" t="s">
        <v>1370</v>
      </c>
      <c r="D1692" s="133" t="s">
        <v>5904</v>
      </c>
      <c r="E1692" s="133" t="s">
        <v>5906</v>
      </c>
      <c r="F1692" s="133" t="s">
        <v>5906</v>
      </c>
      <c r="G1692" s="133">
        <v>1</v>
      </c>
      <c r="H1692" s="133">
        <v>4</v>
      </c>
      <c r="I1692" s="20"/>
      <c r="J1692" s="20"/>
      <c r="K1692" s="20"/>
      <c r="L1692" s="20"/>
      <c r="M1692" s="20"/>
      <c r="N1692" s="20"/>
    </row>
    <row r="1693" spans="1:14" x14ac:dyDescent="0.35">
      <c r="A1693" s="214" t="s">
        <v>1334</v>
      </c>
      <c r="B1693" s="214">
        <v>131827</v>
      </c>
      <c r="C1693" s="133" t="s">
        <v>1371</v>
      </c>
      <c r="D1693" s="133" t="s">
        <v>5904</v>
      </c>
      <c r="E1693" s="133" t="s">
        <v>5906</v>
      </c>
      <c r="F1693" s="133" t="s">
        <v>5906</v>
      </c>
      <c r="G1693" s="133">
        <v>1</v>
      </c>
      <c r="H1693" s="133">
        <v>2</v>
      </c>
      <c r="I1693" s="20"/>
      <c r="J1693" s="20"/>
      <c r="K1693" s="20"/>
      <c r="L1693" s="20"/>
      <c r="M1693" s="20"/>
      <c r="N1693" s="20"/>
    </row>
    <row r="1694" spans="1:14" x14ac:dyDescent="0.35">
      <c r="A1694" s="214" t="s">
        <v>1334</v>
      </c>
      <c r="B1694" s="214">
        <v>134373</v>
      </c>
      <c r="C1694" s="133" t="s">
        <v>1372</v>
      </c>
      <c r="D1694" s="133" t="s">
        <v>5904</v>
      </c>
      <c r="E1694" s="133" t="s">
        <v>5906</v>
      </c>
      <c r="F1694" s="133" t="s">
        <v>5906</v>
      </c>
      <c r="G1694" s="133">
        <v>0</v>
      </c>
      <c r="H1694" s="133">
        <v>0</v>
      </c>
      <c r="I1694" s="20"/>
      <c r="J1694" s="20"/>
      <c r="K1694" s="20"/>
      <c r="L1694" s="20"/>
      <c r="M1694" s="20"/>
      <c r="N1694" s="20"/>
    </row>
    <row r="1695" spans="1:14" x14ac:dyDescent="0.35">
      <c r="A1695" s="214" t="s">
        <v>1334</v>
      </c>
      <c r="B1695" s="214">
        <v>137163</v>
      </c>
      <c r="C1695" s="133" t="s">
        <v>1376</v>
      </c>
      <c r="D1695" s="133" t="s">
        <v>5904</v>
      </c>
      <c r="E1695" s="133" t="s">
        <v>5907</v>
      </c>
      <c r="F1695" s="133" t="s">
        <v>5917</v>
      </c>
      <c r="G1695" s="133">
        <v>0</v>
      </c>
      <c r="H1695" s="133">
        <v>0</v>
      </c>
      <c r="I1695" s="20"/>
      <c r="J1695" s="20"/>
      <c r="K1695" s="20"/>
      <c r="L1695" s="20"/>
      <c r="M1695" s="20"/>
      <c r="N1695" s="20"/>
    </row>
    <row r="1696" spans="1:14" x14ac:dyDescent="0.35">
      <c r="A1696" s="214" t="s">
        <v>1334</v>
      </c>
      <c r="B1696" s="214">
        <v>138186</v>
      </c>
      <c r="C1696" s="133" t="s">
        <v>1377</v>
      </c>
      <c r="D1696" s="133" t="s">
        <v>5904</v>
      </c>
      <c r="E1696" s="133" t="s">
        <v>5907</v>
      </c>
      <c r="F1696" s="133" t="s">
        <v>5917</v>
      </c>
      <c r="G1696" s="133">
        <v>85</v>
      </c>
      <c r="H1696" s="133">
        <v>62</v>
      </c>
      <c r="I1696" s="20"/>
      <c r="J1696" s="20"/>
      <c r="K1696" s="20"/>
      <c r="L1696" s="20"/>
      <c r="M1696" s="20"/>
      <c r="N1696" s="20"/>
    </row>
    <row r="1697" spans="1:14" x14ac:dyDescent="0.35">
      <c r="A1697" s="214" t="s">
        <v>1334</v>
      </c>
      <c r="B1697" s="214">
        <v>138189</v>
      </c>
      <c r="C1697" s="133" t="s">
        <v>1378</v>
      </c>
      <c r="D1697" s="133" t="s">
        <v>5904</v>
      </c>
      <c r="E1697" s="133" t="s">
        <v>5907</v>
      </c>
      <c r="F1697" s="133" t="s">
        <v>5917</v>
      </c>
      <c r="G1697" s="133">
        <v>65</v>
      </c>
      <c r="H1697" s="133">
        <v>56</v>
      </c>
      <c r="I1697" s="20"/>
      <c r="J1697" s="20"/>
      <c r="K1697" s="20"/>
      <c r="L1697" s="20"/>
      <c r="M1697" s="20"/>
      <c r="N1697" s="20"/>
    </row>
    <row r="1698" spans="1:14" x14ac:dyDescent="0.35">
      <c r="A1698" s="214" t="s">
        <v>1334</v>
      </c>
      <c r="B1698" s="214">
        <v>138471</v>
      </c>
      <c r="C1698" s="133" t="s">
        <v>1379</v>
      </c>
      <c r="D1698" s="133" t="s">
        <v>5904</v>
      </c>
      <c r="E1698" s="133" t="s">
        <v>5907</v>
      </c>
      <c r="F1698" s="133" t="s">
        <v>5917</v>
      </c>
      <c r="G1698" s="133">
        <v>112</v>
      </c>
      <c r="H1698" s="133">
        <v>124</v>
      </c>
      <c r="I1698" s="20"/>
      <c r="J1698" s="20"/>
      <c r="K1698" s="20"/>
      <c r="L1698" s="20"/>
      <c r="M1698" s="20"/>
      <c r="N1698" s="20"/>
    </row>
    <row r="1699" spans="1:14" x14ac:dyDescent="0.35">
      <c r="A1699" s="214" t="s">
        <v>1334</v>
      </c>
      <c r="B1699" s="214">
        <v>138716</v>
      </c>
      <c r="C1699" s="133" t="s">
        <v>1128</v>
      </c>
      <c r="D1699" s="133" t="s">
        <v>5904</v>
      </c>
      <c r="E1699" s="133" t="s">
        <v>5912</v>
      </c>
      <c r="F1699" s="133" t="s">
        <v>5920</v>
      </c>
      <c r="G1699" s="133">
        <v>1</v>
      </c>
      <c r="H1699" s="133">
        <v>5</v>
      </c>
      <c r="I1699" s="20"/>
      <c r="J1699" s="20"/>
      <c r="K1699" s="20"/>
      <c r="L1699" s="20"/>
      <c r="M1699" s="20"/>
      <c r="N1699" s="20"/>
    </row>
    <row r="1700" spans="1:14" x14ac:dyDescent="0.35">
      <c r="A1700" s="214" t="s">
        <v>1334</v>
      </c>
      <c r="B1700" s="214">
        <v>139376</v>
      </c>
      <c r="C1700" s="133" t="s">
        <v>1380</v>
      </c>
      <c r="D1700" s="133" t="s">
        <v>5904</v>
      </c>
      <c r="E1700" s="133" t="s">
        <v>5907</v>
      </c>
      <c r="F1700" s="133" t="s">
        <v>5916</v>
      </c>
      <c r="G1700" s="133">
        <v>36</v>
      </c>
      <c r="H1700" s="133">
        <v>33</v>
      </c>
      <c r="I1700" s="20"/>
      <c r="J1700" s="20"/>
      <c r="K1700" s="20"/>
      <c r="L1700" s="20"/>
      <c r="M1700" s="20"/>
      <c r="N1700" s="20"/>
    </row>
    <row r="1701" spans="1:14" x14ac:dyDescent="0.35">
      <c r="A1701" s="214" t="s">
        <v>1334</v>
      </c>
      <c r="B1701" s="214">
        <v>140898</v>
      </c>
      <c r="C1701" s="133" t="s">
        <v>1382</v>
      </c>
      <c r="D1701" s="133" t="s">
        <v>5904</v>
      </c>
      <c r="E1701" s="133" t="s">
        <v>5907</v>
      </c>
      <c r="F1701" s="133" t="s">
        <v>5917</v>
      </c>
      <c r="G1701" s="133">
        <v>72</v>
      </c>
      <c r="H1701" s="133">
        <v>66</v>
      </c>
      <c r="I1701" s="20"/>
      <c r="J1701" s="20"/>
      <c r="K1701" s="20"/>
      <c r="L1701" s="20"/>
      <c r="M1701" s="20"/>
      <c r="N1701" s="20"/>
    </row>
    <row r="1702" spans="1:14" x14ac:dyDescent="0.35">
      <c r="A1702" s="214" t="s">
        <v>1334</v>
      </c>
      <c r="B1702" s="214">
        <v>140977</v>
      </c>
      <c r="C1702" s="133" t="s">
        <v>1383</v>
      </c>
      <c r="D1702" s="133" t="s">
        <v>5904</v>
      </c>
      <c r="E1702" s="133" t="s">
        <v>5907</v>
      </c>
      <c r="F1702" s="133" t="s">
        <v>5930</v>
      </c>
      <c r="G1702" s="133">
        <v>34</v>
      </c>
      <c r="H1702" s="133">
        <v>42</v>
      </c>
      <c r="I1702" s="20"/>
      <c r="J1702" s="20"/>
      <c r="K1702" s="20"/>
      <c r="L1702" s="20"/>
      <c r="M1702" s="20"/>
      <c r="N1702" s="20"/>
    </row>
    <row r="1703" spans="1:14" x14ac:dyDescent="0.35">
      <c r="A1703" s="214" t="s">
        <v>1334</v>
      </c>
      <c r="B1703" s="214">
        <v>141526</v>
      </c>
      <c r="C1703" s="133" t="s">
        <v>1384</v>
      </c>
      <c r="D1703" s="133" t="s">
        <v>5904</v>
      </c>
      <c r="E1703" s="133" t="s">
        <v>5907</v>
      </c>
      <c r="F1703" s="133" t="s">
        <v>5917</v>
      </c>
      <c r="G1703" s="133">
        <v>0</v>
      </c>
      <c r="H1703" s="133">
        <v>0</v>
      </c>
      <c r="I1703" s="20"/>
      <c r="J1703" s="20"/>
      <c r="K1703" s="20"/>
      <c r="L1703" s="20"/>
      <c r="M1703" s="20"/>
      <c r="N1703" s="20"/>
    </row>
    <row r="1704" spans="1:14" x14ac:dyDescent="0.35">
      <c r="A1704" s="214" t="s">
        <v>1334</v>
      </c>
      <c r="B1704" s="214">
        <v>141735</v>
      </c>
      <c r="C1704" s="133" t="s">
        <v>1385</v>
      </c>
      <c r="D1704" s="133" t="s">
        <v>5904</v>
      </c>
      <c r="E1704" s="133" t="s">
        <v>5907</v>
      </c>
      <c r="F1704" s="133" t="s">
        <v>5917</v>
      </c>
      <c r="G1704" s="133">
        <v>76</v>
      </c>
      <c r="H1704" s="133">
        <v>77</v>
      </c>
      <c r="I1704" s="20"/>
      <c r="J1704" s="20"/>
      <c r="K1704" s="20"/>
      <c r="L1704" s="20"/>
      <c r="M1704" s="20"/>
      <c r="N1704" s="20"/>
    </row>
    <row r="1705" spans="1:14" x14ac:dyDescent="0.35">
      <c r="A1705" s="214" t="s">
        <v>1334</v>
      </c>
      <c r="B1705" s="214">
        <v>141757</v>
      </c>
      <c r="C1705" s="133" t="s">
        <v>1386</v>
      </c>
      <c r="D1705" s="133" t="s">
        <v>5904</v>
      </c>
      <c r="E1705" s="133" t="s">
        <v>5907</v>
      </c>
      <c r="F1705" s="133" t="s">
        <v>5917</v>
      </c>
      <c r="G1705" s="133">
        <v>69</v>
      </c>
      <c r="H1705" s="133">
        <v>71</v>
      </c>
      <c r="I1705" s="20"/>
      <c r="J1705" s="20"/>
      <c r="K1705" s="20"/>
      <c r="L1705" s="20"/>
      <c r="M1705" s="20"/>
      <c r="N1705" s="20"/>
    </row>
    <row r="1706" spans="1:14" x14ac:dyDescent="0.35">
      <c r="A1706" s="214" t="s">
        <v>1334</v>
      </c>
      <c r="B1706" s="214">
        <v>141829</v>
      </c>
      <c r="C1706" s="133" t="s">
        <v>1387</v>
      </c>
      <c r="D1706" s="133" t="s">
        <v>5904</v>
      </c>
      <c r="E1706" s="133" t="s">
        <v>5907</v>
      </c>
      <c r="F1706" s="133" t="s">
        <v>5917</v>
      </c>
      <c r="G1706" s="133">
        <v>83</v>
      </c>
      <c r="H1706" s="133">
        <v>63</v>
      </c>
      <c r="I1706" s="20"/>
      <c r="J1706" s="20"/>
      <c r="K1706" s="20"/>
      <c r="L1706" s="20"/>
      <c r="M1706" s="20"/>
      <c r="N1706" s="20"/>
    </row>
    <row r="1707" spans="1:14" x14ac:dyDescent="0.35">
      <c r="A1707" s="214" t="s">
        <v>1334</v>
      </c>
      <c r="B1707" s="214">
        <v>143642</v>
      </c>
      <c r="C1707" s="133" t="s">
        <v>7019</v>
      </c>
      <c r="D1707" s="133" t="s">
        <v>5904</v>
      </c>
      <c r="E1707" s="133" t="s">
        <v>5902</v>
      </c>
      <c r="F1707" s="133" t="s">
        <v>5914</v>
      </c>
      <c r="G1707" s="133">
        <v>0</v>
      </c>
      <c r="H1707" s="133">
        <v>0</v>
      </c>
      <c r="I1707" s="20"/>
      <c r="J1707" s="20"/>
      <c r="K1707" s="20"/>
      <c r="L1707" s="20"/>
      <c r="M1707" s="20"/>
      <c r="N1707" s="20"/>
    </row>
    <row r="1708" spans="1:14" x14ac:dyDescent="0.35">
      <c r="A1708" s="214" t="s">
        <v>1334</v>
      </c>
      <c r="B1708" s="214">
        <v>145119</v>
      </c>
      <c r="C1708" s="133" t="s">
        <v>1388</v>
      </c>
      <c r="D1708" s="133" t="s">
        <v>5904</v>
      </c>
      <c r="E1708" s="133" t="s">
        <v>5907</v>
      </c>
      <c r="F1708" s="133" t="s">
        <v>5908</v>
      </c>
      <c r="G1708" s="133">
        <v>45</v>
      </c>
      <c r="H1708" s="133">
        <v>47</v>
      </c>
      <c r="I1708" s="20"/>
      <c r="J1708" s="20"/>
      <c r="K1708" s="20"/>
      <c r="L1708" s="20"/>
      <c r="M1708" s="20"/>
      <c r="N1708" s="20"/>
    </row>
    <row r="1709" spans="1:14" x14ac:dyDescent="0.35">
      <c r="A1709" s="214" t="s">
        <v>1334</v>
      </c>
      <c r="B1709" s="214">
        <v>145405</v>
      </c>
      <c r="C1709" s="133" t="s">
        <v>6486</v>
      </c>
      <c r="D1709" s="133" t="s">
        <v>5904</v>
      </c>
      <c r="E1709" s="133" t="s">
        <v>5907</v>
      </c>
      <c r="F1709" s="133" t="s">
        <v>5908</v>
      </c>
      <c r="G1709" s="133">
        <v>44</v>
      </c>
      <c r="H1709" s="133">
        <v>45</v>
      </c>
      <c r="I1709" s="20"/>
      <c r="J1709" s="20"/>
      <c r="K1709" s="20"/>
      <c r="L1709" s="20"/>
      <c r="M1709" s="20"/>
      <c r="N1709" s="20"/>
    </row>
    <row r="1710" spans="1:14" x14ac:dyDescent="0.35">
      <c r="A1710" s="214" t="s">
        <v>1334</v>
      </c>
      <c r="B1710" s="214">
        <v>145811</v>
      </c>
      <c r="C1710" s="133" t="s">
        <v>1339</v>
      </c>
      <c r="D1710" s="133" t="s">
        <v>5904</v>
      </c>
      <c r="E1710" s="133" t="s">
        <v>5907</v>
      </c>
      <c r="F1710" s="133" t="s">
        <v>5917</v>
      </c>
      <c r="G1710" s="133">
        <v>46</v>
      </c>
      <c r="H1710" s="133">
        <v>66</v>
      </c>
      <c r="I1710" s="20"/>
      <c r="J1710" s="20"/>
      <c r="K1710" s="20"/>
      <c r="L1710" s="20"/>
      <c r="M1710" s="20"/>
      <c r="N1710" s="20"/>
    </row>
    <row r="1711" spans="1:14" x14ac:dyDescent="0.35">
      <c r="A1711" s="214" t="s">
        <v>1334</v>
      </c>
      <c r="B1711" s="214">
        <v>146790</v>
      </c>
      <c r="C1711" s="133" t="s">
        <v>7020</v>
      </c>
      <c r="D1711" s="133" t="s">
        <v>5904</v>
      </c>
      <c r="E1711" s="133" t="s">
        <v>5902</v>
      </c>
      <c r="F1711" s="133" t="s">
        <v>5914</v>
      </c>
      <c r="G1711" s="133">
        <v>0</v>
      </c>
      <c r="H1711" s="133">
        <v>0</v>
      </c>
      <c r="I1711" s="20"/>
      <c r="J1711" s="20"/>
      <c r="K1711" s="20"/>
      <c r="L1711" s="20"/>
      <c r="M1711" s="20"/>
      <c r="N1711" s="20"/>
    </row>
    <row r="1712" spans="1:14" x14ac:dyDescent="0.35">
      <c r="A1712" s="214" t="s">
        <v>1334</v>
      </c>
      <c r="B1712" s="214">
        <v>146958</v>
      </c>
      <c r="C1712" s="133" t="s">
        <v>6482</v>
      </c>
      <c r="D1712" s="133" t="s">
        <v>5904</v>
      </c>
      <c r="E1712" s="133" t="s">
        <v>5906</v>
      </c>
      <c r="F1712" s="133" t="s">
        <v>5928</v>
      </c>
      <c r="G1712" s="133">
        <v>0</v>
      </c>
      <c r="H1712" s="133">
        <v>0</v>
      </c>
      <c r="I1712" s="20"/>
      <c r="J1712" s="20"/>
      <c r="K1712" s="20"/>
      <c r="L1712" s="20"/>
      <c r="M1712" s="20"/>
      <c r="N1712" s="20"/>
    </row>
    <row r="1713" spans="1:14" x14ac:dyDescent="0.35">
      <c r="A1713" s="214" t="s">
        <v>1334</v>
      </c>
      <c r="B1713" s="214">
        <v>147087</v>
      </c>
      <c r="C1713" s="133" t="s">
        <v>7021</v>
      </c>
      <c r="D1713" s="133" t="s">
        <v>5905</v>
      </c>
      <c r="E1713" s="133" t="s">
        <v>5912</v>
      </c>
      <c r="F1713" s="133" t="s">
        <v>5925</v>
      </c>
      <c r="G1713" s="133">
        <v>1</v>
      </c>
      <c r="H1713" s="133">
        <v>4</v>
      </c>
      <c r="I1713" s="20"/>
      <c r="J1713" s="20"/>
      <c r="K1713" s="20"/>
      <c r="L1713" s="20"/>
      <c r="M1713" s="20"/>
      <c r="N1713" s="20"/>
    </row>
    <row r="1714" spans="1:14" x14ac:dyDescent="0.35">
      <c r="A1714" s="214" t="s">
        <v>1334</v>
      </c>
      <c r="B1714" s="214">
        <v>147214</v>
      </c>
      <c r="C1714" s="133" t="s">
        <v>6484</v>
      </c>
      <c r="D1714" s="133" t="s">
        <v>5904</v>
      </c>
      <c r="E1714" s="133" t="s">
        <v>5907</v>
      </c>
      <c r="F1714" s="133" t="s">
        <v>5908</v>
      </c>
      <c r="G1714" s="133">
        <v>84</v>
      </c>
      <c r="H1714" s="133">
        <v>75</v>
      </c>
      <c r="I1714" s="20"/>
      <c r="J1714" s="20"/>
      <c r="K1714" s="20"/>
      <c r="L1714" s="20"/>
      <c r="M1714" s="20"/>
      <c r="N1714" s="20"/>
    </row>
    <row r="1715" spans="1:14" x14ac:dyDescent="0.35">
      <c r="A1715" s="214" t="s">
        <v>1334</v>
      </c>
      <c r="B1715" s="214">
        <v>147291</v>
      </c>
      <c r="C1715" s="133" t="s">
        <v>7022</v>
      </c>
      <c r="D1715" s="133" t="s">
        <v>5904</v>
      </c>
      <c r="E1715" s="133" t="s">
        <v>5907</v>
      </c>
      <c r="F1715" s="133" t="s">
        <v>5917</v>
      </c>
      <c r="G1715" s="133">
        <v>110</v>
      </c>
      <c r="H1715" s="133">
        <v>80</v>
      </c>
      <c r="I1715" s="20"/>
      <c r="J1715" s="20"/>
      <c r="K1715" s="20"/>
      <c r="L1715" s="20"/>
      <c r="M1715" s="20"/>
      <c r="N1715" s="20"/>
    </row>
    <row r="1716" spans="1:14" x14ac:dyDescent="0.35">
      <c r="A1716" s="214" t="s">
        <v>1334</v>
      </c>
      <c r="B1716" s="214">
        <v>147443</v>
      </c>
      <c r="C1716" s="133" t="s">
        <v>6485</v>
      </c>
      <c r="D1716" s="133" t="s">
        <v>5904</v>
      </c>
      <c r="E1716" s="133" t="s">
        <v>5907</v>
      </c>
      <c r="F1716" s="133" t="s">
        <v>5908</v>
      </c>
      <c r="G1716" s="133">
        <v>129</v>
      </c>
      <c r="H1716" s="133">
        <v>128</v>
      </c>
      <c r="I1716" s="20"/>
      <c r="J1716" s="20"/>
      <c r="K1716" s="20"/>
      <c r="L1716" s="20"/>
      <c r="M1716" s="20"/>
      <c r="N1716" s="20"/>
    </row>
    <row r="1717" spans="1:14" x14ac:dyDescent="0.35">
      <c r="A1717" s="214" t="s">
        <v>1334</v>
      </c>
      <c r="B1717" s="214">
        <v>147904</v>
      </c>
      <c r="C1717" s="133" t="s">
        <v>6144</v>
      </c>
      <c r="D1717" s="133" t="s">
        <v>5904</v>
      </c>
      <c r="E1717" s="133" t="s">
        <v>5907</v>
      </c>
      <c r="F1717" s="133" t="s">
        <v>5917</v>
      </c>
      <c r="G1717" s="133">
        <v>97</v>
      </c>
      <c r="H1717" s="133">
        <v>81</v>
      </c>
      <c r="I1717" s="20"/>
      <c r="J1717" s="20"/>
      <c r="K1717" s="20"/>
      <c r="L1717" s="20"/>
      <c r="M1717" s="20"/>
      <c r="N1717" s="20"/>
    </row>
    <row r="1718" spans="1:14" x14ac:dyDescent="0.35">
      <c r="A1718" s="214" t="s">
        <v>1334</v>
      </c>
      <c r="B1718" s="214">
        <v>148163</v>
      </c>
      <c r="C1718" s="133" t="s">
        <v>1342</v>
      </c>
      <c r="D1718" s="133" t="s">
        <v>5904</v>
      </c>
      <c r="E1718" s="133" t="s">
        <v>5907</v>
      </c>
      <c r="F1718" s="133" t="s">
        <v>5917</v>
      </c>
      <c r="G1718" s="133">
        <v>67</v>
      </c>
      <c r="H1718" s="133">
        <v>77</v>
      </c>
      <c r="I1718" s="20"/>
      <c r="J1718" s="20"/>
      <c r="K1718" s="20"/>
      <c r="L1718" s="20"/>
      <c r="M1718" s="20"/>
      <c r="N1718" s="20"/>
    </row>
    <row r="1719" spans="1:14" x14ac:dyDescent="0.35">
      <c r="A1719" s="214" t="s">
        <v>1389</v>
      </c>
      <c r="B1719" s="214">
        <v>103854</v>
      </c>
      <c r="C1719" s="133" t="s">
        <v>1391</v>
      </c>
      <c r="D1719" s="133" t="s">
        <v>5904</v>
      </c>
      <c r="E1719" s="133" t="s">
        <v>5907</v>
      </c>
      <c r="F1719" s="133" t="s">
        <v>5910</v>
      </c>
      <c r="G1719" s="133">
        <v>107</v>
      </c>
      <c r="H1719" s="133">
        <v>98</v>
      </c>
      <c r="I1719" s="20"/>
      <c r="J1719" s="20"/>
      <c r="K1719" s="20"/>
      <c r="L1719" s="20"/>
      <c r="M1719" s="20"/>
      <c r="N1719" s="20"/>
    </row>
    <row r="1720" spans="1:14" x14ac:dyDescent="0.35">
      <c r="A1720" s="214" t="s">
        <v>1389</v>
      </c>
      <c r="B1720" s="214">
        <v>103855</v>
      </c>
      <c r="C1720" s="133" t="s">
        <v>1392</v>
      </c>
      <c r="D1720" s="133" t="s">
        <v>5904</v>
      </c>
      <c r="E1720" s="133" t="s">
        <v>5907</v>
      </c>
      <c r="F1720" s="133" t="s">
        <v>5910</v>
      </c>
      <c r="G1720" s="133">
        <v>123</v>
      </c>
      <c r="H1720" s="133">
        <v>102</v>
      </c>
      <c r="I1720" s="20"/>
      <c r="J1720" s="20"/>
      <c r="K1720" s="20"/>
      <c r="L1720" s="20"/>
      <c r="M1720" s="20"/>
      <c r="N1720" s="20"/>
    </row>
    <row r="1721" spans="1:14" x14ac:dyDescent="0.35">
      <c r="A1721" s="214" t="s">
        <v>1389</v>
      </c>
      <c r="B1721" s="214">
        <v>103858</v>
      </c>
      <c r="C1721" s="133" t="s">
        <v>1393</v>
      </c>
      <c r="D1721" s="133" t="s">
        <v>5904</v>
      </c>
      <c r="E1721" s="133" t="s">
        <v>5907</v>
      </c>
      <c r="F1721" s="133" t="s">
        <v>5910</v>
      </c>
      <c r="G1721" s="133">
        <v>72</v>
      </c>
      <c r="H1721" s="133">
        <v>106</v>
      </c>
      <c r="I1721" s="20"/>
      <c r="J1721" s="20"/>
      <c r="K1721" s="20"/>
      <c r="L1721" s="20"/>
      <c r="M1721" s="20"/>
      <c r="N1721" s="20"/>
    </row>
    <row r="1722" spans="1:14" x14ac:dyDescent="0.35">
      <c r="A1722" s="214" t="s">
        <v>1389</v>
      </c>
      <c r="B1722" s="214">
        <v>103870</v>
      </c>
      <c r="C1722" s="133" t="s">
        <v>1394</v>
      </c>
      <c r="D1722" s="133" t="s">
        <v>5905</v>
      </c>
      <c r="E1722" s="133" t="s">
        <v>5907</v>
      </c>
      <c r="F1722" s="133" t="s">
        <v>5911</v>
      </c>
      <c r="G1722" s="133">
        <v>0</v>
      </c>
      <c r="H1722" s="133">
        <v>79</v>
      </c>
      <c r="I1722" s="20"/>
      <c r="J1722" s="20"/>
      <c r="K1722" s="20"/>
      <c r="L1722" s="20"/>
      <c r="M1722" s="20"/>
      <c r="N1722" s="20"/>
    </row>
    <row r="1723" spans="1:14" x14ac:dyDescent="0.35">
      <c r="A1723" s="214" t="s">
        <v>1389</v>
      </c>
      <c r="B1723" s="214">
        <v>103876</v>
      </c>
      <c r="C1723" s="133" t="s">
        <v>1395</v>
      </c>
      <c r="D1723" s="133" t="s">
        <v>5904</v>
      </c>
      <c r="E1723" s="133" t="s">
        <v>5902</v>
      </c>
      <c r="F1723" s="133" t="s">
        <v>5903</v>
      </c>
      <c r="G1723" s="133">
        <v>0</v>
      </c>
      <c r="H1723" s="133">
        <v>0</v>
      </c>
      <c r="I1723" s="20"/>
      <c r="J1723" s="20"/>
      <c r="K1723" s="20"/>
      <c r="L1723" s="20"/>
      <c r="M1723" s="20"/>
      <c r="N1723" s="20"/>
    </row>
    <row r="1724" spans="1:14" x14ac:dyDescent="0.35">
      <c r="A1724" s="214" t="s">
        <v>1389</v>
      </c>
      <c r="B1724" s="214">
        <v>103877</v>
      </c>
      <c r="C1724" s="133" t="s">
        <v>1396</v>
      </c>
      <c r="D1724" s="133" t="s">
        <v>5904</v>
      </c>
      <c r="E1724" s="133" t="s">
        <v>5912</v>
      </c>
      <c r="F1724" s="133" t="s">
        <v>5913</v>
      </c>
      <c r="G1724" s="133">
        <v>8</v>
      </c>
      <c r="H1724" s="133">
        <v>25</v>
      </c>
      <c r="I1724" s="20"/>
      <c r="J1724" s="20"/>
      <c r="K1724" s="20"/>
      <c r="L1724" s="20"/>
      <c r="M1724" s="20"/>
      <c r="N1724" s="20"/>
    </row>
    <row r="1725" spans="1:14" x14ac:dyDescent="0.35">
      <c r="A1725" s="214" t="s">
        <v>1389</v>
      </c>
      <c r="B1725" s="214">
        <v>103878</v>
      </c>
      <c r="C1725" s="133" t="s">
        <v>1397</v>
      </c>
      <c r="D1725" s="133" t="s">
        <v>5904</v>
      </c>
      <c r="E1725" s="133" t="s">
        <v>5912</v>
      </c>
      <c r="F1725" s="133" t="s">
        <v>5915</v>
      </c>
      <c r="G1725" s="133">
        <v>4</v>
      </c>
      <c r="H1725" s="133">
        <v>11</v>
      </c>
      <c r="I1725" s="20"/>
      <c r="J1725" s="20"/>
      <c r="K1725" s="20"/>
      <c r="L1725" s="20"/>
      <c r="M1725" s="20"/>
      <c r="N1725" s="20"/>
    </row>
    <row r="1726" spans="1:14" x14ac:dyDescent="0.35">
      <c r="A1726" s="214" t="s">
        <v>1389</v>
      </c>
      <c r="B1726" s="214">
        <v>103879</v>
      </c>
      <c r="C1726" s="133" t="s">
        <v>7023</v>
      </c>
      <c r="D1726" s="133" t="s">
        <v>5904</v>
      </c>
      <c r="E1726" s="133" t="s">
        <v>5912</v>
      </c>
      <c r="F1726" s="133" t="s">
        <v>5915</v>
      </c>
      <c r="G1726" s="133">
        <v>0</v>
      </c>
      <c r="H1726" s="133">
        <v>0</v>
      </c>
      <c r="I1726" s="20"/>
      <c r="J1726" s="20"/>
      <c r="K1726" s="20"/>
      <c r="L1726" s="20"/>
      <c r="M1726" s="20"/>
      <c r="N1726" s="20"/>
    </row>
    <row r="1727" spans="1:14" x14ac:dyDescent="0.35">
      <c r="A1727" s="214" t="s">
        <v>1389</v>
      </c>
      <c r="B1727" s="214">
        <v>103880</v>
      </c>
      <c r="C1727" s="133" t="s">
        <v>1398</v>
      </c>
      <c r="D1727" s="133" t="s">
        <v>5904</v>
      </c>
      <c r="E1727" s="133" t="s">
        <v>5912</v>
      </c>
      <c r="F1727" s="133" t="s">
        <v>5915</v>
      </c>
      <c r="G1727" s="133">
        <v>1</v>
      </c>
      <c r="H1727" s="133">
        <v>7</v>
      </c>
      <c r="I1727" s="20"/>
      <c r="J1727" s="20"/>
      <c r="K1727" s="20"/>
      <c r="L1727" s="20"/>
      <c r="M1727" s="20"/>
      <c r="N1727" s="20"/>
    </row>
    <row r="1728" spans="1:14" x14ac:dyDescent="0.35">
      <c r="A1728" s="214" t="s">
        <v>1389</v>
      </c>
      <c r="B1728" s="214">
        <v>103881</v>
      </c>
      <c r="C1728" s="133" t="s">
        <v>1399</v>
      </c>
      <c r="D1728" s="133" t="s">
        <v>5904</v>
      </c>
      <c r="E1728" s="133" t="s">
        <v>5912</v>
      </c>
      <c r="F1728" s="133" t="s">
        <v>5913</v>
      </c>
      <c r="G1728" s="133">
        <v>2</v>
      </c>
      <c r="H1728" s="133">
        <v>7</v>
      </c>
      <c r="I1728" s="20"/>
      <c r="J1728" s="20"/>
      <c r="K1728" s="20"/>
      <c r="L1728" s="20"/>
      <c r="M1728" s="20"/>
      <c r="N1728" s="20"/>
    </row>
    <row r="1729" spans="1:14" x14ac:dyDescent="0.35">
      <c r="A1729" s="214" t="s">
        <v>1389</v>
      </c>
      <c r="B1729" s="214">
        <v>103882</v>
      </c>
      <c r="C1729" s="133" t="s">
        <v>1400</v>
      </c>
      <c r="D1729" s="133" t="s">
        <v>5905</v>
      </c>
      <c r="E1729" s="133" t="s">
        <v>5912</v>
      </c>
      <c r="F1729" s="133" t="s">
        <v>5915</v>
      </c>
      <c r="G1729" s="133">
        <v>0</v>
      </c>
      <c r="H1729" s="133">
        <v>6</v>
      </c>
      <c r="I1729" s="20"/>
      <c r="J1729" s="20"/>
      <c r="K1729" s="20"/>
      <c r="L1729" s="20"/>
      <c r="M1729" s="20"/>
      <c r="N1729" s="20"/>
    </row>
    <row r="1730" spans="1:14" x14ac:dyDescent="0.35">
      <c r="A1730" s="214" t="s">
        <v>1389</v>
      </c>
      <c r="B1730" s="214">
        <v>103883</v>
      </c>
      <c r="C1730" s="133" t="s">
        <v>1401</v>
      </c>
      <c r="D1730" s="133" t="s">
        <v>5904</v>
      </c>
      <c r="E1730" s="133" t="s">
        <v>5912</v>
      </c>
      <c r="F1730" s="133" t="s">
        <v>5915</v>
      </c>
      <c r="G1730" s="133">
        <v>0</v>
      </c>
      <c r="H1730" s="133">
        <v>5</v>
      </c>
      <c r="I1730" s="20"/>
      <c r="J1730" s="20"/>
      <c r="K1730" s="20"/>
      <c r="L1730" s="20"/>
      <c r="M1730" s="20"/>
      <c r="N1730" s="20"/>
    </row>
    <row r="1731" spans="1:14" x14ac:dyDescent="0.35">
      <c r="A1731" s="214" t="s">
        <v>1389</v>
      </c>
      <c r="B1731" s="214">
        <v>134768</v>
      </c>
      <c r="C1731" s="133" t="s">
        <v>1402</v>
      </c>
      <c r="D1731" s="133" t="s">
        <v>5904</v>
      </c>
      <c r="E1731" s="133" t="s">
        <v>5906</v>
      </c>
      <c r="F1731" s="133" t="s">
        <v>5906</v>
      </c>
      <c r="G1731" s="133">
        <v>0</v>
      </c>
      <c r="H1731" s="133">
        <v>2</v>
      </c>
      <c r="I1731" s="20"/>
      <c r="J1731" s="20"/>
      <c r="K1731" s="20"/>
      <c r="L1731" s="20"/>
      <c r="M1731" s="20"/>
      <c r="N1731" s="20"/>
    </row>
    <row r="1732" spans="1:14" x14ac:dyDescent="0.35">
      <c r="A1732" s="214" t="s">
        <v>1389</v>
      </c>
      <c r="B1732" s="214">
        <v>136618</v>
      </c>
      <c r="C1732" s="133" t="s">
        <v>1403</v>
      </c>
      <c r="D1732" s="133" t="s">
        <v>5904</v>
      </c>
      <c r="E1732" s="133" t="s">
        <v>5907</v>
      </c>
      <c r="F1732" s="133" t="s">
        <v>5917</v>
      </c>
      <c r="G1732" s="133">
        <v>141</v>
      </c>
      <c r="H1732" s="133">
        <v>143</v>
      </c>
      <c r="I1732" s="20"/>
      <c r="J1732" s="20"/>
      <c r="K1732" s="20"/>
      <c r="L1732" s="20"/>
      <c r="M1732" s="20"/>
      <c r="N1732" s="20"/>
    </row>
    <row r="1733" spans="1:14" x14ac:dyDescent="0.35">
      <c r="A1733" s="214" t="s">
        <v>1389</v>
      </c>
      <c r="B1733" s="214">
        <v>137390</v>
      </c>
      <c r="C1733" s="133" t="s">
        <v>6145</v>
      </c>
      <c r="D1733" s="133" t="s">
        <v>5904</v>
      </c>
      <c r="E1733" s="133" t="s">
        <v>5907</v>
      </c>
      <c r="F1733" s="133" t="s">
        <v>5917</v>
      </c>
      <c r="G1733" s="133">
        <v>50</v>
      </c>
      <c r="H1733" s="133">
        <v>57</v>
      </c>
      <c r="I1733" s="20"/>
      <c r="J1733" s="20"/>
      <c r="K1733" s="20"/>
      <c r="L1733" s="20"/>
      <c r="M1733" s="20"/>
      <c r="N1733" s="20"/>
    </row>
    <row r="1734" spans="1:14" x14ac:dyDescent="0.35">
      <c r="A1734" s="214" t="s">
        <v>1389</v>
      </c>
      <c r="B1734" s="214">
        <v>137571</v>
      </c>
      <c r="C1734" s="133" t="s">
        <v>1404</v>
      </c>
      <c r="D1734" s="133" t="s">
        <v>5904</v>
      </c>
      <c r="E1734" s="133" t="s">
        <v>5902</v>
      </c>
      <c r="F1734" s="133" t="s">
        <v>5903</v>
      </c>
      <c r="G1734" s="133">
        <v>0</v>
      </c>
      <c r="H1734" s="133">
        <v>0</v>
      </c>
      <c r="I1734" s="20"/>
      <c r="J1734" s="20"/>
      <c r="K1734" s="20"/>
      <c r="L1734" s="20"/>
      <c r="M1734" s="20"/>
      <c r="N1734" s="20"/>
    </row>
    <row r="1735" spans="1:14" x14ac:dyDescent="0.35">
      <c r="A1735" s="214" t="s">
        <v>1389</v>
      </c>
      <c r="B1735" s="214">
        <v>137705</v>
      </c>
      <c r="C1735" s="133" t="s">
        <v>5150</v>
      </c>
      <c r="D1735" s="133" t="s">
        <v>5904</v>
      </c>
      <c r="E1735" s="133" t="s">
        <v>5907</v>
      </c>
      <c r="F1735" s="133" t="s">
        <v>5917</v>
      </c>
      <c r="G1735" s="133">
        <v>101</v>
      </c>
      <c r="H1735" s="133">
        <v>99</v>
      </c>
      <c r="I1735" s="20"/>
      <c r="J1735" s="20"/>
      <c r="K1735" s="20"/>
      <c r="L1735" s="20"/>
      <c r="M1735" s="20"/>
      <c r="N1735" s="20"/>
    </row>
    <row r="1736" spans="1:14" x14ac:dyDescent="0.35">
      <c r="A1736" s="214" t="s">
        <v>1389</v>
      </c>
      <c r="B1736" s="214">
        <v>137773</v>
      </c>
      <c r="C1736" s="133" t="s">
        <v>6488</v>
      </c>
      <c r="D1736" s="133" t="s">
        <v>5904</v>
      </c>
      <c r="E1736" s="133" t="s">
        <v>5907</v>
      </c>
      <c r="F1736" s="133" t="s">
        <v>5917</v>
      </c>
      <c r="G1736" s="133">
        <v>79</v>
      </c>
      <c r="H1736" s="133">
        <v>104</v>
      </c>
      <c r="I1736" s="20"/>
      <c r="J1736" s="20"/>
      <c r="K1736" s="20"/>
      <c r="L1736" s="20"/>
      <c r="M1736" s="20"/>
      <c r="N1736" s="20"/>
    </row>
    <row r="1737" spans="1:14" x14ac:dyDescent="0.35">
      <c r="A1737" s="214" t="s">
        <v>1389</v>
      </c>
      <c r="B1737" s="214">
        <v>137812</v>
      </c>
      <c r="C1737" s="133" t="s">
        <v>1405</v>
      </c>
      <c r="D1737" s="133" t="s">
        <v>5904</v>
      </c>
      <c r="E1737" s="133" t="s">
        <v>5907</v>
      </c>
      <c r="F1737" s="133" t="s">
        <v>5917</v>
      </c>
      <c r="G1737" s="133">
        <v>114</v>
      </c>
      <c r="H1737" s="133">
        <v>137</v>
      </c>
      <c r="I1737" s="20"/>
      <c r="J1737" s="20"/>
      <c r="K1737" s="20"/>
      <c r="L1737" s="20"/>
      <c r="M1737" s="20"/>
      <c r="N1737" s="20"/>
    </row>
    <row r="1738" spans="1:14" x14ac:dyDescent="0.35">
      <c r="A1738" s="214" t="s">
        <v>1389</v>
      </c>
      <c r="B1738" s="214">
        <v>139872</v>
      </c>
      <c r="C1738" s="133" t="s">
        <v>1406</v>
      </c>
      <c r="D1738" s="133" t="s">
        <v>5904</v>
      </c>
      <c r="E1738" s="133" t="s">
        <v>5907</v>
      </c>
      <c r="F1738" s="133" t="s">
        <v>5917</v>
      </c>
      <c r="G1738" s="133">
        <v>116</v>
      </c>
      <c r="H1738" s="133">
        <v>131</v>
      </c>
      <c r="I1738" s="20"/>
      <c r="J1738" s="20"/>
      <c r="K1738" s="20"/>
      <c r="L1738" s="20"/>
      <c r="M1738" s="20"/>
      <c r="N1738" s="20"/>
    </row>
    <row r="1739" spans="1:14" x14ac:dyDescent="0.35">
      <c r="A1739" s="214" t="s">
        <v>1389</v>
      </c>
      <c r="B1739" s="214">
        <v>140126</v>
      </c>
      <c r="C1739" s="133" t="s">
        <v>1407</v>
      </c>
      <c r="D1739" s="133" t="s">
        <v>5904</v>
      </c>
      <c r="E1739" s="133" t="s">
        <v>5907</v>
      </c>
      <c r="F1739" s="133" t="s">
        <v>5917</v>
      </c>
      <c r="G1739" s="133">
        <v>77</v>
      </c>
      <c r="H1739" s="133">
        <v>68</v>
      </c>
      <c r="I1739" s="20"/>
      <c r="J1739" s="20"/>
      <c r="K1739" s="20"/>
      <c r="L1739" s="20"/>
      <c r="M1739" s="20"/>
      <c r="N1739" s="20"/>
    </row>
    <row r="1740" spans="1:14" x14ac:dyDescent="0.35">
      <c r="A1740" s="214" t="s">
        <v>1389</v>
      </c>
      <c r="B1740" s="214">
        <v>141325</v>
      </c>
      <c r="C1740" s="133" t="s">
        <v>1408</v>
      </c>
      <c r="D1740" s="133" t="s">
        <v>5904</v>
      </c>
      <c r="E1740" s="133" t="s">
        <v>5907</v>
      </c>
      <c r="F1740" s="133" t="s">
        <v>5908</v>
      </c>
      <c r="G1740" s="133">
        <v>104</v>
      </c>
      <c r="H1740" s="133">
        <v>100</v>
      </c>
      <c r="I1740" s="20"/>
      <c r="J1740" s="20"/>
      <c r="K1740" s="20"/>
      <c r="L1740" s="20"/>
      <c r="M1740" s="20"/>
      <c r="N1740" s="20"/>
    </row>
    <row r="1741" spans="1:14" x14ac:dyDescent="0.35">
      <c r="A1741" s="214" t="s">
        <v>1389</v>
      </c>
      <c r="B1741" s="214">
        <v>141560</v>
      </c>
      <c r="C1741" s="133" t="s">
        <v>6487</v>
      </c>
      <c r="D1741" s="133" t="s">
        <v>5904</v>
      </c>
      <c r="E1741" s="133" t="s">
        <v>5902</v>
      </c>
      <c r="F1741" s="133" t="s">
        <v>5903</v>
      </c>
      <c r="G1741" s="133">
        <v>0</v>
      </c>
      <c r="H1741" s="133">
        <v>0</v>
      </c>
      <c r="I1741" s="20"/>
      <c r="J1741" s="20"/>
      <c r="K1741" s="20"/>
      <c r="L1741" s="20"/>
      <c r="M1741" s="20"/>
      <c r="N1741" s="20"/>
    </row>
    <row r="1742" spans="1:14" x14ac:dyDescent="0.35">
      <c r="A1742" s="214" t="s">
        <v>1389</v>
      </c>
      <c r="B1742" s="214">
        <v>141570</v>
      </c>
      <c r="C1742" s="133" t="s">
        <v>1409</v>
      </c>
      <c r="D1742" s="133" t="s">
        <v>5904</v>
      </c>
      <c r="E1742" s="133" t="s">
        <v>5907</v>
      </c>
      <c r="F1742" s="133" t="s">
        <v>5917</v>
      </c>
      <c r="G1742" s="133">
        <v>105</v>
      </c>
      <c r="H1742" s="133">
        <v>114</v>
      </c>
      <c r="I1742" s="20"/>
      <c r="J1742" s="20"/>
      <c r="K1742" s="20"/>
      <c r="L1742" s="20"/>
      <c r="M1742" s="20"/>
      <c r="N1742" s="20"/>
    </row>
    <row r="1743" spans="1:14" x14ac:dyDescent="0.35">
      <c r="A1743" s="214" t="s">
        <v>1389</v>
      </c>
      <c r="B1743" s="214">
        <v>141712</v>
      </c>
      <c r="C1743" s="133" t="s">
        <v>1410</v>
      </c>
      <c r="D1743" s="133" t="s">
        <v>5904</v>
      </c>
      <c r="E1743" s="133" t="s">
        <v>5907</v>
      </c>
      <c r="F1743" s="133" t="s">
        <v>5917</v>
      </c>
      <c r="G1743" s="133">
        <v>54</v>
      </c>
      <c r="H1743" s="133">
        <v>47</v>
      </c>
      <c r="I1743" s="20"/>
      <c r="J1743" s="20"/>
      <c r="K1743" s="20"/>
      <c r="L1743" s="20"/>
      <c r="M1743" s="20"/>
      <c r="N1743" s="20"/>
    </row>
    <row r="1744" spans="1:14" x14ac:dyDescent="0.35">
      <c r="A1744" s="214" t="s">
        <v>1389</v>
      </c>
      <c r="B1744" s="214">
        <v>143582</v>
      </c>
      <c r="C1744" s="133" t="s">
        <v>1411</v>
      </c>
      <c r="D1744" s="133" t="s">
        <v>5904</v>
      </c>
      <c r="E1744" s="133" t="s">
        <v>5907</v>
      </c>
      <c r="F1744" s="133" t="s">
        <v>5917</v>
      </c>
      <c r="G1744" s="133">
        <v>106</v>
      </c>
      <c r="H1744" s="133">
        <v>103</v>
      </c>
      <c r="I1744" s="20"/>
      <c r="J1744" s="20"/>
      <c r="K1744" s="20"/>
      <c r="L1744" s="20"/>
      <c r="M1744" s="20"/>
      <c r="N1744" s="20"/>
    </row>
    <row r="1745" spans="1:14" x14ac:dyDescent="0.35">
      <c r="A1745" s="214" t="s">
        <v>1389</v>
      </c>
      <c r="B1745" s="214">
        <v>143818</v>
      </c>
      <c r="C1745" s="133" t="s">
        <v>1412</v>
      </c>
      <c r="D1745" s="133" t="s">
        <v>5904</v>
      </c>
      <c r="E1745" s="133" t="s">
        <v>5907</v>
      </c>
      <c r="F1745" s="133" t="s">
        <v>5908</v>
      </c>
      <c r="G1745" s="133">
        <v>79</v>
      </c>
      <c r="H1745" s="133">
        <v>100</v>
      </c>
      <c r="I1745" s="20"/>
      <c r="J1745" s="20"/>
      <c r="K1745" s="20"/>
      <c r="L1745" s="20"/>
      <c r="M1745" s="20"/>
      <c r="N1745" s="20"/>
    </row>
    <row r="1746" spans="1:14" x14ac:dyDescent="0.35">
      <c r="A1746" s="214" t="s">
        <v>1389</v>
      </c>
      <c r="B1746" s="214">
        <v>144374</v>
      </c>
      <c r="C1746" s="133" t="s">
        <v>1413</v>
      </c>
      <c r="D1746" s="133" t="s">
        <v>5904</v>
      </c>
      <c r="E1746" s="133" t="s">
        <v>5902</v>
      </c>
      <c r="F1746" s="133" t="s">
        <v>5914</v>
      </c>
      <c r="G1746" s="133">
        <v>0</v>
      </c>
      <c r="H1746" s="133">
        <v>0</v>
      </c>
      <c r="I1746" s="20"/>
      <c r="J1746" s="20"/>
      <c r="K1746" s="20"/>
      <c r="L1746" s="20"/>
      <c r="M1746" s="20"/>
      <c r="N1746" s="20"/>
    </row>
    <row r="1747" spans="1:14" x14ac:dyDescent="0.35">
      <c r="A1747" s="214" t="s">
        <v>1389</v>
      </c>
      <c r="B1747" s="214">
        <v>144657</v>
      </c>
      <c r="C1747" s="133" t="s">
        <v>6146</v>
      </c>
      <c r="D1747" s="133" t="s">
        <v>5904</v>
      </c>
      <c r="E1747" s="133" t="s">
        <v>5907</v>
      </c>
      <c r="F1747" s="133" t="s">
        <v>5917</v>
      </c>
      <c r="G1747" s="133">
        <v>87</v>
      </c>
      <c r="H1747" s="133">
        <v>76</v>
      </c>
      <c r="I1747" s="20"/>
      <c r="J1747" s="20"/>
      <c r="K1747" s="20"/>
      <c r="L1747" s="20"/>
      <c r="M1747" s="20"/>
      <c r="N1747" s="20"/>
    </row>
    <row r="1748" spans="1:14" x14ac:dyDescent="0.35">
      <c r="A1748" s="214" t="s">
        <v>1389</v>
      </c>
      <c r="B1748" s="214">
        <v>144952</v>
      </c>
      <c r="C1748" s="133" t="s">
        <v>6147</v>
      </c>
      <c r="D1748" s="133" t="s">
        <v>5904</v>
      </c>
      <c r="E1748" s="133" t="s">
        <v>5907</v>
      </c>
      <c r="F1748" s="133" t="s">
        <v>5908</v>
      </c>
      <c r="G1748" s="133">
        <v>92</v>
      </c>
      <c r="H1748" s="133">
        <v>86</v>
      </c>
      <c r="I1748" s="20"/>
      <c r="J1748" s="20"/>
      <c r="K1748" s="20"/>
      <c r="L1748" s="20"/>
      <c r="M1748" s="20"/>
      <c r="N1748" s="20"/>
    </row>
    <row r="1749" spans="1:14" x14ac:dyDescent="0.35">
      <c r="A1749" s="214" t="s">
        <v>1389</v>
      </c>
      <c r="B1749" s="214">
        <v>145563</v>
      </c>
      <c r="C1749" s="133" t="s">
        <v>7024</v>
      </c>
      <c r="D1749" s="133" t="s">
        <v>5904</v>
      </c>
      <c r="E1749" s="133" t="s">
        <v>5902</v>
      </c>
      <c r="F1749" s="133" t="s">
        <v>5914</v>
      </c>
      <c r="G1749" s="133">
        <v>0</v>
      </c>
      <c r="H1749" s="133">
        <v>0</v>
      </c>
      <c r="I1749" s="20"/>
      <c r="J1749" s="20"/>
      <c r="K1749" s="20"/>
      <c r="L1749" s="20"/>
      <c r="M1749" s="20"/>
      <c r="N1749" s="20"/>
    </row>
    <row r="1750" spans="1:14" x14ac:dyDescent="0.35">
      <c r="A1750" s="214" t="s">
        <v>1389</v>
      </c>
      <c r="B1750" s="214">
        <v>145593</v>
      </c>
      <c r="C1750" s="133" t="s">
        <v>6148</v>
      </c>
      <c r="D1750" s="133" t="s">
        <v>5904</v>
      </c>
      <c r="E1750" s="133" t="s">
        <v>5907</v>
      </c>
      <c r="F1750" s="133" t="s">
        <v>5917</v>
      </c>
      <c r="G1750" s="133">
        <v>63</v>
      </c>
      <c r="H1750" s="133">
        <v>59</v>
      </c>
      <c r="I1750" s="20"/>
      <c r="J1750" s="20"/>
      <c r="K1750" s="20"/>
      <c r="L1750" s="20"/>
      <c r="M1750" s="20"/>
      <c r="N1750" s="20"/>
    </row>
    <row r="1751" spans="1:14" x14ac:dyDescent="0.35">
      <c r="A1751" s="214" t="s">
        <v>1389</v>
      </c>
      <c r="B1751" s="214">
        <v>147479</v>
      </c>
      <c r="C1751" s="133" t="s">
        <v>1390</v>
      </c>
      <c r="D1751" s="133" t="s">
        <v>5904</v>
      </c>
      <c r="E1751" s="133" t="s">
        <v>5906</v>
      </c>
      <c r="F1751" s="133" t="s">
        <v>5921</v>
      </c>
      <c r="G1751" s="133">
        <v>0</v>
      </c>
      <c r="H1751" s="133">
        <v>0</v>
      </c>
      <c r="I1751" s="20"/>
      <c r="J1751" s="20"/>
      <c r="K1751" s="20"/>
      <c r="L1751" s="20"/>
      <c r="M1751" s="20"/>
      <c r="N1751" s="20"/>
    </row>
    <row r="1752" spans="1:14" x14ac:dyDescent="0.35">
      <c r="A1752" s="214" t="s">
        <v>1414</v>
      </c>
      <c r="B1752" s="214">
        <v>113992</v>
      </c>
      <c r="C1752" s="133" t="s">
        <v>1415</v>
      </c>
      <c r="D1752" s="133" t="s">
        <v>5904</v>
      </c>
      <c r="E1752" s="133" t="s">
        <v>5906</v>
      </c>
      <c r="F1752" s="133" t="s">
        <v>5906</v>
      </c>
      <c r="G1752" s="133">
        <v>1</v>
      </c>
      <c r="H1752" s="133">
        <v>0</v>
      </c>
      <c r="I1752" s="20"/>
      <c r="J1752" s="20"/>
      <c r="K1752" s="20"/>
      <c r="L1752" s="20"/>
      <c r="M1752" s="20"/>
      <c r="N1752" s="20"/>
    </row>
    <row r="1753" spans="1:14" x14ac:dyDescent="0.35">
      <c r="A1753" s="214" t="s">
        <v>1414</v>
      </c>
      <c r="B1753" s="214">
        <v>114289</v>
      </c>
      <c r="C1753" s="133" t="s">
        <v>1417</v>
      </c>
      <c r="D1753" s="133" t="s">
        <v>5904</v>
      </c>
      <c r="E1753" s="133" t="s">
        <v>5907</v>
      </c>
      <c r="F1753" s="133" t="s">
        <v>5910</v>
      </c>
      <c r="G1753" s="133">
        <v>0</v>
      </c>
      <c r="H1753" s="133">
        <v>0</v>
      </c>
      <c r="I1753" s="20"/>
      <c r="J1753" s="20"/>
      <c r="K1753" s="20"/>
      <c r="L1753" s="20"/>
      <c r="M1753" s="20"/>
      <c r="N1753" s="20"/>
    </row>
    <row r="1754" spans="1:14" x14ac:dyDescent="0.35">
      <c r="A1754" s="214" t="s">
        <v>1414</v>
      </c>
      <c r="B1754" s="214">
        <v>114301</v>
      </c>
      <c r="C1754" s="133" t="s">
        <v>1419</v>
      </c>
      <c r="D1754" s="133" t="s">
        <v>5904</v>
      </c>
      <c r="E1754" s="133" t="s">
        <v>5907</v>
      </c>
      <c r="F1754" s="133" t="s">
        <v>5910</v>
      </c>
      <c r="G1754" s="133">
        <v>81</v>
      </c>
      <c r="H1754" s="133">
        <v>68</v>
      </c>
      <c r="I1754" s="20"/>
      <c r="J1754" s="20"/>
      <c r="K1754" s="20"/>
      <c r="L1754" s="20"/>
      <c r="M1754" s="20"/>
      <c r="N1754" s="20"/>
    </row>
    <row r="1755" spans="1:14" x14ac:dyDescent="0.35">
      <c r="A1755" s="214" t="s">
        <v>1414</v>
      </c>
      <c r="B1755" s="214">
        <v>114305</v>
      </c>
      <c r="C1755" s="133" t="s">
        <v>1420</v>
      </c>
      <c r="D1755" s="133" t="s">
        <v>5904</v>
      </c>
      <c r="E1755" s="133" t="s">
        <v>5907</v>
      </c>
      <c r="F1755" s="133" t="s">
        <v>5924</v>
      </c>
      <c r="G1755" s="133">
        <v>55</v>
      </c>
      <c r="H1755" s="133">
        <v>66</v>
      </c>
      <c r="I1755" s="20"/>
      <c r="J1755" s="20"/>
      <c r="K1755" s="20"/>
      <c r="L1755" s="20"/>
      <c r="M1755" s="20"/>
      <c r="N1755" s="20"/>
    </row>
    <row r="1756" spans="1:14" x14ac:dyDescent="0.35">
      <c r="A1756" s="214" t="s">
        <v>1414</v>
      </c>
      <c r="B1756" s="214">
        <v>114308</v>
      </c>
      <c r="C1756" s="133" t="s">
        <v>1421</v>
      </c>
      <c r="D1756" s="133" t="s">
        <v>5904</v>
      </c>
      <c r="E1756" s="133" t="s">
        <v>5907</v>
      </c>
      <c r="F1756" s="133" t="s">
        <v>5910</v>
      </c>
      <c r="G1756" s="133">
        <v>78</v>
      </c>
      <c r="H1756" s="133">
        <v>79</v>
      </c>
      <c r="I1756" s="20"/>
      <c r="J1756" s="20"/>
      <c r="K1756" s="20"/>
      <c r="L1756" s="20"/>
      <c r="M1756" s="20"/>
      <c r="N1756" s="20"/>
    </row>
    <row r="1757" spans="1:14" x14ac:dyDescent="0.35">
      <c r="A1757" s="214" t="s">
        <v>1414</v>
      </c>
      <c r="B1757" s="214">
        <v>114310</v>
      </c>
      <c r="C1757" s="133" t="s">
        <v>1422</v>
      </c>
      <c r="D1757" s="133" t="s">
        <v>5904</v>
      </c>
      <c r="E1757" s="133" t="s">
        <v>5907</v>
      </c>
      <c r="F1757" s="133" t="s">
        <v>5910</v>
      </c>
      <c r="G1757" s="133">
        <v>0</v>
      </c>
      <c r="H1757" s="133">
        <v>0</v>
      </c>
      <c r="I1757" s="20"/>
      <c r="J1757" s="20"/>
      <c r="K1757" s="20"/>
      <c r="L1757" s="20"/>
      <c r="M1757" s="20"/>
      <c r="N1757" s="20"/>
    </row>
    <row r="1758" spans="1:14" x14ac:dyDescent="0.35">
      <c r="A1758" s="214" t="s">
        <v>1414</v>
      </c>
      <c r="B1758" s="214">
        <v>114311</v>
      </c>
      <c r="C1758" s="133" t="s">
        <v>1423</v>
      </c>
      <c r="D1758" s="133" t="s">
        <v>5904</v>
      </c>
      <c r="E1758" s="133" t="s">
        <v>5907</v>
      </c>
      <c r="F1758" s="133" t="s">
        <v>5910</v>
      </c>
      <c r="G1758" s="133">
        <v>35</v>
      </c>
      <c r="H1758" s="133">
        <v>28</v>
      </c>
      <c r="I1758" s="20"/>
      <c r="J1758" s="20"/>
      <c r="K1758" s="20"/>
      <c r="L1758" s="20"/>
      <c r="M1758" s="20"/>
      <c r="N1758" s="20"/>
    </row>
    <row r="1759" spans="1:14" x14ac:dyDescent="0.35">
      <c r="A1759" s="214" t="s">
        <v>1414</v>
      </c>
      <c r="B1759" s="214">
        <v>114312</v>
      </c>
      <c r="C1759" s="133" t="s">
        <v>1424</v>
      </c>
      <c r="D1759" s="133" t="s">
        <v>5904</v>
      </c>
      <c r="E1759" s="133" t="s">
        <v>5907</v>
      </c>
      <c r="F1759" s="133" t="s">
        <v>5910</v>
      </c>
      <c r="G1759" s="133">
        <v>128</v>
      </c>
      <c r="H1759" s="133">
        <v>136</v>
      </c>
      <c r="I1759" s="20"/>
      <c r="J1759" s="20"/>
      <c r="K1759" s="20"/>
      <c r="L1759" s="20"/>
      <c r="M1759" s="20"/>
      <c r="N1759" s="20"/>
    </row>
    <row r="1760" spans="1:14" x14ac:dyDescent="0.35">
      <c r="A1760" s="214" t="s">
        <v>1414</v>
      </c>
      <c r="B1760" s="214">
        <v>114315</v>
      </c>
      <c r="C1760" s="133" t="s">
        <v>1425</v>
      </c>
      <c r="D1760" s="133" t="s">
        <v>5904</v>
      </c>
      <c r="E1760" s="133" t="s">
        <v>5907</v>
      </c>
      <c r="F1760" s="133" t="s">
        <v>5910</v>
      </c>
      <c r="G1760" s="133">
        <v>98</v>
      </c>
      <c r="H1760" s="133">
        <v>94</v>
      </c>
      <c r="I1760" s="20"/>
      <c r="J1760" s="20"/>
      <c r="K1760" s="20"/>
      <c r="L1760" s="20"/>
      <c r="M1760" s="20"/>
      <c r="N1760" s="20"/>
    </row>
    <row r="1761" spans="1:14" x14ac:dyDescent="0.35">
      <c r="A1761" s="214" t="s">
        <v>1414</v>
      </c>
      <c r="B1761" s="214">
        <v>114330</v>
      </c>
      <c r="C1761" s="133" t="s">
        <v>7025</v>
      </c>
      <c r="D1761" s="133" t="s">
        <v>5901</v>
      </c>
      <c r="E1761" s="133" t="s">
        <v>5902</v>
      </c>
      <c r="F1761" s="133" t="s">
        <v>5903</v>
      </c>
      <c r="G1761" s="133">
        <v>0</v>
      </c>
      <c r="H1761" s="133">
        <v>0</v>
      </c>
      <c r="I1761" s="20"/>
      <c r="J1761" s="20"/>
      <c r="K1761" s="20"/>
      <c r="L1761" s="20"/>
      <c r="M1761" s="20"/>
      <c r="N1761" s="20"/>
    </row>
    <row r="1762" spans="1:14" x14ac:dyDescent="0.35">
      <c r="A1762" s="214" t="s">
        <v>1414</v>
      </c>
      <c r="B1762" s="214">
        <v>114331</v>
      </c>
      <c r="C1762" s="133" t="s">
        <v>1427</v>
      </c>
      <c r="D1762" s="133" t="s">
        <v>5904</v>
      </c>
      <c r="E1762" s="133" t="s">
        <v>5902</v>
      </c>
      <c r="F1762" s="133" t="s">
        <v>5903</v>
      </c>
      <c r="G1762" s="133">
        <v>0</v>
      </c>
      <c r="H1762" s="133">
        <v>0</v>
      </c>
      <c r="I1762" s="20"/>
      <c r="J1762" s="20"/>
      <c r="K1762" s="20"/>
      <c r="L1762" s="20"/>
      <c r="M1762" s="20"/>
      <c r="N1762" s="20"/>
    </row>
    <row r="1763" spans="1:14" x14ac:dyDescent="0.35">
      <c r="A1763" s="214" t="s">
        <v>1414</v>
      </c>
      <c r="B1763" s="214">
        <v>114335</v>
      </c>
      <c r="C1763" s="133" t="s">
        <v>1428</v>
      </c>
      <c r="D1763" s="133" t="s">
        <v>5904</v>
      </c>
      <c r="E1763" s="133" t="s">
        <v>5902</v>
      </c>
      <c r="F1763" s="133" t="s">
        <v>5903</v>
      </c>
      <c r="G1763" s="133">
        <v>0</v>
      </c>
      <c r="H1763" s="133">
        <v>0</v>
      </c>
      <c r="I1763" s="20"/>
      <c r="J1763" s="20"/>
      <c r="K1763" s="20"/>
      <c r="L1763" s="20"/>
      <c r="M1763" s="20"/>
      <c r="N1763" s="20"/>
    </row>
    <row r="1764" spans="1:14" x14ac:dyDescent="0.35">
      <c r="A1764" s="214" t="s">
        <v>1414</v>
      </c>
      <c r="B1764" s="214">
        <v>114336</v>
      </c>
      <c r="C1764" s="133" t="s">
        <v>1429</v>
      </c>
      <c r="D1764" s="133" t="s">
        <v>5904</v>
      </c>
      <c r="E1764" s="133" t="s">
        <v>5902</v>
      </c>
      <c r="F1764" s="133" t="s">
        <v>5903</v>
      </c>
      <c r="G1764" s="133">
        <v>0</v>
      </c>
      <c r="H1764" s="133">
        <v>0</v>
      </c>
      <c r="I1764" s="20"/>
      <c r="J1764" s="20"/>
      <c r="K1764" s="20"/>
      <c r="L1764" s="20"/>
      <c r="M1764" s="20"/>
      <c r="N1764" s="20"/>
    </row>
    <row r="1765" spans="1:14" x14ac:dyDescent="0.35">
      <c r="A1765" s="214" t="s">
        <v>1414</v>
      </c>
      <c r="B1765" s="214">
        <v>114337</v>
      </c>
      <c r="C1765" s="133" t="s">
        <v>1430</v>
      </c>
      <c r="D1765" s="133" t="s">
        <v>5904</v>
      </c>
      <c r="E1765" s="133" t="s">
        <v>5912</v>
      </c>
      <c r="F1765" s="133" t="s">
        <v>5915</v>
      </c>
      <c r="G1765" s="133">
        <v>0</v>
      </c>
      <c r="H1765" s="133">
        <v>13</v>
      </c>
      <c r="I1765" s="20"/>
      <c r="J1765" s="20"/>
      <c r="K1765" s="20"/>
      <c r="L1765" s="20"/>
      <c r="M1765" s="20"/>
      <c r="N1765" s="20"/>
    </row>
    <row r="1766" spans="1:14" x14ac:dyDescent="0.35">
      <c r="A1766" s="214" t="s">
        <v>1414</v>
      </c>
      <c r="B1766" s="214">
        <v>114340</v>
      </c>
      <c r="C1766" s="133" t="s">
        <v>1431</v>
      </c>
      <c r="D1766" s="133" t="s">
        <v>5904</v>
      </c>
      <c r="E1766" s="133" t="s">
        <v>5912</v>
      </c>
      <c r="F1766" s="133" t="s">
        <v>5915</v>
      </c>
      <c r="G1766" s="133">
        <v>4</v>
      </c>
      <c r="H1766" s="133">
        <v>10</v>
      </c>
      <c r="I1766" s="20"/>
      <c r="J1766" s="20"/>
      <c r="K1766" s="20"/>
      <c r="L1766" s="20"/>
      <c r="M1766" s="20"/>
      <c r="N1766" s="20"/>
    </row>
    <row r="1767" spans="1:14" x14ac:dyDescent="0.35">
      <c r="A1767" s="214" t="s">
        <v>1414</v>
      </c>
      <c r="B1767" s="214">
        <v>114341</v>
      </c>
      <c r="C1767" s="133" t="s">
        <v>1432</v>
      </c>
      <c r="D1767" s="133" t="s">
        <v>5904</v>
      </c>
      <c r="E1767" s="133" t="s">
        <v>5912</v>
      </c>
      <c r="F1767" s="133" t="s">
        <v>5915</v>
      </c>
      <c r="G1767" s="133">
        <v>0</v>
      </c>
      <c r="H1767" s="133">
        <v>0</v>
      </c>
      <c r="I1767" s="20"/>
      <c r="J1767" s="20"/>
      <c r="K1767" s="20"/>
      <c r="L1767" s="20"/>
      <c r="M1767" s="20"/>
      <c r="N1767" s="20"/>
    </row>
    <row r="1768" spans="1:14" x14ac:dyDescent="0.35">
      <c r="A1768" s="214" t="s">
        <v>1414</v>
      </c>
      <c r="B1768" s="214">
        <v>114345</v>
      </c>
      <c r="C1768" s="133" t="s">
        <v>1433</v>
      </c>
      <c r="D1768" s="133" t="s">
        <v>5904</v>
      </c>
      <c r="E1768" s="133" t="s">
        <v>5912</v>
      </c>
      <c r="F1768" s="133" t="s">
        <v>5915</v>
      </c>
      <c r="G1768" s="133">
        <v>1</v>
      </c>
      <c r="H1768" s="133">
        <v>5</v>
      </c>
      <c r="I1768" s="20"/>
      <c r="J1768" s="20"/>
      <c r="K1768" s="20"/>
      <c r="L1768" s="20"/>
      <c r="M1768" s="20"/>
      <c r="N1768" s="20"/>
    </row>
    <row r="1769" spans="1:14" x14ac:dyDescent="0.35">
      <c r="A1769" s="214" t="s">
        <v>1414</v>
      </c>
      <c r="B1769" s="214">
        <v>114347</v>
      </c>
      <c r="C1769" s="133" t="s">
        <v>1434</v>
      </c>
      <c r="D1769" s="133" t="s">
        <v>5904</v>
      </c>
      <c r="E1769" s="133" t="s">
        <v>5912</v>
      </c>
      <c r="F1769" s="133" t="s">
        <v>5915</v>
      </c>
      <c r="G1769" s="133">
        <v>1</v>
      </c>
      <c r="H1769" s="133">
        <v>7</v>
      </c>
      <c r="I1769" s="20"/>
      <c r="J1769" s="20"/>
      <c r="K1769" s="20"/>
      <c r="L1769" s="20"/>
      <c r="M1769" s="20"/>
      <c r="N1769" s="20"/>
    </row>
    <row r="1770" spans="1:14" x14ac:dyDescent="0.35">
      <c r="A1770" s="214" t="s">
        <v>1414</v>
      </c>
      <c r="B1770" s="214">
        <v>114349</v>
      </c>
      <c r="C1770" s="133" t="s">
        <v>1435</v>
      </c>
      <c r="D1770" s="133" t="s">
        <v>5904</v>
      </c>
      <c r="E1770" s="133" t="s">
        <v>5912</v>
      </c>
      <c r="F1770" s="133" t="s">
        <v>5915</v>
      </c>
      <c r="G1770" s="133">
        <v>10</v>
      </c>
      <c r="H1770" s="133">
        <v>17</v>
      </c>
      <c r="I1770" s="20"/>
      <c r="J1770" s="20"/>
      <c r="K1770" s="20"/>
      <c r="L1770" s="20"/>
      <c r="M1770" s="20"/>
      <c r="N1770" s="20"/>
    </row>
    <row r="1771" spans="1:14" x14ac:dyDescent="0.35">
      <c r="A1771" s="214" t="s">
        <v>1414</v>
      </c>
      <c r="B1771" s="214">
        <v>131905</v>
      </c>
      <c r="C1771" s="133" t="s">
        <v>1436</v>
      </c>
      <c r="D1771" s="133" t="s">
        <v>5904</v>
      </c>
      <c r="E1771" s="133" t="s">
        <v>5912</v>
      </c>
      <c r="F1771" s="133" t="s">
        <v>5915</v>
      </c>
      <c r="G1771" s="133">
        <v>4</v>
      </c>
      <c r="H1771" s="133">
        <v>10</v>
      </c>
      <c r="I1771" s="20"/>
      <c r="J1771" s="20"/>
      <c r="K1771" s="20"/>
      <c r="L1771" s="20"/>
      <c r="M1771" s="20"/>
      <c r="N1771" s="20"/>
    </row>
    <row r="1772" spans="1:14" x14ac:dyDescent="0.35">
      <c r="A1772" s="214" t="s">
        <v>1414</v>
      </c>
      <c r="B1772" s="214">
        <v>134662</v>
      </c>
      <c r="C1772" s="133" t="s">
        <v>1437</v>
      </c>
      <c r="D1772" s="133" t="s">
        <v>5904</v>
      </c>
      <c r="E1772" s="133" t="s">
        <v>5912</v>
      </c>
      <c r="F1772" s="133" t="s">
        <v>5915</v>
      </c>
      <c r="G1772" s="133">
        <v>18</v>
      </c>
      <c r="H1772" s="133">
        <v>47</v>
      </c>
      <c r="I1772" s="20"/>
      <c r="J1772" s="20"/>
      <c r="K1772" s="20"/>
      <c r="L1772" s="20"/>
      <c r="M1772" s="20"/>
      <c r="N1772" s="20"/>
    </row>
    <row r="1773" spans="1:14" x14ac:dyDescent="0.35">
      <c r="A1773" s="214" t="s">
        <v>1414</v>
      </c>
      <c r="B1773" s="214">
        <v>134663</v>
      </c>
      <c r="C1773" s="133" t="s">
        <v>1438</v>
      </c>
      <c r="D1773" s="133" t="s">
        <v>5904</v>
      </c>
      <c r="E1773" s="133" t="s">
        <v>5912</v>
      </c>
      <c r="F1773" s="133" t="s">
        <v>5915</v>
      </c>
      <c r="G1773" s="133">
        <v>0</v>
      </c>
      <c r="H1773" s="133">
        <v>0</v>
      </c>
      <c r="I1773" s="20"/>
      <c r="J1773" s="20"/>
      <c r="K1773" s="20"/>
      <c r="L1773" s="20"/>
      <c r="M1773" s="20"/>
      <c r="N1773" s="20"/>
    </row>
    <row r="1774" spans="1:14" x14ac:dyDescent="0.35">
      <c r="A1774" s="214" t="s">
        <v>1414</v>
      </c>
      <c r="B1774" s="214">
        <v>135834</v>
      </c>
      <c r="C1774" s="133" t="s">
        <v>1439</v>
      </c>
      <c r="D1774" s="133" t="s">
        <v>5904</v>
      </c>
      <c r="E1774" s="133" t="s">
        <v>5902</v>
      </c>
      <c r="F1774" s="133" t="s">
        <v>5914</v>
      </c>
      <c r="G1774" s="133">
        <v>0</v>
      </c>
      <c r="H1774" s="133">
        <v>0</v>
      </c>
      <c r="I1774" s="20"/>
      <c r="J1774" s="20"/>
      <c r="K1774" s="20"/>
      <c r="L1774" s="20"/>
      <c r="M1774" s="20"/>
      <c r="N1774" s="20"/>
    </row>
    <row r="1775" spans="1:14" x14ac:dyDescent="0.35">
      <c r="A1775" s="214" t="s">
        <v>1414</v>
      </c>
      <c r="B1775" s="214">
        <v>136451</v>
      </c>
      <c r="C1775" s="133" t="s">
        <v>1440</v>
      </c>
      <c r="D1775" s="133" t="s">
        <v>5904</v>
      </c>
      <c r="E1775" s="133" t="s">
        <v>5907</v>
      </c>
      <c r="F1775" s="133" t="s">
        <v>5917</v>
      </c>
      <c r="G1775" s="133">
        <v>133</v>
      </c>
      <c r="H1775" s="133">
        <v>112</v>
      </c>
      <c r="I1775" s="20"/>
      <c r="J1775" s="20"/>
      <c r="K1775" s="20"/>
      <c r="L1775" s="20"/>
      <c r="M1775" s="20"/>
      <c r="N1775" s="20"/>
    </row>
    <row r="1776" spans="1:14" x14ac:dyDescent="0.35">
      <c r="A1776" s="214" t="s">
        <v>1414</v>
      </c>
      <c r="B1776" s="214">
        <v>136745</v>
      </c>
      <c r="C1776" s="133" t="s">
        <v>1441</v>
      </c>
      <c r="D1776" s="133" t="s">
        <v>5904</v>
      </c>
      <c r="E1776" s="133" t="s">
        <v>5907</v>
      </c>
      <c r="F1776" s="133" t="s">
        <v>5908</v>
      </c>
      <c r="G1776" s="133">
        <v>117</v>
      </c>
      <c r="H1776" s="133">
        <v>115</v>
      </c>
      <c r="I1776" s="20"/>
      <c r="J1776" s="20"/>
      <c r="K1776" s="20"/>
      <c r="L1776" s="20"/>
      <c r="M1776" s="20"/>
      <c r="N1776" s="20"/>
    </row>
    <row r="1777" spans="1:14" x14ac:dyDescent="0.35">
      <c r="A1777" s="214" t="s">
        <v>1414</v>
      </c>
      <c r="B1777" s="214">
        <v>136748</v>
      </c>
      <c r="C1777" s="133" t="s">
        <v>1442</v>
      </c>
      <c r="D1777" s="133" t="s">
        <v>5904</v>
      </c>
      <c r="E1777" s="133" t="s">
        <v>5902</v>
      </c>
      <c r="F1777" s="133" t="s">
        <v>5914</v>
      </c>
      <c r="G1777" s="133">
        <v>0</v>
      </c>
      <c r="H1777" s="133">
        <v>0</v>
      </c>
      <c r="I1777" s="20"/>
      <c r="J1777" s="20"/>
      <c r="K1777" s="20"/>
      <c r="L1777" s="20"/>
      <c r="M1777" s="20"/>
      <c r="N1777" s="20"/>
    </row>
    <row r="1778" spans="1:14" x14ac:dyDescent="0.35">
      <c r="A1778" s="214" t="s">
        <v>1414</v>
      </c>
      <c r="B1778" s="214">
        <v>136770</v>
      </c>
      <c r="C1778" s="133" t="s">
        <v>1443</v>
      </c>
      <c r="D1778" s="133" t="s">
        <v>5904</v>
      </c>
      <c r="E1778" s="133" t="s">
        <v>5907</v>
      </c>
      <c r="F1778" s="133" t="s">
        <v>5917</v>
      </c>
      <c r="G1778" s="133">
        <v>77</v>
      </c>
      <c r="H1778" s="133">
        <v>90</v>
      </c>
      <c r="I1778" s="20"/>
      <c r="J1778" s="20"/>
      <c r="K1778" s="20"/>
      <c r="L1778" s="20"/>
      <c r="M1778" s="20"/>
      <c r="N1778" s="20"/>
    </row>
    <row r="1779" spans="1:14" x14ac:dyDescent="0.35">
      <c r="A1779" s="214" t="s">
        <v>1414</v>
      </c>
      <c r="B1779" s="214">
        <v>136971</v>
      </c>
      <c r="C1779" s="133" t="s">
        <v>1444</v>
      </c>
      <c r="D1779" s="133" t="s">
        <v>5904</v>
      </c>
      <c r="E1779" s="133" t="s">
        <v>5907</v>
      </c>
      <c r="F1779" s="133" t="s">
        <v>5917</v>
      </c>
      <c r="G1779" s="133">
        <v>127</v>
      </c>
      <c r="H1779" s="133">
        <v>121</v>
      </c>
      <c r="I1779" s="20"/>
      <c r="J1779" s="20"/>
      <c r="K1779" s="20"/>
      <c r="L1779" s="20"/>
      <c r="M1779" s="20"/>
      <c r="N1779" s="20"/>
    </row>
    <row r="1780" spans="1:14" x14ac:dyDescent="0.35">
      <c r="A1780" s="214" t="s">
        <v>1414</v>
      </c>
      <c r="B1780" s="214">
        <v>137638</v>
      </c>
      <c r="C1780" s="133" t="s">
        <v>1445</v>
      </c>
      <c r="D1780" s="133" t="s">
        <v>5904</v>
      </c>
      <c r="E1780" s="133" t="s">
        <v>5907</v>
      </c>
      <c r="F1780" s="133" t="s">
        <v>5908</v>
      </c>
      <c r="G1780" s="133">
        <v>142</v>
      </c>
      <c r="H1780" s="133">
        <v>154</v>
      </c>
      <c r="I1780" s="20"/>
      <c r="J1780" s="20"/>
      <c r="K1780" s="20"/>
      <c r="L1780" s="20"/>
      <c r="M1780" s="20"/>
      <c r="N1780" s="20"/>
    </row>
    <row r="1781" spans="1:14" x14ac:dyDescent="0.35">
      <c r="A1781" s="214" t="s">
        <v>1414</v>
      </c>
      <c r="B1781" s="214">
        <v>137696</v>
      </c>
      <c r="C1781" s="133" t="s">
        <v>1446</v>
      </c>
      <c r="D1781" s="133" t="s">
        <v>5904</v>
      </c>
      <c r="E1781" s="133" t="s">
        <v>5907</v>
      </c>
      <c r="F1781" s="133" t="s">
        <v>5917</v>
      </c>
      <c r="G1781" s="133">
        <v>116</v>
      </c>
      <c r="H1781" s="133">
        <v>108</v>
      </c>
      <c r="I1781" s="20"/>
      <c r="J1781" s="20"/>
      <c r="K1781" s="20"/>
      <c r="L1781" s="20"/>
      <c r="M1781" s="20"/>
      <c r="N1781" s="20"/>
    </row>
    <row r="1782" spans="1:14" x14ac:dyDescent="0.35">
      <c r="A1782" s="214" t="s">
        <v>1414</v>
      </c>
      <c r="B1782" s="214">
        <v>137702</v>
      </c>
      <c r="C1782" s="133" t="s">
        <v>7026</v>
      </c>
      <c r="D1782" s="133" t="s">
        <v>5904</v>
      </c>
      <c r="E1782" s="133" t="s">
        <v>5907</v>
      </c>
      <c r="F1782" s="133" t="s">
        <v>5917</v>
      </c>
      <c r="G1782" s="133">
        <v>123</v>
      </c>
      <c r="H1782" s="133">
        <v>94</v>
      </c>
      <c r="I1782" s="20"/>
      <c r="J1782" s="20"/>
      <c r="K1782" s="20"/>
      <c r="L1782" s="20"/>
      <c r="M1782" s="20"/>
      <c r="N1782" s="20"/>
    </row>
    <row r="1783" spans="1:14" x14ac:dyDescent="0.35">
      <c r="A1783" s="214" t="s">
        <v>1414</v>
      </c>
      <c r="B1783" s="214">
        <v>137903</v>
      </c>
      <c r="C1783" s="133" t="s">
        <v>1447</v>
      </c>
      <c r="D1783" s="133" t="s">
        <v>5904</v>
      </c>
      <c r="E1783" s="133" t="s">
        <v>5907</v>
      </c>
      <c r="F1783" s="133" t="s">
        <v>5917</v>
      </c>
      <c r="G1783" s="133">
        <v>105</v>
      </c>
      <c r="H1783" s="133">
        <v>105</v>
      </c>
      <c r="I1783" s="20"/>
      <c r="J1783" s="20"/>
      <c r="K1783" s="20"/>
      <c r="L1783" s="20"/>
      <c r="M1783" s="20"/>
      <c r="N1783" s="20"/>
    </row>
    <row r="1784" spans="1:14" x14ac:dyDescent="0.35">
      <c r="A1784" s="214" t="s">
        <v>1414</v>
      </c>
      <c r="B1784" s="214">
        <v>138075</v>
      </c>
      <c r="C1784" s="133" t="s">
        <v>1448</v>
      </c>
      <c r="D1784" s="133" t="s">
        <v>5904</v>
      </c>
      <c r="E1784" s="133" t="s">
        <v>5907</v>
      </c>
      <c r="F1784" s="133" t="s">
        <v>5917</v>
      </c>
      <c r="G1784" s="133">
        <v>77</v>
      </c>
      <c r="H1784" s="133">
        <v>80</v>
      </c>
      <c r="I1784" s="20"/>
      <c r="J1784" s="20"/>
      <c r="K1784" s="20"/>
      <c r="L1784" s="20"/>
      <c r="M1784" s="20"/>
      <c r="N1784" s="20"/>
    </row>
    <row r="1785" spans="1:14" x14ac:dyDescent="0.35">
      <c r="A1785" s="214" t="s">
        <v>1414</v>
      </c>
      <c r="B1785" s="214">
        <v>138172</v>
      </c>
      <c r="C1785" s="133" t="s">
        <v>1449</v>
      </c>
      <c r="D1785" s="133" t="s">
        <v>5904</v>
      </c>
      <c r="E1785" s="133" t="s">
        <v>5907</v>
      </c>
      <c r="F1785" s="133" t="s">
        <v>5917</v>
      </c>
      <c r="G1785" s="133">
        <v>125</v>
      </c>
      <c r="H1785" s="133">
        <v>126</v>
      </c>
      <c r="I1785" s="20"/>
      <c r="J1785" s="20"/>
      <c r="K1785" s="20"/>
      <c r="L1785" s="20"/>
      <c r="M1785" s="20"/>
      <c r="N1785" s="20"/>
    </row>
    <row r="1786" spans="1:14" x14ac:dyDescent="0.35">
      <c r="A1786" s="214" t="s">
        <v>1414</v>
      </c>
      <c r="B1786" s="214">
        <v>138717</v>
      </c>
      <c r="C1786" s="133" t="s">
        <v>1450</v>
      </c>
      <c r="D1786" s="133" t="s">
        <v>5904</v>
      </c>
      <c r="E1786" s="133" t="s">
        <v>5907</v>
      </c>
      <c r="F1786" s="133" t="s">
        <v>5917</v>
      </c>
      <c r="G1786" s="133">
        <v>106</v>
      </c>
      <c r="H1786" s="133">
        <v>113</v>
      </c>
      <c r="I1786" s="20"/>
      <c r="J1786" s="20"/>
      <c r="K1786" s="20"/>
      <c r="L1786" s="20"/>
      <c r="M1786" s="20"/>
      <c r="N1786" s="20"/>
    </row>
    <row r="1787" spans="1:14" x14ac:dyDescent="0.35">
      <c r="A1787" s="214" t="s">
        <v>1414</v>
      </c>
      <c r="B1787" s="214">
        <v>138718</v>
      </c>
      <c r="C1787" s="133" t="s">
        <v>1451</v>
      </c>
      <c r="D1787" s="133" t="s">
        <v>5904</v>
      </c>
      <c r="E1787" s="133" t="s">
        <v>5912</v>
      </c>
      <c r="F1787" s="133" t="s">
        <v>5920</v>
      </c>
      <c r="G1787" s="133">
        <v>8</v>
      </c>
      <c r="H1787" s="133">
        <v>13</v>
      </c>
      <c r="I1787" s="20"/>
      <c r="J1787" s="20"/>
      <c r="K1787" s="20"/>
      <c r="L1787" s="20"/>
      <c r="M1787" s="20"/>
      <c r="N1787" s="20"/>
    </row>
    <row r="1788" spans="1:14" x14ac:dyDescent="0.35">
      <c r="A1788" s="214" t="s">
        <v>1414</v>
      </c>
      <c r="B1788" s="214">
        <v>139329</v>
      </c>
      <c r="C1788" s="133" t="s">
        <v>1452</v>
      </c>
      <c r="D1788" s="133" t="s">
        <v>5904</v>
      </c>
      <c r="E1788" s="133" t="s">
        <v>5902</v>
      </c>
      <c r="F1788" s="133" t="s">
        <v>5914</v>
      </c>
      <c r="G1788" s="133">
        <v>0</v>
      </c>
      <c r="H1788" s="133">
        <v>0</v>
      </c>
      <c r="I1788" s="20"/>
      <c r="J1788" s="20"/>
      <c r="K1788" s="20"/>
      <c r="L1788" s="20"/>
      <c r="M1788" s="20"/>
      <c r="N1788" s="20"/>
    </row>
    <row r="1789" spans="1:14" x14ac:dyDescent="0.35">
      <c r="A1789" s="214" t="s">
        <v>1414</v>
      </c>
      <c r="B1789" s="214">
        <v>141109</v>
      </c>
      <c r="C1789" s="133" t="s">
        <v>1453</v>
      </c>
      <c r="D1789" s="133" t="s">
        <v>5904</v>
      </c>
      <c r="E1789" s="133" t="s">
        <v>5906</v>
      </c>
      <c r="F1789" s="133" t="s">
        <v>5909</v>
      </c>
      <c r="G1789" s="133">
        <v>0</v>
      </c>
      <c r="H1789" s="133">
        <v>0</v>
      </c>
      <c r="I1789" s="20"/>
      <c r="J1789" s="20"/>
      <c r="K1789" s="20"/>
      <c r="L1789" s="20"/>
      <c r="M1789" s="20"/>
      <c r="N1789" s="20"/>
    </row>
    <row r="1790" spans="1:14" x14ac:dyDescent="0.35">
      <c r="A1790" s="214" t="s">
        <v>1414</v>
      </c>
      <c r="B1790" s="214">
        <v>142474</v>
      </c>
      <c r="C1790" s="133" t="s">
        <v>1454</v>
      </c>
      <c r="D1790" s="133" t="s">
        <v>5904</v>
      </c>
      <c r="E1790" s="133" t="s">
        <v>5902</v>
      </c>
      <c r="F1790" s="133" t="s">
        <v>5903</v>
      </c>
      <c r="G1790" s="133">
        <v>0</v>
      </c>
      <c r="H1790" s="133">
        <v>0</v>
      </c>
      <c r="I1790" s="20"/>
      <c r="J1790" s="20"/>
      <c r="K1790" s="20"/>
      <c r="L1790" s="20"/>
      <c r="M1790" s="20"/>
      <c r="N1790" s="20"/>
    </row>
    <row r="1791" spans="1:14" x14ac:dyDescent="0.35">
      <c r="A1791" s="214" t="s">
        <v>1414</v>
      </c>
      <c r="B1791" s="214">
        <v>142894</v>
      </c>
      <c r="C1791" s="133" t="s">
        <v>1455</v>
      </c>
      <c r="D1791" s="133" t="s">
        <v>5904</v>
      </c>
      <c r="E1791" s="133" t="s">
        <v>5907</v>
      </c>
      <c r="F1791" s="133" t="s">
        <v>5926</v>
      </c>
      <c r="G1791" s="133">
        <v>0</v>
      </c>
      <c r="H1791" s="133">
        <v>0</v>
      </c>
      <c r="I1791" s="20"/>
      <c r="J1791" s="20"/>
      <c r="K1791" s="20"/>
      <c r="L1791" s="20"/>
      <c r="M1791" s="20"/>
      <c r="N1791" s="20"/>
    </row>
    <row r="1792" spans="1:14" x14ac:dyDescent="0.35">
      <c r="A1792" s="214" t="s">
        <v>1414</v>
      </c>
      <c r="B1792" s="214">
        <v>143583</v>
      </c>
      <c r="C1792" s="133" t="s">
        <v>1456</v>
      </c>
      <c r="D1792" s="133" t="s">
        <v>5904</v>
      </c>
      <c r="E1792" s="133" t="s">
        <v>5907</v>
      </c>
      <c r="F1792" s="133" t="s">
        <v>5917</v>
      </c>
      <c r="G1792" s="133">
        <v>128</v>
      </c>
      <c r="H1792" s="133">
        <v>109</v>
      </c>
      <c r="I1792" s="20"/>
      <c r="J1792" s="20"/>
      <c r="K1792" s="20"/>
      <c r="L1792" s="20"/>
      <c r="M1792" s="20"/>
      <c r="N1792" s="20"/>
    </row>
    <row r="1793" spans="1:14" x14ac:dyDescent="0.35">
      <c r="A1793" s="214" t="s">
        <v>1414</v>
      </c>
      <c r="B1793" s="214">
        <v>144496</v>
      </c>
      <c r="C1793" s="133" t="s">
        <v>6490</v>
      </c>
      <c r="D1793" s="133" t="s">
        <v>5904</v>
      </c>
      <c r="E1793" s="133" t="s">
        <v>5907</v>
      </c>
      <c r="F1793" s="133" t="s">
        <v>5908</v>
      </c>
      <c r="G1793" s="133">
        <v>53</v>
      </c>
      <c r="H1793" s="133">
        <v>86</v>
      </c>
      <c r="I1793" s="20"/>
      <c r="J1793" s="20"/>
      <c r="K1793" s="20"/>
      <c r="L1793" s="20"/>
      <c r="M1793" s="20"/>
      <c r="N1793" s="20"/>
    </row>
    <row r="1794" spans="1:14" x14ac:dyDescent="0.35">
      <c r="A1794" s="214" t="s">
        <v>1414</v>
      </c>
      <c r="B1794" s="214">
        <v>144804</v>
      </c>
      <c r="C1794" s="133" t="s">
        <v>7027</v>
      </c>
      <c r="D1794" s="133" t="s">
        <v>5904</v>
      </c>
      <c r="E1794" s="133" t="s">
        <v>5902</v>
      </c>
      <c r="F1794" s="133" t="s">
        <v>5903</v>
      </c>
      <c r="G1794" s="133">
        <v>0</v>
      </c>
      <c r="H1794" s="133">
        <v>0</v>
      </c>
      <c r="I1794" s="20"/>
      <c r="J1794" s="20"/>
      <c r="K1794" s="20"/>
      <c r="L1794" s="20"/>
      <c r="M1794" s="20"/>
      <c r="N1794" s="20"/>
    </row>
    <row r="1795" spans="1:14" x14ac:dyDescent="0.35">
      <c r="A1795" s="214" t="s">
        <v>1414</v>
      </c>
      <c r="B1795" s="214">
        <v>144991</v>
      </c>
      <c r="C1795" s="133" t="s">
        <v>1457</v>
      </c>
      <c r="D1795" s="133" t="s">
        <v>5904</v>
      </c>
      <c r="E1795" s="133" t="s">
        <v>5907</v>
      </c>
      <c r="F1795" s="133" t="s">
        <v>5908</v>
      </c>
      <c r="G1795" s="133">
        <v>29</v>
      </c>
      <c r="H1795" s="133">
        <v>41</v>
      </c>
      <c r="I1795" s="20"/>
      <c r="J1795" s="20"/>
      <c r="K1795" s="20"/>
      <c r="L1795" s="20"/>
      <c r="M1795" s="20"/>
      <c r="N1795" s="20"/>
    </row>
    <row r="1796" spans="1:14" x14ac:dyDescent="0.35">
      <c r="A1796" s="214" t="s">
        <v>1414</v>
      </c>
      <c r="B1796" s="214">
        <v>145253</v>
      </c>
      <c r="C1796" s="133" t="s">
        <v>6149</v>
      </c>
      <c r="D1796" s="133" t="s">
        <v>5904</v>
      </c>
      <c r="E1796" s="133" t="s">
        <v>5907</v>
      </c>
      <c r="F1796" s="133" t="s">
        <v>5917</v>
      </c>
      <c r="G1796" s="133">
        <v>65</v>
      </c>
      <c r="H1796" s="133">
        <v>85</v>
      </c>
      <c r="I1796" s="20"/>
      <c r="J1796" s="20"/>
      <c r="K1796" s="20"/>
      <c r="L1796" s="20"/>
      <c r="M1796" s="20"/>
      <c r="N1796" s="20"/>
    </row>
    <row r="1797" spans="1:14" x14ac:dyDescent="0.35">
      <c r="A1797" s="214" t="s">
        <v>1414</v>
      </c>
      <c r="B1797" s="214">
        <v>145564</v>
      </c>
      <c r="C1797" s="133" t="s">
        <v>6150</v>
      </c>
      <c r="D1797" s="133" t="s">
        <v>5904</v>
      </c>
      <c r="E1797" s="133" t="s">
        <v>5907</v>
      </c>
      <c r="F1797" s="133" t="s">
        <v>5908</v>
      </c>
      <c r="G1797" s="133">
        <v>75</v>
      </c>
      <c r="H1797" s="133">
        <v>85</v>
      </c>
      <c r="I1797" s="20"/>
      <c r="J1797" s="20"/>
      <c r="K1797" s="20"/>
      <c r="L1797" s="20"/>
      <c r="M1797" s="20"/>
      <c r="N1797" s="20"/>
    </row>
    <row r="1798" spans="1:14" x14ac:dyDescent="0.35">
      <c r="A1798" s="214" t="s">
        <v>1414</v>
      </c>
      <c r="B1798" s="214">
        <v>147122</v>
      </c>
      <c r="C1798" s="133" t="s">
        <v>6489</v>
      </c>
      <c r="D1798" s="133" t="s">
        <v>5904</v>
      </c>
      <c r="E1798" s="133" t="s">
        <v>5907</v>
      </c>
      <c r="F1798" s="133" t="s">
        <v>5917</v>
      </c>
      <c r="G1798" s="133">
        <v>42</v>
      </c>
      <c r="H1798" s="133">
        <v>56</v>
      </c>
      <c r="I1798" s="20"/>
      <c r="J1798" s="20"/>
      <c r="K1798" s="20"/>
      <c r="L1798" s="20"/>
      <c r="M1798" s="20"/>
      <c r="N1798" s="20"/>
    </row>
    <row r="1799" spans="1:14" x14ac:dyDescent="0.35">
      <c r="A1799" s="214" t="s">
        <v>1414</v>
      </c>
      <c r="B1799" s="214">
        <v>147531</v>
      </c>
      <c r="C1799" s="133" t="s">
        <v>6491</v>
      </c>
      <c r="D1799" s="133" t="s">
        <v>5904</v>
      </c>
      <c r="E1799" s="133" t="s">
        <v>5907</v>
      </c>
      <c r="F1799" s="133" t="s">
        <v>5917</v>
      </c>
      <c r="G1799" s="133">
        <v>83</v>
      </c>
      <c r="H1799" s="133">
        <v>83</v>
      </c>
      <c r="I1799" s="20"/>
      <c r="J1799" s="20"/>
      <c r="K1799" s="20"/>
      <c r="L1799" s="20"/>
      <c r="M1799" s="20"/>
      <c r="N1799" s="20"/>
    </row>
    <row r="1800" spans="1:14" x14ac:dyDescent="0.35">
      <c r="A1800" s="214" t="s">
        <v>1414</v>
      </c>
      <c r="B1800" s="214">
        <v>147670</v>
      </c>
      <c r="C1800" s="133" t="s">
        <v>1426</v>
      </c>
      <c r="D1800" s="133" t="s">
        <v>5904</v>
      </c>
      <c r="E1800" s="133" t="s">
        <v>5907</v>
      </c>
      <c r="F1800" s="133" t="s">
        <v>5917</v>
      </c>
      <c r="G1800" s="133">
        <v>104</v>
      </c>
      <c r="H1800" s="133">
        <v>91</v>
      </c>
      <c r="I1800" s="20"/>
      <c r="J1800" s="20"/>
      <c r="K1800" s="20"/>
      <c r="L1800" s="20"/>
      <c r="M1800" s="20"/>
      <c r="N1800" s="20"/>
    </row>
    <row r="1801" spans="1:14" x14ac:dyDescent="0.35">
      <c r="A1801" s="214" t="s">
        <v>1414</v>
      </c>
      <c r="B1801" s="214">
        <v>147711</v>
      </c>
      <c r="C1801" s="133" t="s">
        <v>1416</v>
      </c>
      <c r="D1801" s="133" t="s">
        <v>5904</v>
      </c>
      <c r="E1801" s="133" t="s">
        <v>5907</v>
      </c>
      <c r="F1801" s="133" t="s">
        <v>5917</v>
      </c>
      <c r="G1801" s="133">
        <v>113</v>
      </c>
      <c r="H1801" s="133">
        <v>124</v>
      </c>
      <c r="I1801" s="20"/>
      <c r="J1801" s="20"/>
      <c r="K1801" s="20"/>
      <c r="L1801" s="20"/>
      <c r="M1801" s="20"/>
      <c r="N1801" s="20"/>
    </row>
    <row r="1802" spans="1:14" x14ac:dyDescent="0.35">
      <c r="A1802" s="214" t="s">
        <v>1414</v>
      </c>
      <c r="B1802" s="214">
        <v>147894</v>
      </c>
      <c r="C1802" s="133" t="s">
        <v>7028</v>
      </c>
      <c r="D1802" s="133" t="s">
        <v>5904</v>
      </c>
      <c r="E1802" s="133" t="s">
        <v>5907</v>
      </c>
      <c r="F1802" s="133" t="s">
        <v>5908</v>
      </c>
      <c r="G1802" s="133">
        <v>51</v>
      </c>
      <c r="H1802" s="133">
        <v>38</v>
      </c>
      <c r="I1802" s="20"/>
      <c r="J1802" s="20"/>
      <c r="K1802" s="20"/>
      <c r="L1802" s="20"/>
      <c r="M1802" s="20"/>
      <c r="N1802" s="20"/>
    </row>
    <row r="1803" spans="1:14" x14ac:dyDescent="0.35">
      <c r="A1803" s="214" t="s">
        <v>1414</v>
      </c>
      <c r="B1803" s="214">
        <v>148109</v>
      </c>
      <c r="C1803" s="133" t="s">
        <v>1418</v>
      </c>
      <c r="D1803" s="133" t="s">
        <v>5904</v>
      </c>
      <c r="E1803" s="133" t="s">
        <v>5907</v>
      </c>
      <c r="F1803" s="133" t="s">
        <v>5917</v>
      </c>
      <c r="G1803" s="133">
        <v>64</v>
      </c>
      <c r="H1803" s="133">
        <v>71</v>
      </c>
      <c r="I1803" s="20"/>
      <c r="J1803" s="20"/>
      <c r="K1803" s="20"/>
      <c r="L1803" s="20"/>
      <c r="M1803" s="20"/>
      <c r="N1803" s="20"/>
    </row>
    <row r="1804" spans="1:14" x14ac:dyDescent="0.35">
      <c r="A1804" s="214" t="s">
        <v>1414</v>
      </c>
      <c r="B1804" s="214">
        <v>148304</v>
      </c>
      <c r="C1804" s="133" t="s">
        <v>7029</v>
      </c>
      <c r="D1804" s="133" t="s">
        <v>5904</v>
      </c>
      <c r="E1804" s="133" t="s">
        <v>5907</v>
      </c>
      <c r="F1804" s="133" t="s">
        <v>5917</v>
      </c>
      <c r="G1804" s="133">
        <v>75</v>
      </c>
      <c r="H1804" s="133">
        <v>88</v>
      </c>
      <c r="I1804" s="20"/>
      <c r="J1804" s="20"/>
      <c r="K1804" s="20"/>
      <c r="L1804" s="20"/>
      <c r="M1804" s="20"/>
      <c r="N1804" s="20"/>
    </row>
    <row r="1805" spans="1:14" x14ac:dyDescent="0.35">
      <c r="A1805" s="214" t="s">
        <v>1459</v>
      </c>
      <c r="B1805" s="214">
        <v>101573</v>
      </c>
      <c r="C1805" s="133" t="s">
        <v>1460</v>
      </c>
      <c r="D1805" s="133" t="s">
        <v>5904</v>
      </c>
      <c r="E1805" s="133" t="s">
        <v>5902</v>
      </c>
      <c r="F1805" s="133" t="s">
        <v>5903</v>
      </c>
      <c r="G1805" s="133">
        <v>0</v>
      </c>
      <c r="H1805" s="133">
        <v>0</v>
      </c>
      <c r="I1805" s="20"/>
      <c r="J1805" s="20"/>
      <c r="K1805" s="20"/>
      <c r="L1805" s="20"/>
      <c r="M1805" s="20"/>
      <c r="N1805" s="20"/>
    </row>
    <row r="1806" spans="1:14" x14ac:dyDescent="0.35">
      <c r="A1806" s="214" t="s">
        <v>1459</v>
      </c>
      <c r="B1806" s="214">
        <v>101928</v>
      </c>
      <c r="C1806" s="133" t="s">
        <v>1461</v>
      </c>
      <c r="D1806" s="133" t="s">
        <v>5904</v>
      </c>
      <c r="E1806" s="133" t="s">
        <v>5907</v>
      </c>
      <c r="F1806" s="133" t="s">
        <v>5924</v>
      </c>
      <c r="G1806" s="133">
        <v>117</v>
      </c>
      <c r="H1806" s="133">
        <v>149</v>
      </c>
      <c r="I1806" s="20"/>
      <c r="J1806" s="20"/>
      <c r="K1806" s="20"/>
      <c r="L1806" s="20"/>
      <c r="M1806" s="20"/>
      <c r="N1806" s="20"/>
    </row>
    <row r="1807" spans="1:14" x14ac:dyDescent="0.35">
      <c r="A1807" s="214" t="s">
        <v>1459</v>
      </c>
      <c r="B1807" s="214">
        <v>101934</v>
      </c>
      <c r="C1807" s="133" t="s">
        <v>1462</v>
      </c>
      <c r="D1807" s="133" t="s">
        <v>5904</v>
      </c>
      <c r="E1807" s="133" t="s">
        <v>5907</v>
      </c>
      <c r="F1807" s="133" t="s">
        <v>5911</v>
      </c>
      <c r="G1807" s="133">
        <v>156</v>
      </c>
      <c r="H1807" s="133">
        <v>149</v>
      </c>
      <c r="I1807" s="20"/>
      <c r="J1807" s="20"/>
      <c r="K1807" s="20"/>
      <c r="L1807" s="20"/>
      <c r="M1807" s="20"/>
      <c r="N1807" s="20"/>
    </row>
    <row r="1808" spans="1:14" x14ac:dyDescent="0.35">
      <c r="A1808" s="214" t="s">
        <v>1459</v>
      </c>
      <c r="B1808" s="214">
        <v>101939</v>
      </c>
      <c r="C1808" s="133" t="s">
        <v>1463</v>
      </c>
      <c r="D1808" s="133" t="s">
        <v>5904</v>
      </c>
      <c r="E1808" s="133" t="s">
        <v>5907</v>
      </c>
      <c r="F1808" s="133" t="s">
        <v>5924</v>
      </c>
      <c r="G1808" s="133">
        <v>134</v>
      </c>
      <c r="H1808" s="133">
        <v>150</v>
      </c>
      <c r="I1808" s="20"/>
      <c r="J1808" s="20"/>
      <c r="K1808" s="20"/>
      <c r="L1808" s="20"/>
      <c r="M1808" s="20"/>
      <c r="N1808" s="20"/>
    </row>
    <row r="1809" spans="1:14" x14ac:dyDescent="0.35">
      <c r="A1809" s="214" t="s">
        <v>1459</v>
      </c>
      <c r="B1809" s="214">
        <v>101940</v>
      </c>
      <c r="C1809" s="133" t="s">
        <v>1464</v>
      </c>
      <c r="D1809" s="133" t="s">
        <v>5904</v>
      </c>
      <c r="E1809" s="133" t="s">
        <v>5907</v>
      </c>
      <c r="F1809" s="133" t="s">
        <v>5924</v>
      </c>
      <c r="G1809" s="133">
        <v>150</v>
      </c>
      <c r="H1809" s="133">
        <v>155</v>
      </c>
      <c r="I1809" s="20"/>
      <c r="J1809" s="20"/>
      <c r="K1809" s="20"/>
      <c r="L1809" s="20"/>
      <c r="M1809" s="20"/>
      <c r="N1809" s="20"/>
    </row>
    <row r="1810" spans="1:14" x14ac:dyDescent="0.35">
      <c r="A1810" s="214" t="s">
        <v>1459</v>
      </c>
      <c r="B1810" s="214">
        <v>101941</v>
      </c>
      <c r="C1810" s="133" t="s">
        <v>1465</v>
      </c>
      <c r="D1810" s="133" t="s">
        <v>5901</v>
      </c>
      <c r="E1810" s="133" t="s">
        <v>5907</v>
      </c>
      <c r="F1810" s="133" t="s">
        <v>5924</v>
      </c>
      <c r="G1810" s="133">
        <v>208</v>
      </c>
      <c r="H1810" s="133">
        <v>0</v>
      </c>
      <c r="I1810" s="20"/>
      <c r="J1810" s="20"/>
      <c r="K1810" s="20"/>
      <c r="L1810" s="20"/>
      <c r="M1810" s="20"/>
      <c r="N1810" s="20"/>
    </row>
    <row r="1811" spans="1:14" x14ac:dyDescent="0.35">
      <c r="A1811" s="214" t="s">
        <v>1459</v>
      </c>
      <c r="B1811" s="214">
        <v>101943</v>
      </c>
      <c r="C1811" s="133" t="s">
        <v>1466</v>
      </c>
      <c r="D1811" s="133" t="s">
        <v>5904</v>
      </c>
      <c r="E1811" s="133" t="s">
        <v>5907</v>
      </c>
      <c r="F1811" s="133" t="s">
        <v>5924</v>
      </c>
      <c r="G1811" s="133">
        <v>55</v>
      </c>
      <c r="H1811" s="133">
        <v>48</v>
      </c>
      <c r="I1811" s="20"/>
      <c r="J1811" s="20"/>
      <c r="K1811" s="20"/>
      <c r="L1811" s="20"/>
      <c r="M1811" s="20"/>
      <c r="N1811" s="20"/>
    </row>
    <row r="1812" spans="1:14" x14ac:dyDescent="0.35">
      <c r="A1812" s="214" t="s">
        <v>1459</v>
      </c>
      <c r="B1812" s="214">
        <v>101944</v>
      </c>
      <c r="C1812" s="133" t="s">
        <v>1467</v>
      </c>
      <c r="D1812" s="133" t="s">
        <v>5905</v>
      </c>
      <c r="E1812" s="133" t="s">
        <v>5902</v>
      </c>
      <c r="F1812" s="133" t="s">
        <v>5903</v>
      </c>
      <c r="G1812" s="133">
        <v>0</v>
      </c>
      <c r="H1812" s="133">
        <v>0</v>
      </c>
      <c r="I1812" s="20"/>
      <c r="J1812" s="20"/>
      <c r="K1812" s="20"/>
      <c r="L1812" s="20"/>
      <c r="M1812" s="20"/>
      <c r="N1812" s="20"/>
    </row>
    <row r="1813" spans="1:14" x14ac:dyDescent="0.35">
      <c r="A1813" s="214" t="s">
        <v>1459</v>
      </c>
      <c r="B1813" s="214">
        <v>101945</v>
      </c>
      <c r="C1813" s="133" t="s">
        <v>1468</v>
      </c>
      <c r="D1813" s="133" t="s">
        <v>5901</v>
      </c>
      <c r="E1813" s="133" t="s">
        <v>5902</v>
      </c>
      <c r="F1813" s="133" t="s">
        <v>5903</v>
      </c>
      <c r="G1813" s="133">
        <v>0</v>
      </c>
      <c r="H1813" s="133">
        <v>0</v>
      </c>
      <c r="I1813" s="20"/>
      <c r="J1813" s="20"/>
      <c r="K1813" s="20"/>
      <c r="L1813" s="20"/>
      <c r="M1813" s="20"/>
      <c r="N1813" s="20"/>
    </row>
    <row r="1814" spans="1:14" x14ac:dyDescent="0.35">
      <c r="A1814" s="214" t="s">
        <v>1459</v>
      </c>
      <c r="B1814" s="214">
        <v>101946</v>
      </c>
      <c r="C1814" s="133" t="s">
        <v>1469</v>
      </c>
      <c r="D1814" s="133" t="s">
        <v>5901</v>
      </c>
      <c r="E1814" s="133" t="s">
        <v>5902</v>
      </c>
      <c r="F1814" s="133" t="s">
        <v>5903</v>
      </c>
      <c r="G1814" s="133">
        <v>0</v>
      </c>
      <c r="H1814" s="133">
        <v>0</v>
      </c>
      <c r="I1814" s="20"/>
      <c r="J1814" s="20"/>
      <c r="K1814" s="20"/>
      <c r="L1814" s="20"/>
      <c r="M1814" s="20"/>
      <c r="N1814" s="20"/>
    </row>
    <row r="1815" spans="1:14" x14ac:dyDescent="0.35">
      <c r="A1815" s="214" t="s">
        <v>1459</v>
      </c>
      <c r="B1815" s="214">
        <v>101947</v>
      </c>
      <c r="C1815" s="133" t="s">
        <v>1470</v>
      </c>
      <c r="D1815" s="133" t="s">
        <v>5904</v>
      </c>
      <c r="E1815" s="133" t="s">
        <v>5902</v>
      </c>
      <c r="F1815" s="133" t="s">
        <v>5903</v>
      </c>
      <c r="G1815" s="133">
        <v>0</v>
      </c>
      <c r="H1815" s="133">
        <v>0</v>
      </c>
      <c r="I1815" s="20"/>
      <c r="J1815" s="20"/>
      <c r="K1815" s="20"/>
      <c r="L1815" s="20"/>
      <c r="M1815" s="20"/>
      <c r="N1815" s="20"/>
    </row>
    <row r="1816" spans="1:14" x14ac:dyDescent="0.35">
      <c r="A1816" s="214" t="s">
        <v>1459</v>
      </c>
      <c r="B1816" s="214">
        <v>101953</v>
      </c>
      <c r="C1816" s="133" t="s">
        <v>1471</v>
      </c>
      <c r="D1816" s="133" t="s">
        <v>5904</v>
      </c>
      <c r="E1816" s="133" t="s">
        <v>5902</v>
      </c>
      <c r="F1816" s="133" t="s">
        <v>5914</v>
      </c>
      <c r="G1816" s="133">
        <v>0</v>
      </c>
      <c r="H1816" s="133">
        <v>0</v>
      </c>
      <c r="I1816" s="20"/>
      <c r="J1816" s="20"/>
      <c r="K1816" s="20"/>
      <c r="L1816" s="20"/>
      <c r="M1816" s="20"/>
      <c r="N1816" s="20"/>
    </row>
    <row r="1817" spans="1:14" x14ac:dyDescent="0.35">
      <c r="A1817" s="214" t="s">
        <v>1459</v>
      </c>
      <c r="B1817" s="214">
        <v>101954</v>
      </c>
      <c r="C1817" s="133" t="s">
        <v>7030</v>
      </c>
      <c r="D1817" s="133" t="s">
        <v>5901</v>
      </c>
      <c r="E1817" s="133" t="s">
        <v>5902</v>
      </c>
      <c r="F1817" s="133" t="s">
        <v>5903</v>
      </c>
      <c r="G1817" s="133">
        <v>0</v>
      </c>
      <c r="H1817" s="133">
        <v>0</v>
      </c>
      <c r="I1817" s="20"/>
      <c r="J1817" s="20"/>
      <c r="K1817" s="20"/>
      <c r="L1817" s="20"/>
      <c r="M1817" s="20"/>
      <c r="N1817" s="20"/>
    </row>
    <row r="1818" spans="1:14" x14ac:dyDescent="0.35">
      <c r="A1818" s="214" t="s">
        <v>1459</v>
      </c>
      <c r="B1818" s="214">
        <v>101955</v>
      </c>
      <c r="C1818" s="133" t="s">
        <v>1472</v>
      </c>
      <c r="D1818" s="133" t="s">
        <v>5904</v>
      </c>
      <c r="E1818" s="133" t="s">
        <v>5902</v>
      </c>
      <c r="F1818" s="133" t="s">
        <v>5903</v>
      </c>
      <c r="G1818" s="133">
        <v>0</v>
      </c>
      <c r="H1818" s="133">
        <v>0</v>
      </c>
      <c r="I1818" s="20"/>
      <c r="J1818" s="20"/>
      <c r="K1818" s="20"/>
      <c r="L1818" s="20"/>
      <c r="M1818" s="20"/>
      <c r="N1818" s="20"/>
    </row>
    <row r="1819" spans="1:14" x14ac:dyDescent="0.35">
      <c r="A1819" s="214" t="s">
        <v>1459</v>
      </c>
      <c r="B1819" s="214">
        <v>101957</v>
      </c>
      <c r="C1819" s="133" t="s">
        <v>1473</v>
      </c>
      <c r="D1819" s="133" t="s">
        <v>5904</v>
      </c>
      <c r="E1819" s="133" t="s">
        <v>5902</v>
      </c>
      <c r="F1819" s="133" t="s">
        <v>5903</v>
      </c>
      <c r="G1819" s="133">
        <v>0</v>
      </c>
      <c r="H1819" s="133">
        <v>0</v>
      </c>
      <c r="I1819" s="20"/>
      <c r="J1819" s="20"/>
      <c r="K1819" s="20"/>
      <c r="L1819" s="20"/>
      <c r="M1819" s="20"/>
      <c r="N1819" s="20"/>
    </row>
    <row r="1820" spans="1:14" x14ac:dyDescent="0.35">
      <c r="A1820" s="214" t="s">
        <v>1459</v>
      </c>
      <c r="B1820" s="214">
        <v>101958</v>
      </c>
      <c r="C1820" s="133" t="s">
        <v>1474</v>
      </c>
      <c r="D1820" s="133" t="s">
        <v>5904</v>
      </c>
      <c r="E1820" s="133" t="s">
        <v>5902</v>
      </c>
      <c r="F1820" s="133" t="s">
        <v>5903</v>
      </c>
      <c r="G1820" s="133">
        <v>0</v>
      </c>
      <c r="H1820" s="133">
        <v>0</v>
      </c>
      <c r="I1820" s="20"/>
      <c r="J1820" s="20"/>
      <c r="K1820" s="20"/>
      <c r="L1820" s="20"/>
      <c r="M1820" s="20"/>
      <c r="N1820" s="20"/>
    </row>
    <row r="1821" spans="1:14" x14ac:dyDescent="0.35">
      <c r="A1821" s="214" t="s">
        <v>1459</v>
      </c>
      <c r="B1821" s="214">
        <v>101961</v>
      </c>
      <c r="C1821" s="133" t="s">
        <v>1475</v>
      </c>
      <c r="D1821" s="133" t="s">
        <v>5904</v>
      </c>
      <c r="E1821" s="133" t="s">
        <v>5902</v>
      </c>
      <c r="F1821" s="133" t="s">
        <v>5903</v>
      </c>
      <c r="G1821" s="133">
        <v>0</v>
      </c>
      <c r="H1821" s="133">
        <v>0</v>
      </c>
      <c r="I1821" s="20"/>
      <c r="J1821" s="20"/>
      <c r="K1821" s="20"/>
      <c r="L1821" s="20"/>
      <c r="M1821" s="20"/>
      <c r="N1821" s="20"/>
    </row>
    <row r="1822" spans="1:14" x14ac:dyDescent="0.35">
      <c r="A1822" s="214" t="s">
        <v>1459</v>
      </c>
      <c r="B1822" s="214">
        <v>101962</v>
      </c>
      <c r="C1822" s="133" t="s">
        <v>1476</v>
      </c>
      <c r="D1822" s="133" t="s">
        <v>5904</v>
      </c>
      <c r="E1822" s="133" t="s">
        <v>5902</v>
      </c>
      <c r="F1822" s="133" t="s">
        <v>5903</v>
      </c>
      <c r="G1822" s="133">
        <v>0</v>
      </c>
      <c r="H1822" s="133">
        <v>0</v>
      </c>
      <c r="I1822" s="20"/>
      <c r="J1822" s="20"/>
      <c r="K1822" s="20"/>
      <c r="L1822" s="20"/>
      <c r="M1822" s="20"/>
      <c r="N1822" s="20"/>
    </row>
    <row r="1823" spans="1:14" x14ac:dyDescent="0.35">
      <c r="A1823" s="214" t="s">
        <v>1459</v>
      </c>
      <c r="B1823" s="214">
        <v>101964</v>
      </c>
      <c r="C1823" s="133" t="s">
        <v>6559</v>
      </c>
      <c r="D1823" s="133" t="s">
        <v>5904</v>
      </c>
      <c r="E1823" s="133" t="s">
        <v>5902</v>
      </c>
      <c r="F1823" s="133" t="s">
        <v>5903</v>
      </c>
      <c r="G1823" s="133">
        <v>0</v>
      </c>
      <c r="H1823" s="133">
        <v>0</v>
      </c>
      <c r="I1823" s="20"/>
      <c r="J1823" s="20"/>
      <c r="K1823" s="20"/>
      <c r="L1823" s="20"/>
      <c r="M1823" s="20"/>
      <c r="N1823" s="20"/>
    </row>
    <row r="1824" spans="1:14" x14ac:dyDescent="0.35">
      <c r="A1824" s="214" t="s">
        <v>1459</v>
      </c>
      <c r="B1824" s="214">
        <v>101965</v>
      </c>
      <c r="C1824" s="133" t="s">
        <v>1477</v>
      </c>
      <c r="D1824" s="133" t="s">
        <v>5904</v>
      </c>
      <c r="E1824" s="133" t="s">
        <v>5912</v>
      </c>
      <c r="F1824" s="133" t="s">
        <v>5915</v>
      </c>
      <c r="G1824" s="133">
        <v>13</v>
      </c>
      <c r="H1824" s="133">
        <v>19</v>
      </c>
      <c r="I1824" s="20"/>
      <c r="J1824" s="20"/>
      <c r="K1824" s="20"/>
      <c r="L1824" s="20"/>
      <c r="M1824" s="20"/>
      <c r="N1824" s="20"/>
    </row>
    <row r="1825" spans="1:14" x14ac:dyDescent="0.35">
      <c r="A1825" s="214" t="s">
        <v>1459</v>
      </c>
      <c r="B1825" s="214">
        <v>101966</v>
      </c>
      <c r="C1825" s="133" t="s">
        <v>1478</v>
      </c>
      <c r="D1825" s="133" t="s">
        <v>5904</v>
      </c>
      <c r="E1825" s="133" t="s">
        <v>5912</v>
      </c>
      <c r="F1825" s="133" t="s">
        <v>5915</v>
      </c>
      <c r="G1825" s="133">
        <v>0</v>
      </c>
      <c r="H1825" s="133">
        <v>0</v>
      </c>
      <c r="I1825" s="20"/>
      <c r="J1825" s="20"/>
      <c r="K1825" s="20"/>
      <c r="L1825" s="20"/>
      <c r="M1825" s="20"/>
      <c r="N1825" s="20"/>
    </row>
    <row r="1826" spans="1:14" x14ac:dyDescent="0.35">
      <c r="A1826" s="214" t="s">
        <v>1459</v>
      </c>
      <c r="B1826" s="214">
        <v>101968</v>
      </c>
      <c r="C1826" s="133" t="s">
        <v>1479</v>
      </c>
      <c r="D1826" s="133" t="s">
        <v>5904</v>
      </c>
      <c r="E1826" s="133" t="s">
        <v>5912</v>
      </c>
      <c r="F1826" s="133" t="s">
        <v>5915</v>
      </c>
      <c r="G1826" s="133">
        <v>0</v>
      </c>
      <c r="H1826" s="133">
        <v>0</v>
      </c>
      <c r="I1826" s="20"/>
      <c r="J1826" s="20"/>
      <c r="K1826" s="20"/>
      <c r="L1826" s="20"/>
      <c r="M1826" s="20"/>
      <c r="N1826" s="20"/>
    </row>
    <row r="1827" spans="1:14" x14ac:dyDescent="0.35">
      <c r="A1827" s="214" t="s">
        <v>1459</v>
      </c>
      <c r="B1827" s="214">
        <v>101969</v>
      </c>
      <c r="C1827" s="133" t="s">
        <v>1480</v>
      </c>
      <c r="D1827" s="133" t="s">
        <v>5904</v>
      </c>
      <c r="E1827" s="133" t="s">
        <v>5912</v>
      </c>
      <c r="F1827" s="133" t="s">
        <v>5915</v>
      </c>
      <c r="G1827" s="133">
        <v>6</v>
      </c>
      <c r="H1827" s="133">
        <v>9</v>
      </c>
      <c r="I1827" s="20"/>
      <c r="J1827" s="20"/>
      <c r="K1827" s="20"/>
      <c r="L1827" s="20"/>
      <c r="M1827" s="20"/>
      <c r="N1827" s="20"/>
    </row>
    <row r="1828" spans="1:14" x14ac:dyDescent="0.35">
      <c r="A1828" s="214" t="s">
        <v>1459</v>
      </c>
      <c r="B1828" s="214">
        <v>101970</v>
      </c>
      <c r="C1828" s="133" t="s">
        <v>1481</v>
      </c>
      <c r="D1828" s="133" t="s">
        <v>5904</v>
      </c>
      <c r="E1828" s="133" t="s">
        <v>5912</v>
      </c>
      <c r="F1828" s="133" t="s">
        <v>5915</v>
      </c>
      <c r="G1828" s="133">
        <v>5</v>
      </c>
      <c r="H1828" s="133">
        <v>9</v>
      </c>
      <c r="I1828" s="20"/>
      <c r="J1828" s="20"/>
      <c r="K1828" s="20"/>
      <c r="L1828" s="20"/>
      <c r="M1828" s="20"/>
      <c r="N1828" s="20"/>
    </row>
    <row r="1829" spans="1:14" x14ac:dyDescent="0.35">
      <c r="A1829" s="214" t="s">
        <v>1459</v>
      </c>
      <c r="B1829" s="214">
        <v>101971</v>
      </c>
      <c r="C1829" s="133" t="s">
        <v>1482</v>
      </c>
      <c r="D1829" s="133" t="s">
        <v>5904</v>
      </c>
      <c r="E1829" s="133" t="s">
        <v>5912</v>
      </c>
      <c r="F1829" s="133" t="s">
        <v>5915</v>
      </c>
      <c r="G1829" s="133">
        <v>2</v>
      </c>
      <c r="H1829" s="133">
        <v>12</v>
      </c>
      <c r="I1829" s="20"/>
      <c r="J1829" s="20"/>
      <c r="K1829" s="20"/>
      <c r="L1829" s="20"/>
      <c r="M1829" s="20"/>
      <c r="N1829" s="20"/>
    </row>
    <row r="1830" spans="1:14" x14ac:dyDescent="0.35">
      <c r="A1830" s="214" t="s">
        <v>1459</v>
      </c>
      <c r="B1830" s="214">
        <v>131310</v>
      </c>
      <c r="C1830" s="133" t="s">
        <v>1483</v>
      </c>
      <c r="D1830" s="133" t="s">
        <v>5904</v>
      </c>
      <c r="E1830" s="133" t="s">
        <v>5907</v>
      </c>
      <c r="F1830" s="133" t="s">
        <v>5910</v>
      </c>
      <c r="G1830" s="133">
        <v>110</v>
      </c>
      <c r="H1830" s="133">
        <v>132</v>
      </c>
      <c r="I1830" s="20"/>
      <c r="J1830" s="20"/>
      <c r="K1830" s="20"/>
      <c r="L1830" s="20"/>
      <c r="M1830" s="20"/>
      <c r="N1830" s="20"/>
    </row>
    <row r="1831" spans="1:14" x14ac:dyDescent="0.35">
      <c r="A1831" s="214" t="s">
        <v>1459</v>
      </c>
      <c r="B1831" s="214">
        <v>131753</v>
      </c>
      <c r="C1831" s="133" t="s">
        <v>1484</v>
      </c>
      <c r="D1831" s="133" t="s">
        <v>5904</v>
      </c>
      <c r="E1831" s="133" t="s">
        <v>5906</v>
      </c>
      <c r="F1831" s="133" t="s">
        <v>5906</v>
      </c>
      <c r="G1831" s="133">
        <v>0</v>
      </c>
      <c r="H1831" s="133">
        <v>0</v>
      </c>
      <c r="I1831" s="20"/>
      <c r="J1831" s="20"/>
      <c r="K1831" s="20"/>
      <c r="L1831" s="20"/>
      <c r="M1831" s="20"/>
      <c r="N1831" s="20"/>
    </row>
    <row r="1832" spans="1:14" x14ac:dyDescent="0.35">
      <c r="A1832" s="214" t="s">
        <v>1459</v>
      </c>
      <c r="B1832" s="214">
        <v>131755</v>
      </c>
      <c r="C1832" s="133" t="s">
        <v>7031</v>
      </c>
      <c r="D1832" s="133" t="s">
        <v>5904</v>
      </c>
      <c r="E1832" s="133" t="s">
        <v>5902</v>
      </c>
      <c r="F1832" s="133" t="s">
        <v>5903</v>
      </c>
      <c r="G1832" s="133">
        <v>0</v>
      </c>
      <c r="H1832" s="133">
        <v>0</v>
      </c>
      <c r="I1832" s="20"/>
      <c r="J1832" s="20"/>
      <c r="K1832" s="20"/>
      <c r="L1832" s="20"/>
      <c r="M1832" s="20"/>
      <c r="N1832" s="20"/>
    </row>
    <row r="1833" spans="1:14" x14ac:dyDescent="0.35">
      <c r="A1833" s="214" t="s">
        <v>1459</v>
      </c>
      <c r="B1833" s="214">
        <v>131788</v>
      </c>
      <c r="C1833" s="133" t="s">
        <v>1485</v>
      </c>
      <c r="D1833" s="133" t="s">
        <v>5904</v>
      </c>
      <c r="E1833" s="133" t="s">
        <v>5902</v>
      </c>
      <c r="F1833" s="133" t="s">
        <v>5903</v>
      </c>
      <c r="G1833" s="133">
        <v>0</v>
      </c>
      <c r="H1833" s="133">
        <v>0</v>
      </c>
      <c r="I1833" s="20"/>
      <c r="J1833" s="20"/>
      <c r="K1833" s="20"/>
      <c r="L1833" s="20"/>
      <c r="M1833" s="20"/>
      <c r="N1833" s="20"/>
    </row>
    <row r="1834" spans="1:14" x14ac:dyDescent="0.35">
      <c r="A1834" s="214" t="s">
        <v>1459</v>
      </c>
      <c r="B1834" s="214">
        <v>131982</v>
      </c>
      <c r="C1834" s="133" t="s">
        <v>1486</v>
      </c>
      <c r="D1834" s="133" t="s">
        <v>5904</v>
      </c>
      <c r="E1834" s="133" t="s">
        <v>5902</v>
      </c>
      <c r="F1834" s="133" t="s">
        <v>5903</v>
      </c>
      <c r="G1834" s="133">
        <v>0</v>
      </c>
      <c r="H1834" s="133">
        <v>0</v>
      </c>
      <c r="I1834" s="20"/>
      <c r="J1834" s="20"/>
      <c r="K1834" s="20"/>
      <c r="L1834" s="20"/>
      <c r="M1834" s="20"/>
      <c r="N1834" s="20"/>
    </row>
    <row r="1835" spans="1:14" x14ac:dyDescent="0.35">
      <c r="A1835" s="214" t="s">
        <v>1459</v>
      </c>
      <c r="B1835" s="214">
        <v>133444</v>
      </c>
      <c r="C1835" s="133" t="s">
        <v>1487</v>
      </c>
      <c r="D1835" s="133" t="s">
        <v>5904</v>
      </c>
      <c r="E1835" s="133" t="s">
        <v>5902</v>
      </c>
      <c r="F1835" s="133" t="s">
        <v>5903</v>
      </c>
      <c r="G1835" s="133">
        <v>0</v>
      </c>
      <c r="H1835" s="133">
        <v>0</v>
      </c>
      <c r="I1835" s="20"/>
      <c r="J1835" s="20"/>
      <c r="K1835" s="20"/>
      <c r="L1835" s="20"/>
      <c r="M1835" s="20"/>
      <c r="N1835" s="20"/>
    </row>
    <row r="1836" spans="1:14" x14ac:dyDescent="0.35">
      <c r="A1836" s="214" t="s">
        <v>1459</v>
      </c>
      <c r="B1836" s="214">
        <v>134369</v>
      </c>
      <c r="C1836" s="133" t="s">
        <v>1488</v>
      </c>
      <c r="D1836" s="133" t="s">
        <v>5904</v>
      </c>
      <c r="E1836" s="133" t="s">
        <v>5907</v>
      </c>
      <c r="F1836" s="133" t="s">
        <v>5908</v>
      </c>
      <c r="G1836" s="133">
        <v>71</v>
      </c>
      <c r="H1836" s="133">
        <v>108</v>
      </c>
      <c r="I1836" s="20"/>
      <c r="J1836" s="20"/>
      <c r="K1836" s="20"/>
      <c r="L1836" s="20"/>
      <c r="M1836" s="20"/>
      <c r="N1836" s="20"/>
    </row>
    <row r="1837" spans="1:14" x14ac:dyDescent="0.35">
      <c r="A1837" s="214" t="s">
        <v>1459</v>
      </c>
      <c r="B1837" s="214">
        <v>134597</v>
      </c>
      <c r="C1837" s="133" t="s">
        <v>1489</v>
      </c>
      <c r="D1837" s="133" t="s">
        <v>5904</v>
      </c>
      <c r="E1837" s="133" t="s">
        <v>5906</v>
      </c>
      <c r="F1837" s="133" t="s">
        <v>5906</v>
      </c>
      <c r="G1837" s="133">
        <v>0</v>
      </c>
      <c r="H1837" s="133">
        <v>0</v>
      </c>
      <c r="I1837" s="20"/>
      <c r="J1837" s="20"/>
      <c r="K1837" s="20"/>
      <c r="L1837" s="20"/>
      <c r="M1837" s="20"/>
      <c r="N1837" s="20"/>
    </row>
    <row r="1838" spans="1:14" x14ac:dyDescent="0.35">
      <c r="A1838" s="214" t="s">
        <v>1459</v>
      </c>
      <c r="B1838" s="214">
        <v>135155</v>
      </c>
      <c r="C1838" s="133" t="s">
        <v>1490</v>
      </c>
      <c r="D1838" s="133" t="s">
        <v>5901</v>
      </c>
      <c r="E1838" s="133" t="s">
        <v>5902</v>
      </c>
      <c r="F1838" s="133" t="s">
        <v>5903</v>
      </c>
      <c r="G1838" s="133">
        <v>0</v>
      </c>
      <c r="H1838" s="133">
        <v>0</v>
      </c>
      <c r="I1838" s="20"/>
      <c r="J1838" s="20"/>
      <c r="K1838" s="20"/>
      <c r="L1838" s="20"/>
      <c r="M1838" s="20"/>
      <c r="N1838" s="20"/>
    </row>
    <row r="1839" spans="1:14" x14ac:dyDescent="0.35">
      <c r="A1839" s="214" t="s">
        <v>1459</v>
      </c>
      <c r="B1839" s="214">
        <v>135493</v>
      </c>
      <c r="C1839" s="133" t="s">
        <v>1491</v>
      </c>
      <c r="D1839" s="133" t="s">
        <v>5904</v>
      </c>
      <c r="E1839" s="133" t="s">
        <v>5902</v>
      </c>
      <c r="F1839" s="133" t="s">
        <v>5914</v>
      </c>
      <c r="G1839" s="133">
        <v>0</v>
      </c>
      <c r="H1839" s="133">
        <v>0</v>
      </c>
      <c r="I1839" s="20"/>
      <c r="J1839" s="20"/>
      <c r="K1839" s="20"/>
      <c r="L1839" s="20"/>
      <c r="M1839" s="20"/>
      <c r="N1839" s="20"/>
    </row>
    <row r="1840" spans="1:14" x14ac:dyDescent="0.35">
      <c r="A1840" s="214" t="s">
        <v>1459</v>
      </c>
      <c r="B1840" s="214">
        <v>135794</v>
      </c>
      <c r="C1840" s="133" t="s">
        <v>1492</v>
      </c>
      <c r="D1840" s="133" t="s">
        <v>5904</v>
      </c>
      <c r="E1840" s="133" t="s">
        <v>5902</v>
      </c>
      <c r="F1840" s="133" t="s">
        <v>5914</v>
      </c>
      <c r="G1840" s="133">
        <v>0</v>
      </c>
      <c r="H1840" s="133">
        <v>0</v>
      </c>
      <c r="I1840" s="20"/>
      <c r="J1840" s="20"/>
      <c r="K1840" s="20"/>
      <c r="L1840" s="20"/>
      <c r="M1840" s="20"/>
      <c r="N1840" s="20"/>
    </row>
    <row r="1841" spans="1:14" x14ac:dyDescent="0.35">
      <c r="A1841" s="214" t="s">
        <v>1459</v>
      </c>
      <c r="B1841" s="214">
        <v>137221</v>
      </c>
      <c r="C1841" s="133" t="s">
        <v>1493</v>
      </c>
      <c r="D1841" s="133" t="s">
        <v>5904</v>
      </c>
      <c r="E1841" s="133" t="s">
        <v>5907</v>
      </c>
      <c r="F1841" s="133" t="s">
        <v>5917</v>
      </c>
      <c r="G1841" s="133">
        <v>107</v>
      </c>
      <c r="H1841" s="133">
        <v>131</v>
      </c>
      <c r="I1841" s="20"/>
      <c r="J1841" s="20"/>
      <c r="K1841" s="20"/>
      <c r="L1841" s="20"/>
      <c r="M1841" s="20"/>
      <c r="N1841" s="20"/>
    </row>
    <row r="1842" spans="1:14" x14ac:dyDescent="0.35">
      <c r="A1842" s="214" t="s">
        <v>1459</v>
      </c>
      <c r="B1842" s="214">
        <v>137546</v>
      </c>
      <c r="C1842" s="133" t="s">
        <v>1494</v>
      </c>
      <c r="D1842" s="133" t="s">
        <v>5904</v>
      </c>
      <c r="E1842" s="133" t="s">
        <v>5907</v>
      </c>
      <c r="F1842" s="133" t="s">
        <v>5917</v>
      </c>
      <c r="G1842" s="133">
        <v>83</v>
      </c>
      <c r="H1842" s="133">
        <v>116</v>
      </c>
      <c r="I1842" s="20"/>
      <c r="J1842" s="20"/>
      <c r="K1842" s="20"/>
      <c r="L1842" s="20"/>
      <c r="M1842" s="20"/>
      <c r="N1842" s="20"/>
    </row>
    <row r="1843" spans="1:14" x14ac:dyDescent="0.35">
      <c r="A1843" s="214" t="s">
        <v>1459</v>
      </c>
      <c r="B1843" s="214">
        <v>137729</v>
      </c>
      <c r="C1843" s="133" t="s">
        <v>1495</v>
      </c>
      <c r="D1843" s="133" t="s">
        <v>5904</v>
      </c>
      <c r="E1843" s="133" t="s">
        <v>5907</v>
      </c>
      <c r="F1843" s="133" t="s">
        <v>5917</v>
      </c>
      <c r="G1843" s="133">
        <v>127</v>
      </c>
      <c r="H1843" s="133">
        <v>153</v>
      </c>
      <c r="I1843" s="20"/>
      <c r="J1843" s="20"/>
      <c r="K1843" s="20"/>
      <c r="L1843" s="20"/>
      <c r="M1843" s="20"/>
      <c r="N1843" s="20"/>
    </row>
    <row r="1844" spans="1:14" x14ac:dyDescent="0.35">
      <c r="A1844" s="214" t="s">
        <v>1459</v>
      </c>
      <c r="B1844" s="214">
        <v>137802</v>
      </c>
      <c r="C1844" s="133" t="s">
        <v>1496</v>
      </c>
      <c r="D1844" s="133" t="s">
        <v>5904</v>
      </c>
      <c r="E1844" s="133" t="s">
        <v>5902</v>
      </c>
      <c r="F1844" s="133" t="s">
        <v>5903</v>
      </c>
      <c r="G1844" s="133">
        <v>0</v>
      </c>
      <c r="H1844" s="133">
        <v>0</v>
      </c>
      <c r="I1844" s="20"/>
      <c r="J1844" s="20"/>
      <c r="K1844" s="20"/>
      <c r="L1844" s="20"/>
      <c r="M1844" s="20"/>
      <c r="N1844" s="20"/>
    </row>
    <row r="1845" spans="1:14" x14ac:dyDescent="0.35">
      <c r="A1845" s="214" t="s">
        <v>1459</v>
      </c>
      <c r="B1845" s="214">
        <v>139725</v>
      </c>
      <c r="C1845" s="133" t="s">
        <v>1497</v>
      </c>
      <c r="D1845" s="133" t="s">
        <v>5904</v>
      </c>
      <c r="E1845" s="133" t="s">
        <v>5907</v>
      </c>
      <c r="F1845" s="133" t="s">
        <v>5916</v>
      </c>
      <c r="G1845" s="133">
        <v>109</v>
      </c>
      <c r="H1845" s="133">
        <v>100</v>
      </c>
      <c r="I1845" s="20"/>
      <c r="J1845" s="20"/>
      <c r="K1845" s="20"/>
      <c r="L1845" s="20"/>
      <c r="M1845" s="20"/>
      <c r="N1845" s="20"/>
    </row>
    <row r="1846" spans="1:14" x14ac:dyDescent="0.35">
      <c r="A1846" s="214" t="s">
        <v>1459</v>
      </c>
      <c r="B1846" s="214">
        <v>142654</v>
      </c>
      <c r="C1846" s="133" t="s">
        <v>1498</v>
      </c>
      <c r="D1846" s="133" t="s">
        <v>5904</v>
      </c>
      <c r="E1846" s="133" t="s">
        <v>5907</v>
      </c>
      <c r="F1846" s="133" t="s">
        <v>5916</v>
      </c>
      <c r="G1846" s="133">
        <v>83</v>
      </c>
      <c r="H1846" s="133">
        <v>73</v>
      </c>
      <c r="I1846" s="20"/>
      <c r="J1846" s="20"/>
      <c r="K1846" s="20"/>
      <c r="L1846" s="20"/>
      <c r="M1846" s="20"/>
      <c r="N1846" s="20"/>
    </row>
    <row r="1847" spans="1:14" x14ac:dyDescent="0.35">
      <c r="A1847" s="214" t="s">
        <v>1459</v>
      </c>
      <c r="B1847" s="214">
        <v>145348</v>
      </c>
      <c r="C1847" s="133" t="s">
        <v>1499</v>
      </c>
      <c r="D1847" s="133" t="s">
        <v>5904</v>
      </c>
      <c r="E1847" s="133" t="s">
        <v>5907</v>
      </c>
      <c r="F1847" s="133" t="s">
        <v>5917</v>
      </c>
      <c r="G1847" s="133">
        <v>121</v>
      </c>
      <c r="H1847" s="133">
        <v>126</v>
      </c>
      <c r="I1847" s="20"/>
      <c r="J1847" s="20"/>
      <c r="K1847" s="20"/>
      <c r="L1847" s="20"/>
      <c r="M1847" s="20"/>
      <c r="N1847" s="20"/>
    </row>
    <row r="1848" spans="1:14" x14ac:dyDescent="0.35">
      <c r="A1848" s="214" t="s">
        <v>1459</v>
      </c>
      <c r="B1848" s="214">
        <v>145724</v>
      </c>
      <c r="C1848" s="133" t="s">
        <v>6151</v>
      </c>
      <c r="D1848" s="133" t="s">
        <v>5904</v>
      </c>
      <c r="E1848" s="133" t="s">
        <v>5907</v>
      </c>
      <c r="F1848" s="133" t="s">
        <v>5916</v>
      </c>
      <c r="G1848" s="133">
        <v>96</v>
      </c>
      <c r="H1848" s="133">
        <v>109</v>
      </c>
      <c r="I1848" s="20"/>
      <c r="J1848" s="20"/>
      <c r="K1848" s="20"/>
      <c r="L1848" s="20"/>
      <c r="M1848" s="20"/>
      <c r="N1848" s="20"/>
    </row>
    <row r="1849" spans="1:14" x14ac:dyDescent="0.35">
      <c r="A1849" s="214" t="s">
        <v>1459</v>
      </c>
      <c r="B1849" s="214">
        <v>146318</v>
      </c>
      <c r="C1849" s="133" t="s">
        <v>6152</v>
      </c>
      <c r="D1849" s="133" t="s">
        <v>5904</v>
      </c>
      <c r="E1849" s="133" t="s">
        <v>5907</v>
      </c>
      <c r="F1849" s="133" t="s">
        <v>5908</v>
      </c>
      <c r="G1849" s="133">
        <v>59</v>
      </c>
      <c r="H1849" s="133">
        <v>99</v>
      </c>
      <c r="I1849" s="20"/>
      <c r="J1849" s="20"/>
      <c r="K1849" s="20"/>
      <c r="L1849" s="20"/>
      <c r="M1849" s="20"/>
      <c r="N1849" s="20"/>
    </row>
    <row r="1850" spans="1:14" x14ac:dyDescent="0.35">
      <c r="A1850" s="214" t="s">
        <v>1459</v>
      </c>
      <c r="B1850" s="214">
        <v>148415</v>
      </c>
      <c r="C1850" s="133" t="s">
        <v>7032</v>
      </c>
      <c r="D1850" s="133" t="s">
        <v>5904</v>
      </c>
      <c r="E1850" s="133" t="s">
        <v>5902</v>
      </c>
      <c r="F1850" s="133" t="s">
        <v>5914</v>
      </c>
      <c r="G1850" s="133">
        <v>0</v>
      </c>
      <c r="H1850" s="133">
        <v>0</v>
      </c>
      <c r="I1850" s="20"/>
      <c r="J1850" s="20"/>
      <c r="K1850" s="20"/>
      <c r="L1850" s="20"/>
      <c r="M1850" s="20"/>
      <c r="N1850" s="20"/>
    </row>
    <row r="1851" spans="1:14" x14ac:dyDescent="0.35">
      <c r="A1851" s="214" t="s">
        <v>1500</v>
      </c>
      <c r="B1851" s="214">
        <v>118072</v>
      </c>
      <c r="C1851" s="133" t="s">
        <v>1501</v>
      </c>
      <c r="D1851" s="133" t="s">
        <v>5901</v>
      </c>
      <c r="E1851" s="133" t="s">
        <v>5907</v>
      </c>
      <c r="F1851" s="133" t="s">
        <v>5910</v>
      </c>
      <c r="G1851" s="133">
        <v>151</v>
      </c>
      <c r="H1851" s="133">
        <v>0</v>
      </c>
      <c r="I1851" s="20"/>
      <c r="J1851" s="20"/>
      <c r="K1851" s="20"/>
      <c r="L1851" s="20"/>
      <c r="M1851" s="20"/>
      <c r="N1851" s="20"/>
    </row>
    <row r="1852" spans="1:14" x14ac:dyDescent="0.35">
      <c r="A1852" s="214" t="s">
        <v>1500</v>
      </c>
      <c r="B1852" s="214">
        <v>118073</v>
      </c>
      <c r="C1852" s="133" t="s">
        <v>1502</v>
      </c>
      <c r="D1852" s="133" t="s">
        <v>5904</v>
      </c>
      <c r="E1852" s="133" t="s">
        <v>5907</v>
      </c>
      <c r="F1852" s="133" t="s">
        <v>5910</v>
      </c>
      <c r="G1852" s="133">
        <v>107</v>
      </c>
      <c r="H1852" s="133">
        <v>50</v>
      </c>
      <c r="I1852" s="20"/>
      <c r="J1852" s="20"/>
      <c r="K1852" s="20"/>
      <c r="L1852" s="20"/>
      <c r="M1852" s="20"/>
      <c r="N1852" s="20"/>
    </row>
    <row r="1853" spans="1:14" x14ac:dyDescent="0.35">
      <c r="A1853" s="214" t="s">
        <v>1500</v>
      </c>
      <c r="B1853" s="214">
        <v>118075</v>
      </c>
      <c r="C1853" s="133" t="s">
        <v>1503</v>
      </c>
      <c r="D1853" s="133" t="s">
        <v>5904</v>
      </c>
      <c r="E1853" s="133" t="s">
        <v>5907</v>
      </c>
      <c r="F1853" s="133" t="s">
        <v>5910</v>
      </c>
      <c r="G1853" s="133">
        <v>72</v>
      </c>
      <c r="H1853" s="133">
        <v>71</v>
      </c>
      <c r="I1853" s="20"/>
      <c r="J1853" s="20"/>
      <c r="K1853" s="20"/>
      <c r="L1853" s="20"/>
      <c r="M1853" s="20"/>
      <c r="N1853" s="20"/>
    </row>
    <row r="1854" spans="1:14" x14ac:dyDescent="0.35">
      <c r="A1854" s="214" t="s">
        <v>1500</v>
      </c>
      <c r="B1854" s="214">
        <v>118076</v>
      </c>
      <c r="C1854" s="133" t="s">
        <v>1504</v>
      </c>
      <c r="D1854" s="133" t="s">
        <v>5904</v>
      </c>
      <c r="E1854" s="133" t="s">
        <v>5907</v>
      </c>
      <c r="F1854" s="133" t="s">
        <v>5910</v>
      </c>
      <c r="G1854" s="133">
        <v>43</v>
      </c>
      <c r="H1854" s="133">
        <v>46</v>
      </c>
      <c r="I1854" s="20"/>
      <c r="J1854" s="20"/>
      <c r="K1854" s="20"/>
      <c r="L1854" s="20"/>
      <c r="M1854" s="20"/>
      <c r="N1854" s="20"/>
    </row>
    <row r="1855" spans="1:14" x14ac:dyDescent="0.35">
      <c r="A1855" s="214" t="s">
        <v>1500</v>
      </c>
      <c r="B1855" s="214">
        <v>118082</v>
      </c>
      <c r="C1855" s="133" t="s">
        <v>1505</v>
      </c>
      <c r="D1855" s="133" t="s">
        <v>5904</v>
      </c>
      <c r="E1855" s="133" t="s">
        <v>5907</v>
      </c>
      <c r="F1855" s="133" t="s">
        <v>5910</v>
      </c>
      <c r="G1855" s="133">
        <v>89</v>
      </c>
      <c r="H1855" s="133">
        <v>100</v>
      </c>
      <c r="I1855" s="20"/>
      <c r="J1855" s="20"/>
      <c r="K1855" s="20"/>
      <c r="L1855" s="20"/>
      <c r="M1855" s="20"/>
      <c r="N1855" s="20"/>
    </row>
    <row r="1856" spans="1:14" x14ac:dyDescent="0.35">
      <c r="A1856" s="214" t="s">
        <v>1500</v>
      </c>
      <c r="B1856" s="214">
        <v>118085</v>
      </c>
      <c r="C1856" s="133" t="s">
        <v>1507</v>
      </c>
      <c r="D1856" s="133" t="s">
        <v>5904</v>
      </c>
      <c r="E1856" s="133" t="s">
        <v>5907</v>
      </c>
      <c r="F1856" s="133" t="s">
        <v>5910</v>
      </c>
      <c r="G1856" s="133">
        <v>91</v>
      </c>
      <c r="H1856" s="133">
        <v>93</v>
      </c>
      <c r="I1856" s="20"/>
      <c r="J1856" s="20"/>
      <c r="K1856" s="20"/>
      <c r="L1856" s="20"/>
      <c r="M1856" s="20"/>
      <c r="N1856" s="20"/>
    </row>
    <row r="1857" spans="1:14" x14ac:dyDescent="0.35">
      <c r="A1857" s="214" t="s">
        <v>1500</v>
      </c>
      <c r="B1857" s="214">
        <v>118111</v>
      </c>
      <c r="C1857" s="133" t="s">
        <v>1508</v>
      </c>
      <c r="D1857" s="133" t="s">
        <v>5904</v>
      </c>
      <c r="E1857" s="133" t="s">
        <v>5907</v>
      </c>
      <c r="F1857" s="133" t="s">
        <v>5918</v>
      </c>
      <c r="G1857" s="133">
        <v>100</v>
      </c>
      <c r="H1857" s="133">
        <v>100</v>
      </c>
      <c r="I1857" s="20"/>
      <c r="J1857" s="20"/>
      <c r="K1857" s="20"/>
      <c r="L1857" s="20"/>
      <c r="M1857" s="20"/>
      <c r="N1857" s="20"/>
    </row>
    <row r="1858" spans="1:14" x14ac:dyDescent="0.35">
      <c r="A1858" s="214" t="s">
        <v>1500</v>
      </c>
      <c r="B1858" s="214">
        <v>118126</v>
      </c>
      <c r="C1858" s="133" t="s">
        <v>1509</v>
      </c>
      <c r="D1858" s="133" t="s">
        <v>5904</v>
      </c>
      <c r="E1858" s="133" t="s">
        <v>5902</v>
      </c>
      <c r="F1858" s="133" t="s">
        <v>5903</v>
      </c>
      <c r="G1858" s="133">
        <v>0</v>
      </c>
      <c r="H1858" s="133">
        <v>0</v>
      </c>
      <c r="I1858" s="20"/>
      <c r="J1858" s="20"/>
      <c r="K1858" s="20"/>
      <c r="L1858" s="20"/>
      <c r="M1858" s="20"/>
      <c r="N1858" s="20"/>
    </row>
    <row r="1859" spans="1:14" x14ac:dyDescent="0.35">
      <c r="A1859" s="214" t="s">
        <v>1500</v>
      </c>
      <c r="B1859" s="214">
        <v>118127</v>
      </c>
      <c r="C1859" s="133" t="s">
        <v>1510</v>
      </c>
      <c r="D1859" s="133" t="s">
        <v>5904</v>
      </c>
      <c r="E1859" s="133" t="s">
        <v>5902</v>
      </c>
      <c r="F1859" s="133" t="s">
        <v>5903</v>
      </c>
      <c r="G1859" s="133">
        <v>0</v>
      </c>
      <c r="H1859" s="133">
        <v>0</v>
      </c>
      <c r="I1859" s="20"/>
      <c r="J1859" s="20"/>
      <c r="K1859" s="20"/>
      <c r="L1859" s="20"/>
      <c r="M1859" s="20"/>
      <c r="N1859" s="20"/>
    </row>
    <row r="1860" spans="1:14" x14ac:dyDescent="0.35">
      <c r="A1860" s="214" t="s">
        <v>1500</v>
      </c>
      <c r="B1860" s="214">
        <v>118132</v>
      </c>
      <c r="C1860" s="133" t="s">
        <v>6492</v>
      </c>
      <c r="D1860" s="133" t="s">
        <v>5904</v>
      </c>
      <c r="E1860" s="133" t="s">
        <v>5902</v>
      </c>
      <c r="F1860" s="133" t="s">
        <v>5903</v>
      </c>
      <c r="G1860" s="133">
        <v>0</v>
      </c>
      <c r="H1860" s="133">
        <v>0</v>
      </c>
      <c r="I1860" s="20"/>
      <c r="J1860" s="20"/>
      <c r="K1860" s="20"/>
      <c r="L1860" s="20"/>
      <c r="M1860" s="20"/>
      <c r="N1860" s="20"/>
    </row>
    <row r="1861" spans="1:14" x14ac:dyDescent="0.35">
      <c r="A1861" s="214" t="s">
        <v>1500</v>
      </c>
      <c r="B1861" s="214">
        <v>118144</v>
      </c>
      <c r="C1861" s="133" t="s">
        <v>1511</v>
      </c>
      <c r="D1861" s="133" t="s">
        <v>5904</v>
      </c>
      <c r="E1861" s="133" t="s">
        <v>5912</v>
      </c>
      <c r="F1861" s="133" t="s">
        <v>5915</v>
      </c>
      <c r="G1861" s="133">
        <v>2</v>
      </c>
      <c r="H1861" s="133">
        <v>11</v>
      </c>
      <c r="I1861" s="20"/>
      <c r="J1861" s="20"/>
      <c r="K1861" s="20"/>
      <c r="L1861" s="20"/>
      <c r="M1861" s="20"/>
      <c r="N1861" s="20"/>
    </row>
    <row r="1862" spans="1:14" x14ac:dyDescent="0.35">
      <c r="A1862" s="214" t="s">
        <v>1500</v>
      </c>
      <c r="B1862" s="214">
        <v>118145</v>
      </c>
      <c r="C1862" s="133" t="s">
        <v>1512</v>
      </c>
      <c r="D1862" s="133" t="s">
        <v>5904</v>
      </c>
      <c r="E1862" s="133" t="s">
        <v>5912</v>
      </c>
      <c r="F1862" s="133" t="s">
        <v>5915</v>
      </c>
      <c r="G1862" s="133">
        <v>3</v>
      </c>
      <c r="H1862" s="133">
        <v>6</v>
      </c>
      <c r="I1862" s="20"/>
      <c r="J1862" s="20"/>
      <c r="K1862" s="20"/>
      <c r="L1862" s="20"/>
      <c r="M1862" s="20"/>
      <c r="N1862" s="20"/>
    </row>
    <row r="1863" spans="1:14" x14ac:dyDescent="0.35">
      <c r="A1863" s="214" t="s">
        <v>1500</v>
      </c>
      <c r="B1863" s="214">
        <v>118148</v>
      </c>
      <c r="C1863" s="133" t="s">
        <v>1513</v>
      </c>
      <c r="D1863" s="133" t="s">
        <v>5904</v>
      </c>
      <c r="E1863" s="133" t="s">
        <v>5912</v>
      </c>
      <c r="F1863" s="133" t="s">
        <v>5915</v>
      </c>
      <c r="G1863" s="133">
        <v>4</v>
      </c>
      <c r="H1863" s="133">
        <v>7</v>
      </c>
      <c r="I1863" s="20"/>
      <c r="J1863" s="20"/>
      <c r="K1863" s="20"/>
      <c r="L1863" s="20"/>
      <c r="M1863" s="20"/>
      <c r="N1863" s="20"/>
    </row>
    <row r="1864" spans="1:14" x14ac:dyDescent="0.35">
      <c r="A1864" s="214" t="s">
        <v>1500</v>
      </c>
      <c r="B1864" s="214">
        <v>133429</v>
      </c>
      <c r="C1864" s="133" t="s">
        <v>1514</v>
      </c>
      <c r="D1864" s="133" t="s">
        <v>5904</v>
      </c>
      <c r="E1864" s="133" t="s">
        <v>5902</v>
      </c>
      <c r="F1864" s="133" t="s">
        <v>5914</v>
      </c>
      <c r="G1864" s="133">
        <v>0</v>
      </c>
      <c r="H1864" s="133">
        <v>0</v>
      </c>
      <c r="I1864" s="20"/>
      <c r="J1864" s="20"/>
      <c r="K1864" s="20"/>
      <c r="L1864" s="20"/>
      <c r="M1864" s="20"/>
      <c r="N1864" s="20"/>
    </row>
    <row r="1865" spans="1:14" x14ac:dyDescent="0.35">
      <c r="A1865" s="214" t="s">
        <v>1500</v>
      </c>
      <c r="B1865" s="214">
        <v>133640</v>
      </c>
      <c r="C1865" s="133" t="s">
        <v>2636</v>
      </c>
      <c r="D1865" s="133" t="s">
        <v>5904</v>
      </c>
      <c r="E1865" s="133" t="s">
        <v>5902</v>
      </c>
      <c r="F1865" s="133" t="s">
        <v>5914</v>
      </c>
      <c r="G1865" s="133">
        <v>0</v>
      </c>
      <c r="H1865" s="133">
        <v>0</v>
      </c>
      <c r="I1865" s="20"/>
      <c r="J1865" s="20"/>
      <c r="K1865" s="20"/>
      <c r="L1865" s="20"/>
      <c r="M1865" s="20"/>
      <c r="N1865" s="20"/>
    </row>
    <row r="1866" spans="1:14" x14ac:dyDescent="0.35">
      <c r="A1866" s="214" t="s">
        <v>1500</v>
      </c>
      <c r="B1866" s="214">
        <v>136667</v>
      </c>
      <c r="C1866" s="133" t="s">
        <v>1515</v>
      </c>
      <c r="D1866" s="133" t="s">
        <v>5904</v>
      </c>
      <c r="E1866" s="133" t="s">
        <v>5907</v>
      </c>
      <c r="F1866" s="133" t="s">
        <v>5917</v>
      </c>
      <c r="G1866" s="133">
        <v>175</v>
      </c>
      <c r="H1866" s="133">
        <v>171</v>
      </c>
      <c r="I1866" s="20"/>
      <c r="J1866" s="20"/>
      <c r="K1866" s="20"/>
      <c r="L1866" s="20"/>
      <c r="M1866" s="20"/>
      <c r="N1866" s="20"/>
    </row>
    <row r="1867" spans="1:14" x14ac:dyDescent="0.35">
      <c r="A1867" s="214" t="s">
        <v>1500</v>
      </c>
      <c r="B1867" s="214">
        <v>136921</v>
      </c>
      <c r="C1867" s="133" t="s">
        <v>1516</v>
      </c>
      <c r="D1867" s="133" t="s">
        <v>5904</v>
      </c>
      <c r="E1867" s="133" t="s">
        <v>5907</v>
      </c>
      <c r="F1867" s="133" t="s">
        <v>5917</v>
      </c>
      <c r="G1867" s="133">
        <v>89</v>
      </c>
      <c r="H1867" s="133">
        <v>87</v>
      </c>
      <c r="I1867" s="20"/>
      <c r="J1867" s="20"/>
      <c r="K1867" s="20"/>
      <c r="L1867" s="20"/>
      <c r="M1867" s="20"/>
      <c r="N1867" s="20"/>
    </row>
    <row r="1868" spans="1:14" x14ac:dyDescent="0.35">
      <c r="A1868" s="214" t="s">
        <v>1500</v>
      </c>
      <c r="B1868" s="214">
        <v>136995</v>
      </c>
      <c r="C1868" s="133" t="s">
        <v>1517</v>
      </c>
      <c r="D1868" s="133" t="s">
        <v>5905</v>
      </c>
      <c r="E1868" s="133" t="s">
        <v>5907</v>
      </c>
      <c r="F1868" s="133" t="s">
        <v>5917</v>
      </c>
      <c r="G1868" s="133">
        <v>0</v>
      </c>
      <c r="H1868" s="133">
        <v>150</v>
      </c>
      <c r="I1868" s="20"/>
      <c r="J1868" s="20"/>
      <c r="K1868" s="20"/>
      <c r="L1868" s="20"/>
      <c r="M1868" s="20"/>
      <c r="N1868" s="20"/>
    </row>
    <row r="1869" spans="1:14" x14ac:dyDescent="0.35">
      <c r="A1869" s="214" t="s">
        <v>1500</v>
      </c>
      <c r="B1869" s="214">
        <v>137306</v>
      </c>
      <c r="C1869" s="133" t="s">
        <v>1518</v>
      </c>
      <c r="D1869" s="133" t="s">
        <v>5904</v>
      </c>
      <c r="E1869" s="133" t="s">
        <v>5907</v>
      </c>
      <c r="F1869" s="133" t="s">
        <v>5917</v>
      </c>
      <c r="G1869" s="133">
        <v>137</v>
      </c>
      <c r="H1869" s="133">
        <v>112</v>
      </c>
      <c r="I1869" s="20"/>
      <c r="J1869" s="20"/>
      <c r="K1869" s="20"/>
      <c r="L1869" s="20"/>
      <c r="M1869" s="20"/>
      <c r="N1869" s="20"/>
    </row>
    <row r="1870" spans="1:14" x14ac:dyDescent="0.35">
      <c r="A1870" s="214" t="s">
        <v>1500</v>
      </c>
      <c r="B1870" s="214">
        <v>140866</v>
      </c>
      <c r="C1870" s="133" t="s">
        <v>1519</v>
      </c>
      <c r="D1870" s="133" t="s">
        <v>5904</v>
      </c>
      <c r="E1870" s="133" t="s">
        <v>5907</v>
      </c>
      <c r="F1870" s="133" t="s">
        <v>5917</v>
      </c>
      <c r="G1870" s="133">
        <v>83</v>
      </c>
      <c r="H1870" s="133">
        <v>94</v>
      </c>
      <c r="I1870" s="20"/>
      <c r="J1870" s="20"/>
      <c r="K1870" s="20"/>
      <c r="L1870" s="20"/>
      <c r="M1870" s="20"/>
      <c r="N1870" s="20"/>
    </row>
    <row r="1871" spans="1:14" x14ac:dyDescent="0.35">
      <c r="A1871" s="214" t="s">
        <v>1500</v>
      </c>
      <c r="B1871" s="214">
        <v>142135</v>
      </c>
      <c r="C1871" s="133" t="s">
        <v>6153</v>
      </c>
      <c r="D1871" s="133" t="s">
        <v>5904</v>
      </c>
      <c r="E1871" s="133" t="s">
        <v>5906</v>
      </c>
      <c r="F1871" s="133" t="s">
        <v>5906</v>
      </c>
      <c r="G1871" s="133">
        <v>0</v>
      </c>
      <c r="H1871" s="133">
        <v>3</v>
      </c>
      <c r="I1871" s="20"/>
      <c r="J1871" s="20"/>
      <c r="K1871" s="20"/>
      <c r="L1871" s="20"/>
      <c r="M1871" s="20"/>
      <c r="N1871" s="20"/>
    </row>
    <row r="1872" spans="1:14" x14ac:dyDescent="0.35">
      <c r="A1872" s="214" t="s">
        <v>1500</v>
      </c>
      <c r="B1872" s="214">
        <v>143588</v>
      </c>
      <c r="C1872" s="133" t="s">
        <v>1520</v>
      </c>
      <c r="D1872" s="133" t="s">
        <v>5904</v>
      </c>
      <c r="E1872" s="133" t="s">
        <v>5907</v>
      </c>
      <c r="F1872" s="133" t="s">
        <v>5917</v>
      </c>
      <c r="G1872" s="133">
        <v>114</v>
      </c>
      <c r="H1872" s="133">
        <v>111</v>
      </c>
      <c r="I1872" s="20"/>
      <c r="J1872" s="20"/>
      <c r="K1872" s="20"/>
      <c r="L1872" s="20"/>
      <c r="M1872" s="20"/>
      <c r="N1872" s="20"/>
    </row>
    <row r="1873" spans="1:14" x14ac:dyDescent="0.35">
      <c r="A1873" s="214" t="s">
        <v>1500</v>
      </c>
      <c r="B1873" s="214">
        <v>143854</v>
      </c>
      <c r="C1873" s="133" t="s">
        <v>1521</v>
      </c>
      <c r="D1873" s="133" t="s">
        <v>5904</v>
      </c>
      <c r="E1873" s="133" t="s">
        <v>5907</v>
      </c>
      <c r="F1873" s="133" t="s">
        <v>5908</v>
      </c>
      <c r="G1873" s="133">
        <v>134</v>
      </c>
      <c r="H1873" s="133">
        <v>102</v>
      </c>
      <c r="I1873" s="20"/>
      <c r="J1873" s="20"/>
      <c r="K1873" s="20"/>
      <c r="L1873" s="20"/>
      <c r="M1873" s="20"/>
      <c r="N1873" s="20"/>
    </row>
    <row r="1874" spans="1:14" x14ac:dyDescent="0.35">
      <c r="A1874" s="214" t="s">
        <v>1500</v>
      </c>
      <c r="B1874" s="214">
        <v>144561</v>
      </c>
      <c r="C1874" s="133" t="s">
        <v>1522</v>
      </c>
      <c r="D1874" s="133" t="s">
        <v>5904</v>
      </c>
      <c r="E1874" s="133" t="s">
        <v>5907</v>
      </c>
      <c r="F1874" s="133" t="s">
        <v>5917</v>
      </c>
      <c r="G1874" s="133">
        <v>120</v>
      </c>
      <c r="H1874" s="133">
        <v>150</v>
      </c>
      <c r="I1874" s="20"/>
      <c r="J1874" s="20"/>
      <c r="K1874" s="20"/>
      <c r="L1874" s="20"/>
      <c r="M1874" s="20"/>
      <c r="N1874" s="20"/>
    </row>
    <row r="1875" spans="1:14" x14ac:dyDescent="0.35">
      <c r="A1875" s="214" t="s">
        <v>1500</v>
      </c>
      <c r="B1875" s="214">
        <v>145722</v>
      </c>
      <c r="C1875" s="133" t="s">
        <v>6154</v>
      </c>
      <c r="D1875" s="133" t="s">
        <v>5904</v>
      </c>
      <c r="E1875" s="133" t="s">
        <v>5907</v>
      </c>
      <c r="F1875" s="133" t="s">
        <v>5908</v>
      </c>
      <c r="G1875" s="133">
        <v>120</v>
      </c>
      <c r="H1875" s="133">
        <v>93</v>
      </c>
      <c r="I1875" s="20"/>
      <c r="J1875" s="20"/>
      <c r="K1875" s="20"/>
      <c r="L1875" s="20"/>
      <c r="M1875" s="20"/>
      <c r="N1875" s="20"/>
    </row>
    <row r="1876" spans="1:14" x14ac:dyDescent="0.35">
      <c r="A1876" s="214" t="s">
        <v>1500</v>
      </c>
      <c r="B1876" s="214">
        <v>145929</v>
      </c>
      <c r="C1876" s="133" t="s">
        <v>6155</v>
      </c>
      <c r="D1876" s="133" t="s">
        <v>5904</v>
      </c>
      <c r="E1876" s="133" t="s">
        <v>5907</v>
      </c>
      <c r="F1876" s="133" t="s">
        <v>5917</v>
      </c>
      <c r="G1876" s="133">
        <v>97</v>
      </c>
      <c r="H1876" s="133">
        <v>107</v>
      </c>
      <c r="I1876" s="20"/>
      <c r="J1876" s="20"/>
      <c r="K1876" s="20"/>
      <c r="L1876" s="20"/>
      <c r="M1876" s="20"/>
      <c r="N1876" s="20"/>
    </row>
    <row r="1877" spans="1:14" x14ac:dyDescent="0.35">
      <c r="A1877" s="214" t="s">
        <v>1500</v>
      </c>
      <c r="B1877" s="214">
        <v>146129</v>
      </c>
      <c r="C1877" s="133" t="s">
        <v>1506</v>
      </c>
      <c r="D1877" s="133" t="s">
        <v>5904</v>
      </c>
      <c r="E1877" s="133" t="s">
        <v>5907</v>
      </c>
      <c r="F1877" s="133" t="s">
        <v>5917</v>
      </c>
      <c r="G1877" s="133">
        <v>62</v>
      </c>
      <c r="H1877" s="133">
        <v>83</v>
      </c>
      <c r="I1877" s="20"/>
      <c r="J1877" s="20"/>
      <c r="K1877" s="20"/>
      <c r="L1877" s="20"/>
      <c r="M1877" s="20"/>
      <c r="N1877" s="20"/>
    </row>
    <row r="1878" spans="1:14" x14ac:dyDescent="0.35">
      <c r="A1878" s="214" t="s">
        <v>1500</v>
      </c>
      <c r="B1878" s="214">
        <v>146333</v>
      </c>
      <c r="C1878" s="133" t="s">
        <v>6156</v>
      </c>
      <c r="D1878" s="133" t="s">
        <v>5904</v>
      </c>
      <c r="E1878" s="133" t="s">
        <v>5902</v>
      </c>
      <c r="F1878" s="133" t="s">
        <v>5914</v>
      </c>
      <c r="G1878" s="133">
        <v>0</v>
      </c>
      <c r="H1878" s="133">
        <v>0</v>
      </c>
      <c r="I1878" s="20"/>
      <c r="J1878" s="20"/>
      <c r="K1878" s="20"/>
      <c r="L1878" s="20"/>
      <c r="M1878" s="20"/>
      <c r="N1878" s="20"/>
    </row>
    <row r="1879" spans="1:14" x14ac:dyDescent="0.35">
      <c r="A1879" s="214" t="s">
        <v>1523</v>
      </c>
      <c r="B1879" s="214">
        <v>114584</v>
      </c>
      <c r="C1879" s="133" t="s">
        <v>1524</v>
      </c>
      <c r="D1879" s="133" t="s">
        <v>5904</v>
      </c>
      <c r="E1879" s="133" t="s">
        <v>5907</v>
      </c>
      <c r="F1879" s="133" t="s">
        <v>5910</v>
      </c>
      <c r="G1879" s="133">
        <v>114</v>
      </c>
      <c r="H1879" s="133">
        <v>114</v>
      </c>
      <c r="I1879" s="20"/>
      <c r="J1879" s="20"/>
      <c r="K1879" s="20"/>
      <c r="L1879" s="20"/>
      <c r="M1879" s="20"/>
      <c r="N1879" s="20"/>
    </row>
    <row r="1880" spans="1:14" x14ac:dyDescent="0.35">
      <c r="A1880" s="214" t="s">
        <v>1523</v>
      </c>
      <c r="B1880" s="214">
        <v>114587</v>
      </c>
      <c r="C1880" s="133" t="s">
        <v>1525</v>
      </c>
      <c r="D1880" s="133" t="s">
        <v>5904</v>
      </c>
      <c r="E1880" s="133" t="s">
        <v>5907</v>
      </c>
      <c r="F1880" s="133" t="s">
        <v>5910</v>
      </c>
      <c r="G1880" s="133">
        <v>113</v>
      </c>
      <c r="H1880" s="133">
        <v>127</v>
      </c>
      <c r="I1880" s="20"/>
      <c r="J1880" s="20"/>
      <c r="K1880" s="20"/>
      <c r="L1880" s="20"/>
      <c r="M1880" s="20"/>
      <c r="N1880" s="20"/>
    </row>
    <row r="1881" spans="1:14" x14ac:dyDescent="0.35">
      <c r="A1881" s="214" t="s">
        <v>1523</v>
      </c>
      <c r="B1881" s="214">
        <v>114588</v>
      </c>
      <c r="C1881" s="133" t="s">
        <v>1526</v>
      </c>
      <c r="D1881" s="133" t="s">
        <v>5904</v>
      </c>
      <c r="E1881" s="133" t="s">
        <v>5907</v>
      </c>
      <c r="F1881" s="133" t="s">
        <v>5910</v>
      </c>
      <c r="G1881" s="133">
        <v>76</v>
      </c>
      <c r="H1881" s="133">
        <v>79</v>
      </c>
      <c r="I1881" s="20"/>
      <c r="J1881" s="20"/>
      <c r="K1881" s="20"/>
      <c r="L1881" s="20"/>
      <c r="M1881" s="20"/>
      <c r="N1881" s="20"/>
    </row>
    <row r="1882" spans="1:14" x14ac:dyDescent="0.35">
      <c r="A1882" s="214" t="s">
        <v>1523</v>
      </c>
      <c r="B1882" s="214">
        <v>114590</v>
      </c>
      <c r="C1882" s="133" t="s">
        <v>6157</v>
      </c>
      <c r="D1882" s="133" t="s">
        <v>5904</v>
      </c>
      <c r="E1882" s="133" t="s">
        <v>5907</v>
      </c>
      <c r="F1882" s="133" t="s">
        <v>5910</v>
      </c>
      <c r="G1882" s="133">
        <v>108</v>
      </c>
      <c r="H1882" s="133">
        <v>122</v>
      </c>
      <c r="I1882" s="20"/>
      <c r="J1882" s="20"/>
      <c r="K1882" s="20"/>
      <c r="L1882" s="20"/>
      <c r="M1882" s="20"/>
      <c r="N1882" s="20"/>
    </row>
    <row r="1883" spans="1:14" x14ac:dyDescent="0.35">
      <c r="A1883" s="214" t="s">
        <v>1523</v>
      </c>
      <c r="B1883" s="214">
        <v>114591</v>
      </c>
      <c r="C1883" s="133" t="s">
        <v>1527</v>
      </c>
      <c r="D1883" s="133" t="s">
        <v>5904</v>
      </c>
      <c r="E1883" s="133" t="s">
        <v>5907</v>
      </c>
      <c r="F1883" s="133" t="s">
        <v>5910</v>
      </c>
      <c r="G1883" s="133">
        <v>52</v>
      </c>
      <c r="H1883" s="133">
        <v>70</v>
      </c>
      <c r="I1883" s="20"/>
      <c r="J1883" s="20"/>
      <c r="K1883" s="20"/>
      <c r="L1883" s="20"/>
      <c r="M1883" s="20"/>
      <c r="N1883" s="20"/>
    </row>
    <row r="1884" spans="1:14" x14ac:dyDescent="0.35">
      <c r="A1884" s="214" t="s">
        <v>1523</v>
      </c>
      <c r="B1884" s="214">
        <v>114592</v>
      </c>
      <c r="C1884" s="133" t="s">
        <v>1528</v>
      </c>
      <c r="D1884" s="133" t="s">
        <v>5904</v>
      </c>
      <c r="E1884" s="133" t="s">
        <v>5907</v>
      </c>
      <c r="F1884" s="133" t="s">
        <v>5910</v>
      </c>
      <c r="G1884" s="133">
        <v>93</v>
      </c>
      <c r="H1884" s="133">
        <v>111</v>
      </c>
      <c r="I1884" s="20"/>
      <c r="J1884" s="20"/>
      <c r="K1884" s="20"/>
      <c r="L1884" s="20"/>
      <c r="M1884" s="20"/>
      <c r="N1884" s="20"/>
    </row>
    <row r="1885" spans="1:14" x14ac:dyDescent="0.35">
      <c r="A1885" s="214" t="s">
        <v>1523</v>
      </c>
      <c r="B1885" s="214">
        <v>114594</v>
      </c>
      <c r="C1885" s="133" t="s">
        <v>1529</v>
      </c>
      <c r="D1885" s="133" t="s">
        <v>5904</v>
      </c>
      <c r="E1885" s="133" t="s">
        <v>5907</v>
      </c>
      <c r="F1885" s="133" t="s">
        <v>5910</v>
      </c>
      <c r="G1885" s="133">
        <v>69</v>
      </c>
      <c r="H1885" s="133">
        <v>102</v>
      </c>
      <c r="I1885" s="20"/>
      <c r="J1885" s="20"/>
      <c r="K1885" s="20"/>
      <c r="L1885" s="20"/>
      <c r="M1885" s="20"/>
      <c r="N1885" s="20"/>
    </row>
    <row r="1886" spans="1:14" x14ac:dyDescent="0.35">
      <c r="A1886" s="214" t="s">
        <v>1523</v>
      </c>
      <c r="B1886" s="214">
        <v>114598</v>
      </c>
      <c r="C1886" s="133" t="s">
        <v>1037</v>
      </c>
      <c r="D1886" s="133" t="s">
        <v>5904</v>
      </c>
      <c r="E1886" s="133" t="s">
        <v>5907</v>
      </c>
      <c r="F1886" s="133" t="s">
        <v>5924</v>
      </c>
      <c r="G1886" s="133">
        <v>94</v>
      </c>
      <c r="H1886" s="133">
        <v>123</v>
      </c>
      <c r="I1886" s="20"/>
      <c r="J1886" s="20"/>
      <c r="K1886" s="20"/>
      <c r="L1886" s="20"/>
      <c r="M1886" s="20"/>
      <c r="N1886" s="20"/>
    </row>
    <row r="1887" spans="1:14" x14ac:dyDescent="0.35">
      <c r="A1887" s="214" t="s">
        <v>1523</v>
      </c>
      <c r="B1887" s="214">
        <v>114612</v>
      </c>
      <c r="C1887" s="133" t="s">
        <v>1530</v>
      </c>
      <c r="D1887" s="133" t="s">
        <v>5904</v>
      </c>
      <c r="E1887" s="133" t="s">
        <v>5907</v>
      </c>
      <c r="F1887" s="133" t="s">
        <v>5911</v>
      </c>
      <c r="G1887" s="133">
        <v>88</v>
      </c>
      <c r="H1887" s="133">
        <v>114</v>
      </c>
      <c r="I1887" s="20"/>
      <c r="J1887" s="20"/>
      <c r="K1887" s="20"/>
      <c r="L1887" s="20"/>
      <c r="M1887" s="20"/>
      <c r="N1887" s="20"/>
    </row>
    <row r="1888" spans="1:14" x14ac:dyDescent="0.35">
      <c r="A1888" s="214" t="s">
        <v>1523</v>
      </c>
      <c r="B1888" s="214">
        <v>114622</v>
      </c>
      <c r="C1888" s="133" t="s">
        <v>1531</v>
      </c>
      <c r="D1888" s="133" t="s">
        <v>5904</v>
      </c>
      <c r="E1888" s="133" t="s">
        <v>5902</v>
      </c>
      <c r="F1888" s="133" t="s">
        <v>5903</v>
      </c>
      <c r="G1888" s="133">
        <v>0</v>
      </c>
      <c r="H1888" s="133">
        <v>0</v>
      </c>
      <c r="I1888" s="20"/>
      <c r="J1888" s="20"/>
      <c r="K1888" s="20"/>
      <c r="L1888" s="20"/>
      <c r="M1888" s="20"/>
      <c r="N1888" s="20"/>
    </row>
    <row r="1889" spans="1:14" x14ac:dyDescent="0.35">
      <c r="A1889" s="214" t="s">
        <v>1523</v>
      </c>
      <c r="B1889" s="214">
        <v>114625</v>
      </c>
      <c r="C1889" s="133" t="s">
        <v>1532</v>
      </c>
      <c r="D1889" s="133" t="s">
        <v>5904</v>
      </c>
      <c r="E1889" s="133" t="s">
        <v>5902</v>
      </c>
      <c r="F1889" s="133" t="s">
        <v>5903</v>
      </c>
      <c r="G1889" s="133">
        <v>0</v>
      </c>
      <c r="H1889" s="133">
        <v>0</v>
      </c>
      <c r="I1889" s="20"/>
      <c r="J1889" s="20"/>
      <c r="K1889" s="20"/>
      <c r="L1889" s="20"/>
      <c r="M1889" s="20"/>
      <c r="N1889" s="20"/>
    </row>
    <row r="1890" spans="1:14" x14ac:dyDescent="0.35">
      <c r="A1890" s="214" t="s">
        <v>1523</v>
      </c>
      <c r="B1890" s="214">
        <v>114627</v>
      </c>
      <c r="C1890" s="133" t="s">
        <v>224</v>
      </c>
      <c r="D1890" s="133" t="s">
        <v>5901</v>
      </c>
      <c r="E1890" s="133" t="s">
        <v>5902</v>
      </c>
      <c r="F1890" s="133" t="s">
        <v>5903</v>
      </c>
      <c r="G1890" s="133">
        <v>0</v>
      </c>
      <c r="H1890" s="133">
        <v>0</v>
      </c>
      <c r="I1890" s="20"/>
      <c r="J1890" s="20"/>
      <c r="K1890" s="20"/>
      <c r="L1890" s="20"/>
      <c r="M1890" s="20"/>
      <c r="N1890" s="20"/>
    </row>
    <row r="1891" spans="1:14" x14ac:dyDescent="0.35">
      <c r="A1891" s="214" t="s">
        <v>1523</v>
      </c>
      <c r="B1891" s="214">
        <v>114629</v>
      </c>
      <c r="C1891" s="133" t="s">
        <v>1533</v>
      </c>
      <c r="D1891" s="133" t="s">
        <v>5904</v>
      </c>
      <c r="E1891" s="133" t="s">
        <v>5902</v>
      </c>
      <c r="F1891" s="133" t="s">
        <v>5903</v>
      </c>
      <c r="G1891" s="133">
        <v>0</v>
      </c>
      <c r="H1891" s="133">
        <v>0</v>
      </c>
      <c r="I1891" s="20"/>
      <c r="J1891" s="20"/>
      <c r="K1891" s="20"/>
      <c r="L1891" s="20"/>
      <c r="M1891" s="20"/>
      <c r="N1891" s="20"/>
    </row>
    <row r="1892" spans="1:14" x14ac:dyDescent="0.35">
      <c r="A1892" s="214" t="s">
        <v>1523</v>
      </c>
      <c r="B1892" s="214">
        <v>114633</v>
      </c>
      <c r="C1892" s="133" t="s">
        <v>7033</v>
      </c>
      <c r="D1892" s="133" t="s">
        <v>5904</v>
      </c>
      <c r="E1892" s="133" t="s">
        <v>5902</v>
      </c>
      <c r="F1892" s="133" t="s">
        <v>5903</v>
      </c>
      <c r="G1892" s="133">
        <v>0</v>
      </c>
      <c r="H1892" s="133">
        <v>0</v>
      </c>
      <c r="I1892" s="20"/>
      <c r="J1892" s="20"/>
      <c r="K1892" s="20"/>
      <c r="L1892" s="20"/>
      <c r="M1892" s="20"/>
      <c r="N1892" s="20"/>
    </row>
    <row r="1893" spans="1:14" x14ac:dyDescent="0.35">
      <c r="A1893" s="214" t="s">
        <v>1523</v>
      </c>
      <c r="B1893" s="214">
        <v>114634</v>
      </c>
      <c r="C1893" s="133" t="s">
        <v>1534</v>
      </c>
      <c r="D1893" s="133" t="s">
        <v>5904</v>
      </c>
      <c r="E1893" s="133" t="s">
        <v>5902</v>
      </c>
      <c r="F1893" s="133" t="s">
        <v>5903</v>
      </c>
      <c r="G1893" s="133">
        <v>0</v>
      </c>
      <c r="H1893" s="133">
        <v>0</v>
      </c>
      <c r="I1893" s="20"/>
      <c r="J1893" s="20"/>
      <c r="K1893" s="20"/>
      <c r="L1893" s="20"/>
      <c r="M1893" s="20"/>
      <c r="N1893" s="20"/>
    </row>
    <row r="1894" spans="1:14" x14ac:dyDescent="0.35">
      <c r="A1894" s="214" t="s">
        <v>1523</v>
      </c>
      <c r="B1894" s="214">
        <v>114635</v>
      </c>
      <c r="C1894" s="133" t="s">
        <v>1535</v>
      </c>
      <c r="D1894" s="133" t="s">
        <v>5904</v>
      </c>
      <c r="E1894" s="133" t="s">
        <v>5902</v>
      </c>
      <c r="F1894" s="133" t="s">
        <v>5914</v>
      </c>
      <c r="G1894" s="133">
        <v>0</v>
      </c>
      <c r="H1894" s="133">
        <v>0</v>
      </c>
      <c r="I1894" s="20"/>
      <c r="J1894" s="20"/>
      <c r="K1894" s="20"/>
      <c r="L1894" s="20"/>
      <c r="M1894" s="20"/>
      <c r="N1894" s="20"/>
    </row>
    <row r="1895" spans="1:14" x14ac:dyDescent="0.35">
      <c r="A1895" s="214" t="s">
        <v>1523</v>
      </c>
      <c r="B1895" s="214">
        <v>114636</v>
      </c>
      <c r="C1895" s="133" t="s">
        <v>1536</v>
      </c>
      <c r="D1895" s="133" t="s">
        <v>5904</v>
      </c>
      <c r="E1895" s="133" t="s">
        <v>5902</v>
      </c>
      <c r="F1895" s="133" t="s">
        <v>5903</v>
      </c>
      <c r="G1895" s="133">
        <v>0</v>
      </c>
      <c r="H1895" s="133">
        <v>0</v>
      </c>
      <c r="I1895" s="20"/>
      <c r="J1895" s="20"/>
      <c r="K1895" s="20"/>
      <c r="L1895" s="20"/>
      <c r="M1895" s="20"/>
      <c r="N1895" s="20"/>
    </row>
    <row r="1896" spans="1:14" x14ac:dyDescent="0.35">
      <c r="A1896" s="214" t="s">
        <v>1523</v>
      </c>
      <c r="B1896" s="214">
        <v>114640</v>
      </c>
      <c r="C1896" s="133" t="s">
        <v>543</v>
      </c>
      <c r="D1896" s="133" t="s">
        <v>5904</v>
      </c>
      <c r="E1896" s="133" t="s">
        <v>5902</v>
      </c>
      <c r="F1896" s="133" t="s">
        <v>5903</v>
      </c>
      <c r="G1896" s="133">
        <v>0</v>
      </c>
      <c r="H1896" s="133">
        <v>0</v>
      </c>
      <c r="I1896" s="20"/>
      <c r="J1896" s="20"/>
      <c r="K1896" s="20"/>
      <c r="L1896" s="20"/>
      <c r="M1896" s="20"/>
      <c r="N1896" s="20"/>
    </row>
    <row r="1897" spans="1:14" x14ac:dyDescent="0.35">
      <c r="A1897" s="214" t="s">
        <v>1523</v>
      </c>
      <c r="B1897" s="214">
        <v>114645</v>
      </c>
      <c r="C1897" s="133" t="s">
        <v>1537</v>
      </c>
      <c r="D1897" s="133" t="s">
        <v>5904</v>
      </c>
      <c r="E1897" s="133" t="s">
        <v>5902</v>
      </c>
      <c r="F1897" s="133" t="s">
        <v>5914</v>
      </c>
      <c r="G1897" s="133">
        <v>0</v>
      </c>
      <c r="H1897" s="133">
        <v>0</v>
      </c>
      <c r="I1897" s="20"/>
      <c r="J1897" s="20"/>
      <c r="K1897" s="20"/>
      <c r="L1897" s="20"/>
      <c r="M1897" s="20"/>
      <c r="N1897" s="20"/>
    </row>
    <row r="1898" spans="1:14" x14ac:dyDescent="0.35">
      <c r="A1898" s="214" t="s">
        <v>1523</v>
      </c>
      <c r="B1898" s="214">
        <v>114646</v>
      </c>
      <c r="C1898" s="133" t="s">
        <v>1538</v>
      </c>
      <c r="D1898" s="133" t="s">
        <v>5904</v>
      </c>
      <c r="E1898" s="133" t="s">
        <v>5902</v>
      </c>
      <c r="F1898" s="133" t="s">
        <v>5903</v>
      </c>
      <c r="G1898" s="133">
        <v>0</v>
      </c>
      <c r="H1898" s="133">
        <v>0</v>
      </c>
      <c r="I1898" s="20"/>
      <c r="J1898" s="20"/>
      <c r="K1898" s="20"/>
      <c r="L1898" s="20"/>
      <c r="M1898" s="20"/>
      <c r="N1898" s="20"/>
    </row>
    <row r="1899" spans="1:14" x14ac:dyDescent="0.35">
      <c r="A1899" s="214" t="s">
        <v>1523</v>
      </c>
      <c r="B1899" s="214">
        <v>114650</v>
      </c>
      <c r="C1899" s="133" t="s">
        <v>1539</v>
      </c>
      <c r="D1899" s="133" t="s">
        <v>5904</v>
      </c>
      <c r="E1899" s="133" t="s">
        <v>5902</v>
      </c>
      <c r="F1899" s="133" t="s">
        <v>5903</v>
      </c>
      <c r="G1899" s="133">
        <v>0</v>
      </c>
      <c r="H1899" s="133">
        <v>0</v>
      </c>
      <c r="I1899" s="20"/>
      <c r="J1899" s="20"/>
      <c r="K1899" s="20"/>
      <c r="L1899" s="20"/>
      <c r="M1899" s="20"/>
      <c r="N1899" s="20"/>
    </row>
    <row r="1900" spans="1:14" x14ac:dyDescent="0.35">
      <c r="A1900" s="214" t="s">
        <v>1523</v>
      </c>
      <c r="B1900" s="214">
        <v>114652</v>
      </c>
      <c r="C1900" s="133" t="s">
        <v>1540</v>
      </c>
      <c r="D1900" s="133" t="s">
        <v>5904</v>
      </c>
      <c r="E1900" s="133" t="s">
        <v>5902</v>
      </c>
      <c r="F1900" s="133" t="s">
        <v>5903</v>
      </c>
      <c r="G1900" s="133">
        <v>0</v>
      </c>
      <c r="H1900" s="133">
        <v>0</v>
      </c>
      <c r="I1900" s="20"/>
      <c r="J1900" s="20"/>
      <c r="K1900" s="20"/>
      <c r="L1900" s="20"/>
      <c r="M1900" s="20"/>
      <c r="N1900" s="20"/>
    </row>
    <row r="1901" spans="1:14" x14ac:dyDescent="0.35">
      <c r="A1901" s="214" t="s">
        <v>1523</v>
      </c>
      <c r="B1901" s="214">
        <v>114653</v>
      </c>
      <c r="C1901" s="133" t="s">
        <v>1541</v>
      </c>
      <c r="D1901" s="133" t="s">
        <v>5904</v>
      </c>
      <c r="E1901" s="133" t="s">
        <v>5902</v>
      </c>
      <c r="F1901" s="133" t="s">
        <v>5903</v>
      </c>
      <c r="G1901" s="133">
        <v>0</v>
      </c>
      <c r="H1901" s="133">
        <v>0</v>
      </c>
      <c r="I1901" s="20"/>
      <c r="J1901" s="20"/>
      <c r="K1901" s="20"/>
      <c r="L1901" s="20"/>
      <c r="M1901" s="20"/>
      <c r="N1901" s="20"/>
    </row>
    <row r="1902" spans="1:14" x14ac:dyDescent="0.35">
      <c r="A1902" s="214" t="s">
        <v>1523</v>
      </c>
      <c r="B1902" s="214">
        <v>114656</v>
      </c>
      <c r="C1902" s="133" t="s">
        <v>1542</v>
      </c>
      <c r="D1902" s="133" t="s">
        <v>5904</v>
      </c>
      <c r="E1902" s="133" t="s">
        <v>5902</v>
      </c>
      <c r="F1902" s="133" t="s">
        <v>5903</v>
      </c>
      <c r="G1902" s="133">
        <v>0</v>
      </c>
      <c r="H1902" s="133">
        <v>0</v>
      </c>
      <c r="I1902" s="20"/>
      <c r="J1902" s="20"/>
      <c r="K1902" s="20"/>
      <c r="L1902" s="20"/>
      <c r="M1902" s="20"/>
      <c r="N1902" s="20"/>
    </row>
    <row r="1903" spans="1:14" x14ac:dyDescent="0.35">
      <c r="A1903" s="214" t="s">
        <v>1523</v>
      </c>
      <c r="B1903" s="214">
        <v>114657</v>
      </c>
      <c r="C1903" s="133" t="s">
        <v>1543</v>
      </c>
      <c r="D1903" s="133" t="s">
        <v>5904</v>
      </c>
      <c r="E1903" s="133" t="s">
        <v>5902</v>
      </c>
      <c r="F1903" s="133" t="s">
        <v>5903</v>
      </c>
      <c r="G1903" s="133">
        <v>0</v>
      </c>
      <c r="H1903" s="133">
        <v>0</v>
      </c>
      <c r="I1903" s="20"/>
      <c r="J1903" s="20"/>
      <c r="K1903" s="20"/>
      <c r="L1903" s="20"/>
      <c r="M1903" s="20"/>
      <c r="N1903" s="20"/>
    </row>
    <row r="1904" spans="1:14" x14ac:dyDescent="0.35">
      <c r="A1904" s="214" t="s">
        <v>1523</v>
      </c>
      <c r="B1904" s="214">
        <v>114659</v>
      </c>
      <c r="C1904" s="133" t="s">
        <v>1544</v>
      </c>
      <c r="D1904" s="133" t="s">
        <v>5904</v>
      </c>
      <c r="E1904" s="133" t="s">
        <v>5902</v>
      </c>
      <c r="F1904" s="133" t="s">
        <v>5903</v>
      </c>
      <c r="G1904" s="133">
        <v>0</v>
      </c>
      <c r="H1904" s="133">
        <v>0</v>
      </c>
      <c r="I1904" s="20"/>
      <c r="J1904" s="20"/>
      <c r="K1904" s="20"/>
      <c r="L1904" s="20"/>
      <c r="M1904" s="20"/>
      <c r="N1904" s="20"/>
    </row>
    <row r="1905" spans="1:14" x14ac:dyDescent="0.35">
      <c r="A1905" s="214" t="s">
        <v>1523</v>
      </c>
      <c r="B1905" s="214">
        <v>114660</v>
      </c>
      <c r="C1905" s="133" t="s">
        <v>1545</v>
      </c>
      <c r="D1905" s="133" t="s">
        <v>5904</v>
      </c>
      <c r="E1905" s="133" t="s">
        <v>5902</v>
      </c>
      <c r="F1905" s="133" t="s">
        <v>5914</v>
      </c>
      <c r="G1905" s="133">
        <v>0</v>
      </c>
      <c r="H1905" s="133">
        <v>0</v>
      </c>
      <c r="I1905" s="20"/>
      <c r="J1905" s="20"/>
      <c r="K1905" s="20"/>
      <c r="L1905" s="20"/>
      <c r="M1905" s="20"/>
      <c r="N1905" s="20"/>
    </row>
    <row r="1906" spans="1:14" x14ac:dyDescent="0.35">
      <c r="A1906" s="214" t="s">
        <v>1523</v>
      </c>
      <c r="B1906" s="214">
        <v>114677</v>
      </c>
      <c r="C1906" s="133" t="s">
        <v>6102</v>
      </c>
      <c r="D1906" s="133" t="s">
        <v>5904</v>
      </c>
      <c r="E1906" s="133" t="s">
        <v>5923</v>
      </c>
      <c r="F1906" s="133" t="s">
        <v>5923</v>
      </c>
      <c r="G1906" s="133">
        <v>1</v>
      </c>
      <c r="H1906" s="133">
        <v>2</v>
      </c>
      <c r="I1906" s="20"/>
      <c r="J1906" s="20"/>
      <c r="K1906" s="20"/>
      <c r="L1906" s="20"/>
      <c r="M1906" s="20"/>
      <c r="N1906" s="20"/>
    </row>
    <row r="1907" spans="1:14" x14ac:dyDescent="0.35">
      <c r="A1907" s="214" t="s">
        <v>1523</v>
      </c>
      <c r="B1907" s="214">
        <v>114682</v>
      </c>
      <c r="C1907" s="133" t="s">
        <v>1546</v>
      </c>
      <c r="D1907" s="133" t="s">
        <v>5904</v>
      </c>
      <c r="E1907" s="133" t="s">
        <v>5923</v>
      </c>
      <c r="F1907" s="133" t="s">
        <v>5923</v>
      </c>
      <c r="G1907" s="133">
        <v>1</v>
      </c>
      <c r="H1907" s="133">
        <v>6</v>
      </c>
      <c r="I1907" s="20"/>
      <c r="J1907" s="20"/>
      <c r="K1907" s="20"/>
      <c r="L1907" s="20"/>
      <c r="M1907" s="20"/>
      <c r="N1907" s="20"/>
    </row>
    <row r="1908" spans="1:14" x14ac:dyDescent="0.35">
      <c r="A1908" s="214" t="s">
        <v>1523</v>
      </c>
      <c r="B1908" s="214">
        <v>114688</v>
      </c>
      <c r="C1908" s="133" t="s">
        <v>1547</v>
      </c>
      <c r="D1908" s="133" t="s">
        <v>5904</v>
      </c>
      <c r="E1908" s="133" t="s">
        <v>5912</v>
      </c>
      <c r="F1908" s="133" t="s">
        <v>5915</v>
      </c>
      <c r="G1908" s="133">
        <v>4</v>
      </c>
      <c r="H1908" s="133">
        <v>10</v>
      </c>
      <c r="I1908" s="20"/>
      <c r="J1908" s="20"/>
      <c r="K1908" s="20"/>
      <c r="L1908" s="20"/>
      <c r="M1908" s="20"/>
      <c r="N1908" s="20"/>
    </row>
    <row r="1909" spans="1:14" x14ac:dyDescent="0.35">
      <c r="A1909" s="214" t="s">
        <v>1523</v>
      </c>
      <c r="B1909" s="214">
        <v>133653</v>
      </c>
      <c r="C1909" s="133" t="s">
        <v>1551</v>
      </c>
      <c r="D1909" s="133" t="s">
        <v>5904</v>
      </c>
      <c r="E1909" s="133" t="s">
        <v>5923</v>
      </c>
      <c r="F1909" s="133" t="s">
        <v>5923</v>
      </c>
      <c r="G1909" s="133">
        <v>4</v>
      </c>
      <c r="H1909" s="133">
        <v>8</v>
      </c>
      <c r="I1909" s="20"/>
      <c r="J1909" s="20"/>
      <c r="K1909" s="20"/>
      <c r="L1909" s="20"/>
      <c r="M1909" s="20"/>
      <c r="N1909" s="20"/>
    </row>
    <row r="1910" spans="1:14" x14ac:dyDescent="0.35">
      <c r="A1910" s="214" t="s">
        <v>1523</v>
      </c>
      <c r="B1910" s="214">
        <v>134148</v>
      </c>
      <c r="C1910" s="133" t="s">
        <v>1552</v>
      </c>
      <c r="D1910" s="133" t="s">
        <v>5904</v>
      </c>
      <c r="E1910" s="133" t="s">
        <v>5902</v>
      </c>
      <c r="F1910" s="133" t="s">
        <v>5914</v>
      </c>
      <c r="G1910" s="133">
        <v>0</v>
      </c>
      <c r="H1910" s="133">
        <v>0</v>
      </c>
      <c r="I1910" s="20"/>
      <c r="J1910" s="20"/>
      <c r="K1910" s="20"/>
      <c r="L1910" s="20"/>
      <c r="M1910" s="20"/>
      <c r="N1910" s="20"/>
    </row>
    <row r="1911" spans="1:14" x14ac:dyDescent="0.35">
      <c r="A1911" s="214" t="s">
        <v>1523</v>
      </c>
      <c r="B1911" s="214">
        <v>134634</v>
      </c>
      <c r="C1911" s="133" t="s">
        <v>7034</v>
      </c>
      <c r="D1911" s="133" t="s">
        <v>5904</v>
      </c>
      <c r="E1911" s="133" t="s">
        <v>5902</v>
      </c>
      <c r="F1911" s="133" t="s">
        <v>5914</v>
      </c>
      <c r="G1911" s="133">
        <v>0</v>
      </c>
      <c r="H1911" s="133">
        <v>0</v>
      </c>
      <c r="I1911" s="20"/>
      <c r="J1911" s="20"/>
      <c r="K1911" s="20"/>
      <c r="L1911" s="20"/>
      <c r="M1911" s="20"/>
      <c r="N1911" s="20"/>
    </row>
    <row r="1912" spans="1:14" x14ac:dyDescent="0.35">
      <c r="A1912" s="214" t="s">
        <v>1523</v>
      </c>
      <c r="B1912" s="214">
        <v>135766</v>
      </c>
      <c r="C1912" s="133" t="s">
        <v>6495</v>
      </c>
      <c r="D1912" s="133" t="s">
        <v>5904</v>
      </c>
      <c r="E1912" s="133" t="s">
        <v>5902</v>
      </c>
      <c r="F1912" s="133" t="s">
        <v>5914</v>
      </c>
      <c r="G1912" s="133">
        <v>0</v>
      </c>
      <c r="H1912" s="133">
        <v>0</v>
      </c>
      <c r="I1912" s="20"/>
      <c r="J1912" s="20"/>
      <c r="K1912" s="20"/>
      <c r="L1912" s="20"/>
      <c r="M1912" s="20"/>
      <c r="N1912" s="20"/>
    </row>
    <row r="1913" spans="1:14" x14ac:dyDescent="0.35">
      <c r="A1913" s="214" t="s">
        <v>1523</v>
      </c>
      <c r="B1913" s="214">
        <v>136106</v>
      </c>
      <c r="C1913" s="133" t="s">
        <v>1553</v>
      </c>
      <c r="D1913" s="133" t="s">
        <v>5904</v>
      </c>
      <c r="E1913" s="133" t="s">
        <v>5907</v>
      </c>
      <c r="F1913" s="133" t="s">
        <v>5908</v>
      </c>
      <c r="G1913" s="133">
        <v>81</v>
      </c>
      <c r="H1913" s="133">
        <v>99</v>
      </c>
      <c r="I1913" s="20"/>
      <c r="J1913" s="20"/>
      <c r="K1913" s="20"/>
      <c r="L1913" s="20"/>
      <c r="M1913" s="20"/>
      <c r="N1913" s="20"/>
    </row>
    <row r="1914" spans="1:14" x14ac:dyDescent="0.35">
      <c r="A1914" s="214" t="s">
        <v>1523</v>
      </c>
      <c r="B1914" s="214">
        <v>136162</v>
      </c>
      <c r="C1914" s="133" t="s">
        <v>1554</v>
      </c>
      <c r="D1914" s="133" t="s">
        <v>5904</v>
      </c>
      <c r="E1914" s="133" t="s">
        <v>5902</v>
      </c>
      <c r="F1914" s="133" t="s">
        <v>5903</v>
      </c>
      <c r="G1914" s="133">
        <v>0</v>
      </c>
      <c r="H1914" s="133">
        <v>0</v>
      </c>
      <c r="I1914" s="20"/>
      <c r="J1914" s="20"/>
      <c r="K1914" s="20"/>
      <c r="L1914" s="20"/>
      <c r="M1914" s="20"/>
      <c r="N1914" s="20"/>
    </row>
    <row r="1915" spans="1:14" x14ac:dyDescent="0.35">
      <c r="A1915" s="214" t="s">
        <v>1523</v>
      </c>
      <c r="B1915" s="214">
        <v>136400</v>
      </c>
      <c r="C1915" s="133" t="s">
        <v>1555</v>
      </c>
      <c r="D1915" s="133" t="s">
        <v>5904</v>
      </c>
      <c r="E1915" s="133" t="s">
        <v>5907</v>
      </c>
      <c r="F1915" s="133" t="s">
        <v>5908</v>
      </c>
      <c r="G1915" s="133">
        <v>142</v>
      </c>
      <c r="H1915" s="133">
        <v>151</v>
      </c>
      <c r="I1915" s="20"/>
      <c r="J1915" s="20"/>
      <c r="K1915" s="20"/>
      <c r="L1915" s="20"/>
      <c r="M1915" s="20"/>
      <c r="N1915" s="20"/>
    </row>
    <row r="1916" spans="1:14" x14ac:dyDescent="0.35">
      <c r="A1916" s="214" t="s">
        <v>1523</v>
      </c>
      <c r="B1916" s="214">
        <v>136401</v>
      </c>
      <c r="C1916" s="133" t="s">
        <v>1556</v>
      </c>
      <c r="D1916" s="133" t="s">
        <v>5904</v>
      </c>
      <c r="E1916" s="133" t="s">
        <v>5907</v>
      </c>
      <c r="F1916" s="133" t="s">
        <v>5908</v>
      </c>
      <c r="G1916" s="133">
        <v>91</v>
      </c>
      <c r="H1916" s="133">
        <v>87</v>
      </c>
      <c r="I1916" s="20"/>
      <c r="J1916" s="20"/>
      <c r="K1916" s="20"/>
      <c r="L1916" s="20"/>
      <c r="M1916" s="20"/>
      <c r="N1916" s="20"/>
    </row>
    <row r="1917" spans="1:14" x14ac:dyDescent="0.35">
      <c r="A1917" s="214" t="s">
        <v>1523</v>
      </c>
      <c r="B1917" s="214">
        <v>137982</v>
      </c>
      <c r="C1917" s="133" t="s">
        <v>1557</v>
      </c>
      <c r="D1917" s="133" t="s">
        <v>5904</v>
      </c>
      <c r="E1917" s="133" t="s">
        <v>5907</v>
      </c>
      <c r="F1917" s="133" t="s">
        <v>5917</v>
      </c>
      <c r="G1917" s="133">
        <v>125</v>
      </c>
      <c r="H1917" s="133">
        <v>139</v>
      </c>
      <c r="I1917" s="20"/>
      <c r="J1917" s="20"/>
      <c r="K1917" s="20"/>
      <c r="L1917" s="20"/>
      <c r="M1917" s="20"/>
      <c r="N1917" s="20"/>
    </row>
    <row r="1918" spans="1:14" x14ac:dyDescent="0.35">
      <c r="A1918" s="214" t="s">
        <v>1523</v>
      </c>
      <c r="B1918" s="214">
        <v>138472</v>
      </c>
      <c r="C1918" s="133" t="s">
        <v>1558</v>
      </c>
      <c r="D1918" s="133" t="s">
        <v>5904</v>
      </c>
      <c r="E1918" s="133" t="s">
        <v>5907</v>
      </c>
      <c r="F1918" s="133" t="s">
        <v>5917</v>
      </c>
      <c r="G1918" s="133">
        <v>122</v>
      </c>
      <c r="H1918" s="133">
        <v>113</v>
      </c>
      <c r="I1918" s="20"/>
      <c r="J1918" s="20"/>
      <c r="K1918" s="20"/>
      <c r="L1918" s="20"/>
      <c r="M1918" s="20"/>
      <c r="N1918" s="20"/>
    </row>
    <row r="1919" spans="1:14" x14ac:dyDescent="0.35">
      <c r="A1919" s="214" t="s">
        <v>1523</v>
      </c>
      <c r="B1919" s="214">
        <v>138473</v>
      </c>
      <c r="C1919" s="133" t="s">
        <v>1559</v>
      </c>
      <c r="D1919" s="133" t="s">
        <v>5904</v>
      </c>
      <c r="E1919" s="133" t="s">
        <v>5907</v>
      </c>
      <c r="F1919" s="133" t="s">
        <v>5917</v>
      </c>
      <c r="G1919" s="133">
        <v>123</v>
      </c>
      <c r="H1919" s="133">
        <v>117</v>
      </c>
      <c r="I1919" s="20"/>
      <c r="J1919" s="20"/>
      <c r="K1919" s="20"/>
      <c r="L1919" s="20"/>
      <c r="M1919" s="20"/>
      <c r="N1919" s="20"/>
    </row>
    <row r="1920" spans="1:14" x14ac:dyDescent="0.35">
      <c r="A1920" s="214" t="s">
        <v>1523</v>
      </c>
      <c r="B1920" s="214">
        <v>138474</v>
      </c>
      <c r="C1920" s="133" t="s">
        <v>1560</v>
      </c>
      <c r="D1920" s="133" t="s">
        <v>5904</v>
      </c>
      <c r="E1920" s="133" t="s">
        <v>5907</v>
      </c>
      <c r="F1920" s="133" t="s">
        <v>5917</v>
      </c>
      <c r="G1920" s="133">
        <v>119</v>
      </c>
      <c r="H1920" s="133">
        <v>122</v>
      </c>
      <c r="I1920" s="20"/>
      <c r="J1920" s="20"/>
      <c r="K1920" s="20"/>
      <c r="L1920" s="20"/>
      <c r="M1920" s="20"/>
      <c r="N1920" s="20"/>
    </row>
    <row r="1921" spans="1:14" x14ac:dyDescent="0.35">
      <c r="A1921" s="214" t="s">
        <v>1523</v>
      </c>
      <c r="B1921" s="214">
        <v>138475</v>
      </c>
      <c r="C1921" s="133" t="s">
        <v>796</v>
      </c>
      <c r="D1921" s="133" t="s">
        <v>5904</v>
      </c>
      <c r="E1921" s="133" t="s">
        <v>5907</v>
      </c>
      <c r="F1921" s="133" t="s">
        <v>5917</v>
      </c>
      <c r="G1921" s="133">
        <v>85</v>
      </c>
      <c r="H1921" s="133">
        <v>95</v>
      </c>
      <c r="I1921" s="20"/>
      <c r="J1921" s="20"/>
      <c r="K1921" s="20"/>
      <c r="L1921" s="20"/>
      <c r="M1921" s="20"/>
      <c r="N1921" s="20"/>
    </row>
    <row r="1922" spans="1:14" x14ac:dyDescent="0.35">
      <c r="A1922" s="214" t="s">
        <v>1523</v>
      </c>
      <c r="B1922" s="214">
        <v>138895</v>
      </c>
      <c r="C1922" s="133" t="s">
        <v>1562</v>
      </c>
      <c r="D1922" s="133" t="s">
        <v>5904</v>
      </c>
      <c r="E1922" s="133" t="s">
        <v>5907</v>
      </c>
      <c r="F1922" s="133" t="s">
        <v>5917</v>
      </c>
      <c r="G1922" s="133">
        <v>160</v>
      </c>
      <c r="H1922" s="133">
        <v>177</v>
      </c>
      <c r="I1922" s="20"/>
      <c r="J1922" s="20"/>
      <c r="K1922" s="20"/>
      <c r="L1922" s="20"/>
      <c r="M1922" s="20"/>
      <c r="N1922" s="20"/>
    </row>
    <row r="1923" spans="1:14" x14ac:dyDescent="0.35">
      <c r="A1923" s="214" t="s">
        <v>1523</v>
      </c>
      <c r="B1923" s="214">
        <v>139521</v>
      </c>
      <c r="C1923" s="133" t="s">
        <v>1563</v>
      </c>
      <c r="D1923" s="133" t="s">
        <v>5904</v>
      </c>
      <c r="E1923" s="133" t="s">
        <v>5912</v>
      </c>
      <c r="F1923" s="133" t="s">
        <v>5920</v>
      </c>
      <c r="G1923" s="133">
        <v>2</v>
      </c>
      <c r="H1923" s="133">
        <v>5</v>
      </c>
      <c r="I1923" s="20"/>
      <c r="J1923" s="20"/>
      <c r="K1923" s="20"/>
      <c r="L1923" s="20"/>
      <c r="M1923" s="20"/>
      <c r="N1923" s="20"/>
    </row>
    <row r="1924" spans="1:14" x14ac:dyDescent="0.35">
      <c r="A1924" s="214" t="s">
        <v>1523</v>
      </c>
      <c r="B1924" s="214">
        <v>139657</v>
      </c>
      <c r="C1924" s="133" t="s">
        <v>6493</v>
      </c>
      <c r="D1924" s="133" t="s">
        <v>5904</v>
      </c>
      <c r="E1924" s="133" t="s">
        <v>5902</v>
      </c>
      <c r="F1924" s="133" t="s">
        <v>5914</v>
      </c>
      <c r="G1924" s="133">
        <v>0</v>
      </c>
      <c r="H1924" s="133">
        <v>0</v>
      </c>
      <c r="I1924" s="20"/>
      <c r="J1924" s="20"/>
      <c r="K1924" s="20"/>
      <c r="L1924" s="20"/>
      <c r="M1924" s="20"/>
      <c r="N1924" s="20"/>
    </row>
    <row r="1925" spans="1:14" x14ac:dyDescent="0.35">
      <c r="A1925" s="214" t="s">
        <v>1523</v>
      </c>
      <c r="B1925" s="214">
        <v>139796</v>
      </c>
      <c r="C1925" s="133" t="s">
        <v>1564</v>
      </c>
      <c r="D1925" s="133" t="s">
        <v>5904</v>
      </c>
      <c r="E1925" s="133" t="s">
        <v>5907</v>
      </c>
      <c r="F1925" s="133" t="s">
        <v>5916</v>
      </c>
      <c r="G1925" s="133">
        <v>70</v>
      </c>
      <c r="H1925" s="133">
        <v>80</v>
      </c>
      <c r="I1925" s="20"/>
      <c r="J1925" s="20"/>
      <c r="K1925" s="20"/>
      <c r="L1925" s="20"/>
      <c r="M1925" s="20"/>
      <c r="N1925" s="20"/>
    </row>
    <row r="1926" spans="1:14" x14ac:dyDescent="0.35">
      <c r="A1926" s="214" t="s">
        <v>1523</v>
      </c>
      <c r="B1926" s="214">
        <v>139821</v>
      </c>
      <c r="C1926" s="133" t="s">
        <v>7035</v>
      </c>
      <c r="D1926" s="133" t="s">
        <v>5904</v>
      </c>
      <c r="E1926" s="133" t="s">
        <v>5907</v>
      </c>
      <c r="F1926" s="133" t="s">
        <v>5908</v>
      </c>
      <c r="G1926" s="133">
        <v>156</v>
      </c>
      <c r="H1926" s="133">
        <v>128</v>
      </c>
      <c r="I1926" s="20"/>
      <c r="J1926" s="20"/>
      <c r="K1926" s="20"/>
      <c r="L1926" s="20"/>
      <c r="M1926" s="20"/>
      <c r="N1926" s="20"/>
    </row>
    <row r="1927" spans="1:14" x14ac:dyDescent="0.35">
      <c r="A1927" s="214" t="s">
        <v>1523</v>
      </c>
      <c r="B1927" s="214">
        <v>140679</v>
      </c>
      <c r="C1927" s="133" t="s">
        <v>1565</v>
      </c>
      <c r="D1927" s="133" t="s">
        <v>5904</v>
      </c>
      <c r="E1927" s="133" t="s">
        <v>5907</v>
      </c>
      <c r="F1927" s="133" t="s">
        <v>5908</v>
      </c>
      <c r="G1927" s="133">
        <v>88</v>
      </c>
      <c r="H1927" s="133">
        <v>90</v>
      </c>
      <c r="I1927" s="20"/>
      <c r="J1927" s="20"/>
      <c r="K1927" s="20"/>
      <c r="L1927" s="20"/>
      <c r="M1927" s="20"/>
      <c r="N1927" s="20"/>
    </row>
    <row r="1928" spans="1:14" x14ac:dyDescent="0.35">
      <c r="A1928" s="214" t="s">
        <v>1523</v>
      </c>
      <c r="B1928" s="214">
        <v>141475</v>
      </c>
      <c r="C1928" s="133" t="s">
        <v>1566</v>
      </c>
      <c r="D1928" s="133" t="s">
        <v>5904</v>
      </c>
      <c r="E1928" s="133" t="s">
        <v>5912</v>
      </c>
      <c r="F1928" s="133" t="s">
        <v>5920</v>
      </c>
      <c r="G1928" s="133">
        <v>11</v>
      </c>
      <c r="H1928" s="133">
        <v>22</v>
      </c>
      <c r="I1928" s="20"/>
      <c r="J1928" s="20"/>
      <c r="K1928" s="20"/>
      <c r="L1928" s="20"/>
      <c r="M1928" s="20"/>
      <c r="N1928" s="20"/>
    </row>
    <row r="1929" spans="1:14" x14ac:dyDescent="0.35">
      <c r="A1929" s="214" t="s">
        <v>1523</v>
      </c>
      <c r="B1929" s="214">
        <v>141476</v>
      </c>
      <c r="C1929" s="133" t="s">
        <v>1567</v>
      </c>
      <c r="D1929" s="133" t="s">
        <v>5904</v>
      </c>
      <c r="E1929" s="133" t="s">
        <v>5912</v>
      </c>
      <c r="F1929" s="133" t="s">
        <v>5920</v>
      </c>
      <c r="G1929" s="133">
        <v>0</v>
      </c>
      <c r="H1929" s="133">
        <v>0</v>
      </c>
      <c r="I1929" s="20"/>
      <c r="J1929" s="20"/>
      <c r="K1929" s="20"/>
      <c r="L1929" s="20"/>
      <c r="M1929" s="20"/>
      <c r="N1929" s="20"/>
    </row>
    <row r="1930" spans="1:14" x14ac:dyDescent="0.35">
      <c r="A1930" s="214" t="s">
        <v>1523</v>
      </c>
      <c r="B1930" s="214">
        <v>142143</v>
      </c>
      <c r="C1930" s="133" t="s">
        <v>1568</v>
      </c>
      <c r="D1930" s="133" t="s">
        <v>5904</v>
      </c>
      <c r="E1930" s="133" t="s">
        <v>5906</v>
      </c>
      <c r="F1930" s="133" t="s">
        <v>5921</v>
      </c>
      <c r="G1930" s="133">
        <v>0</v>
      </c>
      <c r="H1930" s="133">
        <v>1</v>
      </c>
      <c r="I1930" s="20"/>
      <c r="J1930" s="20"/>
      <c r="K1930" s="20"/>
      <c r="L1930" s="20"/>
      <c r="M1930" s="20"/>
      <c r="N1930" s="20"/>
    </row>
    <row r="1931" spans="1:14" x14ac:dyDescent="0.35">
      <c r="A1931" s="214" t="s">
        <v>1523</v>
      </c>
      <c r="B1931" s="214">
        <v>142146</v>
      </c>
      <c r="C1931" s="133" t="s">
        <v>1569</v>
      </c>
      <c r="D1931" s="133" t="s">
        <v>5905</v>
      </c>
      <c r="E1931" s="133" t="s">
        <v>5912</v>
      </c>
      <c r="F1931" s="133" t="s">
        <v>5920</v>
      </c>
      <c r="G1931" s="133">
        <v>0</v>
      </c>
      <c r="H1931" s="133">
        <v>16</v>
      </c>
      <c r="I1931" s="20"/>
      <c r="J1931" s="20"/>
      <c r="K1931" s="20"/>
      <c r="L1931" s="20"/>
      <c r="M1931" s="20"/>
      <c r="N1931" s="20"/>
    </row>
    <row r="1932" spans="1:14" x14ac:dyDescent="0.35">
      <c r="A1932" s="214" t="s">
        <v>1523</v>
      </c>
      <c r="B1932" s="214">
        <v>142151</v>
      </c>
      <c r="C1932" s="133" t="s">
        <v>7036</v>
      </c>
      <c r="D1932" s="133" t="s">
        <v>5904</v>
      </c>
      <c r="E1932" s="133" t="s">
        <v>5912</v>
      </c>
      <c r="F1932" s="133" t="s">
        <v>5920</v>
      </c>
      <c r="G1932" s="133">
        <v>3</v>
      </c>
      <c r="H1932" s="133">
        <v>5</v>
      </c>
      <c r="I1932" s="20"/>
      <c r="J1932" s="20"/>
      <c r="K1932" s="20"/>
      <c r="L1932" s="20"/>
      <c r="M1932" s="20"/>
      <c r="N1932" s="20"/>
    </row>
    <row r="1933" spans="1:14" x14ac:dyDescent="0.35">
      <c r="A1933" s="214" t="s">
        <v>1523</v>
      </c>
      <c r="B1933" s="214">
        <v>142163</v>
      </c>
      <c r="C1933" s="133" t="s">
        <v>620</v>
      </c>
      <c r="D1933" s="133" t="s">
        <v>5905</v>
      </c>
      <c r="E1933" s="133" t="s">
        <v>5912</v>
      </c>
      <c r="F1933" s="133" t="s">
        <v>5920</v>
      </c>
      <c r="G1933" s="133">
        <v>0</v>
      </c>
      <c r="H1933" s="133">
        <v>14</v>
      </c>
      <c r="I1933" s="20"/>
      <c r="J1933" s="20"/>
      <c r="K1933" s="20"/>
      <c r="L1933" s="20"/>
      <c r="M1933" s="20"/>
      <c r="N1933" s="20"/>
    </row>
    <row r="1934" spans="1:14" x14ac:dyDescent="0.35">
      <c r="A1934" s="214" t="s">
        <v>1523</v>
      </c>
      <c r="B1934" s="214">
        <v>142744</v>
      </c>
      <c r="C1934" s="133" t="s">
        <v>1570</v>
      </c>
      <c r="D1934" s="133" t="s">
        <v>5904</v>
      </c>
      <c r="E1934" s="133" t="s">
        <v>5912</v>
      </c>
      <c r="F1934" s="133" t="s">
        <v>5920</v>
      </c>
      <c r="G1934" s="133">
        <v>2</v>
      </c>
      <c r="H1934" s="133">
        <v>19</v>
      </c>
      <c r="I1934" s="20"/>
      <c r="J1934" s="20"/>
      <c r="K1934" s="20"/>
      <c r="L1934" s="20"/>
      <c r="M1934" s="20"/>
      <c r="N1934" s="20"/>
    </row>
    <row r="1935" spans="1:14" x14ac:dyDescent="0.35">
      <c r="A1935" s="214" t="s">
        <v>1523</v>
      </c>
      <c r="B1935" s="214">
        <v>142745</v>
      </c>
      <c r="C1935" s="133" t="s">
        <v>1571</v>
      </c>
      <c r="D1935" s="133" t="s">
        <v>5904</v>
      </c>
      <c r="E1935" s="133" t="s">
        <v>5912</v>
      </c>
      <c r="F1935" s="133" t="s">
        <v>5920</v>
      </c>
      <c r="G1935" s="133">
        <v>0</v>
      </c>
      <c r="H1935" s="133">
        <v>0</v>
      </c>
      <c r="I1935" s="20"/>
      <c r="J1935" s="20"/>
      <c r="K1935" s="20"/>
      <c r="L1935" s="20"/>
      <c r="M1935" s="20"/>
      <c r="N1935" s="20"/>
    </row>
    <row r="1936" spans="1:14" x14ac:dyDescent="0.35">
      <c r="A1936" s="214" t="s">
        <v>1523</v>
      </c>
      <c r="B1936" s="214">
        <v>142925</v>
      </c>
      <c r="C1936" s="133" t="s">
        <v>1572</v>
      </c>
      <c r="D1936" s="133" t="s">
        <v>5904</v>
      </c>
      <c r="E1936" s="133" t="s">
        <v>5902</v>
      </c>
      <c r="F1936" s="133" t="s">
        <v>5903</v>
      </c>
      <c r="G1936" s="133">
        <v>0</v>
      </c>
      <c r="H1936" s="133">
        <v>0</v>
      </c>
      <c r="I1936" s="20"/>
      <c r="J1936" s="20"/>
      <c r="K1936" s="20"/>
      <c r="L1936" s="20"/>
      <c r="M1936" s="20"/>
      <c r="N1936" s="20"/>
    </row>
    <row r="1937" spans="1:14" x14ac:dyDescent="0.35">
      <c r="A1937" s="214" t="s">
        <v>1523</v>
      </c>
      <c r="B1937" s="214">
        <v>143035</v>
      </c>
      <c r="C1937" s="133" t="s">
        <v>1573</v>
      </c>
      <c r="D1937" s="133" t="s">
        <v>5904</v>
      </c>
      <c r="E1937" s="133" t="s">
        <v>5907</v>
      </c>
      <c r="F1937" s="133" t="s">
        <v>5917</v>
      </c>
      <c r="G1937" s="133">
        <v>123</v>
      </c>
      <c r="H1937" s="133">
        <v>101</v>
      </c>
      <c r="I1937" s="20"/>
      <c r="J1937" s="20"/>
      <c r="K1937" s="20"/>
      <c r="L1937" s="20"/>
      <c r="M1937" s="20"/>
      <c r="N1937" s="20"/>
    </row>
    <row r="1938" spans="1:14" x14ac:dyDescent="0.35">
      <c r="A1938" s="214" t="s">
        <v>1523</v>
      </c>
      <c r="B1938" s="214">
        <v>144505</v>
      </c>
      <c r="C1938" s="133" t="s">
        <v>6158</v>
      </c>
      <c r="D1938" s="133" t="s">
        <v>5904</v>
      </c>
      <c r="E1938" s="133" t="s">
        <v>5907</v>
      </c>
      <c r="F1938" s="133" t="s">
        <v>5917</v>
      </c>
      <c r="G1938" s="133">
        <v>61</v>
      </c>
      <c r="H1938" s="133">
        <v>49</v>
      </c>
      <c r="I1938" s="20"/>
      <c r="J1938" s="20"/>
      <c r="K1938" s="20"/>
      <c r="L1938" s="20"/>
      <c r="M1938" s="20"/>
      <c r="N1938" s="20"/>
    </row>
    <row r="1939" spans="1:14" x14ac:dyDescent="0.35">
      <c r="A1939" s="214" t="s">
        <v>1523</v>
      </c>
      <c r="B1939" s="214">
        <v>144661</v>
      </c>
      <c r="C1939" s="133" t="s">
        <v>1549</v>
      </c>
      <c r="D1939" s="133" t="s">
        <v>5904</v>
      </c>
      <c r="E1939" s="133" t="s">
        <v>5907</v>
      </c>
      <c r="F1939" s="133" t="s">
        <v>5917</v>
      </c>
      <c r="G1939" s="133">
        <v>83</v>
      </c>
      <c r="H1939" s="133">
        <v>95</v>
      </c>
      <c r="I1939" s="20"/>
      <c r="J1939" s="20"/>
      <c r="K1939" s="20"/>
      <c r="L1939" s="20"/>
      <c r="M1939" s="20"/>
      <c r="N1939" s="20"/>
    </row>
    <row r="1940" spans="1:14" x14ac:dyDescent="0.35">
      <c r="A1940" s="214" t="s">
        <v>1523</v>
      </c>
      <c r="B1940" s="214">
        <v>145116</v>
      </c>
      <c r="C1940" s="133" t="s">
        <v>6494</v>
      </c>
      <c r="D1940" s="133" t="s">
        <v>5905</v>
      </c>
      <c r="E1940" s="133" t="s">
        <v>5902</v>
      </c>
      <c r="F1940" s="133" t="s">
        <v>5914</v>
      </c>
      <c r="G1940" s="133">
        <v>0</v>
      </c>
      <c r="H1940" s="133">
        <v>0</v>
      </c>
      <c r="I1940" s="20"/>
      <c r="J1940" s="20"/>
      <c r="K1940" s="20"/>
      <c r="L1940" s="20"/>
      <c r="M1940" s="20"/>
      <c r="N1940" s="20"/>
    </row>
    <row r="1941" spans="1:14" x14ac:dyDescent="0.35">
      <c r="A1941" s="214" t="s">
        <v>1523</v>
      </c>
      <c r="B1941" s="214">
        <v>145254</v>
      </c>
      <c r="C1941" s="133" t="s">
        <v>1548</v>
      </c>
      <c r="D1941" s="133" t="s">
        <v>5904</v>
      </c>
      <c r="E1941" s="133" t="s">
        <v>5912</v>
      </c>
      <c r="F1941" s="133" t="s">
        <v>5920</v>
      </c>
      <c r="G1941" s="133">
        <v>4</v>
      </c>
      <c r="H1941" s="133">
        <v>9</v>
      </c>
      <c r="I1941" s="20"/>
      <c r="J1941" s="20"/>
      <c r="K1941" s="20"/>
      <c r="L1941" s="20"/>
      <c r="M1941" s="20"/>
      <c r="N1941" s="20"/>
    </row>
    <row r="1942" spans="1:14" x14ac:dyDescent="0.35">
      <c r="A1942" s="214" t="s">
        <v>1523</v>
      </c>
      <c r="B1942" s="214">
        <v>145980</v>
      </c>
      <c r="C1942" s="133" t="s">
        <v>6159</v>
      </c>
      <c r="D1942" s="133" t="s">
        <v>5904</v>
      </c>
      <c r="E1942" s="133" t="s">
        <v>5902</v>
      </c>
      <c r="F1942" s="133" t="s">
        <v>5914</v>
      </c>
      <c r="G1942" s="133">
        <v>0</v>
      </c>
      <c r="H1942" s="133">
        <v>0</v>
      </c>
      <c r="I1942" s="20"/>
      <c r="J1942" s="20"/>
      <c r="K1942" s="20"/>
      <c r="L1942" s="20"/>
      <c r="M1942" s="20"/>
      <c r="N1942" s="20"/>
    </row>
    <row r="1943" spans="1:14" x14ac:dyDescent="0.35">
      <c r="A1943" s="214" t="s">
        <v>1523</v>
      </c>
      <c r="B1943" s="214">
        <v>146825</v>
      </c>
      <c r="C1943" s="133" t="s">
        <v>1561</v>
      </c>
      <c r="D1943" s="133" t="s">
        <v>5904</v>
      </c>
      <c r="E1943" s="133" t="s">
        <v>5907</v>
      </c>
      <c r="F1943" s="133" t="s">
        <v>5917</v>
      </c>
      <c r="G1943" s="133">
        <v>54</v>
      </c>
      <c r="H1943" s="133">
        <v>42</v>
      </c>
      <c r="I1943" s="20"/>
      <c r="J1943" s="20"/>
      <c r="K1943" s="20"/>
      <c r="L1943" s="20"/>
      <c r="M1943" s="20"/>
      <c r="N1943" s="20"/>
    </row>
    <row r="1944" spans="1:14" x14ac:dyDescent="0.35">
      <c r="A1944" s="214" t="s">
        <v>1523</v>
      </c>
      <c r="B1944" s="214">
        <v>147855</v>
      </c>
      <c r="C1944" s="133" t="s">
        <v>7037</v>
      </c>
      <c r="D1944" s="133" t="s">
        <v>5904</v>
      </c>
      <c r="E1944" s="133" t="s">
        <v>5906</v>
      </c>
      <c r="F1944" s="133" t="s">
        <v>5909</v>
      </c>
      <c r="G1944" s="133">
        <v>0</v>
      </c>
      <c r="H1944" s="133">
        <v>0</v>
      </c>
      <c r="I1944" s="20"/>
      <c r="J1944" s="20"/>
      <c r="K1944" s="20"/>
      <c r="L1944" s="20"/>
      <c r="M1944" s="20"/>
      <c r="N1944" s="20"/>
    </row>
    <row r="1945" spans="1:14" x14ac:dyDescent="0.35">
      <c r="A1945" s="214" t="s">
        <v>1523</v>
      </c>
      <c r="B1945" s="214">
        <v>148035</v>
      </c>
      <c r="C1945" s="133" t="s">
        <v>7038</v>
      </c>
      <c r="D1945" s="133" t="s">
        <v>5904</v>
      </c>
      <c r="E1945" s="133" t="s">
        <v>5912</v>
      </c>
      <c r="F1945" s="133" t="s">
        <v>5925</v>
      </c>
      <c r="G1945" s="133">
        <v>4</v>
      </c>
      <c r="H1945" s="133">
        <v>3</v>
      </c>
      <c r="I1945" s="20"/>
      <c r="J1945" s="20"/>
      <c r="K1945" s="20"/>
      <c r="L1945" s="20"/>
      <c r="M1945" s="20"/>
      <c r="N1945" s="20"/>
    </row>
    <row r="1946" spans="1:14" x14ac:dyDescent="0.35">
      <c r="A1946" s="214" t="s">
        <v>1523</v>
      </c>
      <c r="B1946" s="214">
        <v>148179</v>
      </c>
      <c r="C1946" s="133" t="s">
        <v>1550</v>
      </c>
      <c r="D1946" s="133" t="s">
        <v>5904</v>
      </c>
      <c r="E1946" s="133" t="s">
        <v>5907</v>
      </c>
      <c r="F1946" s="133" t="s">
        <v>5908</v>
      </c>
      <c r="G1946" s="133">
        <v>65</v>
      </c>
      <c r="H1946" s="133">
        <v>61</v>
      </c>
      <c r="I1946" s="20"/>
      <c r="J1946" s="20"/>
      <c r="K1946" s="20"/>
      <c r="L1946" s="20"/>
      <c r="M1946" s="20"/>
      <c r="N1946" s="20"/>
    </row>
    <row r="1947" spans="1:14" x14ac:dyDescent="0.35">
      <c r="A1947" s="214" t="s">
        <v>1574</v>
      </c>
      <c r="B1947" s="214">
        <v>101972</v>
      </c>
      <c r="C1947" s="133" t="s">
        <v>1575</v>
      </c>
      <c r="D1947" s="133" t="s">
        <v>5904</v>
      </c>
      <c r="E1947" s="133" t="s">
        <v>5906</v>
      </c>
      <c r="F1947" s="133" t="s">
        <v>5906</v>
      </c>
      <c r="G1947" s="133">
        <v>0</v>
      </c>
      <c r="H1947" s="133">
        <v>0</v>
      </c>
      <c r="I1947" s="20"/>
      <c r="J1947" s="20"/>
      <c r="K1947" s="20"/>
      <c r="L1947" s="20"/>
      <c r="M1947" s="20"/>
      <c r="N1947" s="20"/>
    </row>
    <row r="1948" spans="1:14" x14ac:dyDescent="0.35">
      <c r="A1948" s="214" t="s">
        <v>1574</v>
      </c>
      <c r="B1948" s="214">
        <v>102045</v>
      </c>
      <c r="C1948" s="133" t="s">
        <v>1576</v>
      </c>
      <c r="D1948" s="133" t="s">
        <v>5904</v>
      </c>
      <c r="E1948" s="133" t="s">
        <v>5907</v>
      </c>
      <c r="F1948" s="133" t="s">
        <v>5910</v>
      </c>
      <c r="G1948" s="133">
        <v>115</v>
      </c>
      <c r="H1948" s="133">
        <v>123</v>
      </c>
      <c r="I1948" s="20"/>
      <c r="J1948" s="20"/>
      <c r="K1948" s="20"/>
      <c r="L1948" s="20"/>
      <c r="M1948" s="20"/>
      <c r="N1948" s="20"/>
    </row>
    <row r="1949" spans="1:14" x14ac:dyDescent="0.35">
      <c r="A1949" s="214" t="s">
        <v>1574</v>
      </c>
      <c r="B1949" s="214">
        <v>102048</v>
      </c>
      <c r="C1949" s="133" t="s">
        <v>6160</v>
      </c>
      <c r="D1949" s="133" t="s">
        <v>5901</v>
      </c>
      <c r="E1949" s="133" t="s">
        <v>5907</v>
      </c>
      <c r="F1949" s="133" t="s">
        <v>5910</v>
      </c>
      <c r="G1949" s="133">
        <v>183</v>
      </c>
      <c r="H1949" s="133">
        <v>0</v>
      </c>
      <c r="I1949" s="20"/>
      <c r="J1949" s="20"/>
      <c r="K1949" s="20"/>
      <c r="L1949" s="20"/>
      <c r="M1949" s="20"/>
      <c r="N1949" s="20"/>
    </row>
    <row r="1950" spans="1:14" x14ac:dyDescent="0.35">
      <c r="A1950" s="214" t="s">
        <v>1574</v>
      </c>
      <c r="B1950" s="214">
        <v>102049</v>
      </c>
      <c r="C1950" s="133" t="s">
        <v>1577</v>
      </c>
      <c r="D1950" s="133" t="s">
        <v>5904</v>
      </c>
      <c r="E1950" s="133" t="s">
        <v>5907</v>
      </c>
      <c r="F1950" s="133" t="s">
        <v>5910</v>
      </c>
      <c r="G1950" s="133">
        <v>73</v>
      </c>
      <c r="H1950" s="133">
        <v>93</v>
      </c>
      <c r="I1950" s="20"/>
      <c r="J1950" s="20"/>
      <c r="K1950" s="20"/>
      <c r="L1950" s="20"/>
      <c r="M1950" s="20"/>
      <c r="N1950" s="20"/>
    </row>
    <row r="1951" spans="1:14" x14ac:dyDescent="0.35">
      <c r="A1951" s="214" t="s">
        <v>1574</v>
      </c>
      <c r="B1951" s="214">
        <v>102052</v>
      </c>
      <c r="C1951" s="133" t="s">
        <v>1578</v>
      </c>
      <c r="D1951" s="133" t="s">
        <v>5904</v>
      </c>
      <c r="E1951" s="133" t="s">
        <v>5907</v>
      </c>
      <c r="F1951" s="133" t="s">
        <v>5911</v>
      </c>
      <c r="G1951" s="133">
        <v>46</v>
      </c>
      <c r="H1951" s="133">
        <v>45</v>
      </c>
      <c r="I1951" s="20"/>
      <c r="J1951" s="20"/>
      <c r="K1951" s="20"/>
      <c r="L1951" s="20"/>
      <c r="M1951" s="20"/>
      <c r="N1951" s="20"/>
    </row>
    <row r="1952" spans="1:14" x14ac:dyDescent="0.35">
      <c r="A1952" s="214" t="s">
        <v>1574</v>
      </c>
      <c r="B1952" s="214">
        <v>102053</v>
      </c>
      <c r="C1952" s="133" t="s">
        <v>1579</v>
      </c>
      <c r="D1952" s="133" t="s">
        <v>5901</v>
      </c>
      <c r="E1952" s="133" t="s">
        <v>5907</v>
      </c>
      <c r="F1952" s="133" t="s">
        <v>5911</v>
      </c>
      <c r="G1952" s="133">
        <v>181</v>
      </c>
      <c r="H1952" s="133">
        <v>0</v>
      </c>
      <c r="I1952" s="20"/>
      <c r="J1952" s="20"/>
      <c r="K1952" s="20"/>
      <c r="L1952" s="20"/>
      <c r="M1952" s="20"/>
      <c r="N1952" s="20"/>
    </row>
    <row r="1953" spans="1:14" x14ac:dyDescent="0.35">
      <c r="A1953" s="214" t="s">
        <v>1574</v>
      </c>
      <c r="B1953" s="214">
        <v>102055</v>
      </c>
      <c r="C1953" s="133" t="s">
        <v>1580</v>
      </c>
      <c r="D1953" s="133" t="s">
        <v>5904</v>
      </c>
      <c r="E1953" s="133" t="s">
        <v>5907</v>
      </c>
      <c r="F1953" s="133" t="s">
        <v>5911</v>
      </c>
      <c r="G1953" s="133">
        <v>65</v>
      </c>
      <c r="H1953" s="133">
        <v>127</v>
      </c>
      <c r="I1953" s="20"/>
      <c r="J1953" s="20"/>
      <c r="K1953" s="20"/>
      <c r="L1953" s="20"/>
      <c r="M1953" s="20"/>
      <c r="N1953" s="20"/>
    </row>
    <row r="1954" spans="1:14" x14ac:dyDescent="0.35">
      <c r="A1954" s="214" t="s">
        <v>1574</v>
      </c>
      <c r="B1954" s="214">
        <v>102056</v>
      </c>
      <c r="C1954" s="133" t="s">
        <v>1581</v>
      </c>
      <c r="D1954" s="133" t="s">
        <v>5904</v>
      </c>
      <c r="E1954" s="133" t="s">
        <v>5907</v>
      </c>
      <c r="F1954" s="133" t="s">
        <v>5924</v>
      </c>
      <c r="G1954" s="133">
        <v>45</v>
      </c>
      <c r="H1954" s="133">
        <v>61</v>
      </c>
      <c r="I1954" s="20"/>
      <c r="J1954" s="20"/>
      <c r="K1954" s="20"/>
      <c r="L1954" s="20"/>
      <c r="M1954" s="20"/>
      <c r="N1954" s="20"/>
    </row>
    <row r="1955" spans="1:14" x14ac:dyDescent="0.35">
      <c r="A1955" s="214" t="s">
        <v>1574</v>
      </c>
      <c r="B1955" s="214">
        <v>102058</v>
      </c>
      <c r="C1955" s="133" t="s">
        <v>1582</v>
      </c>
      <c r="D1955" s="133" t="s">
        <v>5905</v>
      </c>
      <c r="E1955" s="133" t="s">
        <v>5907</v>
      </c>
      <c r="F1955" s="133" t="s">
        <v>5911</v>
      </c>
      <c r="G1955" s="133">
        <v>0</v>
      </c>
      <c r="H1955" s="133">
        <v>173</v>
      </c>
      <c r="I1955" s="20"/>
      <c r="J1955" s="20"/>
      <c r="K1955" s="20"/>
      <c r="L1955" s="20"/>
      <c r="M1955" s="20"/>
      <c r="N1955" s="20"/>
    </row>
    <row r="1956" spans="1:14" x14ac:dyDescent="0.35">
      <c r="A1956" s="214" t="s">
        <v>1574</v>
      </c>
      <c r="B1956" s="214">
        <v>102060</v>
      </c>
      <c r="C1956" s="133" t="s">
        <v>1583</v>
      </c>
      <c r="D1956" s="133" t="s">
        <v>5905</v>
      </c>
      <c r="E1956" s="133" t="s">
        <v>5902</v>
      </c>
      <c r="F1956" s="133" t="s">
        <v>5903</v>
      </c>
      <c r="G1956" s="133">
        <v>0</v>
      </c>
      <c r="H1956" s="133">
        <v>0</v>
      </c>
      <c r="I1956" s="20"/>
      <c r="J1956" s="20"/>
      <c r="K1956" s="20"/>
      <c r="L1956" s="20"/>
      <c r="M1956" s="20"/>
      <c r="N1956" s="20"/>
    </row>
    <row r="1957" spans="1:14" x14ac:dyDescent="0.35">
      <c r="A1957" s="214" t="s">
        <v>1574</v>
      </c>
      <c r="B1957" s="214">
        <v>102061</v>
      </c>
      <c r="C1957" s="133" t="s">
        <v>6497</v>
      </c>
      <c r="D1957" s="133" t="s">
        <v>5901</v>
      </c>
      <c r="E1957" s="133" t="s">
        <v>5902</v>
      </c>
      <c r="F1957" s="133" t="s">
        <v>5903</v>
      </c>
      <c r="G1957" s="133">
        <v>0</v>
      </c>
      <c r="H1957" s="133">
        <v>0</v>
      </c>
      <c r="I1957" s="20"/>
      <c r="J1957" s="20"/>
      <c r="K1957" s="20"/>
      <c r="L1957" s="20"/>
      <c r="M1957" s="20"/>
      <c r="N1957" s="20"/>
    </row>
    <row r="1958" spans="1:14" x14ac:dyDescent="0.35">
      <c r="A1958" s="214" t="s">
        <v>1574</v>
      </c>
      <c r="B1958" s="214">
        <v>102062</v>
      </c>
      <c r="C1958" s="133" t="s">
        <v>1584</v>
      </c>
      <c r="D1958" s="133" t="s">
        <v>5904</v>
      </c>
      <c r="E1958" s="133" t="s">
        <v>5902</v>
      </c>
      <c r="F1958" s="133" t="s">
        <v>5903</v>
      </c>
      <c r="G1958" s="133">
        <v>0</v>
      </c>
      <c r="H1958" s="133">
        <v>0</v>
      </c>
      <c r="I1958" s="20"/>
      <c r="J1958" s="20"/>
      <c r="K1958" s="20"/>
      <c r="L1958" s="20"/>
      <c r="M1958" s="20"/>
      <c r="N1958" s="20"/>
    </row>
    <row r="1959" spans="1:14" x14ac:dyDescent="0.35">
      <c r="A1959" s="214" t="s">
        <v>1574</v>
      </c>
      <c r="B1959" s="214">
        <v>102063</v>
      </c>
      <c r="C1959" s="133" t="s">
        <v>7039</v>
      </c>
      <c r="D1959" s="133" t="s">
        <v>5904</v>
      </c>
      <c r="E1959" s="133" t="s">
        <v>5902</v>
      </c>
      <c r="F1959" s="133" t="s">
        <v>5903</v>
      </c>
      <c r="G1959" s="133">
        <v>0</v>
      </c>
      <c r="H1959" s="133">
        <v>0</v>
      </c>
      <c r="I1959" s="20"/>
      <c r="J1959" s="20"/>
      <c r="K1959" s="20"/>
      <c r="L1959" s="20"/>
      <c r="M1959" s="20"/>
      <c r="N1959" s="20"/>
    </row>
    <row r="1960" spans="1:14" x14ac:dyDescent="0.35">
      <c r="A1960" s="214" t="s">
        <v>1574</v>
      </c>
      <c r="B1960" s="214">
        <v>102064</v>
      </c>
      <c r="C1960" s="133" t="s">
        <v>7040</v>
      </c>
      <c r="D1960" s="133" t="s">
        <v>5904</v>
      </c>
      <c r="E1960" s="133" t="s">
        <v>5902</v>
      </c>
      <c r="F1960" s="133" t="s">
        <v>5903</v>
      </c>
      <c r="G1960" s="133">
        <v>0</v>
      </c>
      <c r="H1960" s="133">
        <v>0</v>
      </c>
      <c r="I1960" s="20"/>
      <c r="J1960" s="20"/>
      <c r="K1960" s="20"/>
      <c r="L1960" s="20"/>
      <c r="M1960" s="20"/>
      <c r="N1960" s="20"/>
    </row>
    <row r="1961" spans="1:14" x14ac:dyDescent="0.35">
      <c r="A1961" s="214" t="s">
        <v>1574</v>
      </c>
      <c r="B1961" s="214">
        <v>102065</v>
      </c>
      <c r="C1961" s="133" t="s">
        <v>1585</v>
      </c>
      <c r="D1961" s="133" t="s">
        <v>5904</v>
      </c>
      <c r="E1961" s="133" t="s">
        <v>5902</v>
      </c>
      <c r="F1961" s="133" t="s">
        <v>5903</v>
      </c>
      <c r="G1961" s="133">
        <v>0</v>
      </c>
      <c r="H1961" s="133">
        <v>0</v>
      </c>
      <c r="I1961" s="20"/>
      <c r="J1961" s="20"/>
      <c r="K1961" s="20"/>
      <c r="L1961" s="20"/>
      <c r="M1961" s="20"/>
      <c r="N1961" s="20"/>
    </row>
    <row r="1962" spans="1:14" x14ac:dyDescent="0.35">
      <c r="A1962" s="214" t="s">
        <v>1574</v>
      </c>
      <c r="B1962" s="214">
        <v>102066</v>
      </c>
      <c r="C1962" s="133" t="s">
        <v>1586</v>
      </c>
      <c r="D1962" s="133" t="s">
        <v>5904</v>
      </c>
      <c r="E1962" s="133" t="s">
        <v>5912</v>
      </c>
      <c r="F1962" s="133" t="s">
        <v>5915</v>
      </c>
      <c r="G1962" s="133">
        <v>2</v>
      </c>
      <c r="H1962" s="133">
        <v>29</v>
      </c>
      <c r="I1962" s="20"/>
      <c r="J1962" s="20"/>
      <c r="K1962" s="20"/>
      <c r="L1962" s="20"/>
      <c r="M1962" s="20"/>
      <c r="N1962" s="20"/>
    </row>
    <row r="1963" spans="1:14" x14ac:dyDescent="0.35">
      <c r="A1963" s="214" t="s">
        <v>1574</v>
      </c>
      <c r="B1963" s="214">
        <v>102067</v>
      </c>
      <c r="C1963" s="133" t="s">
        <v>1587</v>
      </c>
      <c r="D1963" s="133" t="s">
        <v>5904</v>
      </c>
      <c r="E1963" s="133" t="s">
        <v>5912</v>
      </c>
      <c r="F1963" s="133" t="s">
        <v>5913</v>
      </c>
      <c r="G1963" s="133">
        <v>10</v>
      </c>
      <c r="H1963" s="133">
        <v>30</v>
      </c>
      <c r="I1963" s="20"/>
      <c r="J1963" s="20"/>
      <c r="K1963" s="20"/>
      <c r="L1963" s="20"/>
      <c r="M1963" s="20"/>
      <c r="N1963" s="20"/>
    </row>
    <row r="1964" spans="1:14" x14ac:dyDescent="0.35">
      <c r="A1964" s="214" t="s">
        <v>1574</v>
      </c>
      <c r="B1964" s="214">
        <v>102069</v>
      </c>
      <c r="C1964" s="133" t="s">
        <v>1588</v>
      </c>
      <c r="D1964" s="133" t="s">
        <v>5904</v>
      </c>
      <c r="E1964" s="133" t="s">
        <v>5912</v>
      </c>
      <c r="F1964" s="133" t="s">
        <v>5915</v>
      </c>
      <c r="G1964" s="133">
        <v>2</v>
      </c>
      <c r="H1964" s="133">
        <v>9</v>
      </c>
      <c r="I1964" s="20"/>
      <c r="J1964" s="20"/>
      <c r="K1964" s="20"/>
      <c r="L1964" s="20"/>
      <c r="M1964" s="20"/>
      <c r="N1964" s="20"/>
    </row>
    <row r="1965" spans="1:14" x14ac:dyDescent="0.35">
      <c r="A1965" s="214" t="s">
        <v>1574</v>
      </c>
      <c r="B1965" s="214">
        <v>102070</v>
      </c>
      <c r="C1965" s="133" t="s">
        <v>303</v>
      </c>
      <c r="D1965" s="133" t="s">
        <v>5904</v>
      </c>
      <c r="E1965" s="133" t="s">
        <v>5912</v>
      </c>
      <c r="F1965" s="133" t="s">
        <v>5915</v>
      </c>
      <c r="G1965" s="133">
        <v>6</v>
      </c>
      <c r="H1965" s="133">
        <v>4</v>
      </c>
      <c r="I1965" s="20"/>
      <c r="J1965" s="20"/>
      <c r="K1965" s="20"/>
      <c r="L1965" s="20"/>
      <c r="M1965" s="20"/>
      <c r="N1965" s="20"/>
    </row>
    <row r="1966" spans="1:14" x14ac:dyDescent="0.35">
      <c r="A1966" s="214" t="s">
        <v>1574</v>
      </c>
      <c r="B1966" s="214">
        <v>130958</v>
      </c>
      <c r="C1966" s="133" t="s">
        <v>1589</v>
      </c>
      <c r="D1966" s="133" t="s">
        <v>5904</v>
      </c>
      <c r="E1966" s="133" t="s">
        <v>5912</v>
      </c>
      <c r="F1966" s="133" t="s">
        <v>5915</v>
      </c>
      <c r="G1966" s="133">
        <v>0</v>
      </c>
      <c r="H1966" s="133">
        <v>0</v>
      </c>
      <c r="I1966" s="20"/>
      <c r="J1966" s="20"/>
      <c r="K1966" s="20"/>
      <c r="L1966" s="20"/>
      <c r="M1966" s="20"/>
      <c r="N1966" s="20"/>
    </row>
    <row r="1967" spans="1:14" x14ac:dyDescent="0.35">
      <c r="A1967" s="214" t="s">
        <v>1574</v>
      </c>
      <c r="B1967" s="214">
        <v>132256</v>
      </c>
      <c r="C1967" s="133" t="s">
        <v>1590</v>
      </c>
      <c r="D1967" s="133" t="s">
        <v>5904</v>
      </c>
      <c r="E1967" s="133" t="s">
        <v>5907</v>
      </c>
      <c r="F1967" s="133" t="s">
        <v>5910</v>
      </c>
      <c r="G1967" s="133">
        <v>104</v>
      </c>
      <c r="H1967" s="133">
        <v>133</v>
      </c>
      <c r="I1967" s="20"/>
      <c r="J1967" s="20"/>
      <c r="K1967" s="20"/>
      <c r="L1967" s="20"/>
      <c r="M1967" s="20"/>
      <c r="N1967" s="20"/>
    </row>
    <row r="1968" spans="1:14" x14ac:dyDescent="0.35">
      <c r="A1968" s="214" t="s">
        <v>1574</v>
      </c>
      <c r="B1968" s="214">
        <v>134311</v>
      </c>
      <c r="C1968" s="133" t="s">
        <v>1591</v>
      </c>
      <c r="D1968" s="133" t="s">
        <v>5904</v>
      </c>
      <c r="E1968" s="133" t="s">
        <v>5907</v>
      </c>
      <c r="F1968" s="133" t="s">
        <v>5908</v>
      </c>
      <c r="G1968" s="133">
        <v>63</v>
      </c>
      <c r="H1968" s="133">
        <v>43</v>
      </c>
      <c r="I1968" s="20"/>
      <c r="J1968" s="20"/>
      <c r="K1968" s="20"/>
      <c r="L1968" s="20"/>
      <c r="M1968" s="20"/>
      <c r="N1968" s="20"/>
    </row>
    <row r="1969" spans="1:14" x14ac:dyDescent="0.35">
      <c r="A1969" s="214" t="s">
        <v>1574</v>
      </c>
      <c r="B1969" s="214">
        <v>134580</v>
      </c>
      <c r="C1969" s="133" t="s">
        <v>1592</v>
      </c>
      <c r="D1969" s="133" t="s">
        <v>5904</v>
      </c>
      <c r="E1969" s="133" t="s">
        <v>5902</v>
      </c>
      <c r="F1969" s="133" t="s">
        <v>5903</v>
      </c>
      <c r="G1969" s="133">
        <v>0</v>
      </c>
      <c r="H1969" s="133">
        <v>0</v>
      </c>
      <c r="I1969" s="20"/>
      <c r="J1969" s="20"/>
      <c r="K1969" s="20"/>
      <c r="L1969" s="20"/>
      <c r="M1969" s="20"/>
      <c r="N1969" s="20"/>
    </row>
    <row r="1970" spans="1:14" x14ac:dyDescent="0.35">
      <c r="A1970" s="214" t="s">
        <v>1574</v>
      </c>
      <c r="B1970" s="214">
        <v>135839</v>
      </c>
      <c r="C1970" s="133" t="s">
        <v>7041</v>
      </c>
      <c r="D1970" s="133" t="s">
        <v>5904</v>
      </c>
      <c r="E1970" s="133" t="s">
        <v>5902</v>
      </c>
      <c r="F1970" s="133" t="s">
        <v>5903</v>
      </c>
      <c r="G1970" s="133">
        <v>0</v>
      </c>
      <c r="H1970" s="133">
        <v>0</v>
      </c>
      <c r="I1970" s="20"/>
      <c r="J1970" s="20"/>
      <c r="K1970" s="20"/>
      <c r="L1970" s="20"/>
      <c r="M1970" s="20"/>
      <c r="N1970" s="20"/>
    </row>
    <row r="1971" spans="1:14" x14ac:dyDescent="0.35">
      <c r="A1971" s="214" t="s">
        <v>1574</v>
      </c>
      <c r="B1971" s="214">
        <v>135958</v>
      </c>
      <c r="C1971" s="133" t="s">
        <v>1593</v>
      </c>
      <c r="D1971" s="133" t="s">
        <v>5904</v>
      </c>
      <c r="E1971" s="133" t="s">
        <v>5907</v>
      </c>
      <c r="F1971" s="133" t="s">
        <v>5908</v>
      </c>
      <c r="G1971" s="133">
        <v>89</v>
      </c>
      <c r="H1971" s="133">
        <v>88</v>
      </c>
      <c r="I1971" s="20"/>
      <c r="J1971" s="20"/>
      <c r="K1971" s="20"/>
      <c r="L1971" s="20"/>
      <c r="M1971" s="20"/>
      <c r="N1971" s="20"/>
    </row>
    <row r="1972" spans="1:14" x14ac:dyDescent="0.35">
      <c r="A1972" s="214" t="s">
        <v>1574</v>
      </c>
      <c r="B1972" s="214">
        <v>136147</v>
      </c>
      <c r="C1972" s="133" t="s">
        <v>1594</v>
      </c>
      <c r="D1972" s="133" t="s">
        <v>5904</v>
      </c>
      <c r="E1972" s="133" t="s">
        <v>5907</v>
      </c>
      <c r="F1972" s="133" t="s">
        <v>5908</v>
      </c>
      <c r="G1972" s="133">
        <v>121</v>
      </c>
      <c r="H1972" s="133">
        <v>124</v>
      </c>
      <c r="I1972" s="20"/>
      <c r="J1972" s="20"/>
      <c r="K1972" s="20"/>
      <c r="L1972" s="20"/>
      <c r="M1972" s="20"/>
      <c r="N1972" s="20"/>
    </row>
    <row r="1973" spans="1:14" x14ac:dyDescent="0.35">
      <c r="A1973" s="214" t="s">
        <v>1574</v>
      </c>
      <c r="B1973" s="214">
        <v>136327</v>
      </c>
      <c r="C1973" s="133" t="s">
        <v>1145</v>
      </c>
      <c r="D1973" s="133" t="s">
        <v>5904</v>
      </c>
      <c r="E1973" s="133" t="s">
        <v>5907</v>
      </c>
      <c r="F1973" s="133" t="s">
        <v>5917</v>
      </c>
      <c r="G1973" s="133">
        <v>119</v>
      </c>
      <c r="H1973" s="133">
        <v>152</v>
      </c>
      <c r="I1973" s="20"/>
      <c r="J1973" s="20"/>
      <c r="K1973" s="20"/>
      <c r="L1973" s="20"/>
      <c r="M1973" s="20"/>
      <c r="N1973" s="20"/>
    </row>
    <row r="1974" spans="1:14" x14ac:dyDescent="0.35">
      <c r="A1974" s="214" t="s">
        <v>1574</v>
      </c>
      <c r="B1974" s="214">
        <v>137094</v>
      </c>
      <c r="C1974" s="133" t="s">
        <v>1595</v>
      </c>
      <c r="D1974" s="133" t="s">
        <v>5905</v>
      </c>
      <c r="E1974" s="133" t="s">
        <v>5907</v>
      </c>
      <c r="F1974" s="133" t="s">
        <v>5917</v>
      </c>
      <c r="G1974" s="133">
        <v>0</v>
      </c>
      <c r="H1974" s="133">
        <v>170</v>
      </c>
      <c r="I1974" s="20"/>
      <c r="J1974" s="20"/>
      <c r="K1974" s="20"/>
      <c r="L1974" s="20"/>
      <c r="M1974" s="20"/>
      <c r="N1974" s="20"/>
    </row>
    <row r="1975" spans="1:14" x14ac:dyDescent="0.35">
      <c r="A1975" s="214" t="s">
        <v>1574</v>
      </c>
      <c r="B1975" s="214">
        <v>139599</v>
      </c>
      <c r="C1975" s="133" t="s">
        <v>1596</v>
      </c>
      <c r="D1975" s="133" t="s">
        <v>5904</v>
      </c>
      <c r="E1975" s="133" t="s">
        <v>5907</v>
      </c>
      <c r="F1975" s="133" t="s">
        <v>5916</v>
      </c>
      <c r="G1975" s="133">
        <v>113</v>
      </c>
      <c r="H1975" s="133">
        <v>116</v>
      </c>
      <c r="I1975" s="20"/>
      <c r="J1975" s="20"/>
      <c r="K1975" s="20"/>
      <c r="L1975" s="20"/>
      <c r="M1975" s="20"/>
      <c r="N1975" s="20"/>
    </row>
    <row r="1976" spans="1:14" x14ac:dyDescent="0.35">
      <c r="A1976" s="214" t="s">
        <v>1574</v>
      </c>
      <c r="B1976" s="214">
        <v>139815</v>
      </c>
      <c r="C1976" s="133" t="s">
        <v>1597</v>
      </c>
      <c r="D1976" s="133" t="s">
        <v>5904</v>
      </c>
      <c r="E1976" s="133" t="s">
        <v>5907</v>
      </c>
      <c r="F1976" s="133" t="s">
        <v>5916</v>
      </c>
      <c r="G1976" s="133">
        <v>108</v>
      </c>
      <c r="H1976" s="133">
        <v>79</v>
      </c>
      <c r="I1976" s="20"/>
      <c r="J1976" s="20"/>
      <c r="K1976" s="20"/>
      <c r="L1976" s="20"/>
      <c r="M1976" s="20"/>
      <c r="N1976" s="20"/>
    </row>
    <row r="1977" spans="1:14" x14ac:dyDescent="0.35">
      <c r="A1977" s="214" t="s">
        <v>1574</v>
      </c>
      <c r="B1977" s="214">
        <v>141247</v>
      </c>
      <c r="C1977" s="133" t="s">
        <v>1598</v>
      </c>
      <c r="D1977" s="133" t="s">
        <v>5904</v>
      </c>
      <c r="E1977" s="133" t="s">
        <v>5902</v>
      </c>
      <c r="F1977" s="133" t="s">
        <v>5903</v>
      </c>
      <c r="G1977" s="133">
        <v>0</v>
      </c>
      <c r="H1977" s="133">
        <v>0</v>
      </c>
      <c r="I1977" s="20"/>
      <c r="J1977" s="20"/>
      <c r="K1977" s="20"/>
      <c r="L1977" s="20"/>
      <c r="M1977" s="20"/>
      <c r="N1977" s="20"/>
    </row>
    <row r="1978" spans="1:14" x14ac:dyDescent="0.35">
      <c r="A1978" s="214" t="s">
        <v>1574</v>
      </c>
      <c r="B1978" s="214">
        <v>141607</v>
      </c>
      <c r="C1978" s="133" t="s">
        <v>1599</v>
      </c>
      <c r="D1978" s="133" t="s">
        <v>5904</v>
      </c>
      <c r="E1978" s="133" t="s">
        <v>5902</v>
      </c>
      <c r="F1978" s="133" t="s">
        <v>5914</v>
      </c>
      <c r="G1978" s="133">
        <v>0</v>
      </c>
      <c r="H1978" s="133">
        <v>0</v>
      </c>
      <c r="I1978" s="20"/>
      <c r="J1978" s="20"/>
      <c r="K1978" s="20"/>
      <c r="L1978" s="20"/>
      <c r="M1978" s="20"/>
      <c r="N1978" s="20"/>
    </row>
    <row r="1979" spans="1:14" x14ac:dyDescent="0.35">
      <c r="A1979" s="214" t="s">
        <v>1574</v>
      </c>
      <c r="B1979" s="214">
        <v>142534</v>
      </c>
      <c r="C1979" s="133" t="s">
        <v>1600</v>
      </c>
      <c r="D1979" s="133" t="s">
        <v>5904</v>
      </c>
      <c r="E1979" s="133" t="s">
        <v>5902</v>
      </c>
      <c r="F1979" s="133" t="s">
        <v>5903</v>
      </c>
      <c r="G1979" s="133">
        <v>0</v>
      </c>
      <c r="H1979" s="133">
        <v>0</v>
      </c>
      <c r="I1979" s="20"/>
      <c r="J1979" s="20"/>
      <c r="K1979" s="20"/>
      <c r="L1979" s="20"/>
      <c r="M1979" s="20"/>
      <c r="N1979" s="20"/>
    </row>
    <row r="1980" spans="1:14" x14ac:dyDescent="0.35">
      <c r="A1980" s="214" t="s">
        <v>1574</v>
      </c>
      <c r="B1980" s="214">
        <v>142727</v>
      </c>
      <c r="C1980" s="133" t="s">
        <v>1601</v>
      </c>
      <c r="D1980" s="133" t="s">
        <v>5904</v>
      </c>
      <c r="E1980" s="133" t="s">
        <v>5907</v>
      </c>
      <c r="F1980" s="133" t="s">
        <v>5917</v>
      </c>
      <c r="G1980" s="133">
        <v>111</v>
      </c>
      <c r="H1980" s="133">
        <v>135</v>
      </c>
      <c r="I1980" s="20"/>
      <c r="J1980" s="20"/>
      <c r="K1980" s="20"/>
      <c r="L1980" s="20"/>
      <c r="M1980" s="20"/>
      <c r="N1980" s="20"/>
    </row>
    <row r="1981" spans="1:14" x14ac:dyDescent="0.35">
      <c r="A1981" s="214" t="s">
        <v>1574</v>
      </c>
      <c r="B1981" s="214">
        <v>142874</v>
      </c>
      <c r="C1981" s="133" t="s">
        <v>1602</v>
      </c>
      <c r="D1981" s="133" t="s">
        <v>5904</v>
      </c>
      <c r="E1981" s="133" t="s">
        <v>5907</v>
      </c>
      <c r="F1981" s="133" t="s">
        <v>5916</v>
      </c>
      <c r="G1981" s="133">
        <v>0</v>
      </c>
      <c r="H1981" s="133">
        <v>0</v>
      </c>
      <c r="I1981" s="20"/>
      <c r="J1981" s="20"/>
      <c r="K1981" s="20"/>
      <c r="L1981" s="20"/>
      <c r="M1981" s="20"/>
      <c r="N1981" s="20"/>
    </row>
    <row r="1982" spans="1:14" x14ac:dyDescent="0.35">
      <c r="A1982" s="214" t="s">
        <v>1574</v>
      </c>
      <c r="B1982" s="214">
        <v>143036</v>
      </c>
      <c r="C1982" s="133" t="s">
        <v>6496</v>
      </c>
      <c r="D1982" s="133" t="s">
        <v>5904</v>
      </c>
      <c r="E1982" s="133" t="s">
        <v>5902</v>
      </c>
      <c r="F1982" s="133" t="s">
        <v>5903</v>
      </c>
      <c r="G1982" s="133">
        <v>0</v>
      </c>
      <c r="H1982" s="133">
        <v>0</v>
      </c>
      <c r="I1982" s="20"/>
      <c r="J1982" s="20"/>
      <c r="K1982" s="20"/>
      <c r="L1982" s="20"/>
      <c r="M1982" s="20"/>
      <c r="N1982" s="20"/>
    </row>
    <row r="1983" spans="1:14" x14ac:dyDescent="0.35">
      <c r="A1983" s="214" t="s">
        <v>1574</v>
      </c>
      <c r="B1983" s="214">
        <v>143197</v>
      </c>
      <c r="C1983" s="133" t="s">
        <v>1603</v>
      </c>
      <c r="D1983" s="133" t="s">
        <v>5904</v>
      </c>
      <c r="E1983" s="133" t="s">
        <v>5907</v>
      </c>
      <c r="F1983" s="133" t="s">
        <v>5917</v>
      </c>
      <c r="G1983" s="133">
        <v>127</v>
      </c>
      <c r="H1983" s="133">
        <v>168</v>
      </c>
      <c r="I1983" s="20"/>
      <c r="J1983" s="20"/>
      <c r="K1983" s="20"/>
      <c r="L1983" s="20"/>
      <c r="M1983" s="20"/>
      <c r="N1983" s="20"/>
    </row>
    <row r="1984" spans="1:14" x14ac:dyDescent="0.35">
      <c r="A1984" s="214" t="s">
        <v>1574</v>
      </c>
      <c r="B1984" s="214">
        <v>143924</v>
      </c>
      <c r="C1984" s="133" t="s">
        <v>7042</v>
      </c>
      <c r="D1984" s="133" t="s">
        <v>5904</v>
      </c>
      <c r="E1984" s="133" t="s">
        <v>5907</v>
      </c>
      <c r="F1984" s="133" t="s">
        <v>5916</v>
      </c>
      <c r="G1984" s="133">
        <v>99</v>
      </c>
      <c r="H1984" s="133">
        <v>83</v>
      </c>
      <c r="I1984" s="20"/>
      <c r="J1984" s="20"/>
      <c r="K1984" s="20"/>
      <c r="L1984" s="20"/>
      <c r="M1984" s="20"/>
      <c r="N1984" s="20"/>
    </row>
    <row r="1985" spans="1:14" x14ac:dyDescent="0.35">
      <c r="A1985" s="214" t="s">
        <v>1574</v>
      </c>
      <c r="B1985" s="214">
        <v>144084</v>
      </c>
      <c r="C1985" s="133" t="s">
        <v>6161</v>
      </c>
      <c r="D1985" s="133" t="s">
        <v>5904</v>
      </c>
      <c r="E1985" s="133" t="s">
        <v>5907</v>
      </c>
      <c r="F1985" s="133" t="s">
        <v>5917</v>
      </c>
      <c r="G1985" s="133">
        <v>73</v>
      </c>
      <c r="H1985" s="133">
        <v>67</v>
      </c>
      <c r="I1985" s="20"/>
      <c r="J1985" s="20"/>
      <c r="K1985" s="20"/>
      <c r="L1985" s="20"/>
      <c r="M1985" s="20"/>
      <c r="N1985" s="20"/>
    </row>
    <row r="1986" spans="1:14" x14ac:dyDescent="0.35">
      <c r="A1986" s="214" t="s">
        <v>1574</v>
      </c>
      <c r="B1986" s="214">
        <v>145232</v>
      </c>
      <c r="C1986" s="133" t="s">
        <v>1604</v>
      </c>
      <c r="D1986" s="133" t="s">
        <v>5904</v>
      </c>
      <c r="E1986" s="133" t="s">
        <v>5912</v>
      </c>
      <c r="F1986" s="133" t="s">
        <v>5927</v>
      </c>
      <c r="G1986" s="133">
        <v>1</v>
      </c>
      <c r="H1986" s="133">
        <v>9</v>
      </c>
      <c r="I1986" s="20"/>
      <c r="J1986" s="20"/>
      <c r="K1986" s="20"/>
      <c r="L1986" s="20"/>
      <c r="M1986" s="20"/>
      <c r="N1986" s="20"/>
    </row>
    <row r="1987" spans="1:14" x14ac:dyDescent="0.35">
      <c r="A1987" s="214" t="s">
        <v>1574</v>
      </c>
      <c r="B1987" s="214">
        <v>145472</v>
      </c>
      <c r="C1987" s="133" t="s">
        <v>6162</v>
      </c>
      <c r="D1987" s="133" t="s">
        <v>5904</v>
      </c>
      <c r="E1987" s="133" t="s">
        <v>5902</v>
      </c>
      <c r="F1987" s="133" t="s">
        <v>5903</v>
      </c>
      <c r="G1987" s="133">
        <v>0</v>
      </c>
      <c r="H1987" s="133">
        <v>0</v>
      </c>
      <c r="I1987" s="20"/>
      <c r="J1987" s="20"/>
      <c r="K1987" s="20"/>
      <c r="L1987" s="20"/>
      <c r="M1987" s="20"/>
      <c r="N1987" s="20"/>
    </row>
    <row r="1988" spans="1:14" x14ac:dyDescent="0.35">
      <c r="A1988" s="214" t="s">
        <v>1574</v>
      </c>
      <c r="B1988" s="214">
        <v>147536</v>
      </c>
      <c r="C1988" s="133" t="s">
        <v>6498</v>
      </c>
      <c r="D1988" s="133" t="s">
        <v>5904</v>
      </c>
      <c r="E1988" s="133" t="s">
        <v>5907</v>
      </c>
      <c r="F1988" s="133" t="s">
        <v>5908</v>
      </c>
      <c r="G1988" s="133">
        <v>54</v>
      </c>
      <c r="H1988" s="133">
        <v>59</v>
      </c>
      <c r="I1988" s="20"/>
      <c r="J1988" s="20"/>
      <c r="K1988" s="20"/>
      <c r="L1988" s="20"/>
      <c r="M1988" s="20"/>
      <c r="N1988" s="20"/>
    </row>
    <row r="1989" spans="1:14" x14ac:dyDescent="0.35">
      <c r="A1989" s="214" t="s">
        <v>1605</v>
      </c>
      <c r="B1989" s="214">
        <v>115237</v>
      </c>
      <c r="C1989" s="133" t="s">
        <v>4615</v>
      </c>
      <c r="D1989" s="133" t="s">
        <v>5904</v>
      </c>
      <c r="E1989" s="133" t="s">
        <v>5907</v>
      </c>
      <c r="F1989" s="133" t="s">
        <v>5911</v>
      </c>
      <c r="G1989" s="133">
        <v>75</v>
      </c>
      <c r="H1989" s="133">
        <v>78</v>
      </c>
      <c r="I1989" s="20"/>
      <c r="J1989" s="20"/>
      <c r="K1989" s="20"/>
      <c r="L1989" s="20"/>
      <c r="M1989" s="20"/>
      <c r="N1989" s="20"/>
    </row>
    <row r="1990" spans="1:14" x14ac:dyDescent="0.35">
      <c r="A1990" s="214" t="s">
        <v>1605</v>
      </c>
      <c r="B1990" s="214">
        <v>115238</v>
      </c>
      <c r="C1990" s="133" t="s">
        <v>1607</v>
      </c>
      <c r="D1990" s="133" t="s">
        <v>5904</v>
      </c>
      <c r="E1990" s="133" t="s">
        <v>5907</v>
      </c>
      <c r="F1990" s="133" t="s">
        <v>5911</v>
      </c>
      <c r="G1990" s="133">
        <v>82</v>
      </c>
      <c r="H1990" s="133">
        <v>110</v>
      </c>
      <c r="I1990" s="20"/>
      <c r="J1990" s="20"/>
      <c r="K1990" s="20"/>
      <c r="L1990" s="20"/>
      <c r="M1990" s="20"/>
      <c r="N1990" s="20"/>
    </row>
    <row r="1991" spans="1:14" x14ac:dyDescent="0.35">
      <c r="A1991" s="214" t="s">
        <v>1605</v>
      </c>
      <c r="B1991" s="214">
        <v>115322</v>
      </c>
      <c r="C1991" s="133" t="s">
        <v>1608</v>
      </c>
      <c r="D1991" s="133" t="s">
        <v>5904</v>
      </c>
      <c r="E1991" s="133" t="s">
        <v>5907</v>
      </c>
      <c r="F1991" s="133" t="s">
        <v>5924</v>
      </c>
      <c r="G1991" s="133">
        <v>119</v>
      </c>
      <c r="H1991" s="133">
        <v>124</v>
      </c>
      <c r="I1991" s="20"/>
      <c r="J1991" s="20"/>
      <c r="K1991" s="20"/>
      <c r="L1991" s="20"/>
      <c r="M1991" s="20"/>
      <c r="N1991" s="20"/>
    </row>
    <row r="1992" spans="1:14" x14ac:dyDescent="0.35">
      <c r="A1992" s="214" t="s">
        <v>1605</v>
      </c>
      <c r="B1992" s="214">
        <v>115382</v>
      </c>
      <c r="C1992" s="133" t="s">
        <v>1609</v>
      </c>
      <c r="D1992" s="133" t="s">
        <v>5904</v>
      </c>
      <c r="E1992" s="133" t="s">
        <v>5907</v>
      </c>
      <c r="F1992" s="133" t="s">
        <v>5911</v>
      </c>
      <c r="G1992" s="133">
        <v>79</v>
      </c>
      <c r="H1992" s="133">
        <v>101</v>
      </c>
      <c r="I1992" s="20"/>
      <c r="J1992" s="20"/>
      <c r="K1992" s="20"/>
      <c r="L1992" s="20"/>
      <c r="M1992" s="20"/>
      <c r="N1992" s="20"/>
    </row>
    <row r="1993" spans="1:14" x14ac:dyDescent="0.35">
      <c r="A1993" s="214" t="s">
        <v>1605</v>
      </c>
      <c r="B1993" s="214">
        <v>115386</v>
      </c>
      <c r="C1993" s="133" t="s">
        <v>1610</v>
      </c>
      <c r="D1993" s="133" t="s">
        <v>5904</v>
      </c>
      <c r="E1993" s="133" t="s">
        <v>5902</v>
      </c>
      <c r="F1993" s="133" t="s">
        <v>5903</v>
      </c>
      <c r="G1993" s="133">
        <v>0</v>
      </c>
      <c r="H1993" s="133">
        <v>0</v>
      </c>
      <c r="I1993" s="20"/>
      <c r="J1993" s="20"/>
      <c r="K1993" s="20"/>
      <c r="L1993" s="20"/>
      <c r="M1993" s="20"/>
      <c r="N1993" s="20"/>
    </row>
    <row r="1994" spans="1:14" x14ac:dyDescent="0.35">
      <c r="A1994" s="214" t="s">
        <v>1605</v>
      </c>
      <c r="B1994" s="214">
        <v>115387</v>
      </c>
      <c r="C1994" s="133" t="s">
        <v>1611</v>
      </c>
      <c r="D1994" s="133" t="s">
        <v>5904</v>
      </c>
      <c r="E1994" s="133" t="s">
        <v>5902</v>
      </c>
      <c r="F1994" s="133" t="s">
        <v>5903</v>
      </c>
      <c r="G1994" s="133">
        <v>0</v>
      </c>
      <c r="H1994" s="133">
        <v>0</v>
      </c>
      <c r="I1994" s="20"/>
      <c r="J1994" s="20"/>
      <c r="K1994" s="20"/>
      <c r="L1994" s="20"/>
      <c r="M1994" s="20"/>
      <c r="N1994" s="20"/>
    </row>
    <row r="1995" spans="1:14" x14ac:dyDescent="0.35">
      <c r="A1995" s="214" t="s">
        <v>1605</v>
      </c>
      <c r="B1995" s="214">
        <v>115388</v>
      </c>
      <c r="C1995" s="133" t="s">
        <v>1612</v>
      </c>
      <c r="D1995" s="133" t="s">
        <v>5904</v>
      </c>
      <c r="E1995" s="133" t="s">
        <v>5902</v>
      </c>
      <c r="F1995" s="133" t="s">
        <v>5903</v>
      </c>
      <c r="G1995" s="133">
        <v>0</v>
      </c>
      <c r="H1995" s="133">
        <v>0</v>
      </c>
      <c r="I1995" s="20"/>
      <c r="J1995" s="20"/>
      <c r="K1995" s="20"/>
      <c r="L1995" s="20"/>
      <c r="M1995" s="20"/>
      <c r="N1995" s="20"/>
    </row>
    <row r="1996" spans="1:14" x14ac:dyDescent="0.35">
      <c r="A1996" s="214" t="s">
        <v>1605</v>
      </c>
      <c r="B1996" s="214">
        <v>115389</v>
      </c>
      <c r="C1996" s="133" t="s">
        <v>1613</v>
      </c>
      <c r="D1996" s="133" t="s">
        <v>5904</v>
      </c>
      <c r="E1996" s="133" t="s">
        <v>5902</v>
      </c>
      <c r="F1996" s="133" t="s">
        <v>5903</v>
      </c>
      <c r="G1996" s="133">
        <v>0</v>
      </c>
      <c r="H1996" s="133">
        <v>0</v>
      </c>
      <c r="I1996" s="20"/>
      <c r="J1996" s="20"/>
      <c r="K1996" s="20"/>
      <c r="L1996" s="20"/>
      <c r="M1996" s="20"/>
      <c r="N1996" s="20"/>
    </row>
    <row r="1997" spans="1:14" x14ac:dyDescent="0.35">
      <c r="A1997" s="214" t="s">
        <v>1605</v>
      </c>
      <c r="B1997" s="214">
        <v>115391</v>
      </c>
      <c r="C1997" s="133" t="s">
        <v>7043</v>
      </c>
      <c r="D1997" s="133" t="s">
        <v>5904</v>
      </c>
      <c r="E1997" s="133" t="s">
        <v>5902</v>
      </c>
      <c r="F1997" s="133" t="s">
        <v>5903</v>
      </c>
      <c r="G1997" s="133">
        <v>0</v>
      </c>
      <c r="H1997" s="133">
        <v>0</v>
      </c>
      <c r="I1997" s="20"/>
      <c r="J1997" s="20"/>
      <c r="K1997" s="20"/>
      <c r="L1997" s="20"/>
      <c r="M1997" s="20"/>
      <c r="N1997" s="20"/>
    </row>
    <row r="1998" spans="1:14" x14ac:dyDescent="0.35">
      <c r="A1998" s="214" t="s">
        <v>1605</v>
      </c>
      <c r="B1998" s="214">
        <v>115392</v>
      </c>
      <c r="C1998" s="133" t="s">
        <v>1614</v>
      </c>
      <c r="D1998" s="133" t="s">
        <v>5904</v>
      </c>
      <c r="E1998" s="133" t="s">
        <v>5902</v>
      </c>
      <c r="F1998" s="133" t="s">
        <v>5903</v>
      </c>
      <c r="G1998" s="133">
        <v>0</v>
      </c>
      <c r="H1998" s="133">
        <v>0</v>
      </c>
      <c r="I1998" s="20"/>
      <c r="J1998" s="20"/>
      <c r="K1998" s="20"/>
      <c r="L1998" s="20"/>
      <c r="M1998" s="20"/>
      <c r="N1998" s="20"/>
    </row>
    <row r="1999" spans="1:14" x14ac:dyDescent="0.35">
      <c r="A1999" s="214" t="s">
        <v>1605</v>
      </c>
      <c r="B1999" s="214">
        <v>115393</v>
      </c>
      <c r="C1999" s="133" t="s">
        <v>1615</v>
      </c>
      <c r="D1999" s="133" t="s">
        <v>5905</v>
      </c>
      <c r="E1999" s="133" t="s">
        <v>5902</v>
      </c>
      <c r="F1999" s="133" t="s">
        <v>5903</v>
      </c>
      <c r="G1999" s="133">
        <v>0</v>
      </c>
      <c r="H1999" s="133">
        <v>0</v>
      </c>
      <c r="I1999" s="20"/>
      <c r="J1999" s="20"/>
      <c r="K1999" s="20"/>
      <c r="L1999" s="20"/>
      <c r="M1999" s="20"/>
      <c r="N1999" s="20"/>
    </row>
    <row r="2000" spans="1:14" x14ac:dyDescent="0.35">
      <c r="A2000" s="214" t="s">
        <v>1605</v>
      </c>
      <c r="B2000" s="214">
        <v>115394</v>
      </c>
      <c r="C2000" s="133" t="s">
        <v>1616</v>
      </c>
      <c r="D2000" s="133" t="s">
        <v>5901</v>
      </c>
      <c r="E2000" s="133" t="s">
        <v>5902</v>
      </c>
      <c r="F2000" s="133" t="s">
        <v>5903</v>
      </c>
      <c r="G2000" s="133">
        <v>0</v>
      </c>
      <c r="H2000" s="133">
        <v>0</v>
      </c>
      <c r="I2000" s="20"/>
      <c r="J2000" s="20"/>
      <c r="K2000" s="20"/>
      <c r="L2000" s="20"/>
      <c r="M2000" s="20"/>
      <c r="N2000" s="20"/>
    </row>
    <row r="2001" spans="1:14" x14ac:dyDescent="0.35">
      <c r="A2001" s="214" t="s">
        <v>1605</v>
      </c>
      <c r="B2001" s="214">
        <v>115395</v>
      </c>
      <c r="C2001" s="133" t="s">
        <v>1617</v>
      </c>
      <c r="D2001" s="133" t="s">
        <v>5904</v>
      </c>
      <c r="E2001" s="133" t="s">
        <v>5902</v>
      </c>
      <c r="F2001" s="133" t="s">
        <v>5903</v>
      </c>
      <c r="G2001" s="133">
        <v>0</v>
      </c>
      <c r="H2001" s="133">
        <v>0</v>
      </c>
      <c r="I2001" s="20"/>
      <c r="J2001" s="20"/>
      <c r="K2001" s="20"/>
      <c r="L2001" s="20"/>
      <c r="M2001" s="20"/>
      <c r="N2001" s="20"/>
    </row>
    <row r="2002" spans="1:14" x14ac:dyDescent="0.35">
      <c r="A2002" s="214" t="s">
        <v>1605</v>
      </c>
      <c r="B2002" s="214">
        <v>115396</v>
      </c>
      <c r="C2002" s="133" t="s">
        <v>6504</v>
      </c>
      <c r="D2002" s="133" t="s">
        <v>5904</v>
      </c>
      <c r="E2002" s="133" t="s">
        <v>5902</v>
      </c>
      <c r="F2002" s="133" t="s">
        <v>5903</v>
      </c>
      <c r="G2002" s="133">
        <v>0</v>
      </c>
      <c r="H2002" s="133">
        <v>0</v>
      </c>
      <c r="I2002" s="20"/>
      <c r="J2002" s="20"/>
      <c r="K2002" s="20"/>
      <c r="L2002" s="20"/>
      <c r="M2002" s="20"/>
      <c r="N2002" s="20"/>
    </row>
    <row r="2003" spans="1:14" x14ac:dyDescent="0.35">
      <c r="A2003" s="214" t="s">
        <v>1605</v>
      </c>
      <c r="B2003" s="214">
        <v>115399</v>
      </c>
      <c r="C2003" s="133" t="s">
        <v>141</v>
      </c>
      <c r="D2003" s="133" t="s">
        <v>5904</v>
      </c>
      <c r="E2003" s="133" t="s">
        <v>5902</v>
      </c>
      <c r="F2003" s="133" t="s">
        <v>5903</v>
      </c>
      <c r="G2003" s="133">
        <v>0</v>
      </c>
      <c r="H2003" s="133">
        <v>0</v>
      </c>
      <c r="I2003" s="20"/>
      <c r="J2003" s="20"/>
      <c r="K2003" s="20"/>
      <c r="L2003" s="20"/>
      <c r="M2003" s="20"/>
      <c r="N2003" s="20"/>
    </row>
    <row r="2004" spans="1:14" x14ac:dyDescent="0.35">
      <c r="A2004" s="214" t="s">
        <v>1605</v>
      </c>
      <c r="B2004" s="214">
        <v>115400</v>
      </c>
      <c r="C2004" s="133" t="s">
        <v>1618</v>
      </c>
      <c r="D2004" s="133" t="s">
        <v>5904</v>
      </c>
      <c r="E2004" s="133" t="s">
        <v>5902</v>
      </c>
      <c r="F2004" s="133" t="s">
        <v>5903</v>
      </c>
      <c r="G2004" s="133">
        <v>0</v>
      </c>
      <c r="H2004" s="133">
        <v>0</v>
      </c>
      <c r="I2004" s="20"/>
      <c r="J2004" s="20"/>
      <c r="K2004" s="20"/>
      <c r="L2004" s="20"/>
      <c r="M2004" s="20"/>
      <c r="N2004" s="20"/>
    </row>
    <row r="2005" spans="1:14" x14ac:dyDescent="0.35">
      <c r="A2005" s="214" t="s">
        <v>1605</v>
      </c>
      <c r="B2005" s="214">
        <v>115409</v>
      </c>
      <c r="C2005" s="133" t="s">
        <v>6505</v>
      </c>
      <c r="D2005" s="133" t="s">
        <v>5904</v>
      </c>
      <c r="E2005" s="133" t="s">
        <v>5902</v>
      </c>
      <c r="F2005" s="133" t="s">
        <v>5903</v>
      </c>
      <c r="G2005" s="133">
        <v>0</v>
      </c>
      <c r="H2005" s="133">
        <v>0</v>
      </c>
      <c r="I2005" s="20"/>
      <c r="J2005" s="20"/>
      <c r="K2005" s="20"/>
      <c r="L2005" s="20"/>
      <c r="M2005" s="20"/>
      <c r="N2005" s="20"/>
    </row>
    <row r="2006" spans="1:14" x14ac:dyDescent="0.35">
      <c r="A2006" s="214" t="s">
        <v>1605</v>
      </c>
      <c r="B2006" s="214">
        <v>115410</v>
      </c>
      <c r="C2006" s="133" t="s">
        <v>1619</v>
      </c>
      <c r="D2006" s="133" t="s">
        <v>5904</v>
      </c>
      <c r="E2006" s="133" t="s">
        <v>5902</v>
      </c>
      <c r="F2006" s="133" t="s">
        <v>5903</v>
      </c>
      <c r="G2006" s="133">
        <v>0</v>
      </c>
      <c r="H2006" s="133">
        <v>0</v>
      </c>
      <c r="I2006" s="20"/>
      <c r="J2006" s="20"/>
      <c r="K2006" s="20"/>
      <c r="L2006" s="20"/>
      <c r="M2006" s="20"/>
      <c r="N2006" s="20"/>
    </row>
    <row r="2007" spans="1:14" x14ac:dyDescent="0.35">
      <c r="A2007" s="214" t="s">
        <v>1605</v>
      </c>
      <c r="B2007" s="214">
        <v>115411</v>
      </c>
      <c r="C2007" s="133" t="s">
        <v>1620</v>
      </c>
      <c r="D2007" s="133" t="s">
        <v>5904</v>
      </c>
      <c r="E2007" s="133" t="s">
        <v>5902</v>
      </c>
      <c r="F2007" s="133" t="s">
        <v>5903</v>
      </c>
      <c r="G2007" s="133">
        <v>0</v>
      </c>
      <c r="H2007" s="133">
        <v>0</v>
      </c>
      <c r="I2007" s="20"/>
      <c r="J2007" s="20"/>
      <c r="K2007" s="20"/>
      <c r="L2007" s="20"/>
      <c r="M2007" s="20"/>
      <c r="N2007" s="20"/>
    </row>
    <row r="2008" spans="1:14" x14ac:dyDescent="0.35">
      <c r="A2008" s="214" t="s">
        <v>1605</v>
      </c>
      <c r="B2008" s="214">
        <v>115412</v>
      </c>
      <c r="C2008" s="133" t="s">
        <v>1621</v>
      </c>
      <c r="D2008" s="133" t="s">
        <v>5904</v>
      </c>
      <c r="E2008" s="133" t="s">
        <v>5902</v>
      </c>
      <c r="F2008" s="133" t="s">
        <v>5903</v>
      </c>
      <c r="G2008" s="133">
        <v>0</v>
      </c>
      <c r="H2008" s="133">
        <v>0</v>
      </c>
      <c r="I2008" s="20"/>
      <c r="J2008" s="20"/>
      <c r="K2008" s="20"/>
      <c r="L2008" s="20"/>
      <c r="M2008" s="20"/>
      <c r="N2008" s="20"/>
    </row>
    <row r="2009" spans="1:14" x14ac:dyDescent="0.35">
      <c r="A2009" s="214" t="s">
        <v>1605</v>
      </c>
      <c r="B2009" s="214">
        <v>115413</v>
      </c>
      <c r="C2009" s="133" t="s">
        <v>1622</v>
      </c>
      <c r="D2009" s="133" t="s">
        <v>5904</v>
      </c>
      <c r="E2009" s="133" t="s">
        <v>5902</v>
      </c>
      <c r="F2009" s="133" t="s">
        <v>5903</v>
      </c>
      <c r="G2009" s="133">
        <v>0</v>
      </c>
      <c r="H2009" s="133">
        <v>0</v>
      </c>
      <c r="I2009" s="20"/>
      <c r="J2009" s="20"/>
      <c r="K2009" s="20"/>
      <c r="L2009" s="20"/>
      <c r="M2009" s="20"/>
      <c r="N2009" s="20"/>
    </row>
    <row r="2010" spans="1:14" x14ac:dyDescent="0.35">
      <c r="A2010" s="214" t="s">
        <v>1605</v>
      </c>
      <c r="B2010" s="214">
        <v>115415</v>
      </c>
      <c r="C2010" s="133" t="s">
        <v>1623</v>
      </c>
      <c r="D2010" s="133" t="s">
        <v>5904</v>
      </c>
      <c r="E2010" s="133" t="s">
        <v>5902</v>
      </c>
      <c r="F2010" s="133" t="s">
        <v>5903</v>
      </c>
      <c r="G2010" s="133">
        <v>0</v>
      </c>
      <c r="H2010" s="133">
        <v>0</v>
      </c>
      <c r="I2010" s="20"/>
      <c r="J2010" s="20"/>
      <c r="K2010" s="20"/>
      <c r="L2010" s="20"/>
      <c r="M2010" s="20"/>
      <c r="N2010" s="20"/>
    </row>
    <row r="2011" spans="1:14" x14ac:dyDescent="0.35">
      <c r="A2011" s="214" t="s">
        <v>1605</v>
      </c>
      <c r="B2011" s="214">
        <v>115416</v>
      </c>
      <c r="C2011" s="133" t="s">
        <v>1624</v>
      </c>
      <c r="D2011" s="133" t="s">
        <v>5904</v>
      </c>
      <c r="E2011" s="133" t="s">
        <v>5902</v>
      </c>
      <c r="F2011" s="133" t="s">
        <v>5903</v>
      </c>
      <c r="G2011" s="133">
        <v>0</v>
      </c>
      <c r="H2011" s="133">
        <v>0</v>
      </c>
      <c r="I2011" s="20"/>
      <c r="J2011" s="20"/>
      <c r="K2011" s="20"/>
      <c r="L2011" s="20"/>
      <c r="M2011" s="20"/>
      <c r="N2011" s="20"/>
    </row>
    <row r="2012" spans="1:14" x14ac:dyDescent="0.35">
      <c r="A2012" s="214" t="s">
        <v>1605</v>
      </c>
      <c r="B2012" s="214">
        <v>115417</v>
      </c>
      <c r="C2012" s="133" t="s">
        <v>475</v>
      </c>
      <c r="D2012" s="133" t="s">
        <v>5904</v>
      </c>
      <c r="E2012" s="133" t="s">
        <v>5902</v>
      </c>
      <c r="F2012" s="133" t="s">
        <v>5903</v>
      </c>
      <c r="G2012" s="133">
        <v>0</v>
      </c>
      <c r="H2012" s="133">
        <v>0</v>
      </c>
      <c r="I2012" s="20"/>
      <c r="J2012" s="20"/>
      <c r="K2012" s="20"/>
      <c r="L2012" s="20"/>
      <c r="M2012" s="20"/>
      <c r="N2012" s="20"/>
    </row>
    <row r="2013" spans="1:14" x14ac:dyDescent="0.35">
      <c r="A2013" s="214" t="s">
        <v>1605</v>
      </c>
      <c r="B2013" s="214">
        <v>115419</v>
      </c>
      <c r="C2013" s="133" t="s">
        <v>911</v>
      </c>
      <c r="D2013" s="133" t="s">
        <v>5904</v>
      </c>
      <c r="E2013" s="133" t="s">
        <v>5902</v>
      </c>
      <c r="F2013" s="133" t="s">
        <v>5903</v>
      </c>
      <c r="G2013" s="133">
        <v>0</v>
      </c>
      <c r="H2013" s="133">
        <v>0</v>
      </c>
      <c r="I2013" s="20"/>
      <c r="J2013" s="20"/>
      <c r="K2013" s="20"/>
      <c r="L2013" s="20"/>
      <c r="M2013" s="20"/>
      <c r="N2013" s="20"/>
    </row>
    <row r="2014" spans="1:14" x14ac:dyDescent="0.35">
      <c r="A2014" s="214" t="s">
        <v>1605</v>
      </c>
      <c r="B2014" s="214">
        <v>115420</v>
      </c>
      <c r="C2014" s="133" t="s">
        <v>343</v>
      </c>
      <c r="D2014" s="133" t="s">
        <v>5904</v>
      </c>
      <c r="E2014" s="133" t="s">
        <v>5902</v>
      </c>
      <c r="F2014" s="133" t="s">
        <v>5903</v>
      </c>
      <c r="G2014" s="133">
        <v>0</v>
      </c>
      <c r="H2014" s="133">
        <v>0</v>
      </c>
      <c r="I2014" s="20"/>
      <c r="J2014" s="20"/>
      <c r="K2014" s="20"/>
      <c r="L2014" s="20"/>
      <c r="M2014" s="20"/>
      <c r="N2014" s="20"/>
    </row>
    <row r="2015" spans="1:14" x14ac:dyDescent="0.35">
      <c r="A2015" s="214" t="s">
        <v>1605</v>
      </c>
      <c r="B2015" s="214">
        <v>115421</v>
      </c>
      <c r="C2015" s="133" t="s">
        <v>1625</v>
      </c>
      <c r="D2015" s="133" t="s">
        <v>5904</v>
      </c>
      <c r="E2015" s="133" t="s">
        <v>5902</v>
      </c>
      <c r="F2015" s="133" t="s">
        <v>5903</v>
      </c>
      <c r="G2015" s="133">
        <v>0</v>
      </c>
      <c r="H2015" s="133">
        <v>0</v>
      </c>
      <c r="I2015" s="20"/>
      <c r="J2015" s="20"/>
      <c r="K2015" s="20"/>
      <c r="L2015" s="20"/>
      <c r="M2015" s="20"/>
      <c r="N2015" s="20"/>
    </row>
    <row r="2016" spans="1:14" x14ac:dyDescent="0.35">
      <c r="A2016" s="214" t="s">
        <v>1605</v>
      </c>
      <c r="B2016" s="214">
        <v>115424</v>
      </c>
      <c r="C2016" s="133" t="s">
        <v>1626</v>
      </c>
      <c r="D2016" s="133" t="s">
        <v>5904</v>
      </c>
      <c r="E2016" s="133" t="s">
        <v>5902</v>
      </c>
      <c r="F2016" s="133" t="s">
        <v>5903</v>
      </c>
      <c r="G2016" s="133">
        <v>0</v>
      </c>
      <c r="H2016" s="133">
        <v>0</v>
      </c>
      <c r="I2016" s="20"/>
      <c r="J2016" s="20"/>
      <c r="K2016" s="20"/>
      <c r="L2016" s="20"/>
      <c r="M2016" s="20"/>
      <c r="N2016" s="20"/>
    </row>
    <row r="2017" spans="1:14" x14ac:dyDescent="0.35">
      <c r="A2017" s="214" t="s">
        <v>1605</v>
      </c>
      <c r="B2017" s="214">
        <v>115425</v>
      </c>
      <c r="C2017" s="133" t="s">
        <v>1627</v>
      </c>
      <c r="D2017" s="133" t="s">
        <v>5904</v>
      </c>
      <c r="E2017" s="133" t="s">
        <v>5902</v>
      </c>
      <c r="F2017" s="133" t="s">
        <v>5914</v>
      </c>
      <c r="G2017" s="133">
        <v>0</v>
      </c>
      <c r="H2017" s="133">
        <v>0</v>
      </c>
      <c r="I2017" s="20"/>
      <c r="J2017" s="20"/>
      <c r="K2017" s="20"/>
      <c r="L2017" s="20"/>
      <c r="M2017" s="20"/>
      <c r="N2017" s="20"/>
    </row>
    <row r="2018" spans="1:14" x14ac:dyDescent="0.35">
      <c r="A2018" s="214" t="s">
        <v>1605</v>
      </c>
      <c r="B2018" s="214">
        <v>115426</v>
      </c>
      <c r="C2018" s="133" t="s">
        <v>1628</v>
      </c>
      <c r="D2018" s="133" t="s">
        <v>5904</v>
      </c>
      <c r="E2018" s="133" t="s">
        <v>5902</v>
      </c>
      <c r="F2018" s="133" t="s">
        <v>5914</v>
      </c>
      <c r="G2018" s="133">
        <v>0</v>
      </c>
      <c r="H2018" s="133">
        <v>0</v>
      </c>
      <c r="I2018" s="20"/>
      <c r="J2018" s="20"/>
      <c r="K2018" s="20"/>
      <c r="L2018" s="20"/>
      <c r="M2018" s="20"/>
      <c r="N2018" s="20"/>
    </row>
    <row r="2019" spans="1:14" x14ac:dyDescent="0.35">
      <c r="A2019" s="214" t="s">
        <v>1605</v>
      </c>
      <c r="B2019" s="214">
        <v>115428</v>
      </c>
      <c r="C2019" s="133" t="s">
        <v>1629</v>
      </c>
      <c r="D2019" s="133" t="s">
        <v>5904</v>
      </c>
      <c r="E2019" s="133" t="s">
        <v>5902</v>
      </c>
      <c r="F2019" s="133" t="s">
        <v>5903</v>
      </c>
      <c r="G2019" s="133">
        <v>0</v>
      </c>
      <c r="H2019" s="133">
        <v>0</v>
      </c>
      <c r="I2019" s="20"/>
      <c r="J2019" s="20"/>
      <c r="K2019" s="20"/>
      <c r="L2019" s="20"/>
      <c r="M2019" s="20"/>
      <c r="N2019" s="20"/>
    </row>
    <row r="2020" spans="1:14" x14ac:dyDescent="0.35">
      <c r="A2020" s="214" t="s">
        <v>1605</v>
      </c>
      <c r="B2020" s="214">
        <v>115429</v>
      </c>
      <c r="C2020" s="133" t="s">
        <v>1630</v>
      </c>
      <c r="D2020" s="133" t="s">
        <v>5904</v>
      </c>
      <c r="E2020" s="133" t="s">
        <v>5902</v>
      </c>
      <c r="F2020" s="133" t="s">
        <v>5903</v>
      </c>
      <c r="G2020" s="133">
        <v>0</v>
      </c>
      <c r="H2020" s="133">
        <v>0</v>
      </c>
      <c r="I2020" s="20"/>
      <c r="J2020" s="20"/>
      <c r="K2020" s="20"/>
      <c r="L2020" s="20"/>
      <c r="M2020" s="20"/>
      <c r="N2020" s="20"/>
    </row>
    <row r="2021" spans="1:14" x14ac:dyDescent="0.35">
      <c r="A2021" s="214" t="s">
        <v>1605</v>
      </c>
      <c r="B2021" s="214">
        <v>115433</v>
      </c>
      <c r="C2021" s="133" t="s">
        <v>1631</v>
      </c>
      <c r="D2021" s="133" t="s">
        <v>5904</v>
      </c>
      <c r="E2021" s="133" t="s">
        <v>5902</v>
      </c>
      <c r="F2021" s="133" t="s">
        <v>5903</v>
      </c>
      <c r="G2021" s="133">
        <v>0</v>
      </c>
      <c r="H2021" s="133">
        <v>0</v>
      </c>
      <c r="I2021" s="20"/>
      <c r="J2021" s="20"/>
      <c r="K2021" s="20"/>
      <c r="L2021" s="20"/>
      <c r="M2021" s="20"/>
      <c r="N2021" s="20"/>
    </row>
    <row r="2022" spans="1:14" x14ac:dyDescent="0.35">
      <c r="A2022" s="214" t="s">
        <v>1605</v>
      </c>
      <c r="B2022" s="214">
        <v>115435</v>
      </c>
      <c r="C2022" s="133" t="s">
        <v>1632</v>
      </c>
      <c r="D2022" s="133" t="s">
        <v>5904</v>
      </c>
      <c r="E2022" s="133" t="s">
        <v>5902</v>
      </c>
      <c r="F2022" s="133" t="s">
        <v>5903</v>
      </c>
      <c r="G2022" s="133">
        <v>0</v>
      </c>
      <c r="H2022" s="133">
        <v>0</v>
      </c>
      <c r="I2022" s="20"/>
      <c r="J2022" s="20"/>
      <c r="K2022" s="20"/>
      <c r="L2022" s="20"/>
      <c r="M2022" s="20"/>
      <c r="N2022" s="20"/>
    </row>
    <row r="2023" spans="1:14" x14ac:dyDescent="0.35">
      <c r="A2023" s="214" t="s">
        <v>1605</v>
      </c>
      <c r="B2023" s="214">
        <v>115436</v>
      </c>
      <c r="C2023" s="133" t="s">
        <v>1633</v>
      </c>
      <c r="D2023" s="133" t="s">
        <v>5904</v>
      </c>
      <c r="E2023" s="133" t="s">
        <v>5902</v>
      </c>
      <c r="F2023" s="133" t="s">
        <v>5903</v>
      </c>
      <c r="G2023" s="133">
        <v>0</v>
      </c>
      <c r="H2023" s="133">
        <v>0</v>
      </c>
      <c r="I2023" s="20"/>
      <c r="J2023" s="20"/>
      <c r="K2023" s="20"/>
      <c r="L2023" s="20"/>
      <c r="M2023" s="20"/>
      <c r="N2023" s="20"/>
    </row>
    <row r="2024" spans="1:14" x14ac:dyDescent="0.35">
      <c r="A2024" s="214" t="s">
        <v>1605</v>
      </c>
      <c r="B2024" s="214">
        <v>115437</v>
      </c>
      <c r="C2024" s="133" t="s">
        <v>1634</v>
      </c>
      <c r="D2024" s="133" t="s">
        <v>5904</v>
      </c>
      <c r="E2024" s="133" t="s">
        <v>5902</v>
      </c>
      <c r="F2024" s="133" t="s">
        <v>5903</v>
      </c>
      <c r="G2024" s="133">
        <v>0</v>
      </c>
      <c r="H2024" s="133">
        <v>0</v>
      </c>
      <c r="I2024" s="20"/>
      <c r="J2024" s="20"/>
      <c r="K2024" s="20"/>
      <c r="L2024" s="20"/>
      <c r="M2024" s="20"/>
      <c r="N2024" s="20"/>
    </row>
    <row r="2025" spans="1:14" x14ac:dyDescent="0.35">
      <c r="A2025" s="214" t="s">
        <v>1605</v>
      </c>
      <c r="B2025" s="214">
        <v>115450</v>
      </c>
      <c r="C2025" s="133" t="s">
        <v>1636</v>
      </c>
      <c r="D2025" s="133" t="s">
        <v>5904</v>
      </c>
      <c r="E2025" s="133" t="s">
        <v>5912</v>
      </c>
      <c r="F2025" s="133" t="s">
        <v>5915</v>
      </c>
      <c r="G2025" s="133">
        <v>0</v>
      </c>
      <c r="H2025" s="133">
        <v>0</v>
      </c>
      <c r="I2025" s="20"/>
      <c r="J2025" s="20"/>
      <c r="K2025" s="20"/>
      <c r="L2025" s="20"/>
      <c r="M2025" s="20"/>
      <c r="N2025" s="20"/>
    </row>
    <row r="2026" spans="1:14" x14ac:dyDescent="0.35">
      <c r="A2026" s="214" t="s">
        <v>1605</v>
      </c>
      <c r="B2026" s="214">
        <v>115457</v>
      </c>
      <c r="C2026" s="133" t="s">
        <v>1637</v>
      </c>
      <c r="D2026" s="133" t="s">
        <v>5904</v>
      </c>
      <c r="E2026" s="133" t="s">
        <v>5912</v>
      </c>
      <c r="F2026" s="133" t="s">
        <v>5913</v>
      </c>
      <c r="G2026" s="133">
        <v>10</v>
      </c>
      <c r="H2026" s="133">
        <v>18</v>
      </c>
      <c r="I2026" s="20"/>
      <c r="J2026" s="20"/>
      <c r="K2026" s="20"/>
      <c r="L2026" s="20"/>
      <c r="M2026" s="20"/>
      <c r="N2026" s="20"/>
    </row>
    <row r="2027" spans="1:14" x14ac:dyDescent="0.35">
      <c r="A2027" s="214" t="s">
        <v>1605</v>
      </c>
      <c r="B2027" s="214">
        <v>115464</v>
      </c>
      <c r="C2027" s="133" t="s">
        <v>1639</v>
      </c>
      <c r="D2027" s="133" t="s">
        <v>5904</v>
      </c>
      <c r="E2027" s="133" t="s">
        <v>5912</v>
      </c>
      <c r="F2027" s="133" t="s">
        <v>5915</v>
      </c>
      <c r="G2027" s="133">
        <v>7</v>
      </c>
      <c r="H2027" s="133">
        <v>18</v>
      </c>
      <c r="I2027" s="20"/>
      <c r="J2027" s="20"/>
      <c r="K2027" s="20"/>
      <c r="L2027" s="20"/>
      <c r="M2027" s="20"/>
      <c r="N2027" s="20"/>
    </row>
    <row r="2028" spans="1:14" x14ac:dyDescent="0.35">
      <c r="A2028" s="214" t="s">
        <v>1605</v>
      </c>
      <c r="B2028" s="214">
        <v>115466</v>
      </c>
      <c r="C2028" s="133" t="s">
        <v>1640</v>
      </c>
      <c r="D2028" s="133" t="s">
        <v>5904</v>
      </c>
      <c r="E2028" s="133" t="s">
        <v>5923</v>
      </c>
      <c r="F2028" s="133" t="s">
        <v>5923</v>
      </c>
      <c r="G2028" s="133">
        <v>1</v>
      </c>
      <c r="H2028" s="133">
        <v>10</v>
      </c>
      <c r="I2028" s="20"/>
      <c r="J2028" s="20"/>
      <c r="K2028" s="20"/>
      <c r="L2028" s="20"/>
      <c r="M2028" s="20"/>
      <c r="N2028" s="20"/>
    </row>
    <row r="2029" spans="1:14" x14ac:dyDescent="0.35">
      <c r="A2029" s="214" t="s">
        <v>1605</v>
      </c>
      <c r="B2029" s="214">
        <v>115469</v>
      </c>
      <c r="C2029" s="133" t="s">
        <v>1641</v>
      </c>
      <c r="D2029" s="133" t="s">
        <v>5904</v>
      </c>
      <c r="E2029" s="133" t="s">
        <v>5912</v>
      </c>
      <c r="F2029" s="133" t="s">
        <v>5915</v>
      </c>
      <c r="G2029" s="133">
        <v>7</v>
      </c>
      <c r="H2029" s="133">
        <v>6</v>
      </c>
      <c r="I2029" s="20"/>
      <c r="J2029" s="20"/>
      <c r="K2029" s="20"/>
      <c r="L2029" s="20"/>
      <c r="M2029" s="20"/>
      <c r="N2029" s="20"/>
    </row>
    <row r="2030" spans="1:14" x14ac:dyDescent="0.35">
      <c r="A2030" s="214" t="s">
        <v>1605</v>
      </c>
      <c r="B2030" s="214">
        <v>115471</v>
      </c>
      <c r="C2030" s="133" t="s">
        <v>1642</v>
      </c>
      <c r="D2030" s="133" t="s">
        <v>5904</v>
      </c>
      <c r="E2030" s="133" t="s">
        <v>5912</v>
      </c>
      <c r="F2030" s="133" t="s">
        <v>5915</v>
      </c>
      <c r="G2030" s="133">
        <v>3</v>
      </c>
      <c r="H2030" s="133">
        <v>7</v>
      </c>
      <c r="I2030" s="20"/>
      <c r="J2030" s="20"/>
      <c r="K2030" s="20"/>
      <c r="L2030" s="20"/>
      <c r="M2030" s="20"/>
      <c r="N2030" s="20"/>
    </row>
    <row r="2031" spans="1:14" x14ac:dyDescent="0.35">
      <c r="A2031" s="214" t="s">
        <v>1605</v>
      </c>
      <c r="B2031" s="214">
        <v>115475</v>
      </c>
      <c r="C2031" s="133" t="s">
        <v>1643</v>
      </c>
      <c r="D2031" s="133" t="s">
        <v>5904</v>
      </c>
      <c r="E2031" s="133" t="s">
        <v>5912</v>
      </c>
      <c r="F2031" s="133" t="s">
        <v>5915</v>
      </c>
      <c r="G2031" s="133">
        <v>3</v>
      </c>
      <c r="H2031" s="133">
        <v>5</v>
      </c>
      <c r="I2031" s="20"/>
      <c r="J2031" s="20"/>
      <c r="K2031" s="20"/>
      <c r="L2031" s="20"/>
      <c r="M2031" s="20"/>
      <c r="N2031" s="20"/>
    </row>
    <row r="2032" spans="1:14" x14ac:dyDescent="0.35">
      <c r="A2032" s="214" t="s">
        <v>1605</v>
      </c>
      <c r="B2032" s="214">
        <v>131838</v>
      </c>
      <c r="C2032" s="133" t="s">
        <v>1644</v>
      </c>
      <c r="D2032" s="133" t="s">
        <v>5904</v>
      </c>
      <c r="E2032" s="133" t="s">
        <v>5912</v>
      </c>
      <c r="F2032" s="133" t="s">
        <v>5915</v>
      </c>
      <c r="G2032" s="133">
        <v>4</v>
      </c>
      <c r="H2032" s="133">
        <v>9</v>
      </c>
      <c r="I2032" s="20"/>
      <c r="J2032" s="20"/>
      <c r="K2032" s="20"/>
      <c r="L2032" s="20"/>
      <c r="M2032" s="20"/>
      <c r="N2032" s="20"/>
    </row>
    <row r="2033" spans="1:14" x14ac:dyDescent="0.35">
      <c r="A2033" s="214" t="s">
        <v>1605</v>
      </c>
      <c r="B2033" s="214">
        <v>133628</v>
      </c>
      <c r="C2033" s="133" t="s">
        <v>7044</v>
      </c>
      <c r="D2033" s="133" t="s">
        <v>5904</v>
      </c>
      <c r="E2033" s="133" t="s">
        <v>5902</v>
      </c>
      <c r="F2033" s="133" t="s">
        <v>5903</v>
      </c>
      <c r="G2033" s="133">
        <v>0</v>
      </c>
      <c r="H2033" s="133">
        <v>0</v>
      </c>
      <c r="I2033" s="20"/>
      <c r="J2033" s="20"/>
      <c r="K2033" s="20"/>
      <c r="L2033" s="20"/>
      <c r="M2033" s="20"/>
      <c r="N2033" s="20"/>
    </row>
    <row r="2034" spans="1:14" x14ac:dyDescent="0.35">
      <c r="A2034" s="214" t="s">
        <v>1605</v>
      </c>
      <c r="B2034" s="214">
        <v>134260</v>
      </c>
      <c r="C2034" s="133" t="s">
        <v>1645</v>
      </c>
      <c r="D2034" s="133" t="s">
        <v>5904</v>
      </c>
      <c r="E2034" s="133" t="s">
        <v>5906</v>
      </c>
      <c r="F2034" s="133" t="s">
        <v>5906</v>
      </c>
      <c r="G2034" s="133">
        <v>0</v>
      </c>
      <c r="H2034" s="133">
        <v>0</v>
      </c>
      <c r="I2034" s="20"/>
      <c r="J2034" s="20"/>
      <c r="K2034" s="20"/>
      <c r="L2034" s="20"/>
      <c r="M2034" s="20"/>
      <c r="N2034" s="20"/>
    </row>
    <row r="2035" spans="1:14" x14ac:dyDescent="0.35">
      <c r="A2035" s="214" t="s">
        <v>1605</v>
      </c>
      <c r="B2035" s="214">
        <v>134398</v>
      </c>
      <c r="C2035" s="133" t="s">
        <v>1646</v>
      </c>
      <c r="D2035" s="133" t="s">
        <v>5904</v>
      </c>
      <c r="E2035" s="133" t="s">
        <v>5902</v>
      </c>
      <c r="F2035" s="133" t="s">
        <v>5914</v>
      </c>
      <c r="G2035" s="133">
        <v>0</v>
      </c>
      <c r="H2035" s="133">
        <v>0</v>
      </c>
      <c r="I2035" s="20"/>
      <c r="J2035" s="20"/>
      <c r="K2035" s="20"/>
      <c r="L2035" s="20"/>
      <c r="M2035" s="20"/>
      <c r="N2035" s="20"/>
    </row>
    <row r="2036" spans="1:14" x14ac:dyDescent="0.35">
      <c r="A2036" s="214" t="s">
        <v>1605</v>
      </c>
      <c r="B2036" s="214">
        <v>135594</v>
      </c>
      <c r="C2036" s="133" t="s">
        <v>1647</v>
      </c>
      <c r="D2036" s="133" t="s">
        <v>5904</v>
      </c>
      <c r="E2036" s="133" t="s">
        <v>5902</v>
      </c>
      <c r="F2036" s="133" t="s">
        <v>5903</v>
      </c>
      <c r="G2036" s="133">
        <v>0</v>
      </c>
      <c r="H2036" s="133">
        <v>0</v>
      </c>
      <c r="I2036" s="20"/>
      <c r="J2036" s="20"/>
      <c r="K2036" s="20"/>
      <c r="L2036" s="20"/>
      <c r="M2036" s="20"/>
      <c r="N2036" s="20"/>
    </row>
    <row r="2037" spans="1:14" x14ac:dyDescent="0.35">
      <c r="A2037" s="214" t="s">
        <v>1605</v>
      </c>
      <c r="B2037" s="214">
        <v>135651</v>
      </c>
      <c r="C2037" s="133" t="s">
        <v>1648</v>
      </c>
      <c r="D2037" s="133" t="s">
        <v>5904</v>
      </c>
      <c r="E2037" s="133" t="s">
        <v>5907</v>
      </c>
      <c r="F2037" s="133" t="s">
        <v>5908</v>
      </c>
      <c r="G2037" s="133">
        <v>87</v>
      </c>
      <c r="H2037" s="133">
        <v>89</v>
      </c>
      <c r="I2037" s="20"/>
      <c r="J2037" s="20"/>
      <c r="K2037" s="20"/>
      <c r="L2037" s="20"/>
      <c r="M2037" s="20"/>
      <c r="N2037" s="20"/>
    </row>
    <row r="2038" spans="1:14" x14ac:dyDescent="0.35">
      <c r="A2038" s="214" t="s">
        <v>1605</v>
      </c>
      <c r="B2038" s="214">
        <v>135652</v>
      </c>
      <c r="C2038" s="133" t="s">
        <v>1649</v>
      </c>
      <c r="D2038" s="133" t="s">
        <v>5904</v>
      </c>
      <c r="E2038" s="133" t="s">
        <v>5907</v>
      </c>
      <c r="F2038" s="133" t="s">
        <v>5908</v>
      </c>
      <c r="G2038" s="133">
        <v>118</v>
      </c>
      <c r="H2038" s="133">
        <v>154</v>
      </c>
      <c r="I2038" s="20"/>
      <c r="J2038" s="20"/>
      <c r="K2038" s="20"/>
      <c r="L2038" s="20"/>
      <c r="M2038" s="20"/>
      <c r="N2038" s="20"/>
    </row>
    <row r="2039" spans="1:14" x14ac:dyDescent="0.35">
      <c r="A2039" s="214" t="s">
        <v>1605</v>
      </c>
      <c r="B2039" s="214">
        <v>135653</v>
      </c>
      <c r="C2039" s="133" t="s">
        <v>1650</v>
      </c>
      <c r="D2039" s="133" t="s">
        <v>5904</v>
      </c>
      <c r="E2039" s="133" t="s">
        <v>5907</v>
      </c>
      <c r="F2039" s="133" t="s">
        <v>5908</v>
      </c>
      <c r="G2039" s="133">
        <v>92</v>
      </c>
      <c r="H2039" s="133">
        <v>88</v>
      </c>
      <c r="I2039" s="20"/>
      <c r="J2039" s="20"/>
      <c r="K2039" s="20"/>
      <c r="L2039" s="20"/>
      <c r="M2039" s="20"/>
      <c r="N2039" s="20"/>
    </row>
    <row r="2040" spans="1:14" x14ac:dyDescent="0.35">
      <c r="A2040" s="214" t="s">
        <v>1605</v>
      </c>
      <c r="B2040" s="214">
        <v>135778</v>
      </c>
      <c r="C2040" s="133" t="s">
        <v>1651</v>
      </c>
      <c r="D2040" s="133" t="s">
        <v>5904</v>
      </c>
      <c r="E2040" s="133" t="s">
        <v>5906</v>
      </c>
      <c r="F2040" s="133" t="s">
        <v>5906</v>
      </c>
      <c r="G2040" s="133">
        <v>0</v>
      </c>
      <c r="H2040" s="133">
        <v>0</v>
      </c>
      <c r="I2040" s="20"/>
      <c r="J2040" s="20"/>
      <c r="K2040" s="20"/>
      <c r="L2040" s="20"/>
      <c r="M2040" s="20"/>
      <c r="N2040" s="20"/>
    </row>
    <row r="2041" spans="1:14" x14ac:dyDescent="0.35">
      <c r="A2041" s="214" t="s">
        <v>1605</v>
      </c>
      <c r="B2041" s="214">
        <v>135837</v>
      </c>
      <c r="C2041" s="133" t="s">
        <v>6502</v>
      </c>
      <c r="D2041" s="133" t="s">
        <v>5904</v>
      </c>
      <c r="E2041" s="133" t="s">
        <v>5902</v>
      </c>
      <c r="F2041" s="133" t="s">
        <v>5914</v>
      </c>
      <c r="G2041" s="133">
        <v>0</v>
      </c>
      <c r="H2041" s="133">
        <v>0</v>
      </c>
      <c r="I2041" s="20"/>
      <c r="J2041" s="20"/>
      <c r="K2041" s="20"/>
      <c r="L2041" s="20"/>
      <c r="M2041" s="20"/>
      <c r="N2041" s="20"/>
    </row>
    <row r="2042" spans="1:14" x14ac:dyDescent="0.35">
      <c r="A2042" s="214" t="s">
        <v>1605</v>
      </c>
      <c r="B2042" s="214">
        <v>135895</v>
      </c>
      <c r="C2042" s="133" t="s">
        <v>1652</v>
      </c>
      <c r="D2042" s="133" t="s">
        <v>5904</v>
      </c>
      <c r="E2042" s="133" t="s">
        <v>5907</v>
      </c>
      <c r="F2042" s="133" t="s">
        <v>5908</v>
      </c>
      <c r="G2042" s="133">
        <v>130</v>
      </c>
      <c r="H2042" s="133">
        <v>140</v>
      </c>
      <c r="I2042" s="20"/>
      <c r="J2042" s="20"/>
      <c r="K2042" s="20"/>
      <c r="L2042" s="20"/>
      <c r="M2042" s="20"/>
      <c r="N2042" s="20"/>
    </row>
    <row r="2043" spans="1:14" x14ac:dyDescent="0.35">
      <c r="A2043" s="214" t="s">
        <v>1605</v>
      </c>
      <c r="B2043" s="214">
        <v>135897</v>
      </c>
      <c r="C2043" s="133" t="s">
        <v>1653</v>
      </c>
      <c r="D2043" s="133" t="s">
        <v>5904</v>
      </c>
      <c r="E2043" s="133" t="s">
        <v>5907</v>
      </c>
      <c r="F2043" s="133" t="s">
        <v>5908</v>
      </c>
      <c r="G2043" s="133">
        <v>0</v>
      </c>
      <c r="H2043" s="133">
        <v>0</v>
      </c>
      <c r="I2043" s="20"/>
      <c r="J2043" s="20"/>
      <c r="K2043" s="20"/>
      <c r="L2043" s="20"/>
      <c r="M2043" s="20"/>
      <c r="N2043" s="20"/>
    </row>
    <row r="2044" spans="1:14" x14ac:dyDescent="0.35">
      <c r="A2044" s="214" t="s">
        <v>1605</v>
      </c>
      <c r="B2044" s="214">
        <v>135957</v>
      </c>
      <c r="C2044" s="133" t="s">
        <v>1654</v>
      </c>
      <c r="D2044" s="133" t="s">
        <v>5904</v>
      </c>
      <c r="E2044" s="133" t="s">
        <v>5907</v>
      </c>
      <c r="F2044" s="133" t="s">
        <v>5908</v>
      </c>
      <c r="G2044" s="133">
        <v>107</v>
      </c>
      <c r="H2044" s="133">
        <v>132</v>
      </c>
      <c r="I2044" s="20"/>
      <c r="J2044" s="20"/>
      <c r="K2044" s="20"/>
      <c r="L2044" s="20"/>
      <c r="M2044" s="20"/>
      <c r="N2044" s="20"/>
    </row>
    <row r="2045" spans="1:14" x14ac:dyDescent="0.35">
      <c r="A2045" s="214" t="s">
        <v>1605</v>
      </c>
      <c r="B2045" s="214">
        <v>136035</v>
      </c>
      <c r="C2045" s="133" t="s">
        <v>1655</v>
      </c>
      <c r="D2045" s="133" t="s">
        <v>5904</v>
      </c>
      <c r="E2045" s="133" t="s">
        <v>5906</v>
      </c>
      <c r="F2045" s="133" t="s">
        <v>5906</v>
      </c>
      <c r="G2045" s="133">
        <v>0</v>
      </c>
      <c r="H2045" s="133">
        <v>0</v>
      </c>
      <c r="I2045" s="20"/>
      <c r="J2045" s="20"/>
      <c r="K2045" s="20"/>
      <c r="L2045" s="20"/>
      <c r="M2045" s="20"/>
      <c r="N2045" s="20"/>
    </row>
    <row r="2046" spans="1:14" x14ac:dyDescent="0.35">
      <c r="A2046" s="214" t="s">
        <v>1605</v>
      </c>
      <c r="B2046" s="214">
        <v>136195</v>
      </c>
      <c r="C2046" s="133" t="s">
        <v>1656</v>
      </c>
      <c r="D2046" s="133" t="s">
        <v>5904</v>
      </c>
      <c r="E2046" s="133" t="s">
        <v>5907</v>
      </c>
      <c r="F2046" s="133" t="s">
        <v>5908</v>
      </c>
      <c r="G2046" s="133">
        <v>103</v>
      </c>
      <c r="H2046" s="133">
        <v>93</v>
      </c>
      <c r="I2046" s="20"/>
      <c r="J2046" s="20"/>
      <c r="K2046" s="20"/>
      <c r="L2046" s="20"/>
      <c r="M2046" s="20"/>
      <c r="N2046" s="20"/>
    </row>
    <row r="2047" spans="1:14" x14ac:dyDescent="0.35">
      <c r="A2047" s="214" t="s">
        <v>1605</v>
      </c>
      <c r="B2047" s="214">
        <v>136342</v>
      </c>
      <c r="C2047" s="133" t="s">
        <v>1657</v>
      </c>
      <c r="D2047" s="133" t="s">
        <v>5904</v>
      </c>
      <c r="E2047" s="133" t="s">
        <v>5907</v>
      </c>
      <c r="F2047" s="133" t="s">
        <v>5917</v>
      </c>
      <c r="G2047" s="133">
        <v>74</v>
      </c>
      <c r="H2047" s="133">
        <v>79</v>
      </c>
      <c r="I2047" s="20"/>
      <c r="J2047" s="20"/>
      <c r="K2047" s="20"/>
      <c r="L2047" s="20"/>
      <c r="M2047" s="20"/>
      <c r="N2047" s="20"/>
    </row>
    <row r="2048" spans="1:14" x14ac:dyDescent="0.35">
      <c r="A2048" s="214" t="s">
        <v>1605</v>
      </c>
      <c r="B2048" s="214">
        <v>136412</v>
      </c>
      <c r="C2048" s="133" t="s">
        <v>1658</v>
      </c>
      <c r="D2048" s="133" t="s">
        <v>5901</v>
      </c>
      <c r="E2048" s="133" t="s">
        <v>5907</v>
      </c>
      <c r="F2048" s="133" t="s">
        <v>5917</v>
      </c>
      <c r="G2048" s="133">
        <v>180</v>
      </c>
      <c r="H2048" s="133">
        <v>0</v>
      </c>
      <c r="I2048" s="20"/>
      <c r="J2048" s="20"/>
      <c r="K2048" s="20"/>
      <c r="L2048" s="20"/>
      <c r="M2048" s="20"/>
      <c r="N2048" s="20"/>
    </row>
    <row r="2049" spans="1:14" x14ac:dyDescent="0.35">
      <c r="A2049" s="214" t="s">
        <v>1605</v>
      </c>
      <c r="B2049" s="214">
        <v>136555</v>
      </c>
      <c r="C2049" s="133" t="s">
        <v>1659</v>
      </c>
      <c r="D2049" s="133" t="s">
        <v>5904</v>
      </c>
      <c r="E2049" s="133" t="s">
        <v>5907</v>
      </c>
      <c r="F2049" s="133" t="s">
        <v>5917</v>
      </c>
      <c r="G2049" s="133">
        <v>81</v>
      </c>
      <c r="H2049" s="133">
        <v>97</v>
      </c>
      <c r="I2049" s="20"/>
      <c r="J2049" s="20"/>
      <c r="K2049" s="20"/>
      <c r="L2049" s="20"/>
      <c r="M2049" s="20"/>
      <c r="N2049" s="20"/>
    </row>
    <row r="2050" spans="1:14" x14ac:dyDescent="0.35">
      <c r="A2050" s="214" t="s">
        <v>1605</v>
      </c>
      <c r="B2050" s="214">
        <v>136577</v>
      </c>
      <c r="C2050" s="133" t="s">
        <v>1660</v>
      </c>
      <c r="D2050" s="133" t="s">
        <v>5904</v>
      </c>
      <c r="E2050" s="133" t="s">
        <v>5907</v>
      </c>
      <c r="F2050" s="133" t="s">
        <v>5917</v>
      </c>
      <c r="G2050" s="133">
        <v>157</v>
      </c>
      <c r="H2050" s="133">
        <v>173</v>
      </c>
      <c r="I2050" s="20"/>
      <c r="J2050" s="20"/>
      <c r="K2050" s="20"/>
      <c r="L2050" s="20"/>
      <c r="M2050" s="20"/>
      <c r="N2050" s="20"/>
    </row>
    <row r="2051" spans="1:14" x14ac:dyDescent="0.35">
      <c r="A2051" s="214" t="s">
        <v>1605</v>
      </c>
      <c r="B2051" s="214">
        <v>136579</v>
      </c>
      <c r="C2051" s="133" t="s">
        <v>1661</v>
      </c>
      <c r="D2051" s="133" t="s">
        <v>5904</v>
      </c>
      <c r="E2051" s="133" t="s">
        <v>5907</v>
      </c>
      <c r="F2051" s="133" t="s">
        <v>5917</v>
      </c>
      <c r="G2051" s="133">
        <v>152</v>
      </c>
      <c r="H2051" s="133">
        <v>143</v>
      </c>
      <c r="I2051" s="20"/>
      <c r="J2051" s="20"/>
      <c r="K2051" s="20"/>
      <c r="L2051" s="20"/>
      <c r="M2051" s="20"/>
      <c r="N2051" s="20"/>
    </row>
    <row r="2052" spans="1:14" x14ac:dyDescent="0.35">
      <c r="A2052" s="214" t="s">
        <v>1605</v>
      </c>
      <c r="B2052" s="214">
        <v>136605</v>
      </c>
      <c r="C2052" s="133" t="s">
        <v>1662</v>
      </c>
      <c r="D2052" s="133" t="s">
        <v>5904</v>
      </c>
      <c r="E2052" s="133" t="s">
        <v>5907</v>
      </c>
      <c r="F2052" s="133" t="s">
        <v>5917</v>
      </c>
      <c r="G2052" s="133">
        <v>105</v>
      </c>
      <c r="H2052" s="133">
        <v>111</v>
      </c>
      <c r="I2052" s="20"/>
      <c r="J2052" s="20"/>
      <c r="K2052" s="20"/>
      <c r="L2052" s="20"/>
      <c r="M2052" s="20"/>
      <c r="N2052" s="20"/>
    </row>
    <row r="2053" spans="1:14" x14ac:dyDescent="0.35">
      <c r="A2053" s="214" t="s">
        <v>1605</v>
      </c>
      <c r="B2053" s="214">
        <v>136625</v>
      </c>
      <c r="C2053" s="133" t="s">
        <v>1663</v>
      </c>
      <c r="D2053" s="133" t="s">
        <v>5904</v>
      </c>
      <c r="E2053" s="133" t="s">
        <v>5907</v>
      </c>
      <c r="F2053" s="133" t="s">
        <v>5917</v>
      </c>
      <c r="G2053" s="133">
        <v>89</v>
      </c>
      <c r="H2053" s="133">
        <v>94</v>
      </c>
      <c r="I2053" s="20"/>
      <c r="J2053" s="20"/>
      <c r="K2053" s="20"/>
      <c r="L2053" s="20"/>
      <c r="M2053" s="20"/>
      <c r="N2053" s="20"/>
    </row>
    <row r="2054" spans="1:14" x14ac:dyDescent="0.35">
      <c r="A2054" s="214" t="s">
        <v>1605</v>
      </c>
      <c r="B2054" s="214">
        <v>136642</v>
      </c>
      <c r="C2054" s="133" t="s">
        <v>1664</v>
      </c>
      <c r="D2054" s="133" t="s">
        <v>5904</v>
      </c>
      <c r="E2054" s="133" t="s">
        <v>5907</v>
      </c>
      <c r="F2054" s="133" t="s">
        <v>5917</v>
      </c>
      <c r="G2054" s="133">
        <v>0</v>
      </c>
      <c r="H2054" s="133">
        <v>150</v>
      </c>
      <c r="I2054" s="20"/>
      <c r="J2054" s="20"/>
      <c r="K2054" s="20"/>
      <c r="L2054" s="20"/>
      <c r="M2054" s="20"/>
      <c r="N2054" s="20"/>
    </row>
    <row r="2055" spans="1:14" x14ac:dyDescent="0.35">
      <c r="A2055" s="214" t="s">
        <v>1605</v>
      </c>
      <c r="B2055" s="214">
        <v>136729</v>
      </c>
      <c r="C2055" s="133" t="s">
        <v>1665</v>
      </c>
      <c r="D2055" s="133" t="s">
        <v>5904</v>
      </c>
      <c r="E2055" s="133" t="s">
        <v>5907</v>
      </c>
      <c r="F2055" s="133" t="s">
        <v>5917</v>
      </c>
      <c r="G2055" s="133">
        <v>56</v>
      </c>
      <c r="H2055" s="133">
        <v>68</v>
      </c>
      <c r="I2055" s="20"/>
      <c r="J2055" s="20"/>
      <c r="K2055" s="20"/>
      <c r="L2055" s="20"/>
      <c r="M2055" s="20"/>
      <c r="N2055" s="20"/>
    </row>
    <row r="2056" spans="1:14" x14ac:dyDescent="0.35">
      <c r="A2056" s="214" t="s">
        <v>1605</v>
      </c>
      <c r="B2056" s="214">
        <v>136758</v>
      </c>
      <c r="C2056" s="133" t="s">
        <v>1666</v>
      </c>
      <c r="D2056" s="133" t="s">
        <v>5904</v>
      </c>
      <c r="E2056" s="133" t="s">
        <v>5907</v>
      </c>
      <c r="F2056" s="133" t="s">
        <v>5917</v>
      </c>
      <c r="G2056" s="133">
        <v>116</v>
      </c>
      <c r="H2056" s="133">
        <v>131</v>
      </c>
      <c r="I2056" s="20"/>
      <c r="J2056" s="20"/>
      <c r="K2056" s="20"/>
      <c r="L2056" s="20"/>
      <c r="M2056" s="20"/>
      <c r="N2056" s="20"/>
    </row>
    <row r="2057" spans="1:14" x14ac:dyDescent="0.35">
      <c r="A2057" s="214" t="s">
        <v>1605</v>
      </c>
      <c r="B2057" s="214">
        <v>136776</v>
      </c>
      <c r="C2057" s="133" t="s">
        <v>1667</v>
      </c>
      <c r="D2057" s="133" t="s">
        <v>5904</v>
      </c>
      <c r="E2057" s="133" t="s">
        <v>5907</v>
      </c>
      <c r="F2057" s="133" t="s">
        <v>5917</v>
      </c>
      <c r="G2057" s="133">
        <v>146</v>
      </c>
      <c r="H2057" s="133">
        <v>154</v>
      </c>
      <c r="I2057" s="20"/>
      <c r="J2057" s="20"/>
      <c r="K2057" s="20"/>
      <c r="L2057" s="20"/>
      <c r="M2057" s="20"/>
      <c r="N2057" s="20"/>
    </row>
    <row r="2058" spans="1:14" x14ac:dyDescent="0.35">
      <c r="A2058" s="214" t="s">
        <v>1605</v>
      </c>
      <c r="B2058" s="214">
        <v>136861</v>
      </c>
      <c r="C2058" s="133" t="s">
        <v>1668</v>
      </c>
      <c r="D2058" s="133" t="s">
        <v>5904</v>
      </c>
      <c r="E2058" s="133" t="s">
        <v>5907</v>
      </c>
      <c r="F2058" s="133" t="s">
        <v>5917</v>
      </c>
      <c r="G2058" s="133">
        <v>130</v>
      </c>
      <c r="H2058" s="133">
        <v>150</v>
      </c>
      <c r="I2058" s="20"/>
      <c r="J2058" s="20"/>
      <c r="K2058" s="20"/>
      <c r="L2058" s="20"/>
      <c r="M2058" s="20"/>
      <c r="N2058" s="20"/>
    </row>
    <row r="2059" spans="1:14" x14ac:dyDescent="0.35">
      <c r="A2059" s="214" t="s">
        <v>1605</v>
      </c>
      <c r="B2059" s="214">
        <v>136863</v>
      </c>
      <c r="C2059" s="133" t="s">
        <v>1669</v>
      </c>
      <c r="D2059" s="133" t="s">
        <v>5904</v>
      </c>
      <c r="E2059" s="133" t="s">
        <v>5907</v>
      </c>
      <c r="F2059" s="133" t="s">
        <v>5917</v>
      </c>
      <c r="G2059" s="133">
        <v>125</v>
      </c>
      <c r="H2059" s="133">
        <v>145</v>
      </c>
      <c r="I2059" s="20"/>
      <c r="J2059" s="20"/>
      <c r="K2059" s="20"/>
      <c r="L2059" s="20"/>
      <c r="M2059" s="20"/>
      <c r="N2059" s="20"/>
    </row>
    <row r="2060" spans="1:14" x14ac:dyDescent="0.35">
      <c r="A2060" s="214" t="s">
        <v>1605</v>
      </c>
      <c r="B2060" s="214">
        <v>136868</v>
      </c>
      <c r="C2060" s="133" t="s">
        <v>1670</v>
      </c>
      <c r="D2060" s="133" t="s">
        <v>5904</v>
      </c>
      <c r="E2060" s="133" t="s">
        <v>5907</v>
      </c>
      <c r="F2060" s="133" t="s">
        <v>5917</v>
      </c>
      <c r="G2060" s="133">
        <v>142</v>
      </c>
      <c r="H2060" s="133">
        <v>128</v>
      </c>
      <c r="I2060" s="20"/>
      <c r="J2060" s="20"/>
      <c r="K2060" s="20"/>
      <c r="L2060" s="20"/>
      <c r="M2060" s="20"/>
      <c r="N2060" s="20"/>
    </row>
    <row r="2061" spans="1:14" x14ac:dyDescent="0.35">
      <c r="A2061" s="214" t="s">
        <v>1605</v>
      </c>
      <c r="B2061" s="214">
        <v>136875</v>
      </c>
      <c r="C2061" s="133" t="s">
        <v>1671</v>
      </c>
      <c r="D2061" s="133" t="s">
        <v>5904</v>
      </c>
      <c r="E2061" s="133" t="s">
        <v>5907</v>
      </c>
      <c r="F2061" s="133" t="s">
        <v>5917</v>
      </c>
      <c r="G2061" s="133">
        <v>120</v>
      </c>
      <c r="H2061" s="133">
        <v>129</v>
      </c>
      <c r="I2061" s="20"/>
      <c r="J2061" s="20"/>
      <c r="K2061" s="20"/>
      <c r="L2061" s="20"/>
      <c r="M2061" s="20"/>
      <c r="N2061" s="20"/>
    </row>
    <row r="2062" spans="1:14" x14ac:dyDescent="0.35">
      <c r="A2062" s="214" t="s">
        <v>1605</v>
      </c>
      <c r="B2062" s="214">
        <v>136904</v>
      </c>
      <c r="C2062" s="133" t="s">
        <v>1672</v>
      </c>
      <c r="D2062" s="133" t="s">
        <v>5904</v>
      </c>
      <c r="E2062" s="133" t="s">
        <v>5907</v>
      </c>
      <c r="F2062" s="133" t="s">
        <v>5917</v>
      </c>
      <c r="G2062" s="133">
        <v>110</v>
      </c>
      <c r="H2062" s="133">
        <v>139</v>
      </c>
      <c r="I2062" s="20"/>
      <c r="J2062" s="20"/>
      <c r="K2062" s="20"/>
      <c r="L2062" s="20"/>
      <c r="M2062" s="20"/>
      <c r="N2062" s="20"/>
    </row>
    <row r="2063" spans="1:14" x14ac:dyDescent="0.35">
      <c r="A2063" s="214" t="s">
        <v>1605</v>
      </c>
      <c r="B2063" s="214">
        <v>137013</v>
      </c>
      <c r="C2063" s="133" t="s">
        <v>1673</v>
      </c>
      <c r="D2063" s="133" t="s">
        <v>5904</v>
      </c>
      <c r="E2063" s="133" t="s">
        <v>5907</v>
      </c>
      <c r="F2063" s="133" t="s">
        <v>5917</v>
      </c>
      <c r="G2063" s="133">
        <v>138</v>
      </c>
      <c r="H2063" s="133">
        <v>111</v>
      </c>
      <c r="I2063" s="20"/>
      <c r="J2063" s="20"/>
      <c r="K2063" s="20"/>
      <c r="L2063" s="20"/>
      <c r="M2063" s="20"/>
      <c r="N2063" s="20"/>
    </row>
    <row r="2064" spans="1:14" x14ac:dyDescent="0.35">
      <c r="A2064" s="214" t="s">
        <v>1605</v>
      </c>
      <c r="B2064" s="214">
        <v>137048</v>
      </c>
      <c r="C2064" s="133" t="s">
        <v>1674</v>
      </c>
      <c r="D2064" s="133" t="s">
        <v>5904</v>
      </c>
      <c r="E2064" s="133" t="s">
        <v>5907</v>
      </c>
      <c r="F2064" s="133" t="s">
        <v>5917</v>
      </c>
      <c r="G2064" s="133">
        <v>116</v>
      </c>
      <c r="H2064" s="133">
        <v>153</v>
      </c>
      <c r="I2064" s="20"/>
      <c r="J2064" s="20"/>
      <c r="K2064" s="20"/>
      <c r="L2064" s="20"/>
      <c r="M2064" s="20"/>
      <c r="N2064" s="20"/>
    </row>
    <row r="2065" spans="1:14" x14ac:dyDescent="0.35">
      <c r="A2065" s="214" t="s">
        <v>1605</v>
      </c>
      <c r="B2065" s="214">
        <v>137058</v>
      </c>
      <c r="C2065" s="133" t="s">
        <v>1675</v>
      </c>
      <c r="D2065" s="133" t="s">
        <v>5904</v>
      </c>
      <c r="E2065" s="133" t="s">
        <v>5907</v>
      </c>
      <c r="F2065" s="133" t="s">
        <v>5917</v>
      </c>
      <c r="G2065" s="133">
        <v>81</v>
      </c>
      <c r="H2065" s="133">
        <v>94</v>
      </c>
      <c r="I2065" s="20"/>
      <c r="J2065" s="20"/>
      <c r="K2065" s="20"/>
      <c r="L2065" s="20"/>
      <c r="M2065" s="20"/>
      <c r="N2065" s="20"/>
    </row>
    <row r="2066" spans="1:14" x14ac:dyDescent="0.35">
      <c r="A2066" s="214" t="s">
        <v>1605</v>
      </c>
      <c r="B2066" s="214">
        <v>137072</v>
      </c>
      <c r="C2066" s="133" t="s">
        <v>1676</v>
      </c>
      <c r="D2066" s="133" t="s">
        <v>5904</v>
      </c>
      <c r="E2066" s="133" t="s">
        <v>5907</v>
      </c>
      <c r="F2066" s="133" t="s">
        <v>5917</v>
      </c>
      <c r="G2066" s="133">
        <v>49</v>
      </c>
      <c r="H2066" s="133">
        <v>48</v>
      </c>
      <c r="I2066" s="20"/>
      <c r="J2066" s="20"/>
      <c r="K2066" s="20"/>
      <c r="L2066" s="20"/>
      <c r="M2066" s="20"/>
      <c r="N2066" s="20"/>
    </row>
    <row r="2067" spans="1:14" x14ac:dyDescent="0.35">
      <c r="A2067" s="214" t="s">
        <v>1605</v>
      </c>
      <c r="B2067" s="214">
        <v>137152</v>
      </c>
      <c r="C2067" s="133" t="s">
        <v>1677</v>
      </c>
      <c r="D2067" s="133" t="s">
        <v>5904</v>
      </c>
      <c r="E2067" s="133" t="s">
        <v>5907</v>
      </c>
      <c r="F2067" s="133" t="s">
        <v>5908</v>
      </c>
      <c r="G2067" s="133">
        <v>90</v>
      </c>
      <c r="H2067" s="133">
        <v>93</v>
      </c>
      <c r="I2067" s="20"/>
      <c r="J2067" s="20"/>
      <c r="K2067" s="20"/>
      <c r="L2067" s="20"/>
      <c r="M2067" s="20"/>
      <c r="N2067" s="20"/>
    </row>
    <row r="2068" spans="1:14" x14ac:dyDescent="0.35">
      <c r="A2068" s="214" t="s">
        <v>1605</v>
      </c>
      <c r="B2068" s="214">
        <v>137188</v>
      </c>
      <c r="C2068" s="133" t="s">
        <v>1678</v>
      </c>
      <c r="D2068" s="133" t="s">
        <v>5904</v>
      </c>
      <c r="E2068" s="133" t="s">
        <v>5907</v>
      </c>
      <c r="F2068" s="133" t="s">
        <v>5917</v>
      </c>
      <c r="G2068" s="133">
        <v>169</v>
      </c>
      <c r="H2068" s="133">
        <v>161</v>
      </c>
      <c r="I2068" s="20"/>
      <c r="J2068" s="20"/>
      <c r="K2068" s="20"/>
      <c r="L2068" s="20"/>
      <c r="M2068" s="20"/>
      <c r="N2068" s="20"/>
    </row>
    <row r="2069" spans="1:14" x14ac:dyDescent="0.35">
      <c r="A2069" s="214" t="s">
        <v>1605</v>
      </c>
      <c r="B2069" s="214">
        <v>137240</v>
      </c>
      <c r="C2069" s="133" t="s">
        <v>1679</v>
      </c>
      <c r="D2069" s="133" t="s">
        <v>5904</v>
      </c>
      <c r="E2069" s="133" t="s">
        <v>5907</v>
      </c>
      <c r="F2069" s="133" t="s">
        <v>5917</v>
      </c>
      <c r="G2069" s="133">
        <v>97</v>
      </c>
      <c r="H2069" s="133">
        <v>101</v>
      </c>
      <c r="I2069" s="20"/>
      <c r="J2069" s="20"/>
      <c r="K2069" s="20"/>
      <c r="L2069" s="20"/>
      <c r="M2069" s="20"/>
      <c r="N2069" s="20"/>
    </row>
    <row r="2070" spans="1:14" x14ac:dyDescent="0.35">
      <c r="A2070" s="214" t="s">
        <v>1605</v>
      </c>
      <c r="B2070" s="214">
        <v>137241</v>
      </c>
      <c r="C2070" s="133" t="s">
        <v>1680</v>
      </c>
      <c r="D2070" s="133" t="s">
        <v>5904</v>
      </c>
      <c r="E2070" s="133" t="s">
        <v>5907</v>
      </c>
      <c r="F2070" s="133" t="s">
        <v>5917</v>
      </c>
      <c r="G2070" s="133">
        <v>110</v>
      </c>
      <c r="H2070" s="133">
        <v>106</v>
      </c>
      <c r="I2070" s="20"/>
      <c r="J2070" s="20"/>
      <c r="K2070" s="20"/>
      <c r="L2070" s="20"/>
      <c r="M2070" s="20"/>
      <c r="N2070" s="20"/>
    </row>
    <row r="2071" spans="1:14" x14ac:dyDescent="0.35">
      <c r="A2071" s="214" t="s">
        <v>1605</v>
      </c>
      <c r="B2071" s="214">
        <v>137260</v>
      </c>
      <c r="C2071" s="133" t="s">
        <v>1681</v>
      </c>
      <c r="D2071" s="133" t="s">
        <v>5904</v>
      </c>
      <c r="E2071" s="133" t="s">
        <v>5907</v>
      </c>
      <c r="F2071" s="133" t="s">
        <v>5917</v>
      </c>
      <c r="G2071" s="133">
        <v>103</v>
      </c>
      <c r="H2071" s="133">
        <v>96</v>
      </c>
      <c r="I2071" s="20"/>
      <c r="J2071" s="20"/>
      <c r="K2071" s="20"/>
      <c r="L2071" s="20"/>
      <c r="M2071" s="20"/>
      <c r="N2071" s="20"/>
    </row>
    <row r="2072" spans="1:14" x14ac:dyDescent="0.35">
      <c r="A2072" s="214" t="s">
        <v>1605</v>
      </c>
      <c r="B2072" s="214">
        <v>137445</v>
      </c>
      <c r="C2072" s="133" t="s">
        <v>1682</v>
      </c>
      <c r="D2072" s="133" t="s">
        <v>5904</v>
      </c>
      <c r="E2072" s="133" t="s">
        <v>5907</v>
      </c>
      <c r="F2072" s="133" t="s">
        <v>5917</v>
      </c>
      <c r="G2072" s="133">
        <v>117</v>
      </c>
      <c r="H2072" s="133">
        <v>127</v>
      </c>
      <c r="I2072" s="20"/>
      <c r="J2072" s="20"/>
      <c r="K2072" s="20"/>
      <c r="L2072" s="20"/>
      <c r="M2072" s="20"/>
      <c r="N2072" s="20"/>
    </row>
    <row r="2073" spans="1:14" x14ac:dyDescent="0.35">
      <c r="A2073" s="214" t="s">
        <v>1605</v>
      </c>
      <c r="B2073" s="214">
        <v>137515</v>
      </c>
      <c r="C2073" s="133" t="s">
        <v>1683</v>
      </c>
      <c r="D2073" s="133" t="s">
        <v>5901</v>
      </c>
      <c r="E2073" s="133" t="s">
        <v>5907</v>
      </c>
      <c r="F2073" s="133" t="s">
        <v>5917</v>
      </c>
      <c r="G2073" s="133">
        <v>192</v>
      </c>
      <c r="H2073" s="133">
        <v>0</v>
      </c>
      <c r="I2073" s="20"/>
      <c r="J2073" s="20"/>
      <c r="K2073" s="20"/>
      <c r="L2073" s="20"/>
      <c r="M2073" s="20"/>
      <c r="N2073" s="20"/>
    </row>
    <row r="2074" spans="1:14" x14ac:dyDescent="0.35">
      <c r="A2074" s="214" t="s">
        <v>1605</v>
      </c>
      <c r="B2074" s="214">
        <v>137552</v>
      </c>
      <c r="C2074" s="133" t="s">
        <v>1684</v>
      </c>
      <c r="D2074" s="133" t="s">
        <v>5904</v>
      </c>
      <c r="E2074" s="133" t="s">
        <v>5907</v>
      </c>
      <c r="F2074" s="133" t="s">
        <v>5917</v>
      </c>
      <c r="G2074" s="133">
        <v>103</v>
      </c>
      <c r="H2074" s="133">
        <v>109</v>
      </c>
      <c r="I2074" s="20"/>
      <c r="J2074" s="20"/>
      <c r="K2074" s="20"/>
      <c r="L2074" s="20"/>
      <c r="M2074" s="20"/>
      <c r="N2074" s="20"/>
    </row>
    <row r="2075" spans="1:14" x14ac:dyDescent="0.35">
      <c r="A2075" s="214" t="s">
        <v>1605</v>
      </c>
      <c r="B2075" s="214">
        <v>137554</v>
      </c>
      <c r="C2075" s="133" t="s">
        <v>1685</v>
      </c>
      <c r="D2075" s="133" t="s">
        <v>5904</v>
      </c>
      <c r="E2075" s="133" t="s">
        <v>5912</v>
      </c>
      <c r="F2075" s="133" t="s">
        <v>5920</v>
      </c>
      <c r="G2075" s="133">
        <v>11</v>
      </c>
      <c r="H2075" s="133">
        <v>18</v>
      </c>
      <c r="I2075" s="20"/>
      <c r="J2075" s="20"/>
      <c r="K2075" s="20"/>
      <c r="L2075" s="20"/>
      <c r="M2075" s="20"/>
      <c r="N2075" s="20"/>
    </row>
    <row r="2076" spans="1:14" x14ac:dyDescent="0.35">
      <c r="A2076" s="214" t="s">
        <v>1605</v>
      </c>
      <c r="B2076" s="214">
        <v>137694</v>
      </c>
      <c r="C2076" s="133" t="s">
        <v>1687</v>
      </c>
      <c r="D2076" s="133" t="s">
        <v>5904</v>
      </c>
      <c r="E2076" s="133" t="s">
        <v>5907</v>
      </c>
      <c r="F2076" s="133" t="s">
        <v>5917</v>
      </c>
      <c r="G2076" s="133">
        <v>117</v>
      </c>
      <c r="H2076" s="133">
        <v>121</v>
      </c>
      <c r="I2076" s="20"/>
      <c r="J2076" s="20"/>
      <c r="K2076" s="20"/>
      <c r="L2076" s="20"/>
      <c r="M2076" s="20"/>
      <c r="N2076" s="20"/>
    </row>
    <row r="2077" spans="1:14" x14ac:dyDescent="0.35">
      <c r="A2077" s="214" t="s">
        <v>1605</v>
      </c>
      <c r="B2077" s="214">
        <v>137727</v>
      </c>
      <c r="C2077" s="133" t="s">
        <v>1688</v>
      </c>
      <c r="D2077" s="133" t="s">
        <v>5904</v>
      </c>
      <c r="E2077" s="133" t="s">
        <v>5907</v>
      </c>
      <c r="F2077" s="133" t="s">
        <v>5917</v>
      </c>
      <c r="G2077" s="133">
        <v>107</v>
      </c>
      <c r="H2077" s="133">
        <v>123</v>
      </c>
      <c r="I2077" s="20"/>
      <c r="J2077" s="20"/>
      <c r="K2077" s="20"/>
      <c r="L2077" s="20"/>
      <c r="M2077" s="20"/>
      <c r="N2077" s="20"/>
    </row>
    <row r="2078" spans="1:14" x14ac:dyDescent="0.35">
      <c r="A2078" s="214" t="s">
        <v>1605</v>
      </c>
      <c r="B2078" s="214">
        <v>137790</v>
      </c>
      <c r="C2078" s="133" t="s">
        <v>1689</v>
      </c>
      <c r="D2078" s="133" t="s">
        <v>5904</v>
      </c>
      <c r="E2078" s="133" t="s">
        <v>5907</v>
      </c>
      <c r="F2078" s="133" t="s">
        <v>5917</v>
      </c>
      <c r="G2078" s="133">
        <v>146</v>
      </c>
      <c r="H2078" s="133">
        <v>165</v>
      </c>
      <c r="I2078" s="20"/>
      <c r="J2078" s="20"/>
      <c r="K2078" s="20"/>
      <c r="L2078" s="20"/>
      <c r="M2078" s="20"/>
      <c r="N2078" s="20"/>
    </row>
    <row r="2079" spans="1:14" x14ac:dyDescent="0.35">
      <c r="A2079" s="214" t="s">
        <v>1605</v>
      </c>
      <c r="B2079" s="214">
        <v>137814</v>
      </c>
      <c r="C2079" s="133" t="s">
        <v>1690</v>
      </c>
      <c r="D2079" s="133" t="s">
        <v>5905</v>
      </c>
      <c r="E2079" s="133" t="s">
        <v>5907</v>
      </c>
      <c r="F2079" s="133" t="s">
        <v>5917</v>
      </c>
      <c r="G2079" s="133">
        <v>0</v>
      </c>
      <c r="H2079" s="133">
        <v>128</v>
      </c>
      <c r="I2079" s="20"/>
      <c r="J2079" s="20"/>
      <c r="K2079" s="20"/>
      <c r="L2079" s="20"/>
      <c r="M2079" s="20"/>
      <c r="N2079" s="20"/>
    </row>
    <row r="2080" spans="1:14" x14ac:dyDescent="0.35">
      <c r="A2080" s="214" t="s">
        <v>1605</v>
      </c>
      <c r="B2080" s="214">
        <v>137874</v>
      </c>
      <c r="C2080" s="133" t="s">
        <v>1691</v>
      </c>
      <c r="D2080" s="133" t="s">
        <v>5904</v>
      </c>
      <c r="E2080" s="133" t="s">
        <v>5907</v>
      </c>
      <c r="F2080" s="133" t="s">
        <v>5917</v>
      </c>
      <c r="G2080" s="133">
        <v>124</v>
      </c>
      <c r="H2080" s="133">
        <v>116</v>
      </c>
      <c r="I2080" s="20"/>
      <c r="J2080" s="20"/>
      <c r="K2080" s="20"/>
      <c r="L2080" s="20"/>
      <c r="M2080" s="20"/>
      <c r="N2080" s="20"/>
    </row>
    <row r="2081" spans="1:14" x14ac:dyDescent="0.35">
      <c r="A2081" s="214" t="s">
        <v>1605</v>
      </c>
      <c r="B2081" s="214">
        <v>137877</v>
      </c>
      <c r="C2081" s="133" t="s">
        <v>1692</v>
      </c>
      <c r="D2081" s="133" t="s">
        <v>5904</v>
      </c>
      <c r="E2081" s="133" t="s">
        <v>5907</v>
      </c>
      <c r="F2081" s="133" t="s">
        <v>5917</v>
      </c>
      <c r="G2081" s="133">
        <v>121</v>
      </c>
      <c r="H2081" s="133">
        <v>127</v>
      </c>
      <c r="I2081" s="20"/>
      <c r="J2081" s="20"/>
      <c r="K2081" s="20"/>
      <c r="L2081" s="20"/>
      <c r="M2081" s="20"/>
      <c r="N2081" s="20"/>
    </row>
    <row r="2082" spans="1:14" x14ac:dyDescent="0.35">
      <c r="A2082" s="214" t="s">
        <v>1605</v>
      </c>
      <c r="B2082" s="214">
        <v>137926</v>
      </c>
      <c r="C2082" s="133" t="s">
        <v>1693</v>
      </c>
      <c r="D2082" s="133" t="s">
        <v>5904</v>
      </c>
      <c r="E2082" s="133" t="s">
        <v>5907</v>
      </c>
      <c r="F2082" s="133" t="s">
        <v>5917</v>
      </c>
      <c r="G2082" s="133">
        <v>149</v>
      </c>
      <c r="H2082" s="133">
        <v>165</v>
      </c>
      <c r="I2082" s="20"/>
      <c r="J2082" s="20"/>
      <c r="K2082" s="20"/>
      <c r="L2082" s="20"/>
      <c r="M2082" s="20"/>
      <c r="N2082" s="20"/>
    </row>
    <row r="2083" spans="1:14" x14ac:dyDescent="0.35">
      <c r="A2083" s="214" t="s">
        <v>1605</v>
      </c>
      <c r="B2083" s="214">
        <v>137927</v>
      </c>
      <c r="C2083" s="133" t="s">
        <v>1694</v>
      </c>
      <c r="D2083" s="133" t="s">
        <v>5904</v>
      </c>
      <c r="E2083" s="133" t="s">
        <v>5907</v>
      </c>
      <c r="F2083" s="133" t="s">
        <v>5917</v>
      </c>
      <c r="G2083" s="133">
        <v>139</v>
      </c>
      <c r="H2083" s="133">
        <v>142</v>
      </c>
      <c r="I2083" s="20"/>
      <c r="J2083" s="20"/>
      <c r="K2083" s="20"/>
      <c r="L2083" s="20"/>
      <c r="M2083" s="20"/>
      <c r="N2083" s="20"/>
    </row>
    <row r="2084" spans="1:14" x14ac:dyDescent="0.35">
      <c r="A2084" s="214" t="s">
        <v>1605</v>
      </c>
      <c r="B2084" s="214">
        <v>137937</v>
      </c>
      <c r="C2084" s="133" t="s">
        <v>1695</v>
      </c>
      <c r="D2084" s="133" t="s">
        <v>5904</v>
      </c>
      <c r="E2084" s="133" t="s">
        <v>5907</v>
      </c>
      <c r="F2084" s="133" t="s">
        <v>5917</v>
      </c>
      <c r="G2084" s="133">
        <v>90</v>
      </c>
      <c r="H2084" s="133">
        <v>83</v>
      </c>
      <c r="I2084" s="20"/>
      <c r="J2084" s="20"/>
      <c r="K2084" s="20"/>
      <c r="L2084" s="20"/>
      <c r="M2084" s="20"/>
      <c r="N2084" s="20"/>
    </row>
    <row r="2085" spans="1:14" x14ac:dyDescent="0.35">
      <c r="A2085" s="214" t="s">
        <v>1605</v>
      </c>
      <c r="B2085" s="214">
        <v>137944</v>
      </c>
      <c r="C2085" s="133" t="s">
        <v>1696</v>
      </c>
      <c r="D2085" s="133" t="s">
        <v>5904</v>
      </c>
      <c r="E2085" s="133" t="s">
        <v>5907</v>
      </c>
      <c r="F2085" s="133" t="s">
        <v>5917</v>
      </c>
      <c r="G2085" s="133">
        <v>97</v>
      </c>
      <c r="H2085" s="133">
        <v>102</v>
      </c>
      <c r="I2085" s="20"/>
      <c r="J2085" s="20"/>
      <c r="K2085" s="20"/>
      <c r="L2085" s="20"/>
      <c r="M2085" s="20"/>
      <c r="N2085" s="20"/>
    </row>
    <row r="2086" spans="1:14" x14ac:dyDescent="0.35">
      <c r="A2086" s="214" t="s">
        <v>1605</v>
      </c>
      <c r="B2086" s="214">
        <v>137945</v>
      </c>
      <c r="C2086" s="133" t="s">
        <v>1697</v>
      </c>
      <c r="D2086" s="133" t="s">
        <v>5904</v>
      </c>
      <c r="E2086" s="133" t="s">
        <v>5907</v>
      </c>
      <c r="F2086" s="133" t="s">
        <v>5917</v>
      </c>
      <c r="G2086" s="133">
        <v>107</v>
      </c>
      <c r="H2086" s="133">
        <v>84</v>
      </c>
      <c r="I2086" s="20"/>
      <c r="J2086" s="20"/>
      <c r="K2086" s="20"/>
      <c r="L2086" s="20"/>
      <c r="M2086" s="20"/>
      <c r="N2086" s="20"/>
    </row>
    <row r="2087" spans="1:14" x14ac:dyDescent="0.35">
      <c r="A2087" s="214" t="s">
        <v>1605</v>
      </c>
      <c r="B2087" s="214">
        <v>137975</v>
      </c>
      <c r="C2087" s="133" t="s">
        <v>1698</v>
      </c>
      <c r="D2087" s="133" t="s">
        <v>5904</v>
      </c>
      <c r="E2087" s="133" t="s">
        <v>5907</v>
      </c>
      <c r="F2087" s="133" t="s">
        <v>5917</v>
      </c>
      <c r="G2087" s="133">
        <v>112</v>
      </c>
      <c r="H2087" s="133">
        <v>113</v>
      </c>
      <c r="I2087" s="20"/>
      <c r="J2087" s="20"/>
      <c r="K2087" s="20"/>
      <c r="L2087" s="20"/>
      <c r="M2087" s="20"/>
      <c r="N2087" s="20"/>
    </row>
    <row r="2088" spans="1:14" x14ac:dyDescent="0.35">
      <c r="A2088" s="214" t="s">
        <v>1605</v>
      </c>
      <c r="B2088" s="214">
        <v>138084</v>
      </c>
      <c r="C2088" s="133" t="s">
        <v>1699</v>
      </c>
      <c r="D2088" s="133" t="s">
        <v>5904</v>
      </c>
      <c r="E2088" s="133" t="s">
        <v>5907</v>
      </c>
      <c r="F2088" s="133" t="s">
        <v>5917</v>
      </c>
      <c r="G2088" s="133">
        <v>151</v>
      </c>
      <c r="H2088" s="133">
        <v>153</v>
      </c>
      <c r="I2088" s="20"/>
      <c r="J2088" s="20"/>
      <c r="K2088" s="20"/>
      <c r="L2088" s="20"/>
      <c r="M2088" s="20"/>
      <c r="N2088" s="20"/>
    </row>
    <row r="2089" spans="1:14" x14ac:dyDescent="0.35">
      <c r="A2089" s="214" t="s">
        <v>1605</v>
      </c>
      <c r="B2089" s="214">
        <v>138122</v>
      </c>
      <c r="C2089" s="133" t="s">
        <v>1700</v>
      </c>
      <c r="D2089" s="133" t="s">
        <v>5904</v>
      </c>
      <c r="E2089" s="133" t="s">
        <v>5912</v>
      </c>
      <c r="F2089" s="133" t="s">
        <v>5920</v>
      </c>
      <c r="G2089" s="133">
        <v>3</v>
      </c>
      <c r="H2089" s="133">
        <v>11</v>
      </c>
      <c r="I2089" s="20"/>
      <c r="J2089" s="20"/>
      <c r="K2089" s="20"/>
      <c r="L2089" s="20"/>
      <c r="M2089" s="20"/>
      <c r="N2089" s="20"/>
    </row>
    <row r="2090" spans="1:14" x14ac:dyDescent="0.35">
      <c r="A2090" s="214" t="s">
        <v>1605</v>
      </c>
      <c r="B2090" s="214">
        <v>138219</v>
      </c>
      <c r="C2090" s="133" t="s">
        <v>1701</v>
      </c>
      <c r="D2090" s="133" t="s">
        <v>5904</v>
      </c>
      <c r="E2090" s="133" t="s">
        <v>5912</v>
      </c>
      <c r="F2090" s="133" t="s">
        <v>5920</v>
      </c>
      <c r="G2090" s="133">
        <v>6</v>
      </c>
      <c r="H2090" s="133">
        <v>7</v>
      </c>
      <c r="I2090" s="20"/>
      <c r="J2090" s="20"/>
      <c r="K2090" s="20"/>
      <c r="L2090" s="20"/>
      <c r="M2090" s="20"/>
      <c r="N2090" s="20"/>
    </row>
    <row r="2091" spans="1:14" x14ac:dyDescent="0.35">
      <c r="A2091" s="214" t="s">
        <v>1605</v>
      </c>
      <c r="B2091" s="214">
        <v>138239</v>
      </c>
      <c r="C2091" s="133" t="s">
        <v>1702</v>
      </c>
      <c r="D2091" s="133" t="s">
        <v>5904</v>
      </c>
      <c r="E2091" s="133" t="s">
        <v>5907</v>
      </c>
      <c r="F2091" s="133" t="s">
        <v>5916</v>
      </c>
      <c r="G2091" s="133">
        <v>81</v>
      </c>
      <c r="H2091" s="133">
        <v>90</v>
      </c>
      <c r="I2091" s="20"/>
      <c r="J2091" s="20"/>
      <c r="K2091" s="20"/>
      <c r="L2091" s="20"/>
      <c r="M2091" s="20"/>
      <c r="N2091" s="20"/>
    </row>
    <row r="2092" spans="1:14" x14ac:dyDescent="0.35">
      <c r="A2092" s="214" t="s">
        <v>1605</v>
      </c>
      <c r="B2092" s="214">
        <v>138734</v>
      </c>
      <c r="C2092" s="133" t="s">
        <v>1703</v>
      </c>
      <c r="D2092" s="133" t="s">
        <v>5904</v>
      </c>
      <c r="E2092" s="133" t="s">
        <v>5907</v>
      </c>
      <c r="F2092" s="133" t="s">
        <v>5917</v>
      </c>
      <c r="G2092" s="133">
        <v>95</v>
      </c>
      <c r="H2092" s="133">
        <v>98</v>
      </c>
      <c r="I2092" s="20"/>
      <c r="J2092" s="20"/>
      <c r="K2092" s="20"/>
      <c r="L2092" s="20"/>
      <c r="M2092" s="20"/>
      <c r="N2092" s="20"/>
    </row>
    <row r="2093" spans="1:14" x14ac:dyDescent="0.35">
      <c r="A2093" s="214" t="s">
        <v>1605</v>
      </c>
      <c r="B2093" s="214">
        <v>138834</v>
      </c>
      <c r="C2093" s="133" t="s">
        <v>1704</v>
      </c>
      <c r="D2093" s="133" t="s">
        <v>5901</v>
      </c>
      <c r="E2093" s="133" t="s">
        <v>5907</v>
      </c>
      <c r="F2093" s="133" t="s">
        <v>5917</v>
      </c>
      <c r="G2093" s="133">
        <v>175</v>
      </c>
      <c r="H2093" s="133">
        <v>0</v>
      </c>
      <c r="I2093" s="20"/>
      <c r="J2093" s="20"/>
      <c r="K2093" s="20"/>
      <c r="L2093" s="20"/>
      <c r="M2093" s="20"/>
      <c r="N2093" s="20"/>
    </row>
    <row r="2094" spans="1:14" x14ac:dyDescent="0.35">
      <c r="A2094" s="214" t="s">
        <v>1605</v>
      </c>
      <c r="B2094" s="214">
        <v>138865</v>
      </c>
      <c r="C2094" s="133" t="s">
        <v>1705</v>
      </c>
      <c r="D2094" s="133" t="s">
        <v>5904</v>
      </c>
      <c r="E2094" s="133" t="s">
        <v>5907</v>
      </c>
      <c r="F2094" s="133" t="s">
        <v>5908</v>
      </c>
      <c r="G2094" s="133">
        <v>111</v>
      </c>
      <c r="H2094" s="133">
        <v>99</v>
      </c>
      <c r="I2094" s="20"/>
      <c r="J2094" s="20"/>
      <c r="K2094" s="20"/>
      <c r="L2094" s="20"/>
      <c r="M2094" s="20"/>
      <c r="N2094" s="20"/>
    </row>
    <row r="2095" spans="1:14" x14ac:dyDescent="0.35">
      <c r="A2095" s="214" t="s">
        <v>1605</v>
      </c>
      <c r="B2095" s="214">
        <v>139153</v>
      </c>
      <c r="C2095" s="133" t="s">
        <v>1706</v>
      </c>
      <c r="D2095" s="133" t="s">
        <v>5904</v>
      </c>
      <c r="E2095" s="133" t="s">
        <v>5907</v>
      </c>
      <c r="F2095" s="133" t="s">
        <v>5917</v>
      </c>
      <c r="G2095" s="133">
        <v>94</v>
      </c>
      <c r="H2095" s="133">
        <v>100</v>
      </c>
      <c r="I2095" s="20"/>
      <c r="J2095" s="20"/>
      <c r="K2095" s="20"/>
      <c r="L2095" s="20"/>
      <c r="M2095" s="20"/>
      <c r="N2095" s="20"/>
    </row>
    <row r="2096" spans="1:14" x14ac:dyDescent="0.35">
      <c r="A2096" s="214" t="s">
        <v>1605</v>
      </c>
      <c r="B2096" s="214">
        <v>139179</v>
      </c>
      <c r="C2096" s="133" t="s">
        <v>1707</v>
      </c>
      <c r="D2096" s="133" t="s">
        <v>5904</v>
      </c>
      <c r="E2096" s="133" t="s">
        <v>5907</v>
      </c>
      <c r="F2096" s="133" t="s">
        <v>5917</v>
      </c>
      <c r="G2096" s="133">
        <v>68</v>
      </c>
      <c r="H2096" s="133">
        <v>76</v>
      </c>
      <c r="I2096" s="20"/>
      <c r="J2096" s="20"/>
      <c r="K2096" s="20"/>
      <c r="L2096" s="20"/>
      <c r="M2096" s="20"/>
      <c r="N2096" s="20"/>
    </row>
    <row r="2097" spans="1:14" x14ac:dyDescent="0.35">
      <c r="A2097" s="214" t="s">
        <v>1605</v>
      </c>
      <c r="B2097" s="214">
        <v>139181</v>
      </c>
      <c r="C2097" s="133" t="s">
        <v>1708</v>
      </c>
      <c r="D2097" s="133" t="s">
        <v>5904</v>
      </c>
      <c r="E2097" s="133" t="s">
        <v>5907</v>
      </c>
      <c r="F2097" s="133" t="s">
        <v>5917</v>
      </c>
      <c r="G2097" s="133">
        <v>107</v>
      </c>
      <c r="H2097" s="133">
        <v>115</v>
      </c>
      <c r="I2097" s="20"/>
      <c r="J2097" s="20"/>
      <c r="K2097" s="20"/>
      <c r="L2097" s="20"/>
      <c r="M2097" s="20"/>
      <c r="N2097" s="20"/>
    </row>
    <row r="2098" spans="1:14" x14ac:dyDescent="0.35">
      <c r="A2098" s="214" t="s">
        <v>1605</v>
      </c>
      <c r="B2098" s="214">
        <v>139248</v>
      </c>
      <c r="C2098" s="133" t="s">
        <v>1709</v>
      </c>
      <c r="D2098" s="133" t="s">
        <v>5904</v>
      </c>
      <c r="E2098" s="133" t="s">
        <v>5907</v>
      </c>
      <c r="F2098" s="133" t="s">
        <v>5908</v>
      </c>
      <c r="G2098" s="133">
        <v>84</v>
      </c>
      <c r="H2098" s="133">
        <v>84</v>
      </c>
      <c r="I2098" s="20"/>
      <c r="J2098" s="20"/>
      <c r="K2098" s="20"/>
      <c r="L2098" s="20"/>
      <c r="M2098" s="20"/>
      <c r="N2098" s="20"/>
    </row>
    <row r="2099" spans="1:14" x14ac:dyDescent="0.35">
      <c r="A2099" s="214" t="s">
        <v>1605</v>
      </c>
      <c r="B2099" s="214">
        <v>139402</v>
      </c>
      <c r="C2099" s="133" t="s">
        <v>1711</v>
      </c>
      <c r="D2099" s="133" t="s">
        <v>5904</v>
      </c>
      <c r="E2099" s="133" t="s">
        <v>5907</v>
      </c>
      <c r="F2099" s="133" t="s">
        <v>5908</v>
      </c>
      <c r="G2099" s="133">
        <v>97</v>
      </c>
      <c r="H2099" s="133">
        <v>120</v>
      </c>
      <c r="I2099" s="20"/>
      <c r="J2099" s="20"/>
      <c r="K2099" s="20"/>
      <c r="L2099" s="20"/>
      <c r="M2099" s="20"/>
      <c r="N2099" s="20"/>
    </row>
    <row r="2100" spans="1:14" x14ac:dyDescent="0.35">
      <c r="A2100" s="214" t="s">
        <v>1605</v>
      </c>
      <c r="B2100" s="214">
        <v>139534</v>
      </c>
      <c r="C2100" s="133" t="s">
        <v>1712</v>
      </c>
      <c r="D2100" s="133" t="s">
        <v>5904</v>
      </c>
      <c r="E2100" s="133" t="s">
        <v>5907</v>
      </c>
      <c r="F2100" s="133" t="s">
        <v>5917</v>
      </c>
      <c r="G2100" s="133">
        <v>130</v>
      </c>
      <c r="H2100" s="133">
        <v>121</v>
      </c>
      <c r="I2100" s="20"/>
      <c r="J2100" s="20"/>
      <c r="K2100" s="20"/>
      <c r="L2100" s="20"/>
      <c r="M2100" s="20"/>
      <c r="N2100" s="20"/>
    </row>
    <row r="2101" spans="1:14" x14ac:dyDescent="0.35">
      <c r="A2101" s="214" t="s">
        <v>1605</v>
      </c>
      <c r="B2101" s="214">
        <v>140308</v>
      </c>
      <c r="C2101" s="133" t="s">
        <v>1713</v>
      </c>
      <c r="D2101" s="133" t="s">
        <v>5904</v>
      </c>
      <c r="E2101" s="133" t="s">
        <v>5907</v>
      </c>
      <c r="F2101" s="133" t="s">
        <v>5917</v>
      </c>
      <c r="G2101" s="133">
        <v>96</v>
      </c>
      <c r="H2101" s="133">
        <v>80</v>
      </c>
      <c r="I2101" s="20"/>
      <c r="J2101" s="20"/>
      <c r="K2101" s="20"/>
      <c r="L2101" s="20"/>
      <c r="M2101" s="20"/>
      <c r="N2101" s="20"/>
    </row>
    <row r="2102" spans="1:14" x14ac:dyDescent="0.35">
      <c r="A2102" s="214" t="s">
        <v>1605</v>
      </c>
      <c r="B2102" s="214">
        <v>141214</v>
      </c>
      <c r="C2102" s="133" t="s">
        <v>343</v>
      </c>
      <c r="D2102" s="133" t="s">
        <v>5904</v>
      </c>
      <c r="E2102" s="133" t="s">
        <v>5907</v>
      </c>
      <c r="F2102" s="133" t="s">
        <v>5908</v>
      </c>
      <c r="G2102" s="133">
        <v>147</v>
      </c>
      <c r="H2102" s="133">
        <v>177</v>
      </c>
      <c r="I2102" s="20"/>
      <c r="J2102" s="20"/>
      <c r="K2102" s="20"/>
      <c r="L2102" s="20"/>
      <c r="M2102" s="20"/>
      <c r="N2102" s="20"/>
    </row>
    <row r="2103" spans="1:14" x14ac:dyDescent="0.35">
      <c r="A2103" s="214" t="s">
        <v>1605</v>
      </c>
      <c r="B2103" s="214">
        <v>141328</v>
      </c>
      <c r="C2103" s="133" t="s">
        <v>1714</v>
      </c>
      <c r="D2103" s="133" t="s">
        <v>5904</v>
      </c>
      <c r="E2103" s="133" t="s">
        <v>5907</v>
      </c>
      <c r="F2103" s="133" t="s">
        <v>5908</v>
      </c>
      <c r="G2103" s="133">
        <v>42</v>
      </c>
      <c r="H2103" s="133">
        <v>42</v>
      </c>
      <c r="I2103" s="20"/>
      <c r="J2103" s="20"/>
      <c r="K2103" s="20"/>
      <c r="L2103" s="20"/>
      <c r="M2103" s="20"/>
      <c r="N2103" s="20"/>
    </row>
    <row r="2104" spans="1:14" x14ac:dyDescent="0.35">
      <c r="A2104" s="214" t="s">
        <v>1605</v>
      </c>
      <c r="B2104" s="214">
        <v>141512</v>
      </c>
      <c r="C2104" s="133" t="s">
        <v>1716</v>
      </c>
      <c r="D2104" s="133" t="s">
        <v>5905</v>
      </c>
      <c r="E2104" s="133" t="s">
        <v>5912</v>
      </c>
      <c r="F2104" s="133" t="s">
        <v>5927</v>
      </c>
      <c r="G2104" s="133">
        <v>0</v>
      </c>
      <c r="H2104" s="133">
        <v>12</v>
      </c>
      <c r="I2104" s="20"/>
      <c r="J2104" s="20"/>
      <c r="K2104" s="20"/>
      <c r="L2104" s="20"/>
      <c r="M2104" s="20"/>
      <c r="N2104" s="20"/>
    </row>
    <row r="2105" spans="1:14" x14ac:dyDescent="0.35">
      <c r="A2105" s="214" t="s">
        <v>1605</v>
      </c>
      <c r="B2105" s="214">
        <v>141765</v>
      </c>
      <c r="C2105" s="133" t="s">
        <v>1717</v>
      </c>
      <c r="D2105" s="133" t="s">
        <v>5904</v>
      </c>
      <c r="E2105" s="133" t="s">
        <v>5912</v>
      </c>
      <c r="F2105" s="133" t="s">
        <v>5920</v>
      </c>
      <c r="G2105" s="133">
        <v>8</v>
      </c>
      <c r="H2105" s="133">
        <v>21</v>
      </c>
      <c r="I2105" s="20"/>
      <c r="J2105" s="20"/>
      <c r="K2105" s="20"/>
      <c r="L2105" s="20"/>
      <c r="M2105" s="20"/>
      <c r="N2105" s="20"/>
    </row>
    <row r="2106" spans="1:14" x14ac:dyDescent="0.35">
      <c r="A2106" s="214" t="s">
        <v>1605</v>
      </c>
      <c r="B2106" s="214">
        <v>141841</v>
      </c>
      <c r="C2106" s="133" t="s">
        <v>1718</v>
      </c>
      <c r="D2106" s="133" t="s">
        <v>5904</v>
      </c>
      <c r="E2106" s="133" t="s">
        <v>5907</v>
      </c>
      <c r="F2106" s="133" t="s">
        <v>5917</v>
      </c>
      <c r="G2106" s="133">
        <v>130</v>
      </c>
      <c r="H2106" s="133">
        <v>147</v>
      </c>
      <c r="I2106" s="20"/>
      <c r="J2106" s="20"/>
      <c r="K2106" s="20"/>
      <c r="L2106" s="20"/>
      <c r="M2106" s="20"/>
      <c r="N2106" s="20"/>
    </row>
    <row r="2107" spans="1:14" x14ac:dyDescent="0.35">
      <c r="A2107" s="214" t="s">
        <v>1605</v>
      </c>
      <c r="B2107" s="214">
        <v>141945</v>
      </c>
      <c r="C2107" s="133" t="s">
        <v>1719</v>
      </c>
      <c r="D2107" s="133" t="s">
        <v>5904</v>
      </c>
      <c r="E2107" s="133" t="s">
        <v>5912</v>
      </c>
      <c r="F2107" s="133" t="s">
        <v>5925</v>
      </c>
      <c r="G2107" s="133">
        <v>2</v>
      </c>
      <c r="H2107" s="133">
        <v>8</v>
      </c>
      <c r="I2107" s="20"/>
      <c r="J2107" s="20"/>
      <c r="K2107" s="20"/>
      <c r="L2107" s="20"/>
      <c r="M2107" s="20"/>
      <c r="N2107" s="20"/>
    </row>
    <row r="2108" spans="1:14" x14ac:dyDescent="0.35">
      <c r="A2108" s="214" t="s">
        <v>1605</v>
      </c>
      <c r="B2108" s="214">
        <v>141947</v>
      </c>
      <c r="C2108" s="133" t="s">
        <v>1720</v>
      </c>
      <c r="D2108" s="133" t="s">
        <v>5904</v>
      </c>
      <c r="E2108" s="133" t="s">
        <v>5907</v>
      </c>
      <c r="F2108" s="133" t="s">
        <v>5916</v>
      </c>
      <c r="G2108" s="133">
        <v>65</v>
      </c>
      <c r="H2108" s="133">
        <v>59</v>
      </c>
      <c r="I2108" s="20"/>
      <c r="J2108" s="20"/>
      <c r="K2108" s="20"/>
      <c r="L2108" s="20"/>
      <c r="M2108" s="20"/>
      <c r="N2108" s="20"/>
    </row>
    <row r="2109" spans="1:14" x14ac:dyDescent="0.35">
      <c r="A2109" s="214" t="s">
        <v>1605</v>
      </c>
      <c r="B2109" s="214">
        <v>142537</v>
      </c>
      <c r="C2109" s="133" t="s">
        <v>1721</v>
      </c>
      <c r="D2109" s="133" t="s">
        <v>5904</v>
      </c>
      <c r="E2109" s="133" t="s">
        <v>5902</v>
      </c>
      <c r="F2109" s="133" t="s">
        <v>5903</v>
      </c>
      <c r="G2109" s="133">
        <v>0</v>
      </c>
      <c r="H2109" s="133">
        <v>0</v>
      </c>
      <c r="I2109" s="20"/>
      <c r="J2109" s="20"/>
      <c r="K2109" s="20"/>
      <c r="L2109" s="20"/>
      <c r="M2109" s="20"/>
      <c r="N2109" s="20"/>
    </row>
    <row r="2110" spans="1:14" x14ac:dyDescent="0.35">
      <c r="A2110" s="214" t="s">
        <v>1605</v>
      </c>
      <c r="B2110" s="214">
        <v>142612</v>
      </c>
      <c r="C2110" s="133" t="s">
        <v>1722</v>
      </c>
      <c r="D2110" s="133" t="s">
        <v>5905</v>
      </c>
      <c r="E2110" s="133" t="s">
        <v>5912</v>
      </c>
      <c r="F2110" s="133" t="s">
        <v>5927</v>
      </c>
      <c r="G2110" s="133">
        <v>0</v>
      </c>
      <c r="H2110" s="133">
        <v>11</v>
      </c>
      <c r="I2110" s="20"/>
      <c r="J2110" s="20"/>
      <c r="K2110" s="20"/>
      <c r="L2110" s="20"/>
      <c r="M2110" s="20"/>
      <c r="N2110" s="20"/>
    </row>
    <row r="2111" spans="1:14" x14ac:dyDescent="0.35">
      <c r="A2111" s="214" t="s">
        <v>1605</v>
      </c>
      <c r="B2111" s="214">
        <v>143589</v>
      </c>
      <c r="C2111" s="133" t="s">
        <v>1723</v>
      </c>
      <c r="D2111" s="133" t="s">
        <v>5904</v>
      </c>
      <c r="E2111" s="133" t="s">
        <v>5912</v>
      </c>
      <c r="F2111" s="133" t="s">
        <v>5920</v>
      </c>
      <c r="G2111" s="133">
        <v>9</v>
      </c>
      <c r="H2111" s="133">
        <v>35</v>
      </c>
      <c r="I2111" s="20"/>
      <c r="J2111" s="20"/>
      <c r="K2111" s="20"/>
      <c r="L2111" s="20"/>
      <c r="M2111" s="20"/>
      <c r="N2111" s="20"/>
    </row>
    <row r="2112" spans="1:14" x14ac:dyDescent="0.35">
      <c r="A2112" s="214" t="s">
        <v>1605</v>
      </c>
      <c r="B2112" s="214">
        <v>143590</v>
      </c>
      <c r="C2112" s="133" t="s">
        <v>1724</v>
      </c>
      <c r="D2112" s="133" t="s">
        <v>5904</v>
      </c>
      <c r="E2112" s="133" t="s">
        <v>5906</v>
      </c>
      <c r="F2112" s="133" t="s">
        <v>5921</v>
      </c>
      <c r="G2112" s="133">
        <v>0</v>
      </c>
      <c r="H2112" s="133">
        <v>0</v>
      </c>
      <c r="I2112" s="20"/>
      <c r="J2112" s="20"/>
      <c r="K2112" s="20"/>
      <c r="L2112" s="20"/>
      <c r="M2112" s="20"/>
      <c r="N2112" s="20"/>
    </row>
    <row r="2113" spans="1:14" x14ac:dyDescent="0.35">
      <c r="A2113" s="214" t="s">
        <v>1605</v>
      </c>
      <c r="B2113" s="214">
        <v>143591</v>
      </c>
      <c r="C2113" s="133" t="s">
        <v>1725</v>
      </c>
      <c r="D2113" s="133" t="s">
        <v>5904</v>
      </c>
      <c r="E2113" s="133" t="s">
        <v>5906</v>
      </c>
      <c r="F2113" s="133" t="s">
        <v>5921</v>
      </c>
      <c r="G2113" s="133">
        <v>0</v>
      </c>
      <c r="H2113" s="133">
        <v>0</v>
      </c>
      <c r="I2113" s="20"/>
      <c r="J2113" s="20"/>
      <c r="K2113" s="20"/>
      <c r="L2113" s="20"/>
      <c r="M2113" s="20"/>
      <c r="N2113" s="20"/>
    </row>
    <row r="2114" spans="1:14" x14ac:dyDescent="0.35">
      <c r="A2114" s="214" t="s">
        <v>1605</v>
      </c>
      <c r="B2114" s="214">
        <v>143639</v>
      </c>
      <c r="C2114" s="133" t="s">
        <v>1726</v>
      </c>
      <c r="D2114" s="133" t="s">
        <v>5904</v>
      </c>
      <c r="E2114" s="133" t="s">
        <v>5907</v>
      </c>
      <c r="F2114" s="133" t="s">
        <v>5908</v>
      </c>
      <c r="G2114" s="133">
        <v>58</v>
      </c>
      <c r="H2114" s="133">
        <v>53</v>
      </c>
      <c r="I2114" s="20"/>
      <c r="J2114" s="20"/>
      <c r="K2114" s="20"/>
      <c r="L2114" s="20"/>
      <c r="M2114" s="20"/>
      <c r="N2114" s="20"/>
    </row>
    <row r="2115" spans="1:14" x14ac:dyDescent="0.35">
      <c r="A2115" s="214" t="s">
        <v>1605</v>
      </c>
      <c r="B2115" s="214">
        <v>143697</v>
      </c>
      <c r="C2115" s="133" t="s">
        <v>6506</v>
      </c>
      <c r="D2115" s="133" t="s">
        <v>5904</v>
      </c>
      <c r="E2115" s="133" t="s">
        <v>5907</v>
      </c>
      <c r="F2115" s="133" t="s">
        <v>5916</v>
      </c>
      <c r="G2115" s="133">
        <v>64</v>
      </c>
      <c r="H2115" s="133">
        <v>57</v>
      </c>
      <c r="I2115" s="20"/>
      <c r="J2115" s="20"/>
      <c r="K2115" s="20"/>
      <c r="L2115" s="20"/>
      <c r="M2115" s="20"/>
      <c r="N2115" s="20"/>
    </row>
    <row r="2116" spans="1:14" x14ac:dyDescent="0.35">
      <c r="A2116" s="214" t="s">
        <v>1605</v>
      </c>
      <c r="B2116" s="214">
        <v>144378</v>
      </c>
      <c r="C2116" s="133" t="s">
        <v>6503</v>
      </c>
      <c r="D2116" s="133" t="s">
        <v>5904</v>
      </c>
      <c r="E2116" s="133" t="s">
        <v>5902</v>
      </c>
      <c r="F2116" s="133" t="s">
        <v>5914</v>
      </c>
      <c r="G2116" s="133">
        <v>0</v>
      </c>
      <c r="H2116" s="133">
        <v>0</v>
      </c>
      <c r="I2116" s="20"/>
      <c r="J2116" s="20"/>
      <c r="K2116" s="20"/>
      <c r="L2116" s="20"/>
      <c r="M2116" s="20"/>
      <c r="N2116" s="20"/>
    </row>
    <row r="2117" spans="1:14" x14ac:dyDescent="0.35">
      <c r="A2117" s="214" t="s">
        <v>1605</v>
      </c>
      <c r="B2117" s="214">
        <v>144818</v>
      </c>
      <c r="C2117" s="133" t="s">
        <v>1727</v>
      </c>
      <c r="D2117" s="133" t="s">
        <v>5904</v>
      </c>
      <c r="E2117" s="133" t="s">
        <v>5902</v>
      </c>
      <c r="F2117" s="133" t="s">
        <v>5903</v>
      </c>
      <c r="G2117" s="133">
        <v>0</v>
      </c>
      <c r="H2117" s="133">
        <v>0</v>
      </c>
      <c r="I2117" s="20"/>
      <c r="J2117" s="20"/>
      <c r="K2117" s="20"/>
      <c r="L2117" s="20"/>
      <c r="M2117" s="20"/>
      <c r="N2117" s="20"/>
    </row>
    <row r="2118" spans="1:14" x14ac:dyDescent="0.35">
      <c r="A2118" s="214" t="s">
        <v>1605</v>
      </c>
      <c r="B2118" s="214">
        <v>144897</v>
      </c>
      <c r="C2118" s="133" t="s">
        <v>1728</v>
      </c>
      <c r="D2118" s="133" t="s">
        <v>5904</v>
      </c>
      <c r="E2118" s="133" t="s">
        <v>5912</v>
      </c>
      <c r="F2118" s="133" t="s">
        <v>5920</v>
      </c>
      <c r="G2118" s="133">
        <v>3</v>
      </c>
      <c r="H2118" s="133">
        <v>14</v>
      </c>
      <c r="I2118" s="20"/>
      <c r="J2118" s="20"/>
      <c r="K2118" s="20"/>
      <c r="L2118" s="20"/>
      <c r="M2118" s="20"/>
      <c r="N2118" s="20"/>
    </row>
    <row r="2119" spans="1:14" x14ac:dyDescent="0.35">
      <c r="A2119" s="214" t="s">
        <v>1605</v>
      </c>
      <c r="B2119" s="214">
        <v>144956</v>
      </c>
      <c r="C2119" s="133" t="s">
        <v>1635</v>
      </c>
      <c r="D2119" s="133" t="s">
        <v>5904</v>
      </c>
      <c r="E2119" s="133" t="s">
        <v>5912</v>
      </c>
      <c r="F2119" s="133" t="s">
        <v>5927</v>
      </c>
      <c r="G2119" s="133">
        <v>1</v>
      </c>
      <c r="H2119" s="133">
        <v>6</v>
      </c>
      <c r="I2119" s="20"/>
      <c r="J2119" s="20"/>
      <c r="K2119" s="20"/>
      <c r="L2119" s="20"/>
      <c r="M2119" s="20"/>
      <c r="N2119" s="20"/>
    </row>
    <row r="2120" spans="1:14" x14ac:dyDescent="0.35">
      <c r="A2120" s="214" t="s">
        <v>1605</v>
      </c>
      <c r="B2120" s="214">
        <v>145050</v>
      </c>
      <c r="C2120" s="133" t="s">
        <v>1729</v>
      </c>
      <c r="D2120" s="133" t="s">
        <v>5904</v>
      </c>
      <c r="E2120" s="133" t="s">
        <v>5907</v>
      </c>
      <c r="F2120" s="133" t="s">
        <v>5908</v>
      </c>
      <c r="G2120" s="133">
        <v>78</v>
      </c>
      <c r="H2120" s="133">
        <v>97</v>
      </c>
      <c r="I2120" s="20"/>
      <c r="J2120" s="20"/>
      <c r="K2120" s="20"/>
      <c r="L2120" s="20"/>
      <c r="M2120" s="20"/>
      <c r="N2120" s="20"/>
    </row>
    <row r="2121" spans="1:14" x14ac:dyDescent="0.35">
      <c r="A2121" s="214" t="s">
        <v>1605</v>
      </c>
      <c r="B2121" s="214">
        <v>145061</v>
      </c>
      <c r="C2121" s="133" t="s">
        <v>1730</v>
      </c>
      <c r="D2121" s="133" t="s">
        <v>5904</v>
      </c>
      <c r="E2121" s="133" t="s">
        <v>5907</v>
      </c>
      <c r="F2121" s="133" t="s">
        <v>5908</v>
      </c>
      <c r="G2121" s="133">
        <v>123</v>
      </c>
      <c r="H2121" s="133">
        <v>99</v>
      </c>
      <c r="I2121" s="20"/>
      <c r="J2121" s="20"/>
      <c r="K2121" s="20"/>
      <c r="L2121" s="20"/>
      <c r="M2121" s="20"/>
      <c r="N2121" s="20"/>
    </row>
    <row r="2122" spans="1:14" x14ac:dyDescent="0.35">
      <c r="A2122" s="214" t="s">
        <v>1605</v>
      </c>
      <c r="B2122" s="214">
        <v>145162</v>
      </c>
      <c r="C2122" s="133" t="s">
        <v>6500</v>
      </c>
      <c r="D2122" s="133" t="s">
        <v>5904</v>
      </c>
      <c r="E2122" s="133" t="s">
        <v>5902</v>
      </c>
      <c r="F2122" s="133" t="s">
        <v>5903</v>
      </c>
      <c r="G2122" s="133">
        <v>0</v>
      </c>
      <c r="H2122" s="133">
        <v>0</v>
      </c>
      <c r="I2122" s="20"/>
      <c r="J2122" s="20"/>
      <c r="K2122" s="20"/>
      <c r="L2122" s="20"/>
      <c r="M2122" s="20"/>
      <c r="N2122" s="20"/>
    </row>
    <row r="2123" spans="1:14" x14ac:dyDescent="0.35">
      <c r="A2123" s="214" t="s">
        <v>1605</v>
      </c>
      <c r="B2123" s="214">
        <v>145474</v>
      </c>
      <c r="C2123" s="133" t="s">
        <v>1731</v>
      </c>
      <c r="D2123" s="133" t="s">
        <v>5904</v>
      </c>
      <c r="E2123" s="133" t="s">
        <v>5907</v>
      </c>
      <c r="F2123" s="133" t="s">
        <v>5908</v>
      </c>
      <c r="G2123" s="133">
        <v>55</v>
      </c>
      <c r="H2123" s="133">
        <v>70</v>
      </c>
      <c r="I2123" s="20"/>
      <c r="J2123" s="20"/>
      <c r="K2123" s="20"/>
      <c r="L2123" s="20"/>
      <c r="M2123" s="20"/>
      <c r="N2123" s="20"/>
    </row>
    <row r="2124" spans="1:14" x14ac:dyDescent="0.35">
      <c r="A2124" s="214" t="s">
        <v>1605</v>
      </c>
      <c r="B2124" s="214">
        <v>145597</v>
      </c>
      <c r="C2124" s="133" t="s">
        <v>1606</v>
      </c>
      <c r="D2124" s="133" t="s">
        <v>5904</v>
      </c>
      <c r="E2124" s="133" t="s">
        <v>5907</v>
      </c>
      <c r="F2124" s="133" t="s">
        <v>5917</v>
      </c>
      <c r="G2124" s="133">
        <v>121</v>
      </c>
      <c r="H2124" s="133">
        <v>115</v>
      </c>
      <c r="I2124" s="20"/>
      <c r="J2124" s="20"/>
      <c r="K2124" s="20"/>
      <c r="L2124" s="20"/>
      <c r="M2124" s="20"/>
      <c r="N2124" s="20"/>
    </row>
    <row r="2125" spans="1:14" x14ac:dyDescent="0.35">
      <c r="A2125" s="214" t="s">
        <v>1605</v>
      </c>
      <c r="B2125" s="214">
        <v>145916</v>
      </c>
      <c r="C2125" s="133" t="s">
        <v>6163</v>
      </c>
      <c r="D2125" s="133" t="s">
        <v>5904</v>
      </c>
      <c r="E2125" s="133" t="s">
        <v>5907</v>
      </c>
      <c r="F2125" s="133" t="s">
        <v>5916</v>
      </c>
      <c r="G2125" s="133">
        <v>89</v>
      </c>
      <c r="H2125" s="133">
        <v>90</v>
      </c>
      <c r="I2125" s="20"/>
      <c r="J2125" s="20"/>
      <c r="K2125" s="20"/>
      <c r="L2125" s="20"/>
      <c r="M2125" s="20"/>
      <c r="N2125" s="20"/>
    </row>
    <row r="2126" spans="1:14" x14ac:dyDescent="0.35">
      <c r="A2126" s="214" t="s">
        <v>1605</v>
      </c>
      <c r="B2126" s="214">
        <v>145931</v>
      </c>
      <c r="C2126" s="133" t="s">
        <v>6164</v>
      </c>
      <c r="D2126" s="133" t="s">
        <v>5904</v>
      </c>
      <c r="E2126" s="133" t="s">
        <v>5907</v>
      </c>
      <c r="F2126" s="133" t="s">
        <v>5926</v>
      </c>
      <c r="G2126" s="133">
        <v>0</v>
      </c>
      <c r="H2126" s="133">
        <v>0</v>
      </c>
      <c r="I2126" s="20"/>
      <c r="J2126" s="20"/>
      <c r="K2126" s="20"/>
      <c r="L2126" s="20"/>
      <c r="M2126" s="20"/>
      <c r="N2126" s="20"/>
    </row>
    <row r="2127" spans="1:14" x14ac:dyDescent="0.35">
      <c r="A2127" s="214" t="s">
        <v>1605</v>
      </c>
      <c r="B2127" s="214">
        <v>145987</v>
      </c>
      <c r="C2127" s="133" t="s">
        <v>1638</v>
      </c>
      <c r="D2127" s="133" t="s">
        <v>5904</v>
      </c>
      <c r="E2127" s="133" t="s">
        <v>5912</v>
      </c>
      <c r="F2127" s="133" t="s">
        <v>5920</v>
      </c>
      <c r="G2127" s="133">
        <v>8</v>
      </c>
      <c r="H2127" s="133">
        <v>10</v>
      </c>
      <c r="I2127" s="20"/>
      <c r="J2127" s="20"/>
      <c r="K2127" s="20"/>
      <c r="L2127" s="20"/>
      <c r="M2127" s="20"/>
      <c r="N2127" s="20"/>
    </row>
    <row r="2128" spans="1:14" x14ac:dyDescent="0.35">
      <c r="A2128" s="214" t="s">
        <v>1605</v>
      </c>
      <c r="B2128" s="214">
        <v>146601</v>
      </c>
      <c r="C2128" s="133" t="s">
        <v>6499</v>
      </c>
      <c r="D2128" s="133" t="s">
        <v>5904</v>
      </c>
      <c r="E2128" s="133" t="s">
        <v>5912</v>
      </c>
      <c r="F2128" s="133" t="s">
        <v>5920</v>
      </c>
      <c r="G2128" s="133">
        <v>4</v>
      </c>
      <c r="H2128" s="133">
        <v>10</v>
      </c>
      <c r="I2128" s="20"/>
      <c r="J2128" s="20"/>
      <c r="K2128" s="20"/>
      <c r="L2128" s="20"/>
      <c r="M2128" s="20"/>
      <c r="N2128" s="20"/>
    </row>
    <row r="2129" spans="1:14" x14ac:dyDescent="0.35">
      <c r="A2129" s="214" t="s">
        <v>1605</v>
      </c>
      <c r="B2129" s="214">
        <v>146794</v>
      </c>
      <c r="C2129" s="133" t="s">
        <v>1686</v>
      </c>
      <c r="D2129" s="133" t="s">
        <v>5904</v>
      </c>
      <c r="E2129" s="133" t="s">
        <v>5907</v>
      </c>
      <c r="F2129" s="133" t="s">
        <v>5917</v>
      </c>
      <c r="G2129" s="133">
        <v>161</v>
      </c>
      <c r="H2129" s="133">
        <v>150</v>
      </c>
      <c r="I2129" s="20"/>
      <c r="J2129" s="20"/>
      <c r="K2129" s="20"/>
      <c r="L2129" s="20"/>
      <c r="M2129" s="20"/>
      <c r="N2129" s="20"/>
    </row>
    <row r="2130" spans="1:14" x14ac:dyDescent="0.35">
      <c r="A2130" s="214" t="s">
        <v>1605</v>
      </c>
      <c r="B2130" s="214">
        <v>146795</v>
      </c>
      <c r="C2130" s="133" t="s">
        <v>6165</v>
      </c>
      <c r="D2130" s="133" t="s">
        <v>5904</v>
      </c>
      <c r="E2130" s="133" t="s">
        <v>5907</v>
      </c>
      <c r="F2130" s="133" t="s">
        <v>5917</v>
      </c>
      <c r="G2130" s="133">
        <v>119</v>
      </c>
      <c r="H2130" s="133">
        <v>128</v>
      </c>
      <c r="I2130" s="20"/>
      <c r="J2130" s="20"/>
      <c r="K2130" s="20"/>
      <c r="L2130" s="20"/>
      <c r="M2130" s="20"/>
      <c r="N2130" s="20"/>
    </row>
    <row r="2131" spans="1:14" x14ac:dyDescent="0.35">
      <c r="A2131" s="214" t="s">
        <v>1605</v>
      </c>
      <c r="B2131" s="214">
        <v>146804</v>
      </c>
      <c r="C2131" s="133" t="s">
        <v>6501</v>
      </c>
      <c r="D2131" s="133" t="s">
        <v>5904</v>
      </c>
      <c r="E2131" s="133" t="s">
        <v>5902</v>
      </c>
      <c r="F2131" s="133" t="s">
        <v>5914</v>
      </c>
      <c r="G2131" s="133">
        <v>0</v>
      </c>
      <c r="H2131" s="133">
        <v>0</v>
      </c>
      <c r="I2131" s="20"/>
      <c r="J2131" s="20"/>
      <c r="K2131" s="20"/>
      <c r="L2131" s="20"/>
      <c r="M2131" s="20"/>
      <c r="N2131" s="20"/>
    </row>
    <row r="2132" spans="1:14" x14ac:dyDescent="0.35">
      <c r="A2132" s="214" t="s">
        <v>1605</v>
      </c>
      <c r="B2132" s="214">
        <v>147031</v>
      </c>
      <c r="C2132" s="133" t="s">
        <v>1715</v>
      </c>
      <c r="D2132" s="133" t="s">
        <v>5904</v>
      </c>
      <c r="E2132" s="133" t="s">
        <v>5907</v>
      </c>
      <c r="F2132" s="133" t="s">
        <v>5917</v>
      </c>
      <c r="G2132" s="133">
        <v>76</v>
      </c>
      <c r="H2132" s="133">
        <v>95</v>
      </c>
      <c r="I2132" s="20"/>
      <c r="J2132" s="20"/>
      <c r="K2132" s="20"/>
      <c r="L2132" s="20"/>
      <c r="M2132" s="20"/>
      <c r="N2132" s="20"/>
    </row>
    <row r="2133" spans="1:14" x14ac:dyDescent="0.35">
      <c r="A2133" s="214" t="s">
        <v>1605</v>
      </c>
      <c r="B2133" s="214">
        <v>147080</v>
      </c>
      <c r="C2133" s="133" t="s">
        <v>6507</v>
      </c>
      <c r="D2133" s="133" t="s">
        <v>5904</v>
      </c>
      <c r="E2133" s="133" t="s">
        <v>5907</v>
      </c>
      <c r="F2133" s="133" t="s">
        <v>5916</v>
      </c>
      <c r="G2133" s="133">
        <v>85</v>
      </c>
      <c r="H2133" s="133">
        <v>91</v>
      </c>
      <c r="I2133" s="20"/>
      <c r="J2133" s="20"/>
      <c r="K2133" s="20"/>
      <c r="L2133" s="20"/>
      <c r="M2133" s="20"/>
      <c r="N2133" s="20"/>
    </row>
    <row r="2134" spans="1:14" x14ac:dyDescent="0.35">
      <c r="A2134" s="214" t="s">
        <v>1605</v>
      </c>
      <c r="B2134" s="214">
        <v>147473</v>
      </c>
      <c r="C2134" s="133" t="s">
        <v>7045</v>
      </c>
      <c r="D2134" s="133" t="s">
        <v>5904</v>
      </c>
      <c r="E2134" s="133" t="s">
        <v>5902</v>
      </c>
      <c r="F2134" s="133" t="s">
        <v>5914</v>
      </c>
      <c r="G2134" s="133">
        <v>0</v>
      </c>
      <c r="H2134" s="133">
        <v>0</v>
      </c>
      <c r="I2134" s="20"/>
      <c r="J2134" s="20"/>
      <c r="K2134" s="20"/>
      <c r="L2134" s="20"/>
      <c r="M2134" s="20"/>
      <c r="N2134" s="20"/>
    </row>
    <row r="2135" spans="1:14" x14ac:dyDescent="0.35">
      <c r="A2135" s="214" t="s">
        <v>1605</v>
      </c>
      <c r="B2135" s="214">
        <v>148008</v>
      </c>
      <c r="C2135" s="133" t="s">
        <v>7046</v>
      </c>
      <c r="D2135" s="133" t="s">
        <v>5904</v>
      </c>
      <c r="E2135" s="133" t="s">
        <v>5906</v>
      </c>
      <c r="F2135" s="133" t="s">
        <v>5909</v>
      </c>
      <c r="G2135" s="133">
        <v>0</v>
      </c>
      <c r="H2135" s="133">
        <v>1</v>
      </c>
      <c r="I2135" s="20"/>
      <c r="J2135" s="20"/>
      <c r="K2135" s="20"/>
      <c r="L2135" s="20"/>
      <c r="M2135" s="20"/>
      <c r="N2135" s="20"/>
    </row>
    <row r="2136" spans="1:14" x14ac:dyDescent="0.35">
      <c r="A2136" s="214" t="s">
        <v>1605</v>
      </c>
      <c r="B2136" s="214">
        <v>148423</v>
      </c>
      <c r="C2136" s="133" t="s">
        <v>1710</v>
      </c>
      <c r="D2136" s="133" t="s">
        <v>5904</v>
      </c>
      <c r="E2136" s="133" t="s">
        <v>5907</v>
      </c>
      <c r="F2136" s="133" t="s">
        <v>5908</v>
      </c>
      <c r="G2136" s="133">
        <v>82</v>
      </c>
      <c r="H2136" s="133">
        <v>72</v>
      </c>
      <c r="I2136" s="20"/>
      <c r="J2136" s="20"/>
      <c r="K2136" s="20"/>
      <c r="L2136" s="20"/>
      <c r="M2136" s="20"/>
      <c r="N2136" s="20"/>
    </row>
    <row r="2137" spans="1:14" x14ac:dyDescent="0.35">
      <c r="A2137" s="214" t="s">
        <v>1732</v>
      </c>
      <c r="B2137" s="214">
        <v>108410</v>
      </c>
      <c r="C2137" s="133" t="s">
        <v>1733</v>
      </c>
      <c r="D2137" s="133" t="s">
        <v>5904</v>
      </c>
      <c r="E2137" s="133" t="s">
        <v>5907</v>
      </c>
      <c r="F2137" s="133" t="s">
        <v>5910</v>
      </c>
      <c r="G2137" s="133">
        <v>89</v>
      </c>
      <c r="H2137" s="133">
        <v>100</v>
      </c>
      <c r="I2137" s="20"/>
      <c r="J2137" s="20"/>
      <c r="K2137" s="20"/>
      <c r="L2137" s="20"/>
      <c r="M2137" s="20"/>
      <c r="N2137" s="20"/>
    </row>
    <row r="2138" spans="1:14" x14ac:dyDescent="0.35">
      <c r="A2138" s="214" t="s">
        <v>1732</v>
      </c>
      <c r="B2138" s="214">
        <v>108414</v>
      </c>
      <c r="C2138" s="133" t="s">
        <v>1734</v>
      </c>
      <c r="D2138" s="133" t="s">
        <v>5905</v>
      </c>
      <c r="E2138" s="133" t="s">
        <v>5902</v>
      </c>
      <c r="F2138" s="133" t="s">
        <v>5903</v>
      </c>
      <c r="G2138" s="133">
        <v>0</v>
      </c>
      <c r="H2138" s="133">
        <v>0</v>
      </c>
      <c r="I2138" s="20"/>
      <c r="J2138" s="20"/>
      <c r="K2138" s="20"/>
      <c r="L2138" s="20"/>
      <c r="M2138" s="20"/>
      <c r="N2138" s="20"/>
    </row>
    <row r="2139" spans="1:14" x14ac:dyDescent="0.35">
      <c r="A2139" s="214" t="s">
        <v>1732</v>
      </c>
      <c r="B2139" s="214">
        <v>108416</v>
      </c>
      <c r="C2139" s="133" t="s">
        <v>6511</v>
      </c>
      <c r="D2139" s="133" t="s">
        <v>5905</v>
      </c>
      <c r="E2139" s="133" t="s">
        <v>5902</v>
      </c>
      <c r="F2139" s="133" t="s">
        <v>5903</v>
      </c>
      <c r="G2139" s="133">
        <v>0</v>
      </c>
      <c r="H2139" s="133">
        <v>0</v>
      </c>
      <c r="I2139" s="20"/>
      <c r="J2139" s="20"/>
      <c r="K2139" s="20"/>
      <c r="L2139" s="20"/>
      <c r="M2139" s="20"/>
      <c r="N2139" s="20"/>
    </row>
    <row r="2140" spans="1:14" x14ac:dyDescent="0.35">
      <c r="A2140" s="214" t="s">
        <v>1732</v>
      </c>
      <c r="B2140" s="214">
        <v>108419</v>
      </c>
      <c r="C2140" s="133" t="s">
        <v>6508</v>
      </c>
      <c r="D2140" s="133" t="s">
        <v>5901</v>
      </c>
      <c r="E2140" s="133" t="s">
        <v>5902</v>
      </c>
      <c r="F2140" s="133" t="s">
        <v>5903</v>
      </c>
      <c r="G2140" s="133">
        <v>0</v>
      </c>
      <c r="H2140" s="133">
        <v>0</v>
      </c>
      <c r="I2140" s="20"/>
      <c r="J2140" s="20"/>
      <c r="K2140" s="20"/>
      <c r="L2140" s="20"/>
      <c r="M2140" s="20"/>
      <c r="N2140" s="20"/>
    </row>
    <row r="2141" spans="1:14" x14ac:dyDescent="0.35">
      <c r="A2141" s="214" t="s">
        <v>1732</v>
      </c>
      <c r="B2141" s="214">
        <v>108420</v>
      </c>
      <c r="C2141" s="133" t="s">
        <v>1735</v>
      </c>
      <c r="D2141" s="133" t="s">
        <v>5904</v>
      </c>
      <c r="E2141" s="133" t="s">
        <v>5907</v>
      </c>
      <c r="F2141" s="133" t="s">
        <v>5929</v>
      </c>
      <c r="G2141" s="133">
        <v>118</v>
      </c>
      <c r="H2141" s="133">
        <v>121</v>
      </c>
      <c r="I2141" s="20"/>
      <c r="J2141" s="20"/>
      <c r="K2141" s="20"/>
      <c r="L2141" s="20"/>
      <c r="M2141" s="20"/>
      <c r="N2141" s="20"/>
    </row>
    <row r="2142" spans="1:14" x14ac:dyDescent="0.35">
      <c r="A2142" s="214" t="s">
        <v>1732</v>
      </c>
      <c r="B2142" s="214">
        <v>108426</v>
      </c>
      <c r="C2142" s="133" t="s">
        <v>1736</v>
      </c>
      <c r="D2142" s="133" t="s">
        <v>5904</v>
      </c>
      <c r="E2142" s="133" t="s">
        <v>5912</v>
      </c>
      <c r="F2142" s="133" t="s">
        <v>5915</v>
      </c>
      <c r="G2142" s="133">
        <v>2</v>
      </c>
      <c r="H2142" s="133">
        <v>13</v>
      </c>
      <c r="I2142" s="20"/>
      <c r="J2142" s="20"/>
      <c r="K2142" s="20"/>
      <c r="L2142" s="20"/>
      <c r="M2142" s="20"/>
      <c r="N2142" s="20"/>
    </row>
    <row r="2143" spans="1:14" x14ac:dyDescent="0.35">
      <c r="A2143" s="214" t="s">
        <v>1732</v>
      </c>
      <c r="B2143" s="214">
        <v>130942</v>
      </c>
      <c r="C2143" s="133" t="s">
        <v>1737</v>
      </c>
      <c r="D2143" s="133" t="s">
        <v>5904</v>
      </c>
      <c r="E2143" s="133" t="s">
        <v>5912</v>
      </c>
      <c r="F2143" s="133" t="s">
        <v>5915</v>
      </c>
      <c r="G2143" s="133">
        <v>6</v>
      </c>
      <c r="H2143" s="133">
        <v>15</v>
      </c>
      <c r="I2143" s="20"/>
      <c r="J2143" s="20"/>
      <c r="K2143" s="20"/>
      <c r="L2143" s="20"/>
      <c r="M2143" s="20"/>
      <c r="N2143" s="20"/>
    </row>
    <row r="2144" spans="1:14" x14ac:dyDescent="0.35">
      <c r="A2144" s="214" t="s">
        <v>1732</v>
      </c>
      <c r="B2144" s="214">
        <v>131200</v>
      </c>
      <c r="C2144" s="133" t="s">
        <v>1738</v>
      </c>
      <c r="D2144" s="133" t="s">
        <v>5904</v>
      </c>
      <c r="E2144" s="133" t="s">
        <v>5912</v>
      </c>
      <c r="F2144" s="133" t="s">
        <v>5915</v>
      </c>
      <c r="G2144" s="133">
        <v>2</v>
      </c>
      <c r="H2144" s="133">
        <v>7</v>
      </c>
      <c r="I2144" s="20"/>
      <c r="J2144" s="20"/>
      <c r="K2144" s="20"/>
      <c r="L2144" s="20"/>
      <c r="M2144" s="20"/>
      <c r="N2144" s="20"/>
    </row>
    <row r="2145" spans="1:14" x14ac:dyDescent="0.35">
      <c r="A2145" s="214" t="s">
        <v>1732</v>
      </c>
      <c r="B2145" s="214">
        <v>131213</v>
      </c>
      <c r="C2145" s="133" t="s">
        <v>1739</v>
      </c>
      <c r="D2145" s="133" t="s">
        <v>5904</v>
      </c>
      <c r="E2145" s="133" t="s">
        <v>5912</v>
      </c>
      <c r="F2145" s="133" t="s">
        <v>5915</v>
      </c>
      <c r="G2145" s="133">
        <v>0</v>
      </c>
      <c r="H2145" s="133">
        <v>0</v>
      </c>
      <c r="I2145" s="20"/>
      <c r="J2145" s="20"/>
      <c r="K2145" s="20"/>
      <c r="L2145" s="20"/>
      <c r="M2145" s="20"/>
      <c r="N2145" s="20"/>
    </row>
    <row r="2146" spans="1:14" x14ac:dyDescent="0.35">
      <c r="A2146" s="214" t="s">
        <v>1732</v>
      </c>
      <c r="B2146" s="214">
        <v>133397</v>
      </c>
      <c r="C2146" s="133" t="s">
        <v>1740</v>
      </c>
      <c r="D2146" s="133" t="s">
        <v>5904</v>
      </c>
      <c r="E2146" s="133" t="s">
        <v>5912</v>
      </c>
      <c r="F2146" s="133" t="s">
        <v>5915</v>
      </c>
      <c r="G2146" s="133">
        <v>0</v>
      </c>
      <c r="H2146" s="133">
        <v>0</v>
      </c>
      <c r="I2146" s="20"/>
      <c r="J2146" s="20"/>
      <c r="K2146" s="20"/>
      <c r="L2146" s="20"/>
      <c r="M2146" s="20"/>
      <c r="N2146" s="20"/>
    </row>
    <row r="2147" spans="1:14" x14ac:dyDescent="0.35">
      <c r="A2147" s="214" t="s">
        <v>1732</v>
      </c>
      <c r="B2147" s="214">
        <v>136000</v>
      </c>
      <c r="C2147" s="133" t="s">
        <v>1741</v>
      </c>
      <c r="D2147" s="133" t="s">
        <v>5905</v>
      </c>
      <c r="E2147" s="133" t="s">
        <v>5902</v>
      </c>
      <c r="F2147" s="133" t="s">
        <v>5903</v>
      </c>
      <c r="G2147" s="133">
        <v>0</v>
      </c>
      <c r="H2147" s="133">
        <v>0</v>
      </c>
      <c r="I2147" s="20"/>
      <c r="J2147" s="20"/>
      <c r="K2147" s="20"/>
      <c r="L2147" s="20"/>
      <c r="M2147" s="20"/>
      <c r="N2147" s="20"/>
    </row>
    <row r="2148" spans="1:14" x14ac:dyDescent="0.35">
      <c r="A2148" s="214" t="s">
        <v>1732</v>
      </c>
      <c r="B2148" s="214">
        <v>137360</v>
      </c>
      <c r="C2148" s="133" t="s">
        <v>1742</v>
      </c>
      <c r="D2148" s="133" t="s">
        <v>5904</v>
      </c>
      <c r="E2148" s="133" t="s">
        <v>5907</v>
      </c>
      <c r="F2148" s="133" t="s">
        <v>5917</v>
      </c>
      <c r="G2148" s="133">
        <v>135</v>
      </c>
      <c r="H2148" s="133">
        <v>150</v>
      </c>
      <c r="I2148" s="20"/>
      <c r="J2148" s="20"/>
      <c r="K2148" s="20"/>
      <c r="L2148" s="20"/>
      <c r="M2148" s="20"/>
      <c r="N2148" s="20"/>
    </row>
    <row r="2149" spans="1:14" x14ac:dyDescent="0.35">
      <c r="A2149" s="214" t="s">
        <v>1732</v>
      </c>
      <c r="B2149" s="214">
        <v>137851</v>
      </c>
      <c r="C2149" s="133" t="s">
        <v>149</v>
      </c>
      <c r="D2149" s="133" t="s">
        <v>5904</v>
      </c>
      <c r="E2149" s="133" t="s">
        <v>5907</v>
      </c>
      <c r="F2149" s="133" t="s">
        <v>5917</v>
      </c>
      <c r="G2149" s="133">
        <v>140</v>
      </c>
      <c r="H2149" s="133">
        <v>108</v>
      </c>
      <c r="I2149" s="20"/>
      <c r="J2149" s="20"/>
      <c r="K2149" s="20"/>
      <c r="L2149" s="20"/>
      <c r="M2149" s="20"/>
      <c r="N2149" s="20"/>
    </row>
    <row r="2150" spans="1:14" x14ac:dyDescent="0.35">
      <c r="A2150" s="214" t="s">
        <v>1732</v>
      </c>
      <c r="B2150" s="214">
        <v>137852</v>
      </c>
      <c r="C2150" s="133" t="s">
        <v>1743</v>
      </c>
      <c r="D2150" s="133" t="s">
        <v>5904</v>
      </c>
      <c r="E2150" s="133" t="s">
        <v>5907</v>
      </c>
      <c r="F2150" s="133" t="s">
        <v>5917</v>
      </c>
      <c r="G2150" s="133">
        <v>124</v>
      </c>
      <c r="H2150" s="133">
        <v>135</v>
      </c>
      <c r="I2150" s="20"/>
      <c r="J2150" s="20"/>
      <c r="K2150" s="20"/>
      <c r="L2150" s="20"/>
      <c r="M2150" s="20"/>
      <c r="N2150" s="20"/>
    </row>
    <row r="2151" spans="1:14" x14ac:dyDescent="0.35">
      <c r="A2151" s="214" t="s">
        <v>1732</v>
      </c>
      <c r="B2151" s="214">
        <v>137942</v>
      </c>
      <c r="C2151" s="133" t="s">
        <v>1744</v>
      </c>
      <c r="D2151" s="133" t="s">
        <v>5904</v>
      </c>
      <c r="E2151" s="133" t="s">
        <v>5907</v>
      </c>
      <c r="F2151" s="133" t="s">
        <v>5917</v>
      </c>
      <c r="G2151" s="133">
        <v>138</v>
      </c>
      <c r="H2151" s="133">
        <v>110</v>
      </c>
      <c r="I2151" s="20"/>
      <c r="J2151" s="20"/>
      <c r="K2151" s="20"/>
      <c r="L2151" s="20"/>
      <c r="M2151" s="20"/>
      <c r="N2151" s="20"/>
    </row>
    <row r="2152" spans="1:14" x14ac:dyDescent="0.35">
      <c r="A2152" s="214" t="s">
        <v>1732</v>
      </c>
      <c r="B2152" s="214">
        <v>138118</v>
      </c>
      <c r="C2152" s="133" t="s">
        <v>1745</v>
      </c>
      <c r="D2152" s="133" t="s">
        <v>5901</v>
      </c>
      <c r="E2152" s="133" t="s">
        <v>5902</v>
      </c>
      <c r="F2152" s="133" t="s">
        <v>5903</v>
      </c>
      <c r="G2152" s="133">
        <v>0</v>
      </c>
      <c r="H2152" s="133">
        <v>0</v>
      </c>
      <c r="I2152" s="20"/>
      <c r="J2152" s="20"/>
      <c r="K2152" s="20"/>
      <c r="L2152" s="20"/>
      <c r="M2152" s="20"/>
      <c r="N2152" s="20"/>
    </row>
    <row r="2153" spans="1:14" x14ac:dyDescent="0.35">
      <c r="A2153" s="214" t="s">
        <v>1732</v>
      </c>
      <c r="B2153" s="214">
        <v>138652</v>
      </c>
      <c r="C2153" s="133" t="s">
        <v>1746</v>
      </c>
      <c r="D2153" s="133" t="s">
        <v>5904</v>
      </c>
      <c r="E2153" s="133" t="s">
        <v>5912</v>
      </c>
      <c r="F2153" s="133" t="s">
        <v>5920</v>
      </c>
      <c r="G2153" s="133">
        <v>6</v>
      </c>
      <c r="H2153" s="133">
        <v>12</v>
      </c>
      <c r="I2153" s="20"/>
      <c r="J2153" s="20"/>
      <c r="K2153" s="20"/>
      <c r="L2153" s="20"/>
      <c r="M2153" s="20"/>
      <c r="N2153" s="20"/>
    </row>
    <row r="2154" spans="1:14" x14ac:dyDescent="0.35">
      <c r="A2154" s="214" t="s">
        <v>1732</v>
      </c>
      <c r="B2154" s="214">
        <v>139807</v>
      </c>
      <c r="C2154" s="133" t="s">
        <v>1747</v>
      </c>
      <c r="D2154" s="133" t="s">
        <v>5904</v>
      </c>
      <c r="E2154" s="133" t="s">
        <v>5902</v>
      </c>
      <c r="F2154" s="133" t="s">
        <v>5914</v>
      </c>
      <c r="G2154" s="133">
        <v>0</v>
      </c>
      <c r="H2154" s="133">
        <v>0</v>
      </c>
      <c r="I2154" s="20"/>
      <c r="J2154" s="20"/>
      <c r="K2154" s="20"/>
      <c r="L2154" s="20"/>
      <c r="M2154" s="20"/>
      <c r="N2154" s="20"/>
    </row>
    <row r="2155" spans="1:14" x14ac:dyDescent="0.35">
      <c r="A2155" s="214" t="s">
        <v>1732</v>
      </c>
      <c r="B2155" s="214">
        <v>141185</v>
      </c>
      <c r="C2155" s="133" t="s">
        <v>1748</v>
      </c>
      <c r="D2155" s="133" t="s">
        <v>5904</v>
      </c>
      <c r="E2155" s="133" t="s">
        <v>5907</v>
      </c>
      <c r="F2155" s="133" t="s">
        <v>5908</v>
      </c>
      <c r="G2155" s="133">
        <v>123</v>
      </c>
      <c r="H2155" s="133">
        <v>152</v>
      </c>
      <c r="I2155" s="20"/>
      <c r="J2155" s="20"/>
      <c r="K2155" s="20"/>
      <c r="L2155" s="20"/>
      <c r="M2155" s="20"/>
      <c r="N2155" s="20"/>
    </row>
    <row r="2156" spans="1:14" x14ac:dyDescent="0.35">
      <c r="A2156" s="214" t="s">
        <v>1732</v>
      </c>
      <c r="B2156" s="214">
        <v>144352</v>
      </c>
      <c r="C2156" s="133" t="s">
        <v>1749</v>
      </c>
      <c r="D2156" s="133" t="s">
        <v>5904</v>
      </c>
      <c r="E2156" s="133" t="s">
        <v>5906</v>
      </c>
      <c r="F2156" s="133" t="s">
        <v>5928</v>
      </c>
      <c r="G2156" s="133">
        <v>0</v>
      </c>
      <c r="H2156" s="133">
        <v>0</v>
      </c>
      <c r="I2156" s="20"/>
      <c r="J2156" s="20"/>
      <c r="K2156" s="20"/>
      <c r="L2156" s="20"/>
      <c r="M2156" s="20"/>
      <c r="N2156" s="20"/>
    </row>
    <row r="2157" spans="1:14" x14ac:dyDescent="0.35">
      <c r="A2157" s="214" t="s">
        <v>1732</v>
      </c>
      <c r="B2157" s="214">
        <v>145490</v>
      </c>
      <c r="C2157" s="133" t="s">
        <v>6166</v>
      </c>
      <c r="D2157" s="133" t="s">
        <v>5904</v>
      </c>
      <c r="E2157" s="133" t="s">
        <v>5907</v>
      </c>
      <c r="F2157" s="133" t="s">
        <v>5908</v>
      </c>
      <c r="G2157" s="133">
        <v>133</v>
      </c>
      <c r="H2157" s="133">
        <v>105</v>
      </c>
      <c r="I2157" s="20"/>
      <c r="J2157" s="20"/>
      <c r="K2157" s="20"/>
      <c r="L2157" s="20"/>
      <c r="M2157" s="20"/>
      <c r="N2157" s="20"/>
    </row>
    <row r="2158" spans="1:14" x14ac:dyDescent="0.35">
      <c r="A2158" s="214" t="s">
        <v>1732</v>
      </c>
      <c r="B2158" s="214">
        <v>146525</v>
      </c>
      <c r="C2158" s="133" t="s">
        <v>7047</v>
      </c>
      <c r="D2158" s="133" t="s">
        <v>5901</v>
      </c>
      <c r="E2158" s="133" t="s">
        <v>5902</v>
      </c>
      <c r="F2158" s="133" t="s">
        <v>5903</v>
      </c>
      <c r="G2158" s="133">
        <v>0</v>
      </c>
      <c r="H2158" s="133">
        <v>0</v>
      </c>
      <c r="I2158" s="20"/>
      <c r="J2158" s="20"/>
      <c r="K2158" s="20"/>
      <c r="L2158" s="20"/>
      <c r="M2158" s="20"/>
      <c r="N2158" s="20"/>
    </row>
    <row r="2159" spans="1:14" x14ac:dyDescent="0.35">
      <c r="A2159" s="214" t="s">
        <v>1732</v>
      </c>
      <c r="B2159" s="214">
        <v>147178</v>
      </c>
      <c r="C2159" s="133" t="s">
        <v>6509</v>
      </c>
      <c r="D2159" s="133" t="s">
        <v>5904</v>
      </c>
      <c r="E2159" s="133" t="s">
        <v>5907</v>
      </c>
      <c r="F2159" s="133" t="s">
        <v>5917</v>
      </c>
      <c r="G2159" s="133">
        <v>108</v>
      </c>
      <c r="H2159" s="133">
        <v>130</v>
      </c>
      <c r="I2159" s="20"/>
      <c r="J2159" s="20"/>
      <c r="K2159" s="20"/>
      <c r="L2159" s="20"/>
      <c r="M2159" s="20"/>
      <c r="N2159" s="20"/>
    </row>
    <row r="2160" spans="1:14" x14ac:dyDescent="0.35">
      <c r="A2160" s="214" t="s">
        <v>1732</v>
      </c>
      <c r="B2160" s="214">
        <v>147313</v>
      </c>
      <c r="C2160" s="133" t="s">
        <v>6510</v>
      </c>
      <c r="D2160" s="133" t="s">
        <v>5905</v>
      </c>
      <c r="E2160" s="133" t="s">
        <v>5902</v>
      </c>
      <c r="F2160" s="133" t="s">
        <v>5903</v>
      </c>
      <c r="G2160" s="133">
        <v>0</v>
      </c>
      <c r="H2160" s="133">
        <v>0</v>
      </c>
      <c r="I2160" s="20"/>
      <c r="J2160" s="20"/>
      <c r="K2160" s="20"/>
      <c r="L2160" s="20"/>
      <c r="M2160" s="20"/>
      <c r="N2160" s="20"/>
    </row>
    <row r="2161" spans="1:14" x14ac:dyDescent="0.35">
      <c r="A2161" s="214" t="s">
        <v>1732</v>
      </c>
      <c r="B2161" s="214">
        <v>147700</v>
      </c>
      <c r="C2161" s="133" t="s">
        <v>7048</v>
      </c>
      <c r="D2161" s="133" t="s">
        <v>5901</v>
      </c>
      <c r="E2161" s="133" t="s">
        <v>5902</v>
      </c>
      <c r="F2161" s="133" t="s">
        <v>5903</v>
      </c>
      <c r="G2161" s="133">
        <v>0</v>
      </c>
      <c r="H2161" s="133">
        <v>0</v>
      </c>
      <c r="I2161" s="20"/>
      <c r="J2161" s="20"/>
      <c r="K2161" s="20"/>
      <c r="L2161" s="20"/>
      <c r="M2161" s="20"/>
      <c r="N2161" s="20"/>
    </row>
    <row r="2162" spans="1:14" x14ac:dyDescent="0.35">
      <c r="A2162" s="214" t="s">
        <v>1750</v>
      </c>
      <c r="B2162" s="214">
        <v>115720</v>
      </c>
      <c r="C2162" s="133" t="s">
        <v>6518</v>
      </c>
      <c r="D2162" s="133" t="s">
        <v>5904</v>
      </c>
      <c r="E2162" s="133" t="s">
        <v>5907</v>
      </c>
      <c r="F2162" s="133" t="s">
        <v>5924</v>
      </c>
      <c r="G2162" s="133">
        <v>100</v>
      </c>
      <c r="H2162" s="133">
        <v>79</v>
      </c>
      <c r="I2162" s="20"/>
      <c r="J2162" s="20"/>
      <c r="K2162" s="20"/>
      <c r="L2162" s="20"/>
      <c r="M2162" s="20"/>
      <c r="N2162" s="20"/>
    </row>
    <row r="2163" spans="1:14" x14ac:dyDescent="0.35">
      <c r="A2163" s="214" t="s">
        <v>1750</v>
      </c>
      <c r="B2163" s="214">
        <v>115723</v>
      </c>
      <c r="C2163" s="133" t="s">
        <v>1751</v>
      </c>
      <c r="D2163" s="133" t="s">
        <v>5904</v>
      </c>
      <c r="E2163" s="133" t="s">
        <v>5907</v>
      </c>
      <c r="F2163" s="133" t="s">
        <v>5910</v>
      </c>
      <c r="G2163" s="133">
        <v>76</v>
      </c>
      <c r="H2163" s="133">
        <v>62</v>
      </c>
      <c r="I2163" s="20"/>
      <c r="J2163" s="20"/>
      <c r="K2163" s="20"/>
      <c r="L2163" s="20"/>
      <c r="M2163" s="20"/>
      <c r="N2163" s="20"/>
    </row>
    <row r="2164" spans="1:14" x14ac:dyDescent="0.35">
      <c r="A2164" s="214" t="s">
        <v>1750</v>
      </c>
      <c r="B2164" s="214">
        <v>115758</v>
      </c>
      <c r="C2164" s="133" t="s">
        <v>1752</v>
      </c>
      <c r="D2164" s="133" t="s">
        <v>5904</v>
      </c>
      <c r="E2164" s="133" t="s">
        <v>5907</v>
      </c>
      <c r="F2164" s="133" t="s">
        <v>5924</v>
      </c>
      <c r="G2164" s="133">
        <v>117</v>
      </c>
      <c r="H2164" s="133">
        <v>102</v>
      </c>
      <c r="I2164" s="20"/>
      <c r="J2164" s="20"/>
      <c r="K2164" s="20"/>
      <c r="L2164" s="20"/>
      <c r="M2164" s="20"/>
      <c r="N2164" s="20"/>
    </row>
    <row r="2165" spans="1:14" x14ac:dyDescent="0.35">
      <c r="A2165" s="214" t="s">
        <v>1750</v>
      </c>
      <c r="B2165" s="214">
        <v>115772</v>
      </c>
      <c r="C2165" s="133" t="s">
        <v>1753</v>
      </c>
      <c r="D2165" s="133" t="s">
        <v>5904</v>
      </c>
      <c r="E2165" s="133" t="s">
        <v>5907</v>
      </c>
      <c r="F2165" s="133" t="s">
        <v>5924</v>
      </c>
      <c r="G2165" s="133">
        <v>89</v>
      </c>
      <c r="H2165" s="133">
        <v>86</v>
      </c>
      <c r="I2165" s="20"/>
      <c r="J2165" s="20"/>
      <c r="K2165" s="20"/>
      <c r="L2165" s="20"/>
      <c r="M2165" s="20"/>
      <c r="N2165" s="20"/>
    </row>
    <row r="2166" spans="1:14" x14ac:dyDescent="0.35">
      <c r="A2166" s="214" t="s">
        <v>1750</v>
      </c>
      <c r="B2166" s="214">
        <v>115775</v>
      </c>
      <c r="C2166" s="133" t="s">
        <v>1754</v>
      </c>
      <c r="D2166" s="133" t="s">
        <v>5904</v>
      </c>
      <c r="E2166" s="133" t="s">
        <v>5907</v>
      </c>
      <c r="F2166" s="133" t="s">
        <v>5924</v>
      </c>
      <c r="G2166" s="133">
        <v>84</v>
      </c>
      <c r="H2166" s="133">
        <v>75</v>
      </c>
      <c r="I2166" s="20"/>
      <c r="J2166" s="20"/>
      <c r="K2166" s="20"/>
      <c r="L2166" s="20"/>
      <c r="M2166" s="20"/>
      <c r="N2166" s="20"/>
    </row>
    <row r="2167" spans="1:14" x14ac:dyDescent="0.35">
      <c r="A2167" s="214" t="s">
        <v>1750</v>
      </c>
      <c r="B2167" s="214">
        <v>115780</v>
      </c>
      <c r="C2167" s="133" t="s">
        <v>1755</v>
      </c>
      <c r="D2167" s="133" t="s">
        <v>5904</v>
      </c>
      <c r="E2167" s="133" t="s">
        <v>5902</v>
      </c>
      <c r="F2167" s="133" t="s">
        <v>5903</v>
      </c>
      <c r="G2167" s="133">
        <v>0</v>
      </c>
      <c r="H2167" s="133">
        <v>0</v>
      </c>
      <c r="I2167" s="20"/>
      <c r="J2167" s="20"/>
      <c r="K2167" s="20"/>
      <c r="L2167" s="20"/>
      <c r="M2167" s="20"/>
      <c r="N2167" s="20"/>
    </row>
    <row r="2168" spans="1:14" x14ac:dyDescent="0.35">
      <c r="A2168" s="214" t="s">
        <v>1750</v>
      </c>
      <c r="B2168" s="214">
        <v>115783</v>
      </c>
      <c r="C2168" s="133" t="s">
        <v>6515</v>
      </c>
      <c r="D2168" s="133" t="s">
        <v>5904</v>
      </c>
      <c r="E2168" s="133" t="s">
        <v>5902</v>
      </c>
      <c r="F2168" s="133" t="s">
        <v>5903</v>
      </c>
      <c r="G2168" s="133">
        <v>0</v>
      </c>
      <c r="H2168" s="133">
        <v>0</v>
      </c>
      <c r="I2168" s="20"/>
      <c r="J2168" s="20"/>
      <c r="K2168" s="20"/>
      <c r="L2168" s="20"/>
      <c r="M2168" s="20"/>
      <c r="N2168" s="20"/>
    </row>
    <row r="2169" spans="1:14" x14ac:dyDescent="0.35">
      <c r="A2169" s="214" t="s">
        <v>1750</v>
      </c>
      <c r="B2169" s="214">
        <v>115785</v>
      </c>
      <c r="C2169" s="133" t="s">
        <v>1756</v>
      </c>
      <c r="D2169" s="133" t="s">
        <v>5904</v>
      </c>
      <c r="E2169" s="133" t="s">
        <v>5902</v>
      </c>
      <c r="F2169" s="133" t="s">
        <v>5903</v>
      </c>
      <c r="G2169" s="133">
        <v>0</v>
      </c>
      <c r="H2169" s="133">
        <v>0</v>
      </c>
      <c r="I2169" s="20"/>
      <c r="J2169" s="20"/>
      <c r="K2169" s="20"/>
      <c r="L2169" s="20"/>
      <c r="M2169" s="20"/>
      <c r="N2169" s="20"/>
    </row>
    <row r="2170" spans="1:14" x14ac:dyDescent="0.35">
      <c r="A2170" s="214" t="s">
        <v>1750</v>
      </c>
      <c r="B2170" s="214">
        <v>115786</v>
      </c>
      <c r="C2170" s="133" t="s">
        <v>1757</v>
      </c>
      <c r="D2170" s="133" t="s">
        <v>5904</v>
      </c>
      <c r="E2170" s="133" t="s">
        <v>5902</v>
      </c>
      <c r="F2170" s="133" t="s">
        <v>5903</v>
      </c>
      <c r="G2170" s="133">
        <v>0</v>
      </c>
      <c r="H2170" s="133">
        <v>0</v>
      </c>
      <c r="I2170" s="20"/>
      <c r="J2170" s="20"/>
      <c r="K2170" s="20"/>
      <c r="L2170" s="20"/>
      <c r="M2170" s="20"/>
      <c r="N2170" s="20"/>
    </row>
    <row r="2171" spans="1:14" x14ac:dyDescent="0.35">
      <c r="A2171" s="214" t="s">
        <v>1750</v>
      </c>
      <c r="B2171" s="214">
        <v>115787</v>
      </c>
      <c r="C2171" s="133" t="s">
        <v>1758</v>
      </c>
      <c r="D2171" s="133" t="s">
        <v>5904</v>
      </c>
      <c r="E2171" s="133" t="s">
        <v>5902</v>
      </c>
      <c r="F2171" s="133" t="s">
        <v>5903</v>
      </c>
      <c r="G2171" s="133">
        <v>0</v>
      </c>
      <c r="H2171" s="133">
        <v>0</v>
      </c>
      <c r="I2171" s="20"/>
      <c r="J2171" s="20"/>
      <c r="K2171" s="20"/>
      <c r="L2171" s="20"/>
      <c r="M2171" s="20"/>
      <c r="N2171" s="20"/>
    </row>
    <row r="2172" spans="1:14" x14ac:dyDescent="0.35">
      <c r="A2172" s="214" t="s">
        <v>1750</v>
      </c>
      <c r="B2172" s="214">
        <v>115788</v>
      </c>
      <c r="C2172" s="133" t="s">
        <v>1759</v>
      </c>
      <c r="D2172" s="133" t="s">
        <v>5904</v>
      </c>
      <c r="E2172" s="133" t="s">
        <v>5902</v>
      </c>
      <c r="F2172" s="133" t="s">
        <v>5903</v>
      </c>
      <c r="G2172" s="133">
        <v>0</v>
      </c>
      <c r="H2172" s="133">
        <v>0</v>
      </c>
      <c r="I2172" s="20"/>
      <c r="J2172" s="20"/>
      <c r="K2172" s="20"/>
      <c r="L2172" s="20"/>
      <c r="M2172" s="20"/>
      <c r="N2172" s="20"/>
    </row>
    <row r="2173" spans="1:14" x14ac:dyDescent="0.35">
      <c r="A2173" s="214" t="s">
        <v>1750</v>
      </c>
      <c r="B2173" s="214">
        <v>115789</v>
      </c>
      <c r="C2173" s="133" t="s">
        <v>1760</v>
      </c>
      <c r="D2173" s="133" t="s">
        <v>5904</v>
      </c>
      <c r="E2173" s="133" t="s">
        <v>5902</v>
      </c>
      <c r="F2173" s="133" t="s">
        <v>5903</v>
      </c>
      <c r="G2173" s="133">
        <v>0</v>
      </c>
      <c r="H2173" s="133">
        <v>0</v>
      </c>
      <c r="I2173" s="20"/>
      <c r="J2173" s="20"/>
      <c r="K2173" s="20"/>
      <c r="L2173" s="20"/>
      <c r="M2173" s="20"/>
      <c r="N2173" s="20"/>
    </row>
    <row r="2174" spans="1:14" x14ac:dyDescent="0.35">
      <c r="A2174" s="214" t="s">
        <v>1750</v>
      </c>
      <c r="B2174" s="214">
        <v>115793</v>
      </c>
      <c r="C2174" s="133" t="s">
        <v>7049</v>
      </c>
      <c r="D2174" s="133" t="s">
        <v>5904</v>
      </c>
      <c r="E2174" s="133" t="s">
        <v>5902</v>
      </c>
      <c r="F2174" s="133" t="s">
        <v>5903</v>
      </c>
      <c r="G2174" s="133">
        <v>0</v>
      </c>
      <c r="H2174" s="133">
        <v>0</v>
      </c>
      <c r="I2174" s="20"/>
      <c r="J2174" s="20"/>
      <c r="K2174" s="20"/>
      <c r="L2174" s="20"/>
      <c r="M2174" s="20"/>
      <c r="N2174" s="20"/>
    </row>
    <row r="2175" spans="1:14" x14ac:dyDescent="0.35">
      <c r="A2175" s="214" t="s">
        <v>1750</v>
      </c>
      <c r="B2175" s="214">
        <v>115794</v>
      </c>
      <c r="C2175" s="133" t="s">
        <v>1761</v>
      </c>
      <c r="D2175" s="133" t="s">
        <v>5904</v>
      </c>
      <c r="E2175" s="133" t="s">
        <v>5902</v>
      </c>
      <c r="F2175" s="133" t="s">
        <v>5903</v>
      </c>
      <c r="G2175" s="133">
        <v>0</v>
      </c>
      <c r="H2175" s="133">
        <v>0</v>
      </c>
      <c r="I2175" s="20"/>
      <c r="J2175" s="20"/>
      <c r="K2175" s="20"/>
      <c r="L2175" s="20"/>
      <c r="M2175" s="20"/>
      <c r="N2175" s="20"/>
    </row>
    <row r="2176" spans="1:14" x14ac:dyDescent="0.35">
      <c r="A2176" s="214" t="s">
        <v>1750</v>
      </c>
      <c r="B2176" s="214">
        <v>115795</v>
      </c>
      <c r="C2176" s="133" t="s">
        <v>1762</v>
      </c>
      <c r="D2176" s="133" t="s">
        <v>5904</v>
      </c>
      <c r="E2176" s="133" t="s">
        <v>5902</v>
      </c>
      <c r="F2176" s="133" t="s">
        <v>5903</v>
      </c>
      <c r="G2176" s="133">
        <v>0</v>
      </c>
      <c r="H2176" s="133">
        <v>0</v>
      </c>
      <c r="I2176" s="20"/>
      <c r="J2176" s="20"/>
      <c r="K2176" s="20"/>
      <c r="L2176" s="20"/>
      <c r="M2176" s="20"/>
      <c r="N2176" s="20"/>
    </row>
    <row r="2177" spans="1:14" x14ac:dyDescent="0.35">
      <c r="A2177" s="214" t="s">
        <v>1750</v>
      </c>
      <c r="B2177" s="214">
        <v>115796</v>
      </c>
      <c r="C2177" s="133" t="s">
        <v>6513</v>
      </c>
      <c r="D2177" s="133" t="s">
        <v>5904</v>
      </c>
      <c r="E2177" s="133" t="s">
        <v>5902</v>
      </c>
      <c r="F2177" s="133" t="s">
        <v>5903</v>
      </c>
      <c r="G2177" s="133">
        <v>0</v>
      </c>
      <c r="H2177" s="133">
        <v>0</v>
      </c>
      <c r="I2177" s="20"/>
      <c r="J2177" s="20"/>
      <c r="K2177" s="20"/>
      <c r="L2177" s="20"/>
      <c r="M2177" s="20"/>
      <c r="N2177" s="20"/>
    </row>
    <row r="2178" spans="1:14" x14ac:dyDescent="0.35">
      <c r="A2178" s="214" t="s">
        <v>1750</v>
      </c>
      <c r="B2178" s="214">
        <v>115797</v>
      </c>
      <c r="C2178" s="133" t="s">
        <v>1763</v>
      </c>
      <c r="D2178" s="133" t="s">
        <v>5904</v>
      </c>
      <c r="E2178" s="133" t="s">
        <v>5902</v>
      </c>
      <c r="F2178" s="133" t="s">
        <v>5903</v>
      </c>
      <c r="G2178" s="133">
        <v>0</v>
      </c>
      <c r="H2178" s="133">
        <v>0</v>
      </c>
      <c r="I2178" s="20"/>
      <c r="J2178" s="20"/>
      <c r="K2178" s="20"/>
      <c r="L2178" s="20"/>
      <c r="M2178" s="20"/>
      <c r="N2178" s="20"/>
    </row>
    <row r="2179" spans="1:14" x14ac:dyDescent="0.35">
      <c r="A2179" s="214" t="s">
        <v>1750</v>
      </c>
      <c r="B2179" s="214">
        <v>115798</v>
      </c>
      <c r="C2179" s="133" t="s">
        <v>1764</v>
      </c>
      <c r="D2179" s="133" t="s">
        <v>5901</v>
      </c>
      <c r="E2179" s="133" t="s">
        <v>5902</v>
      </c>
      <c r="F2179" s="133" t="s">
        <v>5903</v>
      </c>
      <c r="G2179" s="133">
        <v>0</v>
      </c>
      <c r="H2179" s="133">
        <v>0</v>
      </c>
      <c r="I2179" s="20"/>
      <c r="J2179" s="20"/>
      <c r="K2179" s="20"/>
      <c r="L2179" s="20"/>
      <c r="M2179" s="20"/>
      <c r="N2179" s="20"/>
    </row>
    <row r="2180" spans="1:14" x14ac:dyDescent="0.35">
      <c r="A2180" s="214" t="s">
        <v>1750</v>
      </c>
      <c r="B2180" s="214">
        <v>115799</v>
      </c>
      <c r="C2180" s="133" t="s">
        <v>1765</v>
      </c>
      <c r="D2180" s="133" t="s">
        <v>5904</v>
      </c>
      <c r="E2180" s="133" t="s">
        <v>5902</v>
      </c>
      <c r="F2180" s="133" t="s">
        <v>5903</v>
      </c>
      <c r="G2180" s="133">
        <v>0</v>
      </c>
      <c r="H2180" s="133">
        <v>0</v>
      </c>
      <c r="I2180" s="20"/>
      <c r="J2180" s="20"/>
      <c r="K2180" s="20"/>
      <c r="L2180" s="20"/>
      <c r="M2180" s="20"/>
      <c r="N2180" s="20"/>
    </row>
    <row r="2181" spans="1:14" x14ac:dyDescent="0.35">
      <c r="A2181" s="214" t="s">
        <v>1750</v>
      </c>
      <c r="B2181" s="214">
        <v>115800</v>
      </c>
      <c r="C2181" s="133" t="s">
        <v>1766</v>
      </c>
      <c r="D2181" s="133" t="s">
        <v>5904</v>
      </c>
      <c r="E2181" s="133" t="s">
        <v>5902</v>
      </c>
      <c r="F2181" s="133" t="s">
        <v>5903</v>
      </c>
      <c r="G2181" s="133">
        <v>0</v>
      </c>
      <c r="H2181" s="133">
        <v>0</v>
      </c>
      <c r="I2181" s="20"/>
      <c r="J2181" s="20"/>
      <c r="K2181" s="20"/>
      <c r="L2181" s="20"/>
      <c r="M2181" s="20"/>
      <c r="N2181" s="20"/>
    </row>
    <row r="2182" spans="1:14" x14ac:dyDescent="0.35">
      <c r="A2182" s="214" t="s">
        <v>1750</v>
      </c>
      <c r="B2182" s="214">
        <v>115801</v>
      </c>
      <c r="C2182" s="133" t="s">
        <v>6514</v>
      </c>
      <c r="D2182" s="133" t="s">
        <v>5904</v>
      </c>
      <c r="E2182" s="133" t="s">
        <v>5902</v>
      </c>
      <c r="F2182" s="133" t="s">
        <v>5903</v>
      </c>
      <c r="G2182" s="133">
        <v>0</v>
      </c>
      <c r="H2182" s="133">
        <v>0</v>
      </c>
      <c r="I2182" s="20"/>
      <c r="J2182" s="20"/>
      <c r="K2182" s="20"/>
      <c r="L2182" s="20"/>
      <c r="M2182" s="20"/>
      <c r="N2182" s="20"/>
    </row>
    <row r="2183" spans="1:14" x14ac:dyDescent="0.35">
      <c r="A2183" s="214" t="s">
        <v>1750</v>
      </c>
      <c r="B2183" s="214">
        <v>115802</v>
      </c>
      <c r="C2183" s="133" t="s">
        <v>1767</v>
      </c>
      <c r="D2183" s="133" t="s">
        <v>5904</v>
      </c>
      <c r="E2183" s="133" t="s">
        <v>5902</v>
      </c>
      <c r="F2183" s="133" t="s">
        <v>5914</v>
      </c>
      <c r="G2183" s="133">
        <v>0</v>
      </c>
      <c r="H2183" s="133">
        <v>0</v>
      </c>
      <c r="I2183" s="20"/>
      <c r="J2183" s="20"/>
      <c r="K2183" s="20"/>
      <c r="L2183" s="20"/>
      <c r="M2183" s="20"/>
      <c r="N2183" s="20"/>
    </row>
    <row r="2184" spans="1:14" x14ac:dyDescent="0.35">
      <c r="A2184" s="214" t="s">
        <v>1750</v>
      </c>
      <c r="B2184" s="214">
        <v>115805</v>
      </c>
      <c r="C2184" s="133" t="s">
        <v>6516</v>
      </c>
      <c r="D2184" s="133" t="s">
        <v>5904</v>
      </c>
      <c r="E2184" s="133" t="s">
        <v>5902</v>
      </c>
      <c r="F2184" s="133" t="s">
        <v>5903</v>
      </c>
      <c r="G2184" s="133">
        <v>0</v>
      </c>
      <c r="H2184" s="133">
        <v>0</v>
      </c>
      <c r="I2184" s="20"/>
      <c r="J2184" s="20"/>
      <c r="K2184" s="20"/>
      <c r="L2184" s="20"/>
      <c r="M2184" s="20"/>
      <c r="N2184" s="20"/>
    </row>
    <row r="2185" spans="1:14" x14ac:dyDescent="0.35">
      <c r="A2185" s="214" t="s">
        <v>1750</v>
      </c>
      <c r="B2185" s="214">
        <v>115808</v>
      </c>
      <c r="C2185" s="133" t="s">
        <v>1768</v>
      </c>
      <c r="D2185" s="133" t="s">
        <v>5904</v>
      </c>
      <c r="E2185" s="133" t="s">
        <v>5902</v>
      </c>
      <c r="F2185" s="133" t="s">
        <v>5903</v>
      </c>
      <c r="G2185" s="133">
        <v>0</v>
      </c>
      <c r="H2185" s="133">
        <v>0</v>
      </c>
      <c r="I2185" s="20"/>
      <c r="J2185" s="20"/>
      <c r="K2185" s="20"/>
      <c r="L2185" s="20"/>
      <c r="M2185" s="20"/>
      <c r="N2185" s="20"/>
    </row>
    <row r="2186" spans="1:14" x14ac:dyDescent="0.35">
      <c r="A2186" s="214" t="s">
        <v>1750</v>
      </c>
      <c r="B2186" s="214">
        <v>115809</v>
      </c>
      <c r="C2186" s="133" t="s">
        <v>6512</v>
      </c>
      <c r="D2186" s="133" t="s">
        <v>5904</v>
      </c>
      <c r="E2186" s="133" t="s">
        <v>5902</v>
      </c>
      <c r="F2186" s="133" t="s">
        <v>5914</v>
      </c>
      <c r="G2186" s="133">
        <v>0</v>
      </c>
      <c r="H2186" s="133">
        <v>0</v>
      </c>
      <c r="I2186" s="20"/>
      <c r="J2186" s="20"/>
      <c r="K2186" s="20"/>
      <c r="L2186" s="20"/>
      <c r="M2186" s="20"/>
      <c r="N2186" s="20"/>
    </row>
    <row r="2187" spans="1:14" x14ac:dyDescent="0.35">
      <c r="A2187" s="214" t="s">
        <v>1750</v>
      </c>
      <c r="B2187" s="214">
        <v>115810</v>
      </c>
      <c r="C2187" s="133" t="s">
        <v>1769</v>
      </c>
      <c r="D2187" s="133" t="s">
        <v>5901</v>
      </c>
      <c r="E2187" s="133" t="s">
        <v>5902</v>
      </c>
      <c r="F2187" s="133" t="s">
        <v>5903</v>
      </c>
      <c r="G2187" s="133">
        <v>0</v>
      </c>
      <c r="H2187" s="133">
        <v>0</v>
      </c>
      <c r="I2187" s="20"/>
      <c r="J2187" s="20"/>
      <c r="K2187" s="20"/>
      <c r="L2187" s="20"/>
      <c r="M2187" s="20"/>
      <c r="N2187" s="20"/>
    </row>
    <row r="2188" spans="1:14" x14ac:dyDescent="0.35">
      <c r="A2188" s="214" t="s">
        <v>1750</v>
      </c>
      <c r="B2188" s="214">
        <v>115813</v>
      </c>
      <c r="C2188" s="133" t="s">
        <v>1770</v>
      </c>
      <c r="D2188" s="133" t="s">
        <v>5904</v>
      </c>
      <c r="E2188" s="133" t="s">
        <v>5923</v>
      </c>
      <c r="F2188" s="133" t="s">
        <v>5923</v>
      </c>
      <c r="G2188" s="133">
        <v>0</v>
      </c>
      <c r="H2188" s="133">
        <v>0</v>
      </c>
      <c r="I2188" s="20"/>
      <c r="J2188" s="20"/>
      <c r="K2188" s="20"/>
      <c r="L2188" s="20"/>
      <c r="M2188" s="20"/>
      <c r="N2188" s="20"/>
    </row>
    <row r="2189" spans="1:14" x14ac:dyDescent="0.35">
      <c r="A2189" s="214" t="s">
        <v>1750</v>
      </c>
      <c r="B2189" s="214">
        <v>115821</v>
      </c>
      <c r="C2189" s="133" t="s">
        <v>1771</v>
      </c>
      <c r="D2189" s="133" t="s">
        <v>5904</v>
      </c>
      <c r="E2189" s="133" t="s">
        <v>5912</v>
      </c>
      <c r="F2189" s="133" t="s">
        <v>5915</v>
      </c>
      <c r="G2189" s="133">
        <v>2</v>
      </c>
      <c r="H2189" s="133">
        <v>8</v>
      </c>
      <c r="I2189" s="20"/>
      <c r="J2189" s="20"/>
      <c r="K2189" s="20"/>
      <c r="L2189" s="20"/>
      <c r="M2189" s="20"/>
      <c r="N2189" s="20"/>
    </row>
    <row r="2190" spans="1:14" x14ac:dyDescent="0.35">
      <c r="A2190" s="214" t="s">
        <v>1750</v>
      </c>
      <c r="B2190" s="214">
        <v>115823</v>
      </c>
      <c r="C2190" s="133" t="s">
        <v>1772</v>
      </c>
      <c r="D2190" s="133" t="s">
        <v>5904</v>
      </c>
      <c r="E2190" s="133" t="s">
        <v>5912</v>
      </c>
      <c r="F2190" s="133" t="s">
        <v>5915</v>
      </c>
      <c r="G2190" s="133">
        <v>5</v>
      </c>
      <c r="H2190" s="133">
        <v>4</v>
      </c>
      <c r="I2190" s="20"/>
      <c r="J2190" s="20"/>
      <c r="K2190" s="20"/>
      <c r="L2190" s="20"/>
      <c r="M2190" s="20"/>
      <c r="N2190" s="20"/>
    </row>
    <row r="2191" spans="1:14" x14ac:dyDescent="0.35">
      <c r="A2191" s="214" t="s">
        <v>1750</v>
      </c>
      <c r="B2191" s="214">
        <v>115825</v>
      </c>
      <c r="C2191" s="133" t="s">
        <v>1774</v>
      </c>
      <c r="D2191" s="133" t="s">
        <v>5904</v>
      </c>
      <c r="E2191" s="133" t="s">
        <v>5912</v>
      </c>
      <c r="F2191" s="133" t="s">
        <v>5915</v>
      </c>
      <c r="G2191" s="133">
        <v>8</v>
      </c>
      <c r="H2191" s="133">
        <v>23</v>
      </c>
      <c r="I2191" s="20"/>
      <c r="J2191" s="20"/>
      <c r="K2191" s="20"/>
      <c r="L2191" s="20"/>
      <c r="M2191" s="20"/>
      <c r="N2191" s="20"/>
    </row>
    <row r="2192" spans="1:14" x14ac:dyDescent="0.35">
      <c r="A2192" s="214" t="s">
        <v>1750</v>
      </c>
      <c r="B2192" s="214">
        <v>131367</v>
      </c>
      <c r="C2192" s="133" t="s">
        <v>1776</v>
      </c>
      <c r="D2192" s="133" t="s">
        <v>5904</v>
      </c>
      <c r="E2192" s="133" t="s">
        <v>5906</v>
      </c>
      <c r="F2192" s="133" t="s">
        <v>5906</v>
      </c>
      <c r="G2192" s="133">
        <v>0</v>
      </c>
      <c r="H2192" s="133">
        <v>0</v>
      </c>
      <c r="I2192" s="20"/>
      <c r="J2192" s="20"/>
      <c r="K2192" s="20"/>
      <c r="L2192" s="20"/>
      <c r="M2192" s="20"/>
      <c r="N2192" s="20"/>
    </row>
    <row r="2193" spans="1:14" x14ac:dyDescent="0.35">
      <c r="A2193" s="214" t="s">
        <v>1750</v>
      </c>
      <c r="B2193" s="214">
        <v>133948</v>
      </c>
      <c r="C2193" s="133" t="s">
        <v>1779</v>
      </c>
      <c r="D2193" s="133" t="s">
        <v>5904</v>
      </c>
      <c r="E2193" s="133" t="s">
        <v>5902</v>
      </c>
      <c r="F2193" s="133" t="s">
        <v>5903</v>
      </c>
      <c r="G2193" s="133">
        <v>0</v>
      </c>
      <c r="H2193" s="133">
        <v>0</v>
      </c>
      <c r="I2193" s="20"/>
      <c r="J2193" s="20"/>
      <c r="K2193" s="20"/>
      <c r="L2193" s="20"/>
      <c r="M2193" s="20"/>
      <c r="N2193" s="20"/>
    </row>
    <row r="2194" spans="1:14" x14ac:dyDescent="0.35">
      <c r="A2194" s="214" t="s">
        <v>1750</v>
      </c>
      <c r="B2194" s="214">
        <v>134190</v>
      </c>
      <c r="C2194" s="133" t="s">
        <v>1780</v>
      </c>
      <c r="D2194" s="133" t="s">
        <v>5904</v>
      </c>
      <c r="E2194" s="133" t="s">
        <v>5912</v>
      </c>
      <c r="F2194" s="133" t="s">
        <v>5915</v>
      </c>
      <c r="G2194" s="133">
        <v>5</v>
      </c>
      <c r="H2194" s="133">
        <v>7</v>
      </c>
      <c r="I2194" s="20"/>
      <c r="J2194" s="20"/>
      <c r="K2194" s="20"/>
      <c r="L2194" s="20"/>
      <c r="M2194" s="20"/>
      <c r="N2194" s="20"/>
    </row>
    <row r="2195" spans="1:14" x14ac:dyDescent="0.35">
      <c r="A2195" s="214" t="s">
        <v>1750</v>
      </c>
      <c r="B2195" s="214">
        <v>134463</v>
      </c>
      <c r="C2195" s="133" t="s">
        <v>7050</v>
      </c>
      <c r="D2195" s="133" t="s">
        <v>5904</v>
      </c>
      <c r="E2195" s="133" t="s">
        <v>5902</v>
      </c>
      <c r="F2195" s="133" t="s">
        <v>5903</v>
      </c>
      <c r="G2195" s="133">
        <v>0</v>
      </c>
      <c r="H2195" s="133">
        <v>0</v>
      </c>
      <c r="I2195" s="20"/>
      <c r="J2195" s="20"/>
      <c r="K2195" s="20"/>
      <c r="L2195" s="20"/>
      <c r="M2195" s="20"/>
      <c r="N2195" s="20"/>
    </row>
    <row r="2196" spans="1:14" x14ac:dyDescent="0.35">
      <c r="A2196" s="214" t="s">
        <v>1750</v>
      </c>
      <c r="B2196" s="214">
        <v>135097</v>
      </c>
      <c r="C2196" s="133" t="s">
        <v>7051</v>
      </c>
      <c r="D2196" s="133" t="s">
        <v>5904</v>
      </c>
      <c r="E2196" s="133" t="s">
        <v>5902</v>
      </c>
      <c r="F2196" s="133" t="s">
        <v>5903</v>
      </c>
      <c r="G2196" s="133">
        <v>0</v>
      </c>
      <c r="H2196" s="133">
        <v>0</v>
      </c>
      <c r="I2196" s="20"/>
      <c r="J2196" s="20"/>
      <c r="K2196" s="20"/>
      <c r="L2196" s="20"/>
      <c r="M2196" s="20"/>
      <c r="N2196" s="20"/>
    </row>
    <row r="2197" spans="1:14" x14ac:dyDescent="0.35">
      <c r="A2197" s="214" t="s">
        <v>1750</v>
      </c>
      <c r="B2197" s="214">
        <v>135329</v>
      </c>
      <c r="C2197" s="133" t="s">
        <v>1781</v>
      </c>
      <c r="D2197" s="133" t="s">
        <v>5904</v>
      </c>
      <c r="E2197" s="133" t="s">
        <v>5906</v>
      </c>
      <c r="F2197" s="133" t="s">
        <v>5906</v>
      </c>
      <c r="G2197" s="133">
        <v>0</v>
      </c>
      <c r="H2197" s="133">
        <v>1</v>
      </c>
      <c r="I2197" s="20"/>
      <c r="J2197" s="20"/>
      <c r="K2197" s="20"/>
      <c r="L2197" s="20"/>
      <c r="M2197" s="20"/>
      <c r="N2197" s="20"/>
    </row>
    <row r="2198" spans="1:14" x14ac:dyDescent="0.35">
      <c r="A2198" s="214" t="s">
        <v>1750</v>
      </c>
      <c r="B2198" s="214">
        <v>135330</v>
      </c>
      <c r="C2198" s="133" t="s">
        <v>1782</v>
      </c>
      <c r="D2198" s="133" t="s">
        <v>5904</v>
      </c>
      <c r="E2198" s="133" t="s">
        <v>5906</v>
      </c>
      <c r="F2198" s="133" t="s">
        <v>5906</v>
      </c>
      <c r="G2198" s="133">
        <v>0</v>
      </c>
      <c r="H2198" s="133">
        <v>0</v>
      </c>
      <c r="I2198" s="20"/>
      <c r="J2198" s="20"/>
      <c r="K2198" s="20"/>
      <c r="L2198" s="20"/>
      <c r="M2198" s="20"/>
      <c r="N2198" s="20"/>
    </row>
    <row r="2199" spans="1:14" x14ac:dyDescent="0.35">
      <c r="A2199" s="214" t="s">
        <v>1750</v>
      </c>
      <c r="B2199" s="214">
        <v>135331</v>
      </c>
      <c r="C2199" s="133" t="s">
        <v>1783</v>
      </c>
      <c r="D2199" s="133" t="s">
        <v>5904</v>
      </c>
      <c r="E2199" s="133" t="s">
        <v>5906</v>
      </c>
      <c r="F2199" s="133" t="s">
        <v>5906</v>
      </c>
      <c r="G2199" s="133">
        <v>0</v>
      </c>
      <c r="H2199" s="133">
        <v>1</v>
      </c>
      <c r="I2199" s="20"/>
      <c r="J2199" s="20"/>
      <c r="K2199" s="20"/>
      <c r="L2199" s="20"/>
      <c r="M2199" s="20"/>
      <c r="N2199" s="20"/>
    </row>
    <row r="2200" spans="1:14" x14ac:dyDescent="0.35">
      <c r="A2200" s="214" t="s">
        <v>1750</v>
      </c>
      <c r="B2200" s="214">
        <v>136016</v>
      </c>
      <c r="C2200" s="133" t="s">
        <v>1784</v>
      </c>
      <c r="D2200" s="133" t="s">
        <v>5904</v>
      </c>
      <c r="E2200" s="133" t="s">
        <v>5907</v>
      </c>
      <c r="F2200" s="133" t="s">
        <v>5908</v>
      </c>
      <c r="G2200" s="133">
        <v>90</v>
      </c>
      <c r="H2200" s="133">
        <v>99</v>
      </c>
      <c r="I2200" s="20"/>
      <c r="J2200" s="20"/>
      <c r="K2200" s="20"/>
      <c r="L2200" s="20"/>
      <c r="M2200" s="20"/>
      <c r="N2200" s="20"/>
    </row>
    <row r="2201" spans="1:14" x14ac:dyDescent="0.35">
      <c r="A2201" s="214" t="s">
        <v>1750</v>
      </c>
      <c r="B2201" s="214">
        <v>136292</v>
      </c>
      <c r="C2201" s="133" t="s">
        <v>1786</v>
      </c>
      <c r="D2201" s="133" t="s">
        <v>5904</v>
      </c>
      <c r="E2201" s="133" t="s">
        <v>5907</v>
      </c>
      <c r="F2201" s="133" t="s">
        <v>5917</v>
      </c>
      <c r="G2201" s="133">
        <v>95</v>
      </c>
      <c r="H2201" s="133">
        <v>102</v>
      </c>
      <c r="I2201" s="20"/>
      <c r="J2201" s="20"/>
      <c r="K2201" s="20"/>
      <c r="L2201" s="20"/>
      <c r="M2201" s="20"/>
      <c r="N2201" s="20"/>
    </row>
    <row r="2202" spans="1:14" x14ac:dyDescent="0.35">
      <c r="A2202" s="214" t="s">
        <v>1750</v>
      </c>
      <c r="B2202" s="214">
        <v>136306</v>
      </c>
      <c r="C2202" s="133" t="s">
        <v>1787</v>
      </c>
      <c r="D2202" s="133" t="s">
        <v>5905</v>
      </c>
      <c r="E2202" s="133" t="s">
        <v>5907</v>
      </c>
      <c r="F2202" s="133" t="s">
        <v>5917</v>
      </c>
      <c r="G2202" s="133">
        <v>0</v>
      </c>
      <c r="H2202" s="133">
        <v>147</v>
      </c>
      <c r="I2202" s="20"/>
      <c r="J2202" s="20"/>
      <c r="K2202" s="20"/>
      <c r="L2202" s="20"/>
      <c r="M2202" s="20"/>
      <c r="N2202" s="20"/>
    </row>
    <row r="2203" spans="1:14" x14ac:dyDescent="0.35">
      <c r="A2203" s="214" t="s">
        <v>1750</v>
      </c>
      <c r="B2203" s="214">
        <v>136353</v>
      </c>
      <c r="C2203" s="133" t="s">
        <v>1788</v>
      </c>
      <c r="D2203" s="133" t="s">
        <v>5904</v>
      </c>
      <c r="E2203" s="133" t="s">
        <v>5907</v>
      </c>
      <c r="F2203" s="133" t="s">
        <v>5917</v>
      </c>
      <c r="G2203" s="133">
        <v>64</v>
      </c>
      <c r="H2203" s="133">
        <v>87</v>
      </c>
      <c r="I2203" s="20"/>
      <c r="J2203" s="20"/>
      <c r="K2203" s="20"/>
      <c r="L2203" s="20"/>
      <c r="M2203" s="20"/>
      <c r="N2203" s="20"/>
    </row>
    <row r="2204" spans="1:14" x14ac:dyDescent="0.35">
      <c r="A2204" s="214" t="s">
        <v>1750</v>
      </c>
      <c r="B2204" s="214">
        <v>136474</v>
      </c>
      <c r="C2204" s="133" t="s">
        <v>1789</v>
      </c>
      <c r="D2204" s="133" t="s">
        <v>5904</v>
      </c>
      <c r="E2204" s="133" t="s">
        <v>5907</v>
      </c>
      <c r="F2204" s="133" t="s">
        <v>5917</v>
      </c>
      <c r="G2204" s="133">
        <v>90</v>
      </c>
      <c r="H2204" s="133">
        <v>106</v>
      </c>
      <c r="I2204" s="20"/>
      <c r="J2204" s="20"/>
      <c r="K2204" s="20"/>
      <c r="L2204" s="20"/>
      <c r="M2204" s="20"/>
      <c r="N2204" s="20"/>
    </row>
    <row r="2205" spans="1:14" x14ac:dyDescent="0.35">
      <c r="A2205" s="214" t="s">
        <v>1750</v>
      </c>
      <c r="B2205" s="214">
        <v>136527</v>
      </c>
      <c r="C2205" s="133" t="s">
        <v>1790</v>
      </c>
      <c r="D2205" s="133" t="s">
        <v>5904</v>
      </c>
      <c r="E2205" s="133" t="s">
        <v>5907</v>
      </c>
      <c r="F2205" s="133" t="s">
        <v>5917</v>
      </c>
      <c r="G2205" s="133">
        <v>106</v>
      </c>
      <c r="H2205" s="133">
        <v>94</v>
      </c>
      <c r="I2205" s="20"/>
      <c r="J2205" s="20"/>
      <c r="K2205" s="20"/>
      <c r="L2205" s="20"/>
      <c r="M2205" s="20"/>
      <c r="N2205" s="20"/>
    </row>
    <row r="2206" spans="1:14" x14ac:dyDescent="0.35">
      <c r="A2206" s="214" t="s">
        <v>1750</v>
      </c>
      <c r="B2206" s="214">
        <v>136578</v>
      </c>
      <c r="C2206" s="133" t="s">
        <v>1791</v>
      </c>
      <c r="D2206" s="133" t="s">
        <v>5904</v>
      </c>
      <c r="E2206" s="133" t="s">
        <v>5907</v>
      </c>
      <c r="F2206" s="133" t="s">
        <v>5917</v>
      </c>
      <c r="G2206" s="133">
        <v>42</v>
      </c>
      <c r="H2206" s="133">
        <v>109</v>
      </c>
      <c r="I2206" s="20"/>
      <c r="J2206" s="20"/>
      <c r="K2206" s="20"/>
      <c r="L2206" s="20"/>
      <c r="M2206" s="20"/>
      <c r="N2206" s="20"/>
    </row>
    <row r="2207" spans="1:14" x14ac:dyDescent="0.35">
      <c r="A2207" s="214" t="s">
        <v>1750</v>
      </c>
      <c r="B2207" s="214">
        <v>136623</v>
      </c>
      <c r="C2207" s="133" t="s">
        <v>1792</v>
      </c>
      <c r="D2207" s="133" t="s">
        <v>5904</v>
      </c>
      <c r="E2207" s="133" t="s">
        <v>5907</v>
      </c>
      <c r="F2207" s="133" t="s">
        <v>5917</v>
      </c>
      <c r="G2207" s="133">
        <v>101</v>
      </c>
      <c r="H2207" s="133">
        <v>135</v>
      </c>
      <c r="I2207" s="20"/>
      <c r="J2207" s="20"/>
      <c r="K2207" s="20"/>
      <c r="L2207" s="20"/>
      <c r="M2207" s="20"/>
      <c r="N2207" s="20"/>
    </row>
    <row r="2208" spans="1:14" x14ac:dyDescent="0.35">
      <c r="A2208" s="214" t="s">
        <v>1750</v>
      </c>
      <c r="B2208" s="214">
        <v>136666</v>
      </c>
      <c r="C2208" s="133" t="s">
        <v>6520</v>
      </c>
      <c r="D2208" s="133" t="s">
        <v>5901</v>
      </c>
      <c r="E2208" s="133" t="s">
        <v>5907</v>
      </c>
      <c r="F2208" s="133" t="s">
        <v>5917</v>
      </c>
      <c r="G2208" s="133">
        <v>153</v>
      </c>
      <c r="H2208" s="133">
        <v>0</v>
      </c>
      <c r="I2208" s="20"/>
      <c r="J2208" s="20"/>
      <c r="K2208" s="20"/>
      <c r="L2208" s="20"/>
      <c r="M2208" s="20"/>
      <c r="N2208" s="20"/>
    </row>
    <row r="2209" spans="1:14" x14ac:dyDescent="0.35">
      <c r="A2209" s="214" t="s">
        <v>1750</v>
      </c>
      <c r="B2209" s="214">
        <v>136725</v>
      </c>
      <c r="C2209" s="133" t="s">
        <v>1793</v>
      </c>
      <c r="D2209" s="133" t="s">
        <v>5904</v>
      </c>
      <c r="E2209" s="133" t="s">
        <v>5907</v>
      </c>
      <c r="F2209" s="133" t="s">
        <v>5917</v>
      </c>
      <c r="G2209" s="133">
        <v>136</v>
      </c>
      <c r="H2209" s="133">
        <v>164</v>
      </c>
      <c r="I2209" s="20"/>
      <c r="J2209" s="20"/>
      <c r="K2209" s="20"/>
      <c r="L2209" s="20"/>
      <c r="M2209" s="20"/>
      <c r="N2209" s="20"/>
    </row>
    <row r="2210" spans="1:14" x14ac:dyDescent="0.35">
      <c r="A2210" s="214" t="s">
        <v>1750</v>
      </c>
      <c r="B2210" s="214">
        <v>136764</v>
      </c>
      <c r="C2210" s="133" t="s">
        <v>1794</v>
      </c>
      <c r="D2210" s="133" t="s">
        <v>5904</v>
      </c>
      <c r="E2210" s="133" t="s">
        <v>5907</v>
      </c>
      <c r="F2210" s="133" t="s">
        <v>5917</v>
      </c>
      <c r="G2210" s="133">
        <v>57</v>
      </c>
      <c r="H2210" s="133">
        <v>50</v>
      </c>
      <c r="I2210" s="20"/>
      <c r="J2210" s="20"/>
      <c r="K2210" s="20"/>
      <c r="L2210" s="20"/>
      <c r="M2210" s="20"/>
      <c r="N2210" s="20"/>
    </row>
    <row r="2211" spans="1:14" x14ac:dyDescent="0.35">
      <c r="A2211" s="214" t="s">
        <v>1750</v>
      </c>
      <c r="B2211" s="214">
        <v>136767</v>
      </c>
      <c r="C2211" s="133" t="s">
        <v>1795</v>
      </c>
      <c r="D2211" s="133" t="s">
        <v>5901</v>
      </c>
      <c r="E2211" s="133" t="s">
        <v>5907</v>
      </c>
      <c r="F2211" s="133" t="s">
        <v>5917</v>
      </c>
      <c r="G2211" s="133">
        <v>154</v>
      </c>
      <c r="H2211" s="133">
        <v>0</v>
      </c>
      <c r="I2211" s="20"/>
      <c r="J2211" s="20"/>
      <c r="K2211" s="20"/>
      <c r="L2211" s="20"/>
      <c r="M2211" s="20"/>
      <c r="N2211" s="20"/>
    </row>
    <row r="2212" spans="1:14" x14ac:dyDescent="0.35">
      <c r="A2212" s="214" t="s">
        <v>1750</v>
      </c>
      <c r="B2212" s="214">
        <v>136772</v>
      </c>
      <c r="C2212" s="133" t="s">
        <v>1796</v>
      </c>
      <c r="D2212" s="133" t="s">
        <v>5904</v>
      </c>
      <c r="E2212" s="133" t="s">
        <v>5907</v>
      </c>
      <c r="F2212" s="133" t="s">
        <v>5917</v>
      </c>
      <c r="G2212" s="133">
        <v>120</v>
      </c>
      <c r="H2212" s="133">
        <v>143</v>
      </c>
      <c r="I2212" s="20"/>
      <c r="J2212" s="20"/>
      <c r="K2212" s="20"/>
      <c r="L2212" s="20"/>
      <c r="M2212" s="20"/>
      <c r="N2212" s="20"/>
    </row>
    <row r="2213" spans="1:14" x14ac:dyDescent="0.35">
      <c r="A2213" s="214" t="s">
        <v>1750</v>
      </c>
      <c r="B2213" s="214">
        <v>136874</v>
      </c>
      <c r="C2213" s="133" t="s">
        <v>1797</v>
      </c>
      <c r="D2213" s="133" t="s">
        <v>5901</v>
      </c>
      <c r="E2213" s="133" t="s">
        <v>5907</v>
      </c>
      <c r="F2213" s="133" t="s">
        <v>5917</v>
      </c>
      <c r="G2213" s="133">
        <v>160</v>
      </c>
      <c r="H2213" s="133">
        <v>0</v>
      </c>
      <c r="I2213" s="20"/>
      <c r="J2213" s="20"/>
      <c r="K2213" s="20"/>
      <c r="L2213" s="20"/>
      <c r="M2213" s="20"/>
      <c r="N2213" s="20"/>
    </row>
    <row r="2214" spans="1:14" x14ac:dyDescent="0.35">
      <c r="A2214" s="214" t="s">
        <v>1750</v>
      </c>
      <c r="B2214" s="214">
        <v>136960</v>
      </c>
      <c r="C2214" s="133" t="s">
        <v>1798</v>
      </c>
      <c r="D2214" s="133" t="s">
        <v>5904</v>
      </c>
      <c r="E2214" s="133" t="s">
        <v>5907</v>
      </c>
      <c r="F2214" s="133" t="s">
        <v>5917</v>
      </c>
      <c r="G2214" s="133">
        <v>110</v>
      </c>
      <c r="H2214" s="133">
        <v>119</v>
      </c>
      <c r="I2214" s="20"/>
      <c r="J2214" s="20"/>
      <c r="K2214" s="20"/>
      <c r="L2214" s="20"/>
      <c r="M2214" s="20"/>
      <c r="N2214" s="20"/>
    </row>
    <row r="2215" spans="1:14" x14ac:dyDescent="0.35">
      <c r="A2215" s="214" t="s">
        <v>1750</v>
      </c>
      <c r="B2215" s="214">
        <v>136982</v>
      </c>
      <c r="C2215" s="133" t="s">
        <v>1799</v>
      </c>
      <c r="D2215" s="133" t="s">
        <v>5904</v>
      </c>
      <c r="E2215" s="133" t="s">
        <v>5907</v>
      </c>
      <c r="F2215" s="133" t="s">
        <v>5917</v>
      </c>
      <c r="G2215" s="133">
        <v>110</v>
      </c>
      <c r="H2215" s="133">
        <v>127</v>
      </c>
      <c r="I2215" s="20"/>
      <c r="J2215" s="20"/>
      <c r="K2215" s="20"/>
      <c r="L2215" s="20"/>
      <c r="M2215" s="20"/>
      <c r="N2215" s="20"/>
    </row>
    <row r="2216" spans="1:14" x14ac:dyDescent="0.35">
      <c r="A2216" s="214" t="s">
        <v>1750</v>
      </c>
      <c r="B2216" s="214">
        <v>136985</v>
      </c>
      <c r="C2216" s="133" t="s">
        <v>1800</v>
      </c>
      <c r="D2216" s="133" t="s">
        <v>5904</v>
      </c>
      <c r="E2216" s="133" t="s">
        <v>5907</v>
      </c>
      <c r="F2216" s="133" t="s">
        <v>5917</v>
      </c>
      <c r="G2216" s="133">
        <v>58</v>
      </c>
      <c r="H2216" s="133">
        <v>57</v>
      </c>
      <c r="I2216" s="20"/>
      <c r="J2216" s="20"/>
      <c r="K2216" s="20"/>
      <c r="L2216" s="20"/>
      <c r="M2216" s="20"/>
      <c r="N2216" s="20"/>
    </row>
    <row r="2217" spans="1:14" x14ac:dyDescent="0.35">
      <c r="A2217" s="214" t="s">
        <v>1750</v>
      </c>
      <c r="B2217" s="214">
        <v>137033</v>
      </c>
      <c r="C2217" s="133" t="s">
        <v>1801</v>
      </c>
      <c r="D2217" s="133" t="s">
        <v>5904</v>
      </c>
      <c r="E2217" s="133" t="s">
        <v>5907</v>
      </c>
      <c r="F2217" s="133" t="s">
        <v>5917</v>
      </c>
      <c r="G2217" s="133">
        <v>119</v>
      </c>
      <c r="H2217" s="133">
        <v>131</v>
      </c>
      <c r="I2217" s="20"/>
      <c r="J2217" s="20"/>
      <c r="K2217" s="20"/>
      <c r="L2217" s="20"/>
      <c r="M2217" s="20"/>
      <c r="N2217" s="20"/>
    </row>
    <row r="2218" spans="1:14" x14ac:dyDescent="0.35">
      <c r="A2218" s="214" t="s">
        <v>1750</v>
      </c>
      <c r="B2218" s="214">
        <v>137059</v>
      </c>
      <c r="C2218" s="133" t="s">
        <v>1802</v>
      </c>
      <c r="D2218" s="133" t="s">
        <v>5904</v>
      </c>
      <c r="E2218" s="133" t="s">
        <v>5907</v>
      </c>
      <c r="F2218" s="133" t="s">
        <v>5917</v>
      </c>
      <c r="G2218" s="133">
        <v>74</v>
      </c>
      <c r="H2218" s="133">
        <v>79</v>
      </c>
      <c r="I2218" s="20"/>
      <c r="J2218" s="20"/>
      <c r="K2218" s="20"/>
      <c r="L2218" s="20"/>
      <c r="M2218" s="20"/>
      <c r="N2218" s="20"/>
    </row>
    <row r="2219" spans="1:14" x14ac:dyDescent="0.35">
      <c r="A2219" s="214" t="s">
        <v>1750</v>
      </c>
      <c r="B2219" s="214">
        <v>137097</v>
      </c>
      <c r="C2219" s="133" t="s">
        <v>1803</v>
      </c>
      <c r="D2219" s="133" t="s">
        <v>5904</v>
      </c>
      <c r="E2219" s="133" t="s">
        <v>5907</v>
      </c>
      <c r="F2219" s="133" t="s">
        <v>5917</v>
      </c>
      <c r="G2219" s="133">
        <v>86</v>
      </c>
      <c r="H2219" s="133">
        <v>78</v>
      </c>
      <c r="I2219" s="20"/>
      <c r="J2219" s="20"/>
      <c r="K2219" s="20"/>
      <c r="L2219" s="20"/>
      <c r="M2219" s="20"/>
      <c r="N2219" s="20"/>
    </row>
    <row r="2220" spans="1:14" x14ac:dyDescent="0.35">
      <c r="A2220" s="214" t="s">
        <v>1750</v>
      </c>
      <c r="B2220" s="214">
        <v>137123</v>
      </c>
      <c r="C2220" s="133" t="s">
        <v>1804</v>
      </c>
      <c r="D2220" s="133" t="s">
        <v>5905</v>
      </c>
      <c r="E2220" s="133" t="s">
        <v>5907</v>
      </c>
      <c r="F2220" s="133" t="s">
        <v>5917</v>
      </c>
      <c r="G2220" s="133">
        <v>0</v>
      </c>
      <c r="H2220" s="133">
        <v>156</v>
      </c>
      <c r="I2220" s="20"/>
      <c r="J2220" s="20"/>
      <c r="K2220" s="20"/>
      <c r="L2220" s="20"/>
      <c r="M2220" s="20"/>
      <c r="N2220" s="20"/>
    </row>
    <row r="2221" spans="1:14" x14ac:dyDescent="0.35">
      <c r="A2221" s="214" t="s">
        <v>1750</v>
      </c>
      <c r="B2221" s="214">
        <v>137217</v>
      </c>
      <c r="C2221" s="133" t="s">
        <v>1805</v>
      </c>
      <c r="D2221" s="133" t="s">
        <v>5904</v>
      </c>
      <c r="E2221" s="133" t="s">
        <v>5907</v>
      </c>
      <c r="F2221" s="133" t="s">
        <v>5917</v>
      </c>
      <c r="G2221" s="133">
        <v>98</v>
      </c>
      <c r="H2221" s="133">
        <v>88</v>
      </c>
      <c r="I2221" s="20"/>
      <c r="J2221" s="20"/>
      <c r="K2221" s="20"/>
      <c r="L2221" s="20"/>
      <c r="M2221" s="20"/>
      <c r="N2221" s="20"/>
    </row>
    <row r="2222" spans="1:14" x14ac:dyDescent="0.35">
      <c r="A2222" s="214" t="s">
        <v>1750</v>
      </c>
      <c r="B2222" s="214">
        <v>137298</v>
      </c>
      <c r="C2222" s="133" t="s">
        <v>1806</v>
      </c>
      <c r="D2222" s="133" t="s">
        <v>5904</v>
      </c>
      <c r="E2222" s="133" t="s">
        <v>5907</v>
      </c>
      <c r="F2222" s="133" t="s">
        <v>5917</v>
      </c>
      <c r="G2222" s="133">
        <v>129</v>
      </c>
      <c r="H2222" s="133">
        <v>147</v>
      </c>
      <c r="I2222" s="20"/>
      <c r="J2222" s="20"/>
      <c r="K2222" s="20"/>
      <c r="L2222" s="20"/>
      <c r="M2222" s="20"/>
      <c r="N2222" s="20"/>
    </row>
    <row r="2223" spans="1:14" x14ac:dyDescent="0.35">
      <c r="A2223" s="214" t="s">
        <v>1750</v>
      </c>
      <c r="B2223" s="214">
        <v>137382</v>
      </c>
      <c r="C2223" s="133" t="s">
        <v>7052</v>
      </c>
      <c r="D2223" s="133" t="s">
        <v>5904</v>
      </c>
      <c r="E2223" s="133" t="s">
        <v>5907</v>
      </c>
      <c r="F2223" s="133" t="s">
        <v>5917</v>
      </c>
      <c r="G2223" s="133">
        <v>89</v>
      </c>
      <c r="H2223" s="133">
        <v>80</v>
      </c>
      <c r="I2223" s="20"/>
      <c r="J2223" s="20"/>
      <c r="K2223" s="20"/>
      <c r="L2223" s="20"/>
      <c r="M2223" s="20"/>
      <c r="N2223" s="20"/>
    </row>
    <row r="2224" spans="1:14" x14ac:dyDescent="0.35">
      <c r="A2224" s="214" t="s">
        <v>1750</v>
      </c>
      <c r="B2224" s="214">
        <v>137387</v>
      </c>
      <c r="C2224" s="133" t="s">
        <v>1807</v>
      </c>
      <c r="D2224" s="133" t="s">
        <v>5904</v>
      </c>
      <c r="E2224" s="133" t="s">
        <v>5907</v>
      </c>
      <c r="F2224" s="133" t="s">
        <v>5917</v>
      </c>
      <c r="G2224" s="133">
        <v>92</v>
      </c>
      <c r="H2224" s="133">
        <v>85</v>
      </c>
      <c r="I2224" s="20"/>
      <c r="J2224" s="20"/>
      <c r="K2224" s="20"/>
      <c r="L2224" s="20"/>
      <c r="M2224" s="20"/>
      <c r="N2224" s="20"/>
    </row>
    <row r="2225" spans="1:14" x14ac:dyDescent="0.35">
      <c r="A2225" s="214" t="s">
        <v>1750</v>
      </c>
      <c r="B2225" s="214">
        <v>137634</v>
      </c>
      <c r="C2225" s="133" t="s">
        <v>1808</v>
      </c>
      <c r="D2225" s="133" t="s">
        <v>5904</v>
      </c>
      <c r="E2225" s="133" t="s">
        <v>5907</v>
      </c>
      <c r="F2225" s="133" t="s">
        <v>5917</v>
      </c>
      <c r="G2225" s="133">
        <v>134</v>
      </c>
      <c r="H2225" s="133">
        <v>136</v>
      </c>
      <c r="I2225" s="20"/>
      <c r="J2225" s="20"/>
      <c r="K2225" s="20"/>
      <c r="L2225" s="20"/>
      <c r="M2225" s="20"/>
      <c r="N2225" s="20"/>
    </row>
    <row r="2226" spans="1:14" x14ac:dyDescent="0.35">
      <c r="A2226" s="214" t="s">
        <v>1750</v>
      </c>
      <c r="B2226" s="214">
        <v>137752</v>
      </c>
      <c r="C2226" s="133" t="s">
        <v>1809</v>
      </c>
      <c r="D2226" s="133" t="s">
        <v>5904</v>
      </c>
      <c r="E2226" s="133" t="s">
        <v>5907</v>
      </c>
      <c r="F2226" s="133" t="s">
        <v>5917</v>
      </c>
      <c r="G2226" s="133">
        <v>89</v>
      </c>
      <c r="H2226" s="133">
        <v>127</v>
      </c>
      <c r="I2226" s="20"/>
      <c r="J2226" s="20"/>
      <c r="K2226" s="20"/>
      <c r="L2226" s="20"/>
      <c r="M2226" s="20"/>
      <c r="N2226" s="20"/>
    </row>
    <row r="2227" spans="1:14" x14ac:dyDescent="0.35">
      <c r="A2227" s="214" t="s">
        <v>1750</v>
      </c>
      <c r="B2227" s="214">
        <v>138421</v>
      </c>
      <c r="C2227" s="133" t="s">
        <v>1810</v>
      </c>
      <c r="D2227" s="133" t="s">
        <v>5904</v>
      </c>
      <c r="E2227" s="133" t="s">
        <v>5907</v>
      </c>
      <c r="F2227" s="133" t="s">
        <v>5908</v>
      </c>
      <c r="G2227" s="133">
        <v>40</v>
      </c>
      <c r="H2227" s="133">
        <v>44</v>
      </c>
      <c r="I2227" s="20"/>
      <c r="J2227" s="20"/>
      <c r="K2227" s="20"/>
      <c r="L2227" s="20"/>
      <c r="M2227" s="20"/>
      <c r="N2227" s="20"/>
    </row>
    <row r="2228" spans="1:14" x14ac:dyDescent="0.35">
      <c r="A2228" s="214" t="s">
        <v>1750</v>
      </c>
      <c r="B2228" s="214">
        <v>138429</v>
      </c>
      <c r="C2228" s="133" t="s">
        <v>1811</v>
      </c>
      <c r="D2228" s="133" t="s">
        <v>5904</v>
      </c>
      <c r="E2228" s="133" t="s">
        <v>5912</v>
      </c>
      <c r="F2228" s="133" t="s">
        <v>5927</v>
      </c>
      <c r="G2228" s="133">
        <v>0</v>
      </c>
      <c r="H2228" s="133">
        <v>17</v>
      </c>
      <c r="I2228" s="20"/>
      <c r="J2228" s="20"/>
      <c r="K2228" s="20"/>
      <c r="L2228" s="20"/>
      <c r="M2228" s="20"/>
      <c r="N2228" s="20"/>
    </row>
    <row r="2229" spans="1:14" x14ac:dyDescent="0.35">
      <c r="A2229" s="214" t="s">
        <v>1750</v>
      </c>
      <c r="B2229" s="214">
        <v>138430</v>
      </c>
      <c r="C2229" s="133" t="s">
        <v>1812</v>
      </c>
      <c r="D2229" s="133" t="s">
        <v>5904</v>
      </c>
      <c r="E2229" s="133" t="s">
        <v>5912</v>
      </c>
      <c r="F2229" s="133" t="s">
        <v>5927</v>
      </c>
      <c r="G2229" s="133">
        <v>0</v>
      </c>
      <c r="H2229" s="133">
        <v>1</v>
      </c>
      <c r="I2229" s="20"/>
      <c r="J2229" s="20"/>
      <c r="K2229" s="20"/>
      <c r="L2229" s="20"/>
      <c r="M2229" s="20"/>
      <c r="N2229" s="20"/>
    </row>
    <row r="2230" spans="1:14" x14ac:dyDescent="0.35">
      <c r="A2230" s="214" t="s">
        <v>1750</v>
      </c>
      <c r="B2230" s="214">
        <v>138496</v>
      </c>
      <c r="C2230" s="133" t="s">
        <v>1813</v>
      </c>
      <c r="D2230" s="133" t="s">
        <v>5904</v>
      </c>
      <c r="E2230" s="133" t="s">
        <v>5907</v>
      </c>
      <c r="F2230" s="133" t="s">
        <v>5908</v>
      </c>
      <c r="G2230" s="133">
        <v>21</v>
      </c>
      <c r="H2230" s="133">
        <v>29</v>
      </c>
      <c r="I2230" s="20"/>
      <c r="J2230" s="20"/>
      <c r="K2230" s="20"/>
      <c r="L2230" s="20"/>
      <c r="M2230" s="20"/>
      <c r="N2230" s="20"/>
    </row>
    <row r="2231" spans="1:14" x14ac:dyDescent="0.35">
      <c r="A2231" s="214" t="s">
        <v>1750</v>
      </c>
      <c r="B2231" s="214">
        <v>138746</v>
      </c>
      <c r="C2231" s="133" t="s">
        <v>1814</v>
      </c>
      <c r="D2231" s="133" t="s">
        <v>5904</v>
      </c>
      <c r="E2231" s="133" t="s">
        <v>5907</v>
      </c>
      <c r="F2231" s="133" t="s">
        <v>5917</v>
      </c>
      <c r="G2231" s="133">
        <v>97</v>
      </c>
      <c r="H2231" s="133">
        <v>113</v>
      </c>
      <c r="I2231" s="20"/>
      <c r="J2231" s="20"/>
      <c r="K2231" s="20"/>
      <c r="L2231" s="20"/>
      <c r="M2231" s="20"/>
      <c r="N2231" s="20"/>
    </row>
    <row r="2232" spans="1:14" x14ac:dyDescent="0.35">
      <c r="A2232" s="214" t="s">
        <v>1750</v>
      </c>
      <c r="B2232" s="214">
        <v>138871</v>
      </c>
      <c r="C2232" s="133" t="s">
        <v>7053</v>
      </c>
      <c r="D2232" s="133" t="s">
        <v>5904</v>
      </c>
      <c r="E2232" s="133" t="s">
        <v>5902</v>
      </c>
      <c r="F2232" s="133" t="s">
        <v>5903</v>
      </c>
      <c r="G2232" s="133">
        <v>0</v>
      </c>
      <c r="H2232" s="133">
        <v>0</v>
      </c>
      <c r="I2232" s="20"/>
      <c r="J2232" s="20"/>
      <c r="K2232" s="20"/>
      <c r="L2232" s="20"/>
      <c r="M2232" s="20"/>
      <c r="N2232" s="20"/>
    </row>
    <row r="2233" spans="1:14" x14ac:dyDescent="0.35">
      <c r="A2233" s="214" t="s">
        <v>1750</v>
      </c>
      <c r="B2233" s="214">
        <v>139660</v>
      </c>
      <c r="C2233" s="133" t="s">
        <v>1815</v>
      </c>
      <c r="D2233" s="133" t="s">
        <v>5904</v>
      </c>
      <c r="E2233" s="133" t="s">
        <v>5906</v>
      </c>
      <c r="F2233" s="133" t="s">
        <v>5909</v>
      </c>
      <c r="G2233" s="133">
        <v>0</v>
      </c>
      <c r="H2233" s="133">
        <v>0</v>
      </c>
      <c r="I2233" s="20"/>
      <c r="J2233" s="20"/>
      <c r="K2233" s="20"/>
      <c r="L2233" s="20"/>
      <c r="M2233" s="20"/>
      <c r="N2233" s="20"/>
    </row>
    <row r="2234" spans="1:14" x14ac:dyDescent="0.35">
      <c r="A2234" s="214" t="s">
        <v>1750</v>
      </c>
      <c r="B2234" s="214">
        <v>139772</v>
      </c>
      <c r="C2234" s="133" t="s">
        <v>1816</v>
      </c>
      <c r="D2234" s="133" t="s">
        <v>5904</v>
      </c>
      <c r="E2234" s="133" t="s">
        <v>5902</v>
      </c>
      <c r="F2234" s="133" t="s">
        <v>5903</v>
      </c>
      <c r="G2234" s="133">
        <v>0</v>
      </c>
      <c r="H2234" s="133">
        <v>0</v>
      </c>
      <c r="I2234" s="20"/>
      <c r="J2234" s="20"/>
      <c r="K2234" s="20"/>
      <c r="L2234" s="20"/>
      <c r="M2234" s="20"/>
      <c r="N2234" s="20"/>
    </row>
    <row r="2235" spans="1:14" x14ac:dyDescent="0.35">
      <c r="A2235" s="214" t="s">
        <v>1750</v>
      </c>
      <c r="B2235" s="214">
        <v>143018</v>
      </c>
      <c r="C2235" s="133" t="s">
        <v>7054</v>
      </c>
      <c r="D2235" s="133" t="s">
        <v>5904</v>
      </c>
      <c r="E2235" s="133" t="s">
        <v>5902</v>
      </c>
      <c r="F2235" s="133" t="s">
        <v>5903</v>
      </c>
      <c r="G2235" s="133">
        <v>0</v>
      </c>
      <c r="H2235" s="133">
        <v>0</v>
      </c>
      <c r="I2235" s="20"/>
      <c r="J2235" s="20"/>
      <c r="K2235" s="20"/>
      <c r="L2235" s="20"/>
      <c r="M2235" s="20"/>
      <c r="N2235" s="20"/>
    </row>
    <row r="2236" spans="1:14" x14ac:dyDescent="0.35">
      <c r="A2236" s="214" t="s">
        <v>1750</v>
      </c>
      <c r="B2236" s="214">
        <v>144013</v>
      </c>
      <c r="C2236" s="133" t="s">
        <v>1817</v>
      </c>
      <c r="D2236" s="133" t="s">
        <v>5904</v>
      </c>
      <c r="E2236" s="133" t="s">
        <v>5907</v>
      </c>
      <c r="F2236" s="133" t="s">
        <v>5908</v>
      </c>
      <c r="G2236" s="133">
        <v>86</v>
      </c>
      <c r="H2236" s="133">
        <v>78</v>
      </c>
      <c r="I2236" s="20"/>
      <c r="J2236" s="20"/>
      <c r="K2236" s="20"/>
      <c r="L2236" s="20"/>
      <c r="M2236" s="20"/>
      <c r="N2236" s="20"/>
    </row>
    <row r="2237" spans="1:14" x14ac:dyDescent="0.35">
      <c r="A2237" s="214" t="s">
        <v>1750</v>
      </c>
      <c r="B2237" s="214">
        <v>144761</v>
      </c>
      <c r="C2237" s="133" t="s">
        <v>1818</v>
      </c>
      <c r="D2237" s="133" t="s">
        <v>5904</v>
      </c>
      <c r="E2237" s="133" t="s">
        <v>5907</v>
      </c>
      <c r="F2237" s="133" t="s">
        <v>5926</v>
      </c>
      <c r="G2237" s="133">
        <v>0</v>
      </c>
      <c r="H2237" s="133">
        <v>0</v>
      </c>
      <c r="I2237" s="20"/>
      <c r="J2237" s="20"/>
      <c r="K2237" s="20"/>
      <c r="L2237" s="20"/>
      <c r="M2237" s="20"/>
      <c r="N2237" s="20"/>
    </row>
    <row r="2238" spans="1:14" x14ac:dyDescent="0.35">
      <c r="A2238" s="214" t="s">
        <v>1750</v>
      </c>
      <c r="B2238" s="214">
        <v>145480</v>
      </c>
      <c r="C2238" s="133" t="s">
        <v>1819</v>
      </c>
      <c r="D2238" s="133" t="s">
        <v>5904</v>
      </c>
      <c r="E2238" s="133" t="s">
        <v>5907</v>
      </c>
      <c r="F2238" s="133" t="s">
        <v>5908</v>
      </c>
      <c r="G2238" s="133">
        <v>82</v>
      </c>
      <c r="H2238" s="133">
        <v>81</v>
      </c>
      <c r="I2238" s="20"/>
      <c r="J2238" s="20"/>
      <c r="K2238" s="20"/>
      <c r="L2238" s="20"/>
      <c r="M2238" s="20"/>
      <c r="N2238" s="20"/>
    </row>
    <row r="2239" spans="1:14" x14ac:dyDescent="0.35">
      <c r="A2239" s="214" t="s">
        <v>1750</v>
      </c>
      <c r="B2239" s="214">
        <v>146519</v>
      </c>
      <c r="C2239" s="133" t="s">
        <v>6517</v>
      </c>
      <c r="D2239" s="133" t="s">
        <v>5904</v>
      </c>
      <c r="E2239" s="133" t="s">
        <v>5902</v>
      </c>
      <c r="F2239" s="133" t="s">
        <v>5914</v>
      </c>
      <c r="G2239" s="133">
        <v>0</v>
      </c>
      <c r="H2239" s="133">
        <v>0</v>
      </c>
      <c r="I2239" s="20"/>
      <c r="J2239" s="20"/>
      <c r="K2239" s="20"/>
      <c r="L2239" s="20"/>
      <c r="M2239" s="20"/>
      <c r="N2239" s="20"/>
    </row>
    <row r="2240" spans="1:14" x14ac:dyDescent="0.35">
      <c r="A2240" s="214" t="s">
        <v>1750</v>
      </c>
      <c r="B2240" s="214">
        <v>146671</v>
      </c>
      <c r="C2240" s="133" t="s">
        <v>7055</v>
      </c>
      <c r="D2240" s="133" t="s">
        <v>5904</v>
      </c>
      <c r="E2240" s="133" t="s">
        <v>5902</v>
      </c>
      <c r="F2240" s="133" t="s">
        <v>5903</v>
      </c>
      <c r="G2240" s="133">
        <v>0</v>
      </c>
      <c r="H2240" s="133">
        <v>0</v>
      </c>
      <c r="I2240" s="20"/>
      <c r="J2240" s="20"/>
      <c r="K2240" s="20"/>
      <c r="L2240" s="20"/>
      <c r="M2240" s="20"/>
      <c r="N2240" s="20"/>
    </row>
    <row r="2241" spans="1:14" x14ac:dyDescent="0.35">
      <c r="A2241" s="214" t="s">
        <v>1750</v>
      </c>
      <c r="B2241" s="214">
        <v>147116</v>
      </c>
      <c r="C2241" s="133" t="s">
        <v>1778</v>
      </c>
      <c r="D2241" s="133" t="s">
        <v>5904</v>
      </c>
      <c r="E2241" s="133" t="s">
        <v>5912</v>
      </c>
      <c r="F2241" s="133" t="s">
        <v>5920</v>
      </c>
      <c r="G2241" s="133">
        <v>15</v>
      </c>
      <c r="H2241" s="133">
        <v>27</v>
      </c>
      <c r="I2241" s="20"/>
      <c r="J2241" s="20"/>
      <c r="K2241" s="20"/>
      <c r="L2241" s="20"/>
      <c r="M2241" s="20"/>
      <c r="N2241" s="20"/>
    </row>
    <row r="2242" spans="1:14" x14ac:dyDescent="0.35">
      <c r="A2242" s="214" t="s">
        <v>1750</v>
      </c>
      <c r="B2242" s="214">
        <v>147158</v>
      </c>
      <c r="C2242" s="133" t="s">
        <v>1773</v>
      </c>
      <c r="D2242" s="133" t="s">
        <v>5904</v>
      </c>
      <c r="E2242" s="133" t="s">
        <v>5912</v>
      </c>
      <c r="F2242" s="133" t="s">
        <v>5927</v>
      </c>
      <c r="G2242" s="133">
        <v>4</v>
      </c>
      <c r="H2242" s="133">
        <v>3</v>
      </c>
      <c r="I2242" s="20"/>
      <c r="J2242" s="20"/>
      <c r="K2242" s="20"/>
      <c r="L2242" s="20"/>
      <c r="M2242" s="20"/>
      <c r="N2242" s="20"/>
    </row>
    <row r="2243" spans="1:14" x14ac:dyDescent="0.35">
      <c r="A2243" s="214" t="s">
        <v>1750</v>
      </c>
      <c r="B2243" s="214">
        <v>147300</v>
      </c>
      <c r="C2243" s="133" t="s">
        <v>6519</v>
      </c>
      <c r="D2243" s="133" t="s">
        <v>5904</v>
      </c>
      <c r="E2243" s="133" t="s">
        <v>5907</v>
      </c>
      <c r="F2243" s="133" t="s">
        <v>5908</v>
      </c>
      <c r="G2243" s="133">
        <v>111</v>
      </c>
      <c r="H2243" s="133">
        <v>114</v>
      </c>
      <c r="I2243" s="20"/>
      <c r="J2243" s="20"/>
      <c r="K2243" s="20"/>
      <c r="L2243" s="20"/>
      <c r="M2243" s="20"/>
      <c r="N2243" s="20"/>
    </row>
    <row r="2244" spans="1:14" x14ac:dyDescent="0.35">
      <c r="A2244" s="214" t="s">
        <v>1750</v>
      </c>
      <c r="B2244" s="214">
        <v>147562</v>
      </c>
      <c r="C2244" s="133" t="s">
        <v>1775</v>
      </c>
      <c r="D2244" s="133" t="s">
        <v>5904</v>
      </c>
      <c r="E2244" s="133" t="s">
        <v>5912</v>
      </c>
      <c r="F2244" s="133" t="s">
        <v>5920</v>
      </c>
      <c r="G2244" s="133">
        <v>0</v>
      </c>
      <c r="H2244" s="133">
        <v>0</v>
      </c>
      <c r="I2244" s="20"/>
      <c r="J2244" s="20"/>
      <c r="K2244" s="20"/>
      <c r="L2244" s="20"/>
      <c r="M2244" s="20"/>
      <c r="N2244" s="20"/>
    </row>
    <row r="2245" spans="1:14" x14ac:dyDescent="0.35">
      <c r="A2245" s="214" t="s">
        <v>1750</v>
      </c>
      <c r="B2245" s="214">
        <v>147577</v>
      </c>
      <c r="C2245" s="133" t="s">
        <v>1777</v>
      </c>
      <c r="D2245" s="133" t="s">
        <v>5904</v>
      </c>
      <c r="E2245" s="133" t="s">
        <v>5912</v>
      </c>
      <c r="F2245" s="133" t="s">
        <v>5920</v>
      </c>
      <c r="G2245" s="133">
        <v>5</v>
      </c>
      <c r="H2245" s="133">
        <v>18</v>
      </c>
      <c r="I2245" s="20"/>
      <c r="J2245" s="20"/>
      <c r="K2245" s="20"/>
      <c r="L2245" s="20"/>
      <c r="M2245" s="20"/>
      <c r="N2245" s="20"/>
    </row>
    <row r="2246" spans="1:14" x14ac:dyDescent="0.35">
      <c r="A2246" s="214" t="s">
        <v>1750</v>
      </c>
      <c r="B2246" s="214">
        <v>148036</v>
      </c>
      <c r="C2246" s="133" t="s">
        <v>1785</v>
      </c>
      <c r="D2246" s="133" t="s">
        <v>5904</v>
      </c>
      <c r="E2246" s="133" t="s">
        <v>5907</v>
      </c>
      <c r="F2246" s="133" t="s">
        <v>5908</v>
      </c>
      <c r="G2246" s="133">
        <v>67</v>
      </c>
      <c r="H2246" s="133">
        <v>75</v>
      </c>
      <c r="I2246" s="20"/>
      <c r="J2246" s="20"/>
      <c r="K2246" s="20"/>
      <c r="L2246" s="20"/>
      <c r="M2246" s="20"/>
      <c r="N2246" s="20"/>
    </row>
    <row r="2247" spans="1:14" x14ac:dyDescent="0.35">
      <c r="A2247" s="214" t="s">
        <v>1820</v>
      </c>
      <c r="B2247" s="214">
        <v>100103</v>
      </c>
      <c r="C2247" s="133" t="s">
        <v>1821</v>
      </c>
      <c r="D2247" s="133" t="s">
        <v>5904</v>
      </c>
      <c r="E2247" s="133" t="s">
        <v>5906</v>
      </c>
      <c r="F2247" s="133" t="s">
        <v>5906</v>
      </c>
      <c r="G2247" s="133">
        <v>0</v>
      </c>
      <c r="H2247" s="133">
        <v>6</v>
      </c>
      <c r="I2247" s="20"/>
      <c r="J2247" s="20"/>
      <c r="K2247" s="20"/>
      <c r="L2247" s="20"/>
      <c r="M2247" s="20"/>
      <c r="N2247" s="20"/>
    </row>
    <row r="2248" spans="1:14" x14ac:dyDescent="0.35">
      <c r="A2248" s="214" t="s">
        <v>1820</v>
      </c>
      <c r="B2248" s="214">
        <v>100171</v>
      </c>
      <c r="C2248" s="133" t="s">
        <v>1822</v>
      </c>
      <c r="D2248" s="133" t="s">
        <v>5904</v>
      </c>
      <c r="E2248" s="133" t="s">
        <v>5907</v>
      </c>
      <c r="F2248" s="133" t="s">
        <v>5911</v>
      </c>
      <c r="G2248" s="133">
        <v>76</v>
      </c>
      <c r="H2248" s="133">
        <v>99</v>
      </c>
      <c r="I2248" s="20"/>
      <c r="J2248" s="20"/>
      <c r="K2248" s="20"/>
      <c r="L2248" s="20"/>
      <c r="M2248" s="20"/>
      <c r="N2248" s="20"/>
    </row>
    <row r="2249" spans="1:14" x14ac:dyDescent="0.35">
      <c r="A2249" s="214" t="s">
        <v>1820</v>
      </c>
      <c r="B2249" s="214">
        <v>100182</v>
      </c>
      <c r="C2249" s="133" t="s">
        <v>1823</v>
      </c>
      <c r="D2249" s="133" t="s">
        <v>5901</v>
      </c>
      <c r="E2249" s="133" t="s">
        <v>5907</v>
      </c>
      <c r="F2249" s="133" t="s">
        <v>5910</v>
      </c>
      <c r="G2249" s="133">
        <v>210</v>
      </c>
      <c r="H2249" s="133">
        <v>0</v>
      </c>
      <c r="I2249" s="20"/>
      <c r="J2249" s="20"/>
      <c r="K2249" s="20"/>
      <c r="L2249" s="20"/>
      <c r="M2249" s="20"/>
      <c r="N2249" s="20"/>
    </row>
    <row r="2250" spans="1:14" x14ac:dyDescent="0.35">
      <c r="A2250" s="214" t="s">
        <v>1820</v>
      </c>
      <c r="B2250" s="214">
        <v>100183</v>
      </c>
      <c r="C2250" s="133" t="s">
        <v>1824</v>
      </c>
      <c r="D2250" s="133" t="s">
        <v>5904</v>
      </c>
      <c r="E2250" s="133" t="s">
        <v>5907</v>
      </c>
      <c r="F2250" s="133" t="s">
        <v>5910</v>
      </c>
      <c r="G2250" s="133">
        <v>116</v>
      </c>
      <c r="H2250" s="133">
        <v>123</v>
      </c>
      <c r="I2250" s="20"/>
      <c r="J2250" s="20"/>
      <c r="K2250" s="20"/>
      <c r="L2250" s="20"/>
      <c r="M2250" s="20"/>
      <c r="N2250" s="20"/>
    </row>
    <row r="2251" spans="1:14" x14ac:dyDescent="0.35">
      <c r="A2251" s="214" t="s">
        <v>1820</v>
      </c>
      <c r="B2251" s="214">
        <v>100190</v>
      </c>
      <c r="C2251" s="133" t="s">
        <v>1825</v>
      </c>
      <c r="D2251" s="133" t="s">
        <v>5904</v>
      </c>
      <c r="E2251" s="133" t="s">
        <v>5907</v>
      </c>
      <c r="F2251" s="133" t="s">
        <v>5910</v>
      </c>
      <c r="G2251" s="133">
        <v>116</v>
      </c>
      <c r="H2251" s="133">
        <v>149</v>
      </c>
      <c r="I2251" s="20"/>
      <c r="J2251" s="20"/>
      <c r="K2251" s="20"/>
      <c r="L2251" s="20"/>
      <c r="M2251" s="20"/>
      <c r="N2251" s="20"/>
    </row>
    <row r="2252" spans="1:14" x14ac:dyDescent="0.35">
      <c r="A2252" s="214" t="s">
        <v>1820</v>
      </c>
      <c r="B2252" s="214">
        <v>100193</v>
      </c>
      <c r="C2252" s="133" t="s">
        <v>1827</v>
      </c>
      <c r="D2252" s="133" t="s">
        <v>5901</v>
      </c>
      <c r="E2252" s="133" t="s">
        <v>5907</v>
      </c>
      <c r="F2252" s="133" t="s">
        <v>5911</v>
      </c>
      <c r="G2252" s="133">
        <v>135</v>
      </c>
      <c r="H2252" s="133">
        <v>0</v>
      </c>
      <c r="I2252" s="20"/>
      <c r="J2252" s="20"/>
      <c r="K2252" s="20"/>
      <c r="L2252" s="20"/>
      <c r="M2252" s="20"/>
      <c r="N2252" s="20"/>
    </row>
    <row r="2253" spans="1:14" x14ac:dyDescent="0.35">
      <c r="A2253" s="214" t="s">
        <v>1820</v>
      </c>
      <c r="B2253" s="214">
        <v>100198</v>
      </c>
      <c r="C2253" s="133" t="s">
        <v>1828</v>
      </c>
      <c r="D2253" s="133" t="s">
        <v>5904</v>
      </c>
      <c r="E2253" s="133" t="s">
        <v>5902</v>
      </c>
      <c r="F2253" s="133" t="s">
        <v>5903</v>
      </c>
      <c r="G2253" s="133">
        <v>0</v>
      </c>
      <c r="H2253" s="133">
        <v>0</v>
      </c>
      <c r="I2253" s="20"/>
      <c r="J2253" s="20"/>
      <c r="K2253" s="20"/>
      <c r="L2253" s="20"/>
      <c r="M2253" s="20"/>
      <c r="N2253" s="20"/>
    </row>
    <row r="2254" spans="1:14" x14ac:dyDescent="0.35">
      <c r="A2254" s="214" t="s">
        <v>1820</v>
      </c>
      <c r="B2254" s="214">
        <v>100199</v>
      </c>
      <c r="C2254" s="133" t="s">
        <v>1829</v>
      </c>
      <c r="D2254" s="133" t="s">
        <v>5904</v>
      </c>
      <c r="E2254" s="133" t="s">
        <v>5902</v>
      </c>
      <c r="F2254" s="133" t="s">
        <v>5903</v>
      </c>
      <c r="G2254" s="133">
        <v>0</v>
      </c>
      <c r="H2254" s="133">
        <v>0</v>
      </c>
      <c r="I2254" s="20"/>
      <c r="J2254" s="20"/>
      <c r="K2254" s="20"/>
      <c r="L2254" s="20"/>
      <c r="M2254" s="20"/>
      <c r="N2254" s="20"/>
    </row>
    <row r="2255" spans="1:14" x14ac:dyDescent="0.35">
      <c r="A2255" s="214" t="s">
        <v>1820</v>
      </c>
      <c r="B2255" s="214">
        <v>100200</v>
      </c>
      <c r="C2255" s="133" t="s">
        <v>1830</v>
      </c>
      <c r="D2255" s="133" t="s">
        <v>5904</v>
      </c>
      <c r="E2255" s="133" t="s">
        <v>5902</v>
      </c>
      <c r="F2255" s="133" t="s">
        <v>5903</v>
      </c>
      <c r="G2255" s="133">
        <v>0</v>
      </c>
      <c r="H2255" s="133">
        <v>0</v>
      </c>
      <c r="I2255" s="20"/>
      <c r="J2255" s="20"/>
      <c r="K2255" s="20"/>
      <c r="L2255" s="20"/>
      <c r="M2255" s="20"/>
      <c r="N2255" s="20"/>
    </row>
    <row r="2256" spans="1:14" x14ac:dyDescent="0.35">
      <c r="A2256" s="214" t="s">
        <v>1820</v>
      </c>
      <c r="B2256" s="214">
        <v>100201</v>
      </c>
      <c r="C2256" s="133" t="s">
        <v>1831</v>
      </c>
      <c r="D2256" s="133" t="s">
        <v>5904</v>
      </c>
      <c r="E2256" s="133" t="s">
        <v>5902</v>
      </c>
      <c r="F2256" s="133" t="s">
        <v>5903</v>
      </c>
      <c r="G2256" s="133">
        <v>0</v>
      </c>
      <c r="H2256" s="133">
        <v>0</v>
      </c>
      <c r="I2256" s="20"/>
      <c r="J2256" s="20"/>
      <c r="K2256" s="20"/>
      <c r="L2256" s="20"/>
      <c r="M2256" s="20"/>
      <c r="N2256" s="20"/>
    </row>
    <row r="2257" spans="1:14" x14ac:dyDescent="0.35">
      <c r="A2257" s="214" t="s">
        <v>1820</v>
      </c>
      <c r="B2257" s="214">
        <v>100202</v>
      </c>
      <c r="C2257" s="133" t="s">
        <v>1832</v>
      </c>
      <c r="D2257" s="133" t="s">
        <v>5904</v>
      </c>
      <c r="E2257" s="133" t="s">
        <v>5902</v>
      </c>
      <c r="F2257" s="133" t="s">
        <v>5903</v>
      </c>
      <c r="G2257" s="133">
        <v>0</v>
      </c>
      <c r="H2257" s="133">
        <v>0</v>
      </c>
      <c r="I2257" s="20"/>
      <c r="J2257" s="20"/>
      <c r="K2257" s="20"/>
      <c r="L2257" s="20"/>
      <c r="M2257" s="20"/>
      <c r="N2257" s="20"/>
    </row>
    <row r="2258" spans="1:14" x14ac:dyDescent="0.35">
      <c r="A2258" s="214" t="s">
        <v>1820</v>
      </c>
      <c r="B2258" s="214">
        <v>100204</v>
      </c>
      <c r="C2258" s="133" t="s">
        <v>6167</v>
      </c>
      <c r="D2258" s="133" t="s">
        <v>5905</v>
      </c>
      <c r="E2258" s="133" t="s">
        <v>5912</v>
      </c>
      <c r="F2258" s="133" t="s">
        <v>5915</v>
      </c>
      <c r="G2258" s="133">
        <v>0</v>
      </c>
      <c r="H2258" s="133">
        <v>5</v>
      </c>
      <c r="I2258" s="20"/>
      <c r="J2258" s="20"/>
      <c r="K2258" s="20"/>
      <c r="L2258" s="20"/>
      <c r="M2258" s="20"/>
      <c r="N2258" s="20"/>
    </row>
    <row r="2259" spans="1:14" x14ac:dyDescent="0.35">
      <c r="A2259" s="214" t="s">
        <v>1820</v>
      </c>
      <c r="B2259" s="214">
        <v>100756</v>
      </c>
      <c r="C2259" s="133" t="s">
        <v>1833</v>
      </c>
      <c r="D2259" s="133" t="s">
        <v>5901</v>
      </c>
      <c r="E2259" s="133" t="s">
        <v>5902</v>
      </c>
      <c r="F2259" s="133" t="s">
        <v>5903</v>
      </c>
      <c r="G2259" s="133">
        <v>0</v>
      </c>
      <c r="H2259" s="133">
        <v>0</v>
      </c>
      <c r="I2259" s="20"/>
      <c r="J2259" s="20"/>
      <c r="K2259" s="20"/>
      <c r="L2259" s="20"/>
      <c r="M2259" s="20"/>
      <c r="N2259" s="20"/>
    </row>
    <row r="2260" spans="1:14" x14ac:dyDescent="0.35">
      <c r="A2260" s="214" t="s">
        <v>1820</v>
      </c>
      <c r="B2260" s="214">
        <v>105135</v>
      </c>
      <c r="C2260" s="133" t="s">
        <v>1834</v>
      </c>
      <c r="D2260" s="133" t="s">
        <v>5904</v>
      </c>
      <c r="E2260" s="133" t="s">
        <v>5907</v>
      </c>
      <c r="F2260" s="133" t="s">
        <v>5908</v>
      </c>
      <c r="G2260" s="133">
        <v>102</v>
      </c>
      <c r="H2260" s="133">
        <v>133</v>
      </c>
      <c r="I2260" s="20"/>
      <c r="J2260" s="20"/>
      <c r="K2260" s="20"/>
      <c r="L2260" s="20"/>
      <c r="M2260" s="20"/>
      <c r="N2260" s="20"/>
    </row>
    <row r="2261" spans="1:14" x14ac:dyDescent="0.35">
      <c r="A2261" s="214" t="s">
        <v>1820</v>
      </c>
      <c r="B2261" s="214">
        <v>132066</v>
      </c>
      <c r="C2261" s="133" t="s">
        <v>1835</v>
      </c>
      <c r="D2261" s="133" t="s">
        <v>5904</v>
      </c>
      <c r="E2261" s="133" t="s">
        <v>5902</v>
      </c>
      <c r="F2261" s="133" t="s">
        <v>5903</v>
      </c>
      <c r="G2261" s="133">
        <v>0</v>
      </c>
      <c r="H2261" s="133">
        <v>0</v>
      </c>
      <c r="I2261" s="20"/>
      <c r="J2261" s="20"/>
      <c r="K2261" s="20"/>
      <c r="L2261" s="20"/>
      <c r="M2261" s="20"/>
      <c r="N2261" s="20"/>
    </row>
    <row r="2262" spans="1:14" x14ac:dyDescent="0.35">
      <c r="A2262" s="214" t="s">
        <v>1820</v>
      </c>
      <c r="B2262" s="214">
        <v>133401</v>
      </c>
      <c r="C2262" s="133" t="s">
        <v>1836</v>
      </c>
      <c r="D2262" s="133" t="s">
        <v>5904</v>
      </c>
      <c r="E2262" s="133" t="s">
        <v>5912</v>
      </c>
      <c r="F2262" s="133" t="s">
        <v>5915</v>
      </c>
      <c r="G2262" s="133">
        <v>0</v>
      </c>
      <c r="H2262" s="133">
        <v>0</v>
      </c>
      <c r="I2262" s="20"/>
      <c r="J2262" s="20"/>
      <c r="K2262" s="20"/>
      <c r="L2262" s="20"/>
      <c r="M2262" s="20"/>
      <c r="N2262" s="20"/>
    </row>
    <row r="2263" spans="1:14" x14ac:dyDescent="0.35">
      <c r="A2263" s="214" t="s">
        <v>1820</v>
      </c>
      <c r="B2263" s="214">
        <v>134402</v>
      </c>
      <c r="C2263" s="133" t="s">
        <v>1837</v>
      </c>
      <c r="D2263" s="133" t="s">
        <v>5904</v>
      </c>
      <c r="E2263" s="133" t="s">
        <v>5902</v>
      </c>
      <c r="F2263" s="133" t="s">
        <v>5903</v>
      </c>
      <c r="G2263" s="133">
        <v>0</v>
      </c>
      <c r="H2263" s="133">
        <v>0</v>
      </c>
      <c r="I2263" s="20"/>
      <c r="J2263" s="20"/>
      <c r="K2263" s="20"/>
      <c r="L2263" s="20"/>
      <c r="M2263" s="20"/>
      <c r="N2263" s="20"/>
    </row>
    <row r="2264" spans="1:14" x14ac:dyDescent="0.35">
      <c r="A2264" s="214" t="s">
        <v>1820</v>
      </c>
      <c r="B2264" s="214">
        <v>134827</v>
      </c>
      <c r="C2264" s="133" t="s">
        <v>1838</v>
      </c>
      <c r="D2264" s="133" t="s">
        <v>5904</v>
      </c>
      <c r="E2264" s="133" t="s">
        <v>5902</v>
      </c>
      <c r="F2264" s="133" t="s">
        <v>5903</v>
      </c>
      <c r="G2264" s="133">
        <v>0</v>
      </c>
      <c r="H2264" s="133">
        <v>0</v>
      </c>
      <c r="I2264" s="20"/>
      <c r="J2264" s="20"/>
      <c r="K2264" s="20"/>
      <c r="L2264" s="20"/>
      <c r="M2264" s="20"/>
      <c r="N2264" s="20"/>
    </row>
    <row r="2265" spans="1:14" x14ac:dyDescent="0.35">
      <c r="A2265" s="214" t="s">
        <v>1820</v>
      </c>
      <c r="B2265" s="214">
        <v>136092</v>
      </c>
      <c r="C2265" s="133" t="s">
        <v>1839</v>
      </c>
      <c r="D2265" s="133" t="s">
        <v>5904</v>
      </c>
      <c r="E2265" s="133" t="s">
        <v>5902</v>
      </c>
      <c r="F2265" s="133" t="s">
        <v>5914</v>
      </c>
      <c r="G2265" s="133">
        <v>0</v>
      </c>
      <c r="H2265" s="133">
        <v>0</v>
      </c>
      <c r="I2265" s="20"/>
      <c r="J2265" s="20"/>
      <c r="K2265" s="20"/>
      <c r="L2265" s="20"/>
      <c r="M2265" s="20"/>
      <c r="N2265" s="20"/>
    </row>
    <row r="2266" spans="1:14" x14ac:dyDescent="0.35">
      <c r="A2266" s="214" t="s">
        <v>1820</v>
      </c>
      <c r="B2266" s="214">
        <v>136100</v>
      </c>
      <c r="C2266" s="133" t="s">
        <v>1840</v>
      </c>
      <c r="D2266" s="133" t="s">
        <v>5904</v>
      </c>
      <c r="E2266" s="133" t="s">
        <v>5902</v>
      </c>
      <c r="F2266" s="133" t="s">
        <v>5903</v>
      </c>
      <c r="G2266" s="133">
        <v>0</v>
      </c>
      <c r="H2266" s="133">
        <v>0</v>
      </c>
      <c r="I2266" s="20"/>
      <c r="J2266" s="20"/>
      <c r="K2266" s="20"/>
      <c r="L2266" s="20"/>
      <c r="M2266" s="20"/>
      <c r="N2266" s="20"/>
    </row>
    <row r="2267" spans="1:14" x14ac:dyDescent="0.35">
      <c r="A2267" s="214" t="s">
        <v>1820</v>
      </c>
      <c r="B2267" s="214">
        <v>138245</v>
      </c>
      <c r="C2267" s="133" t="s">
        <v>6168</v>
      </c>
      <c r="D2267" s="133" t="s">
        <v>5904</v>
      </c>
      <c r="E2267" s="133" t="s">
        <v>5907</v>
      </c>
      <c r="F2267" s="133" t="s">
        <v>5916</v>
      </c>
      <c r="G2267" s="133">
        <v>54</v>
      </c>
      <c r="H2267" s="133">
        <v>69</v>
      </c>
      <c r="I2267" s="20"/>
      <c r="J2267" s="20"/>
      <c r="K2267" s="20"/>
      <c r="L2267" s="20"/>
      <c r="M2267" s="20"/>
      <c r="N2267" s="20"/>
    </row>
    <row r="2268" spans="1:14" x14ac:dyDescent="0.35">
      <c r="A2268" s="214" t="s">
        <v>1820</v>
      </c>
      <c r="B2268" s="214">
        <v>138449</v>
      </c>
      <c r="C2268" s="133" t="s">
        <v>1841</v>
      </c>
      <c r="D2268" s="133" t="s">
        <v>5904</v>
      </c>
      <c r="E2268" s="133" t="s">
        <v>5907</v>
      </c>
      <c r="F2268" s="133" t="s">
        <v>5908</v>
      </c>
      <c r="G2268" s="133">
        <v>74</v>
      </c>
      <c r="H2268" s="133">
        <v>113</v>
      </c>
      <c r="I2268" s="20"/>
      <c r="J2268" s="20"/>
      <c r="K2268" s="20"/>
      <c r="L2268" s="20"/>
      <c r="M2268" s="20"/>
      <c r="N2268" s="20"/>
    </row>
    <row r="2269" spans="1:14" x14ac:dyDescent="0.35">
      <c r="A2269" s="214" t="s">
        <v>1820</v>
      </c>
      <c r="B2269" s="214">
        <v>138547</v>
      </c>
      <c r="C2269" s="133" t="s">
        <v>1842</v>
      </c>
      <c r="D2269" s="133" t="s">
        <v>5904</v>
      </c>
      <c r="E2269" s="133" t="s">
        <v>5912</v>
      </c>
      <c r="F2269" s="133" t="s">
        <v>5920</v>
      </c>
      <c r="G2269" s="133">
        <v>11</v>
      </c>
      <c r="H2269" s="133">
        <v>22</v>
      </c>
      <c r="I2269" s="20"/>
      <c r="J2269" s="20"/>
      <c r="K2269" s="20"/>
      <c r="L2269" s="20"/>
      <c r="M2269" s="20"/>
      <c r="N2269" s="20"/>
    </row>
    <row r="2270" spans="1:14" x14ac:dyDescent="0.35">
      <c r="A2270" s="214" t="s">
        <v>1820</v>
      </c>
      <c r="B2270" s="214">
        <v>138966</v>
      </c>
      <c r="C2270" s="133" t="s">
        <v>1843</v>
      </c>
      <c r="D2270" s="133" t="s">
        <v>5904</v>
      </c>
      <c r="E2270" s="133" t="s">
        <v>5907</v>
      </c>
      <c r="F2270" s="133" t="s">
        <v>5919</v>
      </c>
      <c r="G2270" s="133">
        <v>0</v>
      </c>
      <c r="H2270" s="133">
        <v>0</v>
      </c>
      <c r="I2270" s="20"/>
      <c r="J2270" s="20"/>
      <c r="K2270" s="20"/>
      <c r="L2270" s="20"/>
      <c r="M2270" s="20"/>
      <c r="N2270" s="20"/>
    </row>
    <row r="2271" spans="1:14" x14ac:dyDescent="0.35">
      <c r="A2271" s="214" t="s">
        <v>1820</v>
      </c>
      <c r="B2271" s="214">
        <v>141163</v>
      </c>
      <c r="C2271" s="133" t="s">
        <v>1844</v>
      </c>
      <c r="D2271" s="133" t="s">
        <v>5905</v>
      </c>
      <c r="E2271" s="133" t="s">
        <v>5907</v>
      </c>
      <c r="F2271" s="133" t="s">
        <v>5917</v>
      </c>
      <c r="G2271" s="133">
        <v>0</v>
      </c>
      <c r="H2271" s="133">
        <v>236</v>
      </c>
      <c r="I2271" s="20"/>
      <c r="J2271" s="20"/>
      <c r="K2271" s="20"/>
      <c r="L2271" s="20"/>
      <c r="M2271" s="20"/>
      <c r="N2271" s="20"/>
    </row>
    <row r="2272" spans="1:14" x14ac:dyDescent="0.35">
      <c r="A2272" s="214" t="s">
        <v>1820</v>
      </c>
      <c r="B2272" s="214">
        <v>141309</v>
      </c>
      <c r="C2272" s="133" t="s">
        <v>1845</v>
      </c>
      <c r="D2272" s="133" t="s">
        <v>5904</v>
      </c>
      <c r="E2272" s="133" t="s">
        <v>5907</v>
      </c>
      <c r="F2272" s="133" t="s">
        <v>5917</v>
      </c>
      <c r="G2272" s="133">
        <v>111</v>
      </c>
      <c r="H2272" s="133">
        <v>158</v>
      </c>
      <c r="I2272" s="20"/>
      <c r="J2272" s="20"/>
      <c r="K2272" s="20"/>
      <c r="L2272" s="20"/>
      <c r="M2272" s="20"/>
      <c r="N2272" s="20"/>
    </row>
    <row r="2273" spans="1:14" x14ac:dyDescent="0.35">
      <c r="A2273" s="214" t="s">
        <v>1820</v>
      </c>
      <c r="B2273" s="214">
        <v>141315</v>
      </c>
      <c r="C2273" s="133" t="s">
        <v>1846</v>
      </c>
      <c r="D2273" s="133" t="s">
        <v>5904</v>
      </c>
      <c r="E2273" s="133" t="s">
        <v>5902</v>
      </c>
      <c r="F2273" s="133" t="s">
        <v>5903</v>
      </c>
      <c r="G2273" s="133">
        <v>0</v>
      </c>
      <c r="H2273" s="133">
        <v>0</v>
      </c>
      <c r="I2273" s="20"/>
      <c r="J2273" s="20"/>
      <c r="K2273" s="20"/>
      <c r="L2273" s="20"/>
      <c r="M2273" s="20"/>
      <c r="N2273" s="20"/>
    </row>
    <row r="2274" spans="1:14" x14ac:dyDescent="0.35">
      <c r="A2274" s="214" t="s">
        <v>1820</v>
      </c>
      <c r="B2274" s="214">
        <v>141716</v>
      </c>
      <c r="C2274" s="133" t="s">
        <v>1847</v>
      </c>
      <c r="D2274" s="133" t="s">
        <v>5904</v>
      </c>
      <c r="E2274" s="133" t="s">
        <v>5907</v>
      </c>
      <c r="F2274" s="133" t="s">
        <v>5917</v>
      </c>
      <c r="G2274" s="133">
        <v>59</v>
      </c>
      <c r="H2274" s="133">
        <v>69</v>
      </c>
      <c r="I2274" s="20"/>
      <c r="J2274" s="20"/>
      <c r="K2274" s="20"/>
      <c r="L2274" s="20"/>
      <c r="M2274" s="20"/>
      <c r="N2274" s="20"/>
    </row>
    <row r="2275" spans="1:14" x14ac:dyDescent="0.35">
      <c r="A2275" s="214" t="s">
        <v>1820</v>
      </c>
      <c r="B2275" s="214">
        <v>142608</v>
      </c>
      <c r="C2275" s="133" t="s">
        <v>1848</v>
      </c>
      <c r="D2275" s="133" t="s">
        <v>5904</v>
      </c>
      <c r="E2275" s="133" t="s">
        <v>5907</v>
      </c>
      <c r="F2275" s="133" t="s">
        <v>5916</v>
      </c>
      <c r="G2275" s="133">
        <v>0</v>
      </c>
      <c r="H2275" s="133">
        <v>0</v>
      </c>
      <c r="I2275" s="20"/>
      <c r="J2275" s="20"/>
      <c r="K2275" s="20"/>
      <c r="L2275" s="20"/>
      <c r="M2275" s="20"/>
      <c r="N2275" s="20"/>
    </row>
    <row r="2276" spans="1:14" x14ac:dyDescent="0.35">
      <c r="A2276" s="214" t="s">
        <v>1820</v>
      </c>
      <c r="B2276" s="214">
        <v>143595</v>
      </c>
      <c r="C2276" s="133" t="s">
        <v>1849</v>
      </c>
      <c r="D2276" s="133" t="s">
        <v>5904</v>
      </c>
      <c r="E2276" s="133" t="s">
        <v>5912</v>
      </c>
      <c r="F2276" s="133" t="s">
        <v>5920</v>
      </c>
      <c r="G2276" s="133">
        <v>5</v>
      </c>
      <c r="H2276" s="133">
        <v>7</v>
      </c>
      <c r="I2276" s="20"/>
      <c r="J2276" s="20"/>
      <c r="K2276" s="20"/>
      <c r="L2276" s="20"/>
      <c r="M2276" s="20"/>
      <c r="N2276" s="20"/>
    </row>
    <row r="2277" spans="1:14" x14ac:dyDescent="0.35">
      <c r="A2277" s="214" t="s">
        <v>1820</v>
      </c>
      <c r="B2277" s="214">
        <v>143686</v>
      </c>
      <c r="C2277" s="133" t="s">
        <v>6521</v>
      </c>
      <c r="D2277" s="133" t="s">
        <v>5901</v>
      </c>
      <c r="E2277" s="133" t="s">
        <v>5907</v>
      </c>
      <c r="F2277" s="133" t="s">
        <v>5916</v>
      </c>
      <c r="G2277" s="133">
        <v>236</v>
      </c>
      <c r="H2277" s="133">
        <v>0</v>
      </c>
      <c r="I2277" s="20"/>
      <c r="J2277" s="20"/>
      <c r="K2277" s="20"/>
      <c r="L2277" s="20"/>
      <c r="M2277" s="20"/>
      <c r="N2277" s="20"/>
    </row>
    <row r="2278" spans="1:14" x14ac:dyDescent="0.35">
      <c r="A2278" s="214" t="s">
        <v>1820</v>
      </c>
      <c r="B2278" s="214">
        <v>143927</v>
      </c>
      <c r="C2278" s="133" t="s">
        <v>1850</v>
      </c>
      <c r="D2278" s="133" t="s">
        <v>5904</v>
      </c>
      <c r="E2278" s="133" t="s">
        <v>5907</v>
      </c>
      <c r="F2278" s="133" t="s">
        <v>5916</v>
      </c>
      <c r="G2278" s="133">
        <v>64</v>
      </c>
      <c r="H2278" s="133">
        <v>83</v>
      </c>
      <c r="I2278" s="20"/>
      <c r="J2278" s="20"/>
      <c r="K2278" s="20"/>
      <c r="L2278" s="20"/>
      <c r="M2278" s="20"/>
      <c r="N2278" s="20"/>
    </row>
    <row r="2279" spans="1:14" x14ac:dyDescent="0.35">
      <c r="A2279" s="214" t="s">
        <v>1820</v>
      </c>
      <c r="B2279" s="214">
        <v>145315</v>
      </c>
      <c r="C2279" s="133" t="s">
        <v>6169</v>
      </c>
      <c r="D2279" s="133" t="s">
        <v>5904</v>
      </c>
      <c r="E2279" s="133" t="s">
        <v>5907</v>
      </c>
      <c r="F2279" s="133" t="s">
        <v>5908</v>
      </c>
      <c r="G2279" s="133">
        <v>67</v>
      </c>
      <c r="H2279" s="133">
        <v>62</v>
      </c>
      <c r="I2279" s="20"/>
      <c r="J2279" s="20"/>
      <c r="K2279" s="20"/>
      <c r="L2279" s="20"/>
      <c r="M2279" s="20"/>
      <c r="N2279" s="20"/>
    </row>
    <row r="2280" spans="1:14" x14ac:dyDescent="0.35">
      <c r="A2280" s="214" t="s">
        <v>1820</v>
      </c>
      <c r="B2280" s="214">
        <v>145895</v>
      </c>
      <c r="C2280" s="133" t="s">
        <v>6170</v>
      </c>
      <c r="D2280" s="133" t="s">
        <v>5904</v>
      </c>
      <c r="E2280" s="133" t="s">
        <v>5907</v>
      </c>
      <c r="F2280" s="133" t="s">
        <v>5916</v>
      </c>
      <c r="G2280" s="133">
        <v>79</v>
      </c>
      <c r="H2280" s="133">
        <v>100</v>
      </c>
      <c r="I2280" s="20"/>
      <c r="J2280" s="20"/>
      <c r="K2280" s="20"/>
      <c r="L2280" s="20"/>
      <c r="M2280" s="20"/>
      <c r="N2280" s="20"/>
    </row>
    <row r="2281" spans="1:14" x14ac:dyDescent="0.35">
      <c r="A2281" s="214" t="s">
        <v>1820</v>
      </c>
      <c r="B2281" s="214">
        <v>147199</v>
      </c>
      <c r="C2281" s="133" t="s">
        <v>6522</v>
      </c>
      <c r="D2281" s="133" t="s">
        <v>5904</v>
      </c>
      <c r="E2281" s="133" t="s">
        <v>5902</v>
      </c>
      <c r="F2281" s="133" t="s">
        <v>5914</v>
      </c>
      <c r="G2281" s="133">
        <v>0</v>
      </c>
      <c r="H2281" s="133">
        <v>0</v>
      </c>
      <c r="I2281" s="20"/>
      <c r="J2281" s="20"/>
      <c r="K2281" s="20"/>
      <c r="L2281" s="20"/>
      <c r="M2281" s="20"/>
      <c r="N2281" s="20"/>
    </row>
    <row r="2282" spans="1:14" x14ac:dyDescent="0.35">
      <c r="A2282" s="214" t="s">
        <v>1820</v>
      </c>
      <c r="B2282" s="214">
        <v>147439</v>
      </c>
      <c r="C2282" s="133" t="s">
        <v>1826</v>
      </c>
      <c r="D2282" s="133" t="s">
        <v>5904</v>
      </c>
      <c r="E2282" s="133" t="s">
        <v>5907</v>
      </c>
      <c r="F2282" s="133" t="s">
        <v>5908</v>
      </c>
      <c r="G2282" s="133">
        <v>64</v>
      </c>
      <c r="H2282" s="133">
        <v>92</v>
      </c>
      <c r="I2282" s="20"/>
      <c r="J2282" s="20"/>
      <c r="K2282" s="20"/>
      <c r="L2282" s="20"/>
      <c r="M2282" s="20"/>
      <c r="N2282" s="20"/>
    </row>
    <row r="2283" spans="1:14" x14ac:dyDescent="0.35">
      <c r="A2283" s="214" t="s">
        <v>1820</v>
      </c>
      <c r="B2283" s="214">
        <v>147681</v>
      </c>
      <c r="C2283" s="133" t="s">
        <v>7056</v>
      </c>
      <c r="D2283" s="133" t="s">
        <v>5904</v>
      </c>
      <c r="E2283" s="133" t="s">
        <v>5902</v>
      </c>
      <c r="F2283" s="133" t="s">
        <v>5903</v>
      </c>
      <c r="G2283" s="133">
        <v>0</v>
      </c>
      <c r="H2283" s="133">
        <v>0</v>
      </c>
      <c r="I2283" s="20"/>
      <c r="J2283" s="20"/>
      <c r="K2283" s="20"/>
      <c r="L2283" s="20"/>
      <c r="M2283" s="20"/>
      <c r="N2283" s="20"/>
    </row>
    <row r="2284" spans="1:14" x14ac:dyDescent="0.35">
      <c r="A2284" s="214" t="s">
        <v>1820</v>
      </c>
      <c r="B2284" s="214">
        <v>147913</v>
      </c>
      <c r="C2284" s="133" t="s">
        <v>7057</v>
      </c>
      <c r="D2284" s="133" t="s">
        <v>5904</v>
      </c>
      <c r="E2284" s="133" t="s">
        <v>5902</v>
      </c>
      <c r="F2284" s="133" t="s">
        <v>5903</v>
      </c>
      <c r="G2284" s="133">
        <v>0</v>
      </c>
      <c r="H2284" s="133">
        <v>0</v>
      </c>
      <c r="I2284" s="20"/>
      <c r="J2284" s="20"/>
      <c r="K2284" s="20"/>
      <c r="L2284" s="20"/>
      <c r="M2284" s="20"/>
      <c r="N2284" s="20"/>
    </row>
    <row r="2285" spans="1:14" x14ac:dyDescent="0.35">
      <c r="A2285" s="214" t="s">
        <v>1851</v>
      </c>
      <c r="B2285" s="214">
        <v>100277</v>
      </c>
      <c r="C2285" s="133" t="s">
        <v>1852</v>
      </c>
      <c r="D2285" s="133" t="s">
        <v>5904</v>
      </c>
      <c r="E2285" s="133" t="s">
        <v>5907</v>
      </c>
      <c r="F2285" s="133" t="s">
        <v>5910</v>
      </c>
      <c r="G2285" s="133">
        <v>80</v>
      </c>
      <c r="H2285" s="133">
        <v>111</v>
      </c>
      <c r="I2285" s="20"/>
      <c r="J2285" s="20"/>
      <c r="K2285" s="20"/>
      <c r="L2285" s="20"/>
      <c r="M2285" s="20"/>
      <c r="N2285" s="20"/>
    </row>
    <row r="2286" spans="1:14" x14ac:dyDescent="0.35">
      <c r="A2286" s="214" t="s">
        <v>1851</v>
      </c>
      <c r="B2286" s="214">
        <v>100279</v>
      </c>
      <c r="C2286" s="133" t="s">
        <v>1853</v>
      </c>
      <c r="D2286" s="133" t="s">
        <v>5904</v>
      </c>
      <c r="E2286" s="133" t="s">
        <v>5907</v>
      </c>
      <c r="F2286" s="133" t="s">
        <v>5910</v>
      </c>
      <c r="G2286" s="133">
        <v>105</v>
      </c>
      <c r="H2286" s="133">
        <v>149</v>
      </c>
      <c r="I2286" s="20"/>
      <c r="J2286" s="20"/>
      <c r="K2286" s="20"/>
      <c r="L2286" s="20"/>
      <c r="M2286" s="20"/>
      <c r="N2286" s="20"/>
    </row>
    <row r="2287" spans="1:14" x14ac:dyDescent="0.35">
      <c r="A2287" s="214" t="s">
        <v>1851</v>
      </c>
      <c r="B2287" s="214">
        <v>100282</v>
      </c>
      <c r="C2287" s="133" t="s">
        <v>2787</v>
      </c>
      <c r="D2287" s="133" t="s">
        <v>5901</v>
      </c>
      <c r="E2287" s="133" t="s">
        <v>5907</v>
      </c>
      <c r="F2287" s="133" t="s">
        <v>5911</v>
      </c>
      <c r="G2287" s="133">
        <v>120</v>
      </c>
      <c r="H2287" s="133">
        <v>0</v>
      </c>
      <c r="I2287" s="20"/>
      <c r="J2287" s="20"/>
      <c r="K2287" s="20"/>
      <c r="L2287" s="20"/>
      <c r="M2287" s="20"/>
      <c r="N2287" s="20"/>
    </row>
    <row r="2288" spans="1:14" x14ac:dyDescent="0.35">
      <c r="A2288" s="214" t="s">
        <v>1851</v>
      </c>
      <c r="B2288" s="214">
        <v>100284</v>
      </c>
      <c r="C2288" s="133" t="s">
        <v>1854</v>
      </c>
      <c r="D2288" s="133" t="s">
        <v>5904</v>
      </c>
      <c r="E2288" s="133" t="s">
        <v>5907</v>
      </c>
      <c r="F2288" s="133" t="s">
        <v>5911</v>
      </c>
      <c r="G2288" s="133">
        <v>66</v>
      </c>
      <c r="H2288" s="133">
        <v>102</v>
      </c>
      <c r="I2288" s="20"/>
      <c r="J2288" s="20"/>
      <c r="K2288" s="20"/>
      <c r="L2288" s="20"/>
      <c r="M2288" s="20"/>
      <c r="N2288" s="20"/>
    </row>
    <row r="2289" spans="1:14" x14ac:dyDescent="0.35">
      <c r="A2289" s="214" t="s">
        <v>1851</v>
      </c>
      <c r="B2289" s="214">
        <v>100285</v>
      </c>
      <c r="C2289" s="133" t="s">
        <v>1855</v>
      </c>
      <c r="D2289" s="133" t="s">
        <v>5904</v>
      </c>
      <c r="E2289" s="133" t="s">
        <v>5907</v>
      </c>
      <c r="F2289" s="133" t="s">
        <v>5911</v>
      </c>
      <c r="G2289" s="133">
        <v>88</v>
      </c>
      <c r="H2289" s="133">
        <v>96</v>
      </c>
      <c r="I2289" s="20"/>
      <c r="J2289" s="20"/>
      <c r="K2289" s="20"/>
      <c r="L2289" s="20"/>
      <c r="M2289" s="20"/>
      <c r="N2289" s="20"/>
    </row>
    <row r="2290" spans="1:14" x14ac:dyDescent="0.35">
      <c r="A2290" s="214" t="s">
        <v>1851</v>
      </c>
      <c r="B2290" s="214">
        <v>100287</v>
      </c>
      <c r="C2290" s="133" t="s">
        <v>1856</v>
      </c>
      <c r="D2290" s="133" t="s">
        <v>5905</v>
      </c>
      <c r="E2290" s="133" t="s">
        <v>5902</v>
      </c>
      <c r="F2290" s="133" t="s">
        <v>5903</v>
      </c>
      <c r="G2290" s="133">
        <v>0</v>
      </c>
      <c r="H2290" s="133">
        <v>0</v>
      </c>
      <c r="I2290" s="20"/>
      <c r="J2290" s="20"/>
      <c r="K2290" s="20"/>
      <c r="L2290" s="20"/>
      <c r="M2290" s="20"/>
      <c r="N2290" s="20"/>
    </row>
    <row r="2291" spans="1:14" x14ac:dyDescent="0.35">
      <c r="A2291" s="214" t="s">
        <v>1851</v>
      </c>
      <c r="B2291" s="214">
        <v>100289</v>
      </c>
      <c r="C2291" s="133" t="s">
        <v>1857</v>
      </c>
      <c r="D2291" s="133" t="s">
        <v>5905</v>
      </c>
      <c r="E2291" s="133" t="s">
        <v>5902</v>
      </c>
      <c r="F2291" s="133" t="s">
        <v>5903</v>
      </c>
      <c r="G2291" s="133">
        <v>0</v>
      </c>
      <c r="H2291" s="133">
        <v>0</v>
      </c>
      <c r="I2291" s="20"/>
      <c r="J2291" s="20"/>
      <c r="K2291" s="20"/>
      <c r="L2291" s="20"/>
      <c r="M2291" s="20"/>
      <c r="N2291" s="20"/>
    </row>
    <row r="2292" spans="1:14" x14ac:dyDescent="0.35">
      <c r="A2292" s="214" t="s">
        <v>1851</v>
      </c>
      <c r="B2292" s="214">
        <v>100291</v>
      </c>
      <c r="C2292" s="133" t="s">
        <v>1858</v>
      </c>
      <c r="D2292" s="133" t="s">
        <v>5901</v>
      </c>
      <c r="E2292" s="133" t="s">
        <v>5902</v>
      </c>
      <c r="F2292" s="133" t="s">
        <v>5903</v>
      </c>
      <c r="G2292" s="133">
        <v>0</v>
      </c>
      <c r="H2292" s="133">
        <v>0</v>
      </c>
      <c r="I2292" s="20"/>
      <c r="J2292" s="20"/>
      <c r="K2292" s="20"/>
      <c r="L2292" s="20"/>
      <c r="M2292" s="20"/>
      <c r="N2292" s="20"/>
    </row>
    <row r="2293" spans="1:14" x14ac:dyDescent="0.35">
      <c r="A2293" s="214" t="s">
        <v>1851</v>
      </c>
      <c r="B2293" s="214">
        <v>100293</v>
      </c>
      <c r="C2293" s="133" t="s">
        <v>7058</v>
      </c>
      <c r="D2293" s="133" t="s">
        <v>5904</v>
      </c>
      <c r="E2293" s="133" t="s">
        <v>5902</v>
      </c>
      <c r="F2293" s="133" t="s">
        <v>5903</v>
      </c>
      <c r="G2293" s="133">
        <v>0</v>
      </c>
      <c r="H2293" s="133">
        <v>0</v>
      </c>
      <c r="I2293" s="20"/>
      <c r="J2293" s="20"/>
      <c r="K2293" s="20"/>
      <c r="L2293" s="20"/>
      <c r="M2293" s="20"/>
      <c r="N2293" s="20"/>
    </row>
    <row r="2294" spans="1:14" x14ac:dyDescent="0.35">
      <c r="A2294" s="214" t="s">
        <v>1851</v>
      </c>
      <c r="B2294" s="214">
        <v>100294</v>
      </c>
      <c r="C2294" s="133" t="s">
        <v>6531</v>
      </c>
      <c r="D2294" s="133" t="s">
        <v>5905</v>
      </c>
      <c r="E2294" s="133" t="s">
        <v>5902</v>
      </c>
      <c r="F2294" s="133" t="s">
        <v>5903</v>
      </c>
      <c r="G2294" s="133">
        <v>0</v>
      </c>
      <c r="H2294" s="133">
        <v>0</v>
      </c>
      <c r="I2294" s="20"/>
      <c r="J2294" s="20"/>
      <c r="K2294" s="20"/>
      <c r="L2294" s="20"/>
      <c r="M2294" s="20"/>
      <c r="N2294" s="20"/>
    </row>
    <row r="2295" spans="1:14" x14ac:dyDescent="0.35">
      <c r="A2295" s="214" t="s">
        <v>1851</v>
      </c>
      <c r="B2295" s="214">
        <v>100295</v>
      </c>
      <c r="C2295" s="133" t="s">
        <v>7059</v>
      </c>
      <c r="D2295" s="133" t="s">
        <v>5901</v>
      </c>
      <c r="E2295" s="133" t="s">
        <v>5902</v>
      </c>
      <c r="F2295" s="133" t="s">
        <v>5903</v>
      </c>
      <c r="G2295" s="133">
        <v>0</v>
      </c>
      <c r="H2295" s="133">
        <v>0</v>
      </c>
      <c r="I2295" s="20"/>
      <c r="J2295" s="20"/>
      <c r="K2295" s="20"/>
      <c r="L2295" s="20"/>
      <c r="M2295" s="20"/>
      <c r="N2295" s="20"/>
    </row>
    <row r="2296" spans="1:14" x14ac:dyDescent="0.35">
      <c r="A2296" s="214" t="s">
        <v>1851</v>
      </c>
      <c r="B2296" s="214">
        <v>100296</v>
      </c>
      <c r="C2296" s="133" t="s">
        <v>1859</v>
      </c>
      <c r="D2296" s="133" t="s">
        <v>5905</v>
      </c>
      <c r="E2296" s="133" t="s">
        <v>5902</v>
      </c>
      <c r="F2296" s="133" t="s">
        <v>5903</v>
      </c>
      <c r="G2296" s="133">
        <v>0</v>
      </c>
      <c r="H2296" s="133">
        <v>0</v>
      </c>
      <c r="I2296" s="20"/>
      <c r="J2296" s="20"/>
      <c r="K2296" s="20"/>
      <c r="L2296" s="20"/>
      <c r="M2296" s="20"/>
      <c r="N2296" s="20"/>
    </row>
    <row r="2297" spans="1:14" x14ac:dyDescent="0.35">
      <c r="A2297" s="214" t="s">
        <v>1851</v>
      </c>
      <c r="B2297" s="214">
        <v>100298</v>
      </c>
      <c r="C2297" s="133" t="s">
        <v>7060</v>
      </c>
      <c r="D2297" s="133" t="s">
        <v>5905</v>
      </c>
      <c r="E2297" s="133" t="s">
        <v>5902</v>
      </c>
      <c r="F2297" s="133" t="s">
        <v>5903</v>
      </c>
      <c r="G2297" s="133">
        <v>0</v>
      </c>
      <c r="H2297" s="133">
        <v>0</v>
      </c>
      <c r="I2297" s="20"/>
      <c r="J2297" s="20"/>
      <c r="K2297" s="20"/>
      <c r="L2297" s="20"/>
      <c r="M2297" s="20"/>
      <c r="N2297" s="20"/>
    </row>
    <row r="2298" spans="1:14" x14ac:dyDescent="0.35">
      <c r="A2298" s="214" t="s">
        <v>1851</v>
      </c>
      <c r="B2298" s="214">
        <v>100299</v>
      </c>
      <c r="C2298" s="133" t="s">
        <v>6524</v>
      </c>
      <c r="D2298" s="133" t="s">
        <v>5905</v>
      </c>
      <c r="E2298" s="133" t="s">
        <v>5902</v>
      </c>
      <c r="F2298" s="133" t="s">
        <v>5903</v>
      </c>
      <c r="G2298" s="133">
        <v>0</v>
      </c>
      <c r="H2298" s="133">
        <v>0</v>
      </c>
      <c r="I2298" s="20"/>
      <c r="J2298" s="20"/>
      <c r="K2298" s="20"/>
      <c r="L2298" s="20"/>
      <c r="M2298" s="20"/>
      <c r="N2298" s="20"/>
    </row>
    <row r="2299" spans="1:14" x14ac:dyDescent="0.35">
      <c r="A2299" s="214" t="s">
        <v>1851</v>
      </c>
      <c r="B2299" s="214">
        <v>100300</v>
      </c>
      <c r="C2299" s="133" t="s">
        <v>1860</v>
      </c>
      <c r="D2299" s="133" t="s">
        <v>5901</v>
      </c>
      <c r="E2299" s="133" t="s">
        <v>5902</v>
      </c>
      <c r="F2299" s="133" t="s">
        <v>5903</v>
      </c>
      <c r="G2299" s="133">
        <v>0</v>
      </c>
      <c r="H2299" s="133">
        <v>0</v>
      </c>
      <c r="I2299" s="20"/>
      <c r="J2299" s="20"/>
      <c r="K2299" s="20"/>
      <c r="L2299" s="20"/>
      <c r="M2299" s="20"/>
      <c r="N2299" s="20"/>
    </row>
    <row r="2300" spans="1:14" x14ac:dyDescent="0.35">
      <c r="A2300" s="214" t="s">
        <v>1851</v>
      </c>
      <c r="B2300" s="214">
        <v>100307</v>
      </c>
      <c r="C2300" s="133" t="s">
        <v>1861</v>
      </c>
      <c r="D2300" s="133" t="s">
        <v>5904</v>
      </c>
      <c r="E2300" s="133" t="s">
        <v>5912</v>
      </c>
      <c r="F2300" s="133" t="s">
        <v>5915</v>
      </c>
      <c r="G2300" s="133">
        <v>6</v>
      </c>
      <c r="H2300" s="133">
        <v>19</v>
      </c>
      <c r="I2300" s="20"/>
      <c r="J2300" s="20"/>
      <c r="K2300" s="20"/>
      <c r="L2300" s="20"/>
      <c r="M2300" s="20"/>
      <c r="N2300" s="20"/>
    </row>
    <row r="2301" spans="1:14" x14ac:dyDescent="0.35">
      <c r="A2301" s="214" t="s">
        <v>1851</v>
      </c>
      <c r="B2301" s="214">
        <v>100311</v>
      </c>
      <c r="C2301" s="133" t="s">
        <v>1862</v>
      </c>
      <c r="D2301" s="133" t="s">
        <v>5904</v>
      </c>
      <c r="E2301" s="133" t="s">
        <v>5912</v>
      </c>
      <c r="F2301" s="133" t="s">
        <v>5915</v>
      </c>
      <c r="G2301" s="133">
        <v>2</v>
      </c>
      <c r="H2301" s="133">
        <v>15</v>
      </c>
      <c r="I2301" s="20"/>
      <c r="J2301" s="20"/>
      <c r="K2301" s="20"/>
      <c r="L2301" s="20"/>
      <c r="M2301" s="20"/>
      <c r="N2301" s="20"/>
    </row>
    <row r="2302" spans="1:14" x14ac:dyDescent="0.35">
      <c r="A2302" s="214" t="s">
        <v>1851</v>
      </c>
      <c r="B2302" s="214">
        <v>100312</v>
      </c>
      <c r="C2302" s="133" t="s">
        <v>1863</v>
      </c>
      <c r="D2302" s="133" t="s">
        <v>5904</v>
      </c>
      <c r="E2302" s="133" t="s">
        <v>5912</v>
      </c>
      <c r="F2302" s="133" t="s">
        <v>5915</v>
      </c>
      <c r="G2302" s="133">
        <v>6</v>
      </c>
      <c r="H2302" s="133">
        <v>7</v>
      </c>
      <c r="I2302" s="20"/>
      <c r="J2302" s="20"/>
      <c r="K2302" s="20"/>
      <c r="L2302" s="20"/>
      <c r="M2302" s="20"/>
      <c r="N2302" s="20"/>
    </row>
    <row r="2303" spans="1:14" x14ac:dyDescent="0.35">
      <c r="A2303" s="214" t="s">
        <v>1851</v>
      </c>
      <c r="B2303" s="214">
        <v>102171</v>
      </c>
      <c r="C2303" s="133" t="s">
        <v>1864</v>
      </c>
      <c r="D2303" s="133" t="s">
        <v>5901</v>
      </c>
      <c r="E2303" s="133" t="s">
        <v>5902</v>
      </c>
      <c r="F2303" s="133" t="s">
        <v>5903</v>
      </c>
      <c r="G2303" s="133">
        <v>0</v>
      </c>
      <c r="H2303" s="133">
        <v>0</v>
      </c>
      <c r="I2303" s="20"/>
      <c r="J2303" s="20"/>
      <c r="K2303" s="20"/>
      <c r="L2303" s="20"/>
      <c r="M2303" s="20"/>
      <c r="N2303" s="20"/>
    </row>
    <row r="2304" spans="1:14" x14ac:dyDescent="0.35">
      <c r="A2304" s="214" t="s">
        <v>1851</v>
      </c>
      <c r="B2304" s="214">
        <v>131062</v>
      </c>
      <c r="C2304" s="133" t="s">
        <v>1865</v>
      </c>
      <c r="D2304" s="133" t="s">
        <v>5904</v>
      </c>
      <c r="E2304" s="133" t="s">
        <v>5907</v>
      </c>
      <c r="F2304" s="133" t="s">
        <v>5908</v>
      </c>
      <c r="G2304" s="133">
        <v>80</v>
      </c>
      <c r="H2304" s="133">
        <v>103</v>
      </c>
      <c r="I2304" s="20"/>
      <c r="J2304" s="20"/>
      <c r="K2304" s="20"/>
      <c r="L2304" s="20"/>
      <c r="M2304" s="20"/>
      <c r="N2304" s="20"/>
    </row>
    <row r="2305" spans="1:14" x14ac:dyDescent="0.35">
      <c r="A2305" s="214" t="s">
        <v>1851</v>
      </c>
      <c r="B2305" s="214">
        <v>131170</v>
      </c>
      <c r="C2305" s="133" t="s">
        <v>6525</v>
      </c>
      <c r="D2305" s="133" t="s">
        <v>5905</v>
      </c>
      <c r="E2305" s="133" t="s">
        <v>5902</v>
      </c>
      <c r="F2305" s="133" t="s">
        <v>5903</v>
      </c>
      <c r="G2305" s="133">
        <v>0</v>
      </c>
      <c r="H2305" s="133">
        <v>0</v>
      </c>
      <c r="I2305" s="20"/>
      <c r="J2305" s="20"/>
      <c r="K2305" s="20"/>
      <c r="L2305" s="20"/>
      <c r="M2305" s="20"/>
      <c r="N2305" s="20"/>
    </row>
    <row r="2306" spans="1:14" x14ac:dyDescent="0.35">
      <c r="A2306" s="214" t="s">
        <v>1851</v>
      </c>
      <c r="B2306" s="214">
        <v>131342</v>
      </c>
      <c r="C2306" s="133" t="s">
        <v>1866</v>
      </c>
      <c r="D2306" s="133" t="s">
        <v>5901</v>
      </c>
      <c r="E2306" s="133" t="s">
        <v>5902</v>
      </c>
      <c r="F2306" s="133" t="s">
        <v>5903</v>
      </c>
      <c r="G2306" s="133">
        <v>0</v>
      </c>
      <c r="H2306" s="133">
        <v>0</v>
      </c>
      <c r="I2306" s="20"/>
      <c r="J2306" s="20"/>
      <c r="K2306" s="20"/>
      <c r="L2306" s="20"/>
      <c r="M2306" s="20"/>
      <c r="N2306" s="20"/>
    </row>
    <row r="2307" spans="1:14" x14ac:dyDescent="0.35">
      <c r="A2307" s="214" t="s">
        <v>1851</v>
      </c>
      <c r="B2307" s="214">
        <v>131343</v>
      </c>
      <c r="C2307" s="133" t="s">
        <v>6526</v>
      </c>
      <c r="D2307" s="133" t="s">
        <v>5904</v>
      </c>
      <c r="E2307" s="133" t="s">
        <v>5902</v>
      </c>
      <c r="F2307" s="133" t="s">
        <v>5903</v>
      </c>
      <c r="G2307" s="133">
        <v>0</v>
      </c>
      <c r="H2307" s="133">
        <v>0</v>
      </c>
      <c r="I2307" s="20"/>
      <c r="J2307" s="20"/>
      <c r="K2307" s="20"/>
      <c r="L2307" s="20"/>
      <c r="M2307" s="20"/>
      <c r="N2307" s="20"/>
    </row>
    <row r="2308" spans="1:14" x14ac:dyDescent="0.35">
      <c r="A2308" s="214" t="s">
        <v>1851</v>
      </c>
      <c r="B2308" s="214">
        <v>131609</v>
      </c>
      <c r="C2308" s="133" t="s">
        <v>1867</v>
      </c>
      <c r="D2308" s="133" t="s">
        <v>5904</v>
      </c>
      <c r="E2308" s="133" t="s">
        <v>5907</v>
      </c>
      <c r="F2308" s="133" t="s">
        <v>5908</v>
      </c>
      <c r="G2308" s="133">
        <v>92</v>
      </c>
      <c r="H2308" s="133">
        <v>96</v>
      </c>
      <c r="I2308" s="20"/>
      <c r="J2308" s="20"/>
      <c r="K2308" s="20"/>
      <c r="L2308" s="20"/>
      <c r="M2308" s="20"/>
      <c r="N2308" s="20"/>
    </row>
    <row r="2309" spans="1:14" x14ac:dyDescent="0.35">
      <c r="A2309" s="214" t="s">
        <v>1851</v>
      </c>
      <c r="B2309" s="214">
        <v>132736</v>
      </c>
      <c r="C2309" s="133" t="s">
        <v>1868</v>
      </c>
      <c r="D2309" s="133" t="s">
        <v>5905</v>
      </c>
      <c r="E2309" s="133" t="s">
        <v>5902</v>
      </c>
      <c r="F2309" s="133" t="s">
        <v>5903</v>
      </c>
      <c r="G2309" s="133">
        <v>0</v>
      </c>
      <c r="H2309" s="133">
        <v>0</v>
      </c>
      <c r="I2309" s="20"/>
      <c r="J2309" s="20"/>
      <c r="K2309" s="20"/>
      <c r="L2309" s="20"/>
      <c r="M2309" s="20"/>
      <c r="N2309" s="20"/>
    </row>
    <row r="2310" spans="1:14" x14ac:dyDescent="0.35">
      <c r="A2310" s="214" t="s">
        <v>1851</v>
      </c>
      <c r="B2310" s="214">
        <v>132791</v>
      </c>
      <c r="C2310" s="133" t="s">
        <v>1869</v>
      </c>
      <c r="D2310" s="133" t="s">
        <v>5904</v>
      </c>
      <c r="E2310" s="133" t="s">
        <v>5902</v>
      </c>
      <c r="F2310" s="133" t="s">
        <v>5903</v>
      </c>
      <c r="G2310" s="133">
        <v>0</v>
      </c>
      <c r="H2310" s="133">
        <v>0</v>
      </c>
      <c r="I2310" s="20"/>
      <c r="J2310" s="20"/>
      <c r="K2310" s="20"/>
      <c r="L2310" s="20"/>
      <c r="M2310" s="20"/>
      <c r="N2310" s="20"/>
    </row>
    <row r="2311" spans="1:14" x14ac:dyDescent="0.35">
      <c r="A2311" s="214" t="s">
        <v>1851</v>
      </c>
      <c r="B2311" s="214">
        <v>133439</v>
      </c>
      <c r="C2311" s="133" t="s">
        <v>1870</v>
      </c>
      <c r="D2311" s="133" t="s">
        <v>5904</v>
      </c>
      <c r="E2311" s="133" t="s">
        <v>5902</v>
      </c>
      <c r="F2311" s="133" t="s">
        <v>5914</v>
      </c>
      <c r="G2311" s="133">
        <v>0</v>
      </c>
      <c r="H2311" s="133">
        <v>0</v>
      </c>
      <c r="I2311" s="20"/>
      <c r="J2311" s="20"/>
      <c r="K2311" s="20"/>
      <c r="L2311" s="20"/>
      <c r="M2311" s="20"/>
      <c r="N2311" s="20"/>
    </row>
    <row r="2312" spans="1:14" x14ac:dyDescent="0.35">
      <c r="A2312" s="214" t="s">
        <v>1851</v>
      </c>
      <c r="B2312" s="214">
        <v>133449</v>
      </c>
      <c r="C2312" s="133" t="s">
        <v>1871</v>
      </c>
      <c r="D2312" s="133" t="s">
        <v>5904</v>
      </c>
      <c r="E2312" s="133" t="s">
        <v>5902</v>
      </c>
      <c r="F2312" s="133" t="s">
        <v>5903</v>
      </c>
      <c r="G2312" s="133">
        <v>0</v>
      </c>
      <c r="H2312" s="133">
        <v>0</v>
      </c>
      <c r="I2312" s="20"/>
      <c r="J2312" s="20"/>
      <c r="K2312" s="20"/>
      <c r="L2312" s="20"/>
      <c r="M2312" s="20"/>
      <c r="N2312" s="20"/>
    </row>
    <row r="2313" spans="1:14" x14ac:dyDescent="0.35">
      <c r="A2313" s="214" t="s">
        <v>1851</v>
      </c>
      <c r="B2313" s="214">
        <v>133599</v>
      </c>
      <c r="C2313" s="133" t="s">
        <v>1872</v>
      </c>
      <c r="D2313" s="133" t="s">
        <v>5901</v>
      </c>
      <c r="E2313" s="133" t="s">
        <v>5907</v>
      </c>
      <c r="F2313" s="133" t="s">
        <v>5911</v>
      </c>
      <c r="G2313" s="133">
        <v>82</v>
      </c>
      <c r="H2313" s="133">
        <v>0</v>
      </c>
      <c r="I2313" s="20"/>
      <c r="J2313" s="20"/>
      <c r="K2313" s="20"/>
      <c r="L2313" s="20"/>
      <c r="M2313" s="20"/>
      <c r="N2313" s="20"/>
    </row>
    <row r="2314" spans="1:14" x14ac:dyDescent="0.35">
      <c r="A2314" s="214" t="s">
        <v>1851</v>
      </c>
      <c r="B2314" s="214">
        <v>134635</v>
      </c>
      <c r="C2314" s="133" t="s">
        <v>1873</v>
      </c>
      <c r="D2314" s="133" t="s">
        <v>5904</v>
      </c>
      <c r="E2314" s="133" t="s">
        <v>5906</v>
      </c>
      <c r="F2314" s="133" t="s">
        <v>5906</v>
      </c>
      <c r="G2314" s="133">
        <v>1</v>
      </c>
      <c r="H2314" s="133">
        <v>0</v>
      </c>
      <c r="I2314" s="20"/>
      <c r="J2314" s="20"/>
      <c r="K2314" s="20"/>
      <c r="L2314" s="20"/>
      <c r="M2314" s="20"/>
      <c r="N2314" s="20"/>
    </row>
    <row r="2315" spans="1:14" x14ac:dyDescent="0.35">
      <c r="A2315" s="214" t="s">
        <v>1851</v>
      </c>
      <c r="B2315" s="214">
        <v>134693</v>
      </c>
      <c r="C2315" s="133" t="s">
        <v>1874</v>
      </c>
      <c r="D2315" s="133" t="s">
        <v>5904</v>
      </c>
      <c r="E2315" s="133" t="s">
        <v>5907</v>
      </c>
      <c r="F2315" s="133" t="s">
        <v>5908</v>
      </c>
      <c r="G2315" s="133">
        <v>106</v>
      </c>
      <c r="H2315" s="133">
        <v>109</v>
      </c>
      <c r="I2315" s="20"/>
      <c r="J2315" s="20"/>
      <c r="K2315" s="20"/>
      <c r="L2315" s="20"/>
      <c r="M2315" s="20"/>
      <c r="N2315" s="20"/>
    </row>
    <row r="2316" spans="1:14" x14ac:dyDescent="0.35">
      <c r="A2316" s="214" t="s">
        <v>1851</v>
      </c>
      <c r="B2316" s="214">
        <v>135835</v>
      </c>
      <c r="C2316" s="133" t="s">
        <v>1875</v>
      </c>
      <c r="D2316" s="133" t="s">
        <v>5904</v>
      </c>
      <c r="E2316" s="133" t="s">
        <v>5907</v>
      </c>
      <c r="F2316" s="133" t="s">
        <v>5908</v>
      </c>
      <c r="G2316" s="133">
        <v>77</v>
      </c>
      <c r="H2316" s="133">
        <v>120</v>
      </c>
      <c r="I2316" s="20"/>
      <c r="J2316" s="20"/>
      <c r="K2316" s="20"/>
      <c r="L2316" s="20"/>
      <c r="M2316" s="20"/>
      <c r="N2316" s="20"/>
    </row>
    <row r="2317" spans="1:14" x14ac:dyDescent="0.35">
      <c r="A2317" s="214" t="s">
        <v>1851</v>
      </c>
      <c r="B2317" s="214">
        <v>136015</v>
      </c>
      <c r="C2317" s="133" t="s">
        <v>6527</v>
      </c>
      <c r="D2317" s="133" t="s">
        <v>5901</v>
      </c>
      <c r="E2317" s="133" t="s">
        <v>5902</v>
      </c>
      <c r="F2317" s="133" t="s">
        <v>5903</v>
      </c>
      <c r="G2317" s="133">
        <v>0</v>
      </c>
      <c r="H2317" s="133">
        <v>0</v>
      </c>
      <c r="I2317" s="20"/>
      <c r="J2317" s="20"/>
      <c r="K2317" s="20"/>
      <c r="L2317" s="20"/>
      <c r="M2317" s="20"/>
      <c r="N2317" s="20"/>
    </row>
    <row r="2318" spans="1:14" x14ac:dyDescent="0.35">
      <c r="A2318" s="214" t="s">
        <v>1851</v>
      </c>
      <c r="B2318" s="214">
        <v>136137</v>
      </c>
      <c r="C2318" s="133" t="s">
        <v>1876</v>
      </c>
      <c r="D2318" s="133" t="s">
        <v>5904</v>
      </c>
      <c r="E2318" s="133" t="s">
        <v>5907</v>
      </c>
      <c r="F2318" s="133" t="s">
        <v>5908</v>
      </c>
      <c r="G2318" s="133">
        <v>69</v>
      </c>
      <c r="H2318" s="133">
        <v>111</v>
      </c>
      <c r="I2318" s="20"/>
      <c r="J2318" s="20"/>
      <c r="K2318" s="20"/>
      <c r="L2318" s="20"/>
      <c r="M2318" s="20"/>
      <c r="N2318" s="20"/>
    </row>
    <row r="2319" spans="1:14" x14ac:dyDescent="0.35">
      <c r="A2319" s="214" t="s">
        <v>1851</v>
      </c>
      <c r="B2319" s="214">
        <v>136817</v>
      </c>
      <c r="C2319" s="133" t="s">
        <v>1877</v>
      </c>
      <c r="D2319" s="133" t="s">
        <v>5901</v>
      </c>
      <c r="E2319" s="133" t="s">
        <v>5902</v>
      </c>
      <c r="F2319" s="133" t="s">
        <v>5903</v>
      </c>
      <c r="G2319" s="133">
        <v>0</v>
      </c>
      <c r="H2319" s="133">
        <v>0</v>
      </c>
      <c r="I2319" s="20"/>
      <c r="J2319" s="20"/>
      <c r="K2319" s="20"/>
      <c r="L2319" s="20"/>
      <c r="M2319" s="20"/>
      <c r="N2319" s="20"/>
    </row>
    <row r="2320" spans="1:14" x14ac:dyDescent="0.35">
      <c r="A2320" s="214" t="s">
        <v>1851</v>
      </c>
      <c r="B2320" s="214">
        <v>137318</v>
      </c>
      <c r="C2320" s="133" t="s">
        <v>6528</v>
      </c>
      <c r="D2320" s="133" t="s">
        <v>5905</v>
      </c>
      <c r="E2320" s="133" t="s">
        <v>5902</v>
      </c>
      <c r="F2320" s="133" t="s">
        <v>5903</v>
      </c>
      <c r="G2320" s="133">
        <v>0</v>
      </c>
      <c r="H2320" s="133">
        <v>0</v>
      </c>
      <c r="I2320" s="20"/>
      <c r="J2320" s="20"/>
      <c r="K2320" s="20"/>
      <c r="L2320" s="20"/>
      <c r="M2320" s="20"/>
      <c r="N2320" s="20"/>
    </row>
    <row r="2321" spans="1:14" x14ac:dyDescent="0.35">
      <c r="A2321" s="214" t="s">
        <v>1851</v>
      </c>
      <c r="B2321" s="214">
        <v>137442</v>
      </c>
      <c r="C2321" s="133" t="s">
        <v>1878</v>
      </c>
      <c r="D2321" s="133" t="s">
        <v>5901</v>
      </c>
      <c r="E2321" s="133" t="s">
        <v>5907</v>
      </c>
      <c r="F2321" s="133" t="s">
        <v>5917</v>
      </c>
      <c r="G2321" s="133">
        <v>185</v>
      </c>
      <c r="H2321" s="133">
        <v>0</v>
      </c>
      <c r="I2321" s="20"/>
      <c r="J2321" s="20"/>
      <c r="K2321" s="20"/>
      <c r="L2321" s="20"/>
      <c r="M2321" s="20"/>
      <c r="N2321" s="20"/>
    </row>
    <row r="2322" spans="1:14" x14ac:dyDescent="0.35">
      <c r="A2322" s="214" t="s">
        <v>1851</v>
      </c>
      <c r="B2322" s="214">
        <v>137505</v>
      </c>
      <c r="C2322" s="133" t="s">
        <v>7061</v>
      </c>
      <c r="D2322" s="133" t="s">
        <v>5901</v>
      </c>
      <c r="E2322" s="133" t="s">
        <v>5902</v>
      </c>
      <c r="F2322" s="133" t="s">
        <v>5903</v>
      </c>
      <c r="G2322" s="133">
        <v>0</v>
      </c>
      <c r="H2322" s="133">
        <v>0</v>
      </c>
      <c r="I2322" s="20"/>
      <c r="J2322" s="20"/>
      <c r="K2322" s="20"/>
      <c r="L2322" s="20"/>
      <c r="M2322" s="20"/>
      <c r="N2322" s="20"/>
    </row>
    <row r="2323" spans="1:14" x14ac:dyDescent="0.35">
      <c r="A2323" s="214" t="s">
        <v>1851</v>
      </c>
      <c r="B2323" s="214">
        <v>137808</v>
      </c>
      <c r="C2323" s="133" t="s">
        <v>1879</v>
      </c>
      <c r="D2323" s="133" t="s">
        <v>5904</v>
      </c>
      <c r="E2323" s="133" t="s">
        <v>5902</v>
      </c>
      <c r="F2323" s="133" t="s">
        <v>5914</v>
      </c>
      <c r="G2323" s="133">
        <v>0</v>
      </c>
      <c r="H2323" s="133">
        <v>0</v>
      </c>
      <c r="I2323" s="20"/>
      <c r="J2323" s="20"/>
      <c r="K2323" s="20"/>
      <c r="L2323" s="20"/>
      <c r="M2323" s="20"/>
      <c r="N2323" s="20"/>
    </row>
    <row r="2324" spans="1:14" x14ac:dyDescent="0.35">
      <c r="A2324" s="214" t="s">
        <v>1851</v>
      </c>
      <c r="B2324" s="214">
        <v>137809</v>
      </c>
      <c r="C2324" s="133" t="s">
        <v>6529</v>
      </c>
      <c r="D2324" s="133" t="s">
        <v>5905</v>
      </c>
      <c r="E2324" s="133" t="s">
        <v>5902</v>
      </c>
      <c r="F2324" s="133" t="s">
        <v>5903</v>
      </c>
      <c r="G2324" s="133">
        <v>0</v>
      </c>
      <c r="H2324" s="133">
        <v>0</v>
      </c>
      <c r="I2324" s="20"/>
      <c r="J2324" s="20"/>
      <c r="K2324" s="20"/>
      <c r="L2324" s="20"/>
      <c r="M2324" s="20"/>
      <c r="N2324" s="20"/>
    </row>
    <row r="2325" spans="1:14" x14ac:dyDescent="0.35">
      <c r="A2325" s="214" t="s">
        <v>1851</v>
      </c>
      <c r="B2325" s="214">
        <v>138101</v>
      </c>
      <c r="C2325" s="133" t="s">
        <v>1880</v>
      </c>
      <c r="D2325" s="133" t="s">
        <v>5905</v>
      </c>
      <c r="E2325" s="133" t="s">
        <v>5902</v>
      </c>
      <c r="F2325" s="133" t="s">
        <v>5903</v>
      </c>
      <c r="G2325" s="133">
        <v>0</v>
      </c>
      <c r="H2325" s="133">
        <v>0</v>
      </c>
      <c r="I2325" s="20"/>
      <c r="J2325" s="20"/>
      <c r="K2325" s="20"/>
      <c r="L2325" s="20"/>
      <c r="M2325" s="20"/>
      <c r="N2325" s="20"/>
    </row>
    <row r="2326" spans="1:14" x14ac:dyDescent="0.35">
      <c r="A2326" s="214" t="s">
        <v>1851</v>
      </c>
      <c r="B2326" s="214">
        <v>138516</v>
      </c>
      <c r="C2326" s="133" t="s">
        <v>6530</v>
      </c>
      <c r="D2326" s="133" t="s">
        <v>5901</v>
      </c>
      <c r="E2326" s="133" t="s">
        <v>5902</v>
      </c>
      <c r="F2326" s="133" t="s">
        <v>5903</v>
      </c>
      <c r="G2326" s="133">
        <v>0</v>
      </c>
      <c r="H2326" s="133">
        <v>0</v>
      </c>
      <c r="I2326" s="20"/>
      <c r="J2326" s="20"/>
      <c r="K2326" s="20"/>
      <c r="L2326" s="20"/>
      <c r="M2326" s="20"/>
      <c r="N2326" s="20"/>
    </row>
    <row r="2327" spans="1:14" x14ac:dyDescent="0.35">
      <c r="A2327" s="214" t="s">
        <v>1851</v>
      </c>
      <c r="B2327" s="214">
        <v>140210</v>
      </c>
      <c r="C2327" s="133" t="s">
        <v>1883</v>
      </c>
      <c r="D2327" s="133" t="s">
        <v>5904</v>
      </c>
      <c r="E2327" s="133" t="s">
        <v>5907</v>
      </c>
      <c r="F2327" s="133" t="s">
        <v>5908</v>
      </c>
      <c r="G2327" s="133">
        <v>73</v>
      </c>
      <c r="H2327" s="133">
        <v>98</v>
      </c>
      <c r="I2327" s="20"/>
      <c r="J2327" s="20"/>
      <c r="K2327" s="20"/>
      <c r="L2327" s="20"/>
      <c r="M2327" s="20"/>
      <c r="N2327" s="20"/>
    </row>
    <row r="2328" spans="1:14" x14ac:dyDescent="0.35">
      <c r="A2328" s="214" t="s">
        <v>1851</v>
      </c>
      <c r="B2328" s="214">
        <v>141029</v>
      </c>
      <c r="C2328" s="133" t="s">
        <v>7062</v>
      </c>
      <c r="D2328" s="133" t="s">
        <v>5904</v>
      </c>
      <c r="E2328" s="133" t="s">
        <v>5902</v>
      </c>
      <c r="F2328" s="133" t="s">
        <v>5914</v>
      </c>
      <c r="G2328" s="133">
        <v>0</v>
      </c>
      <c r="H2328" s="133">
        <v>0</v>
      </c>
      <c r="I2328" s="20"/>
      <c r="J2328" s="20"/>
      <c r="K2328" s="20"/>
      <c r="L2328" s="20"/>
      <c r="M2328" s="20"/>
      <c r="N2328" s="20"/>
    </row>
    <row r="2329" spans="1:14" x14ac:dyDescent="0.35">
      <c r="A2329" s="214" t="s">
        <v>1851</v>
      </c>
      <c r="B2329" s="214">
        <v>141737</v>
      </c>
      <c r="C2329" s="133" t="s">
        <v>7063</v>
      </c>
      <c r="D2329" s="133" t="s">
        <v>5904</v>
      </c>
      <c r="E2329" s="133" t="s">
        <v>5902</v>
      </c>
      <c r="F2329" s="133" t="s">
        <v>5903</v>
      </c>
      <c r="G2329" s="133">
        <v>0</v>
      </c>
      <c r="H2329" s="133">
        <v>0</v>
      </c>
      <c r="I2329" s="20"/>
      <c r="J2329" s="20"/>
      <c r="K2329" s="20"/>
      <c r="L2329" s="20"/>
      <c r="M2329" s="20"/>
      <c r="N2329" s="20"/>
    </row>
    <row r="2330" spans="1:14" x14ac:dyDescent="0.35">
      <c r="A2330" s="214" t="s">
        <v>1851</v>
      </c>
      <c r="B2330" s="214">
        <v>142572</v>
      </c>
      <c r="C2330" s="133" t="s">
        <v>1884</v>
      </c>
      <c r="D2330" s="133" t="s">
        <v>5905</v>
      </c>
      <c r="E2330" s="133" t="s">
        <v>5902</v>
      </c>
      <c r="F2330" s="133" t="s">
        <v>5903</v>
      </c>
      <c r="G2330" s="133">
        <v>0</v>
      </c>
      <c r="H2330" s="133">
        <v>0</v>
      </c>
      <c r="I2330" s="20"/>
      <c r="J2330" s="20"/>
      <c r="K2330" s="20"/>
      <c r="L2330" s="20"/>
      <c r="M2330" s="20"/>
      <c r="N2330" s="20"/>
    </row>
    <row r="2331" spans="1:14" x14ac:dyDescent="0.35">
      <c r="A2331" s="214" t="s">
        <v>1851</v>
      </c>
      <c r="B2331" s="214">
        <v>143103</v>
      </c>
      <c r="C2331" s="133" t="s">
        <v>1885</v>
      </c>
      <c r="D2331" s="133" t="s">
        <v>5904</v>
      </c>
      <c r="E2331" s="133" t="s">
        <v>5906</v>
      </c>
      <c r="F2331" s="133" t="s">
        <v>5909</v>
      </c>
      <c r="G2331" s="133">
        <v>0</v>
      </c>
      <c r="H2331" s="133">
        <v>0</v>
      </c>
      <c r="I2331" s="20"/>
      <c r="J2331" s="20"/>
      <c r="K2331" s="20"/>
      <c r="L2331" s="20"/>
      <c r="M2331" s="20"/>
      <c r="N2331" s="20"/>
    </row>
    <row r="2332" spans="1:14" x14ac:dyDescent="0.35">
      <c r="A2332" s="214" t="s">
        <v>1851</v>
      </c>
      <c r="B2332" s="214">
        <v>143756</v>
      </c>
      <c r="C2332" s="133" t="s">
        <v>1886</v>
      </c>
      <c r="D2332" s="133" t="s">
        <v>5904</v>
      </c>
      <c r="E2332" s="133" t="s">
        <v>5907</v>
      </c>
      <c r="F2332" s="133" t="s">
        <v>5916</v>
      </c>
      <c r="G2332" s="133">
        <v>57</v>
      </c>
      <c r="H2332" s="133">
        <v>45</v>
      </c>
      <c r="I2332" s="20"/>
      <c r="J2332" s="20"/>
      <c r="K2332" s="20"/>
      <c r="L2332" s="20"/>
      <c r="M2332" s="20"/>
      <c r="N2332" s="20"/>
    </row>
    <row r="2333" spans="1:14" x14ac:dyDescent="0.35">
      <c r="A2333" s="214" t="s">
        <v>1851</v>
      </c>
      <c r="B2333" s="214">
        <v>145609</v>
      </c>
      <c r="C2333" s="133" t="s">
        <v>1881</v>
      </c>
      <c r="D2333" s="133" t="s">
        <v>5901</v>
      </c>
      <c r="E2333" s="133" t="s">
        <v>5907</v>
      </c>
      <c r="F2333" s="133" t="s">
        <v>5917</v>
      </c>
      <c r="G2333" s="133">
        <v>16</v>
      </c>
      <c r="H2333" s="133">
        <v>0</v>
      </c>
      <c r="I2333" s="20"/>
      <c r="J2333" s="20"/>
      <c r="K2333" s="20"/>
      <c r="L2333" s="20"/>
      <c r="M2333" s="20"/>
      <c r="N2333" s="20"/>
    </row>
    <row r="2334" spans="1:14" x14ac:dyDescent="0.35">
      <c r="A2334" s="214" t="s">
        <v>1851</v>
      </c>
      <c r="B2334" s="214">
        <v>146748</v>
      </c>
      <c r="C2334" s="133" t="s">
        <v>7064</v>
      </c>
      <c r="D2334" s="133" t="s">
        <v>5901</v>
      </c>
      <c r="E2334" s="133" t="s">
        <v>5902</v>
      </c>
      <c r="F2334" s="133" t="s">
        <v>5903</v>
      </c>
      <c r="G2334" s="133">
        <v>0</v>
      </c>
      <c r="H2334" s="133">
        <v>0</v>
      </c>
      <c r="I2334" s="20"/>
      <c r="J2334" s="20"/>
      <c r="K2334" s="20"/>
      <c r="L2334" s="20"/>
      <c r="M2334" s="20"/>
      <c r="N2334" s="20"/>
    </row>
    <row r="2335" spans="1:14" x14ac:dyDescent="0.35">
      <c r="A2335" s="214" t="s">
        <v>1851</v>
      </c>
      <c r="B2335" s="214">
        <v>147296</v>
      </c>
      <c r="C2335" s="133" t="s">
        <v>7065</v>
      </c>
      <c r="D2335" s="133" t="s">
        <v>5905</v>
      </c>
      <c r="E2335" s="133" t="s">
        <v>5902</v>
      </c>
      <c r="F2335" s="133" t="s">
        <v>5903</v>
      </c>
      <c r="G2335" s="133">
        <v>0</v>
      </c>
      <c r="H2335" s="133">
        <v>0</v>
      </c>
      <c r="I2335" s="20"/>
      <c r="J2335" s="20"/>
      <c r="K2335" s="20"/>
      <c r="L2335" s="20"/>
      <c r="M2335" s="20"/>
      <c r="N2335" s="20"/>
    </row>
    <row r="2336" spans="1:14" x14ac:dyDescent="0.35">
      <c r="A2336" s="214" t="s">
        <v>1851</v>
      </c>
      <c r="B2336" s="214">
        <v>147312</v>
      </c>
      <c r="C2336" s="133" t="s">
        <v>6523</v>
      </c>
      <c r="D2336" s="133" t="s">
        <v>5905</v>
      </c>
      <c r="E2336" s="133" t="s">
        <v>5902</v>
      </c>
      <c r="F2336" s="133" t="s">
        <v>5903</v>
      </c>
      <c r="G2336" s="133">
        <v>0</v>
      </c>
      <c r="H2336" s="133">
        <v>0</v>
      </c>
      <c r="I2336" s="20"/>
      <c r="J2336" s="20"/>
      <c r="K2336" s="20"/>
      <c r="L2336" s="20"/>
      <c r="M2336" s="20"/>
      <c r="N2336" s="20"/>
    </row>
    <row r="2337" spans="1:14" x14ac:dyDescent="0.35">
      <c r="A2337" s="214" t="s">
        <v>1851</v>
      </c>
      <c r="B2337" s="214">
        <v>147653</v>
      </c>
      <c r="C2337" s="133" t="s">
        <v>1882</v>
      </c>
      <c r="D2337" s="133" t="s">
        <v>5904</v>
      </c>
      <c r="E2337" s="133" t="s">
        <v>5907</v>
      </c>
      <c r="F2337" s="133" t="s">
        <v>5916</v>
      </c>
      <c r="G2337" s="133">
        <v>21</v>
      </c>
      <c r="H2337" s="133">
        <v>28</v>
      </c>
      <c r="I2337" s="20"/>
      <c r="J2337" s="20"/>
      <c r="K2337" s="20"/>
      <c r="L2337" s="20"/>
      <c r="M2337" s="20"/>
      <c r="N2337" s="20"/>
    </row>
    <row r="2338" spans="1:14" x14ac:dyDescent="0.35">
      <c r="A2338" s="214" t="s">
        <v>1887</v>
      </c>
      <c r="B2338" s="214">
        <v>111457</v>
      </c>
      <c r="C2338" s="133" t="s">
        <v>7066</v>
      </c>
      <c r="D2338" s="133" t="s">
        <v>5904</v>
      </c>
      <c r="E2338" s="133" t="s">
        <v>5907</v>
      </c>
      <c r="F2338" s="133" t="s">
        <v>5911</v>
      </c>
      <c r="G2338" s="133">
        <v>144</v>
      </c>
      <c r="H2338" s="133">
        <v>79</v>
      </c>
      <c r="I2338" s="20"/>
      <c r="J2338" s="20"/>
      <c r="K2338" s="20"/>
      <c r="L2338" s="20"/>
      <c r="M2338" s="20"/>
      <c r="N2338" s="20"/>
    </row>
    <row r="2339" spans="1:14" x14ac:dyDescent="0.35">
      <c r="A2339" s="214" t="s">
        <v>1887</v>
      </c>
      <c r="B2339" s="214">
        <v>111514</v>
      </c>
      <c r="C2339" s="133" t="s">
        <v>1888</v>
      </c>
      <c r="D2339" s="133" t="s">
        <v>5904</v>
      </c>
      <c r="E2339" s="133" t="s">
        <v>5912</v>
      </c>
      <c r="F2339" s="133" t="s">
        <v>5915</v>
      </c>
      <c r="G2339" s="133">
        <v>3</v>
      </c>
      <c r="H2339" s="133">
        <v>2</v>
      </c>
      <c r="I2339" s="20"/>
      <c r="J2339" s="20"/>
      <c r="K2339" s="20"/>
      <c r="L2339" s="20"/>
      <c r="M2339" s="20"/>
      <c r="N2339" s="20"/>
    </row>
    <row r="2340" spans="1:14" x14ac:dyDescent="0.35">
      <c r="A2340" s="214" t="s">
        <v>1887</v>
      </c>
      <c r="B2340" s="214">
        <v>111515</v>
      </c>
      <c r="C2340" s="133" t="s">
        <v>1889</v>
      </c>
      <c r="D2340" s="133" t="s">
        <v>5904</v>
      </c>
      <c r="E2340" s="133" t="s">
        <v>5912</v>
      </c>
      <c r="F2340" s="133" t="s">
        <v>5915</v>
      </c>
      <c r="G2340" s="133">
        <v>3</v>
      </c>
      <c r="H2340" s="133">
        <v>18</v>
      </c>
      <c r="I2340" s="20"/>
      <c r="J2340" s="20"/>
      <c r="K2340" s="20"/>
      <c r="L2340" s="20"/>
      <c r="M2340" s="20"/>
      <c r="N2340" s="20"/>
    </row>
    <row r="2341" spans="1:14" x14ac:dyDescent="0.35">
      <c r="A2341" s="214" t="s">
        <v>1887</v>
      </c>
      <c r="B2341" s="214">
        <v>133485</v>
      </c>
      <c r="C2341" s="133" t="s">
        <v>1891</v>
      </c>
      <c r="D2341" s="133" t="s">
        <v>5904</v>
      </c>
      <c r="E2341" s="133" t="s">
        <v>5902</v>
      </c>
      <c r="F2341" s="133" t="s">
        <v>5914</v>
      </c>
      <c r="G2341" s="133">
        <v>0</v>
      </c>
      <c r="H2341" s="133">
        <v>0</v>
      </c>
      <c r="I2341" s="20"/>
      <c r="J2341" s="20"/>
      <c r="K2341" s="20"/>
      <c r="L2341" s="20"/>
      <c r="M2341" s="20"/>
      <c r="N2341" s="20"/>
    </row>
    <row r="2342" spans="1:14" x14ac:dyDescent="0.35">
      <c r="A2342" s="214" t="s">
        <v>1887</v>
      </c>
      <c r="B2342" s="214">
        <v>134321</v>
      </c>
      <c r="C2342" s="133" t="s">
        <v>312</v>
      </c>
      <c r="D2342" s="133" t="s">
        <v>5904</v>
      </c>
      <c r="E2342" s="133" t="s">
        <v>5906</v>
      </c>
      <c r="F2342" s="133" t="s">
        <v>5906</v>
      </c>
      <c r="G2342" s="133">
        <v>0</v>
      </c>
      <c r="H2342" s="133">
        <v>0</v>
      </c>
      <c r="I2342" s="20"/>
      <c r="J2342" s="20"/>
      <c r="K2342" s="20"/>
      <c r="L2342" s="20"/>
      <c r="M2342" s="20"/>
      <c r="N2342" s="20"/>
    </row>
    <row r="2343" spans="1:14" x14ac:dyDescent="0.35">
      <c r="A2343" s="214" t="s">
        <v>1887</v>
      </c>
      <c r="B2343" s="214">
        <v>135731</v>
      </c>
      <c r="C2343" s="133" t="s">
        <v>1892</v>
      </c>
      <c r="D2343" s="133" t="s">
        <v>5904</v>
      </c>
      <c r="E2343" s="133" t="s">
        <v>5907</v>
      </c>
      <c r="F2343" s="133" t="s">
        <v>5911</v>
      </c>
      <c r="G2343" s="133">
        <v>40</v>
      </c>
      <c r="H2343" s="133">
        <v>46</v>
      </c>
      <c r="I2343" s="20"/>
      <c r="J2343" s="20"/>
      <c r="K2343" s="20"/>
      <c r="L2343" s="20"/>
      <c r="M2343" s="20"/>
      <c r="N2343" s="20"/>
    </row>
    <row r="2344" spans="1:14" x14ac:dyDescent="0.35">
      <c r="A2344" s="214" t="s">
        <v>1887</v>
      </c>
      <c r="B2344" s="214">
        <v>135749</v>
      </c>
      <c r="C2344" s="133" t="s">
        <v>1893</v>
      </c>
      <c r="D2344" s="133" t="s">
        <v>5904</v>
      </c>
      <c r="E2344" s="133" t="s">
        <v>5902</v>
      </c>
      <c r="F2344" s="133" t="s">
        <v>5914</v>
      </c>
      <c r="G2344" s="133">
        <v>0</v>
      </c>
      <c r="H2344" s="133">
        <v>0</v>
      </c>
      <c r="I2344" s="20"/>
      <c r="J2344" s="20"/>
      <c r="K2344" s="20"/>
      <c r="L2344" s="20"/>
      <c r="M2344" s="20"/>
      <c r="N2344" s="20"/>
    </row>
    <row r="2345" spans="1:14" x14ac:dyDescent="0.35">
      <c r="A2345" s="214" t="s">
        <v>1887</v>
      </c>
      <c r="B2345" s="214">
        <v>136185</v>
      </c>
      <c r="C2345" s="133" t="s">
        <v>1894</v>
      </c>
      <c r="D2345" s="133" t="s">
        <v>5904</v>
      </c>
      <c r="E2345" s="133" t="s">
        <v>5907</v>
      </c>
      <c r="F2345" s="133" t="s">
        <v>5908</v>
      </c>
      <c r="G2345" s="133">
        <v>94</v>
      </c>
      <c r="H2345" s="133">
        <v>88</v>
      </c>
      <c r="I2345" s="20"/>
      <c r="J2345" s="20"/>
      <c r="K2345" s="20"/>
      <c r="L2345" s="20"/>
      <c r="M2345" s="20"/>
      <c r="N2345" s="20"/>
    </row>
    <row r="2346" spans="1:14" x14ac:dyDescent="0.35">
      <c r="A2346" s="214" t="s">
        <v>1887</v>
      </c>
      <c r="B2346" s="214">
        <v>136779</v>
      </c>
      <c r="C2346" s="133" t="s">
        <v>1895</v>
      </c>
      <c r="D2346" s="133" t="s">
        <v>5904</v>
      </c>
      <c r="E2346" s="133" t="s">
        <v>5907</v>
      </c>
      <c r="F2346" s="133" t="s">
        <v>5917</v>
      </c>
      <c r="G2346" s="133">
        <v>119</v>
      </c>
      <c r="H2346" s="133">
        <v>125</v>
      </c>
      <c r="I2346" s="20"/>
      <c r="J2346" s="20"/>
      <c r="K2346" s="20"/>
      <c r="L2346" s="20"/>
      <c r="M2346" s="20"/>
      <c r="N2346" s="20"/>
    </row>
    <row r="2347" spans="1:14" x14ac:dyDescent="0.35">
      <c r="A2347" s="214" t="s">
        <v>1887</v>
      </c>
      <c r="B2347" s="214">
        <v>138597</v>
      </c>
      <c r="C2347" s="133" t="s">
        <v>1896</v>
      </c>
      <c r="D2347" s="133" t="s">
        <v>5904</v>
      </c>
      <c r="E2347" s="133" t="s">
        <v>5902</v>
      </c>
      <c r="F2347" s="133" t="s">
        <v>5914</v>
      </c>
      <c r="G2347" s="133">
        <v>0</v>
      </c>
      <c r="H2347" s="133">
        <v>0</v>
      </c>
      <c r="I2347" s="20"/>
      <c r="J2347" s="20"/>
      <c r="K2347" s="20"/>
      <c r="L2347" s="20"/>
      <c r="M2347" s="20"/>
      <c r="N2347" s="20"/>
    </row>
    <row r="2348" spans="1:14" x14ac:dyDescent="0.35">
      <c r="A2348" s="214" t="s">
        <v>1887</v>
      </c>
      <c r="B2348" s="214">
        <v>139368</v>
      </c>
      <c r="C2348" s="133" t="s">
        <v>1897</v>
      </c>
      <c r="D2348" s="133" t="s">
        <v>5904</v>
      </c>
      <c r="E2348" s="133" t="s">
        <v>5907</v>
      </c>
      <c r="F2348" s="133" t="s">
        <v>5917</v>
      </c>
      <c r="G2348" s="133">
        <v>170</v>
      </c>
      <c r="H2348" s="133">
        <v>161</v>
      </c>
      <c r="I2348" s="20"/>
      <c r="J2348" s="20"/>
      <c r="K2348" s="20"/>
      <c r="L2348" s="20"/>
      <c r="M2348" s="20"/>
      <c r="N2348" s="20"/>
    </row>
    <row r="2349" spans="1:14" x14ac:dyDescent="0.35">
      <c r="A2349" s="214" t="s">
        <v>1887</v>
      </c>
      <c r="B2349" s="214">
        <v>140578</v>
      </c>
      <c r="C2349" s="133" t="s">
        <v>1898</v>
      </c>
      <c r="D2349" s="133" t="s">
        <v>5904</v>
      </c>
      <c r="E2349" s="133" t="s">
        <v>5912</v>
      </c>
      <c r="F2349" s="133" t="s">
        <v>5920</v>
      </c>
      <c r="G2349" s="133">
        <v>6</v>
      </c>
      <c r="H2349" s="133">
        <v>14</v>
      </c>
      <c r="I2349" s="20"/>
      <c r="J2349" s="20"/>
      <c r="K2349" s="20"/>
      <c r="L2349" s="20"/>
      <c r="M2349" s="20"/>
      <c r="N2349" s="20"/>
    </row>
    <row r="2350" spans="1:14" x14ac:dyDescent="0.35">
      <c r="A2350" s="214" t="s">
        <v>1887</v>
      </c>
      <c r="B2350" s="214">
        <v>140864</v>
      </c>
      <c r="C2350" s="133" t="s">
        <v>1899</v>
      </c>
      <c r="D2350" s="133" t="s">
        <v>5904</v>
      </c>
      <c r="E2350" s="133" t="s">
        <v>5907</v>
      </c>
      <c r="F2350" s="133" t="s">
        <v>5908</v>
      </c>
      <c r="G2350" s="133">
        <v>82</v>
      </c>
      <c r="H2350" s="133">
        <v>105</v>
      </c>
      <c r="I2350" s="20"/>
      <c r="J2350" s="20"/>
      <c r="K2350" s="20"/>
      <c r="L2350" s="20"/>
      <c r="M2350" s="20"/>
      <c r="N2350" s="20"/>
    </row>
    <row r="2351" spans="1:14" x14ac:dyDescent="0.35">
      <c r="A2351" s="214" t="s">
        <v>1887</v>
      </c>
      <c r="B2351" s="214">
        <v>144617</v>
      </c>
      <c r="C2351" s="133" t="s">
        <v>610</v>
      </c>
      <c r="D2351" s="133" t="s">
        <v>5904</v>
      </c>
      <c r="E2351" s="133" t="s">
        <v>5907</v>
      </c>
      <c r="F2351" s="133" t="s">
        <v>5908</v>
      </c>
      <c r="G2351" s="133">
        <v>60</v>
      </c>
      <c r="H2351" s="133">
        <v>48</v>
      </c>
      <c r="I2351" s="20"/>
      <c r="J2351" s="20"/>
      <c r="K2351" s="20"/>
      <c r="L2351" s="20"/>
      <c r="M2351" s="20"/>
      <c r="N2351" s="20"/>
    </row>
    <row r="2352" spans="1:14" x14ac:dyDescent="0.35">
      <c r="A2352" s="214" t="s">
        <v>1887</v>
      </c>
      <c r="B2352" s="214">
        <v>146110</v>
      </c>
      <c r="C2352" s="133" t="s">
        <v>1890</v>
      </c>
      <c r="D2352" s="133" t="s">
        <v>5904</v>
      </c>
      <c r="E2352" s="133" t="s">
        <v>5912</v>
      </c>
      <c r="F2352" s="133" t="s">
        <v>5920</v>
      </c>
      <c r="G2352" s="133">
        <v>0</v>
      </c>
      <c r="H2352" s="133">
        <v>0</v>
      </c>
      <c r="I2352" s="20"/>
      <c r="J2352" s="20"/>
      <c r="K2352" s="20"/>
      <c r="L2352" s="20"/>
      <c r="M2352" s="20"/>
      <c r="N2352" s="20"/>
    </row>
    <row r="2353" spans="1:14" x14ac:dyDescent="0.35">
      <c r="A2353" s="214" t="s">
        <v>1887</v>
      </c>
      <c r="B2353" s="214">
        <v>147683</v>
      </c>
      <c r="C2353" s="133" t="s">
        <v>6532</v>
      </c>
      <c r="D2353" s="133" t="s">
        <v>5904</v>
      </c>
      <c r="E2353" s="133" t="s">
        <v>5907</v>
      </c>
      <c r="F2353" s="133" t="s">
        <v>5916</v>
      </c>
      <c r="G2353" s="133">
        <v>50</v>
      </c>
      <c r="H2353" s="133">
        <v>46</v>
      </c>
      <c r="I2353" s="20"/>
      <c r="J2353" s="20"/>
      <c r="K2353" s="20"/>
      <c r="L2353" s="20"/>
      <c r="M2353" s="20"/>
      <c r="N2353" s="20"/>
    </row>
    <row r="2354" spans="1:14" x14ac:dyDescent="0.35">
      <c r="A2354" s="214" t="s">
        <v>1900</v>
      </c>
      <c r="B2354" s="214">
        <v>100366</v>
      </c>
      <c r="C2354" s="133" t="s">
        <v>1901</v>
      </c>
      <c r="D2354" s="133" t="s">
        <v>5901</v>
      </c>
      <c r="E2354" s="133" t="s">
        <v>5902</v>
      </c>
      <c r="F2354" s="133" t="s">
        <v>5903</v>
      </c>
      <c r="G2354" s="133">
        <v>0</v>
      </c>
      <c r="H2354" s="133">
        <v>0</v>
      </c>
      <c r="I2354" s="20"/>
      <c r="J2354" s="20"/>
      <c r="K2354" s="20"/>
      <c r="L2354" s="20"/>
      <c r="M2354" s="20"/>
      <c r="N2354" s="20"/>
    </row>
    <row r="2355" spans="1:14" x14ac:dyDescent="0.35">
      <c r="A2355" s="214" t="s">
        <v>1900</v>
      </c>
      <c r="B2355" s="214">
        <v>100368</v>
      </c>
      <c r="C2355" s="133" t="s">
        <v>1902</v>
      </c>
      <c r="D2355" s="133" t="s">
        <v>5901</v>
      </c>
      <c r="E2355" s="133" t="s">
        <v>5902</v>
      </c>
      <c r="F2355" s="133" t="s">
        <v>5903</v>
      </c>
      <c r="G2355" s="133">
        <v>0</v>
      </c>
      <c r="H2355" s="133">
        <v>0</v>
      </c>
      <c r="I2355" s="20"/>
      <c r="J2355" s="20"/>
      <c r="K2355" s="20"/>
      <c r="L2355" s="20"/>
      <c r="M2355" s="20"/>
      <c r="N2355" s="20"/>
    </row>
    <row r="2356" spans="1:14" x14ac:dyDescent="0.35">
      <c r="A2356" s="214" t="s">
        <v>1900</v>
      </c>
      <c r="B2356" s="214">
        <v>100369</v>
      </c>
      <c r="C2356" s="133" t="s">
        <v>1903</v>
      </c>
      <c r="D2356" s="133" t="s">
        <v>5901</v>
      </c>
      <c r="E2356" s="133" t="s">
        <v>5902</v>
      </c>
      <c r="F2356" s="133" t="s">
        <v>5903</v>
      </c>
      <c r="G2356" s="133">
        <v>0</v>
      </c>
      <c r="H2356" s="133">
        <v>0</v>
      </c>
      <c r="I2356" s="20"/>
      <c r="J2356" s="20"/>
      <c r="K2356" s="20"/>
      <c r="L2356" s="20"/>
      <c r="M2356" s="20"/>
      <c r="N2356" s="20"/>
    </row>
    <row r="2357" spans="1:14" x14ac:dyDescent="0.35">
      <c r="A2357" s="214" t="s">
        <v>1900</v>
      </c>
      <c r="B2357" s="214">
        <v>100370</v>
      </c>
      <c r="C2357" s="133" t="s">
        <v>1904</v>
      </c>
      <c r="D2357" s="133" t="s">
        <v>5904</v>
      </c>
      <c r="E2357" s="133" t="s">
        <v>5902</v>
      </c>
      <c r="F2357" s="133" t="s">
        <v>5903</v>
      </c>
      <c r="G2357" s="133">
        <v>0</v>
      </c>
      <c r="H2357" s="133">
        <v>0</v>
      </c>
      <c r="I2357" s="20"/>
      <c r="J2357" s="20"/>
      <c r="K2357" s="20"/>
      <c r="L2357" s="20"/>
      <c r="M2357" s="20"/>
      <c r="N2357" s="20"/>
    </row>
    <row r="2358" spans="1:14" x14ac:dyDescent="0.35">
      <c r="A2358" s="214" t="s">
        <v>1900</v>
      </c>
      <c r="B2358" s="214">
        <v>100371</v>
      </c>
      <c r="C2358" s="133" t="s">
        <v>7067</v>
      </c>
      <c r="D2358" s="133" t="s">
        <v>5904</v>
      </c>
      <c r="E2358" s="133" t="s">
        <v>5902</v>
      </c>
      <c r="F2358" s="133" t="s">
        <v>5903</v>
      </c>
      <c r="G2358" s="133">
        <v>0</v>
      </c>
      <c r="H2358" s="133">
        <v>0</v>
      </c>
      <c r="I2358" s="20"/>
      <c r="J2358" s="20"/>
      <c r="K2358" s="20"/>
      <c r="L2358" s="20"/>
      <c r="M2358" s="20"/>
      <c r="N2358" s="20"/>
    </row>
    <row r="2359" spans="1:14" x14ac:dyDescent="0.35">
      <c r="A2359" s="214" t="s">
        <v>1900</v>
      </c>
      <c r="B2359" s="214">
        <v>100372</v>
      </c>
      <c r="C2359" s="133" t="s">
        <v>1438</v>
      </c>
      <c r="D2359" s="133" t="s">
        <v>5904</v>
      </c>
      <c r="E2359" s="133" t="s">
        <v>5902</v>
      </c>
      <c r="F2359" s="133" t="s">
        <v>5903</v>
      </c>
      <c r="G2359" s="133">
        <v>0</v>
      </c>
      <c r="H2359" s="133">
        <v>0</v>
      </c>
      <c r="I2359" s="20"/>
      <c r="J2359" s="20"/>
      <c r="K2359" s="20"/>
      <c r="L2359" s="20"/>
      <c r="M2359" s="20"/>
      <c r="N2359" s="20"/>
    </row>
    <row r="2360" spans="1:14" x14ac:dyDescent="0.35">
      <c r="A2360" s="214" t="s">
        <v>1900</v>
      </c>
      <c r="B2360" s="214">
        <v>100373</v>
      </c>
      <c r="C2360" s="133" t="s">
        <v>1905</v>
      </c>
      <c r="D2360" s="133" t="s">
        <v>5904</v>
      </c>
      <c r="E2360" s="133" t="s">
        <v>5902</v>
      </c>
      <c r="F2360" s="133" t="s">
        <v>5903</v>
      </c>
      <c r="G2360" s="133">
        <v>0</v>
      </c>
      <c r="H2360" s="133">
        <v>0</v>
      </c>
      <c r="I2360" s="20"/>
      <c r="J2360" s="20"/>
      <c r="K2360" s="20"/>
      <c r="L2360" s="20"/>
      <c r="M2360" s="20"/>
      <c r="N2360" s="20"/>
    </row>
    <row r="2361" spans="1:14" x14ac:dyDescent="0.35">
      <c r="A2361" s="214" t="s">
        <v>1900</v>
      </c>
      <c r="B2361" s="214">
        <v>100374</v>
      </c>
      <c r="C2361" s="133" t="s">
        <v>1906</v>
      </c>
      <c r="D2361" s="133" t="s">
        <v>5904</v>
      </c>
      <c r="E2361" s="133" t="s">
        <v>5902</v>
      </c>
      <c r="F2361" s="133" t="s">
        <v>5903</v>
      </c>
      <c r="G2361" s="133">
        <v>0</v>
      </c>
      <c r="H2361" s="133">
        <v>0</v>
      </c>
      <c r="I2361" s="20"/>
      <c r="J2361" s="20"/>
      <c r="K2361" s="20"/>
      <c r="L2361" s="20"/>
      <c r="M2361" s="20"/>
      <c r="N2361" s="20"/>
    </row>
    <row r="2362" spans="1:14" x14ac:dyDescent="0.35">
      <c r="A2362" s="214" t="s">
        <v>1900</v>
      </c>
      <c r="B2362" s="214">
        <v>100375</v>
      </c>
      <c r="C2362" s="133" t="s">
        <v>1907</v>
      </c>
      <c r="D2362" s="133" t="s">
        <v>5904</v>
      </c>
      <c r="E2362" s="133" t="s">
        <v>5902</v>
      </c>
      <c r="F2362" s="133" t="s">
        <v>5903</v>
      </c>
      <c r="G2362" s="133">
        <v>0</v>
      </c>
      <c r="H2362" s="133">
        <v>0</v>
      </c>
      <c r="I2362" s="20"/>
      <c r="J2362" s="20"/>
      <c r="K2362" s="20"/>
      <c r="L2362" s="20"/>
      <c r="M2362" s="20"/>
      <c r="N2362" s="20"/>
    </row>
    <row r="2363" spans="1:14" x14ac:dyDescent="0.35">
      <c r="A2363" s="214" t="s">
        <v>1900</v>
      </c>
      <c r="B2363" s="214">
        <v>100376</v>
      </c>
      <c r="C2363" s="133" t="s">
        <v>6534</v>
      </c>
      <c r="D2363" s="133" t="s">
        <v>5904</v>
      </c>
      <c r="E2363" s="133" t="s">
        <v>5902</v>
      </c>
      <c r="F2363" s="133" t="s">
        <v>5903</v>
      </c>
      <c r="G2363" s="133">
        <v>0</v>
      </c>
      <c r="H2363" s="133">
        <v>0</v>
      </c>
      <c r="I2363" s="20"/>
      <c r="J2363" s="20"/>
      <c r="K2363" s="20"/>
      <c r="L2363" s="20"/>
      <c r="M2363" s="20"/>
      <c r="N2363" s="20"/>
    </row>
    <row r="2364" spans="1:14" x14ac:dyDescent="0.35">
      <c r="A2364" s="214" t="s">
        <v>1900</v>
      </c>
      <c r="B2364" s="214">
        <v>100378</v>
      </c>
      <c r="C2364" s="133" t="s">
        <v>1908</v>
      </c>
      <c r="D2364" s="133" t="s">
        <v>5904</v>
      </c>
      <c r="E2364" s="133" t="s">
        <v>5912</v>
      </c>
      <c r="F2364" s="133" t="s">
        <v>5915</v>
      </c>
      <c r="G2364" s="133">
        <v>4</v>
      </c>
      <c r="H2364" s="133">
        <v>19</v>
      </c>
      <c r="I2364" s="20"/>
      <c r="J2364" s="20"/>
      <c r="K2364" s="20"/>
      <c r="L2364" s="20"/>
      <c r="M2364" s="20"/>
      <c r="N2364" s="20"/>
    </row>
    <row r="2365" spans="1:14" x14ac:dyDescent="0.35">
      <c r="A2365" s="214" t="s">
        <v>1900</v>
      </c>
      <c r="B2365" s="214">
        <v>100379</v>
      </c>
      <c r="C2365" s="133" t="s">
        <v>1909</v>
      </c>
      <c r="D2365" s="133" t="s">
        <v>5904</v>
      </c>
      <c r="E2365" s="133" t="s">
        <v>5912</v>
      </c>
      <c r="F2365" s="133" t="s">
        <v>5915</v>
      </c>
      <c r="G2365" s="133">
        <v>4</v>
      </c>
      <c r="H2365" s="133">
        <v>17</v>
      </c>
      <c r="I2365" s="20"/>
      <c r="J2365" s="20"/>
      <c r="K2365" s="20"/>
      <c r="L2365" s="20"/>
      <c r="M2365" s="20"/>
      <c r="N2365" s="20"/>
    </row>
    <row r="2366" spans="1:14" x14ac:dyDescent="0.35">
      <c r="A2366" s="214" t="s">
        <v>1900</v>
      </c>
      <c r="B2366" s="214">
        <v>100381</v>
      </c>
      <c r="C2366" s="133" t="s">
        <v>1910</v>
      </c>
      <c r="D2366" s="133" t="s">
        <v>5904</v>
      </c>
      <c r="E2366" s="133" t="s">
        <v>5912</v>
      </c>
      <c r="F2366" s="133" t="s">
        <v>5915</v>
      </c>
      <c r="G2366" s="133">
        <v>2</v>
      </c>
      <c r="H2366" s="133">
        <v>4</v>
      </c>
      <c r="I2366" s="20"/>
      <c r="J2366" s="20"/>
      <c r="K2366" s="20"/>
      <c r="L2366" s="20"/>
      <c r="M2366" s="20"/>
      <c r="N2366" s="20"/>
    </row>
    <row r="2367" spans="1:14" x14ac:dyDescent="0.35">
      <c r="A2367" s="214" t="s">
        <v>1900</v>
      </c>
      <c r="B2367" s="214">
        <v>100382</v>
      </c>
      <c r="C2367" s="133" t="s">
        <v>1911</v>
      </c>
      <c r="D2367" s="133" t="s">
        <v>5904</v>
      </c>
      <c r="E2367" s="133" t="s">
        <v>5912</v>
      </c>
      <c r="F2367" s="133" t="s">
        <v>5915</v>
      </c>
      <c r="G2367" s="133">
        <v>3</v>
      </c>
      <c r="H2367" s="133">
        <v>18</v>
      </c>
      <c r="I2367" s="20"/>
      <c r="J2367" s="20"/>
      <c r="K2367" s="20"/>
      <c r="L2367" s="20"/>
      <c r="M2367" s="20"/>
      <c r="N2367" s="20"/>
    </row>
    <row r="2368" spans="1:14" x14ac:dyDescent="0.35">
      <c r="A2368" s="214" t="s">
        <v>1900</v>
      </c>
      <c r="B2368" s="214">
        <v>100509</v>
      </c>
      <c r="C2368" s="133" t="s">
        <v>1912</v>
      </c>
      <c r="D2368" s="133" t="s">
        <v>5901</v>
      </c>
      <c r="E2368" s="133" t="s">
        <v>5902</v>
      </c>
      <c r="F2368" s="133" t="s">
        <v>5903</v>
      </c>
      <c r="G2368" s="133">
        <v>0</v>
      </c>
      <c r="H2368" s="133">
        <v>0</v>
      </c>
      <c r="I2368" s="20"/>
      <c r="J2368" s="20"/>
      <c r="K2368" s="20"/>
      <c r="L2368" s="20"/>
      <c r="M2368" s="20"/>
      <c r="N2368" s="20"/>
    </row>
    <row r="2369" spans="1:14" x14ac:dyDescent="0.35">
      <c r="A2369" s="214" t="s">
        <v>1900</v>
      </c>
      <c r="B2369" s="214">
        <v>100527</v>
      </c>
      <c r="C2369" s="133" t="s">
        <v>1913</v>
      </c>
      <c r="D2369" s="133" t="s">
        <v>5901</v>
      </c>
      <c r="E2369" s="133" t="s">
        <v>5902</v>
      </c>
      <c r="F2369" s="133" t="s">
        <v>5903</v>
      </c>
      <c r="G2369" s="133">
        <v>0</v>
      </c>
      <c r="H2369" s="133">
        <v>0</v>
      </c>
      <c r="I2369" s="20"/>
      <c r="J2369" s="20"/>
      <c r="K2369" s="20"/>
      <c r="L2369" s="20"/>
      <c r="M2369" s="20"/>
      <c r="N2369" s="20"/>
    </row>
    <row r="2370" spans="1:14" x14ac:dyDescent="0.35">
      <c r="A2370" s="214" t="s">
        <v>1900</v>
      </c>
      <c r="B2370" s="214">
        <v>130239</v>
      </c>
      <c r="C2370" s="133" t="s">
        <v>1914</v>
      </c>
      <c r="D2370" s="133" t="s">
        <v>5904</v>
      </c>
      <c r="E2370" s="133" t="s">
        <v>5902</v>
      </c>
      <c r="F2370" s="133" t="s">
        <v>5903</v>
      </c>
      <c r="G2370" s="133">
        <v>0</v>
      </c>
      <c r="H2370" s="133">
        <v>0</v>
      </c>
      <c r="I2370" s="20"/>
      <c r="J2370" s="20"/>
      <c r="K2370" s="20"/>
      <c r="L2370" s="20"/>
      <c r="M2370" s="20"/>
      <c r="N2370" s="20"/>
    </row>
    <row r="2371" spans="1:14" x14ac:dyDescent="0.35">
      <c r="A2371" s="214" t="s">
        <v>1900</v>
      </c>
      <c r="B2371" s="214">
        <v>131165</v>
      </c>
      <c r="C2371" s="133" t="s">
        <v>7068</v>
      </c>
      <c r="D2371" s="133" t="s">
        <v>5904</v>
      </c>
      <c r="E2371" s="133" t="s">
        <v>5902</v>
      </c>
      <c r="F2371" s="133" t="s">
        <v>5903</v>
      </c>
      <c r="G2371" s="133">
        <v>0</v>
      </c>
      <c r="H2371" s="133">
        <v>0</v>
      </c>
      <c r="I2371" s="20"/>
      <c r="J2371" s="20"/>
      <c r="K2371" s="20"/>
      <c r="L2371" s="20"/>
      <c r="M2371" s="20"/>
      <c r="N2371" s="20"/>
    </row>
    <row r="2372" spans="1:14" x14ac:dyDescent="0.35">
      <c r="A2372" s="214" t="s">
        <v>1900</v>
      </c>
      <c r="B2372" s="214">
        <v>131268</v>
      </c>
      <c r="C2372" s="133" t="s">
        <v>6171</v>
      </c>
      <c r="D2372" s="133" t="s">
        <v>5904</v>
      </c>
      <c r="E2372" s="133" t="s">
        <v>5902</v>
      </c>
      <c r="F2372" s="133" t="s">
        <v>5903</v>
      </c>
      <c r="G2372" s="133">
        <v>0</v>
      </c>
      <c r="H2372" s="133">
        <v>0</v>
      </c>
      <c r="I2372" s="20"/>
      <c r="J2372" s="20"/>
      <c r="K2372" s="20"/>
      <c r="L2372" s="20"/>
      <c r="M2372" s="20"/>
      <c r="N2372" s="20"/>
    </row>
    <row r="2373" spans="1:14" x14ac:dyDescent="0.35">
      <c r="A2373" s="214" t="s">
        <v>1900</v>
      </c>
      <c r="B2373" s="214">
        <v>131675</v>
      </c>
      <c r="C2373" s="133" t="s">
        <v>6535</v>
      </c>
      <c r="D2373" s="133" t="s">
        <v>5904</v>
      </c>
      <c r="E2373" s="133" t="s">
        <v>5902</v>
      </c>
      <c r="F2373" s="133" t="s">
        <v>5914</v>
      </c>
      <c r="G2373" s="133">
        <v>0</v>
      </c>
      <c r="H2373" s="133">
        <v>0</v>
      </c>
      <c r="I2373" s="20"/>
      <c r="J2373" s="20"/>
      <c r="K2373" s="20"/>
      <c r="L2373" s="20"/>
      <c r="M2373" s="20"/>
      <c r="N2373" s="20"/>
    </row>
    <row r="2374" spans="1:14" x14ac:dyDescent="0.35">
      <c r="A2374" s="214" t="s">
        <v>1900</v>
      </c>
      <c r="B2374" s="214">
        <v>131752</v>
      </c>
      <c r="C2374" s="133" t="s">
        <v>1915</v>
      </c>
      <c r="D2374" s="133" t="s">
        <v>5904</v>
      </c>
      <c r="E2374" s="133" t="s">
        <v>5907</v>
      </c>
      <c r="F2374" s="133" t="s">
        <v>5908</v>
      </c>
      <c r="G2374" s="133">
        <v>81</v>
      </c>
      <c r="H2374" s="133">
        <v>82</v>
      </c>
      <c r="I2374" s="20"/>
      <c r="J2374" s="20"/>
      <c r="K2374" s="20"/>
      <c r="L2374" s="20"/>
      <c r="M2374" s="20"/>
      <c r="N2374" s="20"/>
    </row>
    <row r="2375" spans="1:14" x14ac:dyDescent="0.35">
      <c r="A2375" s="214" t="s">
        <v>1900</v>
      </c>
      <c r="B2375" s="214">
        <v>133545</v>
      </c>
      <c r="C2375" s="133" t="s">
        <v>1916</v>
      </c>
      <c r="D2375" s="133" t="s">
        <v>5904</v>
      </c>
      <c r="E2375" s="133" t="s">
        <v>5907</v>
      </c>
      <c r="F2375" s="133" t="s">
        <v>5910</v>
      </c>
      <c r="G2375" s="133">
        <v>0</v>
      </c>
      <c r="H2375" s="133">
        <v>0</v>
      </c>
      <c r="I2375" s="20"/>
      <c r="J2375" s="20"/>
      <c r="K2375" s="20"/>
      <c r="L2375" s="20"/>
      <c r="M2375" s="20"/>
      <c r="N2375" s="20"/>
    </row>
    <row r="2376" spans="1:14" x14ac:dyDescent="0.35">
      <c r="A2376" s="214" t="s">
        <v>1900</v>
      </c>
      <c r="B2376" s="214">
        <v>134010</v>
      </c>
      <c r="C2376" s="133" t="s">
        <v>1917</v>
      </c>
      <c r="D2376" s="133" t="s">
        <v>5904</v>
      </c>
      <c r="E2376" s="133" t="s">
        <v>5902</v>
      </c>
      <c r="F2376" s="133" t="s">
        <v>5903</v>
      </c>
      <c r="G2376" s="133">
        <v>0</v>
      </c>
      <c r="H2376" s="133">
        <v>0</v>
      </c>
      <c r="I2376" s="20"/>
      <c r="J2376" s="20"/>
      <c r="K2376" s="20"/>
      <c r="L2376" s="20"/>
      <c r="M2376" s="20"/>
      <c r="N2376" s="20"/>
    </row>
    <row r="2377" spans="1:14" x14ac:dyDescent="0.35">
      <c r="A2377" s="214" t="s">
        <v>1900</v>
      </c>
      <c r="B2377" s="214">
        <v>135175</v>
      </c>
      <c r="C2377" s="133" t="s">
        <v>1918</v>
      </c>
      <c r="D2377" s="133" t="s">
        <v>5904</v>
      </c>
      <c r="E2377" s="133" t="s">
        <v>5923</v>
      </c>
      <c r="F2377" s="133" t="s">
        <v>5923</v>
      </c>
      <c r="G2377" s="133">
        <v>4</v>
      </c>
      <c r="H2377" s="133">
        <v>7</v>
      </c>
      <c r="I2377" s="20"/>
      <c r="J2377" s="20"/>
      <c r="K2377" s="20"/>
      <c r="L2377" s="20"/>
      <c r="M2377" s="20"/>
      <c r="N2377" s="20"/>
    </row>
    <row r="2378" spans="1:14" x14ac:dyDescent="0.35">
      <c r="A2378" s="214" t="s">
        <v>1900</v>
      </c>
      <c r="B2378" s="214">
        <v>135729</v>
      </c>
      <c r="C2378" s="133" t="s">
        <v>1919</v>
      </c>
      <c r="D2378" s="133" t="s">
        <v>5904</v>
      </c>
      <c r="E2378" s="133" t="s">
        <v>5902</v>
      </c>
      <c r="F2378" s="133" t="s">
        <v>5903</v>
      </c>
      <c r="G2378" s="133">
        <v>0</v>
      </c>
      <c r="H2378" s="133">
        <v>0</v>
      </c>
      <c r="I2378" s="20"/>
      <c r="J2378" s="20"/>
      <c r="K2378" s="20"/>
      <c r="L2378" s="20"/>
      <c r="M2378" s="20"/>
      <c r="N2378" s="20"/>
    </row>
    <row r="2379" spans="1:14" x14ac:dyDescent="0.35">
      <c r="A2379" s="214" t="s">
        <v>1900</v>
      </c>
      <c r="B2379" s="214">
        <v>136172</v>
      </c>
      <c r="C2379" s="133" t="s">
        <v>1920</v>
      </c>
      <c r="D2379" s="133" t="s">
        <v>5904</v>
      </c>
      <c r="E2379" s="133" t="s">
        <v>5907</v>
      </c>
      <c r="F2379" s="133" t="s">
        <v>5908</v>
      </c>
      <c r="G2379" s="133">
        <v>71</v>
      </c>
      <c r="H2379" s="133">
        <v>68</v>
      </c>
      <c r="I2379" s="20"/>
      <c r="J2379" s="20"/>
      <c r="K2379" s="20"/>
      <c r="L2379" s="20"/>
      <c r="M2379" s="20"/>
      <c r="N2379" s="20"/>
    </row>
    <row r="2380" spans="1:14" x14ac:dyDescent="0.35">
      <c r="A2380" s="214" t="s">
        <v>1900</v>
      </c>
      <c r="B2380" s="214">
        <v>136504</v>
      </c>
      <c r="C2380" s="133" t="s">
        <v>6533</v>
      </c>
      <c r="D2380" s="133" t="s">
        <v>5904</v>
      </c>
      <c r="E2380" s="133" t="s">
        <v>5902</v>
      </c>
      <c r="F2380" s="133" t="s">
        <v>5903</v>
      </c>
      <c r="G2380" s="133">
        <v>0</v>
      </c>
      <c r="H2380" s="133">
        <v>0</v>
      </c>
      <c r="I2380" s="20"/>
      <c r="J2380" s="20"/>
      <c r="K2380" s="20"/>
      <c r="L2380" s="20"/>
      <c r="M2380" s="20"/>
      <c r="N2380" s="20"/>
    </row>
    <row r="2381" spans="1:14" x14ac:dyDescent="0.35">
      <c r="A2381" s="214" t="s">
        <v>1900</v>
      </c>
      <c r="B2381" s="214">
        <v>136750</v>
      </c>
      <c r="C2381" s="133" t="s">
        <v>1921</v>
      </c>
      <c r="D2381" s="133" t="s">
        <v>5904</v>
      </c>
      <c r="E2381" s="133" t="s">
        <v>5907</v>
      </c>
      <c r="F2381" s="133" t="s">
        <v>5916</v>
      </c>
      <c r="G2381" s="133">
        <v>65</v>
      </c>
      <c r="H2381" s="133">
        <v>64</v>
      </c>
      <c r="I2381" s="20"/>
      <c r="J2381" s="20"/>
      <c r="K2381" s="20"/>
      <c r="L2381" s="20"/>
      <c r="M2381" s="20"/>
      <c r="N2381" s="20"/>
    </row>
    <row r="2382" spans="1:14" x14ac:dyDescent="0.35">
      <c r="A2382" s="214" t="s">
        <v>1900</v>
      </c>
      <c r="B2382" s="214">
        <v>137157</v>
      </c>
      <c r="C2382" s="133" t="s">
        <v>1922</v>
      </c>
      <c r="D2382" s="133" t="s">
        <v>5905</v>
      </c>
      <c r="E2382" s="133" t="s">
        <v>5907</v>
      </c>
      <c r="F2382" s="133" t="s">
        <v>5917</v>
      </c>
      <c r="G2382" s="133">
        <v>0</v>
      </c>
      <c r="H2382" s="133">
        <v>185</v>
      </c>
      <c r="I2382" s="20"/>
      <c r="J2382" s="20"/>
      <c r="K2382" s="20"/>
      <c r="L2382" s="20"/>
      <c r="M2382" s="20"/>
      <c r="N2382" s="20"/>
    </row>
    <row r="2383" spans="1:14" x14ac:dyDescent="0.35">
      <c r="A2383" s="214" t="s">
        <v>1900</v>
      </c>
      <c r="B2383" s="214">
        <v>137935</v>
      </c>
      <c r="C2383" s="133" t="s">
        <v>1923</v>
      </c>
      <c r="D2383" s="133" t="s">
        <v>5901</v>
      </c>
      <c r="E2383" s="133" t="s">
        <v>5907</v>
      </c>
      <c r="F2383" s="133" t="s">
        <v>5917</v>
      </c>
      <c r="G2383" s="133">
        <v>198</v>
      </c>
      <c r="H2383" s="133">
        <v>0</v>
      </c>
      <c r="I2383" s="20"/>
      <c r="J2383" s="20"/>
      <c r="K2383" s="20"/>
      <c r="L2383" s="20"/>
      <c r="M2383" s="20"/>
      <c r="N2383" s="20"/>
    </row>
    <row r="2384" spans="1:14" x14ac:dyDescent="0.35">
      <c r="A2384" s="214" t="s">
        <v>1900</v>
      </c>
      <c r="B2384" s="214">
        <v>138607</v>
      </c>
      <c r="C2384" s="133" t="s">
        <v>1924</v>
      </c>
      <c r="D2384" s="133" t="s">
        <v>5901</v>
      </c>
      <c r="E2384" s="133" t="s">
        <v>5907</v>
      </c>
      <c r="F2384" s="133" t="s">
        <v>5917</v>
      </c>
      <c r="G2384" s="133">
        <v>120</v>
      </c>
      <c r="H2384" s="133">
        <v>0</v>
      </c>
      <c r="I2384" s="20"/>
      <c r="J2384" s="20"/>
      <c r="K2384" s="20"/>
      <c r="L2384" s="20"/>
      <c r="M2384" s="20"/>
      <c r="N2384" s="20"/>
    </row>
    <row r="2385" spans="1:14" x14ac:dyDescent="0.35">
      <c r="A2385" s="214" t="s">
        <v>1900</v>
      </c>
      <c r="B2385" s="214">
        <v>139364</v>
      </c>
      <c r="C2385" s="133" t="s">
        <v>7069</v>
      </c>
      <c r="D2385" s="133" t="s">
        <v>5905</v>
      </c>
      <c r="E2385" s="133" t="s">
        <v>5907</v>
      </c>
      <c r="F2385" s="133" t="s">
        <v>5917</v>
      </c>
      <c r="G2385" s="133">
        <v>26</v>
      </c>
      <c r="H2385" s="133">
        <v>73</v>
      </c>
      <c r="I2385" s="20"/>
      <c r="J2385" s="20"/>
      <c r="K2385" s="20"/>
      <c r="L2385" s="20"/>
      <c r="M2385" s="20"/>
      <c r="N2385" s="20"/>
    </row>
    <row r="2386" spans="1:14" x14ac:dyDescent="0.35">
      <c r="A2386" s="214" t="s">
        <v>1900</v>
      </c>
      <c r="B2386" s="214">
        <v>139365</v>
      </c>
      <c r="C2386" s="133" t="s">
        <v>1925</v>
      </c>
      <c r="D2386" s="133" t="s">
        <v>5901</v>
      </c>
      <c r="E2386" s="133" t="s">
        <v>5907</v>
      </c>
      <c r="F2386" s="133" t="s">
        <v>5917</v>
      </c>
      <c r="G2386" s="133">
        <v>121</v>
      </c>
      <c r="H2386" s="133">
        <v>0</v>
      </c>
      <c r="I2386" s="20"/>
      <c r="J2386" s="20"/>
      <c r="K2386" s="20"/>
      <c r="L2386" s="20"/>
      <c r="M2386" s="20"/>
      <c r="N2386" s="20"/>
    </row>
    <row r="2387" spans="1:14" x14ac:dyDescent="0.35">
      <c r="A2387" s="214" t="s">
        <v>1900</v>
      </c>
      <c r="B2387" s="214">
        <v>139509</v>
      </c>
      <c r="C2387" s="133" t="s">
        <v>1926</v>
      </c>
      <c r="D2387" s="133" t="s">
        <v>5904</v>
      </c>
      <c r="E2387" s="133" t="s">
        <v>5906</v>
      </c>
      <c r="F2387" s="133" t="s">
        <v>5921</v>
      </c>
      <c r="G2387" s="133">
        <v>0</v>
      </c>
      <c r="H2387" s="133">
        <v>1</v>
      </c>
      <c r="I2387" s="20"/>
      <c r="J2387" s="20"/>
      <c r="K2387" s="20"/>
      <c r="L2387" s="20"/>
      <c r="M2387" s="20"/>
      <c r="N2387" s="20"/>
    </row>
    <row r="2388" spans="1:14" x14ac:dyDescent="0.35">
      <c r="A2388" s="214" t="s">
        <v>1900</v>
      </c>
      <c r="B2388" s="214">
        <v>139541</v>
      </c>
      <c r="C2388" s="133" t="s">
        <v>1927</v>
      </c>
      <c r="D2388" s="133" t="s">
        <v>5904</v>
      </c>
      <c r="E2388" s="133" t="s">
        <v>5906</v>
      </c>
      <c r="F2388" s="133" t="s">
        <v>5921</v>
      </c>
      <c r="G2388" s="133">
        <v>0</v>
      </c>
      <c r="H2388" s="133">
        <v>0</v>
      </c>
      <c r="I2388" s="20"/>
      <c r="J2388" s="20"/>
      <c r="K2388" s="20"/>
      <c r="L2388" s="20"/>
      <c r="M2388" s="20"/>
      <c r="N2388" s="20"/>
    </row>
    <row r="2389" spans="1:14" x14ac:dyDescent="0.35">
      <c r="A2389" s="214" t="s">
        <v>1900</v>
      </c>
      <c r="B2389" s="214">
        <v>140201</v>
      </c>
      <c r="C2389" s="133" t="s">
        <v>6172</v>
      </c>
      <c r="D2389" s="133" t="s">
        <v>5904</v>
      </c>
      <c r="E2389" s="133" t="s">
        <v>5906</v>
      </c>
      <c r="F2389" s="133" t="s">
        <v>5909</v>
      </c>
      <c r="G2389" s="133">
        <v>0</v>
      </c>
      <c r="H2389" s="133">
        <v>0</v>
      </c>
      <c r="I2389" s="20"/>
      <c r="J2389" s="20"/>
      <c r="K2389" s="20"/>
      <c r="L2389" s="20"/>
      <c r="M2389" s="20"/>
      <c r="N2389" s="20"/>
    </row>
    <row r="2390" spans="1:14" x14ac:dyDescent="0.35">
      <c r="A2390" s="214" t="s">
        <v>1900</v>
      </c>
      <c r="B2390" s="214">
        <v>141135</v>
      </c>
      <c r="C2390" s="133" t="s">
        <v>1928</v>
      </c>
      <c r="D2390" s="133" t="s">
        <v>5905</v>
      </c>
      <c r="E2390" s="133" t="s">
        <v>5907</v>
      </c>
      <c r="F2390" s="133" t="s">
        <v>5916</v>
      </c>
      <c r="G2390" s="133">
        <v>0</v>
      </c>
      <c r="H2390" s="133">
        <v>124</v>
      </c>
      <c r="I2390" s="20"/>
      <c r="J2390" s="20"/>
      <c r="K2390" s="20"/>
      <c r="L2390" s="20"/>
      <c r="M2390" s="20"/>
      <c r="N2390" s="20"/>
    </row>
    <row r="2391" spans="1:14" x14ac:dyDescent="0.35">
      <c r="A2391" s="214" t="s">
        <v>1900</v>
      </c>
      <c r="B2391" s="214">
        <v>141617</v>
      </c>
      <c r="C2391" s="133" t="s">
        <v>1929</v>
      </c>
      <c r="D2391" s="133" t="s">
        <v>5904</v>
      </c>
      <c r="E2391" s="133" t="s">
        <v>5907</v>
      </c>
      <c r="F2391" s="133" t="s">
        <v>5908</v>
      </c>
      <c r="G2391" s="133">
        <v>51</v>
      </c>
      <c r="H2391" s="133">
        <v>81</v>
      </c>
      <c r="I2391" s="20"/>
      <c r="J2391" s="20"/>
      <c r="K2391" s="20"/>
      <c r="L2391" s="20"/>
      <c r="M2391" s="20"/>
      <c r="N2391" s="20"/>
    </row>
    <row r="2392" spans="1:14" x14ac:dyDescent="0.35">
      <c r="A2392" s="214" t="s">
        <v>1900</v>
      </c>
      <c r="B2392" s="214">
        <v>142873</v>
      </c>
      <c r="C2392" s="133" t="s">
        <v>1930</v>
      </c>
      <c r="D2392" s="133" t="s">
        <v>5904</v>
      </c>
      <c r="E2392" s="133" t="s">
        <v>5907</v>
      </c>
      <c r="F2392" s="133" t="s">
        <v>5922</v>
      </c>
      <c r="G2392" s="133">
        <v>0</v>
      </c>
      <c r="H2392" s="133">
        <v>0</v>
      </c>
      <c r="I2392" s="20"/>
      <c r="J2392" s="20"/>
      <c r="K2392" s="20"/>
      <c r="L2392" s="20"/>
      <c r="M2392" s="20"/>
      <c r="N2392" s="20"/>
    </row>
    <row r="2393" spans="1:14" x14ac:dyDescent="0.35">
      <c r="A2393" s="214" t="s">
        <v>1900</v>
      </c>
      <c r="B2393" s="214">
        <v>143048</v>
      </c>
      <c r="C2393" s="133" t="s">
        <v>4161</v>
      </c>
      <c r="D2393" s="133" t="s">
        <v>5904</v>
      </c>
      <c r="E2393" s="133" t="s">
        <v>5902</v>
      </c>
      <c r="F2393" s="133" t="s">
        <v>5903</v>
      </c>
      <c r="G2393" s="133">
        <v>0</v>
      </c>
      <c r="H2393" s="133">
        <v>0</v>
      </c>
      <c r="I2393" s="20"/>
      <c r="J2393" s="20"/>
      <c r="K2393" s="20"/>
      <c r="L2393" s="20"/>
      <c r="M2393" s="20"/>
      <c r="N2393" s="20"/>
    </row>
    <row r="2394" spans="1:14" x14ac:dyDescent="0.35">
      <c r="A2394" s="214" t="s">
        <v>1900</v>
      </c>
      <c r="B2394" s="214">
        <v>143129</v>
      </c>
      <c r="C2394" s="133" t="s">
        <v>1592</v>
      </c>
      <c r="D2394" s="133" t="s">
        <v>5904</v>
      </c>
      <c r="E2394" s="133" t="s">
        <v>5907</v>
      </c>
      <c r="F2394" s="133" t="s">
        <v>5908</v>
      </c>
      <c r="G2394" s="133">
        <v>42</v>
      </c>
      <c r="H2394" s="133">
        <v>53</v>
      </c>
      <c r="I2394" s="20"/>
      <c r="J2394" s="20"/>
      <c r="K2394" s="20"/>
      <c r="L2394" s="20"/>
      <c r="M2394" s="20"/>
      <c r="N2394" s="20"/>
    </row>
    <row r="2395" spans="1:14" x14ac:dyDescent="0.35">
      <c r="A2395" s="214" t="s">
        <v>1931</v>
      </c>
      <c r="B2395" s="214">
        <v>115836</v>
      </c>
      <c r="C2395" s="133" t="s">
        <v>1932</v>
      </c>
      <c r="D2395" s="133" t="s">
        <v>5904</v>
      </c>
      <c r="E2395" s="133" t="s">
        <v>5906</v>
      </c>
      <c r="F2395" s="133" t="s">
        <v>5906</v>
      </c>
      <c r="G2395" s="133">
        <v>0</v>
      </c>
      <c r="H2395" s="133">
        <v>0</v>
      </c>
      <c r="I2395" s="20"/>
      <c r="J2395" s="20"/>
      <c r="K2395" s="20"/>
      <c r="L2395" s="20"/>
      <c r="M2395" s="20"/>
      <c r="N2395" s="20"/>
    </row>
    <row r="2396" spans="1:14" x14ac:dyDescent="0.35">
      <c r="A2396" s="214" t="s">
        <v>1931</v>
      </c>
      <c r="B2396" s="214">
        <v>115837</v>
      </c>
      <c r="C2396" s="133" t="s">
        <v>6173</v>
      </c>
      <c r="D2396" s="133" t="s">
        <v>5904</v>
      </c>
      <c r="E2396" s="133" t="s">
        <v>5906</v>
      </c>
      <c r="F2396" s="133" t="s">
        <v>5906</v>
      </c>
      <c r="G2396" s="133">
        <v>0</v>
      </c>
      <c r="H2396" s="133">
        <v>0</v>
      </c>
      <c r="I2396" s="20"/>
      <c r="J2396" s="20"/>
      <c r="K2396" s="20"/>
      <c r="L2396" s="20"/>
      <c r="M2396" s="20"/>
      <c r="N2396" s="20"/>
    </row>
    <row r="2397" spans="1:14" x14ac:dyDescent="0.35">
      <c r="A2397" s="214" t="s">
        <v>1931</v>
      </c>
      <c r="B2397" s="214">
        <v>115838</v>
      </c>
      <c r="C2397" s="133" t="s">
        <v>1933</v>
      </c>
      <c r="D2397" s="133" t="s">
        <v>5904</v>
      </c>
      <c r="E2397" s="133" t="s">
        <v>5906</v>
      </c>
      <c r="F2397" s="133" t="s">
        <v>5906</v>
      </c>
      <c r="G2397" s="133">
        <v>0</v>
      </c>
      <c r="H2397" s="133">
        <v>0</v>
      </c>
      <c r="I2397" s="20"/>
      <c r="J2397" s="20"/>
      <c r="K2397" s="20"/>
      <c r="L2397" s="20"/>
      <c r="M2397" s="20"/>
      <c r="N2397" s="20"/>
    </row>
    <row r="2398" spans="1:14" x14ac:dyDescent="0.35">
      <c r="A2398" s="214" t="s">
        <v>1931</v>
      </c>
      <c r="B2398" s="214">
        <v>115847</v>
      </c>
      <c r="C2398" s="133" t="s">
        <v>1934</v>
      </c>
      <c r="D2398" s="133" t="s">
        <v>5904</v>
      </c>
      <c r="E2398" s="133" t="s">
        <v>5906</v>
      </c>
      <c r="F2398" s="133" t="s">
        <v>5906</v>
      </c>
      <c r="G2398" s="133">
        <v>0</v>
      </c>
      <c r="H2398" s="133">
        <v>0</v>
      </c>
      <c r="I2398" s="20"/>
      <c r="J2398" s="20"/>
      <c r="K2398" s="20"/>
      <c r="L2398" s="20"/>
      <c r="M2398" s="20"/>
      <c r="N2398" s="20"/>
    </row>
    <row r="2399" spans="1:14" x14ac:dyDescent="0.35">
      <c r="A2399" s="214" t="s">
        <v>1931</v>
      </c>
      <c r="B2399" s="214">
        <v>116234</v>
      </c>
      <c r="C2399" s="133" t="s">
        <v>1935</v>
      </c>
      <c r="D2399" s="133" t="s">
        <v>5904</v>
      </c>
      <c r="E2399" s="133" t="s">
        <v>5907</v>
      </c>
      <c r="F2399" s="133" t="s">
        <v>5910</v>
      </c>
      <c r="G2399" s="133">
        <v>76</v>
      </c>
      <c r="H2399" s="133">
        <v>91</v>
      </c>
      <c r="I2399" s="20"/>
      <c r="J2399" s="20"/>
      <c r="K2399" s="20"/>
      <c r="L2399" s="20"/>
      <c r="M2399" s="20"/>
      <c r="N2399" s="20"/>
    </row>
    <row r="2400" spans="1:14" x14ac:dyDescent="0.35">
      <c r="A2400" s="214" t="s">
        <v>1931</v>
      </c>
      <c r="B2400" s="214">
        <v>116405</v>
      </c>
      <c r="C2400" s="133" t="s">
        <v>1936</v>
      </c>
      <c r="D2400" s="133" t="s">
        <v>5904</v>
      </c>
      <c r="E2400" s="133" t="s">
        <v>5907</v>
      </c>
      <c r="F2400" s="133" t="s">
        <v>5910</v>
      </c>
      <c r="G2400" s="133">
        <v>90</v>
      </c>
      <c r="H2400" s="133">
        <v>106</v>
      </c>
      <c r="I2400" s="20"/>
      <c r="J2400" s="20"/>
      <c r="K2400" s="20"/>
      <c r="L2400" s="20"/>
      <c r="M2400" s="20"/>
      <c r="N2400" s="20"/>
    </row>
    <row r="2401" spans="1:14" x14ac:dyDescent="0.35">
      <c r="A2401" s="214" t="s">
        <v>1931</v>
      </c>
      <c r="B2401" s="214">
        <v>116407</v>
      </c>
      <c r="C2401" s="133" t="s">
        <v>1937</v>
      </c>
      <c r="D2401" s="133" t="s">
        <v>5904</v>
      </c>
      <c r="E2401" s="133" t="s">
        <v>5907</v>
      </c>
      <c r="F2401" s="133" t="s">
        <v>5910</v>
      </c>
      <c r="G2401" s="133">
        <v>124</v>
      </c>
      <c r="H2401" s="133">
        <v>120</v>
      </c>
      <c r="I2401" s="20"/>
      <c r="J2401" s="20"/>
      <c r="K2401" s="20"/>
      <c r="L2401" s="20"/>
      <c r="M2401" s="20"/>
      <c r="N2401" s="20"/>
    </row>
    <row r="2402" spans="1:14" x14ac:dyDescent="0.35">
      <c r="A2402" s="214" t="s">
        <v>1931</v>
      </c>
      <c r="B2402" s="214">
        <v>116411</v>
      </c>
      <c r="C2402" s="133" t="s">
        <v>1938</v>
      </c>
      <c r="D2402" s="133" t="s">
        <v>5904</v>
      </c>
      <c r="E2402" s="133" t="s">
        <v>5907</v>
      </c>
      <c r="F2402" s="133" t="s">
        <v>5910</v>
      </c>
      <c r="G2402" s="133">
        <v>101</v>
      </c>
      <c r="H2402" s="133">
        <v>109</v>
      </c>
      <c r="I2402" s="20"/>
      <c r="J2402" s="20"/>
      <c r="K2402" s="20"/>
      <c r="L2402" s="20"/>
      <c r="M2402" s="20"/>
      <c r="N2402" s="20"/>
    </row>
    <row r="2403" spans="1:14" x14ac:dyDescent="0.35">
      <c r="A2403" s="214" t="s">
        <v>1931</v>
      </c>
      <c r="B2403" s="214">
        <v>116412</v>
      </c>
      <c r="C2403" s="133" t="s">
        <v>1939</v>
      </c>
      <c r="D2403" s="133" t="s">
        <v>5904</v>
      </c>
      <c r="E2403" s="133" t="s">
        <v>5907</v>
      </c>
      <c r="F2403" s="133" t="s">
        <v>5910</v>
      </c>
      <c r="G2403" s="133">
        <v>117</v>
      </c>
      <c r="H2403" s="133">
        <v>111</v>
      </c>
      <c r="I2403" s="20"/>
      <c r="J2403" s="20"/>
      <c r="K2403" s="20"/>
      <c r="L2403" s="20"/>
      <c r="M2403" s="20"/>
      <c r="N2403" s="20"/>
    </row>
    <row r="2404" spans="1:14" x14ac:dyDescent="0.35">
      <c r="A2404" s="214" t="s">
        <v>1931</v>
      </c>
      <c r="B2404" s="214">
        <v>116413</v>
      </c>
      <c r="C2404" s="133" t="s">
        <v>1940</v>
      </c>
      <c r="D2404" s="133" t="s">
        <v>5904</v>
      </c>
      <c r="E2404" s="133" t="s">
        <v>5907</v>
      </c>
      <c r="F2404" s="133" t="s">
        <v>5910</v>
      </c>
      <c r="G2404" s="133">
        <v>90</v>
      </c>
      <c r="H2404" s="133">
        <v>122</v>
      </c>
      <c r="I2404" s="20"/>
      <c r="J2404" s="20"/>
      <c r="K2404" s="20"/>
      <c r="L2404" s="20"/>
      <c r="M2404" s="20"/>
      <c r="N2404" s="20"/>
    </row>
    <row r="2405" spans="1:14" x14ac:dyDescent="0.35">
      <c r="A2405" s="214" t="s">
        <v>1931</v>
      </c>
      <c r="B2405" s="214">
        <v>116418</v>
      </c>
      <c r="C2405" s="133" t="s">
        <v>1941</v>
      </c>
      <c r="D2405" s="133" t="s">
        <v>5904</v>
      </c>
      <c r="E2405" s="133" t="s">
        <v>5907</v>
      </c>
      <c r="F2405" s="133" t="s">
        <v>5910</v>
      </c>
      <c r="G2405" s="133">
        <v>73</v>
      </c>
      <c r="H2405" s="133">
        <v>75</v>
      </c>
      <c r="I2405" s="20"/>
      <c r="J2405" s="20"/>
      <c r="K2405" s="20"/>
      <c r="L2405" s="20"/>
      <c r="M2405" s="20"/>
      <c r="N2405" s="20"/>
    </row>
    <row r="2406" spans="1:14" x14ac:dyDescent="0.35">
      <c r="A2406" s="214" t="s">
        <v>1931</v>
      </c>
      <c r="B2406" s="214">
        <v>116419</v>
      </c>
      <c r="C2406" s="133" t="s">
        <v>1942</v>
      </c>
      <c r="D2406" s="133" t="s">
        <v>5904</v>
      </c>
      <c r="E2406" s="133" t="s">
        <v>5907</v>
      </c>
      <c r="F2406" s="133" t="s">
        <v>5910</v>
      </c>
      <c r="G2406" s="133">
        <v>183</v>
      </c>
      <c r="H2406" s="133">
        <v>196</v>
      </c>
      <c r="I2406" s="20"/>
      <c r="J2406" s="20"/>
      <c r="K2406" s="20"/>
      <c r="L2406" s="20"/>
      <c r="M2406" s="20"/>
      <c r="N2406" s="20"/>
    </row>
    <row r="2407" spans="1:14" x14ac:dyDescent="0.35">
      <c r="A2407" s="214" t="s">
        <v>1931</v>
      </c>
      <c r="B2407" s="214">
        <v>116422</v>
      </c>
      <c r="C2407" s="133" t="s">
        <v>7070</v>
      </c>
      <c r="D2407" s="133" t="s">
        <v>5904</v>
      </c>
      <c r="E2407" s="133" t="s">
        <v>5907</v>
      </c>
      <c r="F2407" s="133" t="s">
        <v>5910</v>
      </c>
      <c r="G2407" s="133">
        <v>86</v>
      </c>
      <c r="H2407" s="133">
        <v>102</v>
      </c>
      <c r="I2407" s="20"/>
      <c r="J2407" s="20"/>
      <c r="K2407" s="20"/>
      <c r="L2407" s="20"/>
      <c r="M2407" s="20"/>
      <c r="N2407" s="20"/>
    </row>
    <row r="2408" spans="1:14" x14ac:dyDescent="0.35">
      <c r="A2408" s="214" t="s">
        <v>1931</v>
      </c>
      <c r="B2408" s="214">
        <v>116423</v>
      </c>
      <c r="C2408" s="133" t="s">
        <v>1943</v>
      </c>
      <c r="D2408" s="133" t="s">
        <v>5904</v>
      </c>
      <c r="E2408" s="133" t="s">
        <v>5907</v>
      </c>
      <c r="F2408" s="133" t="s">
        <v>5924</v>
      </c>
      <c r="G2408" s="133">
        <v>56</v>
      </c>
      <c r="H2408" s="133">
        <v>55</v>
      </c>
      <c r="I2408" s="20"/>
      <c r="J2408" s="20"/>
      <c r="K2408" s="20"/>
      <c r="L2408" s="20"/>
      <c r="M2408" s="20"/>
      <c r="N2408" s="20"/>
    </row>
    <row r="2409" spans="1:14" x14ac:dyDescent="0.35">
      <c r="A2409" s="214" t="s">
        <v>1931</v>
      </c>
      <c r="B2409" s="214">
        <v>116424</v>
      </c>
      <c r="C2409" s="133" t="s">
        <v>1944</v>
      </c>
      <c r="D2409" s="133" t="s">
        <v>5904</v>
      </c>
      <c r="E2409" s="133" t="s">
        <v>5907</v>
      </c>
      <c r="F2409" s="133" t="s">
        <v>5910</v>
      </c>
      <c r="G2409" s="133">
        <v>123</v>
      </c>
      <c r="H2409" s="133">
        <v>139</v>
      </c>
      <c r="I2409" s="20"/>
      <c r="J2409" s="20"/>
      <c r="K2409" s="20"/>
      <c r="L2409" s="20"/>
      <c r="M2409" s="20"/>
      <c r="N2409" s="20"/>
    </row>
    <row r="2410" spans="1:14" x14ac:dyDescent="0.35">
      <c r="A2410" s="214" t="s">
        <v>1931</v>
      </c>
      <c r="B2410" s="214">
        <v>116426</v>
      </c>
      <c r="C2410" s="133" t="s">
        <v>1945</v>
      </c>
      <c r="D2410" s="133" t="s">
        <v>5904</v>
      </c>
      <c r="E2410" s="133" t="s">
        <v>5907</v>
      </c>
      <c r="F2410" s="133" t="s">
        <v>5910</v>
      </c>
      <c r="G2410" s="133">
        <v>23</v>
      </c>
      <c r="H2410" s="133">
        <v>36</v>
      </c>
      <c r="I2410" s="20"/>
      <c r="J2410" s="20"/>
      <c r="K2410" s="20"/>
      <c r="L2410" s="20"/>
      <c r="M2410" s="20"/>
      <c r="N2410" s="20"/>
    </row>
    <row r="2411" spans="1:14" x14ac:dyDescent="0.35">
      <c r="A2411" s="214" t="s">
        <v>1931</v>
      </c>
      <c r="B2411" s="214">
        <v>116427</v>
      </c>
      <c r="C2411" s="133" t="s">
        <v>1946</v>
      </c>
      <c r="D2411" s="133" t="s">
        <v>5904</v>
      </c>
      <c r="E2411" s="133" t="s">
        <v>5907</v>
      </c>
      <c r="F2411" s="133" t="s">
        <v>5910</v>
      </c>
      <c r="G2411" s="133">
        <v>78</v>
      </c>
      <c r="H2411" s="133">
        <v>73</v>
      </c>
      <c r="I2411" s="20"/>
      <c r="J2411" s="20"/>
      <c r="K2411" s="20"/>
      <c r="L2411" s="20"/>
      <c r="M2411" s="20"/>
      <c r="N2411" s="20"/>
    </row>
    <row r="2412" spans="1:14" x14ac:dyDescent="0.35">
      <c r="A2412" s="214" t="s">
        <v>1931</v>
      </c>
      <c r="B2412" s="214">
        <v>116428</v>
      </c>
      <c r="C2412" s="133" t="s">
        <v>1947</v>
      </c>
      <c r="D2412" s="133" t="s">
        <v>5904</v>
      </c>
      <c r="E2412" s="133" t="s">
        <v>5907</v>
      </c>
      <c r="F2412" s="133" t="s">
        <v>5924</v>
      </c>
      <c r="G2412" s="133">
        <v>91</v>
      </c>
      <c r="H2412" s="133">
        <v>97</v>
      </c>
      <c r="I2412" s="20"/>
      <c r="J2412" s="20"/>
      <c r="K2412" s="20"/>
      <c r="L2412" s="20"/>
      <c r="M2412" s="20"/>
      <c r="N2412" s="20"/>
    </row>
    <row r="2413" spans="1:14" x14ac:dyDescent="0.35">
      <c r="A2413" s="214" t="s">
        <v>1931</v>
      </c>
      <c r="B2413" s="214">
        <v>116430</v>
      </c>
      <c r="C2413" s="133" t="s">
        <v>1948</v>
      </c>
      <c r="D2413" s="133" t="s">
        <v>5904</v>
      </c>
      <c r="E2413" s="133" t="s">
        <v>5907</v>
      </c>
      <c r="F2413" s="133" t="s">
        <v>5910</v>
      </c>
      <c r="G2413" s="133">
        <v>52</v>
      </c>
      <c r="H2413" s="133">
        <v>45</v>
      </c>
      <c r="I2413" s="20"/>
      <c r="J2413" s="20"/>
      <c r="K2413" s="20"/>
      <c r="L2413" s="20"/>
      <c r="M2413" s="20"/>
      <c r="N2413" s="20"/>
    </row>
    <row r="2414" spans="1:14" x14ac:dyDescent="0.35">
      <c r="A2414" s="214" t="s">
        <v>1931</v>
      </c>
      <c r="B2414" s="214">
        <v>116431</v>
      </c>
      <c r="C2414" s="133" t="s">
        <v>1949</v>
      </c>
      <c r="D2414" s="133" t="s">
        <v>5904</v>
      </c>
      <c r="E2414" s="133" t="s">
        <v>5907</v>
      </c>
      <c r="F2414" s="133" t="s">
        <v>5910</v>
      </c>
      <c r="G2414" s="133">
        <v>98</v>
      </c>
      <c r="H2414" s="133">
        <v>96</v>
      </c>
      <c r="I2414" s="20"/>
      <c r="J2414" s="20"/>
      <c r="K2414" s="20"/>
      <c r="L2414" s="20"/>
      <c r="M2414" s="20"/>
      <c r="N2414" s="20"/>
    </row>
    <row r="2415" spans="1:14" x14ac:dyDescent="0.35">
      <c r="A2415" s="214" t="s">
        <v>1931</v>
      </c>
      <c r="B2415" s="214">
        <v>116432</v>
      </c>
      <c r="C2415" s="133" t="s">
        <v>6174</v>
      </c>
      <c r="D2415" s="133" t="s">
        <v>5904</v>
      </c>
      <c r="E2415" s="133" t="s">
        <v>5907</v>
      </c>
      <c r="F2415" s="133" t="s">
        <v>5910</v>
      </c>
      <c r="G2415" s="133">
        <v>54</v>
      </c>
      <c r="H2415" s="133">
        <v>53</v>
      </c>
      <c r="I2415" s="20"/>
      <c r="J2415" s="20"/>
      <c r="K2415" s="20"/>
      <c r="L2415" s="20"/>
      <c r="M2415" s="20"/>
      <c r="N2415" s="20"/>
    </row>
    <row r="2416" spans="1:14" x14ac:dyDescent="0.35">
      <c r="A2416" s="214" t="s">
        <v>1931</v>
      </c>
      <c r="B2416" s="214">
        <v>116433</v>
      </c>
      <c r="C2416" s="133" t="s">
        <v>1950</v>
      </c>
      <c r="D2416" s="133" t="s">
        <v>5904</v>
      </c>
      <c r="E2416" s="133" t="s">
        <v>5907</v>
      </c>
      <c r="F2416" s="133" t="s">
        <v>5910</v>
      </c>
      <c r="G2416" s="133">
        <v>103</v>
      </c>
      <c r="H2416" s="133">
        <v>84</v>
      </c>
      <c r="I2416" s="20"/>
      <c r="J2416" s="20"/>
      <c r="K2416" s="20"/>
      <c r="L2416" s="20"/>
      <c r="M2416" s="20"/>
      <c r="N2416" s="20"/>
    </row>
    <row r="2417" spans="1:14" x14ac:dyDescent="0.35">
      <c r="A2417" s="214" t="s">
        <v>1931</v>
      </c>
      <c r="B2417" s="214">
        <v>116436</v>
      </c>
      <c r="C2417" s="133" t="s">
        <v>1951</v>
      </c>
      <c r="D2417" s="133" t="s">
        <v>5904</v>
      </c>
      <c r="E2417" s="133" t="s">
        <v>5907</v>
      </c>
      <c r="F2417" s="133" t="s">
        <v>5910</v>
      </c>
      <c r="G2417" s="133">
        <v>144</v>
      </c>
      <c r="H2417" s="133">
        <v>139</v>
      </c>
      <c r="I2417" s="20"/>
      <c r="J2417" s="20"/>
      <c r="K2417" s="20"/>
      <c r="L2417" s="20"/>
      <c r="M2417" s="20"/>
      <c r="N2417" s="20"/>
    </row>
    <row r="2418" spans="1:14" x14ac:dyDescent="0.35">
      <c r="A2418" s="214" t="s">
        <v>1931</v>
      </c>
      <c r="B2418" s="214">
        <v>116437</v>
      </c>
      <c r="C2418" s="133" t="s">
        <v>1952</v>
      </c>
      <c r="D2418" s="133" t="s">
        <v>5904</v>
      </c>
      <c r="E2418" s="133" t="s">
        <v>5907</v>
      </c>
      <c r="F2418" s="133" t="s">
        <v>5910</v>
      </c>
      <c r="G2418" s="133">
        <v>109</v>
      </c>
      <c r="H2418" s="133">
        <v>117</v>
      </c>
      <c r="I2418" s="20"/>
      <c r="J2418" s="20"/>
      <c r="K2418" s="20"/>
      <c r="L2418" s="20"/>
      <c r="M2418" s="20"/>
      <c r="N2418" s="20"/>
    </row>
    <row r="2419" spans="1:14" x14ac:dyDescent="0.35">
      <c r="A2419" s="214" t="s">
        <v>1931</v>
      </c>
      <c r="B2419" s="214">
        <v>116438</v>
      </c>
      <c r="C2419" s="133" t="s">
        <v>1953</v>
      </c>
      <c r="D2419" s="133" t="s">
        <v>5904</v>
      </c>
      <c r="E2419" s="133" t="s">
        <v>5907</v>
      </c>
      <c r="F2419" s="133" t="s">
        <v>5910</v>
      </c>
      <c r="G2419" s="133">
        <v>112</v>
      </c>
      <c r="H2419" s="133">
        <v>91</v>
      </c>
      <c r="I2419" s="20"/>
      <c r="J2419" s="20"/>
      <c r="K2419" s="20"/>
      <c r="L2419" s="20"/>
      <c r="M2419" s="20"/>
      <c r="N2419" s="20"/>
    </row>
    <row r="2420" spans="1:14" x14ac:dyDescent="0.35">
      <c r="A2420" s="214" t="s">
        <v>1931</v>
      </c>
      <c r="B2420" s="214">
        <v>116440</v>
      </c>
      <c r="C2420" s="133" t="s">
        <v>1954</v>
      </c>
      <c r="D2420" s="133" t="s">
        <v>5904</v>
      </c>
      <c r="E2420" s="133" t="s">
        <v>5907</v>
      </c>
      <c r="F2420" s="133" t="s">
        <v>5910</v>
      </c>
      <c r="G2420" s="133">
        <v>81</v>
      </c>
      <c r="H2420" s="133">
        <v>69</v>
      </c>
      <c r="I2420" s="20"/>
      <c r="J2420" s="20"/>
      <c r="K2420" s="20"/>
      <c r="L2420" s="20"/>
      <c r="M2420" s="20"/>
      <c r="N2420" s="20"/>
    </row>
    <row r="2421" spans="1:14" x14ac:dyDescent="0.35">
      <c r="A2421" s="214" t="s">
        <v>1931</v>
      </c>
      <c r="B2421" s="214">
        <v>116441</v>
      </c>
      <c r="C2421" s="133" t="s">
        <v>1955</v>
      </c>
      <c r="D2421" s="133" t="s">
        <v>5904</v>
      </c>
      <c r="E2421" s="133" t="s">
        <v>5907</v>
      </c>
      <c r="F2421" s="133" t="s">
        <v>5910</v>
      </c>
      <c r="G2421" s="133">
        <v>122</v>
      </c>
      <c r="H2421" s="133">
        <v>133</v>
      </c>
      <c r="I2421" s="20"/>
      <c r="J2421" s="20"/>
      <c r="K2421" s="20"/>
      <c r="L2421" s="20"/>
      <c r="M2421" s="20"/>
      <c r="N2421" s="20"/>
    </row>
    <row r="2422" spans="1:14" x14ac:dyDescent="0.35">
      <c r="A2422" s="214" t="s">
        <v>1931</v>
      </c>
      <c r="B2422" s="214">
        <v>116442</v>
      </c>
      <c r="C2422" s="133" t="s">
        <v>1956</v>
      </c>
      <c r="D2422" s="133" t="s">
        <v>5904</v>
      </c>
      <c r="E2422" s="133" t="s">
        <v>5907</v>
      </c>
      <c r="F2422" s="133" t="s">
        <v>5910</v>
      </c>
      <c r="G2422" s="133">
        <v>73</v>
      </c>
      <c r="H2422" s="133">
        <v>73</v>
      </c>
      <c r="I2422" s="20"/>
      <c r="J2422" s="20"/>
      <c r="K2422" s="20"/>
      <c r="L2422" s="20"/>
      <c r="M2422" s="20"/>
      <c r="N2422" s="20"/>
    </row>
    <row r="2423" spans="1:14" x14ac:dyDescent="0.35">
      <c r="A2423" s="214" t="s">
        <v>1931</v>
      </c>
      <c r="B2423" s="214">
        <v>116445</v>
      </c>
      <c r="C2423" s="133" t="s">
        <v>1957</v>
      </c>
      <c r="D2423" s="133" t="s">
        <v>5904</v>
      </c>
      <c r="E2423" s="133" t="s">
        <v>5907</v>
      </c>
      <c r="F2423" s="133" t="s">
        <v>5910</v>
      </c>
      <c r="G2423" s="133">
        <v>133</v>
      </c>
      <c r="H2423" s="133">
        <v>136</v>
      </c>
      <c r="I2423" s="20"/>
      <c r="J2423" s="20"/>
      <c r="K2423" s="20"/>
      <c r="L2423" s="20"/>
      <c r="M2423" s="20"/>
      <c r="N2423" s="20"/>
    </row>
    <row r="2424" spans="1:14" x14ac:dyDescent="0.35">
      <c r="A2424" s="214" t="s">
        <v>1931</v>
      </c>
      <c r="B2424" s="214">
        <v>116446</v>
      </c>
      <c r="C2424" s="133" t="s">
        <v>1958</v>
      </c>
      <c r="D2424" s="133" t="s">
        <v>5904</v>
      </c>
      <c r="E2424" s="133" t="s">
        <v>5907</v>
      </c>
      <c r="F2424" s="133" t="s">
        <v>5924</v>
      </c>
      <c r="G2424" s="133">
        <v>79</v>
      </c>
      <c r="H2424" s="133">
        <v>68</v>
      </c>
      <c r="I2424" s="20"/>
      <c r="J2424" s="20"/>
      <c r="K2424" s="20"/>
      <c r="L2424" s="20"/>
      <c r="M2424" s="20"/>
      <c r="N2424" s="20"/>
    </row>
    <row r="2425" spans="1:14" x14ac:dyDescent="0.35">
      <c r="A2425" s="214" t="s">
        <v>1931</v>
      </c>
      <c r="B2425" s="214">
        <v>116447</v>
      </c>
      <c r="C2425" s="133" t="s">
        <v>1959</v>
      </c>
      <c r="D2425" s="133" t="s">
        <v>5904</v>
      </c>
      <c r="E2425" s="133" t="s">
        <v>5907</v>
      </c>
      <c r="F2425" s="133" t="s">
        <v>5910</v>
      </c>
      <c r="G2425" s="133">
        <v>81</v>
      </c>
      <c r="H2425" s="133">
        <v>64</v>
      </c>
      <c r="I2425" s="20"/>
      <c r="J2425" s="20"/>
      <c r="K2425" s="20"/>
      <c r="L2425" s="20"/>
      <c r="M2425" s="20"/>
      <c r="N2425" s="20"/>
    </row>
    <row r="2426" spans="1:14" x14ac:dyDescent="0.35">
      <c r="A2426" s="214" t="s">
        <v>1931</v>
      </c>
      <c r="B2426" s="214">
        <v>116448</v>
      </c>
      <c r="C2426" s="133" t="s">
        <v>1960</v>
      </c>
      <c r="D2426" s="133" t="s">
        <v>5904</v>
      </c>
      <c r="E2426" s="133" t="s">
        <v>5907</v>
      </c>
      <c r="F2426" s="133" t="s">
        <v>5910</v>
      </c>
      <c r="G2426" s="133">
        <v>98</v>
      </c>
      <c r="H2426" s="133">
        <v>108</v>
      </c>
      <c r="I2426" s="20"/>
      <c r="J2426" s="20"/>
      <c r="K2426" s="20"/>
      <c r="L2426" s="20"/>
      <c r="M2426" s="20"/>
      <c r="N2426" s="20"/>
    </row>
    <row r="2427" spans="1:14" x14ac:dyDescent="0.35">
      <c r="A2427" s="214" t="s">
        <v>1931</v>
      </c>
      <c r="B2427" s="214">
        <v>116466</v>
      </c>
      <c r="C2427" s="133" t="s">
        <v>1961</v>
      </c>
      <c r="D2427" s="133" t="s">
        <v>5904</v>
      </c>
      <c r="E2427" s="133" t="s">
        <v>5907</v>
      </c>
      <c r="F2427" s="133" t="s">
        <v>5910</v>
      </c>
      <c r="G2427" s="133">
        <v>82</v>
      </c>
      <c r="H2427" s="133">
        <v>90</v>
      </c>
      <c r="I2427" s="20"/>
      <c r="J2427" s="20"/>
      <c r="K2427" s="20"/>
      <c r="L2427" s="20"/>
      <c r="M2427" s="20"/>
      <c r="N2427" s="20"/>
    </row>
    <row r="2428" spans="1:14" x14ac:dyDescent="0.35">
      <c r="A2428" s="214" t="s">
        <v>1931</v>
      </c>
      <c r="B2428" s="214">
        <v>116468</v>
      </c>
      <c r="C2428" s="133" t="s">
        <v>1962</v>
      </c>
      <c r="D2428" s="133" t="s">
        <v>5904</v>
      </c>
      <c r="E2428" s="133" t="s">
        <v>5907</v>
      </c>
      <c r="F2428" s="133" t="s">
        <v>5910</v>
      </c>
      <c r="G2428" s="133">
        <v>188</v>
      </c>
      <c r="H2428" s="133">
        <v>173</v>
      </c>
      <c r="I2428" s="20"/>
      <c r="J2428" s="20"/>
      <c r="K2428" s="20"/>
      <c r="L2428" s="20"/>
      <c r="M2428" s="20"/>
      <c r="N2428" s="20"/>
    </row>
    <row r="2429" spans="1:14" x14ac:dyDescent="0.35">
      <c r="A2429" s="214" t="s">
        <v>1931</v>
      </c>
      <c r="B2429" s="214">
        <v>116473</v>
      </c>
      <c r="C2429" s="133" t="s">
        <v>1963</v>
      </c>
      <c r="D2429" s="133" t="s">
        <v>5904</v>
      </c>
      <c r="E2429" s="133" t="s">
        <v>5907</v>
      </c>
      <c r="F2429" s="133" t="s">
        <v>5910</v>
      </c>
      <c r="G2429" s="133">
        <v>108</v>
      </c>
      <c r="H2429" s="133">
        <v>97</v>
      </c>
      <c r="I2429" s="20"/>
      <c r="J2429" s="20"/>
      <c r="K2429" s="20"/>
      <c r="L2429" s="20"/>
      <c r="M2429" s="20"/>
      <c r="N2429" s="20"/>
    </row>
    <row r="2430" spans="1:14" x14ac:dyDescent="0.35">
      <c r="A2430" s="214" t="s">
        <v>1931</v>
      </c>
      <c r="B2430" s="214">
        <v>116475</v>
      </c>
      <c r="C2430" s="133" t="s">
        <v>1964</v>
      </c>
      <c r="D2430" s="133" t="s">
        <v>5904</v>
      </c>
      <c r="E2430" s="133" t="s">
        <v>5907</v>
      </c>
      <c r="F2430" s="133" t="s">
        <v>5910</v>
      </c>
      <c r="G2430" s="133">
        <v>55</v>
      </c>
      <c r="H2430" s="133">
        <v>45</v>
      </c>
      <c r="I2430" s="20"/>
      <c r="J2430" s="20"/>
      <c r="K2430" s="20"/>
      <c r="L2430" s="20"/>
      <c r="M2430" s="20"/>
      <c r="N2430" s="20"/>
    </row>
    <row r="2431" spans="1:14" x14ac:dyDescent="0.35">
      <c r="A2431" s="214" t="s">
        <v>1931</v>
      </c>
      <c r="B2431" s="214">
        <v>116478</v>
      </c>
      <c r="C2431" s="133" t="s">
        <v>1965</v>
      </c>
      <c r="D2431" s="133" t="s">
        <v>5904</v>
      </c>
      <c r="E2431" s="133" t="s">
        <v>5907</v>
      </c>
      <c r="F2431" s="133" t="s">
        <v>5911</v>
      </c>
      <c r="G2431" s="133">
        <v>92</v>
      </c>
      <c r="H2431" s="133">
        <v>88</v>
      </c>
      <c r="I2431" s="20"/>
      <c r="J2431" s="20"/>
      <c r="K2431" s="20"/>
      <c r="L2431" s="20"/>
      <c r="M2431" s="20"/>
      <c r="N2431" s="20"/>
    </row>
    <row r="2432" spans="1:14" x14ac:dyDescent="0.35">
      <c r="A2432" s="214" t="s">
        <v>1931</v>
      </c>
      <c r="B2432" s="214">
        <v>116498</v>
      </c>
      <c r="C2432" s="133" t="s">
        <v>1966</v>
      </c>
      <c r="D2432" s="133" t="s">
        <v>5904</v>
      </c>
      <c r="E2432" s="133" t="s">
        <v>5907</v>
      </c>
      <c r="F2432" s="133" t="s">
        <v>5924</v>
      </c>
      <c r="G2432" s="133">
        <v>120</v>
      </c>
      <c r="H2432" s="133">
        <v>109</v>
      </c>
      <c r="I2432" s="20"/>
      <c r="J2432" s="20"/>
      <c r="K2432" s="20"/>
      <c r="L2432" s="20"/>
      <c r="M2432" s="20"/>
      <c r="N2432" s="20"/>
    </row>
    <row r="2433" spans="1:14" x14ac:dyDescent="0.35">
      <c r="A2433" s="214" t="s">
        <v>1931</v>
      </c>
      <c r="B2433" s="214">
        <v>116502</v>
      </c>
      <c r="C2433" s="133" t="s">
        <v>1967</v>
      </c>
      <c r="D2433" s="133" t="s">
        <v>5904</v>
      </c>
      <c r="E2433" s="133" t="s">
        <v>5907</v>
      </c>
      <c r="F2433" s="133" t="s">
        <v>5924</v>
      </c>
      <c r="G2433" s="133">
        <v>80</v>
      </c>
      <c r="H2433" s="133">
        <v>103</v>
      </c>
      <c r="I2433" s="20"/>
      <c r="J2433" s="20"/>
      <c r="K2433" s="20"/>
      <c r="L2433" s="20"/>
      <c r="M2433" s="20"/>
      <c r="N2433" s="20"/>
    </row>
    <row r="2434" spans="1:14" x14ac:dyDescent="0.35">
      <c r="A2434" s="214" t="s">
        <v>1931</v>
      </c>
      <c r="B2434" s="214">
        <v>116504</v>
      </c>
      <c r="C2434" s="133" t="s">
        <v>1968</v>
      </c>
      <c r="D2434" s="133" t="s">
        <v>5904</v>
      </c>
      <c r="E2434" s="133" t="s">
        <v>5907</v>
      </c>
      <c r="F2434" s="133" t="s">
        <v>5924</v>
      </c>
      <c r="G2434" s="133">
        <v>59</v>
      </c>
      <c r="H2434" s="133">
        <v>66</v>
      </c>
      <c r="I2434" s="20"/>
      <c r="J2434" s="20"/>
      <c r="K2434" s="20"/>
      <c r="L2434" s="20"/>
      <c r="M2434" s="20"/>
      <c r="N2434" s="20"/>
    </row>
    <row r="2435" spans="1:14" x14ac:dyDescent="0.35">
      <c r="A2435" s="214" t="s">
        <v>1931</v>
      </c>
      <c r="B2435" s="214">
        <v>116506</v>
      </c>
      <c r="C2435" s="133" t="s">
        <v>1969</v>
      </c>
      <c r="D2435" s="133" t="s">
        <v>5904</v>
      </c>
      <c r="E2435" s="133" t="s">
        <v>5907</v>
      </c>
      <c r="F2435" s="133" t="s">
        <v>5924</v>
      </c>
      <c r="G2435" s="133">
        <v>87</v>
      </c>
      <c r="H2435" s="133">
        <v>92</v>
      </c>
      <c r="I2435" s="20"/>
      <c r="J2435" s="20"/>
      <c r="K2435" s="20"/>
      <c r="L2435" s="20"/>
      <c r="M2435" s="20"/>
      <c r="N2435" s="20"/>
    </row>
    <row r="2436" spans="1:14" x14ac:dyDescent="0.35">
      <c r="A2436" s="214" t="s">
        <v>1931</v>
      </c>
      <c r="B2436" s="214">
        <v>116511</v>
      </c>
      <c r="C2436" s="133" t="s">
        <v>1970</v>
      </c>
      <c r="D2436" s="133" t="s">
        <v>5904</v>
      </c>
      <c r="E2436" s="133" t="s">
        <v>5912</v>
      </c>
      <c r="F2436" s="133" t="s">
        <v>5915</v>
      </c>
      <c r="G2436" s="133">
        <v>11</v>
      </c>
      <c r="H2436" s="133">
        <v>22</v>
      </c>
      <c r="I2436" s="20"/>
      <c r="J2436" s="20"/>
      <c r="K2436" s="20"/>
      <c r="L2436" s="20"/>
      <c r="M2436" s="20"/>
      <c r="N2436" s="20"/>
    </row>
    <row r="2437" spans="1:14" x14ac:dyDescent="0.35">
      <c r="A2437" s="214" t="s">
        <v>1931</v>
      </c>
      <c r="B2437" s="214">
        <v>116513</v>
      </c>
      <c r="C2437" s="133" t="s">
        <v>1971</v>
      </c>
      <c r="D2437" s="133" t="s">
        <v>5904</v>
      </c>
      <c r="E2437" s="133" t="s">
        <v>5902</v>
      </c>
      <c r="F2437" s="133" t="s">
        <v>5903</v>
      </c>
      <c r="G2437" s="133">
        <v>0</v>
      </c>
      <c r="H2437" s="133">
        <v>0</v>
      </c>
      <c r="I2437" s="20"/>
      <c r="J2437" s="20"/>
      <c r="K2437" s="20"/>
      <c r="L2437" s="20"/>
      <c r="M2437" s="20"/>
      <c r="N2437" s="20"/>
    </row>
    <row r="2438" spans="1:14" x14ac:dyDescent="0.35">
      <c r="A2438" s="214" t="s">
        <v>1931</v>
      </c>
      <c r="B2438" s="214">
        <v>116514</v>
      </c>
      <c r="C2438" s="133" t="s">
        <v>1972</v>
      </c>
      <c r="D2438" s="133" t="s">
        <v>5904</v>
      </c>
      <c r="E2438" s="133" t="s">
        <v>5902</v>
      </c>
      <c r="F2438" s="133" t="s">
        <v>5903</v>
      </c>
      <c r="G2438" s="133">
        <v>0</v>
      </c>
      <c r="H2438" s="133">
        <v>0</v>
      </c>
      <c r="I2438" s="20"/>
      <c r="J2438" s="20"/>
      <c r="K2438" s="20"/>
      <c r="L2438" s="20"/>
      <c r="M2438" s="20"/>
      <c r="N2438" s="20"/>
    </row>
    <row r="2439" spans="1:14" x14ac:dyDescent="0.35">
      <c r="A2439" s="214" t="s">
        <v>1931</v>
      </c>
      <c r="B2439" s="214">
        <v>116515</v>
      </c>
      <c r="C2439" s="133" t="s">
        <v>6541</v>
      </c>
      <c r="D2439" s="133" t="s">
        <v>5904</v>
      </c>
      <c r="E2439" s="133" t="s">
        <v>5902</v>
      </c>
      <c r="F2439" s="133" t="s">
        <v>5903</v>
      </c>
      <c r="G2439" s="133">
        <v>0</v>
      </c>
      <c r="H2439" s="133">
        <v>0</v>
      </c>
      <c r="I2439" s="20"/>
      <c r="J2439" s="20"/>
      <c r="K2439" s="20"/>
      <c r="L2439" s="20"/>
      <c r="M2439" s="20"/>
      <c r="N2439" s="20"/>
    </row>
    <row r="2440" spans="1:14" x14ac:dyDescent="0.35">
      <c r="A2440" s="214" t="s">
        <v>1931</v>
      </c>
      <c r="B2440" s="214">
        <v>116516</v>
      </c>
      <c r="C2440" s="133" t="s">
        <v>1973</v>
      </c>
      <c r="D2440" s="133" t="s">
        <v>5904</v>
      </c>
      <c r="E2440" s="133" t="s">
        <v>5902</v>
      </c>
      <c r="F2440" s="133" t="s">
        <v>5903</v>
      </c>
      <c r="G2440" s="133">
        <v>0</v>
      </c>
      <c r="H2440" s="133">
        <v>0</v>
      </c>
      <c r="I2440" s="20"/>
      <c r="J2440" s="20"/>
      <c r="K2440" s="20"/>
      <c r="L2440" s="20"/>
      <c r="M2440" s="20"/>
      <c r="N2440" s="20"/>
    </row>
    <row r="2441" spans="1:14" x14ac:dyDescent="0.35">
      <c r="A2441" s="214" t="s">
        <v>1931</v>
      </c>
      <c r="B2441" s="214">
        <v>116517</v>
      </c>
      <c r="C2441" s="133" t="s">
        <v>1974</v>
      </c>
      <c r="D2441" s="133" t="s">
        <v>5901</v>
      </c>
      <c r="E2441" s="133" t="s">
        <v>5902</v>
      </c>
      <c r="F2441" s="133" t="s">
        <v>5903</v>
      </c>
      <c r="G2441" s="133">
        <v>0</v>
      </c>
      <c r="H2441" s="133">
        <v>0</v>
      </c>
      <c r="I2441" s="20"/>
      <c r="J2441" s="20"/>
      <c r="K2441" s="20"/>
      <c r="L2441" s="20"/>
      <c r="M2441" s="20"/>
      <c r="N2441" s="20"/>
    </row>
    <row r="2442" spans="1:14" x14ac:dyDescent="0.35">
      <c r="A2442" s="214" t="s">
        <v>1931</v>
      </c>
      <c r="B2442" s="214">
        <v>116518</v>
      </c>
      <c r="C2442" s="133" t="s">
        <v>1975</v>
      </c>
      <c r="D2442" s="133" t="s">
        <v>5901</v>
      </c>
      <c r="E2442" s="133" t="s">
        <v>5902</v>
      </c>
      <c r="F2442" s="133" t="s">
        <v>5903</v>
      </c>
      <c r="G2442" s="133">
        <v>0</v>
      </c>
      <c r="H2442" s="133">
        <v>0</v>
      </c>
      <c r="I2442" s="20"/>
      <c r="J2442" s="20"/>
      <c r="K2442" s="20"/>
      <c r="L2442" s="20"/>
      <c r="M2442" s="20"/>
      <c r="N2442" s="20"/>
    </row>
    <row r="2443" spans="1:14" x14ac:dyDescent="0.35">
      <c r="A2443" s="214" t="s">
        <v>1931</v>
      </c>
      <c r="B2443" s="214">
        <v>116519</v>
      </c>
      <c r="C2443" s="133" t="s">
        <v>1976</v>
      </c>
      <c r="D2443" s="133" t="s">
        <v>5904</v>
      </c>
      <c r="E2443" s="133" t="s">
        <v>5902</v>
      </c>
      <c r="F2443" s="133" t="s">
        <v>5903</v>
      </c>
      <c r="G2443" s="133">
        <v>0</v>
      </c>
      <c r="H2443" s="133">
        <v>0</v>
      </c>
      <c r="I2443" s="20"/>
      <c r="J2443" s="20"/>
      <c r="K2443" s="20"/>
      <c r="L2443" s="20"/>
      <c r="M2443" s="20"/>
      <c r="N2443" s="20"/>
    </row>
    <row r="2444" spans="1:14" x14ac:dyDescent="0.35">
      <c r="A2444" s="214" t="s">
        <v>1931</v>
      </c>
      <c r="B2444" s="214">
        <v>116520</v>
      </c>
      <c r="C2444" s="133" t="s">
        <v>1977</v>
      </c>
      <c r="D2444" s="133" t="s">
        <v>5904</v>
      </c>
      <c r="E2444" s="133" t="s">
        <v>5902</v>
      </c>
      <c r="F2444" s="133" t="s">
        <v>5903</v>
      </c>
      <c r="G2444" s="133">
        <v>0</v>
      </c>
      <c r="H2444" s="133">
        <v>0</v>
      </c>
      <c r="I2444" s="20"/>
      <c r="J2444" s="20"/>
      <c r="K2444" s="20"/>
      <c r="L2444" s="20"/>
      <c r="M2444" s="20"/>
      <c r="N2444" s="20"/>
    </row>
    <row r="2445" spans="1:14" x14ac:dyDescent="0.35">
      <c r="A2445" s="214" t="s">
        <v>1931</v>
      </c>
      <c r="B2445" s="214">
        <v>116521</v>
      </c>
      <c r="C2445" s="133" t="s">
        <v>1978</v>
      </c>
      <c r="D2445" s="133" t="s">
        <v>5904</v>
      </c>
      <c r="E2445" s="133" t="s">
        <v>5902</v>
      </c>
      <c r="F2445" s="133" t="s">
        <v>5903</v>
      </c>
      <c r="G2445" s="133">
        <v>0</v>
      </c>
      <c r="H2445" s="133">
        <v>0</v>
      </c>
      <c r="I2445" s="20"/>
      <c r="J2445" s="20"/>
      <c r="K2445" s="20"/>
      <c r="L2445" s="20"/>
      <c r="M2445" s="20"/>
      <c r="N2445" s="20"/>
    </row>
    <row r="2446" spans="1:14" x14ac:dyDescent="0.35">
      <c r="A2446" s="214" t="s">
        <v>1931</v>
      </c>
      <c r="B2446" s="214">
        <v>116522</v>
      </c>
      <c r="C2446" s="133" t="s">
        <v>1979</v>
      </c>
      <c r="D2446" s="133" t="s">
        <v>5904</v>
      </c>
      <c r="E2446" s="133" t="s">
        <v>5902</v>
      </c>
      <c r="F2446" s="133" t="s">
        <v>5903</v>
      </c>
      <c r="G2446" s="133">
        <v>0</v>
      </c>
      <c r="H2446" s="133">
        <v>0</v>
      </c>
      <c r="I2446" s="20"/>
      <c r="J2446" s="20"/>
      <c r="K2446" s="20"/>
      <c r="L2446" s="20"/>
      <c r="M2446" s="20"/>
      <c r="N2446" s="20"/>
    </row>
    <row r="2447" spans="1:14" x14ac:dyDescent="0.35">
      <c r="A2447" s="214" t="s">
        <v>1931</v>
      </c>
      <c r="B2447" s="214">
        <v>116524</v>
      </c>
      <c r="C2447" s="133" t="s">
        <v>1980</v>
      </c>
      <c r="D2447" s="133" t="s">
        <v>5904</v>
      </c>
      <c r="E2447" s="133" t="s">
        <v>5902</v>
      </c>
      <c r="F2447" s="133" t="s">
        <v>5903</v>
      </c>
      <c r="G2447" s="133">
        <v>0</v>
      </c>
      <c r="H2447" s="133">
        <v>0</v>
      </c>
      <c r="I2447" s="20"/>
      <c r="J2447" s="20"/>
      <c r="K2447" s="20"/>
      <c r="L2447" s="20"/>
      <c r="M2447" s="20"/>
      <c r="N2447" s="20"/>
    </row>
    <row r="2448" spans="1:14" x14ac:dyDescent="0.35">
      <c r="A2448" s="214" t="s">
        <v>1931</v>
      </c>
      <c r="B2448" s="214">
        <v>116525</v>
      </c>
      <c r="C2448" s="133" t="s">
        <v>1981</v>
      </c>
      <c r="D2448" s="133" t="s">
        <v>5904</v>
      </c>
      <c r="E2448" s="133" t="s">
        <v>5902</v>
      </c>
      <c r="F2448" s="133" t="s">
        <v>5903</v>
      </c>
      <c r="G2448" s="133">
        <v>0</v>
      </c>
      <c r="H2448" s="133">
        <v>0</v>
      </c>
      <c r="I2448" s="20"/>
      <c r="J2448" s="20"/>
      <c r="K2448" s="20"/>
      <c r="L2448" s="20"/>
      <c r="M2448" s="20"/>
      <c r="N2448" s="20"/>
    </row>
    <row r="2449" spans="1:14" x14ac:dyDescent="0.35">
      <c r="A2449" s="214" t="s">
        <v>1931</v>
      </c>
      <c r="B2449" s="214">
        <v>116526</v>
      </c>
      <c r="C2449" s="133" t="s">
        <v>1982</v>
      </c>
      <c r="D2449" s="133" t="s">
        <v>5905</v>
      </c>
      <c r="E2449" s="133" t="s">
        <v>5902</v>
      </c>
      <c r="F2449" s="133" t="s">
        <v>5903</v>
      </c>
      <c r="G2449" s="133">
        <v>0</v>
      </c>
      <c r="H2449" s="133">
        <v>0</v>
      </c>
      <c r="I2449" s="20"/>
      <c r="J2449" s="20"/>
      <c r="K2449" s="20"/>
      <c r="L2449" s="20"/>
      <c r="M2449" s="20"/>
      <c r="N2449" s="20"/>
    </row>
    <row r="2450" spans="1:14" x14ac:dyDescent="0.35">
      <c r="A2450" s="214" t="s">
        <v>1931</v>
      </c>
      <c r="B2450" s="214">
        <v>116527</v>
      </c>
      <c r="C2450" s="133" t="s">
        <v>1983</v>
      </c>
      <c r="D2450" s="133" t="s">
        <v>5904</v>
      </c>
      <c r="E2450" s="133" t="s">
        <v>5902</v>
      </c>
      <c r="F2450" s="133" t="s">
        <v>5903</v>
      </c>
      <c r="G2450" s="133">
        <v>0</v>
      </c>
      <c r="H2450" s="133">
        <v>0</v>
      </c>
      <c r="I2450" s="20"/>
      <c r="J2450" s="20"/>
      <c r="K2450" s="20"/>
      <c r="L2450" s="20"/>
      <c r="M2450" s="20"/>
      <c r="N2450" s="20"/>
    </row>
    <row r="2451" spans="1:14" x14ac:dyDescent="0.35">
      <c r="A2451" s="214" t="s">
        <v>1931</v>
      </c>
      <c r="B2451" s="214">
        <v>116528</v>
      </c>
      <c r="C2451" s="133" t="s">
        <v>1984</v>
      </c>
      <c r="D2451" s="133" t="s">
        <v>5904</v>
      </c>
      <c r="E2451" s="133" t="s">
        <v>5902</v>
      </c>
      <c r="F2451" s="133" t="s">
        <v>5903</v>
      </c>
      <c r="G2451" s="133">
        <v>0</v>
      </c>
      <c r="H2451" s="133">
        <v>0</v>
      </c>
      <c r="I2451" s="20"/>
      <c r="J2451" s="20"/>
      <c r="K2451" s="20"/>
      <c r="L2451" s="20"/>
      <c r="M2451" s="20"/>
      <c r="N2451" s="20"/>
    </row>
    <row r="2452" spans="1:14" x14ac:dyDescent="0.35">
      <c r="A2452" s="214" t="s">
        <v>1931</v>
      </c>
      <c r="B2452" s="214">
        <v>116532</v>
      </c>
      <c r="C2452" s="133" t="s">
        <v>1985</v>
      </c>
      <c r="D2452" s="133" t="s">
        <v>5905</v>
      </c>
      <c r="E2452" s="133" t="s">
        <v>5902</v>
      </c>
      <c r="F2452" s="133" t="s">
        <v>5903</v>
      </c>
      <c r="G2452" s="133">
        <v>0</v>
      </c>
      <c r="H2452" s="133">
        <v>0</v>
      </c>
      <c r="I2452" s="20"/>
      <c r="J2452" s="20"/>
      <c r="K2452" s="20"/>
      <c r="L2452" s="20"/>
      <c r="M2452" s="20"/>
      <c r="N2452" s="20"/>
    </row>
    <row r="2453" spans="1:14" x14ac:dyDescent="0.35">
      <c r="A2453" s="214" t="s">
        <v>1931</v>
      </c>
      <c r="B2453" s="214">
        <v>116534</v>
      </c>
      <c r="C2453" s="133" t="s">
        <v>1986</v>
      </c>
      <c r="D2453" s="133" t="s">
        <v>5901</v>
      </c>
      <c r="E2453" s="133" t="s">
        <v>5902</v>
      </c>
      <c r="F2453" s="133" t="s">
        <v>5903</v>
      </c>
      <c r="G2453" s="133">
        <v>0</v>
      </c>
      <c r="H2453" s="133">
        <v>0</v>
      </c>
      <c r="I2453" s="20"/>
      <c r="J2453" s="20"/>
      <c r="K2453" s="20"/>
      <c r="L2453" s="20"/>
      <c r="M2453" s="20"/>
      <c r="N2453" s="20"/>
    </row>
    <row r="2454" spans="1:14" x14ac:dyDescent="0.35">
      <c r="A2454" s="214" t="s">
        <v>1931</v>
      </c>
      <c r="B2454" s="214">
        <v>116535</v>
      </c>
      <c r="C2454" s="133" t="s">
        <v>1987</v>
      </c>
      <c r="D2454" s="133" t="s">
        <v>5905</v>
      </c>
      <c r="E2454" s="133" t="s">
        <v>5902</v>
      </c>
      <c r="F2454" s="133" t="s">
        <v>5903</v>
      </c>
      <c r="G2454" s="133">
        <v>0</v>
      </c>
      <c r="H2454" s="133">
        <v>0</v>
      </c>
      <c r="I2454" s="20"/>
      <c r="J2454" s="20"/>
      <c r="K2454" s="20"/>
      <c r="L2454" s="20"/>
      <c r="M2454" s="20"/>
      <c r="N2454" s="20"/>
    </row>
    <row r="2455" spans="1:14" x14ac:dyDescent="0.35">
      <c r="A2455" s="214" t="s">
        <v>1931</v>
      </c>
      <c r="B2455" s="214">
        <v>116536</v>
      </c>
      <c r="C2455" s="133" t="s">
        <v>1988</v>
      </c>
      <c r="D2455" s="133" t="s">
        <v>5904</v>
      </c>
      <c r="E2455" s="133" t="s">
        <v>5902</v>
      </c>
      <c r="F2455" s="133" t="s">
        <v>5903</v>
      </c>
      <c r="G2455" s="133">
        <v>0</v>
      </c>
      <c r="H2455" s="133">
        <v>0</v>
      </c>
      <c r="I2455" s="20"/>
      <c r="J2455" s="20"/>
      <c r="K2455" s="20"/>
      <c r="L2455" s="20"/>
      <c r="M2455" s="20"/>
      <c r="N2455" s="20"/>
    </row>
    <row r="2456" spans="1:14" x14ac:dyDescent="0.35">
      <c r="A2456" s="214" t="s">
        <v>1931</v>
      </c>
      <c r="B2456" s="214">
        <v>116537</v>
      </c>
      <c r="C2456" s="133" t="s">
        <v>1989</v>
      </c>
      <c r="D2456" s="133" t="s">
        <v>5904</v>
      </c>
      <c r="E2456" s="133" t="s">
        <v>5902</v>
      </c>
      <c r="F2456" s="133" t="s">
        <v>5903</v>
      </c>
      <c r="G2456" s="133">
        <v>0</v>
      </c>
      <c r="H2456" s="133">
        <v>0</v>
      </c>
      <c r="I2456" s="20"/>
      <c r="J2456" s="20"/>
      <c r="K2456" s="20"/>
      <c r="L2456" s="20"/>
      <c r="M2456" s="20"/>
      <c r="N2456" s="20"/>
    </row>
    <row r="2457" spans="1:14" x14ac:dyDescent="0.35">
      <c r="A2457" s="214" t="s">
        <v>1931</v>
      </c>
      <c r="B2457" s="214">
        <v>116542</v>
      </c>
      <c r="C2457" s="133" t="s">
        <v>1990</v>
      </c>
      <c r="D2457" s="133" t="s">
        <v>5904</v>
      </c>
      <c r="E2457" s="133" t="s">
        <v>5902</v>
      </c>
      <c r="F2457" s="133" t="s">
        <v>5903</v>
      </c>
      <c r="G2457" s="133">
        <v>0</v>
      </c>
      <c r="H2457" s="133">
        <v>0</v>
      </c>
      <c r="I2457" s="20"/>
      <c r="J2457" s="20"/>
      <c r="K2457" s="20"/>
      <c r="L2457" s="20"/>
      <c r="M2457" s="20"/>
      <c r="N2457" s="20"/>
    </row>
    <row r="2458" spans="1:14" x14ac:dyDescent="0.35">
      <c r="A2458" s="214" t="s">
        <v>1931</v>
      </c>
      <c r="B2458" s="214">
        <v>116543</v>
      </c>
      <c r="C2458" s="133" t="s">
        <v>1991</v>
      </c>
      <c r="D2458" s="133" t="s">
        <v>5904</v>
      </c>
      <c r="E2458" s="133" t="s">
        <v>5902</v>
      </c>
      <c r="F2458" s="133" t="s">
        <v>5903</v>
      </c>
      <c r="G2458" s="133">
        <v>0</v>
      </c>
      <c r="H2458" s="133">
        <v>0</v>
      </c>
      <c r="I2458" s="20"/>
      <c r="J2458" s="20"/>
      <c r="K2458" s="20"/>
      <c r="L2458" s="20"/>
      <c r="M2458" s="20"/>
      <c r="N2458" s="20"/>
    </row>
    <row r="2459" spans="1:14" x14ac:dyDescent="0.35">
      <c r="A2459" s="214" t="s">
        <v>1931</v>
      </c>
      <c r="B2459" s="214">
        <v>116550</v>
      </c>
      <c r="C2459" s="133" t="s">
        <v>1992</v>
      </c>
      <c r="D2459" s="133" t="s">
        <v>5904</v>
      </c>
      <c r="E2459" s="133" t="s">
        <v>5902</v>
      </c>
      <c r="F2459" s="133" t="s">
        <v>5903</v>
      </c>
      <c r="G2459" s="133">
        <v>0</v>
      </c>
      <c r="H2459" s="133">
        <v>0</v>
      </c>
      <c r="I2459" s="20"/>
      <c r="J2459" s="20"/>
      <c r="K2459" s="20"/>
      <c r="L2459" s="20"/>
      <c r="M2459" s="20"/>
      <c r="N2459" s="20"/>
    </row>
    <row r="2460" spans="1:14" x14ac:dyDescent="0.35">
      <c r="A2460" s="214" t="s">
        <v>1931</v>
      </c>
      <c r="B2460" s="214">
        <v>116551</v>
      </c>
      <c r="C2460" s="133" t="s">
        <v>1993</v>
      </c>
      <c r="D2460" s="133" t="s">
        <v>5904</v>
      </c>
      <c r="E2460" s="133" t="s">
        <v>5902</v>
      </c>
      <c r="F2460" s="133" t="s">
        <v>5903</v>
      </c>
      <c r="G2460" s="133">
        <v>0</v>
      </c>
      <c r="H2460" s="133">
        <v>0</v>
      </c>
      <c r="I2460" s="20"/>
      <c r="J2460" s="20"/>
      <c r="K2460" s="20"/>
      <c r="L2460" s="20"/>
      <c r="M2460" s="20"/>
      <c r="N2460" s="20"/>
    </row>
    <row r="2461" spans="1:14" x14ac:dyDescent="0.35">
      <c r="A2461" s="214" t="s">
        <v>1931</v>
      </c>
      <c r="B2461" s="214">
        <v>116552</v>
      </c>
      <c r="C2461" s="133" t="s">
        <v>7071</v>
      </c>
      <c r="D2461" s="133" t="s">
        <v>5904</v>
      </c>
      <c r="E2461" s="133" t="s">
        <v>5902</v>
      </c>
      <c r="F2461" s="133" t="s">
        <v>5903</v>
      </c>
      <c r="G2461" s="133">
        <v>0</v>
      </c>
      <c r="H2461" s="133">
        <v>0</v>
      </c>
      <c r="I2461" s="20"/>
      <c r="J2461" s="20"/>
      <c r="K2461" s="20"/>
      <c r="L2461" s="20"/>
      <c r="M2461" s="20"/>
      <c r="N2461" s="20"/>
    </row>
    <row r="2462" spans="1:14" x14ac:dyDescent="0.35">
      <c r="A2462" s="214" t="s">
        <v>1931</v>
      </c>
      <c r="B2462" s="214">
        <v>116553</v>
      </c>
      <c r="C2462" s="133" t="s">
        <v>1994</v>
      </c>
      <c r="D2462" s="133" t="s">
        <v>5904</v>
      </c>
      <c r="E2462" s="133" t="s">
        <v>5902</v>
      </c>
      <c r="F2462" s="133" t="s">
        <v>5903</v>
      </c>
      <c r="G2462" s="133">
        <v>0</v>
      </c>
      <c r="H2462" s="133">
        <v>0</v>
      </c>
      <c r="I2462" s="20"/>
      <c r="J2462" s="20"/>
      <c r="K2462" s="20"/>
      <c r="L2462" s="20"/>
      <c r="M2462" s="20"/>
      <c r="N2462" s="20"/>
    </row>
    <row r="2463" spans="1:14" x14ac:dyDescent="0.35">
      <c r="A2463" s="214" t="s">
        <v>1931</v>
      </c>
      <c r="B2463" s="214">
        <v>116555</v>
      </c>
      <c r="C2463" s="133" t="s">
        <v>7072</v>
      </c>
      <c r="D2463" s="133" t="s">
        <v>5904</v>
      </c>
      <c r="E2463" s="133" t="s">
        <v>5902</v>
      </c>
      <c r="F2463" s="133" t="s">
        <v>5903</v>
      </c>
      <c r="G2463" s="133">
        <v>0</v>
      </c>
      <c r="H2463" s="133">
        <v>0</v>
      </c>
      <c r="I2463" s="20"/>
      <c r="J2463" s="20"/>
      <c r="K2463" s="20"/>
      <c r="L2463" s="20"/>
      <c r="M2463" s="20"/>
      <c r="N2463" s="20"/>
    </row>
    <row r="2464" spans="1:14" x14ac:dyDescent="0.35">
      <c r="A2464" s="214" t="s">
        <v>1931</v>
      </c>
      <c r="B2464" s="214">
        <v>116558</v>
      </c>
      <c r="C2464" s="133" t="s">
        <v>1995</v>
      </c>
      <c r="D2464" s="133" t="s">
        <v>5904</v>
      </c>
      <c r="E2464" s="133" t="s">
        <v>5902</v>
      </c>
      <c r="F2464" s="133" t="s">
        <v>5903</v>
      </c>
      <c r="G2464" s="133">
        <v>0</v>
      </c>
      <c r="H2464" s="133">
        <v>0</v>
      </c>
      <c r="I2464" s="20"/>
      <c r="J2464" s="20"/>
      <c r="K2464" s="20"/>
      <c r="L2464" s="20"/>
      <c r="M2464" s="20"/>
      <c r="N2464" s="20"/>
    </row>
    <row r="2465" spans="1:14" x14ac:dyDescent="0.35">
      <c r="A2465" s="214" t="s">
        <v>1931</v>
      </c>
      <c r="B2465" s="214">
        <v>116559</v>
      </c>
      <c r="C2465" s="133" t="s">
        <v>1996</v>
      </c>
      <c r="D2465" s="133" t="s">
        <v>5904</v>
      </c>
      <c r="E2465" s="133" t="s">
        <v>5902</v>
      </c>
      <c r="F2465" s="133" t="s">
        <v>5903</v>
      </c>
      <c r="G2465" s="133">
        <v>0</v>
      </c>
      <c r="H2465" s="133">
        <v>0</v>
      </c>
      <c r="I2465" s="20"/>
      <c r="J2465" s="20"/>
      <c r="K2465" s="20"/>
      <c r="L2465" s="20"/>
      <c r="M2465" s="20"/>
      <c r="N2465" s="20"/>
    </row>
    <row r="2466" spans="1:14" x14ac:dyDescent="0.35">
      <c r="A2466" s="214" t="s">
        <v>1931</v>
      </c>
      <c r="B2466" s="214">
        <v>116563</v>
      </c>
      <c r="C2466" s="133" t="s">
        <v>6537</v>
      </c>
      <c r="D2466" s="133" t="s">
        <v>5904</v>
      </c>
      <c r="E2466" s="133" t="s">
        <v>5902</v>
      </c>
      <c r="F2466" s="133" t="s">
        <v>5903</v>
      </c>
      <c r="G2466" s="133">
        <v>0</v>
      </c>
      <c r="H2466" s="133">
        <v>0</v>
      </c>
      <c r="I2466" s="20"/>
      <c r="J2466" s="20"/>
      <c r="K2466" s="20"/>
      <c r="L2466" s="20"/>
      <c r="M2466" s="20"/>
      <c r="N2466" s="20"/>
    </row>
    <row r="2467" spans="1:14" x14ac:dyDescent="0.35">
      <c r="A2467" s="214" t="s">
        <v>1931</v>
      </c>
      <c r="B2467" s="214">
        <v>116564</v>
      </c>
      <c r="C2467" s="133" t="s">
        <v>1997</v>
      </c>
      <c r="D2467" s="133" t="s">
        <v>5904</v>
      </c>
      <c r="E2467" s="133" t="s">
        <v>5902</v>
      </c>
      <c r="F2467" s="133" t="s">
        <v>5914</v>
      </c>
      <c r="G2467" s="133">
        <v>0</v>
      </c>
      <c r="H2467" s="133">
        <v>0</v>
      </c>
      <c r="I2467" s="20"/>
      <c r="J2467" s="20"/>
      <c r="K2467" s="20"/>
      <c r="L2467" s="20"/>
      <c r="M2467" s="20"/>
      <c r="N2467" s="20"/>
    </row>
    <row r="2468" spans="1:14" x14ac:dyDescent="0.35">
      <c r="A2468" s="214" t="s">
        <v>1931</v>
      </c>
      <c r="B2468" s="214">
        <v>116565</v>
      </c>
      <c r="C2468" s="133" t="s">
        <v>1305</v>
      </c>
      <c r="D2468" s="133" t="s">
        <v>5904</v>
      </c>
      <c r="E2468" s="133" t="s">
        <v>5902</v>
      </c>
      <c r="F2468" s="133" t="s">
        <v>5914</v>
      </c>
      <c r="G2468" s="133">
        <v>0</v>
      </c>
      <c r="H2468" s="133">
        <v>0</v>
      </c>
      <c r="I2468" s="20"/>
      <c r="J2468" s="20"/>
      <c r="K2468" s="20"/>
      <c r="L2468" s="20"/>
      <c r="M2468" s="20"/>
      <c r="N2468" s="20"/>
    </row>
    <row r="2469" spans="1:14" x14ac:dyDescent="0.35">
      <c r="A2469" s="214" t="s">
        <v>1931</v>
      </c>
      <c r="B2469" s="214">
        <v>116574</v>
      </c>
      <c r="C2469" s="133" t="s">
        <v>1998</v>
      </c>
      <c r="D2469" s="133" t="s">
        <v>5904</v>
      </c>
      <c r="E2469" s="133" t="s">
        <v>5902</v>
      </c>
      <c r="F2469" s="133" t="s">
        <v>5903</v>
      </c>
      <c r="G2469" s="133">
        <v>0</v>
      </c>
      <c r="H2469" s="133">
        <v>0</v>
      </c>
      <c r="I2469" s="20"/>
      <c r="J2469" s="20"/>
      <c r="K2469" s="20"/>
      <c r="L2469" s="20"/>
      <c r="M2469" s="20"/>
      <c r="N2469" s="20"/>
    </row>
    <row r="2470" spans="1:14" x14ac:dyDescent="0.35">
      <c r="A2470" s="214" t="s">
        <v>1931</v>
      </c>
      <c r="B2470" s="214">
        <v>116575</v>
      </c>
      <c r="C2470" s="133" t="s">
        <v>1999</v>
      </c>
      <c r="D2470" s="133" t="s">
        <v>5904</v>
      </c>
      <c r="E2470" s="133" t="s">
        <v>5902</v>
      </c>
      <c r="F2470" s="133" t="s">
        <v>5903</v>
      </c>
      <c r="G2470" s="133">
        <v>0</v>
      </c>
      <c r="H2470" s="133">
        <v>0</v>
      </c>
      <c r="I2470" s="20"/>
      <c r="J2470" s="20"/>
      <c r="K2470" s="20"/>
      <c r="L2470" s="20"/>
      <c r="M2470" s="20"/>
      <c r="N2470" s="20"/>
    </row>
    <row r="2471" spans="1:14" x14ac:dyDescent="0.35">
      <c r="A2471" s="214" t="s">
        <v>1931</v>
      </c>
      <c r="B2471" s="214">
        <v>116579</v>
      </c>
      <c r="C2471" s="133" t="s">
        <v>2000</v>
      </c>
      <c r="D2471" s="133" t="s">
        <v>5904</v>
      </c>
      <c r="E2471" s="133" t="s">
        <v>5902</v>
      </c>
      <c r="F2471" s="133" t="s">
        <v>5903</v>
      </c>
      <c r="G2471" s="133">
        <v>0</v>
      </c>
      <c r="H2471" s="133">
        <v>0</v>
      </c>
      <c r="I2471" s="20"/>
      <c r="J2471" s="20"/>
      <c r="K2471" s="20"/>
      <c r="L2471" s="20"/>
      <c r="M2471" s="20"/>
      <c r="N2471" s="20"/>
    </row>
    <row r="2472" spans="1:14" x14ac:dyDescent="0.35">
      <c r="A2472" s="214" t="s">
        <v>1931</v>
      </c>
      <c r="B2472" s="214">
        <v>116584</v>
      </c>
      <c r="C2472" s="133" t="s">
        <v>1761</v>
      </c>
      <c r="D2472" s="133" t="s">
        <v>5905</v>
      </c>
      <c r="E2472" s="133" t="s">
        <v>5902</v>
      </c>
      <c r="F2472" s="133" t="s">
        <v>5914</v>
      </c>
      <c r="G2472" s="133">
        <v>0</v>
      </c>
      <c r="H2472" s="133">
        <v>0</v>
      </c>
      <c r="I2472" s="20"/>
      <c r="J2472" s="20"/>
      <c r="K2472" s="20"/>
      <c r="L2472" s="20"/>
      <c r="M2472" s="20"/>
      <c r="N2472" s="20"/>
    </row>
    <row r="2473" spans="1:14" x14ac:dyDescent="0.35">
      <c r="A2473" s="214" t="s">
        <v>1931</v>
      </c>
      <c r="B2473" s="214">
        <v>116586</v>
      </c>
      <c r="C2473" s="133" t="s">
        <v>2001</v>
      </c>
      <c r="D2473" s="133" t="s">
        <v>5904</v>
      </c>
      <c r="E2473" s="133" t="s">
        <v>5902</v>
      </c>
      <c r="F2473" s="133" t="s">
        <v>5914</v>
      </c>
      <c r="G2473" s="133">
        <v>0</v>
      </c>
      <c r="H2473" s="133">
        <v>0</v>
      </c>
      <c r="I2473" s="20"/>
      <c r="J2473" s="20"/>
      <c r="K2473" s="20"/>
      <c r="L2473" s="20"/>
      <c r="M2473" s="20"/>
      <c r="N2473" s="20"/>
    </row>
    <row r="2474" spans="1:14" x14ac:dyDescent="0.35">
      <c r="A2474" s="214" t="s">
        <v>1931</v>
      </c>
      <c r="B2474" s="214">
        <v>116588</v>
      </c>
      <c r="C2474" s="133" t="s">
        <v>2002</v>
      </c>
      <c r="D2474" s="133" t="s">
        <v>5904</v>
      </c>
      <c r="E2474" s="133" t="s">
        <v>5902</v>
      </c>
      <c r="F2474" s="133" t="s">
        <v>5914</v>
      </c>
      <c r="G2474" s="133">
        <v>0</v>
      </c>
      <c r="H2474" s="133">
        <v>0</v>
      </c>
      <c r="I2474" s="20"/>
      <c r="J2474" s="20"/>
      <c r="K2474" s="20"/>
      <c r="L2474" s="20"/>
      <c r="M2474" s="20"/>
      <c r="N2474" s="20"/>
    </row>
    <row r="2475" spans="1:14" x14ac:dyDescent="0.35">
      <c r="A2475" s="214" t="s">
        <v>1931</v>
      </c>
      <c r="B2475" s="214">
        <v>116589</v>
      </c>
      <c r="C2475" s="133" t="s">
        <v>2003</v>
      </c>
      <c r="D2475" s="133" t="s">
        <v>5904</v>
      </c>
      <c r="E2475" s="133" t="s">
        <v>5902</v>
      </c>
      <c r="F2475" s="133" t="s">
        <v>5914</v>
      </c>
      <c r="G2475" s="133">
        <v>0</v>
      </c>
      <c r="H2475" s="133">
        <v>0</v>
      </c>
      <c r="I2475" s="20"/>
      <c r="J2475" s="20"/>
      <c r="K2475" s="20"/>
      <c r="L2475" s="20"/>
      <c r="M2475" s="20"/>
      <c r="N2475" s="20"/>
    </row>
    <row r="2476" spans="1:14" x14ac:dyDescent="0.35">
      <c r="A2476" s="214" t="s">
        <v>1931</v>
      </c>
      <c r="B2476" s="214">
        <v>116590</v>
      </c>
      <c r="C2476" s="133" t="s">
        <v>2004</v>
      </c>
      <c r="D2476" s="133" t="s">
        <v>5904</v>
      </c>
      <c r="E2476" s="133" t="s">
        <v>5902</v>
      </c>
      <c r="F2476" s="133" t="s">
        <v>5903</v>
      </c>
      <c r="G2476" s="133">
        <v>0</v>
      </c>
      <c r="H2476" s="133">
        <v>0</v>
      </c>
      <c r="I2476" s="20"/>
      <c r="J2476" s="20"/>
      <c r="K2476" s="20"/>
      <c r="L2476" s="20"/>
      <c r="M2476" s="20"/>
      <c r="N2476" s="20"/>
    </row>
    <row r="2477" spans="1:14" x14ac:dyDescent="0.35">
      <c r="A2477" s="214" t="s">
        <v>1931</v>
      </c>
      <c r="B2477" s="214">
        <v>116594</v>
      </c>
      <c r="C2477" s="133" t="s">
        <v>2005</v>
      </c>
      <c r="D2477" s="133" t="s">
        <v>5904</v>
      </c>
      <c r="E2477" s="133" t="s">
        <v>5902</v>
      </c>
      <c r="F2477" s="133" t="s">
        <v>5903</v>
      </c>
      <c r="G2477" s="133">
        <v>0</v>
      </c>
      <c r="H2477" s="133">
        <v>0</v>
      </c>
      <c r="I2477" s="20"/>
      <c r="J2477" s="20"/>
      <c r="K2477" s="20"/>
      <c r="L2477" s="20"/>
      <c r="M2477" s="20"/>
      <c r="N2477" s="20"/>
    </row>
    <row r="2478" spans="1:14" x14ac:dyDescent="0.35">
      <c r="A2478" s="214" t="s">
        <v>1931</v>
      </c>
      <c r="B2478" s="214">
        <v>116595</v>
      </c>
      <c r="C2478" s="133" t="s">
        <v>907</v>
      </c>
      <c r="D2478" s="133" t="s">
        <v>5904</v>
      </c>
      <c r="E2478" s="133" t="s">
        <v>5902</v>
      </c>
      <c r="F2478" s="133" t="s">
        <v>5903</v>
      </c>
      <c r="G2478" s="133">
        <v>0</v>
      </c>
      <c r="H2478" s="133">
        <v>0</v>
      </c>
      <c r="I2478" s="20"/>
      <c r="J2478" s="20"/>
      <c r="K2478" s="20"/>
      <c r="L2478" s="20"/>
      <c r="M2478" s="20"/>
      <c r="N2478" s="20"/>
    </row>
    <row r="2479" spans="1:14" x14ac:dyDescent="0.35">
      <c r="A2479" s="214" t="s">
        <v>1931</v>
      </c>
      <c r="B2479" s="214">
        <v>116600</v>
      </c>
      <c r="C2479" s="133" t="s">
        <v>2006</v>
      </c>
      <c r="D2479" s="133" t="s">
        <v>5904</v>
      </c>
      <c r="E2479" s="133" t="s">
        <v>5912</v>
      </c>
      <c r="F2479" s="133" t="s">
        <v>5915</v>
      </c>
      <c r="G2479" s="133">
        <v>0</v>
      </c>
      <c r="H2479" s="133">
        <v>0</v>
      </c>
      <c r="I2479" s="20"/>
      <c r="J2479" s="20"/>
      <c r="K2479" s="20"/>
      <c r="L2479" s="20"/>
      <c r="M2479" s="20"/>
      <c r="N2479" s="20"/>
    </row>
    <row r="2480" spans="1:14" x14ac:dyDescent="0.35">
      <c r="A2480" s="214" t="s">
        <v>1931</v>
      </c>
      <c r="B2480" s="214">
        <v>116603</v>
      </c>
      <c r="C2480" s="133" t="s">
        <v>2007</v>
      </c>
      <c r="D2480" s="133" t="s">
        <v>5905</v>
      </c>
      <c r="E2480" s="133" t="s">
        <v>5912</v>
      </c>
      <c r="F2480" s="133" t="s">
        <v>5915</v>
      </c>
      <c r="G2480" s="133">
        <v>0</v>
      </c>
      <c r="H2480" s="133">
        <v>17</v>
      </c>
      <c r="I2480" s="20"/>
      <c r="J2480" s="20"/>
      <c r="K2480" s="20"/>
      <c r="L2480" s="20"/>
      <c r="M2480" s="20"/>
      <c r="N2480" s="20"/>
    </row>
    <row r="2481" spans="1:14" x14ac:dyDescent="0.35">
      <c r="A2481" s="214" t="s">
        <v>1931</v>
      </c>
      <c r="B2481" s="214">
        <v>116604</v>
      </c>
      <c r="C2481" s="133" t="s">
        <v>2008</v>
      </c>
      <c r="D2481" s="133" t="s">
        <v>5904</v>
      </c>
      <c r="E2481" s="133" t="s">
        <v>5912</v>
      </c>
      <c r="F2481" s="133" t="s">
        <v>5915</v>
      </c>
      <c r="G2481" s="133">
        <v>0</v>
      </c>
      <c r="H2481" s="133">
        <v>0</v>
      </c>
      <c r="I2481" s="20"/>
      <c r="J2481" s="20"/>
      <c r="K2481" s="20"/>
      <c r="L2481" s="20"/>
      <c r="M2481" s="20"/>
      <c r="N2481" s="20"/>
    </row>
    <row r="2482" spans="1:14" x14ac:dyDescent="0.35">
      <c r="A2482" s="214" t="s">
        <v>1931</v>
      </c>
      <c r="B2482" s="214">
        <v>116605</v>
      </c>
      <c r="C2482" s="133" t="s">
        <v>2009</v>
      </c>
      <c r="D2482" s="133" t="s">
        <v>5904</v>
      </c>
      <c r="E2482" s="133" t="s">
        <v>5912</v>
      </c>
      <c r="F2482" s="133" t="s">
        <v>5915</v>
      </c>
      <c r="G2482" s="133">
        <v>0</v>
      </c>
      <c r="H2482" s="133">
        <v>0</v>
      </c>
      <c r="I2482" s="20"/>
      <c r="J2482" s="20"/>
      <c r="K2482" s="20"/>
      <c r="L2482" s="20"/>
      <c r="M2482" s="20"/>
      <c r="N2482" s="20"/>
    </row>
    <row r="2483" spans="1:14" x14ac:dyDescent="0.35">
      <c r="A2483" s="214" t="s">
        <v>1931</v>
      </c>
      <c r="B2483" s="214">
        <v>116607</v>
      </c>
      <c r="C2483" s="133" t="s">
        <v>2010</v>
      </c>
      <c r="D2483" s="133" t="s">
        <v>5904</v>
      </c>
      <c r="E2483" s="133" t="s">
        <v>5912</v>
      </c>
      <c r="F2483" s="133" t="s">
        <v>5915</v>
      </c>
      <c r="G2483" s="133">
        <v>0</v>
      </c>
      <c r="H2483" s="133">
        <v>0</v>
      </c>
      <c r="I2483" s="20"/>
      <c r="J2483" s="20"/>
      <c r="K2483" s="20"/>
      <c r="L2483" s="20"/>
      <c r="M2483" s="20"/>
      <c r="N2483" s="20"/>
    </row>
    <row r="2484" spans="1:14" x14ac:dyDescent="0.35">
      <c r="A2484" s="214" t="s">
        <v>1931</v>
      </c>
      <c r="B2484" s="214">
        <v>116609</v>
      </c>
      <c r="C2484" s="133" t="s">
        <v>2011</v>
      </c>
      <c r="D2484" s="133" t="s">
        <v>5904</v>
      </c>
      <c r="E2484" s="133" t="s">
        <v>5912</v>
      </c>
      <c r="F2484" s="133" t="s">
        <v>5915</v>
      </c>
      <c r="G2484" s="133">
        <v>4</v>
      </c>
      <c r="H2484" s="133">
        <v>9</v>
      </c>
      <c r="I2484" s="20"/>
      <c r="J2484" s="20"/>
      <c r="K2484" s="20"/>
      <c r="L2484" s="20"/>
      <c r="M2484" s="20"/>
      <c r="N2484" s="20"/>
    </row>
    <row r="2485" spans="1:14" x14ac:dyDescent="0.35">
      <c r="A2485" s="214" t="s">
        <v>1931</v>
      </c>
      <c r="B2485" s="214">
        <v>116611</v>
      </c>
      <c r="C2485" s="133" t="s">
        <v>2012</v>
      </c>
      <c r="D2485" s="133" t="s">
        <v>5904</v>
      </c>
      <c r="E2485" s="133" t="s">
        <v>5912</v>
      </c>
      <c r="F2485" s="133" t="s">
        <v>5915</v>
      </c>
      <c r="G2485" s="133">
        <v>5</v>
      </c>
      <c r="H2485" s="133">
        <v>8</v>
      </c>
      <c r="I2485" s="20"/>
      <c r="J2485" s="20"/>
      <c r="K2485" s="20"/>
      <c r="L2485" s="20"/>
      <c r="M2485" s="20"/>
      <c r="N2485" s="20"/>
    </row>
    <row r="2486" spans="1:14" x14ac:dyDescent="0.35">
      <c r="A2486" s="214" t="s">
        <v>1931</v>
      </c>
      <c r="B2486" s="214">
        <v>116614</v>
      </c>
      <c r="C2486" s="133" t="s">
        <v>2013</v>
      </c>
      <c r="D2486" s="133" t="s">
        <v>5904</v>
      </c>
      <c r="E2486" s="133" t="s">
        <v>5912</v>
      </c>
      <c r="F2486" s="133" t="s">
        <v>5915</v>
      </c>
      <c r="G2486" s="133">
        <v>3</v>
      </c>
      <c r="H2486" s="133">
        <v>3</v>
      </c>
      <c r="I2486" s="20"/>
      <c r="J2486" s="20"/>
      <c r="K2486" s="20"/>
      <c r="L2486" s="20"/>
      <c r="M2486" s="20"/>
      <c r="N2486" s="20"/>
    </row>
    <row r="2487" spans="1:14" x14ac:dyDescent="0.35">
      <c r="A2487" s="214" t="s">
        <v>1931</v>
      </c>
      <c r="B2487" s="214">
        <v>116617</v>
      </c>
      <c r="C2487" s="133" t="s">
        <v>2014</v>
      </c>
      <c r="D2487" s="133" t="s">
        <v>5904</v>
      </c>
      <c r="E2487" s="133" t="s">
        <v>5912</v>
      </c>
      <c r="F2487" s="133" t="s">
        <v>5915</v>
      </c>
      <c r="G2487" s="133">
        <v>10</v>
      </c>
      <c r="H2487" s="133">
        <v>32</v>
      </c>
      <c r="I2487" s="20"/>
      <c r="J2487" s="20"/>
      <c r="K2487" s="20"/>
      <c r="L2487" s="20"/>
      <c r="M2487" s="20"/>
      <c r="N2487" s="20"/>
    </row>
    <row r="2488" spans="1:14" x14ac:dyDescent="0.35">
      <c r="A2488" s="214" t="s">
        <v>1931</v>
      </c>
      <c r="B2488" s="214">
        <v>116618</v>
      </c>
      <c r="C2488" s="133" t="s">
        <v>2015</v>
      </c>
      <c r="D2488" s="133" t="s">
        <v>5904</v>
      </c>
      <c r="E2488" s="133" t="s">
        <v>5912</v>
      </c>
      <c r="F2488" s="133" t="s">
        <v>5915</v>
      </c>
      <c r="G2488" s="133">
        <v>3</v>
      </c>
      <c r="H2488" s="133">
        <v>12</v>
      </c>
      <c r="I2488" s="20"/>
      <c r="J2488" s="20"/>
      <c r="K2488" s="20"/>
      <c r="L2488" s="20"/>
      <c r="M2488" s="20"/>
      <c r="N2488" s="20"/>
    </row>
    <row r="2489" spans="1:14" x14ac:dyDescent="0.35">
      <c r="A2489" s="214" t="s">
        <v>1931</v>
      </c>
      <c r="B2489" s="214">
        <v>116633</v>
      </c>
      <c r="C2489" s="133" t="s">
        <v>2016</v>
      </c>
      <c r="D2489" s="133" t="s">
        <v>5904</v>
      </c>
      <c r="E2489" s="133" t="s">
        <v>5912</v>
      </c>
      <c r="F2489" s="133" t="s">
        <v>5915</v>
      </c>
      <c r="G2489" s="133">
        <v>0</v>
      </c>
      <c r="H2489" s="133">
        <v>0</v>
      </c>
      <c r="I2489" s="20"/>
      <c r="J2489" s="20"/>
      <c r="K2489" s="20"/>
      <c r="L2489" s="20"/>
      <c r="M2489" s="20"/>
      <c r="N2489" s="20"/>
    </row>
    <row r="2490" spans="1:14" x14ac:dyDescent="0.35">
      <c r="A2490" s="214" t="s">
        <v>1931</v>
      </c>
      <c r="B2490" s="214">
        <v>116634</v>
      </c>
      <c r="C2490" s="133" t="s">
        <v>2017</v>
      </c>
      <c r="D2490" s="133" t="s">
        <v>5904</v>
      </c>
      <c r="E2490" s="133" t="s">
        <v>5912</v>
      </c>
      <c r="F2490" s="133" t="s">
        <v>5915</v>
      </c>
      <c r="G2490" s="133">
        <v>0</v>
      </c>
      <c r="H2490" s="133">
        <v>0</v>
      </c>
      <c r="I2490" s="20"/>
      <c r="J2490" s="20"/>
      <c r="K2490" s="20"/>
      <c r="L2490" s="20"/>
      <c r="M2490" s="20"/>
      <c r="N2490" s="20"/>
    </row>
    <row r="2491" spans="1:14" x14ac:dyDescent="0.35">
      <c r="A2491" s="214" t="s">
        <v>1931</v>
      </c>
      <c r="B2491" s="214">
        <v>116635</v>
      </c>
      <c r="C2491" s="133" t="s">
        <v>2018</v>
      </c>
      <c r="D2491" s="133" t="s">
        <v>5904</v>
      </c>
      <c r="E2491" s="133" t="s">
        <v>5912</v>
      </c>
      <c r="F2491" s="133" t="s">
        <v>5915</v>
      </c>
      <c r="G2491" s="133">
        <v>0</v>
      </c>
      <c r="H2491" s="133">
        <v>0</v>
      </c>
      <c r="I2491" s="20"/>
      <c r="J2491" s="20"/>
      <c r="K2491" s="20"/>
      <c r="L2491" s="20"/>
      <c r="M2491" s="20"/>
      <c r="N2491" s="20"/>
    </row>
    <row r="2492" spans="1:14" x14ac:dyDescent="0.35">
      <c r="A2492" s="214" t="s">
        <v>1931</v>
      </c>
      <c r="B2492" s="214">
        <v>116636</v>
      </c>
      <c r="C2492" s="133" t="s">
        <v>2019</v>
      </c>
      <c r="D2492" s="133" t="s">
        <v>5904</v>
      </c>
      <c r="E2492" s="133" t="s">
        <v>5923</v>
      </c>
      <c r="F2492" s="133" t="s">
        <v>5923</v>
      </c>
      <c r="G2492" s="133">
        <v>4</v>
      </c>
      <c r="H2492" s="133">
        <v>4</v>
      </c>
      <c r="I2492" s="20"/>
      <c r="J2492" s="20"/>
      <c r="K2492" s="20"/>
      <c r="L2492" s="20"/>
      <c r="M2492" s="20"/>
      <c r="N2492" s="20"/>
    </row>
    <row r="2493" spans="1:14" x14ac:dyDescent="0.35">
      <c r="A2493" s="214" t="s">
        <v>1931</v>
      </c>
      <c r="B2493" s="214">
        <v>116637</v>
      </c>
      <c r="C2493" s="133" t="s">
        <v>86</v>
      </c>
      <c r="D2493" s="133" t="s">
        <v>5904</v>
      </c>
      <c r="E2493" s="133" t="s">
        <v>5912</v>
      </c>
      <c r="F2493" s="133" t="s">
        <v>5915</v>
      </c>
      <c r="G2493" s="133">
        <v>7</v>
      </c>
      <c r="H2493" s="133">
        <v>18</v>
      </c>
      <c r="I2493" s="20"/>
      <c r="J2493" s="20"/>
      <c r="K2493" s="20"/>
      <c r="L2493" s="20"/>
      <c r="M2493" s="20"/>
      <c r="N2493" s="20"/>
    </row>
    <row r="2494" spans="1:14" x14ac:dyDescent="0.35">
      <c r="A2494" s="214" t="s">
        <v>1931</v>
      </c>
      <c r="B2494" s="214">
        <v>116639</v>
      </c>
      <c r="C2494" s="133" t="s">
        <v>1641</v>
      </c>
      <c r="D2494" s="133" t="s">
        <v>5904</v>
      </c>
      <c r="E2494" s="133" t="s">
        <v>5912</v>
      </c>
      <c r="F2494" s="133" t="s">
        <v>5915</v>
      </c>
      <c r="G2494" s="133">
        <v>7</v>
      </c>
      <c r="H2494" s="133">
        <v>13</v>
      </c>
      <c r="I2494" s="20"/>
      <c r="J2494" s="20"/>
      <c r="K2494" s="20"/>
      <c r="L2494" s="20"/>
      <c r="M2494" s="20"/>
      <c r="N2494" s="20"/>
    </row>
    <row r="2495" spans="1:14" x14ac:dyDescent="0.35">
      <c r="A2495" s="214" t="s">
        <v>1931</v>
      </c>
      <c r="B2495" s="214">
        <v>116640</v>
      </c>
      <c r="C2495" s="133" t="s">
        <v>2020</v>
      </c>
      <c r="D2495" s="133" t="s">
        <v>5904</v>
      </c>
      <c r="E2495" s="133" t="s">
        <v>5912</v>
      </c>
      <c r="F2495" s="133" t="s">
        <v>5915</v>
      </c>
      <c r="G2495" s="133">
        <v>7</v>
      </c>
      <c r="H2495" s="133">
        <v>26</v>
      </c>
      <c r="I2495" s="20"/>
      <c r="J2495" s="20"/>
      <c r="K2495" s="20"/>
      <c r="L2495" s="20"/>
      <c r="M2495" s="20"/>
      <c r="N2495" s="20"/>
    </row>
    <row r="2496" spans="1:14" x14ac:dyDescent="0.35">
      <c r="A2496" s="214" t="s">
        <v>1931</v>
      </c>
      <c r="B2496" s="214">
        <v>116641</v>
      </c>
      <c r="C2496" s="133" t="s">
        <v>2021</v>
      </c>
      <c r="D2496" s="133" t="s">
        <v>5904</v>
      </c>
      <c r="E2496" s="133" t="s">
        <v>5912</v>
      </c>
      <c r="F2496" s="133" t="s">
        <v>5915</v>
      </c>
      <c r="G2496" s="133">
        <v>7</v>
      </c>
      <c r="H2496" s="133">
        <v>13</v>
      </c>
      <c r="I2496" s="20"/>
      <c r="J2496" s="20"/>
      <c r="K2496" s="20"/>
      <c r="L2496" s="20"/>
      <c r="M2496" s="20"/>
      <c r="N2496" s="20"/>
    </row>
    <row r="2497" spans="1:14" x14ac:dyDescent="0.35">
      <c r="A2497" s="214" t="s">
        <v>1931</v>
      </c>
      <c r="B2497" s="214">
        <v>116642</v>
      </c>
      <c r="C2497" s="133" t="s">
        <v>2022</v>
      </c>
      <c r="D2497" s="133" t="s">
        <v>5904</v>
      </c>
      <c r="E2497" s="133" t="s">
        <v>5912</v>
      </c>
      <c r="F2497" s="133" t="s">
        <v>5915</v>
      </c>
      <c r="G2497" s="133">
        <v>0</v>
      </c>
      <c r="H2497" s="133">
        <v>0</v>
      </c>
      <c r="I2497" s="20"/>
      <c r="J2497" s="20"/>
      <c r="K2497" s="20"/>
      <c r="L2497" s="20"/>
      <c r="M2497" s="20"/>
      <c r="N2497" s="20"/>
    </row>
    <row r="2498" spans="1:14" x14ac:dyDescent="0.35">
      <c r="A2498" s="214" t="s">
        <v>1931</v>
      </c>
      <c r="B2498" s="214">
        <v>130278</v>
      </c>
      <c r="C2498" s="133" t="s">
        <v>6540</v>
      </c>
      <c r="D2498" s="133" t="s">
        <v>5904</v>
      </c>
      <c r="E2498" s="133" t="s">
        <v>5902</v>
      </c>
      <c r="F2498" s="133" t="s">
        <v>5903</v>
      </c>
      <c r="G2498" s="133">
        <v>0</v>
      </c>
      <c r="H2498" s="133">
        <v>0</v>
      </c>
      <c r="I2498" s="20"/>
      <c r="J2498" s="20"/>
      <c r="K2498" s="20"/>
      <c r="L2498" s="20"/>
      <c r="M2498" s="20"/>
      <c r="N2498" s="20"/>
    </row>
    <row r="2499" spans="1:14" x14ac:dyDescent="0.35">
      <c r="A2499" s="214" t="s">
        <v>1931</v>
      </c>
      <c r="B2499" s="214">
        <v>131068</v>
      </c>
      <c r="C2499" s="133" t="s">
        <v>2023</v>
      </c>
      <c r="D2499" s="133" t="s">
        <v>5904</v>
      </c>
      <c r="E2499" s="133" t="s">
        <v>5912</v>
      </c>
      <c r="F2499" s="133" t="s">
        <v>5915</v>
      </c>
      <c r="G2499" s="133">
        <v>4</v>
      </c>
      <c r="H2499" s="133">
        <v>6</v>
      </c>
      <c r="I2499" s="20"/>
      <c r="J2499" s="20"/>
      <c r="K2499" s="20"/>
      <c r="L2499" s="20"/>
      <c r="M2499" s="20"/>
      <c r="N2499" s="20"/>
    </row>
    <row r="2500" spans="1:14" x14ac:dyDescent="0.35">
      <c r="A2500" s="214" t="s">
        <v>1931</v>
      </c>
      <c r="B2500" s="214">
        <v>131531</v>
      </c>
      <c r="C2500" s="133" t="s">
        <v>2024</v>
      </c>
      <c r="D2500" s="133" t="s">
        <v>5904</v>
      </c>
      <c r="E2500" s="133" t="s">
        <v>5902</v>
      </c>
      <c r="F2500" s="133" t="s">
        <v>5914</v>
      </c>
      <c r="G2500" s="133">
        <v>0</v>
      </c>
      <c r="H2500" s="133">
        <v>0</v>
      </c>
      <c r="I2500" s="20"/>
      <c r="J2500" s="20"/>
      <c r="K2500" s="20"/>
      <c r="L2500" s="20"/>
      <c r="M2500" s="20"/>
      <c r="N2500" s="20"/>
    </row>
    <row r="2501" spans="1:14" x14ac:dyDescent="0.35">
      <c r="A2501" s="214" t="s">
        <v>1931</v>
      </c>
      <c r="B2501" s="214">
        <v>131559</v>
      </c>
      <c r="C2501" s="133" t="s">
        <v>2025</v>
      </c>
      <c r="D2501" s="133" t="s">
        <v>5904</v>
      </c>
      <c r="E2501" s="133" t="s">
        <v>5912</v>
      </c>
      <c r="F2501" s="133" t="s">
        <v>5915</v>
      </c>
      <c r="G2501" s="133">
        <v>2</v>
      </c>
      <c r="H2501" s="133">
        <v>5</v>
      </c>
      <c r="I2501" s="20"/>
      <c r="J2501" s="20"/>
      <c r="K2501" s="20"/>
      <c r="L2501" s="20"/>
      <c r="M2501" s="20"/>
      <c r="N2501" s="20"/>
    </row>
    <row r="2502" spans="1:14" x14ac:dyDescent="0.35">
      <c r="A2502" s="214" t="s">
        <v>1931</v>
      </c>
      <c r="B2502" s="214">
        <v>133581</v>
      </c>
      <c r="C2502" s="133" t="s">
        <v>2026</v>
      </c>
      <c r="D2502" s="133" t="s">
        <v>5905</v>
      </c>
      <c r="E2502" s="133" t="s">
        <v>5912</v>
      </c>
      <c r="F2502" s="133" t="s">
        <v>5915</v>
      </c>
      <c r="G2502" s="133">
        <v>0</v>
      </c>
      <c r="H2502" s="133">
        <v>13</v>
      </c>
      <c r="I2502" s="20"/>
      <c r="J2502" s="20"/>
      <c r="K2502" s="20"/>
      <c r="L2502" s="20"/>
      <c r="M2502" s="20"/>
      <c r="N2502" s="20"/>
    </row>
    <row r="2503" spans="1:14" x14ac:dyDescent="0.35">
      <c r="A2503" s="214" t="s">
        <v>1931</v>
      </c>
      <c r="B2503" s="214">
        <v>133778</v>
      </c>
      <c r="C2503" s="133" t="s">
        <v>2027</v>
      </c>
      <c r="D2503" s="133" t="s">
        <v>5904</v>
      </c>
      <c r="E2503" s="133" t="s">
        <v>5906</v>
      </c>
      <c r="F2503" s="133" t="s">
        <v>5906</v>
      </c>
      <c r="G2503" s="133">
        <v>0</v>
      </c>
      <c r="H2503" s="133">
        <v>0</v>
      </c>
      <c r="I2503" s="20"/>
      <c r="J2503" s="20"/>
      <c r="K2503" s="20"/>
      <c r="L2503" s="20"/>
      <c r="M2503" s="20"/>
      <c r="N2503" s="20"/>
    </row>
    <row r="2504" spans="1:14" x14ac:dyDescent="0.35">
      <c r="A2504" s="214" t="s">
        <v>1931</v>
      </c>
      <c r="B2504" s="214">
        <v>133964</v>
      </c>
      <c r="C2504" s="133" t="s">
        <v>2028</v>
      </c>
      <c r="D2504" s="133" t="s">
        <v>5904</v>
      </c>
      <c r="E2504" s="133" t="s">
        <v>5902</v>
      </c>
      <c r="F2504" s="133" t="s">
        <v>5903</v>
      </c>
      <c r="G2504" s="133">
        <v>0</v>
      </c>
      <c r="H2504" s="133">
        <v>0</v>
      </c>
      <c r="I2504" s="20"/>
      <c r="J2504" s="20"/>
      <c r="K2504" s="20"/>
      <c r="L2504" s="20"/>
      <c r="M2504" s="20"/>
      <c r="N2504" s="20"/>
    </row>
    <row r="2505" spans="1:14" x14ac:dyDescent="0.35">
      <c r="A2505" s="214" t="s">
        <v>1931</v>
      </c>
      <c r="B2505" s="214">
        <v>134769</v>
      </c>
      <c r="C2505" s="133" t="s">
        <v>2029</v>
      </c>
      <c r="D2505" s="133" t="s">
        <v>5904</v>
      </c>
      <c r="E2505" s="133" t="s">
        <v>5902</v>
      </c>
      <c r="F2505" s="133" t="s">
        <v>5903</v>
      </c>
      <c r="G2505" s="133">
        <v>0</v>
      </c>
      <c r="H2505" s="133">
        <v>0</v>
      </c>
      <c r="I2505" s="20"/>
      <c r="J2505" s="20"/>
      <c r="K2505" s="20"/>
      <c r="L2505" s="20"/>
      <c r="M2505" s="20"/>
      <c r="N2505" s="20"/>
    </row>
    <row r="2506" spans="1:14" x14ac:dyDescent="0.35">
      <c r="A2506" s="214" t="s">
        <v>1931</v>
      </c>
      <c r="B2506" s="214">
        <v>135105</v>
      </c>
      <c r="C2506" s="133" t="s">
        <v>7073</v>
      </c>
      <c r="D2506" s="133" t="s">
        <v>5904</v>
      </c>
      <c r="E2506" s="133" t="s">
        <v>5902</v>
      </c>
      <c r="F2506" s="133" t="s">
        <v>5914</v>
      </c>
      <c r="G2506" s="133">
        <v>0</v>
      </c>
      <c r="H2506" s="133">
        <v>0</v>
      </c>
      <c r="I2506" s="20"/>
      <c r="J2506" s="20"/>
      <c r="K2506" s="20"/>
      <c r="L2506" s="20"/>
      <c r="M2506" s="20"/>
      <c r="N2506" s="20"/>
    </row>
    <row r="2507" spans="1:14" x14ac:dyDescent="0.35">
      <c r="A2507" s="214" t="s">
        <v>1931</v>
      </c>
      <c r="B2507" s="214">
        <v>135240</v>
      </c>
      <c r="C2507" s="133" t="s">
        <v>2030</v>
      </c>
      <c r="D2507" s="133" t="s">
        <v>5904</v>
      </c>
      <c r="E2507" s="133" t="s">
        <v>5902</v>
      </c>
      <c r="F2507" s="133" t="s">
        <v>5914</v>
      </c>
      <c r="G2507" s="133">
        <v>0</v>
      </c>
      <c r="H2507" s="133">
        <v>0</v>
      </c>
      <c r="I2507" s="20"/>
      <c r="J2507" s="20"/>
      <c r="K2507" s="20"/>
      <c r="L2507" s="20"/>
      <c r="M2507" s="20"/>
      <c r="N2507" s="20"/>
    </row>
    <row r="2508" spans="1:14" x14ac:dyDescent="0.35">
      <c r="A2508" s="214" t="s">
        <v>1931</v>
      </c>
      <c r="B2508" s="214">
        <v>135823</v>
      </c>
      <c r="C2508" s="133" t="s">
        <v>2031</v>
      </c>
      <c r="D2508" s="133" t="s">
        <v>5904</v>
      </c>
      <c r="E2508" s="133" t="s">
        <v>5912</v>
      </c>
      <c r="F2508" s="133" t="s">
        <v>5915</v>
      </c>
      <c r="G2508" s="133">
        <v>4</v>
      </c>
      <c r="H2508" s="133">
        <v>5</v>
      </c>
      <c r="I2508" s="20"/>
      <c r="J2508" s="20"/>
      <c r="K2508" s="20"/>
      <c r="L2508" s="20"/>
      <c r="M2508" s="20"/>
      <c r="N2508" s="20"/>
    </row>
    <row r="2509" spans="1:14" x14ac:dyDescent="0.35">
      <c r="A2509" s="214" t="s">
        <v>1931</v>
      </c>
      <c r="B2509" s="214">
        <v>136112</v>
      </c>
      <c r="C2509" s="133" t="s">
        <v>2032</v>
      </c>
      <c r="D2509" s="133" t="s">
        <v>5904</v>
      </c>
      <c r="E2509" s="133" t="s">
        <v>5902</v>
      </c>
      <c r="F2509" s="133" t="s">
        <v>5903</v>
      </c>
      <c r="G2509" s="133">
        <v>0</v>
      </c>
      <c r="H2509" s="133">
        <v>0</v>
      </c>
      <c r="I2509" s="20"/>
      <c r="J2509" s="20"/>
      <c r="K2509" s="20"/>
      <c r="L2509" s="20"/>
      <c r="M2509" s="20"/>
      <c r="N2509" s="20"/>
    </row>
    <row r="2510" spans="1:14" x14ac:dyDescent="0.35">
      <c r="A2510" s="214" t="s">
        <v>1931</v>
      </c>
      <c r="B2510" s="214">
        <v>136156</v>
      </c>
      <c r="C2510" s="133" t="s">
        <v>2033</v>
      </c>
      <c r="D2510" s="133" t="s">
        <v>5904</v>
      </c>
      <c r="E2510" s="133" t="s">
        <v>5907</v>
      </c>
      <c r="F2510" s="133" t="s">
        <v>5908</v>
      </c>
      <c r="G2510" s="133">
        <v>68</v>
      </c>
      <c r="H2510" s="133">
        <v>75</v>
      </c>
      <c r="I2510" s="20"/>
      <c r="J2510" s="20"/>
      <c r="K2510" s="20"/>
      <c r="L2510" s="20"/>
      <c r="M2510" s="20"/>
      <c r="N2510" s="20"/>
    </row>
    <row r="2511" spans="1:14" x14ac:dyDescent="0.35">
      <c r="A2511" s="214" t="s">
        <v>1931</v>
      </c>
      <c r="B2511" s="214">
        <v>136640</v>
      </c>
      <c r="C2511" s="133" t="s">
        <v>2034</v>
      </c>
      <c r="D2511" s="133" t="s">
        <v>5904</v>
      </c>
      <c r="E2511" s="133" t="s">
        <v>5907</v>
      </c>
      <c r="F2511" s="133" t="s">
        <v>5917</v>
      </c>
      <c r="G2511" s="133">
        <v>147</v>
      </c>
      <c r="H2511" s="133">
        <v>149</v>
      </c>
      <c r="I2511" s="20"/>
      <c r="J2511" s="20"/>
      <c r="K2511" s="20"/>
      <c r="L2511" s="20"/>
      <c r="M2511" s="20"/>
      <c r="N2511" s="20"/>
    </row>
    <row r="2512" spans="1:14" x14ac:dyDescent="0.35">
      <c r="A2512" s="214" t="s">
        <v>1931</v>
      </c>
      <c r="B2512" s="214">
        <v>136643</v>
      </c>
      <c r="C2512" s="133" t="s">
        <v>2035</v>
      </c>
      <c r="D2512" s="133" t="s">
        <v>5904</v>
      </c>
      <c r="E2512" s="133" t="s">
        <v>5907</v>
      </c>
      <c r="F2512" s="133" t="s">
        <v>5917</v>
      </c>
      <c r="G2512" s="133">
        <v>158</v>
      </c>
      <c r="H2512" s="133">
        <v>153</v>
      </c>
      <c r="I2512" s="20"/>
      <c r="J2512" s="20"/>
      <c r="K2512" s="20"/>
      <c r="L2512" s="20"/>
      <c r="M2512" s="20"/>
      <c r="N2512" s="20"/>
    </row>
    <row r="2513" spans="1:14" x14ac:dyDescent="0.35">
      <c r="A2513" s="214" t="s">
        <v>1931</v>
      </c>
      <c r="B2513" s="214">
        <v>136652</v>
      </c>
      <c r="C2513" s="133" t="s">
        <v>6175</v>
      </c>
      <c r="D2513" s="133" t="s">
        <v>5904</v>
      </c>
      <c r="E2513" s="133" t="s">
        <v>5907</v>
      </c>
      <c r="F2513" s="133" t="s">
        <v>5917</v>
      </c>
      <c r="G2513" s="133">
        <v>85</v>
      </c>
      <c r="H2513" s="133">
        <v>93</v>
      </c>
      <c r="I2513" s="20"/>
      <c r="J2513" s="20"/>
      <c r="K2513" s="20"/>
      <c r="L2513" s="20"/>
      <c r="M2513" s="20"/>
      <c r="N2513" s="20"/>
    </row>
    <row r="2514" spans="1:14" x14ac:dyDescent="0.35">
      <c r="A2514" s="214" t="s">
        <v>1931</v>
      </c>
      <c r="B2514" s="214">
        <v>136654</v>
      </c>
      <c r="C2514" s="133" t="s">
        <v>2036</v>
      </c>
      <c r="D2514" s="133" t="s">
        <v>5904</v>
      </c>
      <c r="E2514" s="133" t="s">
        <v>5907</v>
      </c>
      <c r="F2514" s="133" t="s">
        <v>5917</v>
      </c>
      <c r="G2514" s="133">
        <v>235</v>
      </c>
      <c r="H2514" s="133">
        <v>200</v>
      </c>
      <c r="I2514" s="20"/>
      <c r="J2514" s="20"/>
      <c r="K2514" s="20"/>
      <c r="L2514" s="20"/>
      <c r="M2514" s="20"/>
      <c r="N2514" s="20"/>
    </row>
    <row r="2515" spans="1:14" x14ac:dyDescent="0.35">
      <c r="A2515" s="214" t="s">
        <v>1931</v>
      </c>
      <c r="B2515" s="214">
        <v>136657</v>
      </c>
      <c r="C2515" s="133" t="s">
        <v>2037</v>
      </c>
      <c r="D2515" s="133" t="s">
        <v>5904</v>
      </c>
      <c r="E2515" s="133" t="s">
        <v>5907</v>
      </c>
      <c r="F2515" s="133" t="s">
        <v>5917</v>
      </c>
      <c r="G2515" s="133">
        <v>123</v>
      </c>
      <c r="H2515" s="133">
        <v>138</v>
      </c>
      <c r="I2515" s="20"/>
      <c r="J2515" s="20"/>
      <c r="K2515" s="20"/>
      <c r="L2515" s="20"/>
      <c r="M2515" s="20"/>
      <c r="N2515" s="20"/>
    </row>
    <row r="2516" spans="1:14" x14ac:dyDescent="0.35">
      <c r="A2516" s="214" t="s">
        <v>1931</v>
      </c>
      <c r="B2516" s="214">
        <v>136715</v>
      </c>
      <c r="C2516" s="133" t="s">
        <v>2038</v>
      </c>
      <c r="D2516" s="133" t="s">
        <v>5904</v>
      </c>
      <c r="E2516" s="133" t="s">
        <v>5907</v>
      </c>
      <c r="F2516" s="133" t="s">
        <v>5917</v>
      </c>
      <c r="G2516" s="133">
        <v>159</v>
      </c>
      <c r="H2516" s="133">
        <v>136</v>
      </c>
      <c r="I2516" s="20"/>
      <c r="J2516" s="20"/>
      <c r="K2516" s="20"/>
      <c r="L2516" s="20"/>
      <c r="M2516" s="20"/>
      <c r="N2516" s="20"/>
    </row>
    <row r="2517" spans="1:14" x14ac:dyDescent="0.35">
      <c r="A2517" s="214" t="s">
        <v>1931</v>
      </c>
      <c r="B2517" s="214">
        <v>136719</v>
      </c>
      <c r="C2517" s="133" t="s">
        <v>2039</v>
      </c>
      <c r="D2517" s="133" t="s">
        <v>5904</v>
      </c>
      <c r="E2517" s="133" t="s">
        <v>5907</v>
      </c>
      <c r="F2517" s="133" t="s">
        <v>5917</v>
      </c>
      <c r="G2517" s="133">
        <v>86</v>
      </c>
      <c r="H2517" s="133">
        <v>101</v>
      </c>
      <c r="I2517" s="20"/>
      <c r="J2517" s="20"/>
      <c r="K2517" s="20"/>
      <c r="L2517" s="20"/>
      <c r="M2517" s="20"/>
      <c r="N2517" s="20"/>
    </row>
    <row r="2518" spans="1:14" x14ac:dyDescent="0.35">
      <c r="A2518" s="214" t="s">
        <v>1931</v>
      </c>
      <c r="B2518" s="214">
        <v>136903</v>
      </c>
      <c r="C2518" s="133" t="s">
        <v>2040</v>
      </c>
      <c r="D2518" s="133" t="s">
        <v>5904</v>
      </c>
      <c r="E2518" s="133" t="s">
        <v>5907</v>
      </c>
      <c r="F2518" s="133" t="s">
        <v>5917</v>
      </c>
      <c r="G2518" s="133">
        <v>137</v>
      </c>
      <c r="H2518" s="133">
        <v>145</v>
      </c>
      <c r="I2518" s="20"/>
      <c r="J2518" s="20"/>
      <c r="K2518" s="20"/>
      <c r="L2518" s="20"/>
      <c r="M2518" s="20"/>
      <c r="N2518" s="20"/>
    </row>
    <row r="2519" spans="1:14" x14ac:dyDescent="0.35">
      <c r="A2519" s="214" t="s">
        <v>1931</v>
      </c>
      <c r="B2519" s="214">
        <v>137125</v>
      </c>
      <c r="C2519" s="133" t="s">
        <v>2041</v>
      </c>
      <c r="D2519" s="133" t="s">
        <v>5904</v>
      </c>
      <c r="E2519" s="133" t="s">
        <v>5907</v>
      </c>
      <c r="F2519" s="133" t="s">
        <v>5917</v>
      </c>
      <c r="G2519" s="133">
        <v>71</v>
      </c>
      <c r="H2519" s="133">
        <v>91</v>
      </c>
      <c r="I2519" s="20"/>
      <c r="J2519" s="20"/>
      <c r="K2519" s="20"/>
      <c r="L2519" s="20"/>
      <c r="M2519" s="20"/>
      <c r="N2519" s="20"/>
    </row>
    <row r="2520" spans="1:14" x14ac:dyDescent="0.35">
      <c r="A2520" s="214" t="s">
        <v>1931</v>
      </c>
      <c r="B2520" s="214">
        <v>137128</v>
      </c>
      <c r="C2520" s="133" t="s">
        <v>2042</v>
      </c>
      <c r="D2520" s="133" t="s">
        <v>5904</v>
      </c>
      <c r="E2520" s="133" t="s">
        <v>5907</v>
      </c>
      <c r="F2520" s="133" t="s">
        <v>5917</v>
      </c>
      <c r="G2520" s="133">
        <v>107</v>
      </c>
      <c r="H2520" s="133">
        <v>133</v>
      </c>
      <c r="I2520" s="20"/>
      <c r="J2520" s="20"/>
      <c r="K2520" s="20"/>
      <c r="L2520" s="20"/>
      <c r="M2520" s="20"/>
      <c r="N2520" s="20"/>
    </row>
    <row r="2521" spans="1:14" x14ac:dyDescent="0.35">
      <c r="A2521" s="214" t="s">
        <v>1931</v>
      </c>
      <c r="B2521" s="214">
        <v>137129</v>
      </c>
      <c r="C2521" s="133" t="s">
        <v>2043</v>
      </c>
      <c r="D2521" s="133" t="s">
        <v>5904</v>
      </c>
      <c r="E2521" s="133" t="s">
        <v>5907</v>
      </c>
      <c r="F2521" s="133" t="s">
        <v>5917</v>
      </c>
      <c r="G2521" s="133">
        <v>108</v>
      </c>
      <c r="H2521" s="133">
        <v>142</v>
      </c>
      <c r="I2521" s="20"/>
      <c r="J2521" s="20"/>
      <c r="K2521" s="20"/>
      <c r="L2521" s="20"/>
      <c r="M2521" s="20"/>
      <c r="N2521" s="20"/>
    </row>
    <row r="2522" spans="1:14" x14ac:dyDescent="0.35">
      <c r="A2522" s="214" t="s">
        <v>1931</v>
      </c>
      <c r="B2522" s="214">
        <v>137229</v>
      </c>
      <c r="C2522" s="133" t="s">
        <v>2044</v>
      </c>
      <c r="D2522" s="133" t="s">
        <v>5904</v>
      </c>
      <c r="E2522" s="133" t="s">
        <v>5907</v>
      </c>
      <c r="F2522" s="133" t="s">
        <v>5917</v>
      </c>
      <c r="G2522" s="133">
        <v>125</v>
      </c>
      <c r="H2522" s="133">
        <v>129</v>
      </c>
      <c r="I2522" s="20"/>
      <c r="J2522" s="20"/>
      <c r="K2522" s="20"/>
      <c r="L2522" s="20"/>
      <c r="M2522" s="20"/>
      <c r="N2522" s="20"/>
    </row>
    <row r="2523" spans="1:14" x14ac:dyDescent="0.35">
      <c r="A2523" s="214" t="s">
        <v>1931</v>
      </c>
      <c r="B2523" s="214">
        <v>137239</v>
      </c>
      <c r="C2523" s="133" t="s">
        <v>2045</v>
      </c>
      <c r="D2523" s="133" t="s">
        <v>5904</v>
      </c>
      <c r="E2523" s="133" t="s">
        <v>5907</v>
      </c>
      <c r="F2523" s="133" t="s">
        <v>5917</v>
      </c>
      <c r="G2523" s="133">
        <v>128</v>
      </c>
      <c r="H2523" s="133">
        <v>124</v>
      </c>
      <c r="I2523" s="20"/>
      <c r="J2523" s="20"/>
      <c r="K2523" s="20"/>
      <c r="L2523" s="20"/>
      <c r="M2523" s="20"/>
      <c r="N2523" s="20"/>
    </row>
    <row r="2524" spans="1:14" x14ac:dyDescent="0.35">
      <c r="A2524" s="214" t="s">
        <v>1931</v>
      </c>
      <c r="B2524" s="214">
        <v>137279</v>
      </c>
      <c r="C2524" s="133" t="s">
        <v>6542</v>
      </c>
      <c r="D2524" s="133" t="s">
        <v>5904</v>
      </c>
      <c r="E2524" s="133" t="s">
        <v>5902</v>
      </c>
      <c r="F2524" s="133" t="s">
        <v>5914</v>
      </c>
      <c r="G2524" s="133">
        <v>0</v>
      </c>
      <c r="H2524" s="133">
        <v>0</v>
      </c>
      <c r="I2524" s="20"/>
      <c r="J2524" s="20"/>
      <c r="K2524" s="20"/>
      <c r="L2524" s="20"/>
      <c r="M2524" s="20"/>
      <c r="N2524" s="20"/>
    </row>
    <row r="2525" spans="1:14" x14ac:dyDescent="0.35">
      <c r="A2525" s="214" t="s">
        <v>1931</v>
      </c>
      <c r="B2525" s="214">
        <v>137315</v>
      </c>
      <c r="C2525" s="133" t="s">
        <v>2046</v>
      </c>
      <c r="D2525" s="133" t="s">
        <v>5904</v>
      </c>
      <c r="E2525" s="133" t="s">
        <v>5907</v>
      </c>
      <c r="F2525" s="133" t="s">
        <v>5917</v>
      </c>
      <c r="G2525" s="133">
        <v>83</v>
      </c>
      <c r="H2525" s="133">
        <v>91</v>
      </c>
      <c r="I2525" s="20"/>
      <c r="J2525" s="20"/>
      <c r="K2525" s="20"/>
      <c r="L2525" s="20"/>
      <c r="M2525" s="20"/>
      <c r="N2525" s="20"/>
    </row>
    <row r="2526" spans="1:14" x14ac:dyDescent="0.35">
      <c r="A2526" s="214" t="s">
        <v>1931</v>
      </c>
      <c r="B2526" s="214">
        <v>137345</v>
      </c>
      <c r="C2526" s="133" t="s">
        <v>2047</v>
      </c>
      <c r="D2526" s="133" t="s">
        <v>5904</v>
      </c>
      <c r="E2526" s="133" t="s">
        <v>5907</v>
      </c>
      <c r="F2526" s="133" t="s">
        <v>5917</v>
      </c>
      <c r="G2526" s="133">
        <v>120</v>
      </c>
      <c r="H2526" s="133">
        <v>110</v>
      </c>
      <c r="I2526" s="20"/>
      <c r="J2526" s="20"/>
      <c r="K2526" s="20"/>
      <c r="L2526" s="20"/>
      <c r="M2526" s="20"/>
      <c r="N2526" s="20"/>
    </row>
    <row r="2527" spans="1:14" x14ac:dyDescent="0.35">
      <c r="A2527" s="214" t="s">
        <v>1931</v>
      </c>
      <c r="B2527" s="214">
        <v>137535</v>
      </c>
      <c r="C2527" s="133" t="s">
        <v>2048</v>
      </c>
      <c r="D2527" s="133" t="s">
        <v>5904</v>
      </c>
      <c r="E2527" s="133" t="s">
        <v>5907</v>
      </c>
      <c r="F2527" s="133" t="s">
        <v>5917</v>
      </c>
      <c r="G2527" s="133">
        <v>107</v>
      </c>
      <c r="H2527" s="133">
        <v>92</v>
      </c>
      <c r="I2527" s="20"/>
      <c r="J2527" s="20"/>
      <c r="K2527" s="20"/>
      <c r="L2527" s="20"/>
      <c r="M2527" s="20"/>
      <c r="N2527" s="20"/>
    </row>
    <row r="2528" spans="1:14" x14ac:dyDescent="0.35">
      <c r="A2528" s="214" t="s">
        <v>1931</v>
      </c>
      <c r="B2528" s="214">
        <v>137538</v>
      </c>
      <c r="C2528" s="133" t="s">
        <v>2049</v>
      </c>
      <c r="D2528" s="133" t="s">
        <v>5904</v>
      </c>
      <c r="E2528" s="133" t="s">
        <v>5907</v>
      </c>
      <c r="F2528" s="133" t="s">
        <v>5917</v>
      </c>
      <c r="G2528" s="133">
        <v>129</v>
      </c>
      <c r="H2528" s="133">
        <v>131</v>
      </c>
      <c r="I2528" s="20"/>
      <c r="J2528" s="20"/>
      <c r="K2528" s="20"/>
      <c r="L2528" s="20"/>
      <c r="M2528" s="20"/>
      <c r="N2528" s="20"/>
    </row>
    <row r="2529" spans="1:14" x14ac:dyDescent="0.35">
      <c r="A2529" s="214" t="s">
        <v>1931</v>
      </c>
      <c r="B2529" s="214">
        <v>137605</v>
      </c>
      <c r="C2529" s="133" t="s">
        <v>2050</v>
      </c>
      <c r="D2529" s="133" t="s">
        <v>5904</v>
      </c>
      <c r="E2529" s="133" t="s">
        <v>5912</v>
      </c>
      <c r="F2529" s="133" t="s">
        <v>5920</v>
      </c>
      <c r="G2529" s="133">
        <v>10</v>
      </c>
      <c r="H2529" s="133">
        <v>32</v>
      </c>
      <c r="I2529" s="20"/>
      <c r="J2529" s="20"/>
      <c r="K2529" s="20"/>
      <c r="L2529" s="20"/>
      <c r="M2529" s="20"/>
      <c r="N2529" s="20"/>
    </row>
    <row r="2530" spans="1:14" x14ac:dyDescent="0.35">
      <c r="A2530" s="214" t="s">
        <v>1931</v>
      </c>
      <c r="B2530" s="214">
        <v>137791</v>
      </c>
      <c r="C2530" s="133" t="s">
        <v>2051</v>
      </c>
      <c r="D2530" s="133" t="s">
        <v>5904</v>
      </c>
      <c r="E2530" s="133" t="s">
        <v>5907</v>
      </c>
      <c r="F2530" s="133" t="s">
        <v>5917</v>
      </c>
      <c r="G2530" s="133">
        <v>175</v>
      </c>
      <c r="H2530" s="133">
        <v>171</v>
      </c>
      <c r="I2530" s="20"/>
      <c r="J2530" s="20"/>
      <c r="K2530" s="20"/>
      <c r="L2530" s="20"/>
      <c r="M2530" s="20"/>
      <c r="N2530" s="20"/>
    </row>
    <row r="2531" spans="1:14" x14ac:dyDescent="0.35">
      <c r="A2531" s="214" t="s">
        <v>1931</v>
      </c>
      <c r="B2531" s="214">
        <v>138038</v>
      </c>
      <c r="C2531" s="133" t="s">
        <v>2052</v>
      </c>
      <c r="D2531" s="133" t="s">
        <v>5904</v>
      </c>
      <c r="E2531" s="133" t="s">
        <v>5907</v>
      </c>
      <c r="F2531" s="133" t="s">
        <v>5917</v>
      </c>
      <c r="G2531" s="133">
        <v>95</v>
      </c>
      <c r="H2531" s="133">
        <v>115</v>
      </c>
      <c r="I2531" s="20"/>
      <c r="J2531" s="20"/>
      <c r="K2531" s="20"/>
      <c r="L2531" s="20"/>
      <c r="M2531" s="20"/>
      <c r="N2531" s="20"/>
    </row>
    <row r="2532" spans="1:14" x14ac:dyDescent="0.35">
      <c r="A2532" s="214" t="s">
        <v>1931</v>
      </c>
      <c r="B2532" s="214">
        <v>138135</v>
      </c>
      <c r="C2532" s="133" t="s">
        <v>2053</v>
      </c>
      <c r="D2532" s="133" t="s">
        <v>5904</v>
      </c>
      <c r="E2532" s="133" t="s">
        <v>5907</v>
      </c>
      <c r="F2532" s="133" t="s">
        <v>5917</v>
      </c>
      <c r="G2532" s="133">
        <v>127</v>
      </c>
      <c r="H2532" s="133">
        <v>143</v>
      </c>
      <c r="I2532" s="20"/>
      <c r="J2532" s="20"/>
      <c r="K2532" s="20"/>
      <c r="L2532" s="20"/>
      <c r="M2532" s="20"/>
      <c r="N2532" s="20"/>
    </row>
    <row r="2533" spans="1:14" x14ac:dyDescent="0.35">
      <c r="A2533" s="214" t="s">
        <v>1931</v>
      </c>
      <c r="B2533" s="214">
        <v>138184</v>
      </c>
      <c r="C2533" s="133" t="s">
        <v>2054</v>
      </c>
      <c r="D2533" s="133" t="s">
        <v>5904</v>
      </c>
      <c r="E2533" s="133" t="s">
        <v>5907</v>
      </c>
      <c r="F2533" s="133" t="s">
        <v>5917</v>
      </c>
      <c r="G2533" s="133">
        <v>138</v>
      </c>
      <c r="H2533" s="133">
        <v>145</v>
      </c>
      <c r="I2533" s="20"/>
      <c r="J2533" s="20"/>
      <c r="K2533" s="20"/>
      <c r="L2533" s="20"/>
      <c r="M2533" s="20"/>
      <c r="N2533" s="20"/>
    </row>
    <row r="2534" spans="1:14" x14ac:dyDescent="0.35">
      <c r="A2534" s="214" t="s">
        <v>1931</v>
      </c>
      <c r="B2534" s="214">
        <v>138287</v>
      </c>
      <c r="C2534" s="133" t="s">
        <v>2055</v>
      </c>
      <c r="D2534" s="133" t="s">
        <v>5904</v>
      </c>
      <c r="E2534" s="133" t="s">
        <v>5907</v>
      </c>
      <c r="F2534" s="133" t="s">
        <v>5917</v>
      </c>
      <c r="G2534" s="133">
        <v>133</v>
      </c>
      <c r="H2534" s="133">
        <v>112</v>
      </c>
      <c r="I2534" s="20"/>
      <c r="J2534" s="20"/>
      <c r="K2534" s="20"/>
      <c r="L2534" s="20"/>
      <c r="M2534" s="20"/>
      <c r="N2534" s="20"/>
    </row>
    <row r="2535" spans="1:14" x14ac:dyDescent="0.35">
      <c r="A2535" s="214" t="s">
        <v>1931</v>
      </c>
      <c r="B2535" s="214">
        <v>138437</v>
      </c>
      <c r="C2535" s="133" t="s">
        <v>2056</v>
      </c>
      <c r="D2535" s="133" t="s">
        <v>5904</v>
      </c>
      <c r="E2535" s="133" t="s">
        <v>5907</v>
      </c>
      <c r="F2535" s="133" t="s">
        <v>5908</v>
      </c>
      <c r="G2535" s="133">
        <v>81</v>
      </c>
      <c r="H2535" s="133">
        <v>80</v>
      </c>
      <c r="I2535" s="20"/>
      <c r="J2535" s="20"/>
      <c r="K2535" s="20"/>
      <c r="L2535" s="20"/>
      <c r="M2535" s="20"/>
      <c r="N2535" s="20"/>
    </row>
    <row r="2536" spans="1:14" x14ac:dyDescent="0.35">
      <c r="A2536" s="214" t="s">
        <v>1931</v>
      </c>
      <c r="B2536" s="214">
        <v>138585</v>
      </c>
      <c r="C2536" s="133" t="s">
        <v>2057</v>
      </c>
      <c r="D2536" s="133" t="s">
        <v>5904</v>
      </c>
      <c r="E2536" s="133" t="s">
        <v>5907</v>
      </c>
      <c r="F2536" s="133" t="s">
        <v>5908</v>
      </c>
      <c r="G2536" s="133">
        <v>74</v>
      </c>
      <c r="H2536" s="133">
        <v>63</v>
      </c>
      <c r="I2536" s="20"/>
      <c r="J2536" s="20"/>
      <c r="K2536" s="20"/>
      <c r="L2536" s="20"/>
      <c r="M2536" s="20"/>
      <c r="N2536" s="20"/>
    </row>
    <row r="2537" spans="1:14" x14ac:dyDescent="0.35">
      <c r="A2537" s="214" t="s">
        <v>1931</v>
      </c>
      <c r="B2537" s="214">
        <v>138720</v>
      </c>
      <c r="C2537" s="133" t="s">
        <v>2058</v>
      </c>
      <c r="D2537" s="133" t="s">
        <v>5904</v>
      </c>
      <c r="E2537" s="133" t="s">
        <v>5907</v>
      </c>
      <c r="F2537" s="133" t="s">
        <v>5917</v>
      </c>
      <c r="G2537" s="133">
        <v>86</v>
      </c>
      <c r="H2537" s="133">
        <v>86</v>
      </c>
      <c r="I2537" s="20"/>
      <c r="J2537" s="20"/>
      <c r="K2537" s="20"/>
      <c r="L2537" s="20"/>
      <c r="M2537" s="20"/>
      <c r="N2537" s="20"/>
    </row>
    <row r="2538" spans="1:14" x14ac:dyDescent="0.35">
      <c r="A2538" s="214" t="s">
        <v>1931</v>
      </c>
      <c r="B2538" s="214">
        <v>138920</v>
      </c>
      <c r="C2538" s="133" t="s">
        <v>2059</v>
      </c>
      <c r="D2538" s="133" t="s">
        <v>5904</v>
      </c>
      <c r="E2538" s="133" t="s">
        <v>5907</v>
      </c>
      <c r="F2538" s="133" t="s">
        <v>5908</v>
      </c>
      <c r="G2538" s="133">
        <v>107</v>
      </c>
      <c r="H2538" s="133">
        <v>77</v>
      </c>
      <c r="I2538" s="20"/>
      <c r="J2538" s="20"/>
      <c r="K2538" s="20"/>
      <c r="L2538" s="20"/>
      <c r="M2538" s="20"/>
      <c r="N2538" s="20"/>
    </row>
    <row r="2539" spans="1:14" x14ac:dyDescent="0.35">
      <c r="A2539" s="214" t="s">
        <v>1931</v>
      </c>
      <c r="B2539" s="214">
        <v>140046</v>
      </c>
      <c r="C2539" s="133" t="s">
        <v>2060</v>
      </c>
      <c r="D2539" s="133" t="s">
        <v>5904</v>
      </c>
      <c r="E2539" s="133" t="s">
        <v>5902</v>
      </c>
      <c r="F2539" s="133" t="s">
        <v>5914</v>
      </c>
      <c r="G2539" s="133">
        <v>0</v>
      </c>
      <c r="H2539" s="133">
        <v>0</v>
      </c>
      <c r="I2539" s="20"/>
      <c r="J2539" s="20"/>
      <c r="K2539" s="20"/>
      <c r="L2539" s="20"/>
      <c r="M2539" s="20"/>
      <c r="N2539" s="20"/>
    </row>
    <row r="2540" spans="1:14" x14ac:dyDescent="0.35">
      <c r="A2540" s="214" t="s">
        <v>1931</v>
      </c>
      <c r="B2540" s="214">
        <v>140069</v>
      </c>
      <c r="C2540" s="133" t="s">
        <v>2061</v>
      </c>
      <c r="D2540" s="133" t="s">
        <v>5904</v>
      </c>
      <c r="E2540" s="133" t="s">
        <v>5907</v>
      </c>
      <c r="F2540" s="133" t="s">
        <v>5917</v>
      </c>
      <c r="G2540" s="133">
        <v>84</v>
      </c>
      <c r="H2540" s="133">
        <v>87</v>
      </c>
      <c r="I2540" s="20"/>
      <c r="J2540" s="20"/>
      <c r="K2540" s="20"/>
      <c r="L2540" s="20"/>
      <c r="M2540" s="20"/>
      <c r="N2540" s="20"/>
    </row>
    <row r="2541" spans="1:14" x14ac:dyDescent="0.35">
      <c r="A2541" s="214" t="s">
        <v>1931</v>
      </c>
      <c r="B2541" s="214">
        <v>140182</v>
      </c>
      <c r="C2541" s="133" t="s">
        <v>6536</v>
      </c>
      <c r="D2541" s="133" t="s">
        <v>5904</v>
      </c>
      <c r="E2541" s="133" t="s">
        <v>5907</v>
      </c>
      <c r="F2541" s="133" t="s">
        <v>5908</v>
      </c>
      <c r="G2541" s="133">
        <v>76</v>
      </c>
      <c r="H2541" s="133">
        <v>67</v>
      </c>
      <c r="I2541" s="20"/>
      <c r="J2541" s="20"/>
      <c r="K2541" s="20"/>
      <c r="L2541" s="20"/>
      <c r="M2541" s="20"/>
      <c r="N2541" s="20"/>
    </row>
    <row r="2542" spans="1:14" x14ac:dyDescent="0.35">
      <c r="A2542" s="214" t="s">
        <v>1931</v>
      </c>
      <c r="B2542" s="214">
        <v>140732</v>
      </c>
      <c r="C2542" s="133" t="s">
        <v>6176</v>
      </c>
      <c r="D2542" s="133" t="s">
        <v>5905</v>
      </c>
      <c r="E2542" s="133" t="s">
        <v>5912</v>
      </c>
      <c r="F2542" s="133" t="s">
        <v>5920</v>
      </c>
      <c r="G2542" s="133">
        <v>0</v>
      </c>
      <c r="H2542" s="133">
        <v>10</v>
      </c>
      <c r="I2542" s="20"/>
      <c r="J2542" s="20"/>
      <c r="K2542" s="20"/>
      <c r="L2542" s="20"/>
      <c r="M2542" s="20"/>
      <c r="N2542" s="20"/>
    </row>
    <row r="2543" spans="1:14" x14ac:dyDescent="0.35">
      <c r="A2543" s="214" t="s">
        <v>1931</v>
      </c>
      <c r="B2543" s="214">
        <v>141123</v>
      </c>
      <c r="C2543" s="133" t="s">
        <v>2062</v>
      </c>
      <c r="D2543" s="133" t="s">
        <v>5904</v>
      </c>
      <c r="E2543" s="133" t="s">
        <v>5906</v>
      </c>
      <c r="F2543" s="133" t="s">
        <v>5928</v>
      </c>
      <c r="G2543" s="133">
        <v>0</v>
      </c>
      <c r="H2543" s="133">
        <v>0</v>
      </c>
      <c r="I2543" s="20"/>
      <c r="J2543" s="20"/>
      <c r="K2543" s="20"/>
      <c r="L2543" s="20"/>
      <c r="M2543" s="20"/>
      <c r="N2543" s="20"/>
    </row>
    <row r="2544" spans="1:14" x14ac:dyDescent="0.35">
      <c r="A2544" s="214" t="s">
        <v>1931</v>
      </c>
      <c r="B2544" s="214">
        <v>141187</v>
      </c>
      <c r="C2544" s="133" t="s">
        <v>6538</v>
      </c>
      <c r="D2544" s="133" t="s">
        <v>5904</v>
      </c>
      <c r="E2544" s="133" t="s">
        <v>5912</v>
      </c>
      <c r="F2544" s="133" t="s">
        <v>5927</v>
      </c>
      <c r="G2544" s="133">
        <v>4</v>
      </c>
      <c r="H2544" s="133">
        <v>11</v>
      </c>
      <c r="I2544" s="20"/>
      <c r="J2544" s="20"/>
      <c r="K2544" s="20"/>
      <c r="L2544" s="20"/>
      <c r="M2544" s="20"/>
      <c r="N2544" s="20"/>
    </row>
    <row r="2545" spans="1:14" x14ac:dyDescent="0.35">
      <c r="A2545" s="214" t="s">
        <v>1931</v>
      </c>
      <c r="B2545" s="214">
        <v>142906</v>
      </c>
      <c r="C2545" s="133" t="s">
        <v>2063</v>
      </c>
      <c r="D2545" s="133" t="s">
        <v>5904</v>
      </c>
      <c r="E2545" s="133" t="s">
        <v>5906</v>
      </c>
      <c r="F2545" s="133" t="s">
        <v>5909</v>
      </c>
      <c r="G2545" s="133">
        <v>1</v>
      </c>
      <c r="H2545" s="133">
        <v>1</v>
      </c>
      <c r="I2545" s="20"/>
      <c r="J2545" s="20"/>
      <c r="K2545" s="20"/>
      <c r="L2545" s="20"/>
      <c r="M2545" s="20"/>
      <c r="N2545" s="20"/>
    </row>
    <row r="2546" spans="1:14" x14ac:dyDescent="0.35">
      <c r="A2546" s="214" t="s">
        <v>1931</v>
      </c>
      <c r="B2546" s="214">
        <v>144014</v>
      </c>
      <c r="C2546" s="133" t="s">
        <v>2064</v>
      </c>
      <c r="D2546" s="133" t="s">
        <v>5904</v>
      </c>
      <c r="E2546" s="133" t="s">
        <v>5907</v>
      </c>
      <c r="F2546" s="133" t="s">
        <v>5908</v>
      </c>
      <c r="G2546" s="133">
        <v>117</v>
      </c>
      <c r="H2546" s="133">
        <v>127</v>
      </c>
      <c r="I2546" s="20"/>
      <c r="J2546" s="20"/>
      <c r="K2546" s="20"/>
      <c r="L2546" s="20"/>
      <c r="M2546" s="20"/>
      <c r="N2546" s="20"/>
    </row>
    <row r="2547" spans="1:14" x14ac:dyDescent="0.35">
      <c r="A2547" s="214" t="s">
        <v>1931</v>
      </c>
      <c r="B2547" s="214">
        <v>144808</v>
      </c>
      <c r="C2547" s="133" t="s">
        <v>7074</v>
      </c>
      <c r="D2547" s="133" t="s">
        <v>5904</v>
      </c>
      <c r="E2547" s="133" t="s">
        <v>5902</v>
      </c>
      <c r="F2547" s="133" t="s">
        <v>5903</v>
      </c>
      <c r="G2547" s="133">
        <v>0</v>
      </c>
      <c r="H2547" s="133">
        <v>0</v>
      </c>
      <c r="I2547" s="20"/>
      <c r="J2547" s="20"/>
      <c r="K2547" s="20"/>
      <c r="L2547" s="20"/>
      <c r="M2547" s="20"/>
      <c r="N2547" s="20"/>
    </row>
    <row r="2548" spans="1:14" x14ac:dyDescent="0.35">
      <c r="A2548" s="214" t="s">
        <v>1931</v>
      </c>
      <c r="B2548" s="214">
        <v>145057</v>
      </c>
      <c r="C2548" s="133" t="s">
        <v>2065</v>
      </c>
      <c r="D2548" s="133" t="s">
        <v>5904</v>
      </c>
      <c r="E2548" s="133" t="s">
        <v>5907</v>
      </c>
      <c r="F2548" s="133" t="s">
        <v>5919</v>
      </c>
      <c r="G2548" s="133">
        <v>0</v>
      </c>
      <c r="H2548" s="133">
        <v>0</v>
      </c>
      <c r="I2548" s="20"/>
      <c r="J2548" s="20"/>
      <c r="K2548" s="20"/>
      <c r="L2548" s="20"/>
      <c r="M2548" s="20"/>
      <c r="N2548" s="20"/>
    </row>
    <row r="2549" spans="1:14" x14ac:dyDescent="0.35">
      <c r="A2549" s="214" t="s">
        <v>1931</v>
      </c>
      <c r="B2549" s="214">
        <v>145125</v>
      </c>
      <c r="C2549" s="133" t="s">
        <v>2066</v>
      </c>
      <c r="D2549" s="133" t="s">
        <v>5904</v>
      </c>
      <c r="E2549" s="133" t="s">
        <v>5907</v>
      </c>
      <c r="F2549" s="133" t="s">
        <v>5908</v>
      </c>
      <c r="G2549" s="133">
        <v>73</v>
      </c>
      <c r="H2549" s="133">
        <v>63</v>
      </c>
      <c r="I2549" s="20"/>
      <c r="J2549" s="20"/>
      <c r="K2549" s="20"/>
      <c r="L2549" s="20"/>
      <c r="M2549" s="20"/>
      <c r="N2549" s="20"/>
    </row>
    <row r="2550" spans="1:14" x14ac:dyDescent="0.35">
      <c r="A2550" s="214" t="s">
        <v>1931</v>
      </c>
      <c r="B2550" s="214">
        <v>145175</v>
      </c>
      <c r="C2550" s="133" t="s">
        <v>2067</v>
      </c>
      <c r="D2550" s="133" t="s">
        <v>5904</v>
      </c>
      <c r="E2550" s="133" t="s">
        <v>5907</v>
      </c>
      <c r="F2550" s="133" t="s">
        <v>5919</v>
      </c>
      <c r="G2550" s="133">
        <v>0</v>
      </c>
      <c r="H2550" s="133">
        <v>0</v>
      </c>
      <c r="I2550" s="20"/>
      <c r="J2550" s="20"/>
      <c r="K2550" s="20"/>
      <c r="L2550" s="20"/>
      <c r="M2550" s="20"/>
      <c r="N2550" s="20"/>
    </row>
    <row r="2551" spans="1:14" x14ac:dyDescent="0.35">
      <c r="A2551" s="214" t="s">
        <v>1931</v>
      </c>
      <c r="B2551" s="214">
        <v>145229</v>
      </c>
      <c r="C2551" s="133" t="s">
        <v>2068</v>
      </c>
      <c r="D2551" s="133" t="s">
        <v>5904</v>
      </c>
      <c r="E2551" s="133" t="s">
        <v>5907</v>
      </c>
      <c r="F2551" s="133" t="s">
        <v>5919</v>
      </c>
      <c r="G2551" s="133">
        <v>0</v>
      </c>
      <c r="H2551" s="133">
        <v>0</v>
      </c>
      <c r="I2551" s="20"/>
      <c r="J2551" s="20"/>
      <c r="K2551" s="20"/>
      <c r="L2551" s="20"/>
      <c r="M2551" s="20"/>
      <c r="N2551" s="20"/>
    </row>
    <row r="2552" spans="1:14" x14ac:dyDescent="0.35">
      <c r="A2552" s="214" t="s">
        <v>1931</v>
      </c>
      <c r="B2552" s="214">
        <v>145479</v>
      </c>
      <c r="C2552" s="133" t="s">
        <v>6177</v>
      </c>
      <c r="D2552" s="133" t="s">
        <v>5904</v>
      </c>
      <c r="E2552" s="133" t="s">
        <v>5902</v>
      </c>
      <c r="F2552" s="133" t="s">
        <v>5914</v>
      </c>
      <c r="G2552" s="133">
        <v>0</v>
      </c>
      <c r="H2552" s="133">
        <v>0</v>
      </c>
      <c r="I2552" s="20"/>
      <c r="J2552" s="20"/>
      <c r="K2552" s="20"/>
      <c r="L2552" s="20"/>
      <c r="M2552" s="20"/>
      <c r="N2552" s="20"/>
    </row>
    <row r="2553" spans="1:14" x14ac:dyDescent="0.35">
      <c r="A2553" s="214" t="s">
        <v>1931</v>
      </c>
      <c r="B2553" s="214">
        <v>146774</v>
      </c>
      <c r="C2553" s="133" t="s">
        <v>6539</v>
      </c>
      <c r="D2553" s="133" t="s">
        <v>5904</v>
      </c>
      <c r="E2553" s="133" t="s">
        <v>5902</v>
      </c>
      <c r="F2553" s="133" t="s">
        <v>5914</v>
      </c>
      <c r="G2553" s="133">
        <v>0</v>
      </c>
      <c r="H2553" s="133">
        <v>0</v>
      </c>
      <c r="I2553" s="20"/>
      <c r="J2553" s="20"/>
      <c r="K2553" s="20"/>
      <c r="L2553" s="20"/>
      <c r="M2553" s="20"/>
      <c r="N2553" s="20"/>
    </row>
    <row r="2554" spans="1:14" x14ac:dyDescent="0.35">
      <c r="A2554" s="214" t="s">
        <v>1931</v>
      </c>
      <c r="B2554" s="214">
        <v>147615</v>
      </c>
      <c r="C2554" s="133" t="s">
        <v>7075</v>
      </c>
      <c r="D2554" s="133" t="s">
        <v>5905</v>
      </c>
      <c r="E2554" s="133" t="s">
        <v>5902</v>
      </c>
      <c r="F2554" s="133" t="s">
        <v>5914</v>
      </c>
      <c r="G2554" s="133">
        <v>0</v>
      </c>
      <c r="H2554" s="133">
        <v>0</v>
      </c>
      <c r="I2554" s="20"/>
      <c r="J2554" s="20"/>
      <c r="K2554" s="20"/>
      <c r="L2554" s="20"/>
      <c r="M2554" s="20"/>
      <c r="N2554" s="20"/>
    </row>
    <row r="2555" spans="1:14" x14ac:dyDescent="0.35">
      <c r="A2555" s="214" t="s">
        <v>1931</v>
      </c>
      <c r="B2555" s="214">
        <v>147655</v>
      </c>
      <c r="C2555" s="133" t="s">
        <v>7076</v>
      </c>
      <c r="D2555" s="133" t="s">
        <v>5904</v>
      </c>
      <c r="E2555" s="133" t="s">
        <v>5902</v>
      </c>
      <c r="F2555" s="133" t="s">
        <v>5914</v>
      </c>
      <c r="G2555" s="133">
        <v>0</v>
      </c>
      <c r="H2555" s="133">
        <v>0</v>
      </c>
      <c r="I2555" s="20"/>
      <c r="J2555" s="20"/>
      <c r="K2555" s="20"/>
      <c r="L2555" s="20"/>
      <c r="M2555" s="20"/>
      <c r="N2555" s="20"/>
    </row>
    <row r="2556" spans="1:14" x14ac:dyDescent="0.35">
      <c r="A2556" s="214" t="s">
        <v>1931</v>
      </c>
      <c r="B2556" s="214">
        <v>147948</v>
      </c>
      <c r="C2556" s="133" t="s">
        <v>7077</v>
      </c>
      <c r="D2556" s="133" t="s">
        <v>5904</v>
      </c>
      <c r="E2556" s="133" t="s">
        <v>5902</v>
      </c>
      <c r="F2556" s="133" t="s">
        <v>5903</v>
      </c>
      <c r="G2556" s="133">
        <v>0</v>
      </c>
      <c r="H2556" s="133">
        <v>0</v>
      </c>
      <c r="I2556" s="20"/>
      <c r="J2556" s="20"/>
      <c r="K2556" s="20"/>
      <c r="L2556" s="20"/>
      <c r="M2556" s="20"/>
      <c r="N2556" s="20"/>
    </row>
    <row r="2557" spans="1:14" x14ac:dyDescent="0.35">
      <c r="A2557" s="214" t="s">
        <v>2069</v>
      </c>
      <c r="B2557" s="214">
        <v>101959</v>
      </c>
      <c r="C2557" s="133" t="s">
        <v>2070</v>
      </c>
      <c r="D2557" s="133" t="s">
        <v>5904</v>
      </c>
      <c r="E2557" s="133" t="s">
        <v>5902</v>
      </c>
      <c r="F2557" s="133" t="s">
        <v>5903</v>
      </c>
      <c r="G2557" s="133">
        <v>0</v>
      </c>
      <c r="H2557" s="133">
        <v>0</v>
      </c>
      <c r="I2557" s="20"/>
      <c r="J2557" s="20"/>
      <c r="K2557" s="20"/>
      <c r="L2557" s="20"/>
      <c r="M2557" s="20"/>
      <c r="N2557" s="20"/>
    </row>
    <row r="2558" spans="1:14" x14ac:dyDescent="0.35">
      <c r="A2558" s="214" t="s">
        <v>2069</v>
      </c>
      <c r="B2558" s="214">
        <v>102153</v>
      </c>
      <c r="C2558" s="133" t="s">
        <v>2071</v>
      </c>
      <c r="D2558" s="133" t="s">
        <v>5901</v>
      </c>
      <c r="E2558" s="133" t="s">
        <v>5907</v>
      </c>
      <c r="F2558" s="133" t="s">
        <v>5910</v>
      </c>
      <c r="G2558" s="133">
        <v>169</v>
      </c>
      <c r="H2558" s="133">
        <v>0</v>
      </c>
      <c r="I2558" s="20"/>
      <c r="J2558" s="20"/>
      <c r="K2558" s="20"/>
      <c r="L2558" s="20"/>
      <c r="M2558" s="20"/>
      <c r="N2558" s="20"/>
    </row>
    <row r="2559" spans="1:14" x14ac:dyDescent="0.35">
      <c r="A2559" s="214" t="s">
        <v>2069</v>
      </c>
      <c r="B2559" s="214">
        <v>102154</v>
      </c>
      <c r="C2559" s="133" t="s">
        <v>2072</v>
      </c>
      <c r="D2559" s="133" t="s">
        <v>5904</v>
      </c>
      <c r="E2559" s="133" t="s">
        <v>5907</v>
      </c>
      <c r="F2559" s="133" t="s">
        <v>5910</v>
      </c>
      <c r="G2559" s="133">
        <v>102</v>
      </c>
      <c r="H2559" s="133">
        <v>163</v>
      </c>
      <c r="I2559" s="20"/>
      <c r="J2559" s="20"/>
      <c r="K2559" s="20"/>
      <c r="L2559" s="20"/>
      <c r="M2559" s="20"/>
      <c r="N2559" s="20"/>
    </row>
    <row r="2560" spans="1:14" x14ac:dyDescent="0.35">
      <c r="A2560" s="214" t="s">
        <v>2069</v>
      </c>
      <c r="B2560" s="214">
        <v>102156</v>
      </c>
      <c r="C2560" s="133" t="s">
        <v>2073</v>
      </c>
      <c r="D2560" s="133" t="s">
        <v>5904</v>
      </c>
      <c r="E2560" s="133" t="s">
        <v>5907</v>
      </c>
      <c r="F2560" s="133" t="s">
        <v>5924</v>
      </c>
      <c r="G2560" s="133">
        <v>119</v>
      </c>
      <c r="H2560" s="133">
        <v>148</v>
      </c>
      <c r="I2560" s="20"/>
      <c r="J2560" s="20"/>
      <c r="K2560" s="20"/>
      <c r="L2560" s="20"/>
      <c r="M2560" s="20"/>
      <c r="N2560" s="20"/>
    </row>
    <row r="2561" spans="1:14" x14ac:dyDescent="0.35">
      <c r="A2561" s="214" t="s">
        <v>2069</v>
      </c>
      <c r="B2561" s="214">
        <v>102157</v>
      </c>
      <c r="C2561" s="133" t="s">
        <v>2074</v>
      </c>
      <c r="D2561" s="133" t="s">
        <v>5904</v>
      </c>
      <c r="E2561" s="133" t="s">
        <v>5907</v>
      </c>
      <c r="F2561" s="133" t="s">
        <v>5910</v>
      </c>
      <c r="G2561" s="133">
        <v>132</v>
      </c>
      <c r="H2561" s="133">
        <v>135</v>
      </c>
      <c r="I2561" s="20"/>
      <c r="J2561" s="20"/>
      <c r="K2561" s="20"/>
      <c r="L2561" s="20"/>
      <c r="M2561" s="20"/>
      <c r="N2561" s="20"/>
    </row>
    <row r="2562" spans="1:14" x14ac:dyDescent="0.35">
      <c r="A2562" s="214" t="s">
        <v>2069</v>
      </c>
      <c r="B2562" s="214">
        <v>102162</v>
      </c>
      <c r="C2562" s="133" t="s">
        <v>2075</v>
      </c>
      <c r="D2562" s="133" t="s">
        <v>5901</v>
      </c>
      <c r="E2562" s="133" t="s">
        <v>5902</v>
      </c>
      <c r="F2562" s="133" t="s">
        <v>5903</v>
      </c>
      <c r="G2562" s="133">
        <v>0</v>
      </c>
      <c r="H2562" s="133">
        <v>0</v>
      </c>
      <c r="I2562" s="20"/>
      <c r="J2562" s="20"/>
      <c r="K2562" s="20"/>
      <c r="L2562" s="20"/>
      <c r="M2562" s="20"/>
      <c r="N2562" s="20"/>
    </row>
    <row r="2563" spans="1:14" x14ac:dyDescent="0.35">
      <c r="A2563" s="214" t="s">
        <v>2069</v>
      </c>
      <c r="B2563" s="214">
        <v>102163</v>
      </c>
      <c r="C2563" s="133" t="s">
        <v>2076</v>
      </c>
      <c r="D2563" s="133" t="s">
        <v>5904</v>
      </c>
      <c r="E2563" s="133" t="s">
        <v>5902</v>
      </c>
      <c r="F2563" s="133" t="s">
        <v>5903</v>
      </c>
      <c r="G2563" s="133">
        <v>0</v>
      </c>
      <c r="H2563" s="133">
        <v>0</v>
      </c>
      <c r="I2563" s="20"/>
      <c r="J2563" s="20"/>
      <c r="K2563" s="20"/>
      <c r="L2563" s="20"/>
      <c r="M2563" s="20"/>
      <c r="N2563" s="20"/>
    </row>
    <row r="2564" spans="1:14" x14ac:dyDescent="0.35">
      <c r="A2564" s="214" t="s">
        <v>2069</v>
      </c>
      <c r="B2564" s="214">
        <v>102165</v>
      </c>
      <c r="C2564" s="133" t="s">
        <v>6385</v>
      </c>
      <c r="D2564" s="133" t="s">
        <v>5904</v>
      </c>
      <c r="E2564" s="133" t="s">
        <v>5902</v>
      </c>
      <c r="F2564" s="133" t="s">
        <v>5903</v>
      </c>
      <c r="G2564" s="133">
        <v>0</v>
      </c>
      <c r="H2564" s="133">
        <v>0</v>
      </c>
      <c r="I2564" s="20"/>
      <c r="J2564" s="20"/>
      <c r="K2564" s="20"/>
      <c r="L2564" s="20"/>
      <c r="M2564" s="20"/>
      <c r="N2564" s="20"/>
    </row>
    <row r="2565" spans="1:14" x14ac:dyDescent="0.35">
      <c r="A2565" s="214" t="s">
        <v>2069</v>
      </c>
      <c r="B2565" s="214">
        <v>102169</v>
      </c>
      <c r="C2565" s="133" t="s">
        <v>2077</v>
      </c>
      <c r="D2565" s="133" t="s">
        <v>5904</v>
      </c>
      <c r="E2565" s="133" t="s">
        <v>5902</v>
      </c>
      <c r="F2565" s="133" t="s">
        <v>5903</v>
      </c>
      <c r="G2565" s="133">
        <v>0</v>
      </c>
      <c r="H2565" s="133">
        <v>0</v>
      </c>
      <c r="I2565" s="20"/>
      <c r="J2565" s="20"/>
      <c r="K2565" s="20"/>
      <c r="L2565" s="20"/>
      <c r="M2565" s="20"/>
      <c r="N2565" s="20"/>
    </row>
    <row r="2566" spans="1:14" x14ac:dyDescent="0.35">
      <c r="A2566" s="214" t="s">
        <v>2069</v>
      </c>
      <c r="B2566" s="214">
        <v>102175</v>
      </c>
      <c r="C2566" s="133" t="s">
        <v>2078</v>
      </c>
      <c r="D2566" s="133" t="s">
        <v>5904</v>
      </c>
      <c r="E2566" s="133" t="s">
        <v>5912</v>
      </c>
      <c r="F2566" s="133" t="s">
        <v>5915</v>
      </c>
      <c r="G2566" s="133">
        <v>2</v>
      </c>
      <c r="H2566" s="133">
        <v>2</v>
      </c>
      <c r="I2566" s="20"/>
      <c r="J2566" s="20"/>
      <c r="K2566" s="20"/>
      <c r="L2566" s="20"/>
      <c r="M2566" s="20"/>
      <c r="N2566" s="20"/>
    </row>
    <row r="2567" spans="1:14" x14ac:dyDescent="0.35">
      <c r="A2567" s="214" t="s">
        <v>2069</v>
      </c>
      <c r="B2567" s="214">
        <v>102176</v>
      </c>
      <c r="C2567" s="133" t="s">
        <v>2079</v>
      </c>
      <c r="D2567" s="133" t="s">
        <v>5904</v>
      </c>
      <c r="E2567" s="133" t="s">
        <v>5912</v>
      </c>
      <c r="F2567" s="133" t="s">
        <v>5915</v>
      </c>
      <c r="G2567" s="133">
        <v>4</v>
      </c>
      <c r="H2567" s="133">
        <v>5</v>
      </c>
      <c r="I2567" s="20"/>
      <c r="J2567" s="20"/>
      <c r="K2567" s="20"/>
      <c r="L2567" s="20"/>
      <c r="M2567" s="20"/>
      <c r="N2567" s="20"/>
    </row>
    <row r="2568" spans="1:14" x14ac:dyDescent="0.35">
      <c r="A2568" s="214" t="s">
        <v>2069</v>
      </c>
      <c r="B2568" s="214">
        <v>102177</v>
      </c>
      <c r="C2568" s="133" t="s">
        <v>7078</v>
      </c>
      <c r="D2568" s="133" t="s">
        <v>5904</v>
      </c>
      <c r="E2568" s="133" t="s">
        <v>5912</v>
      </c>
      <c r="F2568" s="133" t="s">
        <v>5915</v>
      </c>
      <c r="G2568" s="133">
        <v>0</v>
      </c>
      <c r="H2568" s="133">
        <v>0</v>
      </c>
      <c r="I2568" s="20"/>
      <c r="J2568" s="20"/>
      <c r="K2568" s="20"/>
      <c r="L2568" s="20"/>
      <c r="M2568" s="20"/>
      <c r="N2568" s="20"/>
    </row>
    <row r="2569" spans="1:14" x14ac:dyDescent="0.35">
      <c r="A2569" s="214" t="s">
        <v>2069</v>
      </c>
      <c r="B2569" s="214">
        <v>102178</v>
      </c>
      <c r="C2569" s="133" t="s">
        <v>22</v>
      </c>
      <c r="D2569" s="133" t="s">
        <v>5904</v>
      </c>
      <c r="E2569" s="133" t="s">
        <v>5912</v>
      </c>
      <c r="F2569" s="133" t="s">
        <v>5915</v>
      </c>
      <c r="G2569" s="133">
        <v>7</v>
      </c>
      <c r="H2569" s="133">
        <v>8</v>
      </c>
      <c r="I2569" s="20"/>
      <c r="J2569" s="20"/>
      <c r="K2569" s="20"/>
      <c r="L2569" s="20"/>
      <c r="M2569" s="20"/>
      <c r="N2569" s="20"/>
    </row>
    <row r="2570" spans="1:14" x14ac:dyDescent="0.35">
      <c r="A2570" s="214" t="s">
        <v>2069</v>
      </c>
      <c r="B2570" s="214">
        <v>103111</v>
      </c>
      <c r="C2570" s="133" t="s">
        <v>2080</v>
      </c>
      <c r="D2570" s="133" t="s">
        <v>5904</v>
      </c>
      <c r="E2570" s="133" t="s">
        <v>5902</v>
      </c>
      <c r="F2570" s="133" t="s">
        <v>5903</v>
      </c>
      <c r="G2570" s="133">
        <v>0</v>
      </c>
      <c r="H2570" s="133">
        <v>0</v>
      </c>
      <c r="I2570" s="20"/>
      <c r="J2570" s="20"/>
      <c r="K2570" s="20"/>
      <c r="L2570" s="20"/>
      <c r="M2570" s="20"/>
      <c r="N2570" s="20"/>
    </row>
    <row r="2571" spans="1:14" x14ac:dyDescent="0.35">
      <c r="A2571" s="214" t="s">
        <v>2069</v>
      </c>
      <c r="B2571" s="214">
        <v>131584</v>
      </c>
      <c r="C2571" s="133" t="s">
        <v>7079</v>
      </c>
      <c r="D2571" s="133" t="s">
        <v>5904</v>
      </c>
      <c r="E2571" s="133" t="s">
        <v>5906</v>
      </c>
      <c r="F2571" s="133" t="s">
        <v>5906</v>
      </c>
      <c r="G2571" s="133">
        <v>0</v>
      </c>
      <c r="H2571" s="133">
        <v>0</v>
      </c>
      <c r="I2571" s="20"/>
      <c r="J2571" s="20"/>
      <c r="K2571" s="20"/>
      <c r="L2571" s="20"/>
      <c r="M2571" s="20"/>
      <c r="N2571" s="20"/>
    </row>
    <row r="2572" spans="1:14" x14ac:dyDescent="0.35">
      <c r="A2572" s="214" t="s">
        <v>2069</v>
      </c>
      <c r="B2572" s="214">
        <v>131757</v>
      </c>
      <c r="C2572" s="133" t="s">
        <v>1444</v>
      </c>
      <c r="D2572" s="133" t="s">
        <v>5904</v>
      </c>
      <c r="E2572" s="133" t="s">
        <v>5907</v>
      </c>
      <c r="F2572" s="133" t="s">
        <v>5910</v>
      </c>
      <c r="G2572" s="133">
        <v>106</v>
      </c>
      <c r="H2572" s="133">
        <v>113</v>
      </c>
      <c r="I2572" s="20"/>
      <c r="J2572" s="20"/>
      <c r="K2572" s="20"/>
      <c r="L2572" s="20"/>
      <c r="M2572" s="20"/>
      <c r="N2572" s="20"/>
    </row>
    <row r="2573" spans="1:14" x14ac:dyDescent="0.35">
      <c r="A2573" s="214" t="s">
        <v>2069</v>
      </c>
      <c r="B2573" s="214">
        <v>133386</v>
      </c>
      <c r="C2573" s="133" t="s">
        <v>2081</v>
      </c>
      <c r="D2573" s="133" t="s">
        <v>5904</v>
      </c>
      <c r="E2573" s="133" t="s">
        <v>5907</v>
      </c>
      <c r="F2573" s="133" t="s">
        <v>5908</v>
      </c>
      <c r="G2573" s="133">
        <v>78</v>
      </c>
      <c r="H2573" s="133">
        <v>87</v>
      </c>
      <c r="I2573" s="20"/>
      <c r="J2573" s="20"/>
      <c r="K2573" s="20"/>
      <c r="L2573" s="20"/>
      <c r="M2573" s="20"/>
      <c r="N2573" s="20"/>
    </row>
    <row r="2574" spans="1:14" x14ac:dyDescent="0.35">
      <c r="A2574" s="214" t="s">
        <v>2069</v>
      </c>
      <c r="B2574" s="214">
        <v>134084</v>
      </c>
      <c r="C2574" s="133" t="s">
        <v>2082</v>
      </c>
      <c r="D2574" s="133" t="s">
        <v>5904</v>
      </c>
      <c r="E2574" s="133" t="s">
        <v>5902</v>
      </c>
      <c r="F2574" s="133" t="s">
        <v>5903</v>
      </c>
      <c r="G2574" s="133">
        <v>0</v>
      </c>
      <c r="H2574" s="133">
        <v>0</v>
      </c>
      <c r="I2574" s="20"/>
      <c r="J2574" s="20"/>
      <c r="K2574" s="20"/>
      <c r="L2574" s="20"/>
      <c r="M2574" s="20"/>
      <c r="N2574" s="20"/>
    </row>
    <row r="2575" spans="1:14" x14ac:dyDescent="0.35">
      <c r="A2575" s="214" t="s">
        <v>2069</v>
      </c>
      <c r="B2575" s="214">
        <v>134800</v>
      </c>
      <c r="C2575" s="133" t="s">
        <v>7080</v>
      </c>
      <c r="D2575" s="133" t="s">
        <v>5904</v>
      </c>
      <c r="E2575" s="133" t="s">
        <v>5902</v>
      </c>
      <c r="F2575" s="133" t="s">
        <v>5903</v>
      </c>
      <c r="G2575" s="133">
        <v>0</v>
      </c>
      <c r="H2575" s="133">
        <v>0</v>
      </c>
      <c r="I2575" s="20"/>
      <c r="J2575" s="20"/>
      <c r="K2575" s="20"/>
      <c r="L2575" s="20"/>
      <c r="M2575" s="20"/>
      <c r="N2575" s="20"/>
    </row>
    <row r="2576" spans="1:14" x14ac:dyDescent="0.35">
      <c r="A2576" s="214" t="s">
        <v>2069</v>
      </c>
      <c r="B2576" s="214">
        <v>135534</v>
      </c>
      <c r="C2576" s="133" t="s">
        <v>7081</v>
      </c>
      <c r="D2576" s="133" t="s">
        <v>5904</v>
      </c>
      <c r="E2576" s="133" t="s">
        <v>5923</v>
      </c>
      <c r="F2576" s="133" t="s">
        <v>5923</v>
      </c>
      <c r="G2576" s="133">
        <v>0</v>
      </c>
      <c r="H2576" s="133">
        <v>6</v>
      </c>
      <c r="I2576" s="20"/>
      <c r="J2576" s="20"/>
      <c r="K2576" s="20"/>
      <c r="L2576" s="20"/>
      <c r="M2576" s="20"/>
      <c r="N2576" s="20"/>
    </row>
    <row r="2577" spans="1:14" x14ac:dyDescent="0.35">
      <c r="A2577" s="214" t="s">
        <v>2069</v>
      </c>
      <c r="B2577" s="214">
        <v>135683</v>
      </c>
      <c r="C2577" s="133" t="s">
        <v>2083</v>
      </c>
      <c r="D2577" s="133" t="s">
        <v>5904</v>
      </c>
      <c r="E2577" s="133" t="s">
        <v>5902</v>
      </c>
      <c r="F2577" s="133" t="s">
        <v>5914</v>
      </c>
      <c r="G2577" s="133">
        <v>0</v>
      </c>
      <c r="H2577" s="133">
        <v>0</v>
      </c>
      <c r="I2577" s="20"/>
      <c r="J2577" s="20"/>
      <c r="K2577" s="20"/>
      <c r="L2577" s="20"/>
      <c r="M2577" s="20"/>
      <c r="N2577" s="20"/>
    </row>
    <row r="2578" spans="1:14" x14ac:dyDescent="0.35">
      <c r="A2578" s="214" t="s">
        <v>2069</v>
      </c>
      <c r="B2578" s="214">
        <v>135988</v>
      </c>
      <c r="C2578" s="133" t="s">
        <v>6544</v>
      </c>
      <c r="D2578" s="133" t="s">
        <v>5904</v>
      </c>
      <c r="E2578" s="133" t="s">
        <v>5902</v>
      </c>
      <c r="F2578" s="133" t="s">
        <v>5903</v>
      </c>
      <c r="G2578" s="133">
        <v>0</v>
      </c>
      <c r="H2578" s="133">
        <v>0</v>
      </c>
      <c r="I2578" s="20"/>
      <c r="J2578" s="20"/>
      <c r="K2578" s="20"/>
      <c r="L2578" s="20"/>
      <c r="M2578" s="20"/>
      <c r="N2578" s="20"/>
    </row>
    <row r="2579" spans="1:14" x14ac:dyDescent="0.35">
      <c r="A2579" s="214" t="s">
        <v>2069</v>
      </c>
      <c r="B2579" s="214">
        <v>137531</v>
      </c>
      <c r="C2579" s="133" t="s">
        <v>2084</v>
      </c>
      <c r="D2579" s="133" t="s">
        <v>5904</v>
      </c>
      <c r="E2579" s="133" t="s">
        <v>5907</v>
      </c>
      <c r="F2579" s="133" t="s">
        <v>5917</v>
      </c>
      <c r="G2579" s="133">
        <v>124</v>
      </c>
      <c r="H2579" s="133">
        <v>108</v>
      </c>
      <c r="I2579" s="20"/>
      <c r="J2579" s="20"/>
      <c r="K2579" s="20"/>
      <c r="L2579" s="20"/>
      <c r="M2579" s="20"/>
      <c r="N2579" s="20"/>
    </row>
    <row r="2580" spans="1:14" x14ac:dyDescent="0.35">
      <c r="A2580" s="214" t="s">
        <v>2069</v>
      </c>
      <c r="B2580" s="214">
        <v>137745</v>
      </c>
      <c r="C2580" s="133" t="s">
        <v>2085</v>
      </c>
      <c r="D2580" s="133" t="s">
        <v>5904</v>
      </c>
      <c r="E2580" s="133" t="s">
        <v>5907</v>
      </c>
      <c r="F2580" s="133" t="s">
        <v>5917</v>
      </c>
      <c r="G2580" s="133">
        <v>112</v>
      </c>
      <c r="H2580" s="133">
        <v>128</v>
      </c>
      <c r="I2580" s="20"/>
      <c r="J2580" s="20"/>
      <c r="K2580" s="20"/>
      <c r="L2580" s="20"/>
      <c r="M2580" s="20"/>
      <c r="N2580" s="20"/>
    </row>
    <row r="2581" spans="1:14" x14ac:dyDescent="0.35">
      <c r="A2581" s="214" t="s">
        <v>2069</v>
      </c>
      <c r="B2581" s="214">
        <v>139362</v>
      </c>
      <c r="C2581" s="133" t="s">
        <v>149</v>
      </c>
      <c r="D2581" s="133" t="s">
        <v>5904</v>
      </c>
      <c r="E2581" s="133" t="s">
        <v>5907</v>
      </c>
      <c r="F2581" s="133" t="s">
        <v>5917</v>
      </c>
      <c r="G2581" s="133">
        <v>89</v>
      </c>
      <c r="H2581" s="133">
        <v>129</v>
      </c>
      <c r="I2581" s="20"/>
      <c r="J2581" s="20"/>
      <c r="K2581" s="20"/>
      <c r="L2581" s="20"/>
      <c r="M2581" s="20"/>
      <c r="N2581" s="20"/>
    </row>
    <row r="2582" spans="1:14" x14ac:dyDescent="0.35">
      <c r="A2582" s="214" t="s">
        <v>2069</v>
      </c>
      <c r="B2582" s="214">
        <v>139363</v>
      </c>
      <c r="C2582" s="133" t="s">
        <v>2086</v>
      </c>
      <c r="D2582" s="133" t="s">
        <v>5904</v>
      </c>
      <c r="E2582" s="133" t="s">
        <v>5907</v>
      </c>
      <c r="F2582" s="133" t="s">
        <v>5919</v>
      </c>
      <c r="G2582" s="133">
        <v>0</v>
      </c>
      <c r="H2582" s="133">
        <v>0</v>
      </c>
      <c r="I2582" s="20"/>
      <c r="J2582" s="20"/>
      <c r="K2582" s="20"/>
      <c r="L2582" s="20"/>
      <c r="M2582" s="20"/>
      <c r="N2582" s="20"/>
    </row>
    <row r="2583" spans="1:14" x14ac:dyDescent="0.35">
      <c r="A2583" s="214" t="s">
        <v>2069</v>
      </c>
      <c r="B2583" s="214">
        <v>139616</v>
      </c>
      <c r="C2583" s="133" t="s">
        <v>2087</v>
      </c>
      <c r="D2583" s="133" t="s">
        <v>5904</v>
      </c>
      <c r="E2583" s="133" t="s">
        <v>5907</v>
      </c>
      <c r="F2583" s="133" t="s">
        <v>5917</v>
      </c>
      <c r="G2583" s="133">
        <v>125</v>
      </c>
      <c r="H2583" s="133">
        <v>114</v>
      </c>
      <c r="I2583" s="20"/>
      <c r="J2583" s="20"/>
      <c r="K2583" s="20"/>
      <c r="L2583" s="20"/>
      <c r="M2583" s="20"/>
      <c r="N2583" s="20"/>
    </row>
    <row r="2584" spans="1:14" x14ac:dyDescent="0.35">
      <c r="A2584" s="214" t="s">
        <v>2069</v>
      </c>
      <c r="B2584" s="214">
        <v>140935</v>
      </c>
      <c r="C2584" s="133" t="s">
        <v>2088</v>
      </c>
      <c r="D2584" s="133" t="s">
        <v>5904</v>
      </c>
      <c r="E2584" s="133" t="s">
        <v>5907</v>
      </c>
      <c r="F2584" s="133" t="s">
        <v>5916</v>
      </c>
      <c r="G2584" s="133">
        <v>100</v>
      </c>
      <c r="H2584" s="133">
        <v>106</v>
      </c>
      <c r="I2584" s="20"/>
      <c r="J2584" s="20"/>
      <c r="K2584" s="20"/>
      <c r="L2584" s="20"/>
      <c r="M2584" s="20"/>
      <c r="N2584" s="20"/>
    </row>
    <row r="2585" spans="1:14" x14ac:dyDescent="0.35">
      <c r="A2585" s="214" t="s">
        <v>2069</v>
      </c>
      <c r="B2585" s="214">
        <v>141859</v>
      </c>
      <c r="C2585" s="133" t="s">
        <v>2089</v>
      </c>
      <c r="D2585" s="133" t="s">
        <v>5904</v>
      </c>
      <c r="E2585" s="133" t="s">
        <v>5902</v>
      </c>
      <c r="F2585" s="133" t="s">
        <v>5903</v>
      </c>
      <c r="G2585" s="133">
        <v>0</v>
      </c>
      <c r="H2585" s="133">
        <v>0</v>
      </c>
      <c r="I2585" s="20"/>
      <c r="J2585" s="20"/>
      <c r="K2585" s="20"/>
      <c r="L2585" s="20"/>
      <c r="M2585" s="20"/>
      <c r="N2585" s="20"/>
    </row>
    <row r="2586" spans="1:14" x14ac:dyDescent="0.35">
      <c r="A2586" s="214" t="s">
        <v>2069</v>
      </c>
      <c r="B2586" s="214">
        <v>144753</v>
      </c>
      <c r="C2586" s="133" t="s">
        <v>6178</v>
      </c>
      <c r="D2586" s="133" t="s">
        <v>5904</v>
      </c>
      <c r="E2586" s="133" t="s">
        <v>5907</v>
      </c>
      <c r="F2586" s="133" t="s">
        <v>5922</v>
      </c>
      <c r="G2586" s="133">
        <v>0</v>
      </c>
      <c r="H2586" s="133">
        <v>0</v>
      </c>
      <c r="I2586" s="20"/>
      <c r="J2586" s="20"/>
      <c r="K2586" s="20"/>
      <c r="L2586" s="20"/>
      <c r="M2586" s="20"/>
      <c r="N2586" s="20"/>
    </row>
    <row r="2587" spans="1:14" x14ac:dyDescent="0.35">
      <c r="A2587" s="214" t="s">
        <v>2069</v>
      </c>
      <c r="B2587" s="214">
        <v>144900</v>
      </c>
      <c r="C2587" s="133" t="s">
        <v>2090</v>
      </c>
      <c r="D2587" s="133" t="s">
        <v>5904</v>
      </c>
      <c r="E2587" s="133" t="s">
        <v>5907</v>
      </c>
      <c r="F2587" s="133" t="s">
        <v>5917</v>
      </c>
      <c r="G2587" s="133">
        <v>103</v>
      </c>
      <c r="H2587" s="133">
        <v>111</v>
      </c>
      <c r="I2587" s="20"/>
      <c r="J2587" s="20"/>
      <c r="K2587" s="20"/>
      <c r="L2587" s="20"/>
      <c r="M2587" s="20"/>
      <c r="N2587" s="20"/>
    </row>
    <row r="2588" spans="1:14" x14ac:dyDescent="0.35">
      <c r="A2588" s="214" t="s">
        <v>2069</v>
      </c>
      <c r="B2588" s="214">
        <v>145295</v>
      </c>
      <c r="C2588" s="133" t="s">
        <v>6543</v>
      </c>
      <c r="D2588" s="133" t="s">
        <v>5904</v>
      </c>
      <c r="E2588" s="133" t="s">
        <v>5902</v>
      </c>
      <c r="F2588" s="133" t="s">
        <v>5903</v>
      </c>
      <c r="G2588" s="133">
        <v>0</v>
      </c>
      <c r="H2588" s="133">
        <v>0</v>
      </c>
      <c r="I2588" s="20"/>
      <c r="J2588" s="20"/>
      <c r="K2588" s="20"/>
      <c r="L2588" s="20"/>
      <c r="M2588" s="20"/>
      <c r="N2588" s="20"/>
    </row>
    <row r="2589" spans="1:14" x14ac:dyDescent="0.35">
      <c r="A2589" s="214" t="s">
        <v>2069</v>
      </c>
      <c r="B2589" s="214">
        <v>145917</v>
      </c>
      <c r="C2589" s="133" t="s">
        <v>6179</v>
      </c>
      <c r="D2589" s="133" t="s">
        <v>5904</v>
      </c>
      <c r="E2589" s="133" t="s">
        <v>5912</v>
      </c>
      <c r="F2589" s="133" t="s">
        <v>5925</v>
      </c>
      <c r="G2589" s="133">
        <v>1</v>
      </c>
      <c r="H2589" s="133">
        <v>15</v>
      </c>
      <c r="I2589" s="20"/>
      <c r="J2589" s="20"/>
      <c r="K2589" s="20"/>
      <c r="L2589" s="20"/>
      <c r="M2589" s="20"/>
      <c r="N2589" s="20"/>
    </row>
    <row r="2590" spans="1:14" x14ac:dyDescent="0.35">
      <c r="A2590" s="214" t="s">
        <v>2069</v>
      </c>
      <c r="B2590" s="214">
        <v>147060</v>
      </c>
      <c r="C2590" s="133" t="s">
        <v>6545</v>
      </c>
      <c r="D2590" s="133" t="s">
        <v>5904</v>
      </c>
      <c r="E2590" s="133" t="s">
        <v>5902</v>
      </c>
      <c r="F2590" s="133" t="s">
        <v>5903</v>
      </c>
      <c r="G2590" s="133">
        <v>0</v>
      </c>
      <c r="H2590" s="133">
        <v>0</v>
      </c>
      <c r="I2590" s="20"/>
      <c r="J2590" s="20"/>
      <c r="K2590" s="20"/>
      <c r="L2590" s="20"/>
      <c r="M2590" s="20"/>
      <c r="N2590" s="20"/>
    </row>
    <row r="2591" spans="1:14" x14ac:dyDescent="0.35">
      <c r="A2591" s="214" t="s">
        <v>2091</v>
      </c>
      <c r="B2591" s="214">
        <v>101568</v>
      </c>
      <c r="C2591" s="133" t="s">
        <v>2092</v>
      </c>
      <c r="D2591" s="133" t="s">
        <v>5905</v>
      </c>
      <c r="E2591" s="133" t="s">
        <v>5902</v>
      </c>
      <c r="F2591" s="133" t="s">
        <v>5903</v>
      </c>
      <c r="G2591" s="133">
        <v>0</v>
      </c>
      <c r="H2591" s="133">
        <v>0</v>
      </c>
      <c r="I2591" s="20"/>
      <c r="J2591" s="20"/>
      <c r="K2591" s="20"/>
      <c r="L2591" s="20"/>
      <c r="M2591" s="20"/>
      <c r="N2591" s="20"/>
    </row>
    <row r="2592" spans="1:14" x14ac:dyDescent="0.35">
      <c r="A2592" s="214" t="s">
        <v>2091</v>
      </c>
      <c r="B2592" s="214">
        <v>102180</v>
      </c>
      <c r="C2592" s="133" t="s">
        <v>2093</v>
      </c>
      <c r="D2592" s="133" t="s">
        <v>5904</v>
      </c>
      <c r="E2592" s="133" t="s">
        <v>5906</v>
      </c>
      <c r="F2592" s="133" t="s">
        <v>5906</v>
      </c>
      <c r="G2592" s="133">
        <v>0</v>
      </c>
      <c r="H2592" s="133">
        <v>0</v>
      </c>
      <c r="I2592" s="20"/>
      <c r="J2592" s="20"/>
      <c r="K2592" s="20"/>
      <c r="L2592" s="20"/>
      <c r="M2592" s="20"/>
      <c r="N2592" s="20"/>
    </row>
    <row r="2593" spans="1:14" x14ac:dyDescent="0.35">
      <c r="A2593" s="214" t="s">
        <v>2091</v>
      </c>
      <c r="B2593" s="214">
        <v>102239</v>
      </c>
      <c r="C2593" s="133" t="s">
        <v>2094</v>
      </c>
      <c r="D2593" s="133" t="s">
        <v>5904</v>
      </c>
      <c r="E2593" s="133" t="s">
        <v>5907</v>
      </c>
      <c r="F2593" s="133" t="s">
        <v>5910</v>
      </c>
      <c r="G2593" s="133">
        <v>136</v>
      </c>
      <c r="H2593" s="133">
        <v>134</v>
      </c>
      <c r="I2593" s="20"/>
      <c r="J2593" s="20"/>
      <c r="K2593" s="20"/>
      <c r="L2593" s="20"/>
      <c r="M2593" s="20"/>
      <c r="N2593" s="20"/>
    </row>
    <row r="2594" spans="1:14" x14ac:dyDescent="0.35">
      <c r="A2594" s="214" t="s">
        <v>2091</v>
      </c>
      <c r="B2594" s="214">
        <v>102245</v>
      </c>
      <c r="C2594" s="133" t="s">
        <v>2096</v>
      </c>
      <c r="D2594" s="133" t="s">
        <v>5905</v>
      </c>
      <c r="E2594" s="133" t="s">
        <v>5902</v>
      </c>
      <c r="F2594" s="133" t="s">
        <v>5903</v>
      </c>
      <c r="G2594" s="133">
        <v>0</v>
      </c>
      <c r="H2594" s="133">
        <v>0</v>
      </c>
      <c r="I2594" s="20"/>
      <c r="J2594" s="20"/>
      <c r="K2594" s="20"/>
      <c r="L2594" s="20"/>
      <c r="M2594" s="20"/>
      <c r="N2594" s="20"/>
    </row>
    <row r="2595" spans="1:14" x14ac:dyDescent="0.35">
      <c r="A2595" s="214" t="s">
        <v>2091</v>
      </c>
      <c r="B2595" s="214">
        <v>102247</v>
      </c>
      <c r="C2595" s="133" t="s">
        <v>2097</v>
      </c>
      <c r="D2595" s="133" t="s">
        <v>5905</v>
      </c>
      <c r="E2595" s="133" t="s">
        <v>5902</v>
      </c>
      <c r="F2595" s="133" t="s">
        <v>5903</v>
      </c>
      <c r="G2595" s="133">
        <v>0</v>
      </c>
      <c r="H2595" s="133">
        <v>0</v>
      </c>
      <c r="I2595" s="20"/>
      <c r="J2595" s="20"/>
      <c r="K2595" s="20"/>
      <c r="L2595" s="20"/>
      <c r="M2595" s="20"/>
      <c r="N2595" s="20"/>
    </row>
    <row r="2596" spans="1:14" x14ac:dyDescent="0.35">
      <c r="A2596" s="214" t="s">
        <v>2091</v>
      </c>
      <c r="B2596" s="214">
        <v>102248</v>
      </c>
      <c r="C2596" s="133" t="s">
        <v>2098</v>
      </c>
      <c r="D2596" s="133" t="s">
        <v>5904</v>
      </c>
      <c r="E2596" s="133" t="s">
        <v>5902</v>
      </c>
      <c r="F2596" s="133" t="s">
        <v>5903</v>
      </c>
      <c r="G2596" s="133">
        <v>0</v>
      </c>
      <c r="H2596" s="133">
        <v>0</v>
      </c>
      <c r="I2596" s="20"/>
      <c r="J2596" s="20"/>
      <c r="K2596" s="20"/>
      <c r="L2596" s="20"/>
      <c r="M2596" s="20"/>
      <c r="N2596" s="20"/>
    </row>
    <row r="2597" spans="1:14" x14ac:dyDescent="0.35">
      <c r="A2597" s="214" t="s">
        <v>2091</v>
      </c>
      <c r="B2597" s="214">
        <v>102249</v>
      </c>
      <c r="C2597" s="133" t="s">
        <v>2099</v>
      </c>
      <c r="D2597" s="133" t="s">
        <v>5904</v>
      </c>
      <c r="E2597" s="133" t="s">
        <v>5902</v>
      </c>
      <c r="F2597" s="133" t="s">
        <v>5903</v>
      </c>
      <c r="G2597" s="133">
        <v>0</v>
      </c>
      <c r="H2597" s="133">
        <v>0</v>
      </c>
      <c r="I2597" s="20"/>
      <c r="J2597" s="20"/>
      <c r="K2597" s="20"/>
      <c r="L2597" s="20"/>
      <c r="M2597" s="20"/>
      <c r="N2597" s="20"/>
    </row>
    <row r="2598" spans="1:14" x14ac:dyDescent="0.35">
      <c r="A2598" s="214" t="s">
        <v>2091</v>
      </c>
      <c r="B2598" s="214">
        <v>102250</v>
      </c>
      <c r="C2598" s="133" t="s">
        <v>2100</v>
      </c>
      <c r="D2598" s="133" t="s">
        <v>5904</v>
      </c>
      <c r="E2598" s="133" t="s">
        <v>5902</v>
      </c>
      <c r="F2598" s="133" t="s">
        <v>5903</v>
      </c>
      <c r="G2598" s="133">
        <v>0</v>
      </c>
      <c r="H2598" s="133">
        <v>0</v>
      </c>
      <c r="I2598" s="20"/>
      <c r="J2598" s="20"/>
      <c r="K2598" s="20"/>
      <c r="L2598" s="20"/>
      <c r="M2598" s="20"/>
      <c r="N2598" s="20"/>
    </row>
    <row r="2599" spans="1:14" x14ac:dyDescent="0.35">
      <c r="A2599" s="214" t="s">
        <v>2091</v>
      </c>
      <c r="B2599" s="214">
        <v>102253</v>
      </c>
      <c r="C2599" s="133" t="s">
        <v>2101</v>
      </c>
      <c r="D2599" s="133" t="s">
        <v>5904</v>
      </c>
      <c r="E2599" s="133" t="s">
        <v>5902</v>
      </c>
      <c r="F2599" s="133" t="s">
        <v>5903</v>
      </c>
      <c r="G2599" s="133">
        <v>0</v>
      </c>
      <c r="H2599" s="133">
        <v>0</v>
      </c>
      <c r="I2599" s="20"/>
      <c r="J2599" s="20"/>
      <c r="K2599" s="20"/>
      <c r="L2599" s="20"/>
      <c r="M2599" s="20"/>
      <c r="N2599" s="20"/>
    </row>
    <row r="2600" spans="1:14" x14ac:dyDescent="0.35">
      <c r="A2600" s="214" t="s">
        <v>2091</v>
      </c>
      <c r="B2600" s="214">
        <v>102254</v>
      </c>
      <c r="C2600" s="133" t="s">
        <v>2102</v>
      </c>
      <c r="D2600" s="133" t="s">
        <v>5904</v>
      </c>
      <c r="E2600" s="133" t="s">
        <v>5902</v>
      </c>
      <c r="F2600" s="133" t="s">
        <v>5903</v>
      </c>
      <c r="G2600" s="133">
        <v>0</v>
      </c>
      <c r="H2600" s="133">
        <v>0</v>
      </c>
      <c r="I2600" s="20"/>
      <c r="J2600" s="20"/>
      <c r="K2600" s="20"/>
      <c r="L2600" s="20"/>
      <c r="M2600" s="20"/>
      <c r="N2600" s="20"/>
    </row>
    <row r="2601" spans="1:14" x14ac:dyDescent="0.35">
      <c r="A2601" s="214" t="s">
        <v>2091</v>
      </c>
      <c r="B2601" s="214">
        <v>102257</v>
      </c>
      <c r="C2601" s="133" t="s">
        <v>2103</v>
      </c>
      <c r="D2601" s="133" t="s">
        <v>5901</v>
      </c>
      <c r="E2601" s="133" t="s">
        <v>5902</v>
      </c>
      <c r="F2601" s="133" t="s">
        <v>5903</v>
      </c>
      <c r="G2601" s="133">
        <v>0</v>
      </c>
      <c r="H2601" s="133">
        <v>0</v>
      </c>
      <c r="I2601" s="20"/>
      <c r="J2601" s="20"/>
      <c r="K2601" s="20"/>
      <c r="L2601" s="20"/>
      <c r="M2601" s="20"/>
      <c r="N2601" s="20"/>
    </row>
    <row r="2602" spans="1:14" x14ac:dyDescent="0.35">
      <c r="A2602" s="214" t="s">
        <v>2091</v>
      </c>
      <c r="B2602" s="214">
        <v>102260</v>
      </c>
      <c r="C2602" s="133" t="s">
        <v>2104</v>
      </c>
      <c r="D2602" s="133" t="s">
        <v>5904</v>
      </c>
      <c r="E2602" s="133" t="s">
        <v>5912</v>
      </c>
      <c r="F2602" s="133" t="s">
        <v>5915</v>
      </c>
      <c r="G2602" s="133">
        <v>8</v>
      </c>
      <c r="H2602" s="133">
        <v>21</v>
      </c>
      <c r="I2602" s="20"/>
      <c r="J2602" s="20"/>
      <c r="K2602" s="20"/>
      <c r="L2602" s="20"/>
      <c r="M2602" s="20"/>
      <c r="N2602" s="20"/>
    </row>
    <row r="2603" spans="1:14" x14ac:dyDescent="0.35">
      <c r="A2603" s="214" t="s">
        <v>2091</v>
      </c>
      <c r="B2603" s="214">
        <v>133316</v>
      </c>
      <c r="C2603" s="133" t="s">
        <v>343</v>
      </c>
      <c r="D2603" s="133" t="s">
        <v>5904</v>
      </c>
      <c r="E2603" s="133" t="s">
        <v>5912</v>
      </c>
      <c r="F2603" s="133" t="s">
        <v>5915</v>
      </c>
      <c r="G2603" s="133">
        <v>0</v>
      </c>
      <c r="H2603" s="133">
        <v>0</v>
      </c>
      <c r="I2603" s="20"/>
      <c r="J2603" s="20"/>
      <c r="K2603" s="20"/>
      <c r="L2603" s="20"/>
      <c r="M2603" s="20"/>
      <c r="N2603" s="20"/>
    </row>
    <row r="2604" spans="1:14" x14ac:dyDescent="0.35">
      <c r="A2604" s="214" t="s">
        <v>2091</v>
      </c>
      <c r="B2604" s="214">
        <v>133317</v>
      </c>
      <c r="C2604" s="133" t="s">
        <v>2105</v>
      </c>
      <c r="D2604" s="133" t="s">
        <v>5904</v>
      </c>
      <c r="E2604" s="133" t="s">
        <v>5912</v>
      </c>
      <c r="F2604" s="133" t="s">
        <v>5915</v>
      </c>
      <c r="G2604" s="133">
        <v>2</v>
      </c>
      <c r="H2604" s="133">
        <v>13</v>
      </c>
      <c r="I2604" s="20"/>
      <c r="J2604" s="20"/>
      <c r="K2604" s="20"/>
      <c r="L2604" s="20"/>
      <c r="M2604" s="20"/>
      <c r="N2604" s="20"/>
    </row>
    <row r="2605" spans="1:14" x14ac:dyDescent="0.35">
      <c r="A2605" s="214" t="s">
        <v>2091</v>
      </c>
      <c r="B2605" s="214">
        <v>134891</v>
      </c>
      <c r="C2605" s="133" t="s">
        <v>2106</v>
      </c>
      <c r="D2605" s="133" t="s">
        <v>5904</v>
      </c>
      <c r="E2605" s="133" t="s">
        <v>5902</v>
      </c>
      <c r="F2605" s="133" t="s">
        <v>5903</v>
      </c>
      <c r="G2605" s="133">
        <v>0</v>
      </c>
      <c r="H2605" s="133">
        <v>0</v>
      </c>
      <c r="I2605" s="20"/>
      <c r="J2605" s="20"/>
      <c r="K2605" s="20"/>
      <c r="L2605" s="20"/>
      <c r="M2605" s="20"/>
      <c r="N2605" s="20"/>
    </row>
    <row r="2606" spans="1:14" x14ac:dyDescent="0.35">
      <c r="A2606" s="214" t="s">
        <v>2091</v>
      </c>
      <c r="B2606" s="214">
        <v>135687</v>
      </c>
      <c r="C2606" s="133" t="s">
        <v>2107</v>
      </c>
      <c r="D2606" s="133" t="s">
        <v>5904</v>
      </c>
      <c r="E2606" s="133" t="s">
        <v>5902</v>
      </c>
      <c r="F2606" s="133" t="s">
        <v>5903</v>
      </c>
      <c r="G2606" s="133">
        <v>0</v>
      </c>
      <c r="H2606" s="133">
        <v>0</v>
      </c>
      <c r="I2606" s="20"/>
      <c r="J2606" s="20"/>
      <c r="K2606" s="20"/>
      <c r="L2606" s="20"/>
      <c r="M2606" s="20"/>
      <c r="N2606" s="20"/>
    </row>
    <row r="2607" spans="1:14" x14ac:dyDescent="0.35">
      <c r="A2607" s="214" t="s">
        <v>2091</v>
      </c>
      <c r="B2607" s="214">
        <v>137028</v>
      </c>
      <c r="C2607" s="133" t="s">
        <v>2108</v>
      </c>
      <c r="D2607" s="133" t="s">
        <v>5904</v>
      </c>
      <c r="E2607" s="133" t="s">
        <v>5907</v>
      </c>
      <c r="F2607" s="133" t="s">
        <v>5917</v>
      </c>
      <c r="G2607" s="133">
        <v>144</v>
      </c>
      <c r="H2607" s="133">
        <v>180</v>
      </c>
      <c r="I2607" s="20"/>
      <c r="J2607" s="20"/>
      <c r="K2607" s="20"/>
      <c r="L2607" s="20"/>
      <c r="M2607" s="20"/>
      <c r="N2607" s="20"/>
    </row>
    <row r="2608" spans="1:14" x14ac:dyDescent="0.35">
      <c r="A2608" s="214" t="s">
        <v>2091</v>
      </c>
      <c r="B2608" s="214">
        <v>137075</v>
      </c>
      <c r="C2608" s="133" t="s">
        <v>2109</v>
      </c>
      <c r="D2608" s="133" t="s">
        <v>5904</v>
      </c>
      <c r="E2608" s="133" t="s">
        <v>5907</v>
      </c>
      <c r="F2608" s="133" t="s">
        <v>5917</v>
      </c>
      <c r="G2608" s="133">
        <v>127</v>
      </c>
      <c r="H2608" s="133">
        <v>141</v>
      </c>
      <c r="I2608" s="20"/>
      <c r="J2608" s="20"/>
      <c r="K2608" s="20"/>
      <c r="L2608" s="20"/>
      <c r="M2608" s="20"/>
      <c r="N2608" s="20"/>
    </row>
    <row r="2609" spans="1:14" x14ac:dyDescent="0.35">
      <c r="A2609" s="214" t="s">
        <v>2091</v>
      </c>
      <c r="B2609" s="214">
        <v>137177</v>
      </c>
      <c r="C2609" s="133" t="s">
        <v>2110</v>
      </c>
      <c r="D2609" s="133" t="s">
        <v>5904</v>
      </c>
      <c r="E2609" s="133" t="s">
        <v>5907</v>
      </c>
      <c r="F2609" s="133" t="s">
        <v>5917</v>
      </c>
      <c r="G2609" s="133">
        <v>68</v>
      </c>
      <c r="H2609" s="133">
        <v>92</v>
      </c>
      <c r="I2609" s="20"/>
      <c r="J2609" s="20"/>
      <c r="K2609" s="20"/>
      <c r="L2609" s="20"/>
      <c r="M2609" s="20"/>
      <c r="N2609" s="20"/>
    </row>
    <row r="2610" spans="1:14" x14ac:dyDescent="0.35">
      <c r="A2610" s="214" t="s">
        <v>2091</v>
      </c>
      <c r="B2610" s="214">
        <v>137178</v>
      </c>
      <c r="C2610" s="133" t="s">
        <v>2111</v>
      </c>
      <c r="D2610" s="133" t="s">
        <v>5901</v>
      </c>
      <c r="E2610" s="133" t="s">
        <v>5907</v>
      </c>
      <c r="F2610" s="133" t="s">
        <v>5917</v>
      </c>
      <c r="G2610" s="133">
        <v>224</v>
      </c>
      <c r="H2610" s="133">
        <v>0</v>
      </c>
      <c r="I2610" s="20"/>
      <c r="J2610" s="20"/>
      <c r="K2610" s="20"/>
      <c r="L2610" s="20"/>
      <c r="M2610" s="20"/>
      <c r="N2610" s="20"/>
    </row>
    <row r="2611" spans="1:14" x14ac:dyDescent="0.35">
      <c r="A2611" s="214" t="s">
        <v>2091</v>
      </c>
      <c r="B2611" s="214">
        <v>137198</v>
      </c>
      <c r="C2611" s="133" t="s">
        <v>7082</v>
      </c>
      <c r="D2611" s="133" t="s">
        <v>5904</v>
      </c>
      <c r="E2611" s="133" t="s">
        <v>5907</v>
      </c>
      <c r="F2611" s="133" t="s">
        <v>5917</v>
      </c>
      <c r="G2611" s="133">
        <v>103</v>
      </c>
      <c r="H2611" s="133">
        <v>120</v>
      </c>
      <c r="I2611" s="20"/>
      <c r="J2611" s="20"/>
      <c r="K2611" s="20"/>
      <c r="L2611" s="20"/>
      <c r="M2611" s="20"/>
      <c r="N2611" s="20"/>
    </row>
    <row r="2612" spans="1:14" x14ac:dyDescent="0.35">
      <c r="A2612" s="214" t="s">
        <v>2091</v>
      </c>
      <c r="B2612" s="214">
        <v>137199</v>
      </c>
      <c r="C2612" s="133" t="s">
        <v>2112</v>
      </c>
      <c r="D2612" s="133" t="s">
        <v>5904</v>
      </c>
      <c r="E2612" s="133" t="s">
        <v>5907</v>
      </c>
      <c r="F2612" s="133" t="s">
        <v>5917</v>
      </c>
      <c r="G2612" s="133">
        <v>71</v>
      </c>
      <c r="H2612" s="133">
        <v>107</v>
      </c>
      <c r="I2612" s="20"/>
      <c r="J2612" s="20"/>
      <c r="K2612" s="20"/>
      <c r="L2612" s="20"/>
      <c r="M2612" s="20"/>
      <c r="N2612" s="20"/>
    </row>
    <row r="2613" spans="1:14" x14ac:dyDescent="0.35">
      <c r="A2613" s="214" t="s">
        <v>2091</v>
      </c>
      <c r="B2613" s="214">
        <v>137204</v>
      </c>
      <c r="C2613" s="133" t="s">
        <v>2113</v>
      </c>
      <c r="D2613" s="133" t="s">
        <v>5904</v>
      </c>
      <c r="E2613" s="133" t="s">
        <v>5907</v>
      </c>
      <c r="F2613" s="133" t="s">
        <v>5917</v>
      </c>
      <c r="G2613" s="133">
        <v>83</v>
      </c>
      <c r="H2613" s="133">
        <v>118</v>
      </c>
      <c r="I2613" s="20"/>
      <c r="J2613" s="20"/>
      <c r="K2613" s="20"/>
      <c r="L2613" s="20"/>
      <c r="M2613" s="20"/>
      <c r="N2613" s="20"/>
    </row>
    <row r="2614" spans="1:14" x14ac:dyDescent="0.35">
      <c r="A2614" s="214" t="s">
        <v>2091</v>
      </c>
      <c r="B2614" s="214">
        <v>138227</v>
      </c>
      <c r="C2614" s="133" t="s">
        <v>2114</v>
      </c>
      <c r="D2614" s="133" t="s">
        <v>5904</v>
      </c>
      <c r="E2614" s="133" t="s">
        <v>5907</v>
      </c>
      <c r="F2614" s="133" t="s">
        <v>5916</v>
      </c>
      <c r="G2614" s="133">
        <v>76</v>
      </c>
      <c r="H2614" s="133">
        <v>104</v>
      </c>
      <c r="I2614" s="20"/>
      <c r="J2614" s="20"/>
      <c r="K2614" s="20"/>
      <c r="L2614" s="20"/>
      <c r="M2614" s="20"/>
      <c r="N2614" s="20"/>
    </row>
    <row r="2615" spans="1:14" x14ac:dyDescent="0.35">
      <c r="A2615" s="214" t="s">
        <v>2091</v>
      </c>
      <c r="B2615" s="214">
        <v>138458</v>
      </c>
      <c r="C2615" s="133" t="s">
        <v>2115</v>
      </c>
      <c r="D2615" s="133" t="s">
        <v>5905</v>
      </c>
      <c r="E2615" s="133" t="s">
        <v>5907</v>
      </c>
      <c r="F2615" s="133" t="s">
        <v>5917</v>
      </c>
      <c r="G2615" s="133">
        <v>0</v>
      </c>
      <c r="H2615" s="133">
        <v>104</v>
      </c>
      <c r="I2615" s="20"/>
      <c r="J2615" s="20"/>
      <c r="K2615" s="20"/>
      <c r="L2615" s="20"/>
      <c r="M2615" s="20"/>
      <c r="N2615" s="20"/>
    </row>
    <row r="2616" spans="1:14" x14ac:dyDescent="0.35">
      <c r="A2616" s="214" t="s">
        <v>2091</v>
      </c>
      <c r="B2616" s="214">
        <v>139925</v>
      </c>
      <c r="C2616" s="133" t="s">
        <v>2116</v>
      </c>
      <c r="D2616" s="133" t="s">
        <v>5904</v>
      </c>
      <c r="E2616" s="133" t="s">
        <v>5906</v>
      </c>
      <c r="F2616" s="133" t="s">
        <v>5909</v>
      </c>
      <c r="G2616" s="133">
        <v>0</v>
      </c>
      <c r="H2616" s="133">
        <v>0</v>
      </c>
      <c r="I2616" s="20"/>
      <c r="J2616" s="20"/>
      <c r="K2616" s="20"/>
      <c r="L2616" s="20"/>
      <c r="M2616" s="20"/>
      <c r="N2616" s="20"/>
    </row>
    <row r="2617" spans="1:14" x14ac:dyDescent="0.35">
      <c r="A2617" s="214" t="s">
        <v>2091</v>
      </c>
      <c r="B2617" s="214">
        <v>140122</v>
      </c>
      <c r="C2617" s="133" t="s">
        <v>2117</v>
      </c>
      <c r="D2617" s="133" t="s">
        <v>5904</v>
      </c>
      <c r="E2617" s="133" t="s">
        <v>5912</v>
      </c>
      <c r="F2617" s="133" t="s">
        <v>5920</v>
      </c>
      <c r="G2617" s="133">
        <v>0</v>
      </c>
      <c r="H2617" s="133">
        <v>0</v>
      </c>
      <c r="I2617" s="20"/>
      <c r="J2617" s="20"/>
      <c r="K2617" s="20"/>
      <c r="L2617" s="20"/>
      <c r="M2617" s="20"/>
      <c r="N2617" s="20"/>
    </row>
    <row r="2618" spans="1:14" x14ac:dyDescent="0.35">
      <c r="A2618" s="214" t="s">
        <v>2091</v>
      </c>
      <c r="B2618" s="214">
        <v>141071</v>
      </c>
      <c r="C2618" s="133" t="s">
        <v>2118</v>
      </c>
      <c r="D2618" s="133" t="s">
        <v>5904</v>
      </c>
      <c r="E2618" s="133" t="s">
        <v>5907</v>
      </c>
      <c r="F2618" s="133" t="s">
        <v>5917</v>
      </c>
      <c r="G2618" s="133">
        <v>48</v>
      </c>
      <c r="H2618" s="133">
        <v>91</v>
      </c>
      <c r="I2618" s="20"/>
      <c r="J2618" s="20"/>
      <c r="K2618" s="20"/>
      <c r="L2618" s="20"/>
      <c r="M2618" s="20"/>
      <c r="N2618" s="20"/>
    </row>
    <row r="2619" spans="1:14" x14ac:dyDescent="0.35">
      <c r="A2619" s="214" t="s">
        <v>2091</v>
      </c>
      <c r="B2619" s="214">
        <v>142864</v>
      </c>
      <c r="C2619" s="133" t="s">
        <v>2119</v>
      </c>
      <c r="D2619" s="133" t="s">
        <v>5904</v>
      </c>
      <c r="E2619" s="133" t="s">
        <v>5907</v>
      </c>
      <c r="F2619" s="133" t="s">
        <v>5916</v>
      </c>
      <c r="G2619" s="133">
        <v>77</v>
      </c>
      <c r="H2619" s="133">
        <v>103</v>
      </c>
      <c r="I2619" s="20"/>
      <c r="J2619" s="20"/>
      <c r="K2619" s="20"/>
      <c r="L2619" s="20"/>
      <c r="M2619" s="20"/>
      <c r="N2619" s="20"/>
    </row>
    <row r="2620" spans="1:14" x14ac:dyDescent="0.35">
      <c r="A2620" s="214" t="s">
        <v>2091</v>
      </c>
      <c r="B2620" s="214">
        <v>145568</v>
      </c>
      <c r="C2620" s="133" t="s">
        <v>6546</v>
      </c>
      <c r="D2620" s="133" t="s">
        <v>5904</v>
      </c>
      <c r="E2620" s="133" t="s">
        <v>5902</v>
      </c>
      <c r="F2620" s="133" t="s">
        <v>5903</v>
      </c>
      <c r="G2620" s="133">
        <v>0</v>
      </c>
      <c r="H2620" s="133">
        <v>0</v>
      </c>
      <c r="I2620" s="20"/>
      <c r="J2620" s="20"/>
      <c r="K2620" s="20"/>
      <c r="L2620" s="20"/>
      <c r="M2620" s="20"/>
      <c r="N2620" s="20"/>
    </row>
    <row r="2621" spans="1:14" x14ac:dyDescent="0.35">
      <c r="A2621" s="214" t="s">
        <v>2091</v>
      </c>
      <c r="B2621" s="214">
        <v>146245</v>
      </c>
      <c r="C2621" s="133" t="s">
        <v>2095</v>
      </c>
      <c r="D2621" s="133" t="s">
        <v>5901</v>
      </c>
      <c r="E2621" s="133" t="s">
        <v>5907</v>
      </c>
      <c r="F2621" s="133" t="s">
        <v>5917</v>
      </c>
      <c r="G2621" s="133">
        <v>172</v>
      </c>
      <c r="H2621" s="133">
        <v>0</v>
      </c>
      <c r="I2621" s="20"/>
      <c r="J2621" s="20"/>
      <c r="K2621" s="20"/>
      <c r="L2621" s="20"/>
      <c r="M2621" s="20"/>
      <c r="N2621" s="20"/>
    </row>
    <row r="2622" spans="1:14" x14ac:dyDescent="0.35">
      <c r="A2622" s="214" t="s">
        <v>2091</v>
      </c>
      <c r="B2622" s="214">
        <v>147966</v>
      </c>
      <c r="C2622" s="133" t="s">
        <v>7083</v>
      </c>
      <c r="D2622" s="133" t="s">
        <v>5904</v>
      </c>
      <c r="E2622" s="133" t="s">
        <v>5902</v>
      </c>
      <c r="F2622" s="133" t="s">
        <v>5903</v>
      </c>
      <c r="G2622" s="133">
        <v>0</v>
      </c>
      <c r="H2622" s="133">
        <v>0</v>
      </c>
      <c r="I2622" s="20"/>
      <c r="J2622" s="20"/>
      <c r="K2622" s="20"/>
      <c r="L2622" s="20"/>
      <c r="M2622" s="20"/>
      <c r="N2622" s="20"/>
    </row>
    <row r="2623" spans="1:14" x14ac:dyDescent="0.35">
      <c r="A2623" s="214" t="s">
        <v>2120</v>
      </c>
      <c r="B2623" s="214">
        <v>111748</v>
      </c>
      <c r="C2623" s="133" t="s">
        <v>2121</v>
      </c>
      <c r="D2623" s="133" t="s">
        <v>5904</v>
      </c>
      <c r="E2623" s="133" t="s">
        <v>5907</v>
      </c>
      <c r="F2623" s="133" t="s">
        <v>5924</v>
      </c>
      <c r="G2623" s="133">
        <v>123</v>
      </c>
      <c r="H2623" s="133">
        <v>151</v>
      </c>
      <c r="I2623" s="20"/>
      <c r="J2623" s="20"/>
      <c r="K2623" s="20"/>
      <c r="L2623" s="20"/>
      <c r="M2623" s="20"/>
      <c r="N2623" s="20"/>
    </row>
    <row r="2624" spans="1:14" x14ac:dyDescent="0.35">
      <c r="A2624" s="214" t="s">
        <v>2120</v>
      </c>
      <c r="B2624" s="214">
        <v>111785</v>
      </c>
      <c r="C2624" s="133" t="s">
        <v>2122</v>
      </c>
      <c r="D2624" s="133" t="s">
        <v>5904</v>
      </c>
      <c r="E2624" s="133" t="s">
        <v>5912</v>
      </c>
      <c r="F2624" s="133" t="s">
        <v>5915</v>
      </c>
      <c r="G2624" s="133">
        <v>0</v>
      </c>
      <c r="H2624" s="133">
        <v>0</v>
      </c>
      <c r="I2624" s="20"/>
      <c r="J2624" s="20"/>
      <c r="K2624" s="20"/>
      <c r="L2624" s="20"/>
      <c r="M2624" s="20"/>
      <c r="N2624" s="20"/>
    </row>
    <row r="2625" spans="1:14" x14ac:dyDescent="0.35">
      <c r="A2625" s="214" t="s">
        <v>2120</v>
      </c>
      <c r="B2625" s="214">
        <v>131294</v>
      </c>
      <c r="C2625" s="133" t="s">
        <v>7084</v>
      </c>
      <c r="D2625" s="133" t="s">
        <v>5904</v>
      </c>
      <c r="E2625" s="133" t="s">
        <v>5906</v>
      </c>
      <c r="F2625" s="133" t="s">
        <v>5906</v>
      </c>
      <c r="G2625" s="133">
        <v>0</v>
      </c>
      <c r="H2625" s="133">
        <v>0</v>
      </c>
      <c r="I2625" s="20"/>
      <c r="J2625" s="20"/>
      <c r="K2625" s="20"/>
      <c r="L2625" s="20"/>
      <c r="M2625" s="20"/>
      <c r="N2625" s="20"/>
    </row>
    <row r="2626" spans="1:14" x14ac:dyDescent="0.35">
      <c r="A2626" s="214" t="s">
        <v>2120</v>
      </c>
      <c r="B2626" s="214">
        <v>133293</v>
      </c>
      <c r="C2626" s="133" t="s">
        <v>2123</v>
      </c>
      <c r="D2626" s="133" t="s">
        <v>5904</v>
      </c>
      <c r="E2626" s="133" t="s">
        <v>5907</v>
      </c>
      <c r="F2626" s="133" t="s">
        <v>5911</v>
      </c>
      <c r="G2626" s="133">
        <v>77</v>
      </c>
      <c r="H2626" s="133">
        <v>72</v>
      </c>
      <c r="I2626" s="20"/>
      <c r="J2626" s="20"/>
      <c r="K2626" s="20"/>
      <c r="L2626" s="20"/>
      <c r="M2626" s="20"/>
      <c r="N2626" s="20"/>
    </row>
    <row r="2627" spans="1:14" x14ac:dyDescent="0.35">
      <c r="A2627" s="214" t="s">
        <v>2120</v>
      </c>
      <c r="B2627" s="214">
        <v>135424</v>
      </c>
      <c r="C2627" s="133" t="s">
        <v>2124</v>
      </c>
      <c r="D2627" s="133" t="s">
        <v>5904</v>
      </c>
      <c r="E2627" s="133" t="s">
        <v>5902</v>
      </c>
      <c r="F2627" s="133" t="s">
        <v>5914</v>
      </c>
      <c r="G2627" s="133">
        <v>0</v>
      </c>
      <c r="H2627" s="133">
        <v>0</v>
      </c>
      <c r="I2627" s="20"/>
      <c r="J2627" s="20"/>
      <c r="K2627" s="20"/>
      <c r="L2627" s="20"/>
      <c r="M2627" s="20"/>
      <c r="N2627" s="20"/>
    </row>
    <row r="2628" spans="1:14" x14ac:dyDescent="0.35">
      <c r="A2628" s="214" t="s">
        <v>2120</v>
      </c>
      <c r="B2628" s="214">
        <v>139405</v>
      </c>
      <c r="C2628" s="133" t="s">
        <v>2125</v>
      </c>
      <c r="D2628" s="133" t="s">
        <v>5904</v>
      </c>
      <c r="E2628" s="133" t="s">
        <v>5907</v>
      </c>
      <c r="F2628" s="133" t="s">
        <v>5908</v>
      </c>
      <c r="G2628" s="133">
        <v>135</v>
      </c>
      <c r="H2628" s="133">
        <v>114</v>
      </c>
      <c r="I2628" s="20"/>
      <c r="J2628" s="20"/>
      <c r="K2628" s="20"/>
      <c r="L2628" s="20"/>
      <c r="M2628" s="20"/>
      <c r="N2628" s="20"/>
    </row>
    <row r="2629" spans="1:14" x14ac:dyDescent="0.35">
      <c r="A2629" s="214" t="s">
        <v>2120</v>
      </c>
      <c r="B2629" s="214">
        <v>139976</v>
      </c>
      <c r="C2629" s="133" t="s">
        <v>2126</v>
      </c>
      <c r="D2629" s="133" t="s">
        <v>5904</v>
      </c>
      <c r="E2629" s="133" t="s">
        <v>5912</v>
      </c>
      <c r="F2629" s="133" t="s">
        <v>5920</v>
      </c>
      <c r="G2629" s="133">
        <v>15</v>
      </c>
      <c r="H2629" s="133">
        <v>20</v>
      </c>
      <c r="I2629" s="20"/>
      <c r="J2629" s="20"/>
      <c r="K2629" s="20"/>
      <c r="L2629" s="20"/>
      <c r="M2629" s="20"/>
      <c r="N2629" s="20"/>
    </row>
    <row r="2630" spans="1:14" x14ac:dyDescent="0.35">
      <c r="A2630" s="214" t="s">
        <v>2120</v>
      </c>
      <c r="B2630" s="214">
        <v>140867</v>
      </c>
      <c r="C2630" s="133" t="s">
        <v>7085</v>
      </c>
      <c r="D2630" s="133" t="s">
        <v>5904</v>
      </c>
      <c r="E2630" s="133" t="s">
        <v>5907</v>
      </c>
      <c r="F2630" s="133" t="s">
        <v>5917</v>
      </c>
      <c r="G2630" s="133">
        <v>120</v>
      </c>
      <c r="H2630" s="133">
        <v>150</v>
      </c>
      <c r="I2630" s="20"/>
      <c r="J2630" s="20"/>
      <c r="K2630" s="20"/>
      <c r="L2630" s="20"/>
      <c r="M2630" s="20"/>
      <c r="N2630" s="20"/>
    </row>
    <row r="2631" spans="1:14" x14ac:dyDescent="0.35">
      <c r="A2631" s="214" t="s">
        <v>2120</v>
      </c>
      <c r="B2631" s="214">
        <v>141686</v>
      </c>
      <c r="C2631" s="133" t="s">
        <v>2127</v>
      </c>
      <c r="D2631" s="133" t="s">
        <v>5904</v>
      </c>
      <c r="E2631" s="133" t="s">
        <v>5907</v>
      </c>
      <c r="F2631" s="133" t="s">
        <v>5908</v>
      </c>
      <c r="G2631" s="133">
        <v>99</v>
      </c>
      <c r="H2631" s="133">
        <v>104</v>
      </c>
      <c r="I2631" s="20"/>
      <c r="J2631" s="20"/>
      <c r="K2631" s="20"/>
      <c r="L2631" s="20"/>
      <c r="M2631" s="20"/>
      <c r="N2631" s="20"/>
    </row>
    <row r="2632" spans="1:14" x14ac:dyDescent="0.35">
      <c r="A2632" s="214" t="s">
        <v>2128</v>
      </c>
      <c r="B2632" s="214">
        <v>102355</v>
      </c>
      <c r="C2632" s="133" t="s">
        <v>2131</v>
      </c>
      <c r="D2632" s="133" t="s">
        <v>5904</v>
      </c>
      <c r="E2632" s="133" t="s">
        <v>5902</v>
      </c>
      <c r="F2632" s="133" t="s">
        <v>5903</v>
      </c>
      <c r="G2632" s="133">
        <v>0</v>
      </c>
      <c r="H2632" s="133">
        <v>0</v>
      </c>
      <c r="I2632" s="20"/>
      <c r="J2632" s="20"/>
      <c r="K2632" s="20"/>
      <c r="L2632" s="20"/>
      <c r="M2632" s="20"/>
      <c r="N2632" s="20"/>
    </row>
    <row r="2633" spans="1:14" x14ac:dyDescent="0.35">
      <c r="A2633" s="214" t="s">
        <v>2128</v>
      </c>
      <c r="B2633" s="214">
        <v>102357</v>
      </c>
      <c r="C2633" s="133" t="s">
        <v>2132</v>
      </c>
      <c r="D2633" s="133" t="s">
        <v>5904</v>
      </c>
      <c r="E2633" s="133" t="s">
        <v>5902</v>
      </c>
      <c r="F2633" s="133" t="s">
        <v>5903</v>
      </c>
      <c r="G2633" s="133">
        <v>0</v>
      </c>
      <c r="H2633" s="133">
        <v>0</v>
      </c>
      <c r="I2633" s="20"/>
      <c r="J2633" s="20"/>
      <c r="K2633" s="20"/>
      <c r="L2633" s="20"/>
      <c r="M2633" s="20"/>
      <c r="N2633" s="20"/>
    </row>
    <row r="2634" spans="1:14" x14ac:dyDescent="0.35">
      <c r="A2634" s="214" t="s">
        <v>2128</v>
      </c>
      <c r="B2634" s="214">
        <v>102360</v>
      </c>
      <c r="C2634" s="133" t="s">
        <v>2133</v>
      </c>
      <c r="D2634" s="133" t="s">
        <v>5904</v>
      </c>
      <c r="E2634" s="133" t="s">
        <v>5902</v>
      </c>
      <c r="F2634" s="133" t="s">
        <v>5903</v>
      </c>
      <c r="G2634" s="133">
        <v>0</v>
      </c>
      <c r="H2634" s="133">
        <v>0</v>
      </c>
      <c r="I2634" s="20"/>
      <c r="J2634" s="20"/>
      <c r="K2634" s="20"/>
      <c r="L2634" s="20"/>
      <c r="M2634" s="20"/>
      <c r="N2634" s="20"/>
    </row>
    <row r="2635" spans="1:14" x14ac:dyDescent="0.35">
      <c r="A2635" s="214" t="s">
        <v>2128</v>
      </c>
      <c r="B2635" s="214">
        <v>102361</v>
      </c>
      <c r="C2635" s="133" t="s">
        <v>2134</v>
      </c>
      <c r="D2635" s="133" t="s">
        <v>5904</v>
      </c>
      <c r="E2635" s="133" t="s">
        <v>5902</v>
      </c>
      <c r="F2635" s="133" t="s">
        <v>5903</v>
      </c>
      <c r="G2635" s="133">
        <v>0</v>
      </c>
      <c r="H2635" s="133">
        <v>0</v>
      </c>
      <c r="I2635" s="20"/>
      <c r="J2635" s="20"/>
      <c r="K2635" s="20"/>
      <c r="L2635" s="20"/>
      <c r="M2635" s="20"/>
      <c r="N2635" s="20"/>
    </row>
    <row r="2636" spans="1:14" x14ac:dyDescent="0.35">
      <c r="A2636" s="214" t="s">
        <v>2128</v>
      </c>
      <c r="B2636" s="214">
        <v>102362</v>
      </c>
      <c r="C2636" s="133" t="s">
        <v>2135</v>
      </c>
      <c r="D2636" s="133" t="s">
        <v>5904</v>
      </c>
      <c r="E2636" s="133" t="s">
        <v>5912</v>
      </c>
      <c r="F2636" s="133" t="s">
        <v>5913</v>
      </c>
      <c r="G2636" s="133">
        <v>2</v>
      </c>
      <c r="H2636" s="133">
        <v>16</v>
      </c>
      <c r="I2636" s="20"/>
      <c r="J2636" s="20"/>
      <c r="K2636" s="20"/>
      <c r="L2636" s="20"/>
      <c r="M2636" s="20"/>
      <c r="N2636" s="20"/>
    </row>
    <row r="2637" spans="1:14" x14ac:dyDescent="0.35">
      <c r="A2637" s="214" t="s">
        <v>2128</v>
      </c>
      <c r="B2637" s="214">
        <v>136090</v>
      </c>
      <c r="C2637" s="133" t="s">
        <v>2136</v>
      </c>
      <c r="D2637" s="133" t="s">
        <v>5904</v>
      </c>
      <c r="E2637" s="133" t="s">
        <v>5907</v>
      </c>
      <c r="F2637" s="133" t="s">
        <v>5908</v>
      </c>
      <c r="G2637" s="133">
        <v>103</v>
      </c>
      <c r="H2637" s="133">
        <v>105</v>
      </c>
      <c r="I2637" s="20"/>
      <c r="J2637" s="20"/>
      <c r="K2637" s="20"/>
      <c r="L2637" s="20"/>
      <c r="M2637" s="20"/>
      <c r="N2637" s="20"/>
    </row>
    <row r="2638" spans="1:14" x14ac:dyDescent="0.35">
      <c r="A2638" s="214" t="s">
        <v>2128</v>
      </c>
      <c r="B2638" s="214">
        <v>136576</v>
      </c>
      <c r="C2638" s="133" t="s">
        <v>2137</v>
      </c>
      <c r="D2638" s="133" t="s">
        <v>5904</v>
      </c>
      <c r="E2638" s="133" t="s">
        <v>5907</v>
      </c>
      <c r="F2638" s="133" t="s">
        <v>5917</v>
      </c>
      <c r="G2638" s="133">
        <v>75</v>
      </c>
      <c r="H2638" s="133">
        <v>51</v>
      </c>
      <c r="I2638" s="20"/>
      <c r="J2638" s="20"/>
      <c r="K2638" s="20"/>
      <c r="L2638" s="20"/>
      <c r="M2638" s="20"/>
      <c r="N2638" s="20"/>
    </row>
    <row r="2639" spans="1:14" x14ac:dyDescent="0.35">
      <c r="A2639" s="214" t="s">
        <v>2128</v>
      </c>
      <c r="B2639" s="214">
        <v>136600</v>
      </c>
      <c r="C2639" s="133" t="s">
        <v>2138</v>
      </c>
      <c r="D2639" s="133" t="s">
        <v>5904</v>
      </c>
      <c r="E2639" s="133" t="s">
        <v>5907</v>
      </c>
      <c r="F2639" s="133" t="s">
        <v>5917</v>
      </c>
      <c r="G2639" s="133">
        <v>88</v>
      </c>
      <c r="H2639" s="133">
        <v>122</v>
      </c>
      <c r="I2639" s="20"/>
      <c r="J2639" s="20"/>
      <c r="K2639" s="20"/>
      <c r="L2639" s="20"/>
      <c r="M2639" s="20"/>
      <c r="N2639" s="20"/>
    </row>
    <row r="2640" spans="1:14" x14ac:dyDescent="0.35">
      <c r="A2640" s="214" t="s">
        <v>2128</v>
      </c>
      <c r="B2640" s="214">
        <v>136663</v>
      </c>
      <c r="C2640" s="133" t="s">
        <v>2139</v>
      </c>
      <c r="D2640" s="133" t="s">
        <v>5904</v>
      </c>
      <c r="E2640" s="133" t="s">
        <v>5907</v>
      </c>
      <c r="F2640" s="133" t="s">
        <v>5917</v>
      </c>
      <c r="G2640" s="133">
        <v>87</v>
      </c>
      <c r="H2640" s="133">
        <v>91</v>
      </c>
      <c r="I2640" s="20"/>
      <c r="J2640" s="20"/>
      <c r="K2640" s="20"/>
      <c r="L2640" s="20"/>
      <c r="M2640" s="20"/>
      <c r="N2640" s="20"/>
    </row>
    <row r="2641" spans="1:14" x14ac:dyDescent="0.35">
      <c r="A2641" s="214" t="s">
        <v>2128</v>
      </c>
      <c r="B2641" s="214">
        <v>137040</v>
      </c>
      <c r="C2641" s="133" t="s">
        <v>2140</v>
      </c>
      <c r="D2641" s="133" t="s">
        <v>5905</v>
      </c>
      <c r="E2641" s="133" t="s">
        <v>5907</v>
      </c>
      <c r="F2641" s="133" t="s">
        <v>5917</v>
      </c>
      <c r="G2641" s="133">
        <v>0</v>
      </c>
      <c r="H2641" s="133">
        <v>150</v>
      </c>
      <c r="I2641" s="20"/>
      <c r="J2641" s="20"/>
      <c r="K2641" s="20"/>
      <c r="L2641" s="20"/>
      <c r="M2641" s="20"/>
      <c r="N2641" s="20"/>
    </row>
    <row r="2642" spans="1:14" x14ac:dyDescent="0.35">
      <c r="A2642" s="214" t="s">
        <v>2128</v>
      </c>
      <c r="B2642" s="214">
        <v>137197</v>
      </c>
      <c r="C2642" s="133" t="s">
        <v>2141</v>
      </c>
      <c r="D2642" s="133" t="s">
        <v>5904</v>
      </c>
      <c r="E2642" s="133" t="s">
        <v>5907</v>
      </c>
      <c r="F2642" s="133" t="s">
        <v>5917</v>
      </c>
      <c r="G2642" s="133">
        <v>88</v>
      </c>
      <c r="H2642" s="133">
        <v>125</v>
      </c>
      <c r="I2642" s="20"/>
      <c r="J2642" s="20"/>
      <c r="K2642" s="20"/>
      <c r="L2642" s="20"/>
      <c r="M2642" s="20"/>
      <c r="N2642" s="20"/>
    </row>
    <row r="2643" spans="1:14" x14ac:dyDescent="0.35">
      <c r="A2643" s="214" t="s">
        <v>2128</v>
      </c>
      <c r="B2643" s="214">
        <v>137233</v>
      </c>
      <c r="C2643" s="133" t="s">
        <v>2142</v>
      </c>
      <c r="D2643" s="133" t="s">
        <v>5901</v>
      </c>
      <c r="E2643" s="133" t="s">
        <v>5907</v>
      </c>
      <c r="F2643" s="133" t="s">
        <v>5917</v>
      </c>
      <c r="G2643" s="133">
        <v>119</v>
      </c>
      <c r="H2643" s="133">
        <v>0</v>
      </c>
      <c r="I2643" s="20"/>
      <c r="J2643" s="20"/>
      <c r="K2643" s="20"/>
      <c r="L2643" s="20"/>
      <c r="M2643" s="20"/>
      <c r="N2643" s="20"/>
    </row>
    <row r="2644" spans="1:14" x14ac:dyDescent="0.35">
      <c r="A2644" s="214" t="s">
        <v>2128</v>
      </c>
      <c r="B2644" s="214">
        <v>137396</v>
      </c>
      <c r="C2644" s="133" t="s">
        <v>2143</v>
      </c>
      <c r="D2644" s="133" t="s">
        <v>5904</v>
      </c>
      <c r="E2644" s="133" t="s">
        <v>5907</v>
      </c>
      <c r="F2644" s="133" t="s">
        <v>5917</v>
      </c>
      <c r="G2644" s="133">
        <v>92</v>
      </c>
      <c r="H2644" s="133">
        <v>116</v>
      </c>
      <c r="I2644" s="20"/>
      <c r="J2644" s="20"/>
      <c r="K2644" s="20"/>
      <c r="L2644" s="20"/>
      <c r="M2644" s="20"/>
      <c r="N2644" s="20"/>
    </row>
    <row r="2645" spans="1:14" x14ac:dyDescent="0.35">
      <c r="A2645" s="214" t="s">
        <v>2128</v>
      </c>
      <c r="B2645" s="214">
        <v>137414</v>
      </c>
      <c r="C2645" s="133" t="s">
        <v>2144</v>
      </c>
      <c r="D2645" s="133" t="s">
        <v>5904</v>
      </c>
      <c r="E2645" s="133" t="s">
        <v>5907</v>
      </c>
      <c r="F2645" s="133" t="s">
        <v>5917</v>
      </c>
      <c r="G2645" s="133">
        <v>102</v>
      </c>
      <c r="H2645" s="133">
        <v>108</v>
      </c>
      <c r="I2645" s="20"/>
      <c r="J2645" s="20"/>
      <c r="K2645" s="20"/>
      <c r="L2645" s="20"/>
      <c r="M2645" s="20"/>
      <c r="N2645" s="20"/>
    </row>
    <row r="2646" spans="1:14" x14ac:dyDescent="0.35">
      <c r="A2646" s="214" t="s">
        <v>2128</v>
      </c>
      <c r="B2646" s="214">
        <v>138326</v>
      </c>
      <c r="C2646" s="133" t="s">
        <v>2145</v>
      </c>
      <c r="D2646" s="133" t="s">
        <v>5901</v>
      </c>
      <c r="E2646" s="133" t="s">
        <v>5907</v>
      </c>
      <c r="F2646" s="133" t="s">
        <v>5917</v>
      </c>
      <c r="G2646" s="133">
        <v>239</v>
      </c>
      <c r="H2646" s="133">
        <v>0</v>
      </c>
      <c r="I2646" s="20"/>
      <c r="J2646" s="20"/>
      <c r="K2646" s="20"/>
      <c r="L2646" s="20"/>
      <c r="M2646" s="20"/>
      <c r="N2646" s="20"/>
    </row>
    <row r="2647" spans="1:14" x14ac:dyDescent="0.35">
      <c r="A2647" s="214" t="s">
        <v>2128</v>
      </c>
      <c r="B2647" s="214">
        <v>139307</v>
      </c>
      <c r="C2647" s="133" t="s">
        <v>2146</v>
      </c>
      <c r="D2647" s="133" t="s">
        <v>5904</v>
      </c>
      <c r="E2647" s="133" t="s">
        <v>5907</v>
      </c>
      <c r="F2647" s="133" t="s">
        <v>5917</v>
      </c>
      <c r="G2647" s="133">
        <v>107</v>
      </c>
      <c r="H2647" s="133">
        <v>103</v>
      </c>
      <c r="I2647" s="20"/>
      <c r="J2647" s="20"/>
      <c r="K2647" s="20"/>
      <c r="L2647" s="20"/>
      <c r="M2647" s="20"/>
      <c r="N2647" s="20"/>
    </row>
    <row r="2648" spans="1:14" x14ac:dyDescent="0.35">
      <c r="A2648" s="214" t="s">
        <v>2128</v>
      </c>
      <c r="B2648" s="214">
        <v>142050</v>
      </c>
      <c r="C2648" s="133" t="s">
        <v>7086</v>
      </c>
      <c r="D2648" s="133" t="s">
        <v>5904</v>
      </c>
      <c r="E2648" s="133" t="s">
        <v>5912</v>
      </c>
      <c r="F2648" s="133" t="s">
        <v>5927</v>
      </c>
      <c r="G2648" s="133">
        <v>2</v>
      </c>
      <c r="H2648" s="133">
        <v>14</v>
      </c>
      <c r="I2648" s="20"/>
      <c r="J2648" s="20"/>
      <c r="K2648" s="20"/>
      <c r="L2648" s="20"/>
      <c r="M2648" s="20"/>
      <c r="N2648" s="20"/>
    </row>
    <row r="2649" spans="1:14" x14ac:dyDescent="0.35">
      <c r="A2649" s="214" t="s">
        <v>2128</v>
      </c>
      <c r="B2649" s="214">
        <v>142722</v>
      </c>
      <c r="C2649" s="133" t="s">
        <v>7087</v>
      </c>
      <c r="D2649" s="133" t="s">
        <v>5904</v>
      </c>
      <c r="E2649" s="133" t="s">
        <v>5912</v>
      </c>
      <c r="F2649" s="133" t="s">
        <v>5920</v>
      </c>
      <c r="G2649" s="133">
        <v>1</v>
      </c>
      <c r="H2649" s="133">
        <v>3</v>
      </c>
      <c r="I2649" s="20"/>
      <c r="J2649" s="20"/>
      <c r="K2649" s="20"/>
      <c r="L2649" s="20"/>
      <c r="M2649" s="20"/>
      <c r="N2649" s="20"/>
    </row>
    <row r="2650" spans="1:14" x14ac:dyDescent="0.35">
      <c r="A2650" s="214" t="s">
        <v>2128</v>
      </c>
      <c r="B2650" s="214">
        <v>143130</v>
      </c>
      <c r="C2650" s="133" t="s">
        <v>2147</v>
      </c>
      <c r="D2650" s="133" t="s">
        <v>5904</v>
      </c>
      <c r="E2650" s="133" t="s">
        <v>5906</v>
      </c>
      <c r="F2650" s="133" t="s">
        <v>5928</v>
      </c>
      <c r="G2650" s="133">
        <v>0</v>
      </c>
      <c r="H2650" s="133">
        <v>0</v>
      </c>
      <c r="I2650" s="20"/>
      <c r="J2650" s="20"/>
      <c r="K2650" s="20"/>
      <c r="L2650" s="20"/>
      <c r="M2650" s="20"/>
      <c r="N2650" s="20"/>
    </row>
    <row r="2651" spans="1:14" x14ac:dyDescent="0.35">
      <c r="A2651" s="214" t="s">
        <v>2128</v>
      </c>
      <c r="B2651" s="214">
        <v>143428</v>
      </c>
      <c r="C2651" s="133" t="s">
        <v>2148</v>
      </c>
      <c r="D2651" s="133" t="s">
        <v>5904</v>
      </c>
      <c r="E2651" s="133" t="s">
        <v>5907</v>
      </c>
      <c r="F2651" s="133" t="s">
        <v>5908</v>
      </c>
      <c r="G2651" s="133">
        <v>78</v>
      </c>
      <c r="H2651" s="133">
        <v>102</v>
      </c>
      <c r="I2651" s="20"/>
      <c r="J2651" s="20"/>
      <c r="K2651" s="20"/>
      <c r="L2651" s="20"/>
      <c r="M2651" s="20"/>
      <c r="N2651" s="20"/>
    </row>
    <row r="2652" spans="1:14" x14ac:dyDescent="0.35">
      <c r="A2652" s="214" t="s">
        <v>2128</v>
      </c>
      <c r="B2652" s="214">
        <v>143877</v>
      </c>
      <c r="C2652" s="133" t="s">
        <v>2149</v>
      </c>
      <c r="D2652" s="133" t="s">
        <v>5905</v>
      </c>
      <c r="E2652" s="133" t="s">
        <v>5907</v>
      </c>
      <c r="F2652" s="133" t="s">
        <v>5917</v>
      </c>
      <c r="G2652" s="133">
        <v>0</v>
      </c>
      <c r="H2652" s="133">
        <v>149</v>
      </c>
      <c r="I2652" s="20"/>
      <c r="J2652" s="20"/>
      <c r="K2652" s="20"/>
      <c r="L2652" s="20"/>
      <c r="M2652" s="20"/>
      <c r="N2652" s="20"/>
    </row>
    <row r="2653" spans="1:14" x14ac:dyDescent="0.35">
      <c r="A2653" s="214" t="s">
        <v>2128</v>
      </c>
      <c r="B2653" s="214">
        <v>143946</v>
      </c>
      <c r="C2653" s="133" t="s">
        <v>6180</v>
      </c>
      <c r="D2653" s="133" t="s">
        <v>5904</v>
      </c>
      <c r="E2653" s="133" t="s">
        <v>5907</v>
      </c>
      <c r="F2653" s="133" t="s">
        <v>5917</v>
      </c>
      <c r="G2653" s="133">
        <v>66</v>
      </c>
      <c r="H2653" s="133">
        <v>77</v>
      </c>
      <c r="I2653" s="20"/>
      <c r="J2653" s="20"/>
      <c r="K2653" s="20"/>
      <c r="L2653" s="20"/>
      <c r="M2653" s="20"/>
      <c r="N2653" s="20"/>
    </row>
    <row r="2654" spans="1:14" x14ac:dyDescent="0.35">
      <c r="A2654" s="214" t="s">
        <v>2128</v>
      </c>
      <c r="B2654" s="214">
        <v>144094</v>
      </c>
      <c r="C2654" s="133" t="s">
        <v>2150</v>
      </c>
      <c r="D2654" s="133" t="s">
        <v>5904</v>
      </c>
      <c r="E2654" s="133" t="s">
        <v>5907</v>
      </c>
      <c r="F2654" s="133" t="s">
        <v>5917</v>
      </c>
      <c r="G2654" s="133">
        <v>107</v>
      </c>
      <c r="H2654" s="133">
        <v>132</v>
      </c>
      <c r="I2654" s="20"/>
      <c r="J2654" s="20"/>
      <c r="K2654" s="20"/>
      <c r="L2654" s="20"/>
      <c r="M2654" s="20"/>
      <c r="N2654" s="20"/>
    </row>
    <row r="2655" spans="1:14" x14ac:dyDescent="0.35">
      <c r="A2655" s="214" t="s">
        <v>2128</v>
      </c>
      <c r="B2655" s="214">
        <v>144095</v>
      </c>
      <c r="C2655" s="133" t="s">
        <v>2130</v>
      </c>
      <c r="D2655" s="133" t="s">
        <v>5904</v>
      </c>
      <c r="E2655" s="133" t="s">
        <v>5907</v>
      </c>
      <c r="F2655" s="133" t="s">
        <v>5908</v>
      </c>
      <c r="G2655" s="133">
        <v>24</v>
      </c>
      <c r="H2655" s="133">
        <v>29</v>
      </c>
      <c r="I2655" s="20"/>
      <c r="J2655" s="20"/>
      <c r="K2655" s="20"/>
      <c r="L2655" s="20"/>
      <c r="M2655" s="20"/>
      <c r="N2655" s="20"/>
    </row>
    <row r="2656" spans="1:14" x14ac:dyDescent="0.35">
      <c r="A2656" s="214" t="s">
        <v>2128</v>
      </c>
      <c r="B2656" s="214">
        <v>145192</v>
      </c>
      <c r="C2656" s="133" t="s">
        <v>2151</v>
      </c>
      <c r="D2656" s="133" t="s">
        <v>5904</v>
      </c>
      <c r="E2656" s="133" t="s">
        <v>5902</v>
      </c>
      <c r="F2656" s="133" t="s">
        <v>5903</v>
      </c>
      <c r="G2656" s="133">
        <v>0</v>
      </c>
      <c r="H2656" s="133">
        <v>0</v>
      </c>
      <c r="I2656" s="20"/>
      <c r="J2656" s="20"/>
      <c r="K2656" s="20"/>
      <c r="L2656" s="20"/>
      <c r="M2656" s="20"/>
      <c r="N2656" s="20"/>
    </row>
    <row r="2657" spans="1:14" x14ac:dyDescent="0.35">
      <c r="A2657" s="214" t="s">
        <v>2128</v>
      </c>
      <c r="B2657" s="214">
        <v>145510</v>
      </c>
      <c r="C2657" s="133" t="s">
        <v>6548</v>
      </c>
      <c r="D2657" s="133" t="s">
        <v>5904</v>
      </c>
      <c r="E2657" s="133" t="s">
        <v>5902</v>
      </c>
      <c r="F2657" s="133" t="s">
        <v>5914</v>
      </c>
      <c r="G2657" s="133">
        <v>0</v>
      </c>
      <c r="H2657" s="133">
        <v>0</v>
      </c>
      <c r="I2657" s="20"/>
      <c r="J2657" s="20"/>
      <c r="K2657" s="20"/>
      <c r="L2657" s="20"/>
      <c r="M2657" s="20"/>
      <c r="N2657" s="20"/>
    </row>
    <row r="2658" spans="1:14" x14ac:dyDescent="0.35">
      <c r="A2658" s="214" t="s">
        <v>2128</v>
      </c>
      <c r="B2658" s="214">
        <v>145944</v>
      </c>
      <c r="C2658" s="133" t="s">
        <v>4695</v>
      </c>
      <c r="D2658" s="133" t="s">
        <v>5904</v>
      </c>
      <c r="E2658" s="133" t="s">
        <v>5907</v>
      </c>
      <c r="F2658" s="133" t="s">
        <v>5908</v>
      </c>
      <c r="G2658" s="133">
        <v>53</v>
      </c>
      <c r="H2658" s="133">
        <v>59</v>
      </c>
      <c r="I2658" s="20"/>
      <c r="J2658" s="20"/>
      <c r="K2658" s="20"/>
      <c r="L2658" s="20"/>
      <c r="M2658" s="20"/>
      <c r="N2658" s="20"/>
    </row>
    <row r="2659" spans="1:14" x14ac:dyDescent="0.35">
      <c r="A2659" s="214" t="s">
        <v>2128</v>
      </c>
      <c r="B2659" s="214">
        <v>146309</v>
      </c>
      <c r="C2659" s="133" t="s">
        <v>2129</v>
      </c>
      <c r="D2659" s="133" t="s">
        <v>5904</v>
      </c>
      <c r="E2659" s="133" t="s">
        <v>5907</v>
      </c>
      <c r="F2659" s="133" t="s">
        <v>5908</v>
      </c>
      <c r="G2659" s="133">
        <v>55</v>
      </c>
      <c r="H2659" s="133">
        <v>55</v>
      </c>
      <c r="I2659" s="20"/>
      <c r="J2659" s="20"/>
      <c r="K2659" s="20"/>
      <c r="L2659" s="20"/>
      <c r="M2659" s="20"/>
      <c r="N2659" s="20"/>
    </row>
    <row r="2660" spans="1:14" x14ac:dyDescent="0.35">
      <c r="A2660" s="214" t="s">
        <v>2128</v>
      </c>
      <c r="B2660" s="214">
        <v>146973</v>
      </c>
      <c r="C2660" s="133" t="s">
        <v>6547</v>
      </c>
      <c r="D2660" s="133" t="s">
        <v>5904</v>
      </c>
      <c r="E2660" s="133" t="s">
        <v>5902</v>
      </c>
      <c r="F2660" s="133" t="s">
        <v>5903</v>
      </c>
      <c r="G2660" s="133">
        <v>0</v>
      </c>
      <c r="H2660" s="133">
        <v>0</v>
      </c>
      <c r="I2660" s="20"/>
      <c r="J2660" s="20"/>
      <c r="K2660" s="20"/>
      <c r="L2660" s="20"/>
      <c r="M2660" s="20"/>
      <c r="N2660" s="20"/>
    </row>
    <row r="2661" spans="1:14" x14ac:dyDescent="0.35">
      <c r="A2661" s="214" t="s">
        <v>7088</v>
      </c>
      <c r="B2661" s="214">
        <v>116936</v>
      </c>
      <c r="C2661" s="133" t="s">
        <v>2153</v>
      </c>
      <c r="D2661" s="133" t="s">
        <v>5904</v>
      </c>
      <c r="E2661" s="133" t="s">
        <v>5907</v>
      </c>
      <c r="F2661" s="133" t="s">
        <v>5910</v>
      </c>
      <c r="G2661" s="133">
        <v>40</v>
      </c>
      <c r="H2661" s="133">
        <v>53</v>
      </c>
      <c r="I2661" s="20"/>
      <c r="J2661" s="20"/>
      <c r="K2661" s="20"/>
      <c r="L2661" s="20"/>
      <c r="M2661" s="20"/>
      <c r="N2661" s="20"/>
    </row>
    <row r="2662" spans="1:14" x14ac:dyDescent="0.35">
      <c r="A2662" s="214" t="s">
        <v>7088</v>
      </c>
      <c r="B2662" s="214">
        <v>116941</v>
      </c>
      <c r="C2662" s="133" t="s">
        <v>2154</v>
      </c>
      <c r="D2662" s="133" t="s">
        <v>5904</v>
      </c>
      <c r="E2662" s="133" t="s">
        <v>5907</v>
      </c>
      <c r="F2662" s="133" t="s">
        <v>5910</v>
      </c>
      <c r="G2662" s="133">
        <v>51</v>
      </c>
      <c r="H2662" s="133">
        <v>45</v>
      </c>
      <c r="I2662" s="20"/>
      <c r="J2662" s="20"/>
      <c r="K2662" s="20"/>
      <c r="L2662" s="20"/>
      <c r="M2662" s="20"/>
      <c r="N2662" s="20"/>
    </row>
    <row r="2663" spans="1:14" x14ac:dyDescent="0.35">
      <c r="A2663" s="214" t="s">
        <v>7088</v>
      </c>
      <c r="B2663" s="214">
        <v>116952</v>
      </c>
      <c r="C2663" s="133" t="s">
        <v>2155</v>
      </c>
      <c r="D2663" s="133" t="s">
        <v>5904</v>
      </c>
      <c r="E2663" s="133" t="s">
        <v>5907</v>
      </c>
      <c r="F2663" s="133" t="s">
        <v>5910</v>
      </c>
      <c r="G2663" s="133">
        <v>43</v>
      </c>
      <c r="H2663" s="133">
        <v>58</v>
      </c>
      <c r="I2663" s="20"/>
      <c r="J2663" s="20"/>
      <c r="K2663" s="20"/>
      <c r="L2663" s="20"/>
      <c r="M2663" s="20"/>
      <c r="N2663" s="20"/>
    </row>
    <row r="2664" spans="1:14" x14ac:dyDescent="0.35">
      <c r="A2664" s="214" t="s">
        <v>7088</v>
      </c>
      <c r="B2664" s="214">
        <v>116991</v>
      </c>
      <c r="C2664" s="133" t="s">
        <v>2156</v>
      </c>
      <c r="D2664" s="133" t="s">
        <v>5904</v>
      </c>
      <c r="E2664" s="133" t="s">
        <v>5907</v>
      </c>
      <c r="F2664" s="133" t="s">
        <v>5911</v>
      </c>
      <c r="G2664" s="133">
        <v>104</v>
      </c>
      <c r="H2664" s="133">
        <v>91</v>
      </c>
      <c r="I2664" s="20"/>
      <c r="J2664" s="20"/>
      <c r="K2664" s="20"/>
      <c r="L2664" s="20"/>
      <c r="M2664" s="20"/>
      <c r="N2664" s="20"/>
    </row>
    <row r="2665" spans="1:14" x14ac:dyDescent="0.35">
      <c r="A2665" s="214" t="s">
        <v>7088</v>
      </c>
      <c r="B2665" s="214">
        <v>116992</v>
      </c>
      <c r="C2665" s="133" t="s">
        <v>2157</v>
      </c>
      <c r="D2665" s="133" t="s">
        <v>5904</v>
      </c>
      <c r="E2665" s="133" t="s">
        <v>5907</v>
      </c>
      <c r="F2665" s="133" t="s">
        <v>5911</v>
      </c>
      <c r="G2665" s="133">
        <v>72</v>
      </c>
      <c r="H2665" s="133">
        <v>78</v>
      </c>
      <c r="I2665" s="20"/>
      <c r="J2665" s="20"/>
      <c r="K2665" s="20"/>
      <c r="L2665" s="20"/>
      <c r="M2665" s="20"/>
      <c r="N2665" s="20"/>
    </row>
    <row r="2666" spans="1:14" x14ac:dyDescent="0.35">
      <c r="A2666" s="214" t="s">
        <v>7088</v>
      </c>
      <c r="B2666" s="214">
        <v>117002</v>
      </c>
      <c r="C2666" s="133" t="s">
        <v>2158</v>
      </c>
      <c r="D2666" s="133" t="s">
        <v>5904</v>
      </c>
      <c r="E2666" s="133" t="s">
        <v>5902</v>
      </c>
      <c r="F2666" s="133" t="s">
        <v>5903</v>
      </c>
      <c r="G2666" s="133">
        <v>0</v>
      </c>
      <c r="H2666" s="133">
        <v>0</v>
      </c>
      <c r="I2666" s="20"/>
      <c r="J2666" s="20"/>
      <c r="K2666" s="20"/>
      <c r="L2666" s="20"/>
      <c r="M2666" s="20"/>
      <c r="N2666" s="20"/>
    </row>
    <row r="2667" spans="1:14" x14ac:dyDescent="0.35">
      <c r="A2667" s="214" t="s">
        <v>7088</v>
      </c>
      <c r="B2667" s="214">
        <v>117003</v>
      </c>
      <c r="C2667" s="133" t="s">
        <v>2159</v>
      </c>
      <c r="D2667" s="133" t="s">
        <v>5904</v>
      </c>
      <c r="E2667" s="133" t="s">
        <v>5902</v>
      </c>
      <c r="F2667" s="133" t="s">
        <v>5903</v>
      </c>
      <c r="G2667" s="133">
        <v>0</v>
      </c>
      <c r="H2667" s="133">
        <v>0</v>
      </c>
      <c r="I2667" s="20"/>
      <c r="J2667" s="20"/>
      <c r="K2667" s="20"/>
      <c r="L2667" s="20"/>
      <c r="M2667" s="20"/>
      <c r="N2667" s="20"/>
    </row>
    <row r="2668" spans="1:14" x14ac:dyDescent="0.35">
      <c r="A2668" s="214" t="s">
        <v>7088</v>
      </c>
      <c r="B2668" s="214">
        <v>117036</v>
      </c>
      <c r="C2668" s="133" t="s">
        <v>2160</v>
      </c>
      <c r="D2668" s="133" t="s">
        <v>5904</v>
      </c>
      <c r="E2668" s="133" t="s">
        <v>5902</v>
      </c>
      <c r="F2668" s="133" t="s">
        <v>5903</v>
      </c>
      <c r="G2668" s="133">
        <v>0</v>
      </c>
      <c r="H2668" s="133">
        <v>0</v>
      </c>
      <c r="I2668" s="20"/>
      <c r="J2668" s="20"/>
      <c r="K2668" s="20"/>
      <c r="L2668" s="20"/>
      <c r="M2668" s="20"/>
      <c r="N2668" s="20"/>
    </row>
    <row r="2669" spans="1:14" x14ac:dyDescent="0.35">
      <c r="A2669" s="214" t="s">
        <v>7088</v>
      </c>
      <c r="B2669" s="214">
        <v>117042</v>
      </c>
      <c r="C2669" s="133" t="s">
        <v>2161</v>
      </c>
      <c r="D2669" s="133" t="s">
        <v>5904</v>
      </c>
      <c r="E2669" s="133" t="s">
        <v>5902</v>
      </c>
      <c r="F2669" s="133" t="s">
        <v>5914</v>
      </c>
      <c r="G2669" s="133">
        <v>0</v>
      </c>
      <c r="H2669" s="133">
        <v>0</v>
      </c>
      <c r="I2669" s="20"/>
      <c r="J2669" s="20"/>
      <c r="K2669" s="20"/>
      <c r="L2669" s="20"/>
      <c r="M2669" s="20"/>
      <c r="N2669" s="20"/>
    </row>
    <row r="2670" spans="1:14" x14ac:dyDescent="0.35">
      <c r="A2670" s="214" t="s">
        <v>7088</v>
      </c>
      <c r="B2670" s="214">
        <v>117045</v>
      </c>
      <c r="C2670" s="133" t="s">
        <v>2162</v>
      </c>
      <c r="D2670" s="133" t="s">
        <v>5904</v>
      </c>
      <c r="E2670" s="133" t="s">
        <v>5902</v>
      </c>
      <c r="F2670" s="133" t="s">
        <v>5903</v>
      </c>
      <c r="G2670" s="133">
        <v>0</v>
      </c>
      <c r="H2670" s="133">
        <v>0</v>
      </c>
      <c r="I2670" s="20"/>
      <c r="J2670" s="20"/>
      <c r="K2670" s="20"/>
      <c r="L2670" s="20"/>
      <c r="M2670" s="20"/>
      <c r="N2670" s="20"/>
    </row>
    <row r="2671" spans="1:14" x14ac:dyDescent="0.35">
      <c r="A2671" s="214" t="s">
        <v>7088</v>
      </c>
      <c r="B2671" s="214">
        <v>117047</v>
      </c>
      <c r="C2671" s="133" t="s">
        <v>2163</v>
      </c>
      <c r="D2671" s="133" t="s">
        <v>5904</v>
      </c>
      <c r="E2671" s="133" t="s">
        <v>5902</v>
      </c>
      <c r="F2671" s="133" t="s">
        <v>5903</v>
      </c>
      <c r="G2671" s="133">
        <v>0</v>
      </c>
      <c r="H2671" s="133">
        <v>0</v>
      </c>
      <c r="I2671" s="20"/>
      <c r="J2671" s="20"/>
      <c r="K2671" s="20"/>
      <c r="L2671" s="20"/>
      <c r="M2671" s="20"/>
      <c r="N2671" s="20"/>
    </row>
    <row r="2672" spans="1:14" x14ac:dyDescent="0.35">
      <c r="A2672" s="214" t="s">
        <v>7088</v>
      </c>
      <c r="B2672" s="214">
        <v>117048</v>
      </c>
      <c r="C2672" s="133" t="s">
        <v>2164</v>
      </c>
      <c r="D2672" s="133" t="s">
        <v>5904</v>
      </c>
      <c r="E2672" s="133" t="s">
        <v>5902</v>
      </c>
      <c r="F2672" s="133" t="s">
        <v>5914</v>
      </c>
      <c r="G2672" s="133">
        <v>0</v>
      </c>
      <c r="H2672" s="133">
        <v>0</v>
      </c>
      <c r="I2672" s="20"/>
      <c r="J2672" s="20"/>
      <c r="K2672" s="20"/>
      <c r="L2672" s="20"/>
      <c r="M2672" s="20"/>
      <c r="N2672" s="20"/>
    </row>
    <row r="2673" spans="1:14" x14ac:dyDescent="0.35">
      <c r="A2673" s="214" t="s">
        <v>7088</v>
      </c>
      <c r="B2673" s="214">
        <v>117052</v>
      </c>
      <c r="C2673" s="133" t="s">
        <v>2165</v>
      </c>
      <c r="D2673" s="133" t="s">
        <v>5904</v>
      </c>
      <c r="E2673" s="133" t="s">
        <v>5912</v>
      </c>
      <c r="F2673" s="133" t="s">
        <v>5915</v>
      </c>
      <c r="G2673" s="133">
        <v>0</v>
      </c>
      <c r="H2673" s="133">
        <v>0</v>
      </c>
      <c r="I2673" s="20"/>
      <c r="J2673" s="20"/>
      <c r="K2673" s="20"/>
      <c r="L2673" s="20"/>
      <c r="M2673" s="20"/>
      <c r="N2673" s="20"/>
    </row>
    <row r="2674" spans="1:14" x14ac:dyDescent="0.35">
      <c r="A2674" s="214" t="s">
        <v>7088</v>
      </c>
      <c r="B2674" s="214">
        <v>117055</v>
      </c>
      <c r="C2674" s="133" t="s">
        <v>642</v>
      </c>
      <c r="D2674" s="133" t="s">
        <v>5904</v>
      </c>
      <c r="E2674" s="133" t="s">
        <v>5912</v>
      </c>
      <c r="F2674" s="133" t="s">
        <v>5915</v>
      </c>
      <c r="G2674" s="133">
        <v>4</v>
      </c>
      <c r="H2674" s="133">
        <v>5</v>
      </c>
      <c r="I2674" s="20"/>
      <c r="J2674" s="20"/>
      <c r="K2674" s="20"/>
      <c r="L2674" s="20"/>
      <c r="M2674" s="20"/>
      <c r="N2674" s="20"/>
    </row>
    <row r="2675" spans="1:14" x14ac:dyDescent="0.35">
      <c r="A2675" s="214" t="s">
        <v>7088</v>
      </c>
      <c r="B2675" s="214">
        <v>130991</v>
      </c>
      <c r="C2675" s="133" t="s">
        <v>2166</v>
      </c>
      <c r="D2675" s="133" t="s">
        <v>5904</v>
      </c>
      <c r="E2675" s="133" t="s">
        <v>5906</v>
      </c>
      <c r="F2675" s="133" t="s">
        <v>5906</v>
      </c>
      <c r="G2675" s="133">
        <v>0</v>
      </c>
      <c r="H2675" s="133">
        <v>1</v>
      </c>
      <c r="I2675" s="20"/>
      <c r="J2675" s="20"/>
      <c r="K2675" s="20"/>
      <c r="L2675" s="20"/>
      <c r="M2675" s="20"/>
      <c r="N2675" s="20"/>
    </row>
    <row r="2676" spans="1:14" x14ac:dyDescent="0.35">
      <c r="A2676" s="214" t="s">
        <v>7088</v>
      </c>
      <c r="B2676" s="214">
        <v>131353</v>
      </c>
      <c r="C2676" s="133" t="s">
        <v>2167</v>
      </c>
      <c r="D2676" s="133" t="s">
        <v>5904</v>
      </c>
      <c r="E2676" s="133" t="s">
        <v>5902</v>
      </c>
      <c r="F2676" s="133" t="s">
        <v>5914</v>
      </c>
      <c r="G2676" s="133">
        <v>0</v>
      </c>
      <c r="H2676" s="133">
        <v>0</v>
      </c>
      <c r="I2676" s="20"/>
      <c r="J2676" s="20"/>
      <c r="K2676" s="20"/>
      <c r="L2676" s="20"/>
      <c r="M2676" s="20"/>
      <c r="N2676" s="20"/>
    </row>
    <row r="2677" spans="1:14" x14ac:dyDescent="0.35">
      <c r="A2677" s="214" t="s">
        <v>7088</v>
      </c>
      <c r="B2677" s="214">
        <v>135662</v>
      </c>
      <c r="C2677" s="133" t="s">
        <v>2168</v>
      </c>
      <c r="D2677" s="133" t="s">
        <v>5904</v>
      </c>
      <c r="E2677" s="133" t="s">
        <v>5907</v>
      </c>
      <c r="F2677" s="133" t="s">
        <v>5908</v>
      </c>
      <c r="G2677" s="133">
        <v>33</v>
      </c>
      <c r="H2677" s="133">
        <v>64</v>
      </c>
      <c r="I2677" s="20"/>
      <c r="J2677" s="20"/>
      <c r="K2677" s="20"/>
      <c r="L2677" s="20"/>
      <c r="M2677" s="20"/>
      <c r="N2677" s="20"/>
    </row>
    <row r="2678" spans="1:14" x14ac:dyDescent="0.35">
      <c r="A2678" s="214" t="s">
        <v>7088</v>
      </c>
      <c r="B2678" s="214">
        <v>135672</v>
      </c>
      <c r="C2678" s="133" t="s">
        <v>2169</v>
      </c>
      <c r="D2678" s="133" t="s">
        <v>5904</v>
      </c>
      <c r="E2678" s="133" t="s">
        <v>5907</v>
      </c>
      <c r="F2678" s="133" t="s">
        <v>5908</v>
      </c>
      <c r="G2678" s="133">
        <v>13</v>
      </c>
      <c r="H2678" s="133">
        <v>13</v>
      </c>
      <c r="I2678" s="20"/>
      <c r="J2678" s="20"/>
      <c r="K2678" s="20"/>
      <c r="L2678" s="20"/>
      <c r="M2678" s="20"/>
      <c r="N2678" s="20"/>
    </row>
    <row r="2679" spans="1:14" x14ac:dyDescent="0.35">
      <c r="A2679" s="214" t="s">
        <v>7088</v>
      </c>
      <c r="B2679" s="214">
        <v>136399</v>
      </c>
      <c r="C2679" s="133" t="s">
        <v>2170</v>
      </c>
      <c r="D2679" s="133" t="s">
        <v>5904</v>
      </c>
      <c r="E2679" s="133" t="s">
        <v>5907</v>
      </c>
      <c r="F2679" s="133" t="s">
        <v>5917</v>
      </c>
      <c r="G2679" s="133">
        <v>113</v>
      </c>
      <c r="H2679" s="133">
        <v>130</v>
      </c>
      <c r="I2679" s="20"/>
      <c r="J2679" s="20"/>
      <c r="K2679" s="20"/>
      <c r="L2679" s="20"/>
      <c r="M2679" s="20"/>
      <c r="N2679" s="20"/>
    </row>
    <row r="2680" spans="1:14" x14ac:dyDescent="0.35">
      <c r="A2680" s="214" t="s">
        <v>7088</v>
      </c>
      <c r="B2680" s="214">
        <v>136405</v>
      </c>
      <c r="C2680" s="133" t="s">
        <v>2171</v>
      </c>
      <c r="D2680" s="133" t="s">
        <v>5904</v>
      </c>
      <c r="E2680" s="133" t="s">
        <v>5907</v>
      </c>
      <c r="F2680" s="133" t="s">
        <v>5917</v>
      </c>
      <c r="G2680" s="133">
        <v>49</v>
      </c>
      <c r="H2680" s="133">
        <v>44</v>
      </c>
      <c r="I2680" s="20"/>
      <c r="J2680" s="20"/>
      <c r="K2680" s="20"/>
      <c r="L2680" s="20"/>
      <c r="M2680" s="20"/>
      <c r="N2680" s="20"/>
    </row>
    <row r="2681" spans="1:14" x14ac:dyDescent="0.35">
      <c r="A2681" s="214" t="s">
        <v>7088</v>
      </c>
      <c r="B2681" s="214">
        <v>136803</v>
      </c>
      <c r="C2681" s="133" t="s">
        <v>2172</v>
      </c>
      <c r="D2681" s="133" t="s">
        <v>5904</v>
      </c>
      <c r="E2681" s="133" t="s">
        <v>5907</v>
      </c>
      <c r="F2681" s="133" t="s">
        <v>5917</v>
      </c>
      <c r="G2681" s="133">
        <v>79</v>
      </c>
      <c r="H2681" s="133">
        <v>75</v>
      </c>
      <c r="I2681" s="20"/>
      <c r="J2681" s="20"/>
      <c r="K2681" s="20"/>
      <c r="L2681" s="20"/>
      <c r="M2681" s="20"/>
      <c r="N2681" s="20"/>
    </row>
    <row r="2682" spans="1:14" x14ac:dyDescent="0.35">
      <c r="A2682" s="214" t="s">
        <v>7088</v>
      </c>
      <c r="B2682" s="214">
        <v>137073</v>
      </c>
      <c r="C2682" s="133" t="s">
        <v>2173</v>
      </c>
      <c r="D2682" s="133" t="s">
        <v>5904</v>
      </c>
      <c r="E2682" s="133" t="s">
        <v>5907</v>
      </c>
      <c r="F2682" s="133" t="s">
        <v>5917</v>
      </c>
      <c r="G2682" s="133">
        <v>55</v>
      </c>
      <c r="H2682" s="133">
        <v>80</v>
      </c>
      <c r="I2682" s="20"/>
      <c r="J2682" s="20"/>
      <c r="K2682" s="20"/>
      <c r="L2682" s="20"/>
      <c r="M2682" s="20"/>
      <c r="N2682" s="20"/>
    </row>
    <row r="2683" spans="1:14" x14ac:dyDescent="0.35">
      <c r="A2683" s="214" t="s">
        <v>7088</v>
      </c>
      <c r="B2683" s="214">
        <v>137608</v>
      </c>
      <c r="C2683" s="133" t="s">
        <v>2174</v>
      </c>
      <c r="D2683" s="133" t="s">
        <v>5904</v>
      </c>
      <c r="E2683" s="133" t="s">
        <v>5907</v>
      </c>
      <c r="F2683" s="133" t="s">
        <v>5917</v>
      </c>
      <c r="G2683" s="133">
        <v>28</v>
      </c>
      <c r="H2683" s="133">
        <v>23</v>
      </c>
      <c r="I2683" s="20"/>
      <c r="J2683" s="20"/>
      <c r="K2683" s="20"/>
      <c r="L2683" s="20"/>
      <c r="M2683" s="20"/>
      <c r="N2683" s="20"/>
    </row>
    <row r="2684" spans="1:14" x14ac:dyDescent="0.35">
      <c r="A2684" s="214" t="s">
        <v>7088</v>
      </c>
      <c r="B2684" s="214">
        <v>137703</v>
      </c>
      <c r="C2684" s="133" t="s">
        <v>3781</v>
      </c>
      <c r="D2684" s="133" t="s">
        <v>5904</v>
      </c>
      <c r="E2684" s="133" t="s">
        <v>5907</v>
      </c>
      <c r="F2684" s="133" t="s">
        <v>5917</v>
      </c>
      <c r="G2684" s="133">
        <v>30</v>
      </c>
      <c r="H2684" s="133">
        <v>34</v>
      </c>
      <c r="I2684" s="20"/>
      <c r="J2684" s="20"/>
      <c r="K2684" s="20"/>
      <c r="L2684" s="20"/>
      <c r="M2684" s="20"/>
      <c r="N2684" s="20"/>
    </row>
    <row r="2685" spans="1:14" x14ac:dyDescent="0.35">
      <c r="A2685" s="214" t="s">
        <v>7088</v>
      </c>
      <c r="B2685" s="214">
        <v>139189</v>
      </c>
      <c r="C2685" s="133" t="s">
        <v>2175</v>
      </c>
      <c r="D2685" s="133" t="s">
        <v>5904</v>
      </c>
      <c r="E2685" s="133" t="s">
        <v>5907</v>
      </c>
      <c r="F2685" s="133" t="s">
        <v>5917</v>
      </c>
      <c r="G2685" s="133">
        <v>91</v>
      </c>
      <c r="H2685" s="133">
        <v>101</v>
      </c>
      <c r="I2685" s="20"/>
      <c r="J2685" s="20"/>
      <c r="K2685" s="20"/>
      <c r="L2685" s="20"/>
      <c r="M2685" s="20"/>
      <c r="N2685" s="20"/>
    </row>
    <row r="2686" spans="1:14" x14ac:dyDescent="0.35">
      <c r="A2686" s="214" t="s">
        <v>7088</v>
      </c>
      <c r="B2686" s="214">
        <v>139607</v>
      </c>
      <c r="C2686" s="133" t="s">
        <v>2176</v>
      </c>
      <c r="D2686" s="133" t="s">
        <v>5904</v>
      </c>
      <c r="E2686" s="133" t="s">
        <v>5912</v>
      </c>
      <c r="F2686" s="133" t="s">
        <v>5920</v>
      </c>
      <c r="G2686" s="133">
        <v>5</v>
      </c>
      <c r="H2686" s="133">
        <v>8</v>
      </c>
      <c r="I2686" s="20"/>
      <c r="J2686" s="20"/>
      <c r="K2686" s="20"/>
      <c r="L2686" s="20"/>
      <c r="M2686" s="20"/>
      <c r="N2686" s="20"/>
    </row>
    <row r="2687" spans="1:14" x14ac:dyDescent="0.35">
      <c r="A2687" s="214" t="s">
        <v>7088</v>
      </c>
      <c r="B2687" s="214">
        <v>140868</v>
      </c>
      <c r="C2687" s="133" t="s">
        <v>563</v>
      </c>
      <c r="D2687" s="133" t="s">
        <v>5904</v>
      </c>
      <c r="E2687" s="133" t="s">
        <v>5907</v>
      </c>
      <c r="F2687" s="133" t="s">
        <v>5917</v>
      </c>
      <c r="G2687" s="133">
        <v>65</v>
      </c>
      <c r="H2687" s="133">
        <v>58</v>
      </c>
      <c r="I2687" s="20"/>
      <c r="J2687" s="20"/>
      <c r="K2687" s="20"/>
      <c r="L2687" s="20"/>
      <c r="M2687" s="20"/>
      <c r="N2687" s="20"/>
    </row>
    <row r="2688" spans="1:14" x14ac:dyDescent="0.35">
      <c r="A2688" s="214" t="s">
        <v>7088</v>
      </c>
      <c r="B2688" s="214">
        <v>141487</v>
      </c>
      <c r="C2688" s="133" t="s">
        <v>2177</v>
      </c>
      <c r="D2688" s="133" t="s">
        <v>5904</v>
      </c>
      <c r="E2688" s="133" t="s">
        <v>5912</v>
      </c>
      <c r="F2688" s="133" t="s">
        <v>5920</v>
      </c>
      <c r="G2688" s="133">
        <v>1</v>
      </c>
      <c r="H2688" s="133">
        <v>12</v>
      </c>
      <c r="I2688" s="20"/>
      <c r="J2688" s="20"/>
      <c r="K2688" s="20"/>
      <c r="L2688" s="20"/>
      <c r="M2688" s="20"/>
      <c r="N2688" s="20"/>
    </row>
    <row r="2689" spans="1:14" x14ac:dyDescent="0.35">
      <c r="A2689" s="214" t="s">
        <v>7088</v>
      </c>
      <c r="B2689" s="214">
        <v>143929</v>
      </c>
      <c r="C2689" s="133" t="s">
        <v>2178</v>
      </c>
      <c r="D2689" s="133" t="s">
        <v>5904</v>
      </c>
      <c r="E2689" s="133" t="s">
        <v>5907</v>
      </c>
      <c r="F2689" s="133" t="s">
        <v>5919</v>
      </c>
      <c r="G2689" s="133">
        <v>0</v>
      </c>
      <c r="H2689" s="133">
        <v>0</v>
      </c>
      <c r="I2689" s="20"/>
      <c r="J2689" s="20"/>
      <c r="K2689" s="20"/>
      <c r="L2689" s="20"/>
      <c r="M2689" s="20"/>
      <c r="N2689" s="20"/>
    </row>
    <row r="2690" spans="1:14" x14ac:dyDescent="0.35">
      <c r="A2690" s="214" t="s">
        <v>7088</v>
      </c>
      <c r="B2690" s="214">
        <v>144717</v>
      </c>
      <c r="C2690" s="133" t="s">
        <v>2179</v>
      </c>
      <c r="D2690" s="133" t="s">
        <v>5905</v>
      </c>
      <c r="E2690" s="133" t="s">
        <v>5902</v>
      </c>
      <c r="F2690" s="133" t="s">
        <v>5903</v>
      </c>
      <c r="G2690" s="133">
        <v>0</v>
      </c>
      <c r="H2690" s="133">
        <v>0</v>
      </c>
      <c r="I2690" s="20"/>
      <c r="J2690" s="20"/>
      <c r="K2690" s="20"/>
      <c r="L2690" s="20"/>
      <c r="M2690" s="20"/>
      <c r="N2690" s="20"/>
    </row>
    <row r="2691" spans="1:14" x14ac:dyDescent="0.35">
      <c r="A2691" s="214" t="s">
        <v>7088</v>
      </c>
      <c r="B2691" s="214">
        <v>145128</v>
      </c>
      <c r="C2691" s="133" t="s">
        <v>6549</v>
      </c>
      <c r="D2691" s="133" t="s">
        <v>5904</v>
      </c>
      <c r="E2691" s="133" t="s">
        <v>5902</v>
      </c>
      <c r="F2691" s="133" t="s">
        <v>5914</v>
      </c>
      <c r="G2691" s="133">
        <v>0</v>
      </c>
      <c r="H2691" s="133">
        <v>0</v>
      </c>
      <c r="I2691" s="20"/>
      <c r="J2691" s="20"/>
      <c r="K2691" s="20"/>
      <c r="L2691" s="20"/>
      <c r="M2691" s="20"/>
      <c r="N2691" s="20"/>
    </row>
    <row r="2692" spans="1:14" x14ac:dyDescent="0.35">
      <c r="A2692" s="214" t="s">
        <v>7088</v>
      </c>
      <c r="B2692" s="214">
        <v>147220</v>
      </c>
      <c r="C2692" s="133" t="s">
        <v>1118</v>
      </c>
      <c r="D2692" s="133" t="s">
        <v>5905</v>
      </c>
      <c r="E2692" s="133" t="s">
        <v>5902</v>
      </c>
      <c r="F2692" s="133" t="s">
        <v>5914</v>
      </c>
      <c r="G2692" s="133">
        <v>0</v>
      </c>
      <c r="H2692" s="133">
        <v>0</v>
      </c>
      <c r="I2692" s="20"/>
      <c r="J2692" s="20"/>
      <c r="K2692" s="20"/>
      <c r="L2692" s="20"/>
      <c r="M2692" s="20"/>
      <c r="N2692" s="20"/>
    </row>
    <row r="2693" spans="1:14" x14ac:dyDescent="0.35">
      <c r="A2693" s="214" t="s">
        <v>2180</v>
      </c>
      <c r="B2693" s="214">
        <v>102256</v>
      </c>
      <c r="C2693" s="133" t="s">
        <v>7089</v>
      </c>
      <c r="D2693" s="133" t="s">
        <v>5904</v>
      </c>
      <c r="E2693" s="133" t="s">
        <v>5902</v>
      </c>
      <c r="F2693" s="133" t="s">
        <v>5903</v>
      </c>
      <c r="G2693" s="133">
        <v>0</v>
      </c>
      <c r="H2693" s="133">
        <v>0</v>
      </c>
      <c r="I2693" s="20"/>
      <c r="J2693" s="20"/>
      <c r="K2693" s="20"/>
      <c r="L2693" s="20"/>
      <c r="M2693" s="20"/>
      <c r="N2693" s="20"/>
    </row>
    <row r="2694" spans="1:14" x14ac:dyDescent="0.35">
      <c r="A2694" s="214" t="s">
        <v>2180</v>
      </c>
      <c r="B2694" s="214">
        <v>117499</v>
      </c>
      <c r="C2694" s="133" t="s">
        <v>201</v>
      </c>
      <c r="D2694" s="133" t="s">
        <v>5904</v>
      </c>
      <c r="E2694" s="133" t="s">
        <v>5907</v>
      </c>
      <c r="F2694" s="133" t="s">
        <v>5924</v>
      </c>
      <c r="G2694" s="133">
        <v>91</v>
      </c>
      <c r="H2694" s="133">
        <v>116</v>
      </c>
      <c r="I2694" s="20"/>
      <c r="J2694" s="20"/>
      <c r="K2694" s="20"/>
      <c r="L2694" s="20"/>
      <c r="M2694" s="20"/>
      <c r="N2694" s="20"/>
    </row>
    <row r="2695" spans="1:14" x14ac:dyDescent="0.35">
      <c r="A2695" s="214" t="s">
        <v>2180</v>
      </c>
      <c r="B2695" s="214">
        <v>117500</v>
      </c>
      <c r="C2695" s="133" t="s">
        <v>2181</v>
      </c>
      <c r="D2695" s="133" t="s">
        <v>5904</v>
      </c>
      <c r="E2695" s="133" t="s">
        <v>5907</v>
      </c>
      <c r="F2695" s="133" t="s">
        <v>5924</v>
      </c>
      <c r="G2695" s="133">
        <v>109</v>
      </c>
      <c r="H2695" s="133">
        <v>109</v>
      </c>
      <c r="I2695" s="20"/>
      <c r="J2695" s="20"/>
      <c r="K2695" s="20"/>
      <c r="L2695" s="20"/>
      <c r="M2695" s="20"/>
      <c r="N2695" s="20"/>
    </row>
    <row r="2696" spans="1:14" x14ac:dyDescent="0.35">
      <c r="A2696" s="214" t="s">
        <v>2180</v>
      </c>
      <c r="B2696" s="214">
        <v>117504</v>
      </c>
      <c r="C2696" s="133" t="s">
        <v>2182</v>
      </c>
      <c r="D2696" s="133" t="s">
        <v>5904</v>
      </c>
      <c r="E2696" s="133" t="s">
        <v>5907</v>
      </c>
      <c r="F2696" s="133" t="s">
        <v>5924</v>
      </c>
      <c r="G2696" s="133">
        <v>50</v>
      </c>
      <c r="H2696" s="133">
        <v>50</v>
      </c>
      <c r="I2696" s="20"/>
      <c r="J2696" s="20"/>
      <c r="K2696" s="20"/>
      <c r="L2696" s="20"/>
      <c r="M2696" s="20"/>
      <c r="N2696" s="20"/>
    </row>
    <row r="2697" spans="1:14" x14ac:dyDescent="0.35">
      <c r="A2697" s="214" t="s">
        <v>2180</v>
      </c>
      <c r="B2697" s="214">
        <v>117518</v>
      </c>
      <c r="C2697" s="133" t="s">
        <v>2183</v>
      </c>
      <c r="D2697" s="133" t="s">
        <v>5904</v>
      </c>
      <c r="E2697" s="133" t="s">
        <v>5907</v>
      </c>
      <c r="F2697" s="133" t="s">
        <v>5924</v>
      </c>
      <c r="G2697" s="133">
        <v>102</v>
      </c>
      <c r="H2697" s="133">
        <v>93</v>
      </c>
      <c r="I2697" s="20"/>
      <c r="J2697" s="20"/>
      <c r="K2697" s="20"/>
      <c r="L2697" s="20"/>
      <c r="M2697" s="20"/>
      <c r="N2697" s="20"/>
    </row>
    <row r="2698" spans="1:14" x14ac:dyDescent="0.35">
      <c r="A2698" s="214" t="s">
        <v>2180</v>
      </c>
      <c r="B2698" s="214">
        <v>117530</v>
      </c>
      <c r="C2698" s="133" t="s">
        <v>2184</v>
      </c>
      <c r="D2698" s="133" t="s">
        <v>5904</v>
      </c>
      <c r="E2698" s="133" t="s">
        <v>5907</v>
      </c>
      <c r="F2698" s="133" t="s">
        <v>5924</v>
      </c>
      <c r="G2698" s="133">
        <v>128</v>
      </c>
      <c r="H2698" s="133">
        <v>113</v>
      </c>
      <c r="I2698" s="20"/>
      <c r="J2698" s="20"/>
      <c r="K2698" s="20"/>
      <c r="L2698" s="20"/>
      <c r="M2698" s="20"/>
      <c r="N2698" s="20"/>
    </row>
    <row r="2699" spans="1:14" x14ac:dyDescent="0.35">
      <c r="A2699" s="214" t="s">
        <v>2180</v>
      </c>
      <c r="B2699" s="214">
        <v>117534</v>
      </c>
      <c r="C2699" s="133" t="s">
        <v>2185</v>
      </c>
      <c r="D2699" s="133" t="s">
        <v>5904</v>
      </c>
      <c r="E2699" s="133" t="s">
        <v>5907</v>
      </c>
      <c r="F2699" s="133" t="s">
        <v>5910</v>
      </c>
      <c r="G2699" s="133">
        <v>116</v>
      </c>
      <c r="H2699" s="133">
        <v>124</v>
      </c>
      <c r="I2699" s="20"/>
      <c r="J2699" s="20"/>
      <c r="K2699" s="20"/>
      <c r="L2699" s="20"/>
      <c r="M2699" s="20"/>
      <c r="N2699" s="20"/>
    </row>
    <row r="2700" spans="1:14" x14ac:dyDescent="0.35">
      <c r="A2700" s="214" t="s">
        <v>2180</v>
      </c>
      <c r="B2700" s="214">
        <v>117537</v>
      </c>
      <c r="C2700" s="133" t="s">
        <v>2186</v>
      </c>
      <c r="D2700" s="133" t="s">
        <v>5904</v>
      </c>
      <c r="E2700" s="133" t="s">
        <v>5907</v>
      </c>
      <c r="F2700" s="133" t="s">
        <v>5924</v>
      </c>
      <c r="G2700" s="133">
        <v>98</v>
      </c>
      <c r="H2700" s="133">
        <v>77</v>
      </c>
      <c r="I2700" s="20"/>
      <c r="J2700" s="20"/>
      <c r="K2700" s="20"/>
      <c r="L2700" s="20"/>
      <c r="M2700" s="20"/>
      <c r="N2700" s="20"/>
    </row>
    <row r="2701" spans="1:14" x14ac:dyDescent="0.35">
      <c r="A2701" s="214" t="s">
        <v>2180</v>
      </c>
      <c r="B2701" s="214">
        <v>117552</v>
      </c>
      <c r="C2701" s="133" t="s">
        <v>2187</v>
      </c>
      <c r="D2701" s="133" t="s">
        <v>5904</v>
      </c>
      <c r="E2701" s="133" t="s">
        <v>5907</v>
      </c>
      <c r="F2701" s="133" t="s">
        <v>5910</v>
      </c>
      <c r="G2701" s="133">
        <v>79</v>
      </c>
      <c r="H2701" s="133">
        <v>93</v>
      </c>
      <c r="I2701" s="20"/>
      <c r="J2701" s="20"/>
      <c r="K2701" s="20"/>
      <c r="L2701" s="20"/>
      <c r="M2701" s="20"/>
      <c r="N2701" s="20"/>
    </row>
    <row r="2702" spans="1:14" x14ac:dyDescent="0.35">
      <c r="A2702" s="214" t="s">
        <v>2180</v>
      </c>
      <c r="B2702" s="214">
        <v>117554</v>
      </c>
      <c r="C2702" s="133" t="s">
        <v>2188</v>
      </c>
      <c r="D2702" s="133" t="s">
        <v>5904</v>
      </c>
      <c r="E2702" s="133" t="s">
        <v>5907</v>
      </c>
      <c r="F2702" s="133" t="s">
        <v>5918</v>
      </c>
      <c r="G2702" s="133">
        <v>48</v>
      </c>
      <c r="H2702" s="133">
        <v>71</v>
      </c>
      <c r="I2702" s="20"/>
      <c r="J2702" s="20"/>
      <c r="K2702" s="20"/>
      <c r="L2702" s="20"/>
      <c r="M2702" s="20"/>
      <c r="N2702" s="20"/>
    </row>
    <row r="2703" spans="1:14" x14ac:dyDescent="0.35">
      <c r="A2703" s="214" t="s">
        <v>2180</v>
      </c>
      <c r="B2703" s="214">
        <v>117555</v>
      </c>
      <c r="C2703" s="133" t="s">
        <v>7090</v>
      </c>
      <c r="D2703" s="133" t="s">
        <v>5904</v>
      </c>
      <c r="E2703" s="133" t="s">
        <v>5907</v>
      </c>
      <c r="F2703" s="133" t="s">
        <v>5911</v>
      </c>
      <c r="G2703" s="133">
        <v>57</v>
      </c>
      <c r="H2703" s="133">
        <v>81</v>
      </c>
      <c r="I2703" s="20"/>
      <c r="J2703" s="20"/>
      <c r="K2703" s="20"/>
      <c r="L2703" s="20"/>
      <c r="M2703" s="20"/>
      <c r="N2703" s="20"/>
    </row>
    <row r="2704" spans="1:14" x14ac:dyDescent="0.35">
      <c r="A2704" s="214" t="s">
        <v>2180</v>
      </c>
      <c r="B2704" s="214">
        <v>117557</v>
      </c>
      <c r="C2704" s="133" t="s">
        <v>2189</v>
      </c>
      <c r="D2704" s="133" t="s">
        <v>5904</v>
      </c>
      <c r="E2704" s="133" t="s">
        <v>5907</v>
      </c>
      <c r="F2704" s="133" t="s">
        <v>5911</v>
      </c>
      <c r="G2704" s="133">
        <v>85</v>
      </c>
      <c r="H2704" s="133">
        <v>95</v>
      </c>
      <c r="I2704" s="20"/>
      <c r="J2704" s="20"/>
      <c r="K2704" s="20"/>
      <c r="L2704" s="20"/>
      <c r="M2704" s="20"/>
      <c r="N2704" s="20"/>
    </row>
    <row r="2705" spans="1:14" x14ac:dyDescent="0.35">
      <c r="A2705" s="214" t="s">
        <v>2180</v>
      </c>
      <c r="B2705" s="214">
        <v>117577</v>
      </c>
      <c r="C2705" s="133" t="s">
        <v>2190</v>
      </c>
      <c r="D2705" s="133" t="s">
        <v>5905</v>
      </c>
      <c r="E2705" s="133" t="s">
        <v>5907</v>
      </c>
      <c r="F2705" s="133" t="s">
        <v>5924</v>
      </c>
      <c r="G2705" s="133">
        <v>0</v>
      </c>
      <c r="H2705" s="133">
        <v>169</v>
      </c>
      <c r="I2705" s="20"/>
      <c r="J2705" s="20"/>
      <c r="K2705" s="20"/>
      <c r="L2705" s="20"/>
      <c r="M2705" s="20"/>
      <c r="N2705" s="20"/>
    </row>
    <row r="2706" spans="1:14" x14ac:dyDescent="0.35">
      <c r="A2706" s="214" t="s">
        <v>2180</v>
      </c>
      <c r="B2706" s="214">
        <v>117578</v>
      </c>
      <c r="C2706" s="133" t="s">
        <v>2191</v>
      </c>
      <c r="D2706" s="133" t="s">
        <v>5904</v>
      </c>
      <c r="E2706" s="133" t="s">
        <v>5907</v>
      </c>
      <c r="F2706" s="133" t="s">
        <v>5924</v>
      </c>
      <c r="G2706" s="133">
        <v>126</v>
      </c>
      <c r="H2706" s="133">
        <v>124</v>
      </c>
      <c r="I2706" s="20"/>
      <c r="J2706" s="20"/>
      <c r="K2706" s="20"/>
      <c r="L2706" s="20"/>
      <c r="M2706" s="20"/>
      <c r="N2706" s="20"/>
    </row>
    <row r="2707" spans="1:14" x14ac:dyDescent="0.35">
      <c r="A2707" s="214" t="s">
        <v>2180</v>
      </c>
      <c r="B2707" s="214">
        <v>117594</v>
      </c>
      <c r="C2707" s="133" t="s">
        <v>2193</v>
      </c>
      <c r="D2707" s="133" t="s">
        <v>5904</v>
      </c>
      <c r="E2707" s="133" t="s">
        <v>5907</v>
      </c>
      <c r="F2707" s="133" t="s">
        <v>5911</v>
      </c>
      <c r="G2707" s="133">
        <v>95</v>
      </c>
      <c r="H2707" s="133">
        <v>91</v>
      </c>
      <c r="I2707" s="20"/>
      <c r="J2707" s="20"/>
      <c r="K2707" s="20"/>
      <c r="L2707" s="20"/>
      <c r="M2707" s="20"/>
      <c r="N2707" s="20"/>
    </row>
    <row r="2708" spans="1:14" x14ac:dyDescent="0.35">
      <c r="A2708" s="214" t="s">
        <v>2180</v>
      </c>
      <c r="B2708" s="214">
        <v>117600</v>
      </c>
      <c r="C2708" s="133" t="s">
        <v>2194</v>
      </c>
      <c r="D2708" s="133" t="s">
        <v>5901</v>
      </c>
      <c r="E2708" s="133" t="s">
        <v>5902</v>
      </c>
      <c r="F2708" s="133" t="s">
        <v>5903</v>
      </c>
      <c r="G2708" s="133">
        <v>0</v>
      </c>
      <c r="H2708" s="133">
        <v>0</v>
      </c>
      <c r="I2708" s="20"/>
      <c r="J2708" s="20"/>
      <c r="K2708" s="20"/>
      <c r="L2708" s="20"/>
      <c r="M2708" s="20"/>
      <c r="N2708" s="20"/>
    </row>
    <row r="2709" spans="1:14" x14ac:dyDescent="0.35">
      <c r="A2709" s="214" t="s">
        <v>2180</v>
      </c>
      <c r="B2709" s="214">
        <v>117601</v>
      </c>
      <c r="C2709" s="133" t="s">
        <v>2195</v>
      </c>
      <c r="D2709" s="133" t="s">
        <v>5904</v>
      </c>
      <c r="E2709" s="133" t="s">
        <v>5902</v>
      </c>
      <c r="F2709" s="133" t="s">
        <v>5903</v>
      </c>
      <c r="G2709" s="133">
        <v>0</v>
      </c>
      <c r="H2709" s="133">
        <v>0</v>
      </c>
      <c r="I2709" s="20"/>
      <c r="J2709" s="20"/>
      <c r="K2709" s="20"/>
      <c r="L2709" s="20"/>
      <c r="M2709" s="20"/>
      <c r="N2709" s="20"/>
    </row>
    <row r="2710" spans="1:14" x14ac:dyDescent="0.35">
      <c r="A2710" s="214" t="s">
        <v>2180</v>
      </c>
      <c r="B2710" s="214">
        <v>117602</v>
      </c>
      <c r="C2710" s="133" t="s">
        <v>2196</v>
      </c>
      <c r="D2710" s="133" t="s">
        <v>5904</v>
      </c>
      <c r="E2710" s="133" t="s">
        <v>5902</v>
      </c>
      <c r="F2710" s="133" t="s">
        <v>5903</v>
      </c>
      <c r="G2710" s="133">
        <v>0</v>
      </c>
      <c r="H2710" s="133">
        <v>0</v>
      </c>
      <c r="I2710" s="20"/>
      <c r="J2710" s="20"/>
      <c r="K2710" s="20"/>
      <c r="L2710" s="20"/>
      <c r="M2710" s="20"/>
      <c r="N2710" s="20"/>
    </row>
    <row r="2711" spans="1:14" x14ac:dyDescent="0.35">
      <c r="A2711" s="214" t="s">
        <v>2180</v>
      </c>
      <c r="B2711" s="214">
        <v>117604</v>
      </c>
      <c r="C2711" s="133" t="s">
        <v>7091</v>
      </c>
      <c r="D2711" s="133" t="s">
        <v>5904</v>
      </c>
      <c r="E2711" s="133" t="s">
        <v>5902</v>
      </c>
      <c r="F2711" s="133" t="s">
        <v>5903</v>
      </c>
      <c r="G2711" s="133">
        <v>0</v>
      </c>
      <c r="H2711" s="133">
        <v>0</v>
      </c>
      <c r="I2711" s="20"/>
      <c r="J2711" s="20"/>
      <c r="K2711" s="20"/>
      <c r="L2711" s="20"/>
      <c r="M2711" s="20"/>
      <c r="N2711" s="20"/>
    </row>
    <row r="2712" spans="1:14" x14ac:dyDescent="0.35">
      <c r="A2712" s="214" t="s">
        <v>2180</v>
      </c>
      <c r="B2712" s="214">
        <v>117605</v>
      </c>
      <c r="C2712" s="133" t="s">
        <v>2197</v>
      </c>
      <c r="D2712" s="133" t="s">
        <v>5904</v>
      </c>
      <c r="E2712" s="133" t="s">
        <v>5902</v>
      </c>
      <c r="F2712" s="133" t="s">
        <v>5903</v>
      </c>
      <c r="G2712" s="133">
        <v>0</v>
      </c>
      <c r="H2712" s="133">
        <v>0</v>
      </c>
      <c r="I2712" s="20"/>
      <c r="J2712" s="20"/>
      <c r="K2712" s="20"/>
      <c r="L2712" s="20"/>
      <c r="M2712" s="20"/>
      <c r="N2712" s="20"/>
    </row>
    <row r="2713" spans="1:14" x14ac:dyDescent="0.35">
      <c r="A2713" s="214" t="s">
        <v>2180</v>
      </c>
      <c r="B2713" s="214">
        <v>117606</v>
      </c>
      <c r="C2713" s="133" t="s">
        <v>792</v>
      </c>
      <c r="D2713" s="133" t="s">
        <v>5904</v>
      </c>
      <c r="E2713" s="133" t="s">
        <v>5902</v>
      </c>
      <c r="F2713" s="133" t="s">
        <v>5903</v>
      </c>
      <c r="G2713" s="133">
        <v>0</v>
      </c>
      <c r="H2713" s="133">
        <v>0</v>
      </c>
      <c r="I2713" s="20"/>
      <c r="J2713" s="20"/>
      <c r="K2713" s="20"/>
      <c r="L2713" s="20"/>
      <c r="M2713" s="20"/>
      <c r="N2713" s="20"/>
    </row>
    <row r="2714" spans="1:14" x14ac:dyDescent="0.35">
      <c r="A2714" s="214" t="s">
        <v>2180</v>
      </c>
      <c r="B2714" s="214">
        <v>117607</v>
      </c>
      <c r="C2714" s="133" t="s">
        <v>2198</v>
      </c>
      <c r="D2714" s="133" t="s">
        <v>5904</v>
      </c>
      <c r="E2714" s="133" t="s">
        <v>5902</v>
      </c>
      <c r="F2714" s="133" t="s">
        <v>5903</v>
      </c>
      <c r="G2714" s="133">
        <v>0</v>
      </c>
      <c r="H2714" s="133">
        <v>0</v>
      </c>
      <c r="I2714" s="20"/>
      <c r="J2714" s="20"/>
      <c r="K2714" s="20"/>
      <c r="L2714" s="20"/>
      <c r="M2714" s="20"/>
      <c r="N2714" s="20"/>
    </row>
    <row r="2715" spans="1:14" x14ac:dyDescent="0.35">
      <c r="A2715" s="214" t="s">
        <v>2180</v>
      </c>
      <c r="B2715" s="214">
        <v>117608</v>
      </c>
      <c r="C2715" s="133" t="s">
        <v>2199</v>
      </c>
      <c r="D2715" s="133" t="s">
        <v>5905</v>
      </c>
      <c r="E2715" s="133" t="s">
        <v>5902</v>
      </c>
      <c r="F2715" s="133" t="s">
        <v>5903</v>
      </c>
      <c r="G2715" s="133">
        <v>0</v>
      </c>
      <c r="H2715" s="133">
        <v>0</v>
      </c>
      <c r="I2715" s="20"/>
      <c r="J2715" s="20"/>
      <c r="K2715" s="20"/>
      <c r="L2715" s="20"/>
      <c r="M2715" s="20"/>
      <c r="N2715" s="20"/>
    </row>
    <row r="2716" spans="1:14" x14ac:dyDescent="0.35">
      <c r="A2716" s="214" t="s">
        <v>2180</v>
      </c>
      <c r="B2716" s="214">
        <v>117609</v>
      </c>
      <c r="C2716" s="133" t="s">
        <v>2167</v>
      </c>
      <c r="D2716" s="133" t="s">
        <v>5901</v>
      </c>
      <c r="E2716" s="133" t="s">
        <v>5902</v>
      </c>
      <c r="F2716" s="133" t="s">
        <v>5903</v>
      </c>
      <c r="G2716" s="133">
        <v>0</v>
      </c>
      <c r="H2716" s="133">
        <v>0</v>
      </c>
      <c r="I2716" s="20"/>
      <c r="J2716" s="20"/>
      <c r="K2716" s="20"/>
      <c r="L2716" s="20"/>
      <c r="M2716" s="20"/>
      <c r="N2716" s="20"/>
    </row>
    <row r="2717" spans="1:14" x14ac:dyDescent="0.35">
      <c r="A2717" s="214" t="s">
        <v>2180</v>
      </c>
      <c r="B2717" s="214">
        <v>117610</v>
      </c>
      <c r="C2717" s="133" t="s">
        <v>7092</v>
      </c>
      <c r="D2717" s="133" t="s">
        <v>5904</v>
      </c>
      <c r="E2717" s="133" t="s">
        <v>5902</v>
      </c>
      <c r="F2717" s="133" t="s">
        <v>5903</v>
      </c>
      <c r="G2717" s="133">
        <v>0</v>
      </c>
      <c r="H2717" s="133">
        <v>0</v>
      </c>
      <c r="I2717" s="20"/>
      <c r="J2717" s="20"/>
      <c r="K2717" s="20"/>
      <c r="L2717" s="20"/>
      <c r="M2717" s="20"/>
      <c r="N2717" s="20"/>
    </row>
    <row r="2718" spans="1:14" x14ac:dyDescent="0.35">
      <c r="A2718" s="214" t="s">
        <v>2180</v>
      </c>
      <c r="B2718" s="214">
        <v>117611</v>
      </c>
      <c r="C2718" s="133" t="s">
        <v>2200</v>
      </c>
      <c r="D2718" s="133" t="s">
        <v>5905</v>
      </c>
      <c r="E2718" s="133" t="s">
        <v>5902</v>
      </c>
      <c r="F2718" s="133" t="s">
        <v>5903</v>
      </c>
      <c r="G2718" s="133">
        <v>0</v>
      </c>
      <c r="H2718" s="133">
        <v>0</v>
      </c>
      <c r="I2718" s="20"/>
      <c r="J2718" s="20"/>
      <c r="K2718" s="20"/>
      <c r="L2718" s="20"/>
      <c r="M2718" s="20"/>
      <c r="N2718" s="20"/>
    </row>
    <row r="2719" spans="1:14" x14ac:dyDescent="0.35">
      <c r="A2719" s="214" t="s">
        <v>2180</v>
      </c>
      <c r="B2719" s="214">
        <v>117612</v>
      </c>
      <c r="C2719" s="133" t="s">
        <v>2201</v>
      </c>
      <c r="D2719" s="133" t="s">
        <v>5904</v>
      </c>
      <c r="E2719" s="133" t="s">
        <v>5902</v>
      </c>
      <c r="F2719" s="133" t="s">
        <v>5903</v>
      </c>
      <c r="G2719" s="133">
        <v>0</v>
      </c>
      <c r="H2719" s="133">
        <v>0</v>
      </c>
      <c r="I2719" s="20"/>
      <c r="J2719" s="20"/>
      <c r="K2719" s="20"/>
      <c r="L2719" s="20"/>
      <c r="M2719" s="20"/>
      <c r="N2719" s="20"/>
    </row>
    <row r="2720" spans="1:14" x14ac:dyDescent="0.35">
      <c r="A2720" s="214" t="s">
        <v>2180</v>
      </c>
      <c r="B2720" s="214">
        <v>117613</v>
      </c>
      <c r="C2720" s="133" t="s">
        <v>7093</v>
      </c>
      <c r="D2720" s="133" t="s">
        <v>5901</v>
      </c>
      <c r="E2720" s="133" t="s">
        <v>5902</v>
      </c>
      <c r="F2720" s="133" t="s">
        <v>5903</v>
      </c>
      <c r="G2720" s="133">
        <v>0</v>
      </c>
      <c r="H2720" s="133">
        <v>0</v>
      </c>
      <c r="I2720" s="20"/>
      <c r="J2720" s="20"/>
      <c r="K2720" s="20"/>
      <c r="L2720" s="20"/>
      <c r="M2720" s="20"/>
      <c r="N2720" s="20"/>
    </row>
    <row r="2721" spans="1:14" x14ac:dyDescent="0.35">
      <c r="A2721" s="214" t="s">
        <v>2180</v>
      </c>
      <c r="B2721" s="214">
        <v>117614</v>
      </c>
      <c r="C2721" s="133" t="s">
        <v>2202</v>
      </c>
      <c r="D2721" s="133" t="s">
        <v>5904</v>
      </c>
      <c r="E2721" s="133" t="s">
        <v>5902</v>
      </c>
      <c r="F2721" s="133" t="s">
        <v>5903</v>
      </c>
      <c r="G2721" s="133">
        <v>0</v>
      </c>
      <c r="H2721" s="133">
        <v>0</v>
      </c>
      <c r="I2721" s="20"/>
      <c r="J2721" s="20"/>
      <c r="K2721" s="20"/>
      <c r="L2721" s="20"/>
      <c r="M2721" s="20"/>
      <c r="N2721" s="20"/>
    </row>
    <row r="2722" spans="1:14" x14ac:dyDescent="0.35">
      <c r="A2722" s="214" t="s">
        <v>2180</v>
      </c>
      <c r="B2722" s="214">
        <v>117615</v>
      </c>
      <c r="C2722" s="133" t="s">
        <v>2203</v>
      </c>
      <c r="D2722" s="133" t="s">
        <v>5904</v>
      </c>
      <c r="E2722" s="133" t="s">
        <v>5902</v>
      </c>
      <c r="F2722" s="133" t="s">
        <v>5903</v>
      </c>
      <c r="G2722" s="133">
        <v>0</v>
      </c>
      <c r="H2722" s="133">
        <v>0</v>
      </c>
      <c r="I2722" s="20"/>
      <c r="J2722" s="20"/>
      <c r="K2722" s="20"/>
      <c r="L2722" s="20"/>
      <c r="M2722" s="20"/>
      <c r="N2722" s="20"/>
    </row>
    <row r="2723" spans="1:14" x14ac:dyDescent="0.35">
      <c r="A2723" s="214" t="s">
        <v>2180</v>
      </c>
      <c r="B2723" s="214">
        <v>117616</v>
      </c>
      <c r="C2723" s="133" t="s">
        <v>2204</v>
      </c>
      <c r="D2723" s="133" t="s">
        <v>5905</v>
      </c>
      <c r="E2723" s="133" t="s">
        <v>5902</v>
      </c>
      <c r="F2723" s="133" t="s">
        <v>5903</v>
      </c>
      <c r="G2723" s="133">
        <v>0</v>
      </c>
      <c r="H2723" s="133">
        <v>0</v>
      </c>
      <c r="I2723" s="20"/>
      <c r="J2723" s="20"/>
      <c r="K2723" s="20"/>
      <c r="L2723" s="20"/>
      <c r="M2723" s="20"/>
      <c r="N2723" s="20"/>
    </row>
    <row r="2724" spans="1:14" x14ac:dyDescent="0.35">
      <c r="A2724" s="214" t="s">
        <v>2180</v>
      </c>
      <c r="B2724" s="214">
        <v>117617</v>
      </c>
      <c r="C2724" s="133" t="s">
        <v>2205</v>
      </c>
      <c r="D2724" s="133" t="s">
        <v>5901</v>
      </c>
      <c r="E2724" s="133" t="s">
        <v>5902</v>
      </c>
      <c r="F2724" s="133" t="s">
        <v>5903</v>
      </c>
      <c r="G2724" s="133">
        <v>0</v>
      </c>
      <c r="H2724" s="133">
        <v>0</v>
      </c>
      <c r="I2724" s="20"/>
      <c r="J2724" s="20"/>
      <c r="K2724" s="20"/>
      <c r="L2724" s="20"/>
      <c r="M2724" s="20"/>
      <c r="N2724" s="20"/>
    </row>
    <row r="2725" spans="1:14" x14ac:dyDescent="0.35">
      <c r="A2725" s="214" t="s">
        <v>2180</v>
      </c>
      <c r="B2725" s="214">
        <v>117618</v>
      </c>
      <c r="C2725" s="133" t="s">
        <v>2206</v>
      </c>
      <c r="D2725" s="133" t="s">
        <v>5904</v>
      </c>
      <c r="E2725" s="133" t="s">
        <v>5902</v>
      </c>
      <c r="F2725" s="133" t="s">
        <v>5903</v>
      </c>
      <c r="G2725" s="133">
        <v>0</v>
      </c>
      <c r="H2725" s="133">
        <v>0</v>
      </c>
      <c r="I2725" s="20"/>
      <c r="J2725" s="20"/>
      <c r="K2725" s="20"/>
      <c r="L2725" s="20"/>
      <c r="M2725" s="20"/>
      <c r="N2725" s="20"/>
    </row>
    <row r="2726" spans="1:14" x14ac:dyDescent="0.35">
      <c r="A2726" s="214" t="s">
        <v>2180</v>
      </c>
      <c r="B2726" s="214">
        <v>117620</v>
      </c>
      <c r="C2726" s="133" t="s">
        <v>2207</v>
      </c>
      <c r="D2726" s="133" t="s">
        <v>5904</v>
      </c>
      <c r="E2726" s="133" t="s">
        <v>5902</v>
      </c>
      <c r="F2726" s="133" t="s">
        <v>5903</v>
      </c>
      <c r="G2726" s="133">
        <v>0</v>
      </c>
      <c r="H2726" s="133">
        <v>0</v>
      </c>
      <c r="I2726" s="20"/>
      <c r="J2726" s="20"/>
      <c r="K2726" s="20"/>
      <c r="L2726" s="20"/>
      <c r="M2726" s="20"/>
      <c r="N2726" s="20"/>
    </row>
    <row r="2727" spans="1:14" x14ac:dyDescent="0.35">
      <c r="A2727" s="214" t="s">
        <v>2180</v>
      </c>
      <c r="B2727" s="214">
        <v>117621</v>
      </c>
      <c r="C2727" s="133" t="s">
        <v>2208</v>
      </c>
      <c r="D2727" s="133" t="s">
        <v>5904</v>
      </c>
      <c r="E2727" s="133" t="s">
        <v>5902</v>
      </c>
      <c r="F2727" s="133" t="s">
        <v>5903</v>
      </c>
      <c r="G2727" s="133">
        <v>0</v>
      </c>
      <c r="H2727" s="133">
        <v>0</v>
      </c>
      <c r="I2727" s="20"/>
      <c r="J2727" s="20"/>
      <c r="K2727" s="20"/>
      <c r="L2727" s="20"/>
      <c r="M2727" s="20"/>
      <c r="N2727" s="20"/>
    </row>
    <row r="2728" spans="1:14" x14ac:dyDescent="0.35">
      <c r="A2728" s="214" t="s">
        <v>2180</v>
      </c>
      <c r="B2728" s="214">
        <v>117622</v>
      </c>
      <c r="C2728" s="133" t="s">
        <v>2209</v>
      </c>
      <c r="D2728" s="133" t="s">
        <v>5904</v>
      </c>
      <c r="E2728" s="133" t="s">
        <v>5902</v>
      </c>
      <c r="F2728" s="133" t="s">
        <v>5903</v>
      </c>
      <c r="G2728" s="133">
        <v>0</v>
      </c>
      <c r="H2728" s="133">
        <v>0</v>
      </c>
      <c r="I2728" s="20"/>
      <c r="J2728" s="20"/>
      <c r="K2728" s="20"/>
      <c r="L2728" s="20"/>
      <c r="M2728" s="20"/>
      <c r="N2728" s="20"/>
    </row>
    <row r="2729" spans="1:14" x14ac:dyDescent="0.35">
      <c r="A2729" s="214" t="s">
        <v>2180</v>
      </c>
      <c r="B2729" s="214">
        <v>117623</v>
      </c>
      <c r="C2729" s="133" t="s">
        <v>2210</v>
      </c>
      <c r="D2729" s="133" t="s">
        <v>5904</v>
      </c>
      <c r="E2729" s="133" t="s">
        <v>5902</v>
      </c>
      <c r="F2729" s="133" t="s">
        <v>5903</v>
      </c>
      <c r="G2729" s="133">
        <v>0</v>
      </c>
      <c r="H2729" s="133">
        <v>0</v>
      </c>
      <c r="I2729" s="20"/>
      <c r="J2729" s="20"/>
      <c r="K2729" s="20"/>
      <c r="L2729" s="20"/>
      <c r="M2729" s="20"/>
      <c r="N2729" s="20"/>
    </row>
    <row r="2730" spans="1:14" x14ac:dyDescent="0.35">
      <c r="A2730" s="214" t="s">
        <v>2180</v>
      </c>
      <c r="B2730" s="214">
        <v>117624</v>
      </c>
      <c r="C2730" s="133" t="s">
        <v>2211</v>
      </c>
      <c r="D2730" s="133" t="s">
        <v>5904</v>
      </c>
      <c r="E2730" s="133" t="s">
        <v>5902</v>
      </c>
      <c r="F2730" s="133" t="s">
        <v>5903</v>
      </c>
      <c r="G2730" s="133">
        <v>0</v>
      </c>
      <c r="H2730" s="133">
        <v>0</v>
      </c>
      <c r="I2730" s="20"/>
      <c r="J2730" s="20"/>
      <c r="K2730" s="20"/>
      <c r="L2730" s="20"/>
      <c r="M2730" s="20"/>
      <c r="N2730" s="20"/>
    </row>
    <row r="2731" spans="1:14" x14ac:dyDescent="0.35">
      <c r="A2731" s="214" t="s">
        <v>2180</v>
      </c>
      <c r="B2731" s="214">
        <v>117627</v>
      </c>
      <c r="C2731" s="133" t="s">
        <v>2211</v>
      </c>
      <c r="D2731" s="133" t="s">
        <v>5901</v>
      </c>
      <c r="E2731" s="133" t="s">
        <v>5902</v>
      </c>
      <c r="F2731" s="133" t="s">
        <v>5903</v>
      </c>
      <c r="G2731" s="133">
        <v>0</v>
      </c>
      <c r="H2731" s="133">
        <v>0</v>
      </c>
      <c r="I2731" s="20"/>
      <c r="J2731" s="20"/>
      <c r="K2731" s="20"/>
      <c r="L2731" s="20"/>
      <c r="M2731" s="20"/>
      <c r="N2731" s="20"/>
    </row>
    <row r="2732" spans="1:14" x14ac:dyDescent="0.35">
      <c r="A2732" s="214" t="s">
        <v>2180</v>
      </c>
      <c r="B2732" s="214">
        <v>117628</v>
      </c>
      <c r="C2732" s="133" t="s">
        <v>2212</v>
      </c>
      <c r="D2732" s="133" t="s">
        <v>5904</v>
      </c>
      <c r="E2732" s="133" t="s">
        <v>5902</v>
      </c>
      <c r="F2732" s="133" t="s">
        <v>5903</v>
      </c>
      <c r="G2732" s="133">
        <v>0</v>
      </c>
      <c r="H2732" s="133">
        <v>0</v>
      </c>
      <c r="I2732" s="20"/>
      <c r="J2732" s="20"/>
      <c r="K2732" s="20"/>
      <c r="L2732" s="20"/>
      <c r="M2732" s="20"/>
      <c r="N2732" s="20"/>
    </row>
    <row r="2733" spans="1:14" x14ac:dyDescent="0.35">
      <c r="A2733" s="214" t="s">
        <v>2180</v>
      </c>
      <c r="B2733" s="214">
        <v>117629</v>
      </c>
      <c r="C2733" s="133" t="s">
        <v>2213</v>
      </c>
      <c r="D2733" s="133" t="s">
        <v>5904</v>
      </c>
      <c r="E2733" s="133" t="s">
        <v>5902</v>
      </c>
      <c r="F2733" s="133" t="s">
        <v>5903</v>
      </c>
      <c r="G2733" s="133">
        <v>0</v>
      </c>
      <c r="H2733" s="133">
        <v>0</v>
      </c>
      <c r="I2733" s="20"/>
      <c r="J2733" s="20"/>
      <c r="K2733" s="20"/>
      <c r="L2733" s="20"/>
      <c r="M2733" s="20"/>
      <c r="N2733" s="20"/>
    </row>
    <row r="2734" spans="1:14" x14ac:dyDescent="0.35">
      <c r="A2734" s="214" t="s">
        <v>2180</v>
      </c>
      <c r="B2734" s="214">
        <v>117630</v>
      </c>
      <c r="C2734" s="133" t="s">
        <v>2214</v>
      </c>
      <c r="D2734" s="133" t="s">
        <v>5904</v>
      </c>
      <c r="E2734" s="133" t="s">
        <v>5902</v>
      </c>
      <c r="F2734" s="133" t="s">
        <v>5903</v>
      </c>
      <c r="G2734" s="133">
        <v>0</v>
      </c>
      <c r="H2734" s="133">
        <v>0</v>
      </c>
      <c r="I2734" s="20"/>
      <c r="J2734" s="20"/>
      <c r="K2734" s="20"/>
      <c r="L2734" s="20"/>
      <c r="M2734" s="20"/>
      <c r="N2734" s="20"/>
    </row>
    <row r="2735" spans="1:14" x14ac:dyDescent="0.35">
      <c r="A2735" s="214" t="s">
        <v>2180</v>
      </c>
      <c r="B2735" s="214">
        <v>117633</v>
      </c>
      <c r="C2735" s="133" t="s">
        <v>2215</v>
      </c>
      <c r="D2735" s="133" t="s">
        <v>5904</v>
      </c>
      <c r="E2735" s="133" t="s">
        <v>5902</v>
      </c>
      <c r="F2735" s="133" t="s">
        <v>5903</v>
      </c>
      <c r="G2735" s="133">
        <v>0</v>
      </c>
      <c r="H2735" s="133">
        <v>0</v>
      </c>
      <c r="I2735" s="20"/>
      <c r="J2735" s="20"/>
      <c r="K2735" s="20"/>
      <c r="L2735" s="20"/>
      <c r="M2735" s="20"/>
      <c r="N2735" s="20"/>
    </row>
    <row r="2736" spans="1:14" x14ac:dyDescent="0.35">
      <c r="A2736" s="214" t="s">
        <v>2180</v>
      </c>
      <c r="B2736" s="214">
        <v>117635</v>
      </c>
      <c r="C2736" s="133" t="s">
        <v>2216</v>
      </c>
      <c r="D2736" s="133" t="s">
        <v>5901</v>
      </c>
      <c r="E2736" s="133" t="s">
        <v>5902</v>
      </c>
      <c r="F2736" s="133" t="s">
        <v>5903</v>
      </c>
      <c r="G2736" s="133">
        <v>0</v>
      </c>
      <c r="H2736" s="133">
        <v>0</v>
      </c>
      <c r="I2736" s="20"/>
      <c r="J2736" s="20"/>
      <c r="K2736" s="20"/>
      <c r="L2736" s="20"/>
      <c r="M2736" s="20"/>
      <c r="N2736" s="20"/>
    </row>
    <row r="2737" spans="1:14" x14ac:dyDescent="0.35">
      <c r="A2737" s="214" t="s">
        <v>2180</v>
      </c>
      <c r="B2737" s="214">
        <v>117636</v>
      </c>
      <c r="C2737" s="133" t="s">
        <v>6554</v>
      </c>
      <c r="D2737" s="133" t="s">
        <v>5904</v>
      </c>
      <c r="E2737" s="133" t="s">
        <v>5902</v>
      </c>
      <c r="F2737" s="133" t="s">
        <v>5903</v>
      </c>
      <c r="G2737" s="133">
        <v>0</v>
      </c>
      <c r="H2737" s="133">
        <v>0</v>
      </c>
      <c r="I2737" s="20"/>
      <c r="J2737" s="20"/>
      <c r="K2737" s="20"/>
      <c r="L2737" s="20"/>
      <c r="M2737" s="20"/>
      <c r="N2737" s="20"/>
    </row>
    <row r="2738" spans="1:14" x14ac:dyDescent="0.35">
      <c r="A2738" s="214" t="s">
        <v>2180</v>
      </c>
      <c r="B2738" s="214">
        <v>117638</v>
      </c>
      <c r="C2738" s="133" t="s">
        <v>2217</v>
      </c>
      <c r="D2738" s="133" t="s">
        <v>5904</v>
      </c>
      <c r="E2738" s="133" t="s">
        <v>5902</v>
      </c>
      <c r="F2738" s="133" t="s">
        <v>5903</v>
      </c>
      <c r="G2738" s="133">
        <v>0</v>
      </c>
      <c r="H2738" s="133">
        <v>0</v>
      </c>
      <c r="I2738" s="20"/>
      <c r="J2738" s="20"/>
      <c r="K2738" s="20"/>
      <c r="L2738" s="20"/>
      <c r="M2738" s="20"/>
      <c r="N2738" s="20"/>
    </row>
    <row r="2739" spans="1:14" x14ac:dyDescent="0.35">
      <c r="A2739" s="214" t="s">
        <v>2180</v>
      </c>
      <c r="B2739" s="214">
        <v>117640</v>
      </c>
      <c r="C2739" s="133" t="s">
        <v>2218</v>
      </c>
      <c r="D2739" s="133" t="s">
        <v>5904</v>
      </c>
      <c r="E2739" s="133" t="s">
        <v>5902</v>
      </c>
      <c r="F2739" s="133" t="s">
        <v>5903</v>
      </c>
      <c r="G2739" s="133">
        <v>0</v>
      </c>
      <c r="H2739" s="133">
        <v>0</v>
      </c>
      <c r="I2739" s="20"/>
      <c r="J2739" s="20"/>
      <c r="K2739" s="20"/>
      <c r="L2739" s="20"/>
      <c r="M2739" s="20"/>
      <c r="N2739" s="20"/>
    </row>
    <row r="2740" spans="1:14" x14ac:dyDescent="0.35">
      <c r="A2740" s="214" t="s">
        <v>2180</v>
      </c>
      <c r="B2740" s="214">
        <v>117641</v>
      </c>
      <c r="C2740" s="133" t="s">
        <v>2219</v>
      </c>
      <c r="D2740" s="133" t="s">
        <v>5901</v>
      </c>
      <c r="E2740" s="133" t="s">
        <v>5902</v>
      </c>
      <c r="F2740" s="133" t="s">
        <v>5903</v>
      </c>
      <c r="G2740" s="133">
        <v>0</v>
      </c>
      <c r="H2740" s="133">
        <v>0</v>
      </c>
      <c r="I2740" s="20"/>
      <c r="J2740" s="20"/>
      <c r="K2740" s="20"/>
      <c r="L2740" s="20"/>
      <c r="M2740" s="20"/>
      <c r="N2740" s="20"/>
    </row>
    <row r="2741" spans="1:14" x14ac:dyDescent="0.35">
      <c r="A2741" s="214" t="s">
        <v>2180</v>
      </c>
      <c r="B2741" s="214">
        <v>117643</v>
      </c>
      <c r="C2741" s="133" t="s">
        <v>2220</v>
      </c>
      <c r="D2741" s="133" t="s">
        <v>5905</v>
      </c>
      <c r="E2741" s="133" t="s">
        <v>5902</v>
      </c>
      <c r="F2741" s="133" t="s">
        <v>5903</v>
      </c>
      <c r="G2741" s="133">
        <v>0</v>
      </c>
      <c r="H2741" s="133">
        <v>0</v>
      </c>
      <c r="I2741" s="20"/>
      <c r="J2741" s="20"/>
      <c r="K2741" s="20"/>
      <c r="L2741" s="20"/>
      <c r="M2741" s="20"/>
      <c r="N2741" s="20"/>
    </row>
    <row r="2742" spans="1:14" x14ac:dyDescent="0.35">
      <c r="A2742" s="214" t="s">
        <v>2180</v>
      </c>
      <c r="B2742" s="214">
        <v>117644</v>
      </c>
      <c r="C2742" s="133" t="s">
        <v>2221</v>
      </c>
      <c r="D2742" s="133" t="s">
        <v>5901</v>
      </c>
      <c r="E2742" s="133" t="s">
        <v>5902</v>
      </c>
      <c r="F2742" s="133" t="s">
        <v>5903</v>
      </c>
      <c r="G2742" s="133">
        <v>0</v>
      </c>
      <c r="H2742" s="133">
        <v>0</v>
      </c>
      <c r="I2742" s="20"/>
      <c r="J2742" s="20"/>
      <c r="K2742" s="20"/>
      <c r="L2742" s="20"/>
      <c r="M2742" s="20"/>
      <c r="N2742" s="20"/>
    </row>
    <row r="2743" spans="1:14" x14ac:dyDescent="0.35">
      <c r="A2743" s="214" t="s">
        <v>2180</v>
      </c>
      <c r="B2743" s="214">
        <v>117646</v>
      </c>
      <c r="C2743" s="133" t="s">
        <v>2222</v>
      </c>
      <c r="D2743" s="133" t="s">
        <v>5904</v>
      </c>
      <c r="E2743" s="133" t="s">
        <v>5902</v>
      </c>
      <c r="F2743" s="133" t="s">
        <v>5914</v>
      </c>
      <c r="G2743" s="133">
        <v>0</v>
      </c>
      <c r="H2743" s="133">
        <v>0</v>
      </c>
      <c r="I2743" s="20"/>
      <c r="J2743" s="20"/>
      <c r="K2743" s="20"/>
      <c r="L2743" s="20"/>
      <c r="M2743" s="20"/>
      <c r="N2743" s="20"/>
    </row>
    <row r="2744" spans="1:14" x14ac:dyDescent="0.35">
      <c r="A2744" s="214" t="s">
        <v>2180</v>
      </c>
      <c r="B2744" s="214">
        <v>117647</v>
      </c>
      <c r="C2744" s="133" t="s">
        <v>2223</v>
      </c>
      <c r="D2744" s="133" t="s">
        <v>5905</v>
      </c>
      <c r="E2744" s="133" t="s">
        <v>5902</v>
      </c>
      <c r="F2744" s="133" t="s">
        <v>5903</v>
      </c>
      <c r="G2744" s="133">
        <v>0</v>
      </c>
      <c r="H2744" s="133">
        <v>0</v>
      </c>
      <c r="I2744" s="20"/>
      <c r="J2744" s="20"/>
      <c r="K2744" s="20"/>
      <c r="L2744" s="20"/>
      <c r="M2744" s="20"/>
      <c r="N2744" s="20"/>
    </row>
    <row r="2745" spans="1:14" x14ac:dyDescent="0.35">
      <c r="A2745" s="214" t="s">
        <v>2180</v>
      </c>
      <c r="B2745" s="214">
        <v>117648</v>
      </c>
      <c r="C2745" s="133" t="s">
        <v>7094</v>
      </c>
      <c r="D2745" s="133" t="s">
        <v>5905</v>
      </c>
      <c r="E2745" s="133" t="s">
        <v>5902</v>
      </c>
      <c r="F2745" s="133" t="s">
        <v>5903</v>
      </c>
      <c r="G2745" s="133">
        <v>0</v>
      </c>
      <c r="H2745" s="133">
        <v>0</v>
      </c>
      <c r="I2745" s="20"/>
      <c r="J2745" s="20"/>
      <c r="K2745" s="20"/>
      <c r="L2745" s="20"/>
      <c r="M2745" s="20"/>
      <c r="N2745" s="20"/>
    </row>
    <row r="2746" spans="1:14" x14ac:dyDescent="0.35">
      <c r="A2746" s="214" t="s">
        <v>2180</v>
      </c>
      <c r="B2746" s="214">
        <v>117649</v>
      </c>
      <c r="C2746" s="133" t="s">
        <v>7095</v>
      </c>
      <c r="D2746" s="133" t="s">
        <v>5901</v>
      </c>
      <c r="E2746" s="133" t="s">
        <v>5902</v>
      </c>
      <c r="F2746" s="133" t="s">
        <v>5903</v>
      </c>
      <c r="G2746" s="133">
        <v>0</v>
      </c>
      <c r="H2746" s="133">
        <v>0</v>
      </c>
      <c r="I2746" s="20"/>
      <c r="J2746" s="20"/>
      <c r="K2746" s="20"/>
      <c r="L2746" s="20"/>
      <c r="M2746" s="20"/>
      <c r="N2746" s="20"/>
    </row>
    <row r="2747" spans="1:14" x14ac:dyDescent="0.35">
      <c r="A2747" s="214" t="s">
        <v>2180</v>
      </c>
      <c r="B2747" s="214">
        <v>117650</v>
      </c>
      <c r="C2747" s="133" t="s">
        <v>907</v>
      </c>
      <c r="D2747" s="133" t="s">
        <v>5904</v>
      </c>
      <c r="E2747" s="133" t="s">
        <v>5902</v>
      </c>
      <c r="F2747" s="133" t="s">
        <v>5903</v>
      </c>
      <c r="G2747" s="133">
        <v>0</v>
      </c>
      <c r="H2747" s="133">
        <v>0</v>
      </c>
      <c r="I2747" s="20"/>
      <c r="J2747" s="20"/>
      <c r="K2747" s="20"/>
      <c r="L2747" s="20"/>
      <c r="M2747" s="20"/>
      <c r="N2747" s="20"/>
    </row>
    <row r="2748" spans="1:14" x14ac:dyDescent="0.35">
      <c r="A2748" s="214" t="s">
        <v>2180</v>
      </c>
      <c r="B2748" s="214">
        <v>117651</v>
      </c>
      <c r="C2748" s="133" t="s">
        <v>2224</v>
      </c>
      <c r="D2748" s="133" t="s">
        <v>5905</v>
      </c>
      <c r="E2748" s="133" t="s">
        <v>5902</v>
      </c>
      <c r="F2748" s="133" t="s">
        <v>5903</v>
      </c>
      <c r="G2748" s="133">
        <v>0</v>
      </c>
      <c r="H2748" s="133">
        <v>0</v>
      </c>
      <c r="I2748" s="20"/>
      <c r="J2748" s="20"/>
      <c r="K2748" s="20"/>
      <c r="L2748" s="20"/>
      <c r="M2748" s="20"/>
      <c r="N2748" s="20"/>
    </row>
    <row r="2749" spans="1:14" x14ac:dyDescent="0.35">
      <c r="A2749" s="214" t="s">
        <v>2180</v>
      </c>
      <c r="B2749" s="214">
        <v>117653</v>
      </c>
      <c r="C2749" s="133" t="s">
        <v>2225</v>
      </c>
      <c r="D2749" s="133" t="s">
        <v>5904</v>
      </c>
      <c r="E2749" s="133" t="s">
        <v>5902</v>
      </c>
      <c r="F2749" s="133" t="s">
        <v>5903</v>
      </c>
      <c r="G2749" s="133">
        <v>0</v>
      </c>
      <c r="H2749" s="133">
        <v>0</v>
      </c>
      <c r="I2749" s="20"/>
      <c r="J2749" s="20"/>
      <c r="K2749" s="20"/>
      <c r="L2749" s="20"/>
      <c r="M2749" s="20"/>
      <c r="N2749" s="20"/>
    </row>
    <row r="2750" spans="1:14" x14ac:dyDescent="0.35">
      <c r="A2750" s="214" t="s">
        <v>2180</v>
      </c>
      <c r="B2750" s="214">
        <v>117654</v>
      </c>
      <c r="C2750" s="133" t="s">
        <v>2226</v>
      </c>
      <c r="D2750" s="133" t="s">
        <v>5904</v>
      </c>
      <c r="E2750" s="133" t="s">
        <v>5902</v>
      </c>
      <c r="F2750" s="133" t="s">
        <v>5903</v>
      </c>
      <c r="G2750" s="133">
        <v>0</v>
      </c>
      <c r="H2750" s="133">
        <v>0</v>
      </c>
      <c r="I2750" s="20"/>
      <c r="J2750" s="20"/>
      <c r="K2750" s="20"/>
      <c r="L2750" s="20"/>
      <c r="M2750" s="20"/>
      <c r="N2750" s="20"/>
    </row>
    <row r="2751" spans="1:14" x14ac:dyDescent="0.35">
      <c r="A2751" s="214" t="s">
        <v>2180</v>
      </c>
      <c r="B2751" s="214">
        <v>117657</v>
      </c>
      <c r="C2751" s="133" t="s">
        <v>460</v>
      </c>
      <c r="D2751" s="133" t="s">
        <v>5904</v>
      </c>
      <c r="E2751" s="133" t="s">
        <v>5902</v>
      </c>
      <c r="F2751" s="133" t="s">
        <v>5903</v>
      </c>
      <c r="G2751" s="133">
        <v>0</v>
      </c>
      <c r="H2751" s="133">
        <v>0</v>
      </c>
      <c r="I2751" s="20"/>
      <c r="J2751" s="20"/>
      <c r="K2751" s="20"/>
      <c r="L2751" s="20"/>
      <c r="M2751" s="20"/>
      <c r="N2751" s="20"/>
    </row>
    <row r="2752" spans="1:14" x14ac:dyDescent="0.35">
      <c r="A2752" s="214" t="s">
        <v>2180</v>
      </c>
      <c r="B2752" s="214">
        <v>117658</v>
      </c>
      <c r="C2752" s="133" t="s">
        <v>2227</v>
      </c>
      <c r="D2752" s="133" t="s">
        <v>5904</v>
      </c>
      <c r="E2752" s="133" t="s">
        <v>5902</v>
      </c>
      <c r="F2752" s="133" t="s">
        <v>5903</v>
      </c>
      <c r="G2752" s="133">
        <v>0</v>
      </c>
      <c r="H2752" s="133">
        <v>0</v>
      </c>
      <c r="I2752" s="20"/>
      <c r="J2752" s="20"/>
      <c r="K2752" s="20"/>
      <c r="L2752" s="20"/>
      <c r="M2752" s="20"/>
      <c r="N2752" s="20"/>
    </row>
    <row r="2753" spans="1:14" x14ac:dyDescent="0.35">
      <c r="A2753" s="214" t="s">
        <v>2180</v>
      </c>
      <c r="B2753" s="214">
        <v>117660</v>
      </c>
      <c r="C2753" s="133" t="s">
        <v>2228</v>
      </c>
      <c r="D2753" s="133" t="s">
        <v>5904</v>
      </c>
      <c r="E2753" s="133" t="s">
        <v>5902</v>
      </c>
      <c r="F2753" s="133" t="s">
        <v>5903</v>
      </c>
      <c r="G2753" s="133">
        <v>0</v>
      </c>
      <c r="H2753" s="133">
        <v>0</v>
      </c>
      <c r="I2753" s="20"/>
      <c r="J2753" s="20"/>
      <c r="K2753" s="20"/>
      <c r="L2753" s="20"/>
      <c r="M2753" s="20"/>
      <c r="N2753" s="20"/>
    </row>
    <row r="2754" spans="1:14" x14ac:dyDescent="0.35">
      <c r="A2754" s="214" t="s">
        <v>2180</v>
      </c>
      <c r="B2754" s="214">
        <v>117662</v>
      </c>
      <c r="C2754" s="133" t="s">
        <v>7096</v>
      </c>
      <c r="D2754" s="133" t="s">
        <v>5904</v>
      </c>
      <c r="E2754" s="133" t="s">
        <v>5902</v>
      </c>
      <c r="F2754" s="133" t="s">
        <v>5903</v>
      </c>
      <c r="G2754" s="133">
        <v>0</v>
      </c>
      <c r="H2754" s="133">
        <v>0</v>
      </c>
      <c r="I2754" s="20"/>
      <c r="J2754" s="20"/>
      <c r="K2754" s="20"/>
      <c r="L2754" s="20"/>
      <c r="M2754" s="20"/>
      <c r="N2754" s="20"/>
    </row>
    <row r="2755" spans="1:14" x14ac:dyDescent="0.35">
      <c r="A2755" s="214" t="s">
        <v>2180</v>
      </c>
      <c r="B2755" s="214">
        <v>117665</v>
      </c>
      <c r="C2755" s="133" t="s">
        <v>2229</v>
      </c>
      <c r="D2755" s="133" t="s">
        <v>5904</v>
      </c>
      <c r="E2755" s="133" t="s">
        <v>5923</v>
      </c>
      <c r="F2755" s="133" t="s">
        <v>5923</v>
      </c>
      <c r="G2755" s="133">
        <v>0</v>
      </c>
      <c r="H2755" s="133">
        <v>0</v>
      </c>
      <c r="I2755" s="20"/>
      <c r="J2755" s="20"/>
      <c r="K2755" s="20"/>
      <c r="L2755" s="20"/>
      <c r="M2755" s="20"/>
      <c r="N2755" s="20"/>
    </row>
    <row r="2756" spans="1:14" x14ac:dyDescent="0.35">
      <c r="A2756" s="214" t="s">
        <v>2180</v>
      </c>
      <c r="B2756" s="214">
        <v>117667</v>
      </c>
      <c r="C2756" s="133" t="s">
        <v>2230</v>
      </c>
      <c r="D2756" s="133" t="s">
        <v>5904</v>
      </c>
      <c r="E2756" s="133" t="s">
        <v>5912</v>
      </c>
      <c r="F2756" s="133" t="s">
        <v>5915</v>
      </c>
      <c r="G2756" s="133">
        <v>12</v>
      </c>
      <c r="H2756" s="133">
        <v>15</v>
      </c>
      <c r="I2756" s="20"/>
      <c r="J2756" s="20"/>
      <c r="K2756" s="20"/>
      <c r="L2756" s="20"/>
      <c r="M2756" s="20"/>
      <c r="N2756" s="20"/>
    </row>
    <row r="2757" spans="1:14" x14ac:dyDescent="0.35">
      <c r="A2757" s="214" t="s">
        <v>2180</v>
      </c>
      <c r="B2757" s="214">
        <v>117669</v>
      </c>
      <c r="C2757" s="133" t="s">
        <v>2231</v>
      </c>
      <c r="D2757" s="133" t="s">
        <v>5904</v>
      </c>
      <c r="E2757" s="133" t="s">
        <v>5912</v>
      </c>
      <c r="F2757" s="133" t="s">
        <v>5915</v>
      </c>
      <c r="G2757" s="133">
        <v>12</v>
      </c>
      <c r="H2757" s="133">
        <v>22</v>
      </c>
      <c r="I2757" s="20"/>
      <c r="J2757" s="20"/>
      <c r="K2757" s="20"/>
      <c r="L2757" s="20"/>
      <c r="M2757" s="20"/>
      <c r="N2757" s="20"/>
    </row>
    <row r="2758" spans="1:14" x14ac:dyDescent="0.35">
      <c r="A2758" s="214" t="s">
        <v>2180</v>
      </c>
      <c r="B2758" s="214">
        <v>117670</v>
      </c>
      <c r="C2758" s="133" t="s">
        <v>2232</v>
      </c>
      <c r="D2758" s="133" t="s">
        <v>5904</v>
      </c>
      <c r="E2758" s="133" t="s">
        <v>5912</v>
      </c>
      <c r="F2758" s="133" t="s">
        <v>5915</v>
      </c>
      <c r="G2758" s="133">
        <v>0</v>
      </c>
      <c r="H2758" s="133">
        <v>0</v>
      </c>
      <c r="I2758" s="20"/>
      <c r="J2758" s="20"/>
      <c r="K2758" s="20"/>
      <c r="L2758" s="20"/>
      <c r="M2758" s="20"/>
      <c r="N2758" s="20"/>
    </row>
    <row r="2759" spans="1:14" x14ac:dyDescent="0.35">
      <c r="A2759" s="214" t="s">
        <v>2180</v>
      </c>
      <c r="B2759" s="214">
        <v>117671</v>
      </c>
      <c r="C2759" s="133" t="s">
        <v>2233</v>
      </c>
      <c r="D2759" s="133" t="s">
        <v>5904</v>
      </c>
      <c r="E2759" s="133" t="s">
        <v>5912</v>
      </c>
      <c r="F2759" s="133" t="s">
        <v>5913</v>
      </c>
      <c r="G2759" s="133">
        <v>6</v>
      </c>
      <c r="H2759" s="133">
        <v>13</v>
      </c>
      <c r="I2759" s="20"/>
      <c r="J2759" s="20"/>
      <c r="K2759" s="20"/>
      <c r="L2759" s="20"/>
      <c r="M2759" s="20"/>
      <c r="N2759" s="20"/>
    </row>
    <row r="2760" spans="1:14" x14ac:dyDescent="0.35">
      <c r="A2760" s="214" t="s">
        <v>2180</v>
      </c>
      <c r="B2760" s="214">
        <v>117672</v>
      </c>
      <c r="C2760" s="133" t="s">
        <v>2234</v>
      </c>
      <c r="D2760" s="133" t="s">
        <v>5904</v>
      </c>
      <c r="E2760" s="133" t="s">
        <v>5912</v>
      </c>
      <c r="F2760" s="133" t="s">
        <v>5915</v>
      </c>
      <c r="G2760" s="133">
        <v>7</v>
      </c>
      <c r="H2760" s="133">
        <v>11</v>
      </c>
      <c r="I2760" s="20"/>
      <c r="J2760" s="20"/>
      <c r="K2760" s="20"/>
      <c r="L2760" s="20"/>
      <c r="M2760" s="20"/>
      <c r="N2760" s="20"/>
    </row>
    <row r="2761" spans="1:14" x14ac:dyDescent="0.35">
      <c r="A2761" s="214" t="s">
        <v>2180</v>
      </c>
      <c r="B2761" s="214">
        <v>117674</v>
      </c>
      <c r="C2761" s="133" t="s">
        <v>2235</v>
      </c>
      <c r="D2761" s="133" t="s">
        <v>5904</v>
      </c>
      <c r="E2761" s="133" t="s">
        <v>5912</v>
      </c>
      <c r="F2761" s="133" t="s">
        <v>5915</v>
      </c>
      <c r="G2761" s="133">
        <v>11</v>
      </c>
      <c r="H2761" s="133">
        <v>8</v>
      </c>
      <c r="I2761" s="20"/>
      <c r="J2761" s="20"/>
      <c r="K2761" s="20"/>
      <c r="L2761" s="20"/>
      <c r="M2761" s="20"/>
      <c r="N2761" s="20"/>
    </row>
    <row r="2762" spans="1:14" x14ac:dyDescent="0.35">
      <c r="A2762" s="214" t="s">
        <v>2180</v>
      </c>
      <c r="B2762" s="214">
        <v>117676</v>
      </c>
      <c r="C2762" s="133" t="s">
        <v>2236</v>
      </c>
      <c r="D2762" s="133" t="s">
        <v>5904</v>
      </c>
      <c r="E2762" s="133" t="s">
        <v>5912</v>
      </c>
      <c r="F2762" s="133" t="s">
        <v>5915</v>
      </c>
      <c r="G2762" s="133">
        <v>0</v>
      </c>
      <c r="H2762" s="133">
        <v>0</v>
      </c>
      <c r="I2762" s="20"/>
      <c r="J2762" s="20"/>
      <c r="K2762" s="20"/>
      <c r="L2762" s="20"/>
      <c r="M2762" s="20"/>
      <c r="N2762" s="20"/>
    </row>
    <row r="2763" spans="1:14" x14ac:dyDescent="0.35">
      <c r="A2763" s="214" t="s">
        <v>2180</v>
      </c>
      <c r="B2763" s="214">
        <v>117679</v>
      </c>
      <c r="C2763" s="133" t="s">
        <v>2237</v>
      </c>
      <c r="D2763" s="133" t="s">
        <v>5904</v>
      </c>
      <c r="E2763" s="133" t="s">
        <v>5912</v>
      </c>
      <c r="F2763" s="133" t="s">
        <v>5915</v>
      </c>
      <c r="G2763" s="133">
        <v>5</v>
      </c>
      <c r="H2763" s="133">
        <v>7</v>
      </c>
      <c r="I2763" s="20"/>
      <c r="J2763" s="20"/>
      <c r="K2763" s="20"/>
      <c r="L2763" s="20"/>
      <c r="M2763" s="20"/>
      <c r="N2763" s="20"/>
    </row>
    <row r="2764" spans="1:14" x14ac:dyDescent="0.35">
      <c r="A2764" s="214" t="s">
        <v>2180</v>
      </c>
      <c r="B2764" s="214">
        <v>117680</v>
      </c>
      <c r="C2764" s="133" t="s">
        <v>2007</v>
      </c>
      <c r="D2764" s="133" t="s">
        <v>5904</v>
      </c>
      <c r="E2764" s="133" t="s">
        <v>5912</v>
      </c>
      <c r="F2764" s="133" t="s">
        <v>5915</v>
      </c>
      <c r="G2764" s="133">
        <v>5</v>
      </c>
      <c r="H2764" s="133">
        <v>6</v>
      </c>
      <c r="I2764" s="20"/>
      <c r="J2764" s="20"/>
      <c r="K2764" s="20"/>
      <c r="L2764" s="20"/>
      <c r="M2764" s="20"/>
      <c r="N2764" s="20"/>
    </row>
    <row r="2765" spans="1:14" x14ac:dyDescent="0.35">
      <c r="A2765" s="214" t="s">
        <v>2180</v>
      </c>
      <c r="B2765" s="214">
        <v>117681</v>
      </c>
      <c r="C2765" s="133" t="s">
        <v>2238</v>
      </c>
      <c r="D2765" s="133" t="s">
        <v>5904</v>
      </c>
      <c r="E2765" s="133" t="s">
        <v>5912</v>
      </c>
      <c r="F2765" s="133" t="s">
        <v>5915</v>
      </c>
      <c r="G2765" s="133">
        <v>6</v>
      </c>
      <c r="H2765" s="133">
        <v>11</v>
      </c>
      <c r="I2765" s="20"/>
      <c r="J2765" s="20"/>
      <c r="K2765" s="20"/>
      <c r="L2765" s="20"/>
      <c r="M2765" s="20"/>
      <c r="N2765" s="20"/>
    </row>
    <row r="2766" spans="1:14" x14ac:dyDescent="0.35">
      <c r="A2766" s="214" t="s">
        <v>2180</v>
      </c>
      <c r="B2766" s="214">
        <v>117682</v>
      </c>
      <c r="C2766" s="133" t="s">
        <v>497</v>
      </c>
      <c r="D2766" s="133" t="s">
        <v>5904</v>
      </c>
      <c r="E2766" s="133" t="s">
        <v>5912</v>
      </c>
      <c r="F2766" s="133" t="s">
        <v>5915</v>
      </c>
      <c r="G2766" s="133">
        <v>4</v>
      </c>
      <c r="H2766" s="133">
        <v>7</v>
      </c>
      <c r="I2766" s="20"/>
      <c r="J2766" s="20"/>
      <c r="K2766" s="20"/>
      <c r="L2766" s="20"/>
      <c r="M2766" s="20"/>
      <c r="N2766" s="20"/>
    </row>
    <row r="2767" spans="1:14" x14ac:dyDescent="0.35">
      <c r="A2767" s="214" t="s">
        <v>2180</v>
      </c>
      <c r="B2767" s="214">
        <v>117683</v>
      </c>
      <c r="C2767" s="133" t="s">
        <v>2239</v>
      </c>
      <c r="D2767" s="133" t="s">
        <v>5904</v>
      </c>
      <c r="E2767" s="133" t="s">
        <v>5912</v>
      </c>
      <c r="F2767" s="133" t="s">
        <v>5915</v>
      </c>
      <c r="G2767" s="133">
        <v>2</v>
      </c>
      <c r="H2767" s="133">
        <v>7</v>
      </c>
      <c r="I2767" s="20"/>
      <c r="J2767" s="20"/>
      <c r="K2767" s="20"/>
      <c r="L2767" s="20"/>
      <c r="M2767" s="20"/>
      <c r="N2767" s="20"/>
    </row>
    <row r="2768" spans="1:14" x14ac:dyDescent="0.35">
      <c r="A2768" s="214" t="s">
        <v>2180</v>
      </c>
      <c r="B2768" s="214">
        <v>117684</v>
      </c>
      <c r="C2768" s="133" t="s">
        <v>2240</v>
      </c>
      <c r="D2768" s="133" t="s">
        <v>5904</v>
      </c>
      <c r="E2768" s="133" t="s">
        <v>5912</v>
      </c>
      <c r="F2768" s="133" t="s">
        <v>5915</v>
      </c>
      <c r="G2768" s="133">
        <v>1</v>
      </c>
      <c r="H2768" s="133">
        <v>6</v>
      </c>
      <c r="I2768" s="20"/>
      <c r="J2768" s="20"/>
      <c r="K2768" s="20"/>
      <c r="L2768" s="20"/>
      <c r="M2768" s="20"/>
      <c r="N2768" s="20"/>
    </row>
    <row r="2769" spans="1:14" x14ac:dyDescent="0.35">
      <c r="A2769" s="214" t="s">
        <v>2180</v>
      </c>
      <c r="B2769" s="214">
        <v>117685</v>
      </c>
      <c r="C2769" s="133" t="s">
        <v>2241</v>
      </c>
      <c r="D2769" s="133" t="s">
        <v>5904</v>
      </c>
      <c r="E2769" s="133" t="s">
        <v>5912</v>
      </c>
      <c r="F2769" s="133" t="s">
        <v>5915</v>
      </c>
      <c r="G2769" s="133">
        <v>8</v>
      </c>
      <c r="H2769" s="133">
        <v>6</v>
      </c>
      <c r="I2769" s="20"/>
      <c r="J2769" s="20"/>
      <c r="K2769" s="20"/>
      <c r="L2769" s="20"/>
      <c r="M2769" s="20"/>
      <c r="N2769" s="20"/>
    </row>
    <row r="2770" spans="1:14" x14ac:dyDescent="0.35">
      <c r="A2770" s="214" t="s">
        <v>2180</v>
      </c>
      <c r="B2770" s="214">
        <v>117686</v>
      </c>
      <c r="C2770" s="133" t="s">
        <v>2242</v>
      </c>
      <c r="D2770" s="133" t="s">
        <v>5905</v>
      </c>
      <c r="E2770" s="133" t="s">
        <v>5912</v>
      </c>
      <c r="F2770" s="133" t="s">
        <v>5915</v>
      </c>
      <c r="G2770" s="133">
        <v>0</v>
      </c>
      <c r="H2770" s="133">
        <v>20</v>
      </c>
      <c r="I2770" s="20"/>
      <c r="J2770" s="20"/>
      <c r="K2770" s="20"/>
      <c r="L2770" s="20"/>
      <c r="M2770" s="20"/>
      <c r="N2770" s="20"/>
    </row>
    <row r="2771" spans="1:14" x14ac:dyDescent="0.35">
      <c r="A2771" s="214" t="s">
        <v>2180</v>
      </c>
      <c r="B2771" s="214">
        <v>117690</v>
      </c>
      <c r="C2771" s="133" t="s">
        <v>2243</v>
      </c>
      <c r="D2771" s="133" t="s">
        <v>5904</v>
      </c>
      <c r="E2771" s="133" t="s">
        <v>5912</v>
      </c>
      <c r="F2771" s="133" t="s">
        <v>5915</v>
      </c>
      <c r="G2771" s="133">
        <v>4</v>
      </c>
      <c r="H2771" s="133">
        <v>6</v>
      </c>
      <c r="I2771" s="20"/>
      <c r="J2771" s="20"/>
      <c r="K2771" s="20"/>
      <c r="L2771" s="20"/>
      <c r="M2771" s="20"/>
      <c r="N2771" s="20"/>
    </row>
    <row r="2772" spans="1:14" x14ac:dyDescent="0.35">
      <c r="A2772" s="214" t="s">
        <v>2180</v>
      </c>
      <c r="B2772" s="214">
        <v>117691</v>
      </c>
      <c r="C2772" s="133" t="s">
        <v>2244</v>
      </c>
      <c r="D2772" s="133" t="s">
        <v>5904</v>
      </c>
      <c r="E2772" s="133" t="s">
        <v>5912</v>
      </c>
      <c r="F2772" s="133" t="s">
        <v>5915</v>
      </c>
      <c r="G2772" s="133">
        <v>0</v>
      </c>
      <c r="H2772" s="133">
        <v>0</v>
      </c>
      <c r="I2772" s="20"/>
      <c r="J2772" s="20"/>
      <c r="K2772" s="20"/>
      <c r="L2772" s="20"/>
      <c r="M2772" s="20"/>
      <c r="N2772" s="20"/>
    </row>
    <row r="2773" spans="1:14" x14ac:dyDescent="0.35">
      <c r="A2773" s="214" t="s">
        <v>2180</v>
      </c>
      <c r="B2773" s="214">
        <v>130344</v>
      </c>
      <c r="C2773" s="133" t="s">
        <v>6181</v>
      </c>
      <c r="D2773" s="133" t="s">
        <v>5904</v>
      </c>
      <c r="E2773" s="133" t="s">
        <v>5906</v>
      </c>
      <c r="F2773" s="133" t="s">
        <v>5906</v>
      </c>
      <c r="G2773" s="133">
        <v>0</v>
      </c>
      <c r="H2773" s="133">
        <v>1</v>
      </c>
      <c r="I2773" s="20"/>
      <c r="J2773" s="20"/>
      <c r="K2773" s="20"/>
      <c r="L2773" s="20"/>
      <c r="M2773" s="20"/>
      <c r="N2773" s="20"/>
    </row>
    <row r="2774" spans="1:14" x14ac:dyDescent="0.35">
      <c r="A2774" s="214" t="s">
        <v>2180</v>
      </c>
      <c r="B2774" s="214">
        <v>130349</v>
      </c>
      <c r="C2774" s="133" t="s">
        <v>6182</v>
      </c>
      <c r="D2774" s="133" t="s">
        <v>5904</v>
      </c>
      <c r="E2774" s="133" t="s">
        <v>5906</v>
      </c>
      <c r="F2774" s="133" t="s">
        <v>5906</v>
      </c>
      <c r="G2774" s="133">
        <v>1</v>
      </c>
      <c r="H2774" s="133">
        <v>2</v>
      </c>
      <c r="I2774" s="20"/>
      <c r="J2774" s="20"/>
      <c r="K2774" s="20"/>
      <c r="L2774" s="20"/>
      <c r="M2774" s="20"/>
      <c r="N2774" s="20"/>
    </row>
    <row r="2775" spans="1:14" x14ac:dyDescent="0.35">
      <c r="A2775" s="214" t="s">
        <v>2180</v>
      </c>
      <c r="B2775" s="214">
        <v>130359</v>
      </c>
      <c r="C2775" s="133" t="s">
        <v>2245</v>
      </c>
      <c r="D2775" s="133" t="s">
        <v>5904</v>
      </c>
      <c r="E2775" s="133" t="s">
        <v>5906</v>
      </c>
      <c r="F2775" s="133" t="s">
        <v>5906</v>
      </c>
      <c r="G2775" s="133">
        <v>0</v>
      </c>
      <c r="H2775" s="133">
        <v>0</v>
      </c>
      <c r="I2775" s="20"/>
      <c r="J2775" s="20"/>
      <c r="K2775" s="20"/>
      <c r="L2775" s="20"/>
      <c r="M2775" s="20"/>
      <c r="N2775" s="20"/>
    </row>
    <row r="2776" spans="1:14" x14ac:dyDescent="0.35">
      <c r="A2776" s="214" t="s">
        <v>2180</v>
      </c>
      <c r="B2776" s="214">
        <v>130362</v>
      </c>
      <c r="C2776" s="133" t="s">
        <v>452</v>
      </c>
      <c r="D2776" s="133" t="s">
        <v>5904</v>
      </c>
      <c r="E2776" s="133" t="s">
        <v>5912</v>
      </c>
      <c r="F2776" s="133" t="s">
        <v>5915</v>
      </c>
      <c r="G2776" s="133">
        <v>0</v>
      </c>
      <c r="H2776" s="133">
        <v>0</v>
      </c>
      <c r="I2776" s="20"/>
      <c r="J2776" s="20"/>
      <c r="K2776" s="20"/>
      <c r="L2776" s="20"/>
      <c r="M2776" s="20"/>
      <c r="N2776" s="20"/>
    </row>
    <row r="2777" spans="1:14" x14ac:dyDescent="0.35">
      <c r="A2777" s="214" t="s">
        <v>2180</v>
      </c>
      <c r="B2777" s="214">
        <v>131100</v>
      </c>
      <c r="C2777" s="133" t="s">
        <v>2247</v>
      </c>
      <c r="D2777" s="133" t="s">
        <v>5904</v>
      </c>
      <c r="E2777" s="133" t="s">
        <v>5906</v>
      </c>
      <c r="F2777" s="133" t="s">
        <v>5906</v>
      </c>
      <c r="G2777" s="133">
        <v>0</v>
      </c>
      <c r="H2777" s="133">
        <v>0</v>
      </c>
      <c r="I2777" s="20"/>
      <c r="J2777" s="20"/>
      <c r="K2777" s="20"/>
      <c r="L2777" s="20"/>
      <c r="M2777" s="20"/>
      <c r="N2777" s="20"/>
    </row>
    <row r="2778" spans="1:14" x14ac:dyDescent="0.35">
      <c r="A2778" s="214" t="s">
        <v>2180</v>
      </c>
      <c r="B2778" s="214">
        <v>131319</v>
      </c>
      <c r="C2778" s="133" t="s">
        <v>2248</v>
      </c>
      <c r="D2778" s="133" t="s">
        <v>5904</v>
      </c>
      <c r="E2778" s="133" t="s">
        <v>5912</v>
      </c>
      <c r="F2778" s="133" t="s">
        <v>5915</v>
      </c>
      <c r="G2778" s="133">
        <v>0</v>
      </c>
      <c r="H2778" s="133">
        <v>0</v>
      </c>
      <c r="I2778" s="20"/>
      <c r="J2778" s="20"/>
      <c r="K2778" s="20"/>
      <c r="L2778" s="20"/>
      <c r="M2778" s="20"/>
      <c r="N2778" s="20"/>
    </row>
    <row r="2779" spans="1:14" x14ac:dyDescent="0.35">
      <c r="A2779" s="214" t="s">
        <v>2180</v>
      </c>
      <c r="B2779" s="214">
        <v>134087</v>
      </c>
      <c r="C2779" s="133" t="s">
        <v>2249</v>
      </c>
      <c r="D2779" s="133" t="s">
        <v>5904</v>
      </c>
      <c r="E2779" s="133" t="s">
        <v>5902</v>
      </c>
      <c r="F2779" s="133" t="s">
        <v>5903</v>
      </c>
      <c r="G2779" s="133">
        <v>0</v>
      </c>
      <c r="H2779" s="133">
        <v>0</v>
      </c>
      <c r="I2779" s="20"/>
      <c r="J2779" s="20"/>
      <c r="K2779" s="20"/>
      <c r="L2779" s="20"/>
      <c r="M2779" s="20"/>
      <c r="N2779" s="20"/>
    </row>
    <row r="2780" spans="1:14" x14ac:dyDescent="0.35">
      <c r="A2780" s="214" t="s">
        <v>2180</v>
      </c>
      <c r="B2780" s="214">
        <v>135596</v>
      </c>
      <c r="C2780" s="133" t="s">
        <v>2250</v>
      </c>
      <c r="D2780" s="133" t="s">
        <v>5904</v>
      </c>
      <c r="E2780" s="133" t="s">
        <v>5902</v>
      </c>
      <c r="F2780" s="133" t="s">
        <v>5903</v>
      </c>
      <c r="G2780" s="133">
        <v>0</v>
      </c>
      <c r="H2780" s="133">
        <v>0</v>
      </c>
      <c r="I2780" s="20"/>
      <c r="J2780" s="20"/>
      <c r="K2780" s="20"/>
      <c r="L2780" s="20"/>
      <c r="M2780" s="20"/>
      <c r="N2780" s="20"/>
    </row>
    <row r="2781" spans="1:14" x14ac:dyDescent="0.35">
      <c r="A2781" s="214" t="s">
        <v>2180</v>
      </c>
      <c r="B2781" s="214">
        <v>135876</v>
      </c>
      <c r="C2781" s="133" t="s">
        <v>7097</v>
      </c>
      <c r="D2781" s="133" t="s">
        <v>5904</v>
      </c>
      <c r="E2781" s="133" t="s">
        <v>5907</v>
      </c>
      <c r="F2781" s="133" t="s">
        <v>5908</v>
      </c>
      <c r="G2781" s="133">
        <v>108</v>
      </c>
      <c r="H2781" s="133">
        <v>102</v>
      </c>
      <c r="I2781" s="20"/>
      <c r="J2781" s="20"/>
      <c r="K2781" s="20"/>
      <c r="L2781" s="20"/>
      <c r="M2781" s="20"/>
      <c r="N2781" s="20"/>
    </row>
    <row r="2782" spans="1:14" x14ac:dyDescent="0.35">
      <c r="A2782" s="214" t="s">
        <v>2180</v>
      </c>
      <c r="B2782" s="214">
        <v>135890</v>
      </c>
      <c r="C2782" s="133" t="s">
        <v>2251</v>
      </c>
      <c r="D2782" s="133" t="s">
        <v>5904</v>
      </c>
      <c r="E2782" s="133" t="s">
        <v>5906</v>
      </c>
      <c r="F2782" s="133" t="s">
        <v>5906</v>
      </c>
      <c r="G2782" s="133">
        <v>0</v>
      </c>
      <c r="H2782" s="133">
        <v>0</v>
      </c>
      <c r="I2782" s="20"/>
      <c r="J2782" s="20"/>
      <c r="K2782" s="20"/>
      <c r="L2782" s="20"/>
      <c r="M2782" s="20"/>
      <c r="N2782" s="20"/>
    </row>
    <row r="2783" spans="1:14" x14ac:dyDescent="0.35">
      <c r="A2783" s="214" t="s">
        <v>2180</v>
      </c>
      <c r="B2783" s="214">
        <v>136247</v>
      </c>
      <c r="C2783" s="133" t="s">
        <v>2252</v>
      </c>
      <c r="D2783" s="133" t="s">
        <v>5904</v>
      </c>
      <c r="E2783" s="133" t="s">
        <v>5906</v>
      </c>
      <c r="F2783" s="133" t="s">
        <v>5906</v>
      </c>
      <c r="G2783" s="133">
        <v>0</v>
      </c>
      <c r="H2783" s="133">
        <v>0</v>
      </c>
      <c r="I2783" s="20"/>
      <c r="J2783" s="20"/>
      <c r="K2783" s="20"/>
      <c r="L2783" s="20"/>
      <c r="M2783" s="20"/>
      <c r="N2783" s="20"/>
    </row>
    <row r="2784" spans="1:14" x14ac:dyDescent="0.35">
      <c r="A2784" s="214" t="s">
        <v>2180</v>
      </c>
      <c r="B2784" s="214">
        <v>136276</v>
      </c>
      <c r="C2784" s="133" t="s">
        <v>2253</v>
      </c>
      <c r="D2784" s="133" t="s">
        <v>5905</v>
      </c>
      <c r="E2784" s="133" t="s">
        <v>5907</v>
      </c>
      <c r="F2784" s="133" t="s">
        <v>5917</v>
      </c>
      <c r="G2784" s="133">
        <v>0</v>
      </c>
      <c r="H2784" s="133">
        <v>225</v>
      </c>
      <c r="I2784" s="20"/>
      <c r="J2784" s="20"/>
      <c r="K2784" s="20"/>
      <c r="L2784" s="20"/>
      <c r="M2784" s="20"/>
      <c r="N2784" s="20"/>
    </row>
    <row r="2785" spans="1:14" x14ac:dyDescent="0.35">
      <c r="A2785" s="214" t="s">
        <v>2180</v>
      </c>
      <c r="B2785" s="214">
        <v>136289</v>
      </c>
      <c r="C2785" s="133" t="s">
        <v>2254</v>
      </c>
      <c r="D2785" s="133" t="s">
        <v>5901</v>
      </c>
      <c r="E2785" s="133" t="s">
        <v>5907</v>
      </c>
      <c r="F2785" s="133" t="s">
        <v>5917</v>
      </c>
      <c r="G2785" s="133">
        <v>210</v>
      </c>
      <c r="H2785" s="133">
        <v>0</v>
      </c>
      <c r="I2785" s="20"/>
      <c r="J2785" s="20"/>
      <c r="K2785" s="20"/>
      <c r="L2785" s="20"/>
      <c r="M2785" s="20"/>
      <c r="N2785" s="20"/>
    </row>
    <row r="2786" spans="1:14" x14ac:dyDescent="0.35">
      <c r="A2786" s="214" t="s">
        <v>2180</v>
      </c>
      <c r="B2786" s="214">
        <v>136396</v>
      </c>
      <c r="C2786" s="133" t="s">
        <v>2255</v>
      </c>
      <c r="D2786" s="133" t="s">
        <v>5904</v>
      </c>
      <c r="E2786" s="133" t="s">
        <v>5907</v>
      </c>
      <c r="F2786" s="133" t="s">
        <v>5917</v>
      </c>
      <c r="G2786" s="133">
        <v>120</v>
      </c>
      <c r="H2786" s="133">
        <v>96</v>
      </c>
      <c r="I2786" s="20"/>
      <c r="J2786" s="20"/>
      <c r="K2786" s="20"/>
      <c r="L2786" s="20"/>
      <c r="M2786" s="20"/>
      <c r="N2786" s="20"/>
    </row>
    <row r="2787" spans="1:14" x14ac:dyDescent="0.35">
      <c r="A2787" s="214" t="s">
        <v>2180</v>
      </c>
      <c r="B2787" s="214">
        <v>136482</v>
      </c>
      <c r="C2787" s="133" t="s">
        <v>2256</v>
      </c>
      <c r="D2787" s="133" t="s">
        <v>5904</v>
      </c>
      <c r="E2787" s="133" t="s">
        <v>5907</v>
      </c>
      <c r="F2787" s="133" t="s">
        <v>5917</v>
      </c>
      <c r="G2787" s="133">
        <v>63</v>
      </c>
      <c r="H2787" s="133">
        <v>66</v>
      </c>
      <c r="I2787" s="20"/>
      <c r="J2787" s="20"/>
      <c r="K2787" s="20"/>
      <c r="L2787" s="20"/>
      <c r="M2787" s="20"/>
      <c r="N2787" s="20"/>
    </row>
    <row r="2788" spans="1:14" x14ac:dyDescent="0.35">
      <c r="A2788" s="214" t="s">
        <v>2180</v>
      </c>
      <c r="B2788" s="214">
        <v>136554</v>
      </c>
      <c r="C2788" s="133" t="s">
        <v>2257</v>
      </c>
      <c r="D2788" s="133" t="s">
        <v>5904</v>
      </c>
      <c r="E2788" s="133" t="s">
        <v>5907</v>
      </c>
      <c r="F2788" s="133" t="s">
        <v>5917</v>
      </c>
      <c r="G2788" s="133">
        <v>99</v>
      </c>
      <c r="H2788" s="133">
        <v>106</v>
      </c>
      <c r="I2788" s="20"/>
      <c r="J2788" s="20"/>
      <c r="K2788" s="20"/>
      <c r="L2788" s="20"/>
      <c r="M2788" s="20"/>
      <c r="N2788" s="20"/>
    </row>
    <row r="2789" spans="1:14" x14ac:dyDescent="0.35">
      <c r="A2789" s="214" t="s">
        <v>2180</v>
      </c>
      <c r="B2789" s="214">
        <v>136606</v>
      </c>
      <c r="C2789" s="133" t="s">
        <v>2258</v>
      </c>
      <c r="D2789" s="133" t="s">
        <v>5904</v>
      </c>
      <c r="E2789" s="133" t="s">
        <v>5907</v>
      </c>
      <c r="F2789" s="133" t="s">
        <v>5917</v>
      </c>
      <c r="G2789" s="133">
        <v>114</v>
      </c>
      <c r="H2789" s="133">
        <v>112</v>
      </c>
      <c r="I2789" s="20"/>
      <c r="J2789" s="20"/>
      <c r="K2789" s="20"/>
      <c r="L2789" s="20"/>
      <c r="M2789" s="20"/>
      <c r="N2789" s="20"/>
    </row>
    <row r="2790" spans="1:14" x14ac:dyDescent="0.35">
      <c r="A2790" s="214" t="s">
        <v>2180</v>
      </c>
      <c r="B2790" s="214">
        <v>136607</v>
      </c>
      <c r="C2790" s="133" t="s">
        <v>2259</v>
      </c>
      <c r="D2790" s="133" t="s">
        <v>5904</v>
      </c>
      <c r="E2790" s="133" t="s">
        <v>5907</v>
      </c>
      <c r="F2790" s="133" t="s">
        <v>5917</v>
      </c>
      <c r="G2790" s="133">
        <v>112</v>
      </c>
      <c r="H2790" s="133">
        <v>118</v>
      </c>
      <c r="I2790" s="20"/>
      <c r="J2790" s="20"/>
      <c r="K2790" s="20"/>
      <c r="L2790" s="20"/>
      <c r="M2790" s="20"/>
      <c r="N2790" s="20"/>
    </row>
    <row r="2791" spans="1:14" x14ac:dyDescent="0.35">
      <c r="A2791" s="214" t="s">
        <v>2180</v>
      </c>
      <c r="B2791" s="214">
        <v>136608</v>
      </c>
      <c r="C2791" s="133" t="s">
        <v>2260</v>
      </c>
      <c r="D2791" s="133" t="s">
        <v>5904</v>
      </c>
      <c r="E2791" s="133" t="s">
        <v>5907</v>
      </c>
      <c r="F2791" s="133" t="s">
        <v>5917</v>
      </c>
      <c r="G2791" s="133">
        <v>105</v>
      </c>
      <c r="H2791" s="133">
        <v>105</v>
      </c>
      <c r="I2791" s="20"/>
      <c r="J2791" s="20"/>
      <c r="K2791" s="20"/>
      <c r="L2791" s="20"/>
      <c r="M2791" s="20"/>
      <c r="N2791" s="20"/>
    </row>
    <row r="2792" spans="1:14" x14ac:dyDescent="0.35">
      <c r="A2792" s="214" t="s">
        <v>2180</v>
      </c>
      <c r="B2792" s="214">
        <v>136609</v>
      </c>
      <c r="C2792" s="133" t="s">
        <v>2261</v>
      </c>
      <c r="D2792" s="133" t="s">
        <v>5904</v>
      </c>
      <c r="E2792" s="133" t="s">
        <v>5907</v>
      </c>
      <c r="F2792" s="133" t="s">
        <v>5917</v>
      </c>
      <c r="G2792" s="133">
        <v>100</v>
      </c>
      <c r="H2792" s="133">
        <v>140</v>
      </c>
      <c r="I2792" s="20"/>
      <c r="J2792" s="20"/>
      <c r="K2792" s="20"/>
      <c r="L2792" s="20"/>
      <c r="M2792" s="20"/>
      <c r="N2792" s="20"/>
    </row>
    <row r="2793" spans="1:14" x14ac:dyDescent="0.35">
      <c r="A2793" s="214" t="s">
        <v>2180</v>
      </c>
      <c r="B2793" s="214">
        <v>136877</v>
      </c>
      <c r="C2793" s="133" t="s">
        <v>2262</v>
      </c>
      <c r="D2793" s="133" t="s">
        <v>5904</v>
      </c>
      <c r="E2793" s="133" t="s">
        <v>5907</v>
      </c>
      <c r="F2793" s="133" t="s">
        <v>5917</v>
      </c>
      <c r="G2793" s="133">
        <v>142</v>
      </c>
      <c r="H2793" s="133">
        <v>128</v>
      </c>
      <c r="I2793" s="20"/>
      <c r="J2793" s="20"/>
      <c r="K2793" s="20"/>
      <c r="L2793" s="20"/>
      <c r="M2793" s="20"/>
      <c r="N2793" s="20"/>
    </row>
    <row r="2794" spans="1:14" x14ac:dyDescent="0.35">
      <c r="A2794" s="214" t="s">
        <v>2180</v>
      </c>
      <c r="B2794" s="214">
        <v>136899</v>
      </c>
      <c r="C2794" s="133" t="s">
        <v>2263</v>
      </c>
      <c r="D2794" s="133" t="s">
        <v>5904</v>
      </c>
      <c r="E2794" s="133" t="s">
        <v>5907</v>
      </c>
      <c r="F2794" s="133" t="s">
        <v>5917</v>
      </c>
      <c r="G2794" s="133">
        <v>93</v>
      </c>
      <c r="H2794" s="133">
        <v>115</v>
      </c>
      <c r="I2794" s="20"/>
      <c r="J2794" s="20"/>
      <c r="K2794" s="20"/>
      <c r="L2794" s="20"/>
      <c r="M2794" s="20"/>
      <c r="N2794" s="20"/>
    </row>
    <row r="2795" spans="1:14" x14ac:dyDescent="0.35">
      <c r="A2795" s="214" t="s">
        <v>2180</v>
      </c>
      <c r="B2795" s="214">
        <v>136901</v>
      </c>
      <c r="C2795" s="133" t="s">
        <v>2264</v>
      </c>
      <c r="D2795" s="133" t="s">
        <v>5904</v>
      </c>
      <c r="E2795" s="133" t="s">
        <v>5907</v>
      </c>
      <c r="F2795" s="133" t="s">
        <v>5917</v>
      </c>
      <c r="G2795" s="133">
        <v>113</v>
      </c>
      <c r="H2795" s="133">
        <v>126</v>
      </c>
      <c r="I2795" s="20"/>
      <c r="J2795" s="20"/>
      <c r="K2795" s="20"/>
      <c r="L2795" s="20"/>
      <c r="M2795" s="20"/>
      <c r="N2795" s="20"/>
    </row>
    <row r="2796" spans="1:14" x14ac:dyDescent="0.35">
      <c r="A2796" s="214" t="s">
        <v>2180</v>
      </c>
      <c r="B2796" s="214">
        <v>136922</v>
      </c>
      <c r="C2796" s="133" t="s">
        <v>2265</v>
      </c>
      <c r="D2796" s="133" t="s">
        <v>5904</v>
      </c>
      <c r="E2796" s="133" t="s">
        <v>5907</v>
      </c>
      <c r="F2796" s="133" t="s">
        <v>5917</v>
      </c>
      <c r="G2796" s="133">
        <v>65</v>
      </c>
      <c r="H2796" s="133">
        <v>90</v>
      </c>
      <c r="I2796" s="20"/>
      <c r="J2796" s="20"/>
      <c r="K2796" s="20"/>
      <c r="L2796" s="20"/>
      <c r="M2796" s="20"/>
      <c r="N2796" s="20"/>
    </row>
    <row r="2797" spans="1:14" x14ac:dyDescent="0.35">
      <c r="A2797" s="214" t="s">
        <v>2180</v>
      </c>
      <c r="B2797" s="214">
        <v>136973</v>
      </c>
      <c r="C2797" s="133" t="s">
        <v>2266</v>
      </c>
      <c r="D2797" s="133" t="s">
        <v>5904</v>
      </c>
      <c r="E2797" s="133" t="s">
        <v>5907</v>
      </c>
      <c r="F2797" s="133" t="s">
        <v>5917</v>
      </c>
      <c r="G2797" s="133">
        <v>103</v>
      </c>
      <c r="H2797" s="133">
        <v>93</v>
      </c>
      <c r="I2797" s="20"/>
      <c r="J2797" s="20"/>
      <c r="K2797" s="20"/>
      <c r="L2797" s="20"/>
      <c r="M2797" s="20"/>
      <c r="N2797" s="20"/>
    </row>
    <row r="2798" spans="1:14" x14ac:dyDescent="0.35">
      <c r="A2798" s="214" t="s">
        <v>2180</v>
      </c>
      <c r="B2798" s="214">
        <v>137002</v>
      </c>
      <c r="C2798" s="133" t="s">
        <v>2267</v>
      </c>
      <c r="D2798" s="133" t="s">
        <v>5904</v>
      </c>
      <c r="E2798" s="133" t="s">
        <v>5907</v>
      </c>
      <c r="F2798" s="133" t="s">
        <v>5917</v>
      </c>
      <c r="G2798" s="133">
        <v>0</v>
      </c>
      <c r="H2798" s="133">
        <v>0</v>
      </c>
      <c r="I2798" s="20"/>
      <c r="J2798" s="20"/>
      <c r="K2798" s="20"/>
      <c r="L2798" s="20"/>
      <c r="M2798" s="20"/>
      <c r="N2798" s="20"/>
    </row>
    <row r="2799" spans="1:14" x14ac:dyDescent="0.35">
      <c r="A2799" s="214" t="s">
        <v>2180</v>
      </c>
      <c r="B2799" s="214">
        <v>137038</v>
      </c>
      <c r="C2799" s="133" t="s">
        <v>2268</v>
      </c>
      <c r="D2799" s="133" t="s">
        <v>5905</v>
      </c>
      <c r="E2799" s="133" t="s">
        <v>5907</v>
      </c>
      <c r="F2799" s="133" t="s">
        <v>5917</v>
      </c>
      <c r="G2799" s="133">
        <v>0</v>
      </c>
      <c r="H2799" s="133">
        <v>153</v>
      </c>
      <c r="I2799" s="20"/>
      <c r="J2799" s="20"/>
      <c r="K2799" s="20"/>
      <c r="L2799" s="20"/>
      <c r="M2799" s="20"/>
      <c r="N2799" s="20"/>
    </row>
    <row r="2800" spans="1:14" x14ac:dyDescent="0.35">
      <c r="A2800" s="214" t="s">
        <v>2180</v>
      </c>
      <c r="B2800" s="214">
        <v>137090</v>
      </c>
      <c r="C2800" s="133" t="s">
        <v>2269</v>
      </c>
      <c r="D2800" s="133" t="s">
        <v>5904</v>
      </c>
      <c r="E2800" s="133" t="s">
        <v>5907</v>
      </c>
      <c r="F2800" s="133" t="s">
        <v>5917</v>
      </c>
      <c r="G2800" s="133">
        <v>85</v>
      </c>
      <c r="H2800" s="133">
        <v>131</v>
      </c>
      <c r="I2800" s="20"/>
      <c r="J2800" s="20"/>
      <c r="K2800" s="20"/>
      <c r="L2800" s="20"/>
      <c r="M2800" s="20"/>
      <c r="N2800" s="20"/>
    </row>
    <row r="2801" spans="1:14" x14ac:dyDescent="0.35">
      <c r="A2801" s="214" t="s">
        <v>2180</v>
      </c>
      <c r="B2801" s="214">
        <v>137110</v>
      </c>
      <c r="C2801" s="133" t="s">
        <v>2270</v>
      </c>
      <c r="D2801" s="133" t="s">
        <v>5904</v>
      </c>
      <c r="E2801" s="133" t="s">
        <v>5907</v>
      </c>
      <c r="F2801" s="133" t="s">
        <v>5917</v>
      </c>
      <c r="G2801" s="133">
        <v>109</v>
      </c>
      <c r="H2801" s="133">
        <v>131</v>
      </c>
      <c r="I2801" s="20"/>
      <c r="J2801" s="20"/>
      <c r="K2801" s="20"/>
      <c r="L2801" s="20"/>
      <c r="M2801" s="20"/>
      <c r="N2801" s="20"/>
    </row>
    <row r="2802" spans="1:14" x14ac:dyDescent="0.35">
      <c r="A2802" s="214" t="s">
        <v>2180</v>
      </c>
      <c r="B2802" s="214">
        <v>137156</v>
      </c>
      <c r="C2802" s="133" t="s">
        <v>2271</v>
      </c>
      <c r="D2802" s="133" t="s">
        <v>5904</v>
      </c>
      <c r="E2802" s="133" t="s">
        <v>5907</v>
      </c>
      <c r="F2802" s="133" t="s">
        <v>5917</v>
      </c>
      <c r="G2802" s="133">
        <v>119</v>
      </c>
      <c r="H2802" s="133">
        <v>122</v>
      </c>
      <c r="I2802" s="20"/>
      <c r="J2802" s="20"/>
      <c r="K2802" s="20"/>
      <c r="L2802" s="20"/>
      <c r="M2802" s="20"/>
      <c r="N2802" s="20"/>
    </row>
    <row r="2803" spans="1:14" x14ac:dyDescent="0.35">
      <c r="A2803" s="214" t="s">
        <v>2180</v>
      </c>
      <c r="B2803" s="214">
        <v>137224</v>
      </c>
      <c r="C2803" s="133" t="s">
        <v>2272</v>
      </c>
      <c r="D2803" s="133" t="s">
        <v>5904</v>
      </c>
      <c r="E2803" s="133" t="s">
        <v>5907</v>
      </c>
      <c r="F2803" s="133" t="s">
        <v>5917</v>
      </c>
      <c r="G2803" s="133">
        <v>47</v>
      </c>
      <c r="H2803" s="133">
        <v>51</v>
      </c>
      <c r="I2803" s="20"/>
      <c r="J2803" s="20"/>
      <c r="K2803" s="20"/>
      <c r="L2803" s="20"/>
      <c r="M2803" s="20"/>
      <c r="N2803" s="20"/>
    </row>
    <row r="2804" spans="1:14" x14ac:dyDescent="0.35">
      <c r="A2804" s="214" t="s">
        <v>2180</v>
      </c>
      <c r="B2804" s="214">
        <v>137270</v>
      </c>
      <c r="C2804" s="133" t="s">
        <v>2273</v>
      </c>
      <c r="D2804" s="133" t="s">
        <v>5904</v>
      </c>
      <c r="E2804" s="133" t="s">
        <v>5907</v>
      </c>
      <c r="F2804" s="133" t="s">
        <v>5917</v>
      </c>
      <c r="G2804" s="133">
        <v>95</v>
      </c>
      <c r="H2804" s="133">
        <v>101</v>
      </c>
      <c r="I2804" s="20"/>
      <c r="J2804" s="20"/>
      <c r="K2804" s="20"/>
      <c r="L2804" s="20"/>
      <c r="M2804" s="20"/>
      <c r="N2804" s="20"/>
    </row>
    <row r="2805" spans="1:14" x14ac:dyDescent="0.35">
      <c r="A2805" s="214" t="s">
        <v>2180</v>
      </c>
      <c r="B2805" s="214">
        <v>137288</v>
      </c>
      <c r="C2805" s="133" t="s">
        <v>2274</v>
      </c>
      <c r="D2805" s="133" t="s">
        <v>5901</v>
      </c>
      <c r="E2805" s="133" t="s">
        <v>5907</v>
      </c>
      <c r="F2805" s="133" t="s">
        <v>5917</v>
      </c>
      <c r="G2805" s="133">
        <v>210</v>
      </c>
      <c r="H2805" s="133">
        <v>0</v>
      </c>
      <c r="I2805" s="20"/>
      <c r="J2805" s="20"/>
      <c r="K2805" s="20"/>
      <c r="L2805" s="20"/>
      <c r="M2805" s="20"/>
      <c r="N2805" s="20"/>
    </row>
    <row r="2806" spans="1:14" x14ac:dyDescent="0.35">
      <c r="A2806" s="214" t="s">
        <v>2180</v>
      </c>
      <c r="B2806" s="214">
        <v>137339</v>
      </c>
      <c r="C2806" s="133" t="s">
        <v>2275</v>
      </c>
      <c r="D2806" s="133" t="s">
        <v>5901</v>
      </c>
      <c r="E2806" s="133" t="s">
        <v>5907</v>
      </c>
      <c r="F2806" s="133" t="s">
        <v>5917</v>
      </c>
      <c r="G2806" s="133">
        <v>238</v>
      </c>
      <c r="H2806" s="133">
        <v>0</v>
      </c>
      <c r="I2806" s="20"/>
      <c r="J2806" s="20"/>
      <c r="K2806" s="20"/>
      <c r="L2806" s="20"/>
      <c r="M2806" s="20"/>
      <c r="N2806" s="20"/>
    </row>
    <row r="2807" spans="1:14" x14ac:dyDescent="0.35">
      <c r="A2807" s="214" t="s">
        <v>2180</v>
      </c>
      <c r="B2807" s="214">
        <v>137532</v>
      </c>
      <c r="C2807" s="133" t="s">
        <v>7098</v>
      </c>
      <c r="D2807" s="133" t="s">
        <v>5904</v>
      </c>
      <c r="E2807" s="133" t="s">
        <v>5907</v>
      </c>
      <c r="F2807" s="133" t="s">
        <v>5917</v>
      </c>
      <c r="G2807" s="133">
        <v>123</v>
      </c>
      <c r="H2807" s="133">
        <v>119</v>
      </c>
      <c r="I2807" s="20"/>
      <c r="J2807" s="20"/>
      <c r="K2807" s="20"/>
      <c r="L2807" s="20"/>
      <c r="M2807" s="20"/>
      <c r="N2807" s="20"/>
    </row>
    <row r="2808" spans="1:14" x14ac:dyDescent="0.35">
      <c r="A2808" s="214" t="s">
        <v>2180</v>
      </c>
      <c r="B2808" s="214">
        <v>137637</v>
      </c>
      <c r="C2808" s="133" t="s">
        <v>2276</v>
      </c>
      <c r="D2808" s="133" t="s">
        <v>5904</v>
      </c>
      <c r="E2808" s="133" t="s">
        <v>5907</v>
      </c>
      <c r="F2808" s="133" t="s">
        <v>5917</v>
      </c>
      <c r="G2808" s="133">
        <v>94</v>
      </c>
      <c r="H2808" s="133">
        <v>142</v>
      </c>
      <c r="I2808" s="20"/>
      <c r="J2808" s="20"/>
      <c r="K2808" s="20"/>
      <c r="L2808" s="20"/>
      <c r="M2808" s="20"/>
      <c r="N2808" s="20"/>
    </row>
    <row r="2809" spans="1:14" x14ac:dyDescent="0.35">
      <c r="A2809" s="214" t="s">
        <v>2180</v>
      </c>
      <c r="B2809" s="214">
        <v>137656</v>
      </c>
      <c r="C2809" s="133" t="s">
        <v>6555</v>
      </c>
      <c r="D2809" s="133" t="s">
        <v>5904</v>
      </c>
      <c r="E2809" s="133" t="s">
        <v>5907</v>
      </c>
      <c r="F2809" s="133" t="s">
        <v>5917</v>
      </c>
      <c r="G2809" s="133">
        <v>75</v>
      </c>
      <c r="H2809" s="133">
        <v>88</v>
      </c>
      <c r="I2809" s="20"/>
      <c r="J2809" s="20"/>
      <c r="K2809" s="20"/>
      <c r="L2809" s="20"/>
      <c r="M2809" s="20"/>
      <c r="N2809" s="20"/>
    </row>
    <row r="2810" spans="1:14" x14ac:dyDescent="0.35">
      <c r="A2810" s="214" t="s">
        <v>2180</v>
      </c>
      <c r="B2810" s="214">
        <v>137757</v>
      </c>
      <c r="C2810" s="133" t="s">
        <v>2277</v>
      </c>
      <c r="D2810" s="133" t="s">
        <v>5901</v>
      </c>
      <c r="E2810" s="133" t="s">
        <v>5907</v>
      </c>
      <c r="F2810" s="133" t="s">
        <v>5917</v>
      </c>
      <c r="G2810" s="133">
        <v>149</v>
      </c>
      <c r="H2810" s="133">
        <v>0</v>
      </c>
      <c r="I2810" s="20"/>
      <c r="J2810" s="20"/>
      <c r="K2810" s="20"/>
      <c r="L2810" s="20"/>
      <c r="M2810" s="20"/>
      <c r="N2810" s="20"/>
    </row>
    <row r="2811" spans="1:14" x14ac:dyDescent="0.35">
      <c r="A2811" s="214" t="s">
        <v>2180</v>
      </c>
      <c r="B2811" s="214">
        <v>137847</v>
      </c>
      <c r="C2811" s="133" t="s">
        <v>2278</v>
      </c>
      <c r="D2811" s="133" t="s">
        <v>5904</v>
      </c>
      <c r="E2811" s="133" t="s">
        <v>5907</v>
      </c>
      <c r="F2811" s="133" t="s">
        <v>5917</v>
      </c>
      <c r="G2811" s="133">
        <v>79</v>
      </c>
      <c r="H2811" s="133">
        <v>84</v>
      </c>
      <c r="I2811" s="20"/>
      <c r="J2811" s="20"/>
      <c r="K2811" s="20"/>
      <c r="L2811" s="20"/>
      <c r="M2811" s="20"/>
      <c r="N2811" s="20"/>
    </row>
    <row r="2812" spans="1:14" x14ac:dyDescent="0.35">
      <c r="A2812" s="214" t="s">
        <v>2180</v>
      </c>
      <c r="B2812" s="214">
        <v>137872</v>
      </c>
      <c r="C2812" s="133" t="s">
        <v>2279</v>
      </c>
      <c r="D2812" s="133" t="s">
        <v>5904</v>
      </c>
      <c r="E2812" s="133" t="s">
        <v>5907</v>
      </c>
      <c r="F2812" s="133" t="s">
        <v>5917</v>
      </c>
      <c r="G2812" s="133">
        <v>93</v>
      </c>
      <c r="H2812" s="133">
        <v>103</v>
      </c>
      <c r="I2812" s="20"/>
      <c r="J2812" s="20"/>
      <c r="K2812" s="20"/>
      <c r="L2812" s="20"/>
      <c r="M2812" s="20"/>
      <c r="N2812" s="20"/>
    </row>
    <row r="2813" spans="1:14" x14ac:dyDescent="0.35">
      <c r="A2813" s="214" t="s">
        <v>2180</v>
      </c>
      <c r="B2813" s="214">
        <v>137895</v>
      </c>
      <c r="C2813" s="133" t="s">
        <v>7099</v>
      </c>
      <c r="D2813" s="133" t="s">
        <v>5904</v>
      </c>
      <c r="E2813" s="133" t="s">
        <v>5907</v>
      </c>
      <c r="F2813" s="133" t="s">
        <v>5917</v>
      </c>
      <c r="G2813" s="133">
        <v>117</v>
      </c>
      <c r="H2813" s="133">
        <v>125</v>
      </c>
      <c r="I2813" s="20"/>
      <c r="J2813" s="20"/>
      <c r="K2813" s="20"/>
      <c r="L2813" s="20"/>
      <c r="M2813" s="20"/>
      <c r="N2813" s="20"/>
    </row>
    <row r="2814" spans="1:14" x14ac:dyDescent="0.35">
      <c r="A2814" s="214" t="s">
        <v>2180</v>
      </c>
      <c r="B2814" s="214">
        <v>137914</v>
      </c>
      <c r="C2814" s="133" t="s">
        <v>2280</v>
      </c>
      <c r="D2814" s="133" t="s">
        <v>5904</v>
      </c>
      <c r="E2814" s="133" t="s">
        <v>5907</v>
      </c>
      <c r="F2814" s="133" t="s">
        <v>5917</v>
      </c>
      <c r="G2814" s="133">
        <v>102</v>
      </c>
      <c r="H2814" s="133">
        <v>117</v>
      </c>
      <c r="I2814" s="20"/>
      <c r="J2814" s="20"/>
      <c r="K2814" s="20"/>
      <c r="L2814" s="20"/>
      <c r="M2814" s="20"/>
      <c r="N2814" s="20"/>
    </row>
    <row r="2815" spans="1:14" x14ac:dyDescent="0.35">
      <c r="A2815" s="214" t="s">
        <v>2180</v>
      </c>
      <c r="B2815" s="214">
        <v>137922</v>
      </c>
      <c r="C2815" s="133" t="s">
        <v>2281</v>
      </c>
      <c r="D2815" s="133" t="s">
        <v>5904</v>
      </c>
      <c r="E2815" s="133" t="s">
        <v>5907</v>
      </c>
      <c r="F2815" s="133" t="s">
        <v>5917</v>
      </c>
      <c r="G2815" s="133">
        <v>89</v>
      </c>
      <c r="H2815" s="133">
        <v>92</v>
      </c>
      <c r="I2815" s="20"/>
      <c r="J2815" s="20"/>
      <c r="K2815" s="20"/>
      <c r="L2815" s="20"/>
      <c r="M2815" s="20"/>
      <c r="N2815" s="20"/>
    </row>
    <row r="2816" spans="1:14" x14ac:dyDescent="0.35">
      <c r="A2816" s="214" t="s">
        <v>2180</v>
      </c>
      <c r="B2816" s="214">
        <v>137938</v>
      </c>
      <c r="C2816" s="133" t="s">
        <v>2282</v>
      </c>
      <c r="D2816" s="133" t="s">
        <v>5904</v>
      </c>
      <c r="E2816" s="133" t="s">
        <v>5907</v>
      </c>
      <c r="F2816" s="133" t="s">
        <v>5917</v>
      </c>
      <c r="G2816" s="133">
        <v>73</v>
      </c>
      <c r="H2816" s="133">
        <v>113</v>
      </c>
      <c r="I2816" s="20"/>
      <c r="J2816" s="20"/>
      <c r="K2816" s="20"/>
      <c r="L2816" s="20"/>
      <c r="M2816" s="20"/>
      <c r="N2816" s="20"/>
    </row>
    <row r="2817" spans="1:14" x14ac:dyDescent="0.35">
      <c r="A2817" s="214" t="s">
        <v>2180</v>
      </c>
      <c r="B2817" s="214">
        <v>137985</v>
      </c>
      <c r="C2817" s="133" t="s">
        <v>2283</v>
      </c>
      <c r="D2817" s="133" t="s">
        <v>5901</v>
      </c>
      <c r="E2817" s="133" t="s">
        <v>5907</v>
      </c>
      <c r="F2817" s="133" t="s">
        <v>5917</v>
      </c>
      <c r="G2817" s="133">
        <v>180</v>
      </c>
      <c r="H2817" s="133">
        <v>0</v>
      </c>
      <c r="I2817" s="20"/>
      <c r="J2817" s="20"/>
      <c r="K2817" s="20"/>
      <c r="L2817" s="20"/>
      <c r="M2817" s="20"/>
      <c r="N2817" s="20"/>
    </row>
    <row r="2818" spans="1:14" x14ac:dyDescent="0.35">
      <c r="A2818" s="214" t="s">
        <v>2180</v>
      </c>
      <c r="B2818" s="214">
        <v>137997</v>
      </c>
      <c r="C2818" s="133" t="s">
        <v>2284</v>
      </c>
      <c r="D2818" s="133" t="s">
        <v>5904</v>
      </c>
      <c r="E2818" s="133" t="s">
        <v>5912</v>
      </c>
      <c r="F2818" s="133" t="s">
        <v>5920</v>
      </c>
      <c r="G2818" s="133">
        <v>0</v>
      </c>
      <c r="H2818" s="133">
        <v>0</v>
      </c>
      <c r="I2818" s="20"/>
      <c r="J2818" s="20"/>
      <c r="K2818" s="20"/>
      <c r="L2818" s="20"/>
      <c r="M2818" s="20"/>
      <c r="N2818" s="20"/>
    </row>
    <row r="2819" spans="1:14" x14ac:dyDescent="0.35">
      <c r="A2819" s="214" t="s">
        <v>2180</v>
      </c>
      <c r="B2819" s="214">
        <v>138042</v>
      </c>
      <c r="C2819" s="133" t="s">
        <v>2285</v>
      </c>
      <c r="D2819" s="133" t="s">
        <v>5904</v>
      </c>
      <c r="E2819" s="133" t="s">
        <v>5907</v>
      </c>
      <c r="F2819" s="133" t="s">
        <v>5917</v>
      </c>
      <c r="G2819" s="133">
        <v>106</v>
      </c>
      <c r="H2819" s="133">
        <v>134</v>
      </c>
      <c r="I2819" s="20"/>
      <c r="J2819" s="20"/>
      <c r="K2819" s="20"/>
      <c r="L2819" s="20"/>
      <c r="M2819" s="20"/>
      <c r="N2819" s="20"/>
    </row>
    <row r="2820" spans="1:14" x14ac:dyDescent="0.35">
      <c r="A2820" s="214" t="s">
        <v>2180</v>
      </c>
      <c r="B2820" s="214">
        <v>138106</v>
      </c>
      <c r="C2820" s="133" t="s">
        <v>2286</v>
      </c>
      <c r="D2820" s="133" t="s">
        <v>5901</v>
      </c>
      <c r="E2820" s="133" t="s">
        <v>5907</v>
      </c>
      <c r="F2820" s="133" t="s">
        <v>5917</v>
      </c>
      <c r="G2820" s="133">
        <v>160</v>
      </c>
      <c r="H2820" s="133">
        <v>0</v>
      </c>
      <c r="I2820" s="20"/>
      <c r="J2820" s="20"/>
      <c r="K2820" s="20"/>
      <c r="L2820" s="20"/>
      <c r="M2820" s="20"/>
      <c r="N2820" s="20"/>
    </row>
    <row r="2821" spans="1:14" x14ac:dyDescent="0.35">
      <c r="A2821" s="214" t="s">
        <v>2180</v>
      </c>
      <c r="B2821" s="214">
        <v>138286</v>
      </c>
      <c r="C2821" s="133" t="s">
        <v>2287</v>
      </c>
      <c r="D2821" s="133" t="s">
        <v>5904</v>
      </c>
      <c r="E2821" s="133" t="s">
        <v>5907</v>
      </c>
      <c r="F2821" s="133" t="s">
        <v>5917</v>
      </c>
      <c r="G2821" s="133">
        <v>97</v>
      </c>
      <c r="H2821" s="133">
        <v>113</v>
      </c>
      <c r="I2821" s="20"/>
      <c r="J2821" s="20"/>
      <c r="K2821" s="20"/>
      <c r="L2821" s="20"/>
      <c r="M2821" s="20"/>
      <c r="N2821" s="20"/>
    </row>
    <row r="2822" spans="1:14" x14ac:dyDescent="0.35">
      <c r="A2822" s="214" t="s">
        <v>2180</v>
      </c>
      <c r="B2822" s="214">
        <v>138352</v>
      </c>
      <c r="C2822" s="133" t="s">
        <v>2288</v>
      </c>
      <c r="D2822" s="133" t="s">
        <v>5904</v>
      </c>
      <c r="E2822" s="133" t="s">
        <v>5907</v>
      </c>
      <c r="F2822" s="133" t="s">
        <v>5917</v>
      </c>
      <c r="G2822" s="133">
        <v>120</v>
      </c>
      <c r="H2822" s="133">
        <v>121</v>
      </c>
      <c r="I2822" s="20"/>
      <c r="J2822" s="20"/>
      <c r="K2822" s="20"/>
      <c r="L2822" s="20"/>
      <c r="M2822" s="20"/>
      <c r="N2822" s="20"/>
    </row>
    <row r="2823" spans="1:14" x14ac:dyDescent="0.35">
      <c r="A2823" s="214" t="s">
        <v>2180</v>
      </c>
      <c r="B2823" s="214">
        <v>138356</v>
      </c>
      <c r="C2823" s="133" t="s">
        <v>830</v>
      </c>
      <c r="D2823" s="133" t="s">
        <v>5904</v>
      </c>
      <c r="E2823" s="133" t="s">
        <v>5907</v>
      </c>
      <c r="F2823" s="133" t="s">
        <v>5917</v>
      </c>
      <c r="G2823" s="133">
        <v>104</v>
      </c>
      <c r="H2823" s="133">
        <v>77</v>
      </c>
      <c r="I2823" s="20"/>
      <c r="J2823" s="20"/>
      <c r="K2823" s="20"/>
      <c r="L2823" s="20"/>
      <c r="M2823" s="20"/>
      <c r="N2823" s="20"/>
    </row>
    <row r="2824" spans="1:14" x14ac:dyDescent="0.35">
      <c r="A2824" s="214" t="s">
        <v>2180</v>
      </c>
      <c r="B2824" s="214">
        <v>138360</v>
      </c>
      <c r="C2824" s="133" t="s">
        <v>2289</v>
      </c>
      <c r="D2824" s="133" t="s">
        <v>5904</v>
      </c>
      <c r="E2824" s="133" t="s">
        <v>5907</v>
      </c>
      <c r="F2824" s="133" t="s">
        <v>5917</v>
      </c>
      <c r="G2824" s="133">
        <v>113</v>
      </c>
      <c r="H2824" s="133">
        <v>92</v>
      </c>
      <c r="I2824" s="20"/>
      <c r="J2824" s="20"/>
      <c r="K2824" s="20"/>
      <c r="L2824" s="20"/>
      <c r="M2824" s="20"/>
      <c r="N2824" s="20"/>
    </row>
    <row r="2825" spans="1:14" x14ac:dyDescent="0.35">
      <c r="A2825" s="214" t="s">
        <v>2180</v>
      </c>
      <c r="B2825" s="214">
        <v>138484</v>
      </c>
      <c r="C2825" s="133" t="s">
        <v>2290</v>
      </c>
      <c r="D2825" s="133" t="s">
        <v>5904</v>
      </c>
      <c r="E2825" s="133" t="s">
        <v>5907</v>
      </c>
      <c r="F2825" s="133" t="s">
        <v>5917</v>
      </c>
      <c r="G2825" s="133">
        <v>42</v>
      </c>
      <c r="H2825" s="133">
        <v>33</v>
      </c>
      <c r="I2825" s="20"/>
      <c r="J2825" s="20"/>
      <c r="K2825" s="20"/>
      <c r="L2825" s="20"/>
      <c r="M2825" s="20"/>
      <c r="N2825" s="20"/>
    </row>
    <row r="2826" spans="1:14" x14ac:dyDescent="0.35">
      <c r="A2826" s="214" t="s">
        <v>2180</v>
      </c>
      <c r="B2826" s="214">
        <v>138485</v>
      </c>
      <c r="C2826" s="133" t="s">
        <v>2291</v>
      </c>
      <c r="D2826" s="133" t="s">
        <v>5904</v>
      </c>
      <c r="E2826" s="133" t="s">
        <v>5912</v>
      </c>
      <c r="F2826" s="133" t="s">
        <v>5920</v>
      </c>
      <c r="G2826" s="133">
        <v>3</v>
      </c>
      <c r="H2826" s="133">
        <v>3</v>
      </c>
      <c r="I2826" s="20"/>
      <c r="J2826" s="20"/>
      <c r="K2826" s="20"/>
      <c r="L2826" s="20"/>
      <c r="M2826" s="20"/>
      <c r="N2826" s="20"/>
    </row>
    <row r="2827" spans="1:14" x14ac:dyDescent="0.35">
      <c r="A2827" s="214" t="s">
        <v>2180</v>
      </c>
      <c r="B2827" s="214">
        <v>138582</v>
      </c>
      <c r="C2827" s="133" t="s">
        <v>2292</v>
      </c>
      <c r="D2827" s="133" t="s">
        <v>5904</v>
      </c>
      <c r="E2827" s="133" t="s">
        <v>5907</v>
      </c>
      <c r="F2827" s="133" t="s">
        <v>5908</v>
      </c>
      <c r="G2827" s="133">
        <v>80</v>
      </c>
      <c r="H2827" s="133">
        <v>104</v>
      </c>
      <c r="I2827" s="20"/>
      <c r="J2827" s="20"/>
      <c r="K2827" s="20"/>
      <c r="L2827" s="20"/>
      <c r="M2827" s="20"/>
      <c r="N2827" s="20"/>
    </row>
    <row r="2828" spans="1:14" x14ac:dyDescent="0.35">
      <c r="A2828" s="214" t="s">
        <v>2180</v>
      </c>
      <c r="B2828" s="214">
        <v>138632</v>
      </c>
      <c r="C2828" s="133" t="s">
        <v>2293</v>
      </c>
      <c r="D2828" s="133" t="s">
        <v>5904</v>
      </c>
      <c r="E2828" s="133" t="s">
        <v>5907</v>
      </c>
      <c r="F2828" s="133" t="s">
        <v>5917</v>
      </c>
      <c r="G2828" s="133">
        <v>119</v>
      </c>
      <c r="H2828" s="133">
        <v>105</v>
      </c>
      <c r="I2828" s="20"/>
      <c r="J2828" s="20"/>
      <c r="K2828" s="20"/>
      <c r="L2828" s="20"/>
      <c r="M2828" s="20"/>
      <c r="N2828" s="20"/>
    </row>
    <row r="2829" spans="1:14" x14ac:dyDescent="0.35">
      <c r="A2829" s="214" t="s">
        <v>2180</v>
      </c>
      <c r="B2829" s="214">
        <v>138747</v>
      </c>
      <c r="C2829" s="133" t="s">
        <v>2294</v>
      </c>
      <c r="D2829" s="133" t="s">
        <v>5904</v>
      </c>
      <c r="E2829" s="133" t="s">
        <v>5907</v>
      </c>
      <c r="F2829" s="133" t="s">
        <v>5917</v>
      </c>
      <c r="G2829" s="133">
        <v>108</v>
      </c>
      <c r="H2829" s="133">
        <v>129</v>
      </c>
      <c r="I2829" s="20"/>
      <c r="J2829" s="20"/>
      <c r="K2829" s="20"/>
      <c r="L2829" s="20"/>
      <c r="M2829" s="20"/>
      <c r="N2829" s="20"/>
    </row>
    <row r="2830" spans="1:14" x14ac:dyDescent="0.35">
      <c r="A2830" s="214" t="s">
        <v>2180</v>
      </c>
      <c r="B2830" s="214">
        <v>139036</v>
      </c>
      <c r="C2830" s="133" t="s">
        <v>2295</v>
      </c>
      <c r="D2830" s="133" t="s">
        <v>5904</v>
      </c>
      <c r="E2830" s="133" t="s">
        <v>5907</v>
      </c>
      <c r="F2830" s="133" t="s">
        <v>5917</v>
      </c>
      <c r="G2830" s="133">
        <v>82</v>
      </c>
      <c r="H2830" s="133">
        <v>106</v>
      </c>
      <c r="I2830" s="20"/>
      <c r="J2830" s="20"/>
      <c r="K2830" s="20"/>
      <c r="L2830" s="20"/>
      <c r="M2830" s="20"/>
      <c r="N2830" s="20"/>
    </row>
    <row r="2831" spans="1:14" x14ac:dyDescent="0.35">
      <c r="A2831" s="214" t="s">
        <v>2180</v>
      </c>
      <c r="B2831" s="214">
        <v>139154</v>
      </c>
      <c r="C2831" s="133" t="s">
        <v>2296</v>
      </c>
      <c r="D2831" s="133" t="s">
        <v>5905</v>
      </c>
      <c r="E2831" s="133" t="s">
        <v>5907</v>
      </c>
      <c r="F2831" s="133" t="s">
        <v>5917</v>
      </c>
      <c r="G2831" s="133">
        <v>0</v>
      </c>
      <c r="H2831" s="133">
        <v>210</v>
      </c>
      <c r="I2831" s="20"/>
      <c r="J2831" s="20"/>
      <c r="K2831" s="20"/>
      <c r="L2831" s="20"/>
      <c r="M2831" s="20"/>
      <c r="N2831" s="20"/>
    </row>
    <row r="2832" spans="1:14" x14ac:dyDescent="0.35">
      <c r="A2832" s="214" t="s">
        <v>2180</v>
      </c>
      <c r="B2832" s="214">
        <v>139197</v>
      </c>
      <c r="C2832" s="133" t="s">
        <v>2297</v>
      </c>
      <c r="D2832" s="133" t="s">
        <v>5904</v>
      </c>
      <c r="E2832" s="133" t="s">
        <v>5906</v>
      </c>
      <c r="F2832" s="133" t="s">
        <v>5921</v>
      </c>
      <c r="G2832" s="133">
        <v>0</v>
      </c>
      <c r="H2832" s="133">
        <v>0</v>
      </c>
      <c r="I2832" s="20"/>
      <c r="J2832" s="20"/>
      <c r="K2832" s="20"/>
      <c r="L2832" s="20"/>
      <c r="M2832" s="20"/>
      <c r="N2832" s="20"/>
    </row>
    <row r="2833" spans="1:14" x14ac:dyDescent="0.35">
      <c r="A2833" s="214" t="s">
        <v>2180</v>
      </c>
      <c r="B2833" s="214">
        <v>139416</v>
      </c>
      <c r="C2833" s="133" t="s">
        <v>2298</v>
      </c>
      <c r="D2833" s="133" t="s">
        <v>5904</v>
      </c>
      <c r="E2833" s="133" t="s">
        <v>5907</v>
      </c>
      <c r="F2833" s="133" t="s">
        <v>5926</v>
      </c>
      <c r="G2833" s="133">
        <v>0</v>
      </c>
      <c r="H2833" s="133">
        <v>0</v>
      </c>
      <c r="I2833" s="20"/>
      <c r="J2833" s="20"/>
      <c r="K2833" s="20"/>
      <c r="L2833" s="20"/>
      <c r="M2833" s="20"/>
      <c r="N2833" s="20"/>
    </row>
    <row r="2834" spans="1:14" x14ac:dyDescent="0.35">
      <c r="A2834" s="214" t="s">
        <v>2180</v>
      </c>
      <c r="B2834" s="214">
        <v>139662</v>
      </c>
      <c r="C2834" s="133" t="s">
        <v>2299</v>
      </c>
      <c r="D2834" s="133" t="s">
        <v>5904</v>
      </c>
      <c r="E2834" s="133" t="s">
        <v>5907</v>
      </c>
      <c r="F2834" s="133" t="s">
        <v>5916</v>
      </c>
      <c r="G2834" s="133">
        <v>54</v>
      </c>
      <c r="H2834" s="133">
        <v>65</v>
      </c>
      <c r="I2834" s="20"/>
      <c r="J2834" s="20"/>
      <c r="K2834" s="20"/>
      <c r="L2834" s="20"/>
      <c r="M2834" s="20"/>
      <c r="N2834" s="20"/>
    </row>
    <row r="2835" spans="1:14" x14ac:dyDescent="0.35">
      <c r="A2835" s="214" t="s">
        <v>2180</v>
      </c>
      <c r="B2835" s="214">
        <v>139873</v>
      </c>
      <c r="C2835" s="133" t="s">
        <v>2300</v>
      </c>
      <c r="D2835" s="133" t="s">
        <v>5905</v>
      </c>
      <c r="E2835" s="133" t="s">
        <v>5907</v>
      </c>
      <c r="F2835" s="133" t="s">
        <v>5917</v>
      </c>
      <c r="G2835" s="133">
        <v>0</v>
      </c>
      <c r="H2835" s="133">
        <v>176</v>
      </c>
      <c r="I2835" s="20"/>
      <c r="J2835" s="20"/>
      <c r="K2835" s="20"/>
      <c r="L2835" s="20"/>
      <c r="M2835" s="20"/>
      <c r="N2835" s="20"/>
    </row>
    <row r="2836" spans="1:14" x14ac:dyDescent="0.35">
      <c r="A2836" s="214" t="s">
        <v>2180</v>
      </c>
      <c r="B2836" s="214">
        <v>140037</v>
      </c>
      <c r="C2836" s="133" t="s">
        <v>7100</v>
      </c>
      <c r="D2836" s="133" t="s">
        <v>5904</v>
      </c>
      <c r="E2836" s="133" t="s">
        <v>5907</v>
      </c>
      <c r="F2836" s="133" t="s">
        <v>5908</v>
      </c>
      <c r="G2836" s="133">
        <v>98</v>
      </c>
      <c r="H2836" s="133">
        <v>81</v>
      </c>
      <c r="I2836" s="20"/>
      <c r="J2836" s="20"/>
      <c r="K2836" s="20"/>
      <c r="L2836" s="20"/>
      <c r="M2836" s="20"/>
      <c r="N2836" s="20"/>
    </row>
    <row r="2837" spans="1:14" x14ac:dyDescent="0.35">
      <c r="A2837" s="214" t="s">
        <v>2180</v>
      </c>
      <c r="B2837" s="214">
        <v>140049</v>
      </c>
      <c r="C2837" s="133" t="s">
        <v>2301</v>
      </c>
      <c r="D2837" s="133" t="s">
        <v>5904</v>
      </c>
      <c r="E2837" s="133" t="s">
        <v>5907</v>
      </c>
      <c r="F2837" s="133" t="s">
        <v>5917</v>
      </c>
      <c r="G2837" s="133">
        <v>102</v>
      </c>
      <c r="H2837" s="133">
        <v>116</v>
      </c>
      <c r="I2837" s="20"/>
      <c r="J2837" s="20"/>
      <c r="K2837" s="20"/>
      <c r="L2837" s="20"/>
      <c r="M2837" s="20"/>
      <c r="N2837" s="20"/>
    </row>
    <row r="2838" spans="1:14" x14ac:dyDescent="0.35">
      <c r="A2838" s="214" t="s">
        <v>2180</v>
      </c>
      <c r="B2838" s="214">
        <v>140249</v>
      </c>
      <c r="C2838" s="133" t="s">
        <v>2302</v>
      </c>
      <c r="D2838" s="133" t="s">
        <v>5904</v>
      </c>
      <c r="E2838" s="133" t="s">
        <v>5907</v>
      </c>
      <c r="F2838" s="133" t="s">
        <v>5917</v>
      </c>
      <c r="G2838" s="133">
        <v>57</v>
      </c>
      <c r="H2838" s="133">
        <v>60</v>
      </c>
      <c r="I2838" s="20"/>
      <c r="J2838" s="20"/>
      <c r="K2838" s="20"/>
      <c r="L2838" s="20"/>
      <c r="M2838" s="20"/>
      <c r="N2838" s="20"/>
    </row>
    <row r="2839" spans="1:14" x14ac:dyDescent="0.35">
      <c r="A2839" s="214" t="s">
        <v>2180</v>
      </c>
      <c r="B2839" s="214">
        <v>140294</v>
      </c>
      <c r="C2839" s="133" t="s">
        <v>2303</v>
      </c>
      <c r="D2839" s="133" t="s">
        <v>5904</v>
      </c>
      <c r="E2839" s="133" t="s">
        <v>5907</v>
      </c>
      <c r="F2839" s="133" t="s">
        <v>5917</v>
      </c>
      <c r="G2839" s="133">
        <v>89</v>
      </c>
      <c r="H2839" s="133">
        <v>92</v>
      </c>
      <c r="I2839" s="20"/>
      <c r="J2839" s="20"/>
      <c r="K2839" s="20"/>
      <c r="L2839" s="20"/>
      <c r="M2839" s="20"/>
      <c r="N2839" s="20"/>
    </row>
    <row r="2840" spans="1:14" x14ac:dyDescent="0.35">
      <c r="A2840" s="214" t="s">
        <v>2180</v>
      </c>
      <c r="B2840" s="214">
        <v>140655</v>
      </c>
      <c r="C2840" s="133" t="s">
        <v>6550</v>
      </c>
      <c r="D2840" s="133" t="s">
        <v>5904</v>
      </c>
      <c r="E2840" s="133" t="s">
        <v>5902</v>
      </c>
      <c r="F2840" s="133" t="s">
        <v>5914</v>
      </c>
      <c r="G2840" s="133">
        <v>0</v>
      </c>
      <c r="H2840" s="133">
        <v>0</v>
      </c>
      <c r="I2840" s="20"/>
      <c r="J2840" s="20"/>
      <c r="K2840" s="20"/>
      <c r="L2840" s="20"/>
      <c r="M2840" s="20"/>
      <c r="N2840" s="20"/>
    </row>
    <row r="2841" spans="1:14" x14ac:dyDescent="0.35">
      <c r="A2841" s="214" t="s">
        <v>2180</v>
      </c>
      <c r="B2841" s="214">
        <v>140786</v>
      </c>
      <c r="C2841" s="133" t="s">
        <v>2304</v>
      </c>
      <c r="D2841" s="133" t="s">
        <v>5901</v>
      </c>
      <c r="E2841" s="133" t="s">
        <v>5907</v>
      </c>
      <c r="F2841" s="133" t="s">
        <v>5917</v>
      </c>
      <c r="G2841" s="133">
        <v>182</v>
      </c>
      <c r="H2841" s="133">
        <v>0</v>
      </c>
      <c r="I2841" s="20"/>
      <c r="J2841" s="20"/>
      <c r="K2841" s="20"/>
      <c r="L2841" s="20"/>
      <c r="M2841" s="20"/>
      <c r="N2841" s="20"/>
    </row>
    <row r="2842" spans="1:14" x14ac:dyDescent="0.35">
      <c r="A2842" s="214" t="s">
        <v>2180</v>
      </c>
      <c r="B2842" s="214">
        <v>141004</v>
      </c>
      <c r="C2842" s="133" t="s">
        <v>2305</v>
      </c>
      <c r="D2842" s="133" t="s">
        <v>5904</v>
      </c>
      <c r="E2842" s="133" t="s">
        <v>5907</v>
      </c>
      <c r="F2842" s="133" t="s">
        <v>5926</v>
      </c>
      <c r="G2842" s="133">
        <v>0</v>
      </c>
      <c r="H2842" s="133">
        <v>0</v>
      </c>
      <c r="I2842" s="20"/>
      <c r="J2842" s="20"/>
      <c r="K2842" s="20"/>
      <c r="L2842" s="20"/>
      <c r="M2842" s="20"/>
      <c r="N2842" s="20"/>
    </row>
    <row r="2843" spans="1:14" x14ac:dyDescent="0.35">
      <c r="A2843" s="214" t="s">
        <v>2180</v>
      </c>
      <c r="B2843" s="214">
        <v>141251</v>
      </c>
      <c r="C2843" s="133" t="s">
        <v>2306</v>
      </c>
      <c r="D2843" s="133" t="s">
        <v>5904</v>
      </c>
      <c r="E2843" s="133" t="s">
        <v>5912</v>
      </c>
      <c r="F2843" s="133" t="s">
        <v>5920</v>
      </c>
      <c r="G2843" s="133">
        <v>15</v>
      </c>
      <c r="H2843" s="133">
        <v>38</v>
      </c>
      <c r="I2843" s="20"/>
      <c r="J2843" s="20"/>
      <c r="K2843" s="20"/>
      <c r="L2843" s="20"/>
      <c r="M2843" s="20"/>
      <c r="N2843" s="20"/>
    </row>
    <row r="2844" spans="1:14" x14ac:dyDescent="0.35">
      <c r="A2844" s="214" t="s">
        <v>2180</v>
      </c>
      <c r="B2844" s="214">
        <v>142051</v>
      </c>
      <c r="C2844" s="133" t="s">
        <v>2307</v>
      </c>
      <c r="D2844" s="133" t="s">
        <v>5904</v>
      </c>
      <c r="E2844" s="133" t="s">
        <v>5907</v>
      </c>
      <c r="F2844" s="133" t="s">
        <v>5908</v>
      </c>
      <c r="G2844" s="133">
        <v>55</v>
      </c>
      <c r="H2844" s="133">
        <v>57</v>
      </c>
      <c r="I2844" s="20"/>
      <c r="J2844" s="20"/>
      <c r="K2844" s="20"/>
      <c r="L2844" s="20"/>
      <c r="M2844" s="20"/>
      <c r="N2844" s="20"/>
    </row>
    <row r="2845" spans="1:14" x14ac:dyDescent="0.35">
      <c r="A2845" s="214" t="s">
        <v>2180</v>
      </c>
      <c r="B2845" s="214">
        <v>142257</v>
      </c>
      <c r="C2845" s="133" t="s">
        <v>2308</v>
      </c>
      <c r="D2845" s="133" t="s">
        <v>5905</v>
      </c>
      <c r="E2845" s="133" t="s">
        <v>5912</v>
      </c>
      <c r="F2845" s="133" t="s">
        <v>5920</v>
      </c>
      <c r="G2845" s="133">
        <v>0</v>
      </c>
      <c r="H2845" s="133">
        <v>16</v>
      </c>
      <c r="I2845" s="20"/>
      <c r="J2845" s="20"/>
      <c r="K2845" s="20"/>
      <c r="L2845" s="20"/>
      <c r="M2845" s="20"/>
      <c r="N2845" s="20"/>
    </row>
    <row r="2846" spans="1:14" x14ac:dyDescent="0.35">
      <c r="A2846" s="214" t="s">
        <v>2180</v>
      </c>
      <c r="B2846" s="214">
        <v>143131</v>
      </c>
      <c r="C2846" s="133" t="s">
        <v>2309</v>
      </c>
      <c r="D2846" s="133" t="s">
        <v>5904</v>
      </c>
      <c r="E2846" s="133" t="s">
        <v>5907</v>
      </c>
      <c r="F2846" s="133" t="s">
        <v>5908</v>
      </c>
      <c r="G2846" s="133">
        <v>44</v>
      </c>
      <c r="H2846" s="133">
        <v>73</v>
      </c>
      <c r="I2846" s="20"/>
      <c r="J2846" s="20"/>
      <c r="K2846" s="20"/>
      <c r="L2846" s="20"/>
      <c r="M2846" s="20"/>
      <c r="N2846" s="20"/>
    </row>
    <row r="2847" spans="1:14" x14ac:dyDescent="0.35">
      <c r="A2847" s="214" t="s">
        <v>2180</v>
      </c>
      <c r="B2847" s="214">
        <v>143604</v>
      </c>
      <c r="C2847" s="133" t="s">
        <v>2310</v>
      </c>
      <c r="D2847" s="133" t="s">
        <v>5904</v>
      </c>
      <c r="E2847" s="133" t="s">
        <v>5912</v>
      </c>
      <c r="F2847" s="133" t="s">
        <v>5920</v>
      </c>
      <c r="G2847" s="133">
        <v>0</v>
      </c>
      <c r="H2847" s="133">
        <v>0</v>
      </c>
      <c r="I2847" s="20"/>
      <c r="J2847" s="20"/>
      <c r="K2847" s="20"/>
      <c r="L2847" s="20"/>
      <c r="M2847" s="20"/>
      <c r="N2847" s="20"/>
    </row>
    <row r="2848" spans="1:14" x14ac:dyDescent="0.35">
      <c r="A2848" s="214" t="s">
        <v>2180</v>
      </c>
      <c r="B2848" s="214">
        <v>144402</v>
      </c>
      <c r="C2848" s="133" t="s">
        <v>2311</v>
      </c>
      <c r="D2848" s="133" t="s">
        <v>5904</v>
      </c>
      <c r="E2848" s="133" t="s">
        <v>5907</v>
      </c>
      <c r="F2848" s="133" t="s">
        <v>5916</v>
      </c>
      <c r="G2848" s="133">
        <v>93</v>
      </c>
      <c r="H2848" s="133">
        <v>86</v>
      </c>
      <c r="I2848" s="20"/>
      <c r="J2848" s="20"/>
      <c r="K2848" s="20"/>
      <c r="L2848" s="20"/>
      <c r="M2848" s="20"/>
      <c r="N2848" s="20"/>
    </row>
    <row r="2849" spans="1:14" x14ac:dyDescent="0.35">
      <c r="A2849" s="214" t="s">
        <v>2180</v>
      </c>
      <c r="B2849" s="214">
        <v>144623</v>
      </c>
      <c r="C2849" s="133" t="s">
        <v>6552</v>
      </c>
      <c r="D2849" s="133" t="s">
        <v>5904</v>
      </c>
      <c r="E2849" s="133" t="s">
        <v>5907</v>
      </c>
      <c r="F2849" s="133" t="s">
        <v>5908</v>
      </c>
      <c r="G2849" s="133">
        <v>48</v>
      </c>
      <c r="H2849" s="133">
        <v>57</v>
      </c>
      <c r="I2849" s="20"/>
      <c r="J2849" s="20"/>
      <c r="K2849" s="20"/>
      <c r="L2849" s="20"/>
      <c r="M2849" s="20"/>
      <c r="N2849" s="20"/>
    </row>
    <row r="2850" spans="1:14" x14ac:dyDescent="0.35">
      <c r="A2850" s="214" t="s">
        <v>2180</v>
      </c>
      <c r="B2850" s="214">
        <v>144726</v>
      </c>
      <c r="C2850" s="133" t="s">
        <v>2312</v>
      </c>
      <c r="D2850" s="133" t="s">
        <v>5904</v>
      </c>
      <c r="E2850" s="133" t="s">
        <v>5902</v>
      </c>
      <c r="F2850" s="133" t="s">
        <v>5914</v>
      </c>
      <c r="G2850" s="133">
        <v>0</v>
      </c>
      <c r="H2850" s="133">
        <v>0</v>
      </c>
      <c r="I2850" s="20"/>
      <c r="J2850" s="20"/>
      <c r="K2850" s="20"/>
      <c r="L2850" s="20"/>
      <c r="M2850" s="20"/>
      <c r="N2850" s="20"/>
    </row>
    <row r="2851" spans="1:14" x14ac:dyDescent="0.35">
      <c r="A2851" s="214" t="s">
        <v>2180</v>
      </c>
      <c r="B2851" s="214">
        <v>145297</v>
      </c>
      <c r="C2851" s="133" t="s">
        <v>2313</v>
      </c>
      <c r="D2851" s="133" t="s">
        <v>5904</v>
      </c>
      <c r="E2851" s="133" t="s">
        <v>5907</v>
      </c>
      <c r="F2851" s="133" t="s">
        <v>5917</v>
      </c>
      <c r="G2851" s="133">
        <v>63</v>
      </c>
      <c r="H2851" s="133">
        <v>60</v>
      </c>
      <c r="I2851" s="20"/>
      <c r="J2851" s="20"/>
      <c r="K2851" s="20"/>
      <c r="L2851" s="20"/>
      <c r="M2851" s="20"/>
      <c r="N2851" s="20"/>
    </row>
    <row r="2852" spans="1:14" x14ac:dyDescent="0.35">
      <c r="A2852" s="214" t="s">
        <v>2180</v>
      </c>
      <c r="B2852" s="214">
        <v>145430</v>
      </c>
      <c r="C2852" s="133" t="s">
        <v>6551</v>
      </c>
      <c r="D2852" s="133" t="s">
        <v>5904</v>
      </c>
      <c r="E2852" s="133" t="s">
        <v>5907</v>
      </c>
      <c r="F2852" s="133" t="s">
        <v>5908</v>
      </c>
      <c r="G2852" s="133">
        <v>58</v>
      </c>
      <c r="H2852" s="133">
        <v>68</v>
      </c>
      <c r="I2852" s="20"/>
      <c r="J2852" s="20"/>
      <c r="K2852" s="20"/>
      <c r="L2852" s="20"/>
      <c r="M2852" s="20"/>
      <c r="N2852" s="20"/>
    </row>
    <row r="2853" spans="1:14" x14ac:dyDescent="0.35">
      <c r="A2853" s="214" t="s">
        <v>2180</v>
      </c>
      <c r="B2853" s="214">
        <v>145890</v>
      </c>
      <c r="C2853" s="133" t="s">
        <v>6557</v>
      </c>
      <c r="D2853" s="133" t="s">
        <v>5904</v>
      </c>
      <c r="E2853" s="133" t="s">
        <v>5907</v>
      </c>
      <c r="F2853" s="133" t="s">
        <v>5916</v>
      </c>
      <c r="G2853" s="133">
        <v>61</v>
      </c>
      <c r="H2853" s="133">
        <v>119</v>
      </c>
      <c r="I2853" s="20"/>
      <c r="J2853" s="20"/>
      <c r="K2853" s="20"/>
      <c r="L2853" s="20"/>
      <c r="M2853" s="20"/>
      <c r="N2853" s="20"/>
    </row>
    <row r="2854" spans="1:14" x14ac:dyDescent="0.35">
      <c r="A2854" s="214" t="s">
        <v>2180</v>
      </c>
      <c r="B2854" s="214">
        <v>145962</v>
      </c>
      <c r="C2854" s="133" t="s">
        <v>7101</v>
      </c>
      <c r="D2854" s="133" t="s">
        <v>5904</v>
      </c>
      <c r="E2854" s="133" t="s">
        <v>5902</v>
      </c>
      <c r="F2854" s="133" t="s">
        <v>5914</v>
      </c>
      <c r="G2854" s="133">
        <v>0</v>
      </c>
      <c r="H2854" s="133">
        <v>0</v>
      </c>
      <c r="I2854" s="20"/>
      <c r="J2854" s="20"/>
      <c r="K2854" s="20"/>
      <c r="L2854" s="20"/>
      <c r="M2854" s="20"/>
      <c r="N2854" s="20"/>
    </row>
    <row r="2855" spans="1:14" x14ac:dyDescent="0.35">
      <c r="A2855" s="214" t="s">
        <v>2180</v>
      </c>
      <c r="B2855" s="214">
        <v>146305</v>
      </c>
      <c r="C2855" s="133" t="s">
        <v>5792</v>
      </c>
      <c r="D2855" s="133" t="s">
        <v>5904</v>
      </c>
      <c r="E2855" s="133" t="s">
        <v>5907</v>
      </c>
      <c r="F2855" s="133" t="s">
        <v>5908</v>
      </c>
      <c r="G2855" s="133">
        <v>88</v>
      </c>
      <c r="H2855" s="133">
        <v>92</v>
      </c>
      <c r="I2855" s="20"/>
      <c r="J2855" s="20"/>
      <c r="K2855" s="20"/>
      <c r="L2855" s="20"/>
      <c r="M2855" s="20"/>
      <c r="N2855" s="20"/>
    </row>
    <row r="2856" spans="1:14" x14ac:dyDescent="0.35">
      <c r="A2856" s="214" t="s">
        <v>2180</v>
      </c>
      <c r="B2856" s="214">
        <v>146440</v>
      </c>
      <c r="C2856" s="133" t="s">
        <v>6183</v>
      </c>
      <c r="D2856" s="133" t="s">
        <v>5904</v>
      </c>
      <c r="E2856" s="133" t="s">
        <v>5907</v>
      </c>
      <c r="F2856" s="133" t="s">
        <v>5908</v>
      </c>
      <c r="G2856" s="133">
        <v>82</v>
      </c>
      <c r="H2856" s="133">
        <v>65</v>
      </c>
      <c r="I2856" s="20"/>
      <c r="J2856" s="20"/>
      <c r="K2856" s="20"/>
      <c r="L2856" s="20"/>
      <c r="M2856" s="20"/>
      <c r="N2856" s="20"/>
    </row>
    <row r="2857" spans="1:14" x14ac:dyDescent="0.35">
      <c r="A2857" s="214" t="s">
        <v>2180</v>
      </c>
      <c r="B2857" s="214">
        <v>147246</v>
      </c>
      <c r="C2857" s="133" t="s">
        <v>2192</v>
      </c>
      <c r="D2857" s="133" t="s">
        <v>5904</v>
      </c>
      <c r="E2857" s="133" t="s">
        <v>5907</v>
      </c>
      <c r="F2857" s="133" t="s">
        <v>5917</v>
      </c>
      <c r="G2857" s="133">
        <v>82</v>
      </c>
      <c r="H2857" s="133">
        <v>128</v>
      </c>
      <c r="I2857" s="20"/>
      <c r="J2857" s="20"/>
      <c r="K2857" s="20"/>
      <c r="L2857" s="20"/>
      <c r="M2857" s="20"/>
      <c r="N2857" s="20"/>
    </row>
    <row r="2858" spans="1:14" x14ac:dyDescent="0.35">
      <c r="A2858" s="214" t="s">
        <v>2180</v>
      </c>
      <c r="B2858" s="214">
        <v>147451</v>
      </c>
      <c r="C2858" s="133" t="s">
        <v>6556</v>
      </c>
      <c r="D2858" s="133" t="s">
        <v>5904</v>
      </c>
      <c r="E2858" s="133" t="s">
        <v>5906</v>
      </c>
      <c r="F2858" s="133" t="s">
        <v>5928</v>
      </c>
      <c r="G2858" s="133">
        <v>0</v>
      </c>
      <c r="H2858" s="133">
        <v>1</v>
      </c>
      <c r="I2858" s="20"/>
      <c r="J2858" s="20"/>
      <c r="K2858" s="20"/>
      <c r="L2858" s="20"/>
      <c r="M2858" s="20"/>
      <c r="N2858" s="20"/>
    </row>
    <row r="2859" spans="1:14" x14ac:dyDescent="0.35">
      <c r="A2859" s="214" t="s">
        <v>2180</v>
      </c>
      <c r="B2859" s="214">
        <v>147535</v>
      </c>
      <c r="C2859" s="133" t="s">
        <v>6553</v>
      </c>
      <c r="D2859" s="133" t="s">
        <v>5904</v>
      </c>
      <c r="E2859" s="133" t="s">
        <v>5907</v>
      </c>
      <c r="F2859" s="133" t="s">
        <v>5917</v>
      </c>
      <c r="G2859" s="133">
        <v>50</v>
      </c>
      <c r="H2859" s="133">
        <v>89</v>
      </c>
      <c r="I2859" s="20"/>
      <c r="J2859" s="20"/>
      <c r="K2859" s="20"/>
      <c r="L2859" s="20"/>
      <c r="M2859" s="20"/>
      <c r="N2859" s="20"/>
    </row>
    <row r="2860" spans="1:14" x14ac:dyDescent="0.35">
      <c r="A2860" s="214" t="s">
        <v>2180</v>
      </c>
      <c r="B2860" s="214">
        <v>147679</v>
      </c>
      <c r="C2860" s="133" t="s">
        <v>2246</v>
      </c>
      <c r="D2860" s="133" t="s">
        <v>5905</v>
      </c>
      <c r="E2860" s="133" t="s">
        <v>5912</v>
      </c>
      <c r="F2860" s="133" t="s">
        <v>5927</v>
      </c>
      <c r="G2860" s="133">
        <v>0</v>
      </c>
      <c r="H2860" s="133">
        <v>14</v>
      </c>
      <c r="I2860" s="20"/>
      <c r="J2860" s="20"/>
      <c r="K2860" s="20"/>
      <c r="L2860" s="20"/>
      <c r="M2860" s="20"/>
      <c r="N2860" s="20"/>
    </row>
    <row r="2861" spans="1:14" x14ac:dyDescent="0.35">
      <c r="A2861" s="214" t="s">
        <v>2180</v>
      </c>
      <c r="B2861" s="214">
        <v>147785</v>
      </c>
      <c r="C2861" s="133" t="s">
        <v>7102</v>
      </c>
      <c r="D2861" s="133" t="s">
        <v>5904</v>
      </c>
      <c r="E2861" s="133" t="s">
        <v>5907</v>
      </c>
      <c r="F2861" s="133" t="s">
        <v>5908</v>
      </c>
      <c r="G2861" s="133">
        <v>75</v>
      </c>
      <c r="H2861" s="133">
        <v>68</v>
      </c>
      <c r="I2861" s="20"/>
      <c r="J2861" s="20"/>
      <c r="K2861" s="20"/>
      <c r="L2861" s="20"/>
      <c r="M2861" s="20"/>
      <c r="N2861" s="20"/>
    </row>
    <row r="2862" spans="1:14" x14ac:dyDescent="0.35">
      <c r="A2862" s="214" t="s">
        <v>2314</v>
      </c>
      <c r="B2862" s="214">
        <v>102449</v>
      </c>
      <c r="C2862" s="133" t="s">
        <v>2315</v>
      </c>
      <c r="D2862" s="133" t="s">
        <v>5904</v>
      </c>
      <c r="E2862" s="133" t="s">
        <v>5907</v>
      </c>
      <c r="F2862" s="133" t="s">
        <v>5924</v>
      </c>
      <c r="G2862" s="133">
        <v>87</v>
      </c>
      <c r="H2862" s="133">
        <v>141</v>
      </c>
      <c r="I2862" s="20"/>
      <c r="J2862" s="20"/>
      <c r="K2862" s="20"/>
      <c r="L2862" s="20"/>
      <c r="M2862" s="20"/>
      <c r="N2862" s="20"/>
    </row>
    <row r="2863" spans="1:14" x14ac:dyDescent="0.35">
      <c r="A2863" s="214" t="s">
        <v>2314</v>
      </c>
      <c r="B2863" s="214">
        <v>102451</v>
      </c>
      <c r="C2863" s="133" t="s">
        <v>2316</v>
      </c>
      <c r="D2863" s="133" t="s">
        <v>5904</v>
      </c>
      <c r="E2863" s="133" t="s">
        <v>5907</v>
      </c>
      <c r="F2863" s="133" t="s">
        <v>5924</v>
      </c>
      <c r="G2863" s="133">
        <v>109</v>
      </c>
      <c r="H2863" s="133">
        <v>131</v>
      </c>
      <c r="I2863" s="20"/>
      <c r="J2863" s="20"/>
      <c r="K2863" s="20"/>
      <c r="L2863" s="20"/>
      <c r="M2863" s="20"/>
      <c r="N2863" s="20"/>
    </row>
    <row r="2864" spans="1:14" x14ac:dyDescent="0.35">
      <c r="A2864" s="214" t="s">
        <v>2314</v>
      </c>
      <c r="B2864" s="214">
        <v>102452</v>
      </c>
      <c r="C2864" s="133" t="s">
        <v>7103</v>
      </c>
      <c r="D2864" s="133" t="s">
        <v>5901</v>
      </c>
      <c r="E2864" s="133" t="s">
        <v>5902</v>
      </c>
      <c r="F2864" s="133" t="s">
        <v>5903</v>
      </c>
      <c r="G2864" s="133">
        <v>0</v>
      </c>
      <c r="H2864" s="133">
        <v>0</v>
      </c>
      <c r="I2864" s="20"/>
      <c r="J2864" s="20"/>
      <c r="K2864" s="20"/>
      <c r="L2864" s="20"/>
      <c r="M2864" s="20"/>
      <c r="N2864" s="20"/>
    </row>
    <row r="2865" spans="1:14" x14ac:dyDescent="0.35">
      <c r="A2865" s="214" t="s">
        <v>2314</v>
      </c>
      <c r="B2865" s="214">
        <v>102453</v>
      </c>
      <c r="C2865" s="133" t="s">
        <v>2317</v>
      </c>
      <c r="D2865" s="133" t="s">
        <v>5901</v>
      </c>
      <c r="E2865" s="133" t="s">
        <v>5902</v>
      </c>
      <c r="F2865" s="133" t="s">
        <v>5903</v>
      </c>
      <c r="G2865" s="133">
        <v>0</v>
      </c>
      <c r="H2865" s="133">
        <v>0</v>
      </c>
      <c r="I2865" s="20"/>
      <c r="J2865" s="20"/>
      <c r="K2865" s="20"/>
      <c r="L2865" s="20"/>
      <c r="M2865" s="20"/>
      <c r="N2865" s="20"/>
    </row>
    <row r="2866" spans="1:14" x14ac:dyDescent="0.35">
      <c r="A2866" s="214" t="s">
        <v>2314</v>
      </c>
      <c r="B2866" s="214">
        <v>102454</v>
      </c>
      <c r="C2866" s="133" t="s">
        <v>46</v>
      </c>
      <c r="D2866" s="133" t="s">
        <v>5905</v>
      </c>
      <c r="E2866" s="133" t="s">
        <v>5902</v>
      </c>
      <c r="F2866" s="133" t="s">
        <v>5903</v>
      </c>
      <c r="G2866" s="133">
        <v>0</v>
      </c>
      <c r="H2866" s="133">
        <v>0</v>
      </c>
      <c r="I2866" s="20"/>
      <c r="J2866" s="20"/>
      <c r="K2866" s="20"/>
      <c r="L2866" s="20"/>
      <c r="M2866" s="20"/>
      <c r="N2866" s="20"/>
    </row>
    <row r="2867" spans="1:14" x14ac:dyDescent="0.35">
      <c r="A2867" s="214" t="s">
        <v>2314</v>
      </c>
      <c r="B2867" s="214">
        <v>102455</v>
      </c>
      <c r="C2867" s="133" t="s">
        <v>794</v>
      </c>
      <c r="D2867" s="133" t="s">
        <v>5904</v>
      </c>
      <c r="E2867" s="133" t="s">
        <v>5902</v>
      </c>
      <c r="F2867" s="133" t="s">
        <v>5903</v>
      </c>
      <c r="G2867" s="133">
        <v>0</v>
      </c>
      <c r="H2867" s="133">
        <v>0</v>
      </c>
      <c r="I2867" s="20"/>
      <c r="J2867" s="20"/>
      <c r="K2867" s="20"/>
      <c r="L2867" s="20"/>
      <c r="M2867" s="20"/>
      <c r="N2867" s="20"/>
    </row>
    <row r="2868" spans="1:14" x14ac:dyDescent="0.35">
      <c r="A2868" s="214" t="s">
        <v>2314</v>
      </c>
      <c r="B2868" s="214">
        <v>102456</v>
      </c>
      <c r="C2868" s="133" t="s">
        <v>2318</v>
      </c>
      <c r="D2868" s="133" t="s">
        <v>5904</v>
      </c>
      <c r="E2868" s="133" t="s">
        <v>5902</v>
      </c>
      <c r="F2868" s="133" t="s">
        <v>5903</v>
      </c>
      <c r="G2868" s="133">
        <v>0</v>
      </c>
      <c r="H2868" s="133">
        <v>0</v>
      </c>
      <c r="I2868" s="20"/>
      <c r="J2868" s="20"/>
      <c r="K2868" s="20"/>
      <c r="L2868" s="20"/>
      <c r="M2868" s="20"/>
      <c r="N2868" s="20"/>
    </row>
    <row r="2869" spans="1:14" x14ac:dyDescent="0.35">
      <c r="A2869" s="214" t="s">
        <v>2314</v>
      </c>
      <c r="B2869" s="214">
        <v>102457</v>
      </c>
      <c r="C2869" s="133" t="s">
        <v>141</v>
      </c>
      <c r="D2869" s="133" t="s">
        <v>5905</v>
      </c>
      <c r="E2869" s="133" t="s">
        <v>5902</v>
      </c>
      <c r="F2869" s="133" t="s">
        <v>5903</v>
      </c>
      <c r="G2869" s="133">
        <v>0</v>
      </c>
      <c r="H2869" s="133">
        <v>0</v>
      </c>
      <c r="I2869" s="20"/>
      <c r="J2869" s="20"/>
      <c r="K2869" s="20"/>
      <c r="L2869" s="20"/>
      <c r="M2869" s="20"/>
      <c r="N2869" s="20"/>
    </row>
    <row r="2870" spans="1:14" x14ac:dyDescent="0.35">
      <c r="A2870" s="214" t="s">
        <v>2314</v>
      </c>
      <c r="B2870" s="214">
        <v>102458</v>
      </c>
      <c r="C2870" s="133" t="s">
        <v>2319</v>
      </c>
      <c r="D2870" s="133" t="s">
        <v>5904</v>
      </c>
      <c r="E2870" s="133" t="s">
        <v>5902</v>
      </c>
      <c r="F2870" s="133" t="s">
        <v>5903</v>
      </c>
      <c r="G2870" s="133">
        <v>0</v>
      </c>
      <c r="H2870" s="133">
        <v>0</v>
      </c>
      <c r="I2870" s="20"/>
      <c r="J2870" s="20"/>
      <c r="K2870" s="20"/>
      <c r="L2870" s="20"/>
      <c r="M2870" s="20"/>
      <c r="N2870" s="20"/>
    </row>
    <row r="2871" spans="1:14" x14ac:dyDescent="0.35">
      <c r="A2871" s="214" t="s">
        <v>2314</v>
      </c>
      <c r="B2871" s="214">
        <v>102462</v>
      </c>
      <c r="C2871" s="133" t="s">
        <v>2320</v>
      </c>
      <c r="D2871" s="133" t="s">
        <v>5904</v>
      </c>
      <c r="E2871" s="133" t="s">
        <v>5912</v>
      </c>
      <c r="F2871" s="133" t="s">
        <v>5915</v>
      </c>
      <c r="G2871" s="133">
        <v>8</v>
      </c>
      <c r="H2871" s="133">
        <v>29</v>
      </c>
      <c r="I2871" s="20"/>
      <c r="J2871" s="20"/>
      <c r="K2871" s="20"/>
      <c r="L2871" s="20"/>
      <c r="M2871" s="20"/>
      <c r="N2871" s="20"/>
    </row>
    <row r="2872" spans="1:14" x14ac:dyDescent="0.35">
      <c r="A2872" s="214" t="s">
        <v>2314</v>
      </c>
      <c r="B2872" s="214">
        <v>102463</v>
      </c>
      <c r="C2872" s="133" t="s">
        <v>6558</v>
      </c>
      <c r="D2872" s="133" t="s">
        <v>5904</v>
      </c>
      <c r="E2872" s="133" t="s">
        <v>5923</v>
      </c>
      <c r="F2872" s="133" t="s">
        <v>5923</v>
      </c>
      <c r="G2872" s="133">
        <v>1</v>
      </c>
      <c r="H2872" s="133">
        <v>3</v>
      </c>
      <c r="I2872" s="20"/>
      <c r="J2872" s="20"/>
      <c r="K2872" s="20"/>
      <c r="L2872" s="20"/>
      <c r="M2872" s="20"/>
      <c r="N2872" s="20"/>
    </row>
    <row r="2873" spans="1:14" x14ac:dyDescent="0.35">
      <c r="A2873" s="214" t="s">
        <v>2314</v>
      </c>
      <c r="B2873" s="214">
        <v>102464</v>
      </c>
      <c r="C2873" s="133" t="s">
        <v>2321</v>
      </c>
      <c r="D2873" s="133" t="s">
        <v>5904</v>
      </c>
      <c r="E2873" s="133" t="s">
        <v>5923</v>
      </c>
      <c r="F2873" s="133" t="s">
        <v>5923</v>
      </c>
      <c r="G2873" s="133">
        <v>2</v>
      </c>
      <c r="H2873" s="133">
        <v>13</v>
      </c>
      <c r="I2873" s="20"/>
      <c r="J2873" s="20"/>
      <c r="K2873" s="20"/>
      <c r="L2873" s="20"/>
      <c r="M2873" s="20"/>
      <c r="N2873" s="20"/>
    </row>
    <row r="2874" spans="1:14" x14ac:dyDescent="0.35">
      <c r="A2874" s="214" t="s">
        <v>2314</v>
      </c>
      <c r="B2874" s="214">
        <v>102465</v>
      </c>
      <c r="C2874" s="133" t="s">
        <v>2322</v>
      </c>
      <c r="D2874" s="133" t="s">
        <v>5904</v>
      </c>
      <c r="E2874" s="133" t="s">
        <v>5912</v>
      </c>
      <c r="F2874" s="133" t="s">
        <v>5915</v>
      </c>
      <c r="G2874" s="133">
        <v>0</v>
      </c>
      <c r="H2874" s="133">
        <v>0</v>
      </c>
      <c r="I2874" s="20"/>
      <c r="J2874" s="20"/>
      <c r="K2874" s="20"/>
      <c r="L2874" s="20"/>
      <c r="M2874" s="20"/>
      <c r="N2874" s="20"/>
    </row>
    <row r="2875" spans="1:14" x14ac:dyDescent="0.35">
      <c r="A2875" s="214" t="s">
        <v>2314</v>
      </c>
      <c r="B2875" s="214">
        <v>131940</v>
      </c>
      <c r="C2875" s="133" t="s">
        <v>2323</v>
      </c>
      <c r="D2875" s="133" t="s">
        <v>5904</v>
      </c>
      <c r="E2875" s="133" t="s">
        <v>5902</v>
      </c>
      <c r="F2875" s="133" t="s">
        <v>5914</v>
      </c>
      <c r="G2875" s="133">
        <v>0</v>
      </c>
      <c r="H2875" s="133">
        <v>0</v>
      </c>
      <c r="I2875" s="20"/>
      <c r="J2875" s="20"/>
      <c r="K2875" s="20"/>
      <c r="L2875" s="20"/>
      <c r="M2875" s="20"/>
      <c r="N2875" s="20"/>
    </row>
    <row r="2876" spans="1:14" x14ac:dyDescent="0.35">
      <c r="A2876" s="214" t="s">
        <v>2314</v>
      </c>
      <c r="B2876" s="214">
        <v>135004</v>
      </c>
      <c r="C2876" s="133" t="s">
        <v>2324</v>
      </c>
      <c r="D2876" s="133" t="s">
        <v>5904</v>
      </c>
      <c r="E2876" s="133" t="s">
        <v>5907</v>
      </c>
      <c r="F2876" s="133" t="s">
        <v>5908</v>
      </c>
      <c r="G2876" s="133">
        <v>29</v>
      </c>
      <c r="H2876" s="133">
        <v>20</v>
      </c>
      <c r="I2876" s="20"/>
      <c r="J2876" s="20"/>
      <c r="K2876" s="20"/>
      <c r="L2876" s="20"/>
      <c r="M2876" s="20"/>
      <c r="N2876" s="20"/>
    </row>
    <row r="2877" spans="1:14" x14ac:dyDescent="0.35">
      <c r="A2877" s="214" t="s">
        <v>2314</v>
      </c>
      <c r="B2877" s="214">
        <v>136046</v>
      </c>
      <c r="C2877" s="133" t="s">
        <v>7104</v>
      </c>
      <c r="D2877" s="133" t="s">
        <v>5901</v>
      </c>
      <c r="E2877" s="133" t="s">
        <v>5902</v>
      </c>
      <c r="F2877" s="133" t="s">
        <v>5903</v>
      </c>
      <c r="G2877" s="133">
        <v>0</v>
      </c>
      <c r="H2877" s="133">
        <v>0</v>
      </c>
      <c r="I2877" s="20"/>
      <c r="J2877" s="20"/>
      <c r="K2877" s="20"/>
      <c r="L2877" s="20"/>
      <c r="M2877" s="20"/>
      <c r="N2877" s="20"/>
    </row>
    <row r="2878" spans="1:14" x14ac:dyDescent="0.35">
      <c r="A2878" s="214" t="s">
        <v>2314</v>
      </c>
      <c r="B2878" s="214">
        <v>136329</v>
      </c>
      <c r="C2878" s="133" t="s">
        <v>2325</v>
      </c>
      <c r="D2878" s="133" t="s">
        <v>5904</v>
      </c>
      <c r="E2878" s="133" t="s">
        <v>5907</v>
      </c>
      <c r="F2878" s="133" t="s">
        <v>5917</v>
      </c>
      <c r="G2878" s="133">
        <v>88</v>
      </c>
      <c r="H2878" s="133">
        <v>92</v>
      </c>
      <c r="I2878" s="20"/>
      <c r="J2878" s="20"/>
      <c r="K2878" s="20"/>
      <c r="L2878" s="20"/>
      <c r="M2878" s="20"/>
      <c r="N2878" s="20"/>
    </row>
    <row r="2879" spans="1:14" x14ac:dyDescent="0.35">
      <c r="A2879" s="214" t="s">
        <v>2314</v>
      </c>
      <c r="B2879" s="214">
        <v>136519</v>
      </c>
      <c r="C2879" s="133" t="s">
        <v>2326</v>
      </c>
      <c r="D2879" s="133" t="s">
        <v>5904</v>
      </c>
      <c r="E2879" s="133" t="s">
        <v>5907</v>
      </c>
      <c r="F2879" s="133" t="s">
        <v>5917</v>
      </c>
      <c r="G2879" s="133">
        <v>119</v>
      </c>
      <c r="H2879" s="133">
        <v>125</v>
      </c>
      <c r="I2879" s="20"/>
      <c r="J2879" s="20"/>
      <c r="K2879" s="20"/>
      <c r="L2879" s="20"/>
      <c r="M2879" s="20"/>
      <c r="N2879" s="20"/>
    </row>
    <row r="2880" spans="1:14" x14ac:dyDescent="0.35">
      <c r="A2880" s="214" t="s">
        <v>2314</v>
      </c>
      <c r="B2880" s="214">
        <v>136631</v>
      </c>
      <c r="C2880" s="133" t="s">
        <v>2327</v>
      </c>
      <c r="D2880" s="133" t="s">
        <v>5901</v>
      </c>
      <c r="E2880" s="133" t="s">
        <v>5907</v>
      </c>
      <c r="F2880" s="133" t="s">
        <v>5917</v>
      </c>
      <c r="G2880" s="133">
        <v>238</v>
      </c>
      <c r="H2880" s="133">
        <v>0</v>
      </c>
      <c r="I2880" s="20"/>
      <c r="J2880" s="20"/>
      <c r="K2880" s="20"/>
      <c r="L2880" s="20"/>
      <c r="M2880" s="20"/>
      <c r="N2880" s="20"/>
    </row>
    <row r="2881" spans="1:14" x14ac:dyDescent="0.35">
      <c r="A2881" s="214" t="s">
        <v>2314</v>
      </c>
      <c r="B2881" s="214">
        <v>136711</v>
      </c>
      <c r="C2881" s="133" t="s">
        <v>2328</v>
      </c>
      <c r="D2881" s="133" t="s">
        <v>5904</v>
      </c>
      <c r="E2881" s="133" t="s">
        <v>5907</v>
      </c>
      <c r="F2881" s="133" t="s">
        <v>5917</v>
      </c>
      <c r="G2881" s="133">
        <v>117</v>
      </c>
      <c r="H2881" s="133">
        <v>123</v>
      </c>
      <c r="I2881" s="20"/>
      <c r="J2881" s="20"/>
      <c r="K2881" s="20"/>
      <c r="L2881" s="20"/>
      <c r="M2881" s="20"/>
      <c r="N2881" s="20"/>
    </row>
    <row r="2882" spans="1:14" x14ac:dyDescent="0.35">
      <c r="A2882" s="214" t="s">
        <v>2314</v>
      </c>
      <c r="B2882" s="214">
        <v>136768</v>
      </c>
      <c r="C2882" s="133" t="s">
        <v>2329</v>
      </c>
      <c r="D2882" s="133" t="s">
        <v>5904</v>
      </c>
      <c r="E2882" s="133" t="s">
        <v>5907</v>
      </c>
      <c r="F2882" s="133" t="s">
        <v>5917</v>
      </c>
      <c r="G2882" s="133">
        <v>107</v>
      </c>
      <c r="H2882" s="133">
        <v>129</v>
      </c>
      <c r="I2882" s="20"/>
      <c r="J2882" s="20"/>
      <c r="K2882" s="20"/>
      <c r="L2882" s="20"/>
      <c r="M2882" s="20"/>
      <c r="N2882" s="20"/>
    </row>
    <row r="2883" spans="1:14" x14ac:dyDescent="0.35">
      <c r="A2883" s="214" t="s">
        <v>2314</v>
      </c>
      <c r="B2883" s="214">
        <v>137077</v>
      </c>
      <c r="C2883" s="133" t="s">
        <v>2330</v>
      </c>
      <c r="D2883" s="133" t="s">
        <v>5904</v>
      </c>
      <c r="E2883" s="133" t="s">
        <v>5907</v>
      </c>
      <c r="F2883" s="133" t="s">
        <v>5917</v>
      </c>
      <c r="G2883" s="133">
        <v>81</v>
      </c>
      <c r="H2883" s="133">
        <v>92</v>
      </c>
      <c r="I2883" s="20"/>
      <c r="J2883" s="20"/>
      <c r="K2883" s="20"/>
      <c r="L2883" s="20"/>
      <c r="M2883" s="20"/>
      <c r="N2883" s="20"/>
    </row>
    <row r="2884" spans="1:14" x14ac:dyDescent="0.35">
      <c r="A2884" s="214" t="s">
        <v>2314</v>
      </c>
      <c r="B2884" s="214">
        <v>137078</v>
      </c>
      <c r="C2884" s="133" t="s">
        <v>2331</v>
      </c>
      <c r="D2884" s="133" t="s">
        <v>5904</v>
      </c>
      <c r="E2884" s="133" t="s">
        <v>5907</v>
      </c>
      <c r="F2884" s="133" t="s">
        <v>5917</v>
      </c>
      <c r="G2884" s="133">
        <v>38</v>
      </c>
      <c r="H2884" s="133">
        <v>46</v>
      </c>
      <c r="I2884" s="20"/>
      <c r="J2884" s="20"/>
      <c r="K2884" s="20"/>
      <c r="L2884" s="20"/>
      <c r="M2884" s="20"/>
      <c r="N2884" s="20"/>
    </row>
    <row r="2885" spans="1:14" x14ac:dyDescent="0.35">
      <c r="A2885" s="214" t="s">
        <v>2314</v>
      </c>
      <c r="B2885" s="214">
        <v>137407</v>
      </c>
      <c r="C2885" s="133" t="s">
        <v>2333</v>
      </c>
      <c r="D2885" s="133" t="s">
        <v>5904</v>
      </c>
      <c r="E2885" s="133" t="s">
        <v>5907</v>
      </c>
      <c r="F2885" s="133" t="s">
        <v>5917</v>
      </c>
      <c r="G2885" s="133">
        <v>104</v>
      </c>
      <c r="H2885" s="133">
        <v>81</v>
      </c>
      <c r="I2885" s="20"/>
      <c r="J2885" s="20"/>
      <c r="K2885" s="20"/>
      <c r="L2885" s="20"/>
      <c r="M2885" s="20"/>
      <c r="N2885" s="20"/>
    </row>
    <row r="2886" spans="1:14" x14ac:dyDescent="0.35">
      <c r="A2886" s="214" t="s">
        <v>2314</v>
      </c>
      <c r="B2886" s="214">
        <v>137633</v>
      </c>
      <c r="C2886" s="133" t="s">
        <v>2334</v>
      </c>
      <c r="D2886" s="133" t="s">
        <v>5904</v>
      </c>
      <c r="E2886" s="133" t="s">
        <v>5907</v>
      </c>
      <c r="F2886" s="133" t="s">
        <v>5917</v>
      </c>
      <c r="G2886" s="133">
        <v>92</v>
      </c>
      <c r="H2886" s="133">
        <v>93</v>
      </c>
      <c r="I2886" s="20"/>
      <c r="J2886" s="20"/>
      <c r="K2886" s="20"/>
      <c r="L2886" s="20"/>
      <c r="M2886" s="20"/>
      <c r="N2886" s="20"/>
    </row>
    <row r="2887" spans="1:14" x14ac:dyDescent="0.35">
      <c r="A2887" s="214" t="s">
        <v>2314</v>
      </c>
      <c r="B2887" s="214">
        <v>137635</v>
      </c>
      <c r="C2887" s="133" t="s">
        <v>2335</v>
      </c>
      <c r="D2887" s="133" t="s">
        <v>5904</v>
      </c>
      <c r="E2887" s="133" t="s">
        <v>5907</v>
      </c>
      <c r="F2887" s="133" t="s">
        <v>5917</v>
      </c>
      <c r="G2887" s="133">
        <v>118</v>
      </c>
      <c r="H2887" s="133">
        <v>125</v>
      </c>
      <c r="I2887" s="20"/>
      <c r="J2887" s="20"/>
      <c r="K2887" s="20"/>
      <c r="L2887" s="20"/>
      <c r="M2887" s="20"/>
      <c r="N2887" s="20"/>
    </row>
    <row r="2888" spans="1:14" x14ac:dyDescent="0.35">
      <c r="A2888" s="214" t="s">
        <v>2314</v>
      </c>
      <c r="B2888" s="214">
        <v>137652</v>
      </c>
      <c r="C2888" s="133" t="s">
        <v>2336</v>
      </c>
      <c r="D2888" s="133" t="s">
        <v>5904</v>
      </c>
      <c r="E2888" s="133" t="s">
        <v>5912</v>
      </c>
      <c r="F2888" s="133" t="s">
        <v>5920</v>
      </c>
      <c r="G2888" s="133">
        <v>0</v>
      </c>
      <c r="H2888" s="133">
        <v>0</v>
      </c>
      <c r="I2888" s="20"/>
      <c r="J2888" s="20"/>
      <c r="K2888" s="20"/>
      <c r="L2888" s="20"/>
      <c r="M2888" s="20"/>
      <c r="N2888" s="20"/>
    </row>
    <row r="2889" spans="1:14" x14ac:dyDescent="0.35">
      <c r="A2889" s="214" t="s">
        <v>2314</v>
      </c>
      <c r="B2889" s="214">
        <v>137829</v>
      </c>
      <c r="C2889" s="133" t="s">
        <v>2337</v>
      </c>
      <c r="D2889" s="133" t="s">
        <v>5904</v>
      </c>
      <c r="E2889" s="133" t="s">
        <v>5907</v>
      </c>
      <c r="F2889" s="133" t="s">
        <v>5917</v>
      </c>
      <c r="G2889" s="133">
        <v>81</v>
      </c>
      <c r="H2889" s="133">
        <v>99</v>
      </c>
      <c r="I2889" s="20"/>
      <c r="J2889" s="20"/>
      <c r="K2889" s="20"/>
      <c r="L2889" s="20"/>
      <c r="M2889" s="20"/>
      <c r="N2889" s="20"/>
    </row>
    <row r="2890" spans="1:14" x14ac:dyDescent="0.35">
      <c r="A2890" s="214" t="s">
        <v>2314</v>
      </c>
      <c r="B2890" s="214">
        <v>137844</v>
      </c>
      <c r="C2890" s="133" t="s">
        <v>2338</v>
      </c>
      <c r="D2890" s="133" t="s">
        <v>5904</v>
      </c>
      <c r="E2890" s="133" t="s">
        <v>5907</v>
      </c>
      <c r="F2890" s="133" t="s">
        <v>5917</v>
      </c>
      <c r="G2890" s="133">
        <v>132</v>
      </c>
      <c r="H2890" s="133">
        <v>132</v>
      </c>
      <c r="I2890" s="20"/>
      <c r="J2890" s="20"/>
      <c r="K2890" s="20"/>
      <c r="L2890" s="20"/>
      <c r="M2890" s="20"/>
      <c r="N2890" s="20"/>
    </row>
    <row r="2891" spans="1:14" x14ac:dyDescent="0.35">
      <c r="A2891" s="214" t="s">
        <v>2314</v>
      </c>
      <c r="B2891" s="214">
        <v>137925</v>
      </c>
      <c r="C2891" s="133" t="s">
        <v>2339</v>
      </c>
      <c r="D2891" s="133" t="s">
        <v>5904</v>
      </c>
      <c r="E2891" s="133" t="s">
        <v>5907</v>
      </c>
      <c r="F2891" s="133" t="s">
        <v>5917</v>
      </c>
      <c r="G2891" s="133">
        <v>105</v>
      </c>
      <c r="H2891" s="133">
        <v>160</v>
      </c>
      <c r="I2891" s="20"/>
      <c r="J2891" s="20"/>
      <c r="K2891" s="20"/>
      <c r="L2891" s="20"/>
      <c r="M2891" s="20"/>
      <c r="N2891" s="20"/>
    </row>
    <row r="2892" spans="1:14" x14ac:dyDescent="0.35">
      <c r="A2892" s="214" t="s">
        <v>2314</v>
      </c>
      <c r="B2892" s="214">
        <v>138157</v>
      </c>
      <c r="C2892" s="133" t="s">
        <v>2340</v>
      </c>
      <c r="D2892" s="133" t="s">
        <v>5904</v>
      </c>
      <c r="E2892" s="133" t="s">
        <v>5912</v>
      </c>
      <c r="F2892" s="133" t="s">
        <v>5920</v>
      </c>
      <c r="G2892" s="133">
        <v>0</v>
      </c>
      <c r="H2892" s="133">
        <v>0</v>
      </c>
      <c r="I2892" s="20"/>
      <c r="J2892" s="20"/>
      <c r="K2892" s="20"/>
      <c r="L2892" s="20"/>
      <c r="M2892" s="20"/>
      <c r="N2892" s="20"/>
    </row>
    <row r="2893" spans="1:14" x14ac:dyDescent="0.35">
      <c r="A2893" s="214" t="s">
        <v>2314</v>
      </c>
      <c r="B2893" s="214">
        <v>138158</v>
      </c>
      <c r="C2893" s="133" t="s">
        <v>6184</v>
      </c>
      <c r="D2893" s="133" t="s">
        <v>5904</v>
      </c>
      <c r="E2893" s="133" t="s">
        <v>5912</v>
      </c>
      <c r="F2893" s="133" t="s">
        <v>5920</v>
      </c>
      <c r="G2893" s="133">
        <v>4</v>
      </c>
      <c r="H2893" s="133">
        <v>9</v>
      </c>
      <c r="I2893" s="20"/>
      <c r="J2893" s="20"/>
      <c r="K2893" s="20"/>
      <c r="L2893" s="20"/>
      <c r="M2893" s="20"/>
      <c r="N2893" s="20"/>
    </row>
    <row r="2894" spans="1:14" x14ac:dyDescent="0.35">
      <c r="A2894" s="214" t="s">
        <v>2314</v>
      </c>
      <c r="B2894" s="214">
        <v>138368</v>
      </c>
      <c r="C2894" s="133" t="s">
        <v>2341</v>
      </c>
      <c r="D2894" s="133" t="s">
        <v>5904</v>
      </c>
      <c r="E2894" s="133" t="s">
        <v>5907</v>
      </c>
      <c r="F2894" s="133" t="s">
        <v>5930</v>
      </c>
      <c r="G2894" s="133">
        <v>0</v>
      </c>
      <c r="H2894" s="133">
        <v>0</v>
      </c>
      <c r="I2894" s="20"/>
      <c r="J2894" s="20"/>
      <c r="K2894" s="20"/>
      <c r="L2894" s="20"/>
      <c r="M2894" s="20"/>
      <c r="N2894" s="20"/>
    </row>
    <row r="2895" spans="1:14" x14ac:dyDescent="0.35">
      <c r="A2895" s="214" t="s">
        <v>2314</v>
      </c>
      <c r="B2895" s="214">
        <v>140748</v>
      </c>
      <c r="C2895" s="133" t="s">
        <v>2342</v>
      </c>
      <c r="D2895" s="133" t="s">
        <v>5904</v>
      </c>
      <c r="E2895" s="133" t="s">
        <v>5907</v>
      </c>
      <c r="F2895" s="133" t="s">
        <v>5917</v>
      </c>
      <c r="G2895" s="133">
        <v>100</v>
      </c>
      <c r="H2895" s="133">
        <v>110</v>
      </c>
      <c r="I2895" s="20"/>
      <c r="J2895" s="20"/>
      <c r="K2895" s="20"/>
      <c r="L2895" s="20"/>
      <c r="M2895" s="20"/>
      <c r="N2895" s="20"/>
    </row>
    <row r="2896" spans="1:14" x14ac:dyDescent="0.35">
      <c r="A2896" s="214" t="s">
        <v>2314</v>
      </c>
      <c r="B2896" s="214">
        <v>141035</v>
      </c>
      <c r="C2896" s="133" t="s">
        <v>2343</v>
      </c>
      <c r="D2896" s="133" t="s">
        <v>5904</v>
      </c>
      <c r="E2896" s="133" t="s">
        <v>5907</v>
      </c>
      <c r="F2896" s="133" t="s">
        <v>5930</v>
      </c>
      <c r="G2896" s="133">
        <v>0</v>
      </c>
      <c r="H2896" s="133">
        <v>0</v>
      </c>
      <c r="I2896" s="20"/>
      <c r="J2896" s="20"/>
      <c r="K2896" s="20"/>
      <c r="L2896" s="20"/>
      <c r="M2896" s="20"/>
      <c r="N2896" s="20"/>
    </row>
    <row r="2897" spans="1:14" x14ac:dyDescent="0.35">
      <c r="A2897" s="214" t="s">
        <v>2314</v>
      </c>
      <c r="B2897" s="214">
        <v>141382</v>
      </c>
      <c r="C2897" s="133" t="s">
        <v>2344</v>
      </c>
      <c r="D2897" s="133" t="s">
        <v>5904</v>
      </c>
      <c r="E2897" s="133" t="s">
        <v>5912</v>
      </c>
      <c r="F2897" s="133" t="s">
        <v>5927</v>
      </c>
      <c r="G2897" s="133">
        <v>1</v>
      </c>
      <c r="H2897" s="133">
        <v>8</v>
      </c>
      <c r="I2897" s="20"/>
      <c r="J2897" s="20"/>
      <c r="K2897" s="20"/>
      <c r="L2897" s="20"/>
      <c r="M2897" s="20"/>
      <c r="N2897" s="20"/>
    </row>
    <row r="2898" spans="1:14" x14ac:dyDescent="0.35">
      <c r="A2898" s="214" t="s">
        <v>2314</v>
      </c>
      <c r="B2898" s="214">
        <v>141606</v>
      </c>
      <c r="C2898" s="133" t="s">
        <v>2345</v>
      </c>
      <c r="D2898" s="133" t="s">
        <v>5904</v>
      </c>
      <c r="E2898" s="133" t="s">
        <v>5912</v>
      </c>
      <c r="F2898" s="133" t="s">
        <v>5925</v>
      </c>
      <c r="G2898" s="133">
        <v>2</v>
      </c>
      <c r="H2898" s="133">
        <v>12</v>
      </c>
      <c r="I2898" s="20"/>
      <c r="J2898" s="20"/>
      <c r="K2898" s="20"/>
      <c r="L2898" s="20"/>
      <c r="M2898" s="20"/>
      <c r="N2898" s="20"/>
    </row>
    <row r="2899" spans="1:14" x14ac:dyDescent="0.35">
      <c r="A2899" s="214" t="s">
        <v>2314</v>
      </c>
      <c r="B2899" s="214">
        <v>142107</v>
      </c>
      <c r="C2899" s="133" t="s">
        <v>2346</v>
      </c>
      <c r="D2899" s="133" t="s">
        <v>5904</v>
      </c>
      <c r="E2899" s="133" t="s">
        <v>5906</v>
      </c>
      <c r="F2899" s="133" t="s">
        <v>5921</v>
      </c>
      <c r="G2899" s="133">
        <v>1</v>
      </c>
      <c r="H2899" s="133">
        <v>1</v>
      </c>
      <c r="I2899" s="20"/>
      <c r="J2899" s="20"/>
      <c r="K2899" s="20"/>
      <c r="L2899" s="20"/>
      <c r="M2899" s="20"/>
      <c r="N2899" s="20"/>
    </row>
    <row r="2900" spans="1:14" x14ac:dyDescent="0.35">
      <c r="A2900" s="214" t="s">
        <v>2314</v>
      </c>
      <c r="B2900" s="214">
        <v>142887</v>
      </c>
      <c r="C2900" s="133" t="s">
        <v>2347</v>
      </c>
      <c r="D2900" s="133" t="s">
        <v>5904</v>
      </c>
      <c r="E2900" s="133" t="s">
        <v>5907</v>
      </c>
      <c r="F2900" s="133" t="s">
        <v>5926</v>
      </c>
      <c r="G2900" s="133">
        <v>0</v>
      </c>
      <c r="H2900" s="133">
        <v>0</v>
      </c>
      <c r="I2900" s="20"/>
      <c r="J2900" s="20"/>
      <c r="K2900" s="20"/>
      <c r="L2900" s="20"/>
      <c r="M2900" s="20"/>
      <c r="N2900" s="20"/>
    </row>
    <row r="2901" spans="1:14" x14ac:dyDescent="0.35">
      <c r="A2901" s="214" t="s">
        <v>2314</v>
      </c>
      <c r="B2901" s="214">
        <v>145121</v>
      </c>
      <c r="C2901" s="133" t="s">
        <v>2348</v>
      </c>
      <c r="D2901" s="133" t="s">
        <v>5904</v>
      </c>
      <c r="E2901" s="133" t="s">
        <v>5907</v>
      </c>
      <c r="F2901" s="133" t="s">
        <v>5908</v>
      </c>
      <c r="G2901" s="133">
        <v>68</v>
      </c>
      <c r="H2901" s="133">
        <v>93</v>
      </c>
      <c r="I2901" s="20"/>
      <c r="J2901" s="20"/>
      <c r="K2901" s="20"/>
      <c r="L2901" s="20"/>
      <c r="M2901" s="20"/>
      <c r="N2901" s="20"/>
    </row>
    <row r="2902" spans="1:14" x14ac:dyDescent="0.35">
      <c r="A2902" s="214" t="s">
        <v>2314</v>
      </c>
      <c r="B2902" s="214">
        <v>146375</v>
      </c>
      <c r="C2902" s="133" t="s">
        <v>6185</v>
      </c>
      <c r="D2902" s="133" t="s">
        <v>5904</v>
      </c>
      <c r="E2902" s="133" t="s">
        <v>5907</v>
      </c>
      <c r="F2902" s="133" t="s">
        <v>5926</v>
      </c>
      <c r="G2902" s="133">
        <v>0</v>
      </c>
      <c r="H2902" s="133">
        <v>0</v>
      </c>
      <c r="I2902" s="20"/>
      <c r="J2902" s="20"/>
      <c r="K2902" s="20"/>
      <c r="L2902" s="20"/>
      <c r="M2902" s="20"/>
      <c r="N2902" s="20"/>
    </row>
    <row r="2903" spans="1:14" x14ac:dyDescent="0.35">
      <c r="A2903" s="214" t="s">
        <v>2349</v>
      </c>
      <c r="B2903" s="214">
        <v>100523</v>
      </c>
      <c r="C2903" s="133" t="s">
        <v>7105</v>
      </c>
      <c r="D2903" s="133" t="s">
        <v>5905</v>
      </c>
      <c r="E2903" s="133" t="s">
        <v>5902</v>
      </c>
      <c r="F2903" s="133" t="s">
        <v>5903</v>
      </c>
      <c r="G2903" s="133">
        <v>0</v>
      </c>
      <c r="H2903" s="133">
        <v>0</v>
      </c>
      <c r="I2903" s="20"/>
      <c r="J2903" s="20"/>
      <c r="K2903" s="20"/>
      <c r="L2903" s="20"/>
      <c r="M2903" s="20"/>
      <c r="N2903" s="20"/>
    </row>
    <row r="2904" spans="1:14" x14ac:dyDescent="0.35">
      <c r="A2904" s="214" t="s">
        <v>2349</v>
      </c>
      <c r="B2904" s="214">
        <v>102539</v>
      </c>
      <c r="C2904" s="133" t="s">
        <v>2350</v>
      </c>
      <c r="D2904" s="133" t="s">
        <v>5904</v>
      </c>
      <c r="E2904" s="133" t="s">
        <v>5907</v>
      </c>
      <c r="F2904" s="133" t="s">
        <v>5910</v>
      </c>
      <c r="G2904" s="133">
        <v>129</v>
      </c>
      <c r="H2904" s="133">
        <v>141</v>
      </c>
      <c r="I2904" s="20"/>
      <c r="J2904" s="20"/>
      <c r="K2904" s="20"/>
      <c r="L2904" s="20"/>
      <c r="M2904" s="20"/>
      <c r="N2904" s="20"/>
    </row>
    <row r="2905" spans="1:14" x14ac:dyDescent="0.35">
      <c r="A2905" s="214" t="s">
        <v>2349</v>
      </c>
      <c r="B2905" s="214">
        <v>102545</v>
      </c>
      <c r="C2905" s="133" t="s">
        <v>2351</v>
      </c>
      <c r="D2905" s="133" t="s">
        <v>5905</v>
      </c>
      <c r="E2905" s="133" t="s">
        <v>5907</v>
      </c>
      <c r="F2905" s="133" t="s">
        <v>5911</v>
      </c>
      <c r="G2905" s="133">
        <v>0</v>
      </c>
      <c r="H2905" s="133">
        <v>184</v>
      </c>
      <c r="I2905" s="20"/>
      <c r="J2905" s="20"/>
      <c r="K2905" s="20"/>
      <c r="L2905" s="20"/>
      <c r="M2905" s="20"/>
      <c r="N2905" s="20"/>
    </row>
    <row r="2906" spans="1:14" x14ac:dyDescent="0.35">
      <c r="A2906" s="214" t="s">
        <v>2349</v>
      </c>
      <c r="B2906" s="214">
        <v>102546</v>
      </c>
      <c r="C2906" s="133" t="s">
        <v>2352</v>
      </c>
      <c r="D2906" s="133" t="s">
        <v>5904</v>
      </c>
      <c r="E2906" s="133" t="s">
        <v>5902</v>
      </c>
      <c r="F2906" s="133" t="s">
        <v>5903</v>
      </c>
      <c r="G2906" s="133">
        <v>0</v>
      </c>
      <c r="H2906" s="133">
        <v>0</v>
      </c>
      <c r="I2906" s="20"/>
      <c r="J2906" s="20"/>
      <c r="K2906" s="20"/>
      <c r="L2906" s="20"/>
      <c r="M2906" s="20"/>
      <c r="N2906" s="20"/>
    </row>
    <row r="2907" spans="1:14" x14ac:dyDescent="0.35">
      <c r="A2907" s="214" t="s">
        <v>2349</v>
      </c>
      <c r="B2907" s="214">
        <v>102547</v>
      </c>
      <c r="C2907" s="133" t="s">
        <v>2353</v>
      </c>
      <c r="D2907" s="133" t="s">
        <v>5904</v>
      </c>
      <c r="E2907" s="133" t="s">
        <v>5902</v>
      </c>
      <c r="F2907" s="133" t="s">
        <v>5903</v>
      </c>
      <c r="G2907" s="133">
        <v>0</v>
      </c>
      <c r="H2907" s="133">
        <v>0</v>
      </c>
      <c r="I2907" s="20"/>
      <c r="J2907" s="20"/>
      <c r="K2907" s="20"/>
      <c r="L2907" s="20"/>
      <c r="M2907" s="20"/>
      <c r="N2907" s="20"/>
    </row>
    <row r="2908" spans="1:14" x14ac:dyDescent="0.35">
      <c r="A2908" s="214" t="s">
        <v>2349</v>
      </c>
      <c r="B2908" s="214">
        <v>102550</v>
      </c>
      <c r="C2908" s="133" t="s">
        <v>2354</v>
      </c>
      <c r="D2908" s="133" t="s">
        <v>5904</v>
      </c>
      <c r="E2908" s="133" t="s">
        <v>5902</v>
      </c>
      <c r="F2908" s="133" t="s">
        <v>5903</v>
      </c>
      <c r="G2908" s="133">
        <v>0</v>
      </c>
      <c r="H2908" s="133">
        <v>0</v>
      </c>
      <c r="I2908" s="20"/>
      <c r="J2908" s="20"/>
      <c r="K2908" s="20"/>
      <c r="L2908" s="20"/>
      <c r="M2908" s="20"/>
      <c r="N2908" s="20"/>
    </row>
    <row r="2909" spans="1:14" x14ac:dyDescent="0.35">
      <c r="A2909" s="214" t="s">
        <v>2349</v>
      </c>
      <c r="B2909" s="214">
        <v>102551</v>
      </c>
      <c r="C2909" s="133" t="s">
        <v>7106</v>
      </c>
      <c r="D2909" s="133" t="s">
        <v>5904</v>
      </c>
      <c r="E2909" s="133" t="s">
        <v>5902</v>
      </c>
      <c r="F2909" s="133" t="s">
        <v>5903</v>
      </c>
      <c r="G2909" s="133">
        <v>0</v>
      </c>
      <c r="H2909" s="133">
        <v>0</v>
      </c>
      <c r="I2909" s="20"/>
      <c r="J2909" s="20"/>
      <c r="K2909" s="20"/>
      <c r="L2909" s="20"/>
      <c r="M2909" s="20"/>
      <c r="N2909" s="20"/>
    </row>
    <row r="2910" spans="1:14" x14ac:dyDescent="0.35">
      <c r="A2910" s="214" t="s">
        <v>2349</v>
      </c>
      <c r="B2910" s="214">
        <v>102554</v>
      </c>
      <c r="C2910" s="133" t="s">
        <v>2355</v>
      </c>
      <c r="D2910" s="133" t="s">
        <v>5904</v>
      </c>
      <c r="E2910" s="133" t="s">
        <v>5912</v>
      </c>
      <c r="F2910" s="133" t="s">
        <v>5915</v>
      </c>
      <c r="G2910" s="133">
        <v>15</v>
      </c>
      <c r="H2910" s="133">
        <v>25</v>
      </c>
      <c r="I2910" s="20"/>
      <c r="J2910" s="20"/>
      <c r="K2910" s="20"/>
      <c r="L2910" s="20"/>
      <c r="M2910" s="20"/>
      <c r="N2910" s="20"/>
    </row>
    <row r="2911" spans="1:14" x14ac:dyDescent="0.35">
      <c r="A2911" s="214" t="s">
        <v>2349</v>
      </c>
      <c r="B2911" s="214">
        <v>102555</v>
      </c>
      <c r="C2911" s="133" t="s">
        <v>911</v>
      </c>
      <c r="D2911" s="133" t="s">
        <v>5904</v>
      </c>
      <c r="E2911" s="133" t="s">
        <v>5912</v>
      </c>
      <c r="F2911" s="133" t="s">
        <v>5915</v>
      </c>
      <c r="G2911" s="133">
        <v>5</v>
      </c>
      <c r="H2911" s="133">
        <v>12</v>
      </c>
      <c r="I2911" s="20"/>
      <c r="J2911" s="20"/>
      <c r="K2911" s="20"/>
      <c r="L2911" s="20"/>
      <c r="M2911" s="20"/>
      <c r="N2911" s="20"/>
    </row>
    <row r="2912" spans="1:14" x14ac:dyDescent="0.35">
      <c r="A2912" s="214" t="s">
        <v>2349</v>
      </c>
      <c r="B2912" s="214">
        <v>102556</v>
      </c>
      <c r="C2912" s="133" t="s">
        <v>2356</v>
      </c>
      <c r="D2912" s="133" t="s">
        <v>5904</v>
      </c>
      <c r="E2912" s="133" t="s">
        <v>5912</v>
      </c>
      <c r="F2912" s="133" t="s">
        <v>5915</v>
      </c>
      <c r="G2912" s="133">
        <v>0</v>
      </c>
      <c r="H2912" s="133">
        <v>0</v>
      </c>
      <c r="I2912" s="20"/>
      <c r="J2912" s="20"/>
      <c r="K2912" s="20"/>
      <c r="L2912" s="20"/>
      <c r="M2912" s="20"/>
      <c r="N2912" s="20"/>
    </row>
    <row r="2913" spans="1:14" x14ac:dyDescent="0.35">
      <c r="A2913" s="214" t="s">
        <v>2349</v>
      </c>
      <c r="B2913" s="214">
        <v>102558</v>
      </c>
      <c r="C2913" s="133" t="s">
        <v>2357</v>
      </c>
      <c r="D2913" s="133" t="s">
        <v>5904</v>
      </c>
      <c r="E2913" s="133" t="s">
        <v>5912</v>
      </c>
      <c r="F2913" s="133" t="s">
        <v>5915</v>
      </c>
      <c r="G2913" s="133">
        <v>0</v>
      </c>
      <c r="H2913" s="133">
        <v>0</v>
      </c>
      <c r="I2913" s="20"/>
      <c r="J2913" s="20"/>
      <c r="K2913" s="20"/>
      <c r="L2913" s="20"/>
      <c r="M2913" s="20"/>
      <c r="N2913" s="20"/>
    </row>
    <row r="2914" spans="1:14" x14ac:dyDescent="0.35">
      <c r="A2914" s="214" t="s">
        <v>2349</v>
      </c>
      <c r="B2914" s="214">
        <v>131201</v>
      </c>
      <c r="C2914" s="133" t="s">
        <v>2358</v>
      </c>
      <c r="D2914" s="133" t="s">
        <v>5904</v>
      </c>
      <c r="E2914" s="133" t="s">
        <v>5906</v>
      </c>
      <c r="F2914" s="133" t="s">
        <v>5906</v>
      </c>
      <c r="G2914" s="133">
        <v>0</v>
      </c>
      <c r="H2914" s="133">
        <v>5</v>
      </c>
      <c r="I2914" s="20"/>
      <c r="J2914" s="20"/>
      <c r="K2914" s="20"/>
      <c r="L2914" s="20"/>
      <c r="M2914" s="20"/>
      <c r="N2914" s="20"/>
    </row>
    <row r="2915" spans="1:14" x14ac:dyDescent="0.35">
      <c r="A2915" s="214" t="s">
        <v>2349</v>
      </c>
      <c r="B2915" s="214">
        <v>134243</v>
      </c>
      <c r="C2915" s="133" t="s">
        <v>2359</v>
      </c>
      <c r="D2915" s="133" t="s">
        <v>5904</v>
      </c>
      <c r="E2915" s="133" t="s">
        <v>5902</v>
      </c>
      <c r="F2915" s="133" t="s">
        <v>5903</v>
      </c>
      <c r="G2915" s="133">
        <v>0</v>
      </c>
      <c r="H2915" s="133">
        <v>0</v>
      </c>
      <c r="I2915" s="20"/>
      <c r="J2915" s="20"/>
      <c r="K2915" s="20"/>
      <c r="L2915" s="20"/>
      <c r="M2915" s="20"/>
      <c r="N2915" s="20"/>
    </row>
    <row r="2916" spans="1:14" x14ac:dyDescent="0.35">
      <c r="A2916" s="214" t="s">
        <v>2349</v>
      </c>
      <c r="B2916" s="214">
        <v>134668</v>
      </c>
      <c r="C2916" s="133" t="s">
        <v>2360</v>
      </c>
      <c r="D2916" s="133" t="s">
        <v>5904</v>
      </c>
      <c r="E2916" s="133" t="s">
        <v>5902</v>
      </c>
      <c r="F2916" s="133" t="s">
        <v>5903</v>
      </c>
      <c r="G2916" s="133">
        <v>0</v>
      </c>
      <c r="H2916" s="133">
        <v>0</v>
      </c>
      <c r="I2916" s="20"/>
      <c r="J2916" s="20"/>
      <c r="K2916" s="20"/>
      <c r="L2916" s="20"/>
      <c r="M2916" s="20"/>
      <c r="N2916" s="20"/>
    </row>
    <row r="2917" spans="1:14" x14ac:dyDescent="0.35">
      <c r="A2917" s="214" t="s">
        <v>2349</v>
      </c>
      <c r="B2917" s="214">
        <v>135090</v>
      </c>
      <c r="C2917" s="133" t="s">
        <v>2361</v>
      </c>
      <c r="D2917" s="133" t="s">
        <v>5904</v>
      </c>
      <c r="E2917" s="133" t="s">
        <v>5902</v>
      </c>
      <c r="F2917" s="133" t="s">
        <v>5903</v>
      </c>
      <c r="G2917" s="133">
        <v>0</v>
      </c>
      <c r="H2917" s="133">
        <v>0</v>
      </c>
      <c r="I2917" s="20"/>
      <c r="J2917" s="20"/>
      <c r="K2917" s="20"/>
      <c r="L2917" s="20"/>
      <c r="M2917" s="20"/>
      <c r="N2917" s="20"/>
    </row>
    <row r="2918" spans="1:14" x14ac:dyDescent="0.35">
      <c r="A2918" s="214" t="s">
        <v>2349</v>
      </c>
      <c r="B2918" s="214">
        <v>136341</v>
      </c>
      <c r="C2918" s="133" t="s">
        <v>2362</v>
      </c>
      <c r="D2918" s="133" t="s">
        <v>5904</v>
      </c>
      <c r="E2918" s="133" t="s">
        <v>5907</v>
      </c>
      <c r="F2918" s="133" t="s">
        <v>5917</v>
      </c>
      <c r="G2918" s="133">
        <v>110</v>
      </c>
      <c r="H2918" s="133">
        <v>129</v>
      </c>
      <c r="I2918" s="20"/>
      <c r="J2918" s="20"/>
      <c r="K2918" s="20"/>
      <c r="L2918" s="20"/>
      <c r="M2918" s="20"/>
      <c r="N2918" s="20"/>
    </row>
    <row r="2919" spans="1:14" x14ac:dyDescent="0.35">
      <c r="A2919" s="214" t="s">
        <v>2349</v>
      </c>
      <c r="B2919" s="214">
        <v>136522</v>
      </c>
      <c r="C2919" s="133" t="s">
        <v>2363</v>
      </c>
      <c r="D2919" s="133" t="s">
        <v>5904</v>
      </c>
      <c r="E2919" s="133" t="s">
        <v>5907</v>
      </c>
      <c r="F2919" s="133" t="s">
        <v>5917</v>
      </c>
      <c r="G2919" s="133">
        <v>86</v>
      </c>
      <c r="H2919" s="133">
        <v>123</v>
      </c>
      <c r="I2919" s="20"/>
      <c r="J2919" s="20"/>
      <c r="K2919" s="20"/>
      <c r="L2919" s="20"/>
      <c r="M2919" s="20"/>
      <c r="N2919" s="20"/>
    </row>
    <row r="2920" spans="1:14" x14ac:dyDescent="0.35">
      <c r="A2920" s="214" t="s">
        <v>2349</v>
      </c>
      <c r="B2920" s="214">
        <v>137009</v>
      </c>
      <c r="C2920" s="133" t="s">
        <v>2364</v>
      </c>
      <c r="D2920" s="133" t="s">
        <v>5904</v>
      </c>
      <c r="E2920" s="133" t="s">
        <v>5907</v>
      </c>
      <c r="F2920" s="133" t="s">
        <v>5917</v>
      </c>
      <c r="G2920" s="133">
        <v>90</v>
      </c>
      <c r="H2920" s="133">
        <v>90</v>
      </c>
      <c r="I2920" s="20"/>
      <c r="J2920" s="20"/>
      <c r="K2920" s="20"/>
      <c r="L2920" s="20"/>
      <c r="M2920" s="20"/>
      <c r="N2920" s="20"/>
    </row>
    <row r="2921" spans="1:14" x14ac:dyDescent="0.35">
      <c r="A2921" s="214" t="s">
        <v>2349</v>
      </c>
      <c r="B2921" s="214">
        <v>137273</v>
      </c>
      <c r="C2921" s="133" t="s">
        <v>2332</v>
      </c>
      <c r="D2921" s="133" t="s">
        <v>5904</v>
      </c>
      <c r="E2921" s="133" t="s">
        <v>5902</v>
      </c>
      <c r="F2921" s="133" t="s">
        <v>5903</v>
      </c>
      <c r="G2921" s="133">
        <v>0</v>
      </c>
      <c r="H2921" s="133">
        <v>0</v>
      </c>
      <c r="I2921" s="20"/>
      <c r="J2921" s="20"/>
      <c r="K2921" s="20"/>
      <c r="L2921" s="20"/>
      <c r="M2921" s="20"/>
      <c r="N2921" s="20"/>
    </row>
    <row r="2922" spans="1:14" x14ac:dyDescent="0.35">
      <c r="A2922" s="214" t="s">
        <v>2349</v>
      </c>
      <c r="B2922" s="214">
        <v>137618</v>
      </c>
      <c r="C2922" s="133" t="s">
        <v>2365</v>
      </c>
      <c r="D2922" s="133" t="s">
        <v>5904</v>
      </c>
      <c r="E2922" s="133" t="s">
        <v>5907</v>
      </c>
      <c r="F2922" s="133" t="s">
        <v>5917</v>
      </c>
      <c r="G2922" s="133">
        <v>91</v>
      </c>
      <c r="H2922" s="133">
        <v>88</v>
      </c>
      <c r="I2922" s="20"/>
      <c r="J2922" s="20"/>
      <c r="K2922" s="20"/>
      <c r="L2922" s="20"/>
      <c r="M2922" s="20"/>
      <c r="N2922" s="20"/>
    </row>
    <row r="2923" spans="1:14" x14ac:dyDescent="0.35">
      <c r="A2923" s="214" t="s">
        <v>2349</v>
      </c>
      <c r="B2923" s="214">
        <v>137907</v>
      </c>
      <c r="C2923" s="133" t="s">
        <v>2366</v>
      </c>
      <c r="D2923" s="133" t="s">
        <v>5904</v>
      </c>
      <c r="E2923" s="133" t="s">
        <v>5907</v>
      </c>
      <c r="F2923" s="133" t="s">
        <v>5917</v>
      </c>
      <c r="G2923" s="133">
        <v>109</v>
      </c>
      <c r="H2923" s="133">
        <v>107</v>
      </c>
      <c r="I2923" s="20"/>
      <c r="J2923" s="20"/>
      <c r="K2923" s="20"/>
      <c r="L2923" s="20"/>
      <c r="M2923" s="20"/>
      <c r="N2923" s="20"/>
    </row>
    <row r="2924" spans="1:14" x14ac:dyDescent="0.35">
      <c r="A2924" s="214" t="s">
        <v>2349</v>
      </c>
      <c r="B2924" s="214">
        <v>137928</v>
      </c>
      <c r="C2924" s="133" t="s">
        <v>2367</v>
      </c>
      <c r="D2924" s="133" t="s">
        <v>5901</v>
      </c>
      <c r="E2924" s="133" t="s">
        <v>5907</v>
      </c>
      <c r="F2924" s="133" t="s">
        <v>5917</v>
      </c>
      <c r="G2924" s="133">
        <v>165</v>
      </c>
      <c r="H2924" s="133">
        <v>0</v>
      </c>
      <c r="I2924" s="20"/>
      <c r="J2924" s="20"/>
      <c r="K2924" s="20"/>
      <c r="L2924" s="20"/>
      <c r="M2924" s="20"/>
      <c r="N2924" s="20"/>
    </row>
    <row r="2925" spans="1:14" x14ac:dyDescent="0.35">
      <c r="A2925" s="214" t="s">
        <v>2349</v>
      </c>
      <c r="B2925" s="214">
        <v>137940</v>
      </c>
      <c r="C2925" s="133" t="s">
        <v>2368</v>
      </c>
      <c r="D2925" s="133" t="s">
        <v>5905</v>
      </c>
      <c r="E2925" s="133" t="s">
        <v>5907</v>
      </c>
      <c r="F2925" s="133" t="s">
        <v>5917</v>
      </c>
      <c r="G2925" s="133">
        <v>0</v>
      </c>
      <c r="H2925" s="133">
        <v>172</v>
      </c>
      <c r="I2925" s="20"/>
      <c r="J2925" s="20"/>
      <c r="K2925" s="20"/>
      <c r="L2925" s="20"/>
      <c r="M2925" s="20"/>
      <c r="N2925" s="20"/>
    </row>
    <row r="2926" spans="1:14" x14ac:dyDescent="0.35">
      <c r="A2926" s="214" t="s">
        <v>2349</v>
      </c>
      <c r="B2926" s="214">
        <v>137995</v>
      </c>
      <c r="C2926" s="133" t="s">
        <v>2369</v>
      </c>
      <c r="D2926" s="133" t="s">
        <v>5904</v>
      </c>
      <c r="E2926" s="133" t="s">
        <v>5907</v>
      </c>
      <c r="F2926" s="133" t="s">
        <v>5917</v>
      </c>
      <c r="G2926" s="133">
        <v>84</v>
      </c>
      <c r="H2926" s="133">
        <v>103</v>
      </c>
      <c r="I2926" s="20"/>
      <c r="J2926" s="20"/>
      <c r="K2926" s="20"/>
      <c r="L2926" s="20"/>
      <c r="M2926" s="20"/>
      <c r="N2926" s="20"/>
    </row>
    <row r="2927" spans="1:14" x14ac:dyDescent="0.35">
      <c r="A2927" s="214" t="s">
        <v>2349</v>
      </c>
      <c r="B2927" s="214">
        <v>138266</v>
      </c>
      <c r="C2927" s="133" t="s">
        <v>2370</v>
      </c>
      <c r="D2927" s="133" t="s">
        <v>5904</v>
      </c>
      <c r="E2927" s="133" t="s">
        <v>5907</v>
      </c>
      <c r="F2927" s="133" t="s">
        <v>5916</v>
      </c>
      <c r="G2927" s="133">
        <v>29</v>
      </c>
      <c r="H2927" s="133">
        <v>33</v>
      </c>
      <c r="I2927" s="20"/>
      <c r="J2927" s="20"/>
      <c r="K2927" s="20"/>
      <c r="L2927" s="20"/>
      <c r="M2927" s="20"/>
      <c r="N2927" s="20"/>
    </row>
    <row r="2928" spans="1:14" x14ac:dyDescent="0.35">
      <c r="A2928" s="214" t="s">
        <v>2349</v>
      </c>
      <c r="B2928" s="214">
        <v>138771</v>
      </c>
      <c r="C2928" s="133" t="s">
        <v>2371</v>
      </c>
      <c r="D2928" s="133" t="s">
        <v>5904</v>
      </c>
      <c r="E2928" s="133" t="s">
        <v>5902</v>
      </c>
      <c r="F2928" s="133" t="s">
        <v>5903</v>
      </c>
      <c r="G2928" s="133">
        <v>0</v>
      </c>
      <c r="H2928" s="133">
        <v>0</v>
      </c>
      <c r="I2928" s="20"/>
      <c r="J2928" s="20"/>
      <c r="K2928" s="20"/>
      <c r="L2928" s="20"/>
      <c r="M2928" s="20"/>
      <c r="N2928" s="20"/>
    </row>
    <row r="2929" spans="1:14" x14ac:dyDescent="0.35">
      <c r="A2929" s="214" t="s">
        <v>2349</v>
      </c>
      <c r="B2929" s="214">
        <v>138924</v>
      </c>
      <c r="C2929" s="133" t="s">
        <v>2372</v>
      </c>
      <c r="D2929" s="133" t="s">
        <v>5904</v>
      </c>
      <c r="E2929" s="133" t="s">
        <v>5907</v>
      </c>
      <c r="F2929" s="133" t="s">
        <v>5917</v>
      </c>
      <c r="G2929" s="133">
        <v>92</v>
      </c>
      <c r="H2929" s="133">
        <v>108</v>
      </c>
      <c r="I2929" s="20"/>
      <c r="J2929" s="20"/>
      <c r="K2929" s="20"/>
      <c r="L2929" s="20"/>
      <c r="M2929" s="20"/>
      <c r="N2929" s="20"/>
    </row>
    <row r="2930" spans="1:14" x14ac:dyDescent="0.35">
      <c r="A2930" s="214" t="s">
        <v>2349</v>
      </c>
      <c r="B2930" s="214">
        <v>139095</v>
      </c>
      <c r="C2930" s="133" t="s">
        <v>2373</v>
      </c>
      <c r="D2930" s="133" t="s">
        <v>5901</v>
      </c>
      <c r="E2930" s="133" t="s">
        <v>5907</v>
      </c>
      <c r="F2930" s="133" t="s">
        <v>5917</v>
      </c>
      <c r="G2930" s="133">
        <v>132</v>
      </c>
      <c r="H2930" s="133">
        <v>0</v>
      </c>
      <c r="I2930" s="20"/>
      <c r="J2930" s="20"/>
      <c r="K2930" s="20"/>
      <c r="L2930" s="20"/>
      <c r="M2930" s="20"/>
      <c r="N2930" s="20"/>
    </row>
    <row r="2931" spans="1:14" x14ac:dyDescent="0.35">
      <c r="A2931" s="214" t="s">
        <v>2349</v>
      </c>
      <c r="B2931" s="214">
        <v>139276</v>
      </c>
      <c r="C2931" s="133" t="s">
        <v>2374</v>
      </c>
      <c r="D2931" s="133" t="s">
        <v>5904</v>
      </c>
      <c r="E2931" s="133" t="s">
        <v>5907</v>
      </c>
      <c r="F2931" s="133" t="s">
        <v>5908</v>
      </c>
      <c r="G2931" s="133">
        <v>69</v>
      </c>
      <c r="H2931" s="133">
        <v>74</v>
      </c>
      <c r="I2931" s="20"/>
      <c r="J2931" s="20"/>
      <c r="K2931" s="20"/>
      <c r="L2931" s="20"/>
      <c r="M2931" s="20"/>
      <c r="N2931" s="20"/>
    </row>
    <row r="2932" spans="1:14" x14ac:dyDescent="0.35">
      <c r="A2932" s="214" t="s">
        <v>2349</v>
      </c>
      <c r="B2932" s="214">
        <v>139720</v>
      </c>
      <c r="C2932" s="133" t="s">
        <v>2375</v>
      </c>
      <c r="D2932" s="133" t="s">
        <v>5904</v>
      </c>
      <c r="E2932" s="133" t="s">
        <v>5907</v>
      </c>
      <c r="F2932" s="133" t="s">
        <v>5916</v>
      </c>
      <c r="G2932" s="133">
        <v>55</v>
      </c>
      <c r="H2932" s="133">
        <v>53</v>
      </c>
      <c r="I2932" s="20"/>
      <c r="J2932" s="20"/>
      <c r="K2932" s="20"/>
      <c r="L2932" s="20"/>
      <c r="M2932" s="20"/>
      <c r="N2932" s="20"/>
    </row>
    <row r="2933" spans="1:14" x14ac:dyDescent="0.35">
      <c r="A2933" s="214" t="s">
        <v>2349</v>
      </c>
      <c r="B2933" s="214">
        <v>139989</v>
      </c>
      <c r="C2933" s="133" t="s">
        <v>2376</v>
      </c>
      <c r="D2933" s="133" t="s">
        <v>5901</v>
      </c>
      <c r="E2933" s="133" t="s">
        <v>5907</v>
      </c>
      <c r="F2933" s="133" t="s">
        <v>5917</v>
      </c>
      <c r="G2933" s="133">
        <v>155</v>
      </c>
      <c r="H2933" s="133">
        <v>0</v>
      </c>
      <c r="I2933" s="20"/>
      <c r="J2933" s="20"/>
      <c r="K2933" s="20"/>
      <c r="L2933" s="20"/>
      <c r="M2933" s="20"/>
      <c r="N2933" s="20"/>
    </row>
    <row r="2934" spans="1:14" x14ac:dyDescent="0.35">
      <c r="A2934" s="214" t="s">
        <v>2349</v>
      </c>
      <c r="B2934" s="214">
        <v>140066</v>
      </c>
      <c r="C2934" s="133" t="s">
        <v>2377</v>
      </c>
      <c r="D2934" s="133" t="s">
        <v>5904</v>
      </c>
      <c r="E2934" s="133" t="s">
        <v>5902</v>
      </c>
      <c r="F2934" s="133" t="s">
        <v>5903</v>
      </c>
      <c r="G2934" s="133">
        <v>0</v>
      </c>
      <c r="H2934" s="133">
        <v>0</v>
      </c>
      <c r="I2934" s="20"/>
      <c r="J2934" s="20"/>
      <c r="K2934" s="20"/>
      <c r="L2934" s="20"/>
      <c r="M2934" s="20"/>
      <c r="N2934" s="20"/>
    </row>
    <row r="2935" spans="1:14" x14ac:dyDescent="0.35">
      <c r="A2935" s="214" t="s">
        <v>2349</v>
      </c>
      <c r="B2935" s="214">
        <v>140360</v>
      </c>
      <c r="C2935" s="133" t="s">
        <v>2378</v>
      </c>
      <c r="D2935" s="133" t="s">
        <v>5904</v>
      </c>
      <c r="E2935" s="133" t="s">
        <v>5912</v>
      </c>
      <c r="F2935" s="133" t="s">
        <v>5925</v>
      </c>
      <c r="G2935" s="133">
        <v>2</v>
      </c>
      <c r="H2935" s="133">
        <v>13</v>
      </c>
      <c r="I2935" s="20"/>
      <c r="J2935" s="20"/>
      <c r="K2935" s="20"/>
      <c r="L2935" s="20"/>
      <c r="M2935" s="20"/>
      <c r="N2935" s="20"/>
    </row>
    <row r="2936" spans="1:14" x14ac:dyDescent="0.35">
      <c r="A2936" s="214" t="s">
        <v>2349</v>
      </c>
      <c r="B2936" s="214">
        <v>142126</v>
      </c>
      <c r="C2936" s="133" t="s">
        <v>2379</v>
      </c>
      <c r="D2936" s="133" t="s">
        <v>5904</v>
      </c>
      <c r="E2936" s="133" t="s">
        <v>5907</v>
      </c>
      <c r="F2936" s="133" t="s">
        <v>5930</v>
      </c>
      <c r="G2936" s="133">
        <v>0</v>
      </c>
      <c r="H2936" s="133">
        <v>0</v>
      </c>
      <c r="I2936" s="20"/>
      <c r="J2936" s="20"/>
      <c r="K2936" s="20"/>
      <c r="L2936" s="20"/>
      <c r="M2936" s="20"/>
      <c r="N2936" s="20"/>
    </row>
    <row r="2937" spans="1:14" x14ac:dyDescent="0.35">
      <c r="A2937" s="214" t="s">
        <v>2349</v>
      </c>
      <c r="B2937" s="214">
        <v>142781</v>
      </c>
      <c r="C2937" s="133" t="s">
        <v>2380</v>
      </c>
      <c r="D2937" s="133" t="s">
        <v>5904</v>
      </c>
      <c r="E2937" s="133" t="s">
        <v>5907</v>
      </c>
      <c r="F2937" s="133" t="s">
        <v>5930</v>
      </c>
      <c r="G2937" s="133">
        <v>0</v>
      </c>
      <c r="H2937" s="133">
        <v>0</v>
      </c>
      <c r="I2937" s="20"/>
      <c r="J2937" s="20"/>
      <c r="K2937" s="20"/>
      <c r="L2937" s="20"/>
      <c r="M2937" s="20"/>
      <c r="N2937" s="20"/>
    </row>
    <row r="2938" spans="1:14" x14ac:dyDescent="0.35">
      <c r="A2938" s="214" t="s">
        <v>2349</v>
      </c>
      <c r="B2938" s="214">
        <v>144515</v>
      </c>
      <c r="C2938" s="133" t="s">
        <v>2381</v>
      </c>
      <c r="D2938" s="133" t="s">
        <v>5905</v>
      </c>
      <c r="E2938" s="133" t="s">
        <v>5907</v>
      </c>
      <c r="F2938" s="133" t="s">
        <v>5916</v>
      </c>
      <c r="G2938" s="133">
        <v>0</v>
      </c>
      <c r="H2938" s="133">
        <v>148</v>
      </c>
      <c r="I2938" s="20"/>
      <c r="J2938" s="20"/>
      <c r="K2938" s="20"/>
      <c r="L2938" s="20"/>
      <c r="M2938" s="20"/>
      <c r="N2938" s="20"/>
    </row>
    <row r="2939" spans="1:14" x14ac:dyDescent="0.35">
      <c r="A2939" s="214" t="s">
        <v>2349</v>
      </c>
      <c r="B2939" s="214">
        <v>145866</v>
      </c>
      <c r="C2939" s="133" t="s">
        <v>6186</v>
      </c>
      <c r="D2939" s="133" t="s">
        <v>5904</v>
      </c>
      <c r="E2939" s="133" t="s">
        <v>5907</v>
      </c>
      <c r="F2939" s="133" t="s">
        <v>5916</v>
      </c>
      <c r="G2939" s="133">
        <v>79</v>
      </c>
      <c r="H2939" s="133">
        <v>93</v>
      </c>
      <c r="I2939" s="20"/>
      <c r="J2939" s="20"/>
      <c r="K2939" s="20"/>
      <c r="L2939" s="20"/>
      <c r="M2939" s="20"/>
      <c r="N2939" s="20"/>
    </row>
    <row r="2940" spans="1:14" x14ac:dyDescent="0.35">
      <c r="A2940" s="214" t="s">
        <v>2382</v>
      </c>
      <c r="B2940" s="214">
        <v>118223</v>
      </c>
      <c r="C2940" s="133" t="s">
        <v>2383</v>
      </c>
      <c r="D2940" s="133" t="s">
        <v>5904</v>
      </c>
      <c r="E2940" s="133" t="s">
        <v>5902</v>
      </c>
      <c r="F2940" s="133" t="s">
        <v>5903</v>
      </c>
      <c r="G2940" s="133">
        <v>0</v>
      </c>
      <c r="H2940" s="133">
        <v>0</v>
      </c>
      <c r="I2940" s="20"/>
      <c r="J2940" s="20"/>
      <c r="K2940" s="20"/>
      <c r="L2940" s="20"/>
      <c r="M2940" s="20"/>
      <c r="N2940" s="20"/>
    </row>
    <row r="2941" spans="1:14" x14ac:dyDescent="0.35">
      <c r="A2941" s="214" t="s">
        <v>2382</v>
      </c>
      <c r="B2941" s="214">
        <v>118225</v>
      </c>
      <c r="C2941" s="133" t="s">
        <v>1037</v>
      </c>
      <c r="D2941" s="133" t="s">
        <v>5904</v>
      </c>
      <c r="E2941" s="133" t="s">
        <v>5902</v>
      </c>
      <c r="F2941" s="133" t="s">
        <v>5903</v>
      </c>
      <c r="G2941" s="133">
        <v>0</v>
      </c>
      <c r="H2941" s="133">
        <v>0</v>
      </c>
      <c r="I2941" s="20"/>
      <c r="J2941" s="20"/>
      <c r="K2941" s="20"/>
      <c r="L2941" s="20"/>
      <c r="M2941" s="20"/>
      <c r="N2941" s="20"/>
    </row>
    <row r="2942" spans="1:14" x14ac:dyDescent="0.35">
      <c r="A2942" s="214" t="s">
        <v>2382</v>
      </c>
      <c r="B2942" s="214">
        <v>118226</v>
      </c>
      <c r="C2942" s="133" t="s">
        <v>2384</v>
      </c>
      <c r="D2942" s="133" t="s">
        <v>5904</v>
      </c>
      <c r="E2942" s="133" t="s">
        <v>5923</v>
      </c>
      <c r="F2942" s="133" t="s">
        <v>5923</v>
      </c>
      <c r="G2942" s="133">
        <v>4</v>
      </c>
      <c r="H2942" s="133">
        <v>5</v>
      </c>
      <c r="I2942" s="20"/>
      <c r="J2942" s="20"/>
      <c r="K2942" s="20"/>
      <c r="L2942" s="20"/>
      <c r="M2942" s="20"/>
      <c r="N2942" s="20"/>
    </row>
    <row r="2943" spans="1:14" x14ac:dyDescent="0.35">
      <c r="A2943" s="214" t="s">
        <v>2382</v>
      </c>
      <c r="B2943" s="214">
        <v>118227</v>
      </c>
      <c r="C2943" s="133" t="s">
        <v>830</v>
      </c>
      <c r="D2943" s="133" t="s">
        <v>5904</v>
      </c>
      <c r="E2943" s="133" t="s">
        <v>5912</v>
      </c>
      <c r="F2943" s="133" t="s">
        <v>5915</v>
      </c>
      <c r="G2943" s="133">
        <v>9</v>
      </c>
      <c r="H2943" s="133">
        <v>17</v>
      </c>
      <c r="I2943" s="20"/>
      <c r="J2943" s="20"/>
      <c r="K2943" s="20"/>
      <c r="L2943" s="20"/>
      <c r="M2943" s="20"/>
      <c r="N2943" s="20"/>
    </row>
    <row r="2944" spans="1:14" x14ac:dyDescent="0.35">
      <c r="A2944" s="214" t="s">
        <v>2382</v>
      </c>
      <c r="B2944" s="214">
        <v>118228</v>
      </c>
      <c r="C2944" s="133" t="s">
        <v>2385</v>
      </c>
      <c r="D2944" s="133" t="s">
        <v>5904</v>
      </c>
      <c r="E2944" s="133" t="s">
        <v>5912</v>
      </c>
      <c r="F2944" s="133" t="s">
        <v>5915</v>
      </c>
      <c r="G2944" s="133">
        <v>0</v>
      </c>
      <c r="H2944" s="133">
        <v>0</v>
      </c>
      <c r="I2944" s="20"/>
      <c r="J2944" s="20"/>
      <c r="K2944" s="20"/>
      <c r="L2944" s="20"/>
      <c r="M2944" s="20"/>
      <c r="N2944" s="20"/>
    </row>
    <row r="2945" spans="1:14" x14ac:dyDescent="0.35">
      <c r="A2945" s="214" t="s">
        <v>2382</v>
      </c>
      <c r="B2945" s="214">
        <v>133744</v>
      </c>
      <c r="C2945" s="133" t="s">
        <v>2386</v>
      </c>
      <c r="D2945" s="133" t="s">
        <v>5904</v>
      </c>
      <c r="E2945" s="133" t="s">
        <v>5906</v>
      </c>
      <c r="F2945" s="133" t="s">
        <v>5906</v>
      </c>
      <c r="G2945" s="133">
        <v>0</v>
      </c>
      <c r="H2945" s="133">
        <v>0</v>
      </c>
      <c r="I2945" s="20"/>
      <c r="J2945" s="20"/>
      <c r="K2945" s="20"/>
      <c r="L2945" s="20"/>
      <c r="M2945" s="20"/>
      <c r="N2945" s="20"/>
    </row>
    <row r="2946" spans="1:14" x14ac:dyDescent="0.35">
      <c r="A2946" s="214" t="s">
        <v>2382</v>
      </c>
      <c r="B2946" s="214">
        <v>135552</v>
      </c>
      <c r="C2946" s="133" t="s">
        <v>2387</v>
      </c>
      <c r="D2946" s="133" t="s">
        <v>5904</v>
      </c>
      <c r="E2946" s="133" t="s">
        <v>5907</v>
      </c>
      <c r="F2946" s="133" t="s">
        <v>5911</v>
      </c>
      <c r="G2946" s="133">
        <v>92</v>
      </c>
      <c r="H2946" s="133">
        <v>85</v>
      </c>
      <c r="I2946" s="20"/>
      <c r="J2946" s="20"/>
      <c r="K2946" s="20"/>
      <c r="L2946" s="20"/>
      <c r="M2946" s="20"/>
      <c r="N2946" s="20"/>
    </row>
    <row r="2947" spans="1:14" x14ac:dyDescent="0.35">
      <c r="A2947" s="214" t="s">
        <v>2382</v>
      </c>
      <c r="B2947" s="214">
        <v>136010</v>
      </c>
      <c r="C2947" s="133" t="s">
        <v>2388</v>
      </c>
      <c r="D2947" s="133" t="s">
        <v>5904</v>
      </c>
      <c r="E2947" s="133" t="s">
        <v>5907</v>
      </c>
      <c r="F2947" s="133" t="s">
        <v>5924</v>
      </c>
      <c r="G2947" s="133">
        <v>65</v>
      </c>
      <c r="H2947" s="133">
        <v>80</v>
      </c>
      <c r="I2947" s="20"/>
      <c r="J2947" s="20"/>
      <c r="K2947" s="20"/>
      <c r="L2947" s="20"/>
      <c r="M2947" s="20"/>
      <c r="N2947" s="20"/>
    </row>
    <row r="2948" spans="1:14" x14ac:dyDescent="0.35">
      <c r="A2948" s="214" t="s">
        <v>2382</v>
      </c>
      <c r="B2948" s="214">
        <v>136012</v>
      </c>
      <c r="C2948" s="133" t="s">
        <v>2389</v>
      </c>
      <c r="D2948" s="133" t="s">
        <v>5904</v>
      </c>
      <c r="E2948" s="133" t="s">
        <v>5907</v>
      </c>
      <c r="F2948" s="133" t="s">
        <v>5924</v>
      </c>
      <c r="G2948" s="133">
        <v>59</v>
      </c>
      <c r="H2948" s="133">
        <v>66</v>
      </c>
      <c r="I2948" s="20"/>
      <c r="J2948" s="20"/>
      <c r="K2948" s="20"/>
      <c r="L2948" s="20"/>
      <c r="M2948" s="20"/>
      <c r="N2948" s="20"/>
    </row>
    <row r="2949" spans="1:14" x14ac:dyDescent="0.35">
      <c r="A2949" s="214" t="s">
        <v>2382</v>
      </c>
      <c r="B2949" s="214">
        <v>136013</v>
      </c>
      <c r="C2949" s="133" t="s">
        <v>6187</v>
      </c>
      <c r="D2949" s="133" t="s">
        <v>5904</v>
      </c>
      <c r="E2949" s="133" t="s">
        <v>5907</v>
      </c>
      <c r="F2949" s="133" t="s">
        <v>5918</v>
      </c>
      <c r="G2949" s="133">
        <v>91</v>
      </c>
      <c r="H2949" s="133">
        <v>93</v>
      </c>
      <c r="I2949" s="20"/>
      <c r="J2949" s="20"/>
      <c r="K2949" s="20"/>
      <c r="L2949" s="20"/>
      <c r="M2949" s="20"/>
      <c r="N2949" s="20"/>
    </row>
    <row r="2950" spans="1:14" x14ac:dyDescent="0.35">
      <c r="A2950" s="214" t="s">
        <v>2382</v>
      </c>
      <c r="B2950" s="214">
        <v>136753</v>
      </c>
      <c r="C2950" s="133" t="s">
        <v>2390</v>
      </c>
      <c r="D2950" s="133" t="s">
        <v>5904</v>
      </c>
      <c r="E2950" s="133" t="s">
        <v>5907</v>
      </c>
      <c r="F2950" s="133" t="s">
        <v>5908</v>
      </c>
      <c r="G2950" s="133">
        <v>144</v>
      </c>
      <c r="H2950" s="133">
        <v>131</v>
      </c>
      <c r="I2950" s="20"/>
      <c r="J2950" s="20"/>
      <c r="K2950" s="20"/>
      <c r="L2950" s="20"/>
      <c r="M2950" s="20"/>
      <c r="N2950" s="20"/>
    </row>
    <row r="2951" spans="1:14" x14ac:dyDescent="0.35">
      <c r="A2951" s="214" t="s">
        <v>2382</v>
      </c>
      <c r="B2951" s="214">
        <v>140691</v>
      </c>
      <c r="C2951" s="133" t="s">
        <v>2391</v>
      </c>
      <c r="D2951" s="133" t="s">
        <v>5904</v>
      </c>
      <c r="E2951" s="133" t="s">
        <v>5907</v>
      </c>
      <c r="F2951" s="133" t="s">
        <v>5916</v>
      </c>
      <c r="G2951" s="133">
        <v>60</v>
      </c>
      <c r="H2951" s="133">
        <v>65</v>
      </c>
      <c r="I2951" s="20"/>
      <c r="J2951" s="20"/>
      <c r="K2951" s="20"/>
      <c r="L2951" s="20"/>
      <c r="M2951" s="20"/>
      <c r="N2951" s="20"/>
    </row>
    <row r="2952" spans="1:14" x14ac:dyDescent="0.35">
      <c r="A2952" s="214" t="s">
        <v>2382</v>
      </c>
      <c r="B2952" s="214">
        <v>140845</v>
      </c>
      <c r="C2952" s="133" t="s">
        <v>6560</v>
      </c>
      <c r="D2952" s="133" t="s">
        <v>5904</v>
      </c>
      <c r="E2952" s="133" t="s">
        <v>5907</v>
      </c>
      <c r="F2952" s="133" t="s">
        <v>5908</v>
      </c>
      <c r="G2952" s="133">
        <v>105</v>
      </c>
      <c r="H2952" s="133">
        <v>104</v>
      </c>
      <c r="I2952" s="20"/>
      <c r="J2952" s="20"/>
      <c r="K2952" s="20"/>
      <c r="L2952" s="20"/>
      <c r="M2952" s="20"/>
      <c r="N2952" s="20"/>
    </row>
    <row r="2953" spans="1:14" x14ac:dyDescent="0.35">
      <c r="A2953" s="214" t="s">
        <v>2392</v>
      </c>
      <c r="B2953" s="214">
        <v>144638</v>
      </c>
      <c r="C2953" s="133" t="s">
        <v>6188</v>
      </c>
      <c r="D2953" s="133" t="s">
        <v>5904</v>
      </c>
      <c r="E2953" s="133" t="s">
        <v>5907</v>
      </c>
      <c r="F2953" s="133" t="s">
        <v>5908</v>
      </c>
      <c r="G2953" s="133">
        <v>9</v>
      </c>
      <c r="H2953" s="133">
        <v>14</v>
      </c>
      <c r="I2953" s="20"/>
      <c r="J2953" s="20"/>
      <c r="K2953" s="20"/>
      <c r="L2953" s="20"/>
      <c r="M2953" s="20"/>
      <c r="N2953" s="20"/>
    </row>
    <row r="2954" spans="1:14" x14ac:dyDescent="0.35">
      <c r="A2954" s="214" t="s">
        <v>2393</v>
      </c>
      <c r="B2954" s="214">
        <v>100388</v>
      </c>
      <c r="C2954" s="133" t="s">
        <v>2394</v>
      </c>
      <c r="D2954" s="133" t="s">
        <v>5904</v>
      </c>
      <c r="E2954" s="133" t="s">
        <v>5906</v>
      </c>
      <c r="F2954" s="133" t="s">
        <v>5906</v>
      </c>
      <c r="G2954" s="133">
        <v>0</v>
      </c>
      <c r="H2954" s="133">
        <v>0</v>
      </c>
      <c r="I2954" s="20"/>
      <c r="J2954" s="20"/>
      <c r="K2954" s="20"/>
      <c r="L2954" s="20"/>
      <c r="M2954" s="20"/>
      <c r="N2954" s="20"/>
    </row>
    <row r="2955" spans="1:14" x14ac:dyDescent="0.35">
      <c r="A2955" s="214" t="s">
        <v>2393</v>
      </c>
      <c r="B2955" s="214">
        <v>100391</v>
      </c>
      <c r="C2955" s="133" t="s">
        <v>2395</v>
      </c>
      <c r="D2955" s="133" t="s">
        <v>5904</v>
      </c>
      <c r="E2955" s="133" t="s">
        <v>5906</v>
      </c>
      <c r="F2955" s="133" t="s">
        <v>5906</v>
      </c>
      <c r="G2955" s="133">
        <v>0</v>
      </c>
      <c r="H2955" s="133">
        <v>0</v>
      </c>
      <c r="I2955" s="20"/>
      <c r="J2955" s="20"/>
      <c r="K2955" s="20"/>
      <c r="L2955" s="20"/>
      <c r="M2955" s="20"/>
      <c r="N2955" s="20"/>
    </row>
    <row r="2956" spans="1:14" x14ac:dyDescent="0.35">
      <c r="A2956" s="214" t="s">
        <v>2393</v>
      </c>
      <c r="B2956" s="214">
        <v>100453</v>
      </c>
      <c r="C2956" s="133" t="s">
        <v>6561</v>
      </c>
      <c r="D2956" s="133" t="s">
        <v>5904</v>
      </c>
      <c r="E2956" s="133" t="s">
        <v>5907</v>
      </c>
      <c r="F2956" s="133" t="s">
        <v>5910</v>
      </c>
      <c r="G2956" s="133">
        <v>25</v>
      </c>
      <c r="H2956" s="133">
        <v>36</v>
      </c>
      <c r="I2956" s="20"/>
      <c r="J2956" s="20"/>
      <c r="K2956" s="20"/>
      <c r="L2956" s="20"/>
      <c r="M2956" s="20"/>
      <c r="N2956" s="20"/>
    </row>
    <row r="2957" spans="1:14" x14ac:dyDescent="0.35">
      <c r="A2957" s="214" t="s">
        <v>2393</v>
      </c>
      <c r="B2957" s="214">
        <v>100455</v>
      </c>
      <c r="C2957" s="133" t="s">
        <v>2396</v>
      </c>
      <c r="D2957" s="133" t="s">
        <v>5901</v>
      </c>
      <c r="E2957" s="133" t="s">
        <v>5907</v>
      </c>
      <c r="F2957" s="133" t="s">
        <v>5910</v>
      </c>
      <c r="G2957" s="133">
        <v>140</v>
      </c>
      <c r="H2957" s="133">
        <v>0</v>
      </c>
      <c r="I2957" s="20"/>
      <c r="J2957" s="20"/>
      <c r="K2957" s="20"/>
      <c r="L2957" s="20"/>
      <c r="M2957" s="20"/>
      <c r="N2957" s="20"/>
    </row>
    <row r="2958" spans="1:14" x14ac:dyDescent="0.35">
      <c r="A2958" s="214" t="s">
        <v>2393</v>
      </c>
      <c r="B2958" s="214">
        <v>100457</v>
      </c>
      <c r="C2958" s="133" t="s">
        <v>2397</v>
      </c>
      <c r="D2958" s="133" t="s">
        <v>5901</v>
      </c>
      <c r="E2958" s="133" t="s">
        <v>5907</v>
      </c>
      <c r="F2958" s="133" t="s">
        <v>5910</v>
      </c>
      <c r="G2958" s="133">
        <v>180</v>
      </c>
      <c r="H2958" s="133">
        <v>0</v>
      </c>
      <c r="I2958" s="20"/>
      <c r="J2958" s="20"/>
      <c r="K2958" s="20"/>
      <c r="L2958" s="20"/>
      <c r="M2958" s="20"/>
      <c r="N2958" s="20"/>
    </row>
    <row r="2959" spans="1:14" x14ac:dyDescent="0.35">
      <c r="A2959" s="214" t="s">
        <v>2393</v>
      </c>
      <c r="B2959" s="214">
        <v>100458</v>
      </c>
      <c r="C2959" s="133" t="s">
        <v>2398</v>
      </c>
      <c r="D2959" s="133" t="s">
        <v>5905</v>
      </c>
      <c r="E2959" s="133" t="s">
        <v>5907</v>
      </c>
      <c r="F2959" s="133" t="s">
        <v>5911</v>
      </c>
      <c r="G2959" s="133">
        <v>0</v>
      </c>
      <c r="H2959" s="133">
        <v>182</v>
      </c>
      <c r="I2959" s="20"/>
      <c r="J2959" s="20"/>
      <c r="K2959" s="20"/>
      <c r="L2959" s="20"/>
      <c r="M2959" s="20"/>
      <c r="N2959" s="20"/>
    </row>
    <row r="2960" spans="1:14" x14ac:dyDescent="0.35">
      <c r="A2960" s="214" t="s">
        <v>2393</v>
      </c>
      <c r="B2960" s="214">
        <v>100459</v>
      </c>
      <c r="C2960" s="133" t="s">
        <v>2399</v>
      </c>
      <c r="D2960" s="133" t="s">
        <v>5905</v>
      </c>
      <c r="E2960" s="133" t="s">
        <v>5907</v>
      </c>
      <c r="F2960" s="133" t="s">
        <v>5911</v>
      </c>
      <c r="G2960" s="133">
        <v>0</v>
      </c>
      <c r="H2960" s="133">
        <v>69</v>
      </c>
      <c r="I2960" s="20"/>
      <c r="J2960" s="20"/>
      <c r="K2960" s="20"/>
      <c r="L2960" s="20"/>
      <c r="M2960" s="20"/>
      <c r="N2960" s="20"/>
    </row>
    <row r="2961" spans="1:14" x14ac:dyDescent="0.35">
      <c r="A2961" s="214" t="s">
        <v>2393</v>
      </c>
      <c r="B2961" s="214">
        <v>100461</v>
      </c>
      <c r="C2961" s="133" t="s">
        <v>2400</v>
      </c>
      <c r="D2961" s="133" t="s">
        <v>5904</v>
      </c>
      <c r="E2961" s="133" t="s">
        <v>5902</v>
      </c>
      <c r="F2961" s="133" t="s">
        <v>5903</v>
      </c>
      <c r="G2961" s="133">
        <v>0</v>
      </c>
      <c r="H2961" s="133">
        <v>0</v>
      </c>
      <c r="I2961" s="20"/>
      <c r="J2961" s="20"/>
      <c r="K2961" s="20"/>
      <c r="L2961" s="20"/>
      <c r="M2961" s="20"/>
      <c r="N2961" s="20"/>
    </row>
    <row r="2962" spans="1:14" x14ac:dyDescent="0.35">
      <c r="A2962" s="214" t="s">
        <v>2393</v>
      </c>
      <c r="B2962" s="214">
        <v>100462</v>
      </c>
      <c r="C2962" s="133" t="s">
        <v>2401</v>
      </c>
      <c r="D2962" s="133" t="s">
        <v>5904</v>
      </c>
      <c r="E2962" s="133" t="s">
        <v>5902</v>
      </c>
      <c r="F2962" s="133" t="s">
        <v>5903</v>
      </c>
      <c r="G2962" s="133">
        <v>0</v>
      </c>
      <c r="H2962" s="133">
        <v>0</v>
      </c>
      <c r="I2962" s="20"/>
      <c r="J2962" s="20"/>
      <c r="K2962" s="20"/>
      <c r="L2962" s="20"/>
      <c r="M2962" s="20"/>
      <c r="N2962" s="20"/>
    </row>
    <row r="2963" spans="1:14" x14ac:dyDescent="0.35">
      <c r="A2963" s="214" t="s">
        <v>2393</v>
      </c>
      <c r="B2963" s="214">
        <v>100467</v>
      </c>
      <c r="C2963" s="133" t="s">
        <v>2402</v>
      </c>
      <c r="D2963" s="133" t="s">
        <v>5904</v>
      </c>
      <c r="E2963" s="133" t="s">
        <v>5912</v>
      </c>
      <c r="F2963" s="133" t="s">
        <v>5915</v>
      </c>
      <c r="G2963" s="133">
        <v>1</v>
      </c>
      <c r="H2963" s="133">
        <v>2</v>
      </c>
      <c r="I2963" s="20"/>
      <c r="J2963" s="20"/>
      <c r="K2963" s="20"/>
      <c r="L2963" s="20"/>
      <c r="M2963" s="20"/>
      <c r="N2963" s="20"/>
    </row>
    <row r="2964" spans="1:14" x14ac:dyDescent="0.35">
      <c r="A2964" s="214" t="s">
        <v>2393</v>
      </c>
      <c r="B2964" s="214">
        <v>100469</v>
      </c>
      <c r="C2964" s="133" t="s">
        <v>2403</v>
      </c>
      <c r="D2964" s="133" t="s">
        <v>5904</v>
      </c>
      <c r="E2964" s="133" t="s">
        <v>5912</v>
      </c>
      <c r="F2964" s="133" t="s">
        <v>5915</v>
      </c>
      <c r="G2964" s="133">
        <v>11</v>
      </c>
      <c r="H2964" s="133">
        <v>9</v>
      </c>
      <c r="I2964" s="20"/>
      <c r="J2964" s="20"/>
      <c r="K2964" s="20"/>
      <c r="L2964" s="20"/>
      <c r="M2964" s="20"/>
      <c r="N2964" s="20"/>
    </row>
    <row r="2965" spans="1:14" x14ac:dyDescent="0.35">
      <c r="A2965" s="214" t="s">
        <v>2393</v>
      </c>
      <c r="B2965" s="214">
        <v>130243</v>
      </c>
      <c r="C2965" s="133" t="s">
        <v>7107</v>
      </c>
      <c r="D2965" s="133" t="s">
        <v>5904</v>
      </c>
      <c r="E2965" s="133" t="s">
        <v>5902</v>
      </c>
      <c r="F2965" s="133" t="s">
        <v>5903</v>
      </c>
      <c r="G2965" s="133">
        <v>0</v>
      </c>
      <c r="H2965" s="133">
        <v>0</v>
      </c>
      <c r="I2965" s="20"/>
      <c r="J2965" s="20"/>
      <c r="K2965" s="20"/>
      <c r="L2965" s="20"/>
      <c r="M2965" s="20"/>
      <c r="N2965" s="20"/>
    </row>
    <row r="2966" spans="1:14" x14ac:dyDescent="0.35">
      <c r="A2966" s="214" t="s">
        <v>2393</v>
      </c>
      <c r="B2966" s="214">
        <v>131362</v>
      </c>
      <c r="C2966" s="133" t="s">
        <v>2404</v>
      </c>
      <c r="D2966" s="133" t="s">
        <v>5904</v>
      </c>
      <c r="E2966" s="133" t="s">
        <v>5902</v>
      </c>
      <c r="F2966" s="133" t="s">
        <v>5903</v>
      </c>
      <c r="G2966" s="133">
        <v>0</v>
      </c>
      <c r="H2966" s="133">
        <v>0</v>
      </c>
      <c r="I2966" s="20"/>
      <c r="J2966" s="20"/>
      <c r="K2966" s="20"/>
      <c r="L2966" s="20"/>
      <c r="M2966" s="20"/>
      <c r="N2966" s="20"/>
    </row>
    <row r="2967" spans="1:14" x14ac:dyDescent="0.35">
      <c r="A2967" s="214" t="s">
        <v>2393</v>
      </c>
      <c r="B2967" s="214">
        <v>131690</v>
      </c>
      <c r="C2967" s="133" t="s">
        <v>2405</v>
      </c>
      <c r="D2967" s="133" t="s">
        <v>5904</v>
      </c>
      <c r="E2967" s="133" t="s">
        <v>5907</v>
      </c>
      <c r="F2967" s="133" t="s">
        <v>5924</v>
      </c>
      <c r="G2967" s="133">
        <v>54</v>
      </c>
      <c r="H2967" s="133">
        <v>67</v>
      </c>
      <c r="I2967" s="20"/>
      <c r="J2967" s="20"/>
      <c r="K2967" s="20"/>
      <c r="L2967" s="20"/>
      <c r="M2967" s="20"/>
      <c r="N2967" s="20"/>
    </row>
    <row r="2968" spans="1:14" x14ac:dyDescent="0.35">
      <c r="A2968" s="214" t="s">
        <v>2393</v>
      </c>
      <c r="B2968" s="214">
        <v>134274</v>
      </c>
      <c r="C2968" s="133" t="s">
        <v>2406</v>
      </c>
      <c r="D2968" s="133" t="s">
        <v>5904</v>
      </c>
      <c r="E2968" s="133" t="s">
        <v>5906</v>
      </c>
      <c r="F2968" s="133" t="s">
        <v>5906</v>
      </c>
      <c r="G2968" s="133">
        <v>0</v>
      </c>
      <c r="H2968" s="133">
        <v>0</v>
      </c>
      <c r="I2968" s="20"/>
      <c r="J2968" s="20"/>
      <c r="K2968" s="20"/>
      <c r="L2968" s="20"/>
      <c r="M2968" s="20"/>
      <c r="N2968" s="20"/>
    </row>
    <row r="2969" spans="1:14" x14ac:dyDescent="0.35">
      <c r="A2969" s="214" t="s">
        <v>2393</v>
      </c>
      <c r="B2969" s="214">
        <v>134314</v>
      </c>
      <c r="C2969" s="133" t="s">
        <v>2407</v>
      </c>
      <c r="D2969" s="133" t="s">
        <v>5904</v>
      </c>
      <c r="E2969" s="133" t="s">
        <v>5907</v>
      </c>
      <c r="F2969" s="133" t="s">
        <v>5908</v>
      </c>
      <c r="G2969" s="133">
        <v>83</v>
      </c>
      <c r="H2969" s="133">
        <v>131</v>
      </c>
      <c r="I2969" s="20"/>
      <c r="J2969" s="20"/>
      <c r="K2969" s="20"/>
      <c r="L2969" s="20"/>
      <c r="M2969" s="20"/>
      <c r="N2969" s="20"/>
    </row>
    <row r="2970" spans="1:14" x14ac:dyDescent="0.35">
      <c r="A2970" s="214" t="s">
        <v>2393</v>
      </c>
      <c r="B2970" s="214">
        <v>134782</v>
      </c>
      <c r="C2970" s="133" t="s">
        <v>2408</v>
      </c>
      <c r="D2970" s="133" t="s">
        <v>5904</v>
      </c>
      <c r="E2970" s="133" t="s">
        <v>5902</v>
      </c>
      <c r="F2970" s="133" t="s">
        <v>5903</v>
      </c>
      <c r="G2970" s="133">
        <v>0</v>
      </c>
      <c r="H2970" s="133">
        <v>0</v>
      </c>
      <c r="I2970" s="20"/>
      <c r="J2970" s="20"/>
      <c r="K2970" s="20"/>
      <c r="L2970" s="20"/>
      <c r="M2970" s="20"/>
      <c r="N2970" s="20"/>
    </row>
    <row r="2971" spans="1:14" x14ac:dyDescent="0.35">
      <c r="A2971" s="214" t="s">
        <v>2393</v>
      </c>
      <c r="B2971" s="214">
        <v>135587</v>
      </c>
      <c r="C2971" s="133" t="s">
        <v>2409</v>
      </c>
      <c r="D2971" s="133" t="s">
        <v>5904</v>
      </c>
      <c r="E2971" s="133" t="s">
        <v>5907</v>
      </c>
      <c r="F2971" s="133" t="s">
        <v>5908</v>
      </c>
      <c r="G2971" s="133">
        <v>75</v>
      </c>
      <c r="H2971" s="133">
        <v>90</v>
      </c>
      <c r="I2971" s="20"/>
      <c r="J2971" s="20"/>
      <c r="K2971" s="20"/>
      <c r="L2971" s="20"/>
      <c r="M2971" s="20"/>
      <c r="N2971" s="20"/>
    </row>
    <row r="2972" spans="1:14" x14ac:dyDescent="0.35">
      <c r="A2972" s="214" t="s">
        <v>2393</v>
      </c>
      <c r="B2972" s="214">
        <v>139418</v>
      </c>
      <c r="C2972" s="133" t="s">
        <v>2410</v>
      </c>
      <c r="D2972" s="133" t="s">
        <v>5904</v>
      </c>
      <c r="E2972" s="133" t="s">
        <v>5912</v>
      </c>
      <c r="F2972" s="133" t="s">
        <v>5925</v>
      </c>
      <c r="G2972" s="133">
        <v>0</v>
      </c>
      <c r="H2972" s="133">
        <v>0</v>
      </c>
      <c r="I2972" s="20"/>
      <c r="J2972" s="20"/>
      <c r="K2972" s="20"/>
      <c r="L2972" s="20"/>
      <c r="M2972" s="20"/>
      <c r="N2972" s="20"/>
    </row>
    <row r="2973" spans="1:14" x14ac:dyDescent="0.35">
      <c r="A2973" s="214" t="s">
        <v>2393</v>
      </c>
      <c r="B2973" s="214">
        <v>139973</v>
      </c>
      <c r="C2973" s="133" t="s">
        <v>2411</v>
      </c>
      <c r="D2973" s="133" t="s">
        <v>5904</v>
      </c>
      <c r="E2973" s="133" t="s">
        <v>5902</v>
      </c>
      <c r="F2973" s="133" t="s">
        <v>5903</v>
      </c>
      <c r="G2973" s="133">
        <v>0</v>
      </c>
      <c r="H2973" s="133">
        <v>0</v>
      </c>
      <c r="I2973" s="20"/>
      <c r="J2973" s="20"/>
      <c r="K2973" s="20"/>
      <c r="L2973" s="20"/>
      <c r="M2973" s="20"/>
      <c r="N2973" s="20"/>
    </row>
    <row r="2974" spans="1:14" x14ac:dyDescent="0.35">
      <c r="A2974" s="214" t="s">
        <v>2393</v>
      </c>
      <c r="B2974" s="214">
        <v>141130</v>
      </c>
      <c r="C2974" s="133" t="s">
        <v>6189</v>
      </c>
      <c r="D2974" s="133" t="s">
        <v>5904</v>
      </c>
      <c r="E2974" s="133" t="s">
        <v>5906</v>
      </c>
      <c r="F2974" s="133" t="s">
        <v>5909</v>
      </c>
      <c r="G2974" s="133">
        <v>0</v>
      </c>
      <c r="H2974" s="133">
        <v>0</v>
      </c>
      <c r="I2974" s="20"/>
      <c r="J2974" s="20"/>
      <c r="K2974" s="20"/>
      <c r="L2974" s="20"/>
      <c r="M2974" s="20"/>
      <c r="N2974" s="20"/>
    </row>
    <row r="2975" spans="1:14" x14ac:dyDescent="0.35">
      <c r="A2975" s="214" t="s">
        <v>2393</v>
      </c>
      <c r="B2975" s="214">
        <v>141250</v>
      </c>
      <c r="C2975" s="133" t="s">
        <v>7108</v>
      </c>
      <c r="D2975" s="133" t="s">
        <v>5904</v>
      </c>
      <c r="E2975" s="133" t="s">
        <v>5902</v>
      </c>
      <c r="F2975" s="133" t="s">
        <v>5903</v>
      </c>
      <c r="G2975" s="133">
        <v>0</v>
      </c>
      <c r="H2975" s="133">
        <v>0</v>
      </c>
      <c r="I2975" s="20"/>
      <c r="J2975" s="20"/>
      <c r="K2975" s="20"/>
      <c r="L2975" s="20"/>
      <c r="M2975" s="20"/>
      <c r="N2975" s="20"/>
    </row>
    <row r="2976" spans="1:14" x14ac:dyDescent="0.35">
      <c r="A2976" s="214" t="s">
        <v>2393</v>
      </c>
      <c r="B2976" s="214">
        <v>141605</v>
      </c>
      <c r="C2976" s="133" t="s">
        <v>2412</v>
      </c>
      <c r="D2976" s="133" t="s">
        <v>5904</v>
      </c>
      <c r="E2976" s="133" t="s">
        <v>5912</v>
      </c>
      <c r="F2976" s="133" t="s">
        <v>5925</v>
      </c>
      <c r="G2976" s="133">
        <v>0</v>
      </c>
      <c r="H2976" s="133">
        <v>2</v>
      </c>
      <c r="I2976" s="20"/>
      <c r="J2976" s="20"/>
      <c r="K2976" s="20"/>
      <c r="L2976" s="20"/>
      <c r="M2976" s="20"/>
      <c r="N2976" s="20"/>
    </row>
    <row r="2977" spans="1:14" x14ac:dyDescent="0.35">
      <c r="A2977" s="214" t="s">
        <v>2393</v>
      </c>
      <c r="B2977" s="214">
        <v>143217</v>
      </c>
      <c r="C2977" s="133" t="s">
        <v>312</v>
      </c>
      <c r="D2977" s="133" t="s">
        <v>5904</v>
      </c>
      <c r="E2977" s="133" t="s">
        <v>5912</v>
      </c>
      <c r="F2977" s="133" t="s">
        <v>5920</v>
      </c>
      <c r="G2977" s="133">
        <v>2</v>
      </c>
      <c r="H2977" s="133">
        <v>10</v>
      </c>
      <c r="I2977" s="20"/>
      <c r="J2977" s="20"/>
      <c r="K2977" s="20"/>
      <c r="L2977" s="20"/>
      <c r="M2977" s="20"/>
      <c r="N2977" s="20"/>
    </row>
    <row r="2978" spans="1:14" x14ac:dyDescent="0.35">
      <c r="A2978" s="214" t="s">
        <v>2393</v>
      </c>
      <c r="B2978" s="214">
        <v>143659</v>
      </c>
      <c r="C2978" s="133" t="s">
        <v>2413</v>
      </c>
      <c r="D2978" s="133" t="s">
        <v>5904</v>
      </c>
      <c r="E2978" s="133" t="s">
        <v>5907</v>
      </c>
      <c r="F2978" s="133" t="s">
        <v>5916</v>
      </c>
      <c r="G2978" s="133">
        <v>67</v>
      </c>
      <c r="H2978" s="133">
        <v>69</v>
      </c>
      <c r="I2978" s="20"/>
      <c r="J2978" s="20"/>
      <c r="K2978" s="20"/>
      <c r="L2978" s="20"/>
      <c r="M2978" s="20"/>
      <c r="N2978" s="20"/>
    </row>
    <row r="2979" spans="1:14" x14ac:dyDescent="0.35">
      <c r="A2979" s="214" t="s">
        <v>2393</v>
      </c>
      <c r="B2979" s="214">
        <v>143702</v>
      </c>
      <c r="C2979" s="133" t="s">
        <v>2414</v>
      </c>
      <c r="D2979" s="133" t="s">
        <v>5904</v>
      </c>
      <c r="E2979" s="133" t="s">
        <v>5912</v>
      </c>
      <c r="F2979" s="133" t="s">
        <v>5925</v>
      </c>
      <c r="G2979" s="133">
        <v>0</v>
      </c>
      <c r="H2979" s="133">
        <v>3</v>
      </c>
      <c r="I2979" s="20"/>
      <c r="J2979" s="20"/>
      <c r="K2979" s="20"/>
      <c r="L2979" s="20"/>
      <c r="M2979" s="20"/>
      <c r="N2979" s="20"/>
    </row>
    <row r="2980" spans="1:14" x14ac:dyDescent="0.35">
      <c r="A2980" s="214" t="s">
        <v>2393</v>
      </c>
      <c r="B2980" s="214">
        <v>144962</v>
      </c>
      <c r="C2980" s="133" t="s">
        <v>6190</v>
      </c>
      <c r="D2980" s="133" t="s">
        <v>5904</v>
      </c>
      <c r="E2980" s="133" t="s">
        <v>5907</v>
      </c>
      <c r="F2980" s="133" t="s">
        <v>5908</v>
      </c>
      <c r="G2980" s="133">
        <v>81</v>
      </c>
      <c r="H2980" s="133">
        <v>131</v>
      </c>
      <c r="I2980" s="20"/>
      <c r="J2980" s="20"/>
      <c r="K2980" s="20"/>
      <c r="L2980" s="20"/>
      <c r="M2980" s="20"/>
      <c r="N2980" s="20"/>
    </row>
    <row r="2981" spans="1:14" x14ac:dyDescent="0.35">
      <c r="A2981" s="214" t="s">
        <v>2393</v>
      </c>
      <c r="B2981" s="214">
        <v>146031</v>
      </c>
      <c r="C2981" s="133" t="s">
        <v>6562</v>
      </c>
      <c r="D2981" s="133" t="s">
        <v>5883</v>
      </c>
      <c r="E2981" s="133" t="s">
        <v>5907</v>
      </c>
      <c r="F2981" s="133" t="s">
        <v>5922</v>
      </c>
      <c r="G2981" s="133">
        <v>0</v>
      </c>
      <c r="H2981" s="133">
        <v>0</v>
      </c>
      <c r="I2981" s="20"/>
      <c r="J2981" s="20"/>
      <c r="K2981" s="20"/>
      <c r="L2981" s="20"/>
      <c r="M2981" s="20"/>
      <c r="N2981" s="20"/>
    </row>
    <row r="2982" spans="1:14" x14ac:dyDescent="0.35">
      <c r="A2982" s="214" t="s">
        <v>2415</v>
      </c>
      <c r="B2982" s="214">
        <v>100502</v>
      </c>
      <c r="C2982" s="133" t="s">
        <v>2416</v>
      </c>
      <c r="D2982" s="133" t="s">
        <v>5904</v>
      </c>
      <c r="E2982" s="133" t="s">
        <v>5907</v>
      </c>
      <c r="F2982" s="133" t="s">
        <v>5911</v>
      </c>
      <c r="G2982" s="133">
        <v>50</v>
      </c>
      <c r="H2982" s="133">
        <v>81</v>
      </c>
      <c r="I2982" s="20"/>
      <c r="J2982" s="20"/>
      <c r="K2982" s="20"/>
      <c r="L2982" s="20"/>
      <c r="M2982" s="20"/>
      <c r="N2982" s="20"/>
    </row>
    <row r="2983" spans="1:14" x14ac:dyDescent="0.35">
      <c r="A2983" s="214" t="s">
        <v>2415</v>
      </c>
      <c r="B2983" s="214">
        <v>100503</v>
      </c>
      <c r="C2983" s="133" t="s">
        <v>5118</v>
      </c>
      <c r="D2983" s="133" t="s">
        <v>5904</v>
      </c>
      <c r="E2983" s="133" t="s">
        <v>5907</v>
      </c>
      <c r="F2983" s="133" t="s">
        <v>5911</v>
      </c>
      <c r="G2983" s="133">
        <v>71</v>
      </c>
      <c r="H2983" s="133">
        <v>80</v>
      </c>
      <c r="I2983" s="20"/>
      <c r="J2983" s="20"/>
      <c r="K2983" s="20"/>
      <c r="L2983" s="20"/>
      <c r="M2983" s="20"/>
      <c r="N2983" s="20"/>
    </row>
    <row r="2984" spans="1:14" x14ac:dyDescent="0.35">
      <c r="A2984" s="214" t="s">
        <v>2415</v>
      </c>
      <c r="B2984" s="214">
        <v>100507</v>
      </c>
      <c r="C2984" s="133" t="s">
        <v>2417</v>
      </c>
      <c r="D2984" s="133" t="s">
        <v>5904</v>
      </c>
      <c r="E2984" s="133" t="s">
        <v>5902</v>
      </c>
      <c r="F2984" s="133" t="s">
        <v>5903</v>
      </c>
      <c r="G2984" s="133">
        <v>0</v>
      </c>
      <c r="H2984" s="133">
        <v>0</v>
      </c>
      <c r="I2984" s="20"/>
      <c r="J2984" s="20"/>
      <c r="K2984" s="20"/>
      <c r="L2984" s="20"/>
      <c r="M2984" s="20"/>
      <c r="N2984" s="20"/>
    </row>
    <row r="2985" spans="1:14" x14ac:dyDescent="0.35">
      <c r="A2985" s="214" t="s">
        <v>2415</v>
      </c>
      <c r="B2985" s="214">
        <v>100508</v>
      </c>
      <c r="C2985" s="133" t="s">
        <v>2418</v>
      </c>
      <c r="D2985" s="133" t="s">
        <v>5901</v>
      </c>
      <c r="E2985" s="133" t="s">
        <v>5902</v>
      </c>
      <c r="F2985" s="133" t="s">
        <v>5903</v>
      </c>
      <c r="G2985" s="133">
        <v>0</v>
      </c>
      <c r="H2985" s="133">
        <v>0</v>
      </c>
      <c r="I2985" s="20"/>
      <c r="J2985" s="20"/>
      <c r="K2985" s="20"/>
      <c r="L2985" s="20"/>
      <c r="M2985" s="20"/>
      <c r="N2985" s="20"/>
    </row>
    <row r="2986" spans="1:14" x14ac:dyDescent="0.35">
      <c r="A2986" s="214" t="s">
        <v>2415</v>
      </c>
      <c r="B2986" s="214">
        <v>100510</v>
      </c>
      <c r="C2986" s="133" t="s">
        <v>2419</v>
      </c>
      <c r="D2986" s="133" t="s">
        <v>5904</v>
      </c>
      <c r="E2986" s="133" t="s">
        <v>5902</v>
      </c>
      <c r="F2986" s="133" t="s">
        <v>5903</v>
      </c>
      <c r="G2986" s="133">
        <v>0</v>
      </c>
      <c r="H2986" s="133">
        <v>0</v>
      </c>
      <c r="I2986" s="20"/>
      <c r="J2986" s="20"/>
      <c r="K2986" s="20"/>
      <c r="L2986" s="20"/>
      <c r="M2986" s="20"/>
      <c r="N2986" s="20"/>
    </row>
    <row r="2987" spans="1:14" x14ac:dyDescent="0.35">
      <c r="A2987" s="214" t="s">
        <v>2415</v>
      </c>
      <c r="B2987" s="214">
        <v>100511</v>
      </c>
      <c r="C2987" s="133" t="s">
        <v>2420</v>
      </c>
      <c r="D2987" s="133" t="s">
        <v>5901</v>
      </c>
      <c r="E2987" s="133" t="s">
        <v>5902</v>
      </c>
      <c r="F2987" s="133" t="s">
        <v>5903</v>
      </c>
      <c r="G2987" s="133">
        <v>0</v>
      </c>
      <c r="H2987" s="133">
        <v>0</v>
      </c>
      <c r="I2987" s="20"/>
      <c r="J2987" s="20"/>
      <c r="K2987" s="20"/>
      <c r="L2987" s="20"/>
      <c r="M2987" s="20"/>
      <c r="N2987" s="20"/>
    </row>
    <row r="2988" spans="1:14" x14ac:dyDescent="0.35">
      <c r="A2988" s="214" t="s">
        <v>2415</v>
      </c>
      <c r="B2988" s="214">
        <v>100513</v>
      </c>
      <c r="C2988" s="133" t="s">
        <v>2421</v>
      </c>
      <c r="D2988" s="133" t="s">
        <v>5904</v>
      </c>
      <c r="E2988" s="133" t="s">
        <v>5902</v>
      </c>
      <c r="F2988" s="133" t="s">
        <v>5903</v>
      </c>
      <c r="G2988" s="133">
        <v>0</v>
      </c>
      <c r="H2988" s="133">
        <v>0</v>
      </c>
      <c r="I2988" s="20"/>
      <c r="J2988" s="20"/>
      <c r="K2988" s="20"/>
      <c r="L2988" s="20"/>
      <c r="M2988" s="20"/>
      <c r="N2988" s="20"/>
    </row>
    <row r="2989" spans="1:14" x14ac:dyDescent="0.35">
      <c r="A2989" s="214" t="s">
        <v>2415</v>
      </c>
      <c r="B2989" s="214">
        <v>100514</v>
      </c>
      <c r="C2989" s="133" t="s">
        <v>2422</v>
      </c>
      <c r="D2989" s="133" t="s">
        <v>5905</v>
      </c>
      <c r="E2989" s="133" t="s">
        <v>5902</v>
      </c>
      <c r="F2989" s="133" t="s">
        <v>5903</v>
      </c>
      <c r="G2989" s="133">
        <v>0</v>
      </c>
      <c r="H2989" s="133">
        <v>0</v>
      </c>
      <c r="I2989" s="20"/>
      <c r="J2989" s="20"/>
      <c r="K2989" s="20"/>
      <c r="L2989" s="20"/>
      <c r="M2989" s="20"/>
      <c r="N2989" s="20"/>
    </row>
    <row r="2990" spans="1:14" x14ac:dyDescent="0.35">
      <c r="A2990" s="214" t="s">
        <v>2415</v>
      </c>
      <c r="B2990" s="214">
        <v>100516</v>
      </c>
      <c r="C2990" s="133" t="s">
        <v>2423</v>
      </c>
      <c r="D2990" s="133" t="s">
        <v>5905</v>
      </c>
      <c r="E2990" s="133" t="s">
        <v>5902</v>
      </c>
      <c r="F2990" s="133" t="s">
        <v>5903</v>
      </c>
      <c r="G2990" s="133">
        <v>0</v>
      </c>
      <c r="H2990" s="133">
        <v>0</v>
      </c>
      <c r="I2990" s="20"/>
      <c r="J2990" s="20"/>
      <c r="K2990" s="20"/>
      <c r="L2990" s="20"/>
      <c r="M2990" s="20"/>
      <c r="N2990" s="20"/>
    </row>
    <row r="2991" spans="1:14" x14ac:dyDescent="0.35">
      <c r="A2991" s="214" t="s">
        <v>2415</v>
      </c>
      <c r="B2991" s="214">
        <v>100518</v>
      </c>
      <c r="C2991" s="133" t="s">
        <v>1305</v>
      </c>
      <c r="D2991" s="133" t="s">
        <v>5904</v>
      </c>
      <c r="E2991" s="133" t="s">
        <v>5902</v>
      </c>
      <c r="F2991" s="133" t="s">
        <v>5903</v>
      </c>
      <c r="G2991" s="133">
        <v>0</v>
      </c>
      <c r="H2991" s="133">
        <v>0</v>
      </c>
      <c r="I2991" s="20"/>
      <c r="J2991" s="20"/>
      <c r="K2991" s="20"/>
      <c r="L2991" s="20"/>
      <c r="M2991" s="20"/>
      <c r="N2991" s="20"/>
    </row>
    <row r="2992" spans="1:14" x14ac:dyDescent="0.35">
      <c r="A2992" s="214" t="s">
        <v>2415</v>
      </c>
      <c r="B2992" s="214">
        <v>100519</v>
      </c>
      <c r="C2992" s="133" t="s">
        <v>2424</v>
      </c>
      <c r="D2992" s="133" t="s">
        <v>5905</v>
      </c>
      <c r="E2992" s="133" t="s">
        <v>5902</v>
      </c>
      <c r="F2992" s="133" t="s">
        <v>5903</v>
      </c>
      <c r="G2992" s="133">
        <v>0</v>
      </c>
      <c r="H2992" s="133">
        <v>0</v>
      </c>
      <c r="I2992" s="20"/>
      <c r="J2992" s="20"/>
      <c r="K2992" s="20"/>
      <c r="L2992" s="20"/>
      <c r="M2992" s="20"/>
      <c r="N2992" s="20"/>
    </row>
    <row r="2993" spans="1:14" x14ac:dyDescent="0.35">
      <c r="A2993" s="214" t="s">
        <v>2415</v>
      </c>
      <c r="B2993" s="214">
        <v>100520</v>
      </c>
      <c r="C2993" s="133" t="s">
        <v>2425</v>
      </c>
      <c r="D2993" s="133" t="s">
        <v>5904</v>
      </c>
      <c r="E2993" s="133" t="s">
        <v>5902</v>
      </c>
      <c r="F2993" s="133" t="s">
        <v>5903</v>
      </c>
      <c r="G2993" s="133">
        <v>0</v>
      </c>
      <c r="H2993" s="133">
        <v>0</v>
      </c>
      <c r="I2993" s="20"/>
      <c r="J2993" s="20"/>
      <c r="K2993" s="20"/>
      <c r="L2993" s="20"/>
      <c r="M2993" s="20"/>
      <c r="N2993" s="20"/>
    </row>
    <row r="2994" spans="1:14" x14ac:dyDescent="0.35">
      <c r="A2994" s="214" t="s">
        <v>2415</v>
      </c>
      <c r="B2994" s="214">
        <v>100521</v>
      </c>
      <c r="C2994" s="133" t="s">
        <v>2426</v>
      </c>
      <c r="D2994" s="133" t="s">
        <v>5901</v>
      </c>
      <c r="E2994" s="133" t="s">
        <v>5902</v>
      </c>
      <c r="F2994" s="133" t="s">
        <v>5903</v>
      </c>
      <c r="G2994" s="133">
        <v>0</v>
      </c>
      <c r="H2994" s="133">
        <v>0</v>
      </c>
      <c r="I2994" s="20"/>
      <c r="J2994" s="20"/>
      <c r="K2994" s="20"/>
      <c r="L2994" s="20"/>
      <c r="M2994" s="20"/>
      <c r="N2994" s="20"/>
    </row>
    <row r="2995" spans="1:14" x14ac:dyDescent="0.35">
      <c r="A2995" s="214" t="s">
        <v>2415</v>
      </c>
      <c r="B2995" s="214">
        <v>100522</v>
      </c>
      <c r="C2995" s="133" t="s">
        <v>2427</v>
      </c>
      <c r="D2995" s="133" t="s">
        <v>5904</v>
      </c>
      <c r="E2995" s="133" t="s">
        <v>5902</v>
      </c>
      <c r="F2995" s="133" t="s">
        <v>5903</v>
      </c>
      <c r="G2995" s="133">
        <v>0</v>
      </c>
      <c r="H2995" s="133">
        <v>0</v>
      </c>
      <c r="I2995" s="20"/>
      <c r="J2995" s="20"/>
      <c r="K2995" s="20"/>
      <c r="L2995" s="20"/>
      <c r="M2995" s="20"/>
      <c r="N2995" s="20"/>
    </row>
    <row r="2996" spans="1:14" x14ac:dyDescent="0.35">
      <c r="A2996" s="214" t="s">
        <v>2415</v>
      </c>
      <c r="B2996" s="214">
        <v>100531</v>
      </c>
      <c r="C2996" s="133" t="s">
        <v>2429</v>
      </c>
      <c r="D2996" s="133" t="s">
        <v>5901</v>
      </c>
      <c r="E2996" s="133" t="s">
        <v>5902</v>
      </c>
      <c r="F2996" s="133" t="s">
        <v>5903</v>
      </c>
      <c r="G2996" s="133">
        <v>0</v>
      </c>
      <c r="H2996" s="133">
        <v>0</v>
      </c>
      <c r="I2996" s="20"/>
      <c r="J2996" s="20"/>
      <c r="K2996" s="20"/>
      <c r="L2996" s="20"/>
      <c r="M2996" s="20"/>
      <c r="N2996" s="20"/>
    </row>
    <row r="2997" spans="1:14" x14ac:dyDescent="0.35">
      <c r="A2997" s="214" t="s">
        <v>2415</v>
      </c>
      <c r="B2997" s="214">
        <v>100532</v>
      </c>
      <c r="C2997" s="133" t="s">
        <v>2430</v>
      </c>
      <c r="D2997" s="133" t="s">
        <v>5904</v>
      </c>
      <c r="E2997" s="133" t="s">
        <v>5902</v>
      </c>
      <c r="F2997" s="133" t="s">
        <v>5903</v>
      </c>
      <c r="G2997" s="133">
        <v>0</v>
      </c>
      <c r="H2997" s="133">
        <v>0</v>
      </c>
      <c r="I2997" s="20"/>
      <c r="J2997" s="20"/>
      <c r="K2997" s="20"/>
      <c r="L2997" s="20"/>
      <c r="M2997" s="20"/>
      <c r="N2997" s="20"/>
    </row>
    <row r="2998" spans="1:14" x14ac:dyDescent="0.35">
      <c r="A2998" s="214" t="s">
        <v>2415</v>
      </c>
      <c r="B2998" s="214">
        <v>100533</v>
      </c>
      <c r="C2998" s="133" t="s">
        <v>6563</v>
      </c>
      <c r="D2998" s="133" t="s">
        <v>5904</v>
      </c>
      <c r="E2998" s="133" t="s">
        <v>5902</v>
      </c>
      <c r="F2998" s="133" t="s">
        <v>5903</v>
      </c>
      <c r="G2998" s="133">
        <v>0</v>
      </c>
      <c r="H2998" s="133">
        <v>0</v>
      </c>
      <c r="I2998" s="20"/>
      <c r="J2998" s="20"/>
      <c r="K2998" s="20"/>
      <c r="L2998" s="20"/>
      <c r="M2998" s="20"/>
      <c r="N2998" s="20"/>
    </row>
    <row r="2999" spans="1:14" x14ac:dyDescent="0.35">
      <c r="A2999" s="214" t="s">
        <v>2415</v>
      </c>
      <c r="B2999" s="214">
        <v>100534</v>
      </c>
      <c r="C2999" s="133" t="s">
        <v>2431</v>
      </c>
      <c r="D2999" s="133" t="s">
        <v>5904</v>
      </c>
      <c r="E2999" s="133" t="s">
        <v>5902</v>
      </c>
      <c r="F2999" s="133" t="s">
        <v>5903</v>
      </c>
      <c r="G2999" s="133">
        <v>0</v>
      </c>
      <c r="H2999" s="133">
        <v>0</v>
      </c>
      <c r="I2999" s="20"/>
      <c r="J2999" s="20"/>
      <c r="K2999" s="20"/>
      <c r="L2999" s="20"/>
      <c r="M2999" s="20"/>
      <c r="N2999" s="20"/>
    </row>
    <row r="3000" spans="1:14" x14ac:dyDescent="0.35">
      <c r="A3000" s="214" t="s">
        <v>2415</v>
      </c>
      <c r="B3000" s="214">
        <v>100537</v>
      </c>
      <c r="C3000" s="133" t="s">
        <v>2432</v>
      </c>
      <c r="D3000" s="133" t="s">
        <v>5904</v>
      </c>
      <c r="E3000" s="133" t="s">
        <v>5902</v>
      </c>
      <c r="F3000" s="133" t="s">
        <v>5903</v>
      </c>
      <c r="G3000" s="133">
        <v>0</v>
      </c>
      <c r="H3000" s="133">
        <v>0</v>
      </c>
      <c r="I3000" s="20"/>
      <c r="J3000" s="20"/>
      <c r="K3000" s="20"/>
      <c r="L3000" s="20"/>
      <c r="M3000" s="20"/>
      <c r="N3000" s="20"/>
    </row>
    <row r="3001" spans="1:14" x14ac:dyDescent="0.35">
      <c r="A3001" s="214" t="s">
        <v>2415</v>
      </c>
      <c r="B3001" s="214">
        <v>100538</v>
      </c>
      <c r="C3001" s="133" t="s">
        <v>2433</v>
      </c>
      <c r="D3001" s="133" t="s">
        <v>5904</v>
      </c>
      <c r="E3001" s="133" t="s">
        <v>5902</v>
      </c>
      <c r="F3001" s="133" t="s">
        <v>5903</v>
      </c>
      <c r="G3001" s="133">
        <v>0</v>
      </c>
      <c r="H3001" s="133">
        <v>0</v>
      </c>
      <c r="I3001" s="20"/>
      <c r="J3001" s="20"/>
      <c r="K3001" s="20"/>
      <c r="L3001" s="20"/>
      <c r="M3001" s="20"/>
      <c r="N3001" s="20"/>
    </row>
    <row r="3002" spans="1:14" x14ac:dyDescent="0.35">
      <c r="A3002" s="214" t="s">
        <v>2415</v>
      </c>
      <c r="B3002" s="214">
        <v>100539</v>
      </c>
      <c r="C3002" s="133" t="s">
        <v>2434</v>
      </c>
      <c r="D3002" s="133" t="s">
        <v>5904</v>
      </c>
      <c r="E3002" s="133" t="s">
        <v>5902</v>
      </c>
      <c r="F3002" s="133" t="s">
        <v>5903</v>
      </c>
      <c r="G3002" s="133">
        <v>0</v>
      </c>
      <c r="H3002" s="133">
        <v>0</v>
      </c>
      <c r="I3002" s="20"/>
      <c r="J3002" s="20"/>
      <c r="K3002" s="20"/>
      <c r="L3002" s="20"/>
      <c r="M3002" s="20"/>
      <c r="N3002" s="20"/>
    </row>
    <row r="3003" spans="1:14" x14ac:dyDescent="0.35">
      <c r="A3003" s="214" t="s">
        <v>2415</v>
      </c>
      <c r="B3003" s="214">
        <v>100540</v>
      </c>
      <c r="C3003" s="133" t="s">
        <v>2435</v>
      </c>
      <c r="D3003" s="133" t="s">
        <v>5904</v>
      </c>
      <c r="E3003" s="133" t="s">
        <v>5902</v>
      </c>
      <c r="F3003" s="133" t="s">
        <v>5903</v>
      </c>
      <c r="G3003" s="133">
        <v>0</v>
      </c>
      <c r="H3003" s="133">
        <v>0</v>
      </c>
      <c r="I3003" s="20"/>
      <c r="J3003" s="20"/>
      <c r="K3003" s="20"/>
      <c r="L3003" s="20"/>
      <c r="M3003" s="20"/>
      <c r="N3003" s="20"/>
    </row>
    <row r="3004" spans="1:14" x14ac:dyDescent="0.35">
      <c r="A3004" s="214" t="s">
        <v>2415</v>
      </c>
      <c r="B3004" s="214">
        <v>100542</v>
      </c>
      <c r="C3004" s="133" t="s">
        <v>2436</v>
      </c>
      <c r="D3004" s="133" t="s">
        <v>5904</v>
      </c>
      <c r="E3004" s="133" t="s">
        <v>5902</v>
      </c>
      <c r="F3004" s="133" t="s">
        <v>5903</v>
      </c>
      <c r="G3004" s="133">
        <v>0</v>
      </c>
      <c r="H3004" s="133">
        <v>0</v>
      </c>
      <c r="I3004" s="20"/>
      <c r="J3004" s="20"/>
      <c r="K3004" s="20"/>
      <c r="L3004" s="20"/>
      <c r="M3004" s="20"/>
      <c r="N3004" s="20"/>
    </row>
    <row r="3005" spans="1:14" x14ac:dyDescent="0.35">
      <c r="A3005" s="214" t="s">
        <v>2415</v>
      </c>
      <c r="B3005" s="214">
        <v>100545</v>
      </c>
      <c r="C3005" s="133" t="s">
        <v>2437</v>
      </c>
      <c r="D3005" s="133" t="s">
        <v>5904</v>
      </c>
      <c r="E3005" s="133" t="s">
        <v>5902</v>
      </c>
      <c r="F3005" s="133" t="s">
        <v>5903</v>
      </c>
      <c r="G3005" s="133">
        <v>0</v>
      </c>
      <c r="H3005" s="133">
        <v>0</v>
      </c>
      <c r="I3005" s="20"/>
      <c r="J3005" s="20"/>
      <c r="K3005" s="20"/>
      <c r="L3005" s="20"/>
      <c r="M3005" s="20"/>
      <c r="N3005" s="20"/>
    </row>
    <row r="3006" spans="1:14" x14ac:dyDescent="0.35">
      <c r="A3006" s="214" t="s">
        <v>2415</v>
      </c>
      <c r="B3006" s="214">
        <v>100547</v>
      </c>
      <c r="C3006" s="133" t="s">
        <v>6565</v>
      </c>
      <c r="D3006" s="133" t="s">
        <v>5904</v>
      </c>
      <c r="E3006" s="133" t="s">
        <v>5902</v>
      </c>
      <c r="F3006" s="133" t="s">
        <v>5903</v>
      </c>
      <c r="G3006" s="133">
        <v>0</v>
      </c>
      <c r="H3006" s="133">
        <v>0</v>
      </c>
      <c r="I3006" s="20"/>
      <c r="J3006" s="20"/>
      <c r="K3006" s="20"/>
      <c r="L3006" s="20"/>
      <c r="M3006" s="20"/>
      <c r="N3006" s="20"/>
    </row>
    <row r="3007" spans="1:14" x14ac:dyDescent="0.35">
      <c r="A3007" s="214" t="s">
        <v>2415</v>
      </c>
      <c r="B3007" s="214">
        <v>100549</v>
      </c>
      <c r="C3007" s="133" t="s">
        <v>2438</v>
      </c>
      <c r="D3007" s="133" t="s">
        <v>5904</v>
      </c>
      <c r="E3007" s="133" t="s">
        <v>5912</v>
      </c>
      <c r="F3007" s="133" t="s">
        <v>5915</v>
      </c>
      <c r="G3007" s="133">
        <v>0</v>
      </c>
      <c r="H3007" s="133">
        <v>0</v>
      </c>
      <c r="I3007" s="20"/>
      <c r="J3007" s="20"/>
      <c r="K3007" s="20"/>
      <c r="L3007" s="20"/>
      <c r="M3007" s="20"/>
      <c r="N3007" s="20"/>
    </row>
    <row r="3008" spans="1:14" x14ac:dyDescent="0.35">
      <c r="A3008" s="214" t="s">
        <v>2415</v>
      </c>
      <c r="B3008" s="214">
        <v>101163</v>
      </c>
      <c r="C3008" s="133" t="s">
        <v>7109</v>
      </c>
      <c r="D3008" s="133" t="s">
        <v>5904</v>
      </c>
      <c r="E3008" s="133" t="s">
        <v>5902</v>
      </c>
      <c r="F3008" s="133" t="s">
        <v>5903</v>
      </c>
      <c r="G3008" s="133">
        <v>0</v>
      </c>
      <c r="H3008" s="133">
        <v>0</v>
      </c>
      <c r="I3008" s="20"/>
      <c r="J3008" s="20"/>
      <c r="K3008" s="20"/>
      <c r="L3008" s="20"/>
      <c r="M3008" s="20"/>
      <c r="N3008" s="20"/>
    </row>
    <row r="3009" spans="1:14" x14ac:dyDescent="0.35">
      <c r="A3009" s="214" t="s">
        <v>2415</v>
      </c>
      <c r="B3009" s="214">
        <v>131778</v>
      </c>
      <c r="C3009" s="133" t="s">
        <v>2439</v>
      </c>
      <c r="D3009" s="133" t="s">
        <v>5904</v>
      </c>
      <c r="E3009" s="133" t="s">
        <v>5902</v>
      </c>
      <c r="F3009" s="133" t="s">
        <v>5903</v>
      </c>
      <c r="G3009" s="133">
        <v>0</v>
      </c>
      <c r="H3009" s="133">
        <v>0</v>
      </c>
      <c r="I3009" s="20"/>
      <c r="J3009" s="20"/>
      <c r="K3009" s="20"/>
      <c r="L3009" s="20"/>
      <c r="M3009" s="20"/>
      <c r="N3009" s="20"/>
    </row>
    <row r="3010" spans="1:14" x14ac:dyDescent="0.35">
      <c r="A3010" s="214" t="s">
        <v>2415</v>
      </c>
      <c r="B3010" s="214">
        <v>132788</v>
      </c>
      <c r="C3010" s="133" t="s">
        <v>7110</v>
      </c>
      <c r="D3010" s="133" t="s">
        <v>5904</v>
      </c>
      <c r="E3010" s="133" t="s">
        <v>5902</v>
      </c>
      <c r="F3010" s="133" t="s">
        <v>5903</v>
      </c>
      <c r="G3010" s="133">
        <v>0</v>
      </c>
      <c r="H3010" s="133">
        <v>0</v>
      </c>
      <c r="I3010" s="20"/>
      <c r="J3010" s="20"/>
      <c r="K3010" s="20"/>
      <c r="L3010" s="20"/>
      <c r="M3010" s="20"/>
      <c r="N3010" s="20"/>
    </row>
    <row r="3011" spans="1:14" x14ac:dyDescent="0.35">
      <c r="A3011" s="214" t="s">
        <v>2415</v>
      </c>
      <c r="B3011" s="214">
        <v>133434</v>
      </c>
      <c r="C3011" s="133" t="s">
        <v>7111</v>
      </c>
      <c r="D3011" s="133" t="s">
        <v>5904</v>
      </c>
      <c r="E3011" s="133" t="s">
        <v>5902</v>
      </c>
      <c r="F3011" s="133" t="s">
        <v>5903</v>
      </c>
      <c r="G3011" s="133">
        <v>0</v>
      </c>
      <c r="H3011" s="133">
        <v>0</v>
      </c>
      <c r="I3011" s="20"/>
      <c r="J3011" s="20"/>
      <c r="K3011" s="20"/>
      <c r="L3011" s="20"/>
      <c r="M3011" s="20"/>
      <c r="N3011" s="20"/>
    </row>
    <row r="3012" spans="1:14" x14ac:dyDescent="0.35">
      <c r="A3012" s="214" t="s">
        <v>2415</v>
      </c>
      <c r="B3012" s="214">
        <v>134664</v>
      </c>
      <c r="C3012" s="133" t="s">
        <v>7112</v>
      </c>
      <c r="D3012" s="133" t="s">
        <v>5904</v>
      </c>
      <c r="E3012" s="133" t="s">
        <v>5902</v>
      </c>
      <c r="F3012" s="133" t="s">
        <v>5903</v>
      </c>
      <c r="G3012" s="133">
        <v>0</v>
      </c>
      <c r="H3012" s="133">
        <v>0</v>
      </c>
      <c r="I3012" s="20"/>
      <c r="J3012" s="20"/>
      <c r="K3012" s="20"/>
      <c r="L3012" s="20"/>
      <c r="M3012" s="20"/>
      <c r="N3012" s="20"/>
    </row>
    <row r="3013" spans="1:14" x14ac:dyDescent="0.35">
      <c r="A3013" s="214" t="s">
        <v>2415</v>
      </c>
      <c r="B3013" s="214">
        <v>135531</v>
      </c>
      <c r="C3013" s="133" t="s">
        <v>2440</v>
      </c>
      <c r="D3013" s="133" t="s">
        <v>5904</v>
      </c>
      <c r="E3013" s="133" t="s">
        <v>5907</v>
      </c>
      <c r="F3013" s="133" t="s">
        <v>5908</v>
      </c>
      <c r="G3013" s="133">
        <v>85</v>
      </c>
      <c r="H3013" s="133">
        <v>91</v>
      </c>
      <c r="I3013" s="20"/>
      <c r="J3013" s="20"/>
      <c r="K3013" s="20"/>
      <c r="L3013" s="20"/>
      <c r="M3013" s="20"/>
      <c r="N3013" s="20"/>
    </row>
    <row r="3014" spans="1:14" x14ac:dyDescent="0.35">
      <c r="A3014" s="214" t="s">
        <v>2415</v>
      </c>
      <c r="B3014" s="214">
        <v>135616</v>
      </c>
      <c r="C3014" s="133" t="s">
        <v>2441</v>
      </c>
      <c r="D3014" s="133" t="s">
        <v>5904</v>
      </c>
      <c r="E3014" s="133" t="s">
        <v>5902</v>
      </c>
      <c r="F3014" s="133" t="s">
        <v>5914</v>
      </c>
      <c r="G3014" s="133">
        <v>0</v>
      </c>
      <c r="H3014" s="133">
        <v>0</v>
      </c>
      <c r="I3014" s="20"/>
      <c r="J3014" s="20"/>
      <c r="K3014" s="20"/>
      <c r="L3014" s="20"/>
      <c r="M3014" s="20"/>
      <c r="N3014" s="20"/>
    </row>
    <row r="3015" spans="1:14" x14ac:dyDescent="0.35">
      <c r="A3015" s="214" t="s">
        <v>2415</v>
      </c>
      <c r="B3015" s="214">
        <v>136057</v>
      </c>
      <c r="C3015" s="133" t="s">
        <v>2442</v>
      </c>
      <c r="D3015" s="133" t="s">
        <v>5904</v>
      </c>
      <c r="E3015" s="133" t="s">
        <v>5902</v>
      </c>
      <c r="F3015" s="133" t="s">
        <v>5903</v>
      </c>
      <c r="G3015" s="133">
        <v>0</v>
      </c>
      <c r="H3015" s="133">
        <v>0</v>
      </c>
      <c r="I3015" s="20"/>
      <c r="J3015" s="20"/>
      <c r="K3015" s="20"/>
      <c r="L3015" s="20"/>
      <c r="M3015" s="20"/>
      <c r="N3015" s="20"/>
    </row>
    <row r="3016" spans="1:14" x14ac:dyDescent="0.35">
      <c r="A3016" s="214" t="s">
        <v>2415</v>
      </c>
      <c r="B3016" s="214">
        <v>136740</v>
      </c>
      <c r="C3016" s="133" t="s">
        <v>7113</v>
      </c>
      <c r="D3016" s="133" t="s">
        <v>5904</v>
      </c>
      <c r="E3016" s="133" t="s">
        <v>5902</v>
      </c>
      <c r="F3016" s="133" t="s">
        <v>5914</v>
      </c>
      <c r="G3016" s="133">
        <v>0</v>
      </c>
      <c r="H3016" s="133">
        <v>0</v>
      </c>
      <c r="I3016" s="20"/>
      <c r="J3016" s="20"/>
      <c r="K3016" s="20"/>
      <c r="L3016" s="20"/>
      <c r="M3016" s="20"/>
      <c r="N3016" s="20"/>
    </row>
    <row r="3017" spans="1:14" x14ac:dyDescent="0.35">
      <c r="A3017" s="214" t="s">
        <v>2415</v>
      </c>
      <c r="B3017" s="214">
        <v>136747</v>
      </c>
      <c r="C3017" s="133" t="s">
        <v>6191</v>
      </c>
      <c r="D3017" s="133" t="s">
        <v>5904</v>
      </c>
      <c r="E3017" s="133" t="s">
        <v>5902</v>
      </c>
      <c r="F3017" s="133" t="s">
        <v>5903</v>
      </c>
      <c r="G3017" s="133">
        <v>0</v>
      </c>
      <c r="H3017" s="133">
        <v>0</v>
      </c>
      <c r="I3017" s="20"/>
      <c r="J3017" s="20"/>
      <c r="K3017" s="20"/>
      <c r="L3017" s="20"/>
      <c r="M3017" s="20"/>
      <c r="N3017" s="20"/>
    </row>
    <row r="3018" spans="1:14" x14ac:dyDescent="0.35">
      <c r="A3018" s="214" t="s">
        <v>2415</v>
      </c>
      <c r="B3018" s="214">
        <v>138599</v>
      </c>
      <c r="C3018" s="133" t="s">
        <v>7114</v>
      </c>
      <c r="D3018" s="133" t="s">
        <v>5904</v>
      </c>
      <c r="E3018" s="133" t="s">
        <v>5902</v>
      </c>
      <c r="F3018" s="133" t="s">
        <v>5903</v>
      </c>
      <c r="G3018" s="133">
        <v>0</v>
      </c>
      <c r="H3018" s="133">
        <v>0</v>
      </c>
      <c r="I3018" s="20"/>
      <c r="J3018" s="20"/>
      <c r="K3018" s="20"/>
      <c r="L3018" s="20"/>
      <c r="M3018" s="20"/>
      <c r="N3018" s="20"/>
    </row>
    <row r="3019" spans="1:14" x14ac:dyDescent="0.35">
      <c r="A3019" s="214" t="s">
        <v>2415</v>
      </c>
      <c r="B3019" s="214">
        <v>140134</v>
      </c>
      <c r="C3019" s="133" t="s">
        <v>2443</v>
      </c>
      <c r="D3019" s="133" t="s">
        <v>5904</v>
      </c>
      <c r="E3019" s="133" t="s">
        <v>5907</v>
      </c>
      <c r="F3019" s="133" t="s">
        <v>5917</v>
      </c>
      <c r="G3019" s="133">
        <v>117</v>
      </c>
      <c r="H3019" s="133">
        <v>121</v>
      </c>
      <c r="I3019" s="20"/>
      <c r="J3019" s="20"/>
      <c r="K3019" s="20"/>
      <c r="L3019" s="20"/>
      <c r="M3019" s="20"/>
      <c r="N3019" s="20"/>
    </row>
    <row r="3020" spans="1:14" x14ac:dyDescent="0.35">
      <c r="A3020" s="214" t="s">
        <v>2415</v>
      </c>
      <c r="B3020" s="214">
        <v>140212</v>
      </c>
      <c r="C3020" s="133" t="s">
        <v>2444</v>
      </c>
      <c r="D3020" s="133" t="s">
        <v>5904</v>
      </c>
      <c r="E3020" s="133" t="s">
        <v>5907</v>
      </c>
      <c r="F3020" s="133" t="s">
        <v>5908</v>
      </c>
      <c r="G3020" s="133">
        <v>118</v>
      </c>
      <c r="H3020" s="133">
        <v>96</v>
      </c>
      <c r="I3020" s="20"/>
      <c r="J3020" s="20"/>
      <c r="K3020" s="20"/>
      <c r="L3020" s="20"/>
      <c r="M3020" s="20"/>
      <c r="N3020" s="20"/>
    </row>
    <row r="3021" spans="1:14" x14ac:dyDescent="0.35">
      <c r="A3021" s="214" t="s">
        <v>2415</v>
      </c>
      <c r="B3021" s="214">
        <v>140356</v>
      </c>
      <c r="C3021" s="133" t="s">
        <v>2759</v>
      </c>
      <c r="D3021" s="133" t="s">
        <v>5901</v>
      </c>
      <c r="E3021" s="133" t="s">
        <v>5902</v>
      </c>
      <c r="F3021" s="133" t="s">
        <v>5903</v>
      </c>
      <c r="G3021" s="133">
        <v>0</v>
      </c>
      <c r="H3021" s="133">
        <v>0</v>
      </c>
      <c r="I3021" s="20"/>
      <c r="J3021" s="20"/>
      <c r="K3021" s="20"/>
      <c r="L3021" s="20"/>
      <c r="M3021" s="20"/>
      <c r="N3021" s="20"/>
    </row>
    <row r="3022" spans="1:14" x14ac:dyDescent="0.35">
      <c r="A3022" s="214" t="s">
        <v>2415</v>
      </c>
      <c r="B3022" s="214">
        <v>140603</v>
      </c>
      <c r="C3022" s="133" t="s">
        <v>2445</v>
      </c>
      <c r="D3022" s="133" t="s">
        <v>5904</v>
      </c>
      <c r="E3022" s="133" t="s">
        <v>5902</v>
      </c>
      <c r="F3022" s="133" t="s">
        <v>5903</v>
      </c>
      <c r="G3022" s="133">
        <v>0</v>
      </c>
      <c r="H3022" s="133">
        <v>0</v>
      </c>
      <c r="I3022" s="20"/>
      <c r="J3022" s="20"/>
      <c r="K3022" s="20"/>
      <c r="L3022" s="20"/>
      <c r="M3022" s="20"/>
      <c r="N3022" s="20"/>
    </row>
    <row r="3023" spans="1:14" x14ac:dyDescent="0.35">
      <c r="A3023" s="214" t="s">
        <v>2415</v>
      </c>
      <c r="B3023" s="214">
        <v>140807</v>
      </c>
      <c r="C3023" s="133" t="s">
        <v>2446</v>
      </c>
      <c r="D3023" s="133" t="s">
        <v>5904</v>
      </c>
      <c r="E3023" s="133" t="s">
        <v>5906</v>
      </c>
      <c r="F3023" s="133" t="s">
        <v>5921</v>
      </c>
      <c r="G3023" s="133">
        <v>1</v>
      </c>
      <c r="H3023" s="133">
        <v>1</v>
      </c>
      <c r="I3023" s="20"/>
      <c r="J3023" s="20"/>
      <c r="K3023" s="20"/>
      <c r="L3023" s="20"/>
      <c r="M3023" s="20"/>
      <c r="N3023" s="20"/>
    </row>
    <row r="3024" spans="1:14" x14ac:dyDescent="0.35">
      <c r="A3024" s="214" t="s">
        <v>2415</v>
      </c>
      <c r="B3024" s="214">
        <v>141931</v>
      </c>
      <c r="C3024" s="133" t="s">
        <v>2447</v>
      </c>
      <c r="D3024" s="133" t="s">
        <v>5905</v>
      </c>
      <c r="E3024" s="133" t="s">
        <v>5907</v>
      </c>
      <c r="F3024" s="133" t="s">
        <v>5917</v>
      </c>
      <c r="G3024" s="133">
        <v>0</v>
      </c>
      <c r="H3024" s="133">
        <v>128</v>
      </c>
      <c r="I3024" s="20"/>
      <c r="J3024" s="20"/>
      <c r="K3024" s="20"/>
      <c r="L3024" s="20"/>
      <c r="M3024" s="20"/>
      <c r="N3024" s="20"/>
    </row>
    <row r="3025" spans="1:14" x14ac:dyDescent="0.35">
      <c r="A3025" s="214" t="s">
        <v>2415</v>
      </c>
      <c r="B3025" s="214">
        <v>141957</v>
      </c>
      <c r="C3025" s="133" t="s">
        <v>2448</v>
      </c>
      <c r="D3025" s="133" t="s">
        <v>5904</v>
      </c>
      <c r="E3025" s="133" t="s">
        <v>5912</v>
      </c>
      <c r="F3025" s="133" t="s">
        <v>5920</v>
      </c>
      <c r="G3025" s="133">
        <v>4</v>
      </c>
      <c r="H3025" s="133">
        <v>6</v>
      </c>
      <c r="I3025" s="20"/>
      <c r="J3025" s="20"/>
      <c r="K3025" s="20"/>
      <c r="L3025" s="20"/>
      <c r="M3025" s="20"/>
      <c r="N3025" s="20"/>
    </row>
    <row r="3026" spans="1:14" x14ac:dyDescent="0.35">
      <c r="A3026" s="214" t="s">
        <v>2415</v>
      </c>
      <c r="B3026" s="214">
        <v>144516</v>
      </c>
      <c r="C3026" s="133" t="s">
        <v>6564</v>
      </c>
      <c r="D3026" s="133" t="s">
        <v>5905</v>
      </c>
      <c r="E3026" s="133" t="s">
        <v>5902</v>
      </c>
      <c r="F3026" s="133" t="s">
        <v>5903</v>
      </c>
      <c r="G3026" s="133">
        <v>0</v>
      </c>
      <c r="H3026" s="133">
        <v>0</v>
      </c>
      <c r="I3026" s="20"/>
      <c r="J3026" s="20"/>
      <c r="K3026" s="20"/>
      <c r="L3026" s="20"/>
      <c r="M3026" s="20"/>
      <c r="N3026" s="20"/>
    </row>
    <row r="3027" spans="1:14" x14ac:dyDescent="0.35">
      <c r="A3027" s="214" t="s">
        <v>2415</v>
      </c>
      <c r="B3027" s="214">
        <v>144965</v>
      </c>
      <c r="C3027" s="133" t="s">
        <v>2449</v>
      </c>
      <c r="D3027" s="133" t="s">
        <v>5904</v>
      </c>
      <c r="E3027" s="133" t="s">
        <v>5902</v>
      </c>
      <c r="F3027" s="133" t="s">
        <v>5903</v>
      </c>
      <c r="G3027" s="133">
        <v>0</v>
      </c>
      <c r="H3027" s="133">
        <v>0</v>
      </c>
      <c r="I3027" s="20"/>
      <c r="J3027" s="20"/>
      <c r="K3027" s="20"/>
      <c r="L3027" s="20"/>
      <c r="M3027" s="20"/>
      <c r="N3027" s="20"/>
    </row>
    <row r="3028" spans="1:14" x14ac:dyDescent="0.35">
      <c r="A3028" s="214" t="s">
        <v>2450</v>
      </c>
      <c r="B3028" s="214">
        <v>118785</v>
      </c>
      <c r="C3028" s="133" t="s">
        <v>2451</v>
      </c>
      <c r="D3028" s="133" t="s">
        <v>5901</v>
      </c>
      <c r="E3028" s="133" t="s">
        <v>5907</v>
      </c>
      <c r="F3028" s="133" t="s">
        <v>5924</v>
      </c>
      <c r="G3028" s="133">
        <v>149</v>
      </c>
      <c r="H3028" s="133">
        <v>0</v>
      </c>
      <c r="I3028" s="20"/>
      <c r="J3028" s="20"/>
      <c r="K3028" s="20"/>
      <c r="L3028" s="20"/>
      <c r="M3028" s="20"/>
      <c r="N3028" s="20"/>
    </row>
    <row r="3029" spans="1:14" x14ac:dyDescent="0.35">
      <c r="A3029" s="214" t="s">
        <v>2450</v>
      </c>
      <c r="B3029" s="214">
        <v>118788</v>
      </c>
      <c r="C3029" s="133" t="s">
        <v>2452</v>
      </c>
      <c r="D3029" s="133" t="s">
        <v>5901</v>
      </c>
      <c r="E3029" s="133" t="s">
        <v>5907</v>
      </c>
      <c r="F3029" s="133" t="s">
        <v>5924</v>
      </c>
      <c r="G3029" s="133">
        <v>200</v>
      </c>
      <c r="H3029" s="133">
        <v>0</v>
      </c>
      <c r="I3029" s="20"/>
      <c r="J3029" s="20"/>
      <c r="K3029" s="20"/>
      <c r="L3029" s="20"/>
      <c r="M3029" s="20"/>
      <c r="N3029" s="20"/>
    </row>
    <row r="3030" spans="1:14" x14ac:dyDescent="0.35">
      <c r="A3030" s="214" t="s">
        <v>2450</v>
      </c>
      <c r="B3030" s="214">
        <v>118789</v>
      </c>
      <c r="C3030" s="133" t="s">
        <v>2453</v>
      </c>
      <c r="D3030" s="133" t="s">
        <v>5901</v>
      </c>
      <c r="E3030" s="133" t="s">
        <v>5907</v>
      </c>
      <c r="F3030" s="133" t="s">
        <v>5924</v>
      </c>
      <c r="G3030" s="133">
        <v>149</v>
      </c>
      <c r="H3030" s="133">
        <v>0</v>
      </c>
      <c r="I3030" s="20"/>
      <c r="J3030" s="20"/>
      <c r="K3030" s="20"/>
      <c r="L3030" s="20"/>
      <c r="M3030" s="20"/>
      <c r="N3030" s="20"/>
    </row>
    <row r="3031" spans="1:14" x14ac:dyDescent="0.35">
      <c r="A3031" s="214" t="s">
        <v>2450</v>
      </c>
      <c r="B3031" s="214">
        <v>118790</v>
      </c>
      <c r="C3031" s="133" t="s">
        <v>2454</v>
      </c>
      <c r="D3031" s="133" t="s">
        <v>5905</v>
      </c>
      <c r="E3031" s="133" t="s">
        <v>5907</v>
      </c>
      <c r="F3031" s="133" t="s">
        <v>5910</v>
      </c>
      <c r="G3031" s="133">
        <v>0</v>
      </c>
      <c r="H3031" s="133">
        <v>224</v>
      </c>
      <c r="I3031" s="20"/>
      <c r="J3031" s="20"/>
      <c r="K3031" s="20"/>
      <c r="L3031" s="20"/>
      <c r="M3031" s="20"/>
      <c r="N3031" s="20"/>
    </row>
    <row r="3032" spans="1:14" x14ac:dyDescent="0.35">
      <c r="A3032" s="214" t="s">
        <v>2450</v>
      </c>
      <c r="B3032" s="214">
        <v>118796</v>
      </c>
      <c r="C3032" s="133" t="s">
        <v>2455</v>
      </c>
      <c r="D3032" s="133" t="s">
        <v>5904</v>
      </c>
      <c r="E3032" s="133" t="s">
        <v>5907</v>
      </c>
      <c r="F3032" s="133" t="s">
        <v>5924</v>
      </c>
      <c r="G3032" s="133">
        <v>29</v>
      </c>
      <c r="H3032" s="133">
        <v>52</v>
      </c>
      <c r="I3032" s="20"/>
      <c r="J3032" s="20"/>
      <c r="K3032" s="20"/>
      <c r="L3032" s="20"/>
      <c r="M3032" s="20"/>
      <c r="N3032" s="20"/>
    </row>
    <row r="3033" spans="1:14" x14ac:dyDescent="0.35">
      <c r="A3033" s="214" t="s">
        <v>2450</v>
      </c>
      <c r="B3033" s="214">
        <v>118806</v>
      </c>
      <c r="C3033" s="133" t="s">
        <v>2456</v>
      </c>
      <c r="D3033" s="133" t="s">
        <v>5901</v>
      </c>
      <c r="E3033" s="133" t="s">
        <v>5907</v>
      </c>
      <c r="F3033" s="133" t="s">
        <v>5910</v>
      </c>
      <c r="G3033" s="133">
        <v>142</v>
      </c>
      <c r="H3033" s="133">
        <v>0</v>
      </c>
      <c r="I3033" s="20"/>
      <c r="J3033" s="20"/>
      <c r="K3033" s="20"/>
      <c r="L3033" s="20"/>
      <c r="M3033" s="20"/>
      <c r="N3033" s="20"/>
    </row>
    <row r="3034" spans="1:14" x14ac:dyDescent="0.35">
      <c r="A3034" s="214" t="s">
        <v>2450</v>
      </c>
      <c r="B3034" s="214">
        <v>118832</v>
      </c>
      <c r="C3034" s="133" t="s">
        <v>2457</v>
      </c>
      <c r="D3034" s="133" t="s">
        <v>5904</v>
      </c>
      <c r="E3034" s="133" t="s">
        <v>5907</v>
      </c>
      <c r="F3034" s="133" t="s">
        <v>5910</v>
      </c>
      <c r="G3034" s="133">
        <v>79</v>
      </c>
      <c r="H3034" s="133">
        <v>148</v>
      </c>
      <c r="I3034" s="20"/>
      <c r="J3034" s="20"/>
      <c r="K3034" s="20"/>
      <c r="L3034" s="20"/>
      <c r="M3034" s="20"/>
      <c r="N3034" s="20"/>
    </row>
    <row r="3035" spans="1:14" x14ac:dyDescent="0.35">
      <c r="A3035" s="214" t="s">
        <v>2450</v>
      </c>
      <c r="B3035" s="214">
        <v>118835</v>
      </c>
      <c r="C3035" s="133" t="s">
        <v>2458</v>
      </c>
      <c r="D3035" s="133" t="s">
        <v>5905</v>
      </c>
      <c r="E3035" s="133" t="s">
        <v>5907</v>
      </c>
      <c r="F3035" s="133" t="s">
        <v>5924</v>
      </c>
      <c r="G3035" s="133">
        <v>0</v>
      </c>
      <c r="H3035" s="133">
        <v>217</v>
      </c>
      <c r="I3035" s="20"/>
      <c r="J3035" s="20"/>
      <c r="K3035" s="20"/>
      <c r="L3035" s="20"/>
      <c r="M3035" s="20"/>
      <c r="N3035" s="20"/>
    </row>
    <row r="3036" spans="1:14" x14ac:dyDescent="0.35">
      <c r="A3036" s="214" t="s">
        <v>2450</v>
      </c>
      <c r="B3036" s="214">
        <v>118836</v>
      </c>
      <c r="C3036" s="133" t="s">
        <v>2459</v>
      </c>
      <c r="D3036" s="133" t="s">
        <v>5901</v>
      </c>
      <c r="E3036" s="133" t="s">
        <v>5907</v>
      </c>
      <c r="F3036" s="133" t="s">
        <v>5924</v>
      </c>
      <c r="G3036" s="133">
        <v>165</v>
      </c>
      <c r="H3036" s="133">
        <v>0</v>
      </c>
      <c r="I3036" s="20"/>
      <c r="J3036" s="20"/>
      <c r="K3036" s="20"/>
      <c r="L3036" s="20"/>
      <c r="M3036" s="20"/>
      <c r="N3036" s="20"/>
    </row>
    <row r="3037" spans="1:14" x14ac:dyDescent="0.35">
      <c r="A3037" s="214" t="s">
        <v>2450</v>
      </c>
      <c r="B3037" s="214">
        <v>118840</v>
      </c>
      <c r="C3037" s="133" t="s">
        <v>2460</v>
      </c>
      <c r="D3037" s="133" t="s">
        <v>5901</v>
      </c>
      <c r="E3037" s="133" t="s">
        <v>5907</v>
      </c>
      <c r="F3037" s="133" t="s">
        <v>5918</v>
      </c>
      <c r="G3037" s="133">
        <v>174</v>
      </c>
      <c r="H3037" s="133">
        <v>0</v>
      </c>
      <c r="I3037" s="20"/>
      <c r="J3037" s="20"/>
      <c r="K3037" s="20"/>
      <c r="L3037" s="20"/>
      <c r="M3037" s="20"/>
      <c r="N3037" s="20"/>
    </row>
    <row r="3038" spans="1:14" x14ac:dyDescent="0.35">
      <c r="A3038" s="214" t="s">
        <v>2450</v>
      </c>
      <c r="B3038" s="214">
        <v>118843</v>
      </c>
      <c r="C3038" s="133" t="s">
        <v>2461</v>
      </c>
      <c r="D3038" s="133" t="s">
        <v>5905</v>
      </c>
      <c r="E3038" s="133" t="s">
        <v>5907</v>
      </c>
      <c r="F3038" s="133" t="s">
        <v>5911</v>
      </c>
      <c r="G3038" s="133">
        <v>0</v>
      </c>
      <c r="H3038" s="133">
        <v>192</v>
      </c>
      <c r="I3038" s="20"/>
      <c r="J3038" s="20"/>
      <c r="K3038" s="20"/>
      <c r="L3038" s="20"/>
      <c r="M3038" s="20"/>
      <c r="N3038" s="20"/>
    </row>
    <row r="3039" spans="1:14" x14ac:dyDescent="0.35">
      <c r="A3039" s="214" t="s">
        <v>2450</v>
      </c>
      <c r="B3039" s="214">
        <v>118879</v>
      </c>
      <c r="C3039" s="133" t="s">
        <v>2462</v>
      </c>
      <c r="D3039" s="133" t="s">
        <v>5904</v>
      </c>
      <c r="E3039" s="133" t="s">
        <v>5907</v>
      </c>
      <c r="F3039" s="133" t="s">
        <v>5924</v>
      </c>
      <c r="G3039" s="133">
        <v>81</v>
      </c>
      <c r="H3039" s="133">
        <v>70</v>
      </c>
      <c r="I3039" s="20"/>
      <c r="J3039" s="20"/>
      <c r="K3039" s="20"/>
      <c r="L3039" s="20"/>
      <c r="M3039" s="20"/>
      <c r="N3039" s="20"/>
    </row>
    <row r="3040" spans="1:14" x14ac:dyDescent="0.35">
      <c r="A3040" s="214" t="s">
        <v>2450</v>
      </c>
      <c r="B3040" s="214">
        <v>118882</v>
      </c>
      <c r="C3040" s="133" t="s">
        <v>6575</v>
      </c>
      <c r="D3040" s="133" t="s">
        <v>5904</v>
      </c>
      <c r="E3040" s="133" t="s">
        <v>5907</v>
      </c>
      <c r="F3040" s="133" t="s">
        <v>5924</v>
      </c>
      <c r="G3040" s="133">
        <v>86</v>
      </c>
      <c r="H3040" s="133">
        <v>82</v>
      </c>
      <c r="I3040" s="20"/>
      <c r="J3040" s="20"/>
      <c r="K3040" s="20"/>
      <c r="L3040" s="20"/>
      <c r="M3040" s="20"/>
      <c r="N3040" s="20"/>
    </row>
    <row r="3041" spans="1:14" x14ac:dyDescent="0.35">
      <c r="A3041" s="214" t="s">
        <v>2450</v>
      </c>
      <c r="B3041" s="214">
        <v>118884</v>
      </c>
      <c r="C3041" s="133" t="s">
        <v>2463</v>
      </c>
      <c r="D3041" s="133" t="s">
        <v>5905</v>
      </c>
      <c r="E3041" s="133" t="s">
        <v>5907</v>
      </c>
      <c r="F3041" s="133" t="s">
        <v>5924</v>
      </c>
      <c r="G3041" s="133">
        <v>0</v>
      </c>
      <c r="H3041" s="133">
        <v>161</v>
      </c>
      <c r="I3041" s="20"/>
      <c r="J3041" s="20"/>
      <c r="K3041" s="20"/>
      <c r="L3041" s="20"/>
      <c r="M3041" s="20"/>
      <c r="N3041" s="20"/>
    </row>
    <row r="3042" spans="1:14" x14ac:dyDescent="0.35">
      <c r="A3042" s="214" t="s">
        <v>2450</v>
      </c>
      <c r="B3042" s="214">
        <v>118897</v>
      </c>
      <c r="C3042" s="133" t="s">
        <v>2464</v>
      </c>
      <c r="D3042" s="133" t="s">
        <v>5904</v>
      </c>
      <c r="E3042" s="133" t="s">
        <v>5907</v>
      </c>
      <c r="F3042" s="133" t="s">
        <v>5924</v>
      </c>
      <c r="G3042" s="133">
        <v>71</v>
      </c>
      <c r="H3042" s="133">
        <v>106</v>
      </c>
      <c r="I3042" s="20"/>
      <c r="J3042" s="20"/>
      <c r="K3042" s="20"/>
      <c r="L3042" s="20"/>
      <c r="M3042" s="20"/>
      <c r="N3042" s="20"/>
    </row>
    <row r="3043" spans="1:14" x14ac:dyDescent="0.35">
      <c r="A3043" s="214" t="s">
        <v>2450</v>
      </c>
      <c r="B3043" s="214">
        <v>118898</v>
      </c>
      <c r="C3043" s="133" t="s">
        <v>2465</v>
      </c>
      <c r="D3043" s="133" t="s">
        <v>5904</v>
      </c>
      <c r="E3043" s="133" t="s">
        <v>5907</v>
      </c>
      <c r="F3043" s="133" t="s">
        <v>5924</v>
      </c>
      <c r="G3043" s="133">
        <v>47</v>
      </c>
      <c r="H3043" s="133">
        <v>57</v>
      </c>
      <c r="I3043" s="20"/>
      <c r="J3043" s="20"/>
      <c r="K3043" s="20"/>
      <c r="L3043" s="20"/>
      <c r="M3043" s="20"/>
      <c r="N3043" s="20"/>
    </row>
    <row r="3044" spans="1:14" x14ac:dyDescent="0.35">
      <c r="A3044" s="214" t="s">
        <v>2450</v>
      </c>
      <c r="B3044" s="214">
        <v>118903</v>
      </c>
      <c r="C3044" s="133" t="s">
        <v>6192</v>
      </c>
      <c r="D3044" s="133" t="s">
        <v>5904</v>
      </c>
      <c r="E3044" s="133" t="s">
        <v>5907</v>
      </c>
      <c r="F3044" s="133" t="s">
        <v>5924</v>
      </c>
      <c r="G3044" s="133">
        <v>56</v>
      </c>
      <c r="H3044" s="133">
        <v>86</v>
      </c>
      <c r="I3044" s="20"/>
      <c r="J3044" s="20"/>
      <c r="K3044" s="20"/>
      <c r="L3044" s="20"/>
      <c r="M3044" s="20"/>
      <c r="N3044" s="20"/>
    </row>
    <row r="3045" spans="1:14" x14ac:dyDescent="0.35">
      <c r="A3045" s="214" t="s">
        <v>2450</v>
      </c>
      <c r="B3045" s="214">
        <v>118919</v>
      </c>
      <c r="C3045" s="133" t="s">
        <v>2466</v>
      </c>
      <c r="D3045" s="133" t="s">
        <v>5904</v>
      </c>
      <c r="E3045" s="133" t="s">
        <v>5907</v>
      </c>
      <c r="F3045" s="133" t="s">
        <v>5924</v>
      </c>
      <c r="G3045" s="133">
        <v>118</v>
      </c>
      <c r="H3045" s="133">
        <v>102</v>
      </c>
      <c r="I3045" s="20"/>
      <c r="J3045" s="20"/>
      <c r="K3045" s="20"/>
      <c r="L3045" s="20"/>
      <c r="M3045" s="20"/>
      <c r="N3045" s="20"/>
    </row>
    <row r="3046" spans="1:14" x14ac:dyDescent="0.35">
      <c r="A3046" s="214" t="s">
        <v>2450</v>
      </c>
      <c r="B3046" s="214">
        <v>118928</v>
      </c>
      <c r="C3046" s="133" t="s">
        <v>2467</v>
      </c>
      <c r="D3046" s="133" t="s">
        <v>5905</v>
      </c>
      <c r="E3046" s="133" t="s">
        <v>5907</v>
      </c>
      <c r="F3046" s="133" t="s">
        <v>5924</v>
      </c>
      <c r="G3046" s="133">
        <v>0</v>
      </c>
      <c r="H3046" s="133">
        <v>144</v>
      </c>
      <c r="I3046" s="20"/>
      <c r="J3046" s="20"/>
      <c r="K3046" s="20"/>
      <c r="L3046" s="20"/>
      <c r="M3046" s="20"/>
      <c r="N3046" s="20"/>
    </row>
    <row r="3047" spans="1:14" x14ac:dyDescent="0.35">
      <c r="A3047" s="214" t="s">
        <v>2450</v>
      </c>
      <c r="B3047" s="214">
        <v>118931</v>
      </c>
      <c r="C3047" s="133" t="s">
        <v>2468</v>
      </c>
      <c r="D3047" s="133" t="s">
        <v>5905</v>
      </c>
      <c r="E3047" s="133" t="s">
        <v>5907</v>
      </c>
      <c r="F3047" s="133" t="s">
        <v>5924</v>
      </c>
      <c r="G3047" s="133">
        <v>0</v>
      </c>
      <c r="H3047" s="133">
        <v>126</v>
      </c>
      <c r="I3047" s="20"/>
      <c r="J3047" s="20"/>
      <c r="K3047" s="20"/>
      <c r="L3047" s="20"/>
      <c r="M3047" s="20"/>
      <c r="N3047" s="20"/>
    </row>
    <row r="3048" spans="1:14" x14ac:dyDescent="0.35">
      <c r="A3048" s="214" t="s">
        <v>2450</v>
      </c>
      <c r="B3048" s="214">
        <v>118933</v>
      </c>
      <c r="C3048" s="133" t="s">
        <v>2469</v>
      </c>
      <c r="D3048" s="133" t="s">
        <v>5904</v>
      </c>
      <c r="E3048" s="133" t="s">
        <v>5907</v>
      </c>
      <c r="F3048" s="133" t="s">
        <v>5911</v>
      </c>
      <c r="G3048" s="133">
        <v>104</v>
      </c>
      <c r="H3048" s="133">
        <v>92</v>
      </c>
      <c r="I3048" s="20"/>
      <c r="J3048" s="20"/>
      <c r="K3048" s="20"/>
      <c r="L3048" s="20"/>
      <c r="M3048" s="20"/>
      <c r="N3048" s="20"/>
    </row>
    <row r="3049" spans="1:14" x14ac:dyDescent="0.35">
      <c r="A3049" s="214" t="s">
        <v>2450</v>
      </c>
      <c r="B3049" s="214">
        <v>118937</v>
      </c>
      <c r="C3049" s="133" t="s">
        <v>2470</v>
      </c>
      <c r="D3049" s="133" t="s">
        <v>5904</v>
      </c>
      <c r="E3049" s="133" t="s">
        <v>5902</v>
      </c>
      <c r="F3049" s="133" t="s">
        <v>5903</v>
      </c>
      <c r="G3049" s="133">
        <v>0</v>
      </c>
      <c r="H3049" s="133">
        <v>0</v>
      </c>
      <c r="I3049" s="20"/>
      <c r="J3049" s="20"/>
      <c r="K3049" s="20"/>
      <c r="L3049" s="20"/>
      <c r="M3049" s="20"/>
      <c r="N3049" s="20"/>
    </row>
    <row r="3050" spans="1:14" x14ac:dyDescent="0.35">
      <c r="A3050" s="214" t="s">
        <v>2450</v>
      </c>
      <c r="B3050" s="214">
        <v>118938</v>
      </c>
      <c r="C3050" s="133" t="s">
        <v>7115</v>
      </c>
      <c r="D3050" s="133" t="s">
        <v>5904</v>
      </c>
      <c r="E3050" s="133" t="s">
        <v>5902</v>
      </c>
      <c r="F3050" s="133" t="s">
        <v>5903</v>
      </c>
      <c r="G3050" s="133">
        <v>0</v>
      </c>
      <c r="H3050" s="133">
        <v>0</v>
      </c>
      <c r="I3050" s="20"/>
      <c r="J3050" s="20"/>
      <c r="K3050" s="20"/>
      <c r="L3050" s="20"/>
      <c r="M3050" s="20"/>
      <c r="N3050" s="20"/>
    </row>
    <row r="3051" spans="1:14" x14ac:dyDescent="0.35">
      <c r="A3051" s="214" t="s">
        <v>2450</v>
      </c>
      <c r="B3051" s="214">
        <v>118939</v>
      </c>
      <c r="C3051" s="133" t="s">
        <v>2471</v>
      </c>
      <c r="D3051" s="133" t="s">
        <v>5901</v>
      </c>
      <c r="E3051" s="133" t="s">
        <v>5902</v>
      </c>
      <c r="F3051" s="133" t="s">
        <v>5903</v>
      </c>
      <c r="G3051" s="133">
        <v>0</v>
      </c>
      <c r="H3051" s="133">
        <v>0</v>
      </c>
      <c r="I3051" s="20"/>
      <c r="J3051" s="20"/>
      <c r="K3051" s="20"/>
      <c r="L3051" s="20"/>
      <c r="M3051" s="20"/>
      <c r="N3051" s="20"/>
    </row>
    <row r="3052" spans="1:14" x14ac:dyDescent="0.35">
      <c r="A3052" s="214" t="s">
        <v>2450</v>
      </c>
      <c r="B3052" s="214">
        <v>118940</v>
      </c>
      <c r="C3052" s="133" t="s">
        <v>2472</v>
      </c>
      <c r="D3052" s="133" t="s">
        <v>5904</v>
      </c>
      <c r="E3052" s="133" t="s">
        <v>5902</v>
      </c>
      <c r="F3052" s="133" t="s">
        <v>5903</v>
      </c>
      <c r="G3052" s="133">
        <v>0</v>
      </c>
      <c r="H3052" s="133">
        <v>0</v>
      </c>
      <c r="I3052" s="20"/>
      <c r="J3052" s="20"/>
      <c r="K3052" s="20"/>
      <c r="L3052" s="20"/>
      <c r="M3052" s="20"/>
      <c r="N3052" s="20"/>
    </row>
    <row r="3053" spans="1:14" x14ac:dyDescent="0.35">
      <c r="A3053" s="214" t="s">
        <v>2450</v>
      </c>
      <c r="B3053" s="214">
        <v>118941</v>
      </c>
      <c r="C3053" s="133" t="s">
        <v>2473</v>
      </c>
      <c r="D3053" s="133" t="s">
        <v>5904</v>
      </c>
      <c r="E3053" s="133" t="s">
        <v>5902</v>
      </c>
      <c r="F3053" s="133" t="s">
        <v>5903</v>
      </c>
      <c r="G3053" s="133">
        <v>0</v>
      </c>
      <c r="H3053" s="133">
        <v>0</v>
      </c>
      <c r="I3053" s="20"/>
      <c r="J3053" s="20"/>
      <c r="K3053" s="20"/>
      <c r="L3053" s="20"/>
      <c r="M3053" s="20"/>
      <c r="N3053" s="20"/>
    </row>
    <row r="3054" spans="1:14" x14ac:dyDescent="0.35">
      <c r="A3054" s="214" t="s">
        <v>2450</v>
      </c>
      <c r="B3054" s="214">
        <v>118942</v>
      </c>
      <c r="C3054" s="133" t="s">
        <v>2474</v>
      </c>
      <c r="D3054" s="133" t="s">
        <v>5904</v>
      </c>
      <c r="E3054" s="133" t="s">
        <v>5902</v>
      </c>
      <c r="F3054" s="133" t="s">
        <v>5903</v>
      </c>
      <c r="G3054" s="133">
        <v>0</v>
      </c>
      <c r="H3054" s="133">
        <v>0</v>
      </c>
      <c r="I3054" s="20"/>
      <c r="J3054" s="20"/>
      <c r="K3054" s="20"/>
      <c r="L3054" s="20"/>
      <c r="M3054" s="20"/>
      <c r="N3054" s="20"/>
    </row>
    <row r="3055" spans="1:14" x14ac:dyDescent="0.35">
      <c r="A3055" s="214" t="s">
        <v>2450</v>
      </c>
      <c r="B3055" s="214">
        <v>118943</v>
      </c>
      <c r="C3055" s="133" t="s">
        <v>2475</v>
      </c>
      <c r="D3055" s="133" t="s">
        <v>5904</v>
      </c>
      <c r="E3055" s="133" t="s">
        <v>5902</v>
      </c>
      <c r="F3055" s="133" t="s">
        <v>5903</v>
      </c>
      <c r="G3055" s="133">
        <v>0</v>
      </c>
      <c r="H3055" s="133">
        <v>0</v>
      </c>
      <c r="I3055" s="20"/>
      <c r="J3055" s="20"/>
      <c r="K3055" s="20"/>
      <c r="L3055" s="20"/>
      <c r="M3055" s="20"/>
      <c r="N3055" s="20"/>
    </row>
    <row r="3056" spans="1:14" x14ac:dyDescent="0.35">
      <c r="A3056" s="214" t="s">
        <v>2450</v>
      </c>
      <c r="B3056" s="214">
        <v>118944</v>
      </c>
      <c r="C3056" s="133" t="s">
        <v>2476</v>
      </c>
      <c r="D3056" s="133" t="s">
        <v>5904</v>
      </c>
      <c r="E3056" s="133" t="s">
        <v>5902</v>
      </c>
      <c r="F3056" s="133" t="s">
        <v>5903</v>
      </c>
      <c r="G3056" s="133">
        <v>0</v>
      </c>
      <c r="H3056" s="133">
        <v>0</v>
      </c>
      <c r="I3056" s="20"/>
      <c r="J3056" s="20"/>
      <c r="K3056" s="20"/>
      <c r="L3056" s="20"/>
      <c r="M3056" s="20"/>
      <c r="N3056" s="20"/>
    </row>
    <row r="3057" spans="1:14" x14ac:dyDescent="0.35">
      <c r="A3057" s="214" t="s">
        <v>2450</v>
      </c>
      <c r="B3057" s="214">
        <v>118946</v>
      </c>
      <c r="C3057" s="133" t="s">
        <v>2477</v>
      </c>
      <c r="D3057" s="133" t="s">
        <v>5901</v>
      </c>
      <c r="E3057" s="133" t="s">
        <v>5902</v>
      </c>
      <c r="F3057" s="133" t="s">
        <v>5903</v>
      </c>
      <c r="G3057" s="133">
        <v>0</v>
      </c>
      <c r="H3057" s="133">
        <v>0</v>
      </c>
      <c r="I3057" s="20"/>
      <c r="J3057" s="20"/>
      <c r="K3057" s="20"/>
      <c r="L3057" s="20"/>
      <c r="M3057" s="20"/>
      <c r="N3057" s="20"/>
    </row>
    <row r="3058" spans="1:14" x14ac:dyDescent="0.35">
      <c r="A3058" s="214" t="s">
        <v>2450</v>
      </c>
      <c r="B3058" s="214">
        <v>118947</v>
      </c>
      <c r="C3058" s="133" t="s">
        <v>2478</v>
      </c>
      <c r="D3058" s="133" t="s">
        <v>5904</v>
      </c>
      <c r="E3058" s="133" t="s">
        <v>5902</v>
      </c>
      <c r="F3058" s="133" t="s">
        <v>5903</v>
      </c>
      <c r="G3058" s="133">
        <v>0</v>
      </c>
      <c r="H3058" s="133">
        <v>0</v>
      </c>
      <c r="I3058" s="20"/>
      <c r="J3058" s="20"/>
      <c r="K3058" s="20"/>
      <c r="L3058" s="20"/>
      <c r="M3058" s="20"/>
      <c r="N3058" s="20"/>
    </row>
    <row r="3059" spans="1:14" x14ac:dyDescent="0.35">
      <c r="A3059" s="214" t="s">
        <v>2450</v>
      </c>
      <c r="B3059" s="214">
        <v>118949</v>
      </c>
      <c r="C3059" s="133" t="s">
        <v>2479</v>
      </c>
      <c r="D3059" s="133" t="s">
        <v>5904</v>
      </c>
      <c r="E3059" s="133" t="s">
        <v>5902</v>
      </c>
      <c r="F3059" s="133" t="s">
        <v>5903</v>
      </c>
      <c r="G3059" s="133">
        <v>0</v>
      </c>
      <c r="H3059" s="133">
        <v>0</v>
      </c>
      <c r="I3059" s="20"/>
      <c r="J3059" s="20"/>
      <c r="K3059" s="20"/>
      <c r="L3059" s="20"/>
      <c r="M3059" s="20"/>
      <c r="N3059" s="20"/>
    </row>
    <row r="3060" spans="1:14" x14ac:dyDescent="0.35">
      <c r="A3060" s="214" t="s">
        <v>2450</v>
      </c>
      <c r="B3060" s="214">
        <v>118950</v>
      </c>
      <c r="C3060" s="133" t="s">
        <v>2480</v>
      </c>
      <c r="D3060" s="133" t="s">
        <v>5904</v>
      </c>
      <c r="E3060" s="133" t="s">
        <v>5902</v>
      </c>
      <c r="F3060" s="133" t="s">
        <v>5903</v>
      </c>
      <c r="G3060" s="133">
        <v>0</v>
      </c>
      <c r="H3060" s="133">
        <v>0</v>
      </c>
      <c r="I3060" s="20"/>
      <c r="J3060" s="20"/>
      <c r="K3060" s="20"/>
      <c r="L3060" s="20"/>
      <c r="M3060" s="20"/>
      <c r="N3060" s="20"/>
    </row>
    <row r="3061" spans="1:14" x14ac:dyDescent="0.35">
      <c r="A3061" s="214" t="s">
        <v>2450</v>
      </c>
      <c r="B3061" s="214">
        <v>118951</v>
      </c>
      <c r="C3061" s="133" t="s">
        <v>2481</v>
      </c>
      <c r="D3061" s="133" t="s">
        <v>5904</v>
      </c>
      <c r="E3061" s="133" t="s">
        <v>5902</v>
      </c>
      <c r="F3061" s="133" t="s">
        <v>5903</v>
      </c>
      <c r="G3061" s="133">
        <v>0</v>
      </c>
      <c r="H3061" s="133">
        <v>0</v>
      </c>
      <c r="I3061" s="20"/>
      <c r="J3061" s="20"/>
      <c r="K3061" s="20"/>
      <c r="L3061" s="20"/>
      <c r="M3061" s="20"/>
      <c r="N3061" s="20"/>
    </row>
    <row r="3062" spans="1:14" x14ac:dyDescent="0.35">
      <c r="A3062" s="214" t="s">
        <v>2450</v>
      </c>
      <c r="B3062" s="214">
        <v>118952</v>
      </c>
      <c r="C3062" s="133" t="s">
        <v>2482</v>
      </c>
      <c r="D3062" s="133" t="s">
        <v>5904</v>
      </c>
      <c r="E3062" s="133" t="s">
        <v>5902</v>
      </c>
      <c r="F3062" s="133" t="s">
        <v>5903</v>
      </c>
      <c r="G3062" s="133">
        <v>0</v>
      </c>
      <c r="H3062" s="133">
        <v>0</v>
      </c>
      <c r="I3062" s="20"/>
      <c r="J3062" s="20"/>
      <c r="K3062" s="20"/>
      <c r="L3062" s="20"/>
      <c r="M3062" s="20"/>
      <c r="N3062" s="20"/>
    </row>
    <row r="3063" spans="1:14" x14ac:dyDescent="0.35">
      <c r="A3063" s="214" t="s">
        <v>2450</v>
      </c>
      <c r="B3063" s="214">
        <v>118953</v>
      </c>
      <c r="C3063" s="133" t="s">
        <v>2483</v>
      </c>
      <c r="D3063" s="133" t="s">
        <v>5904</v>
      </c>
      <c r="E3063" s="133" t="s">
        <v>5902</v>
      </c>
      <c r="F3063" s="133" t="s">
        <v>5903</v>
      </c>
      <c r="G3063" s="133">
        <v>0</v>
      </c>
      <c r="H3063" s="133">
        <v>0</v>
      </c>
      <c r="I3063" s="20"/>
      <c r="J3063" s="20"/>
      <c r="K3063" s="20"/>
      <c r="L3063" s="20"/>
      <c r="M3063" s="20"/>
      <c r="N3063" s="20"/>
    </row>
    <row r="3064" spans="1:14" x14ac:dyDescent="0.35">
      <c r="A3064" s="214" t="s">
        <v>2450</v>
      </c>
      <c r="B3064" s="214">
        <v>118954</v>
      </c>
      <c r="C3064" s="133" t="s">
        <v>2484</v>
      </c>
      <c r="D3064" s="133" t="s">
        <v>5904</v>
      </c>
      <c r="E3064" s="133" t="s">
        <v>5902</v>
      </c>
      <c r="F3064" s="133" t="s">
        <v>5903</v>
      </c>
      <c r="G3064" s="133">
        <v>0</v>
      </c>
      <c r="H3064" s="133">
        <v>0</v>
      </c>
      <c r="I3064" s="20"/>
      <c r="J3064" s="20"/>
      <c r="K3064" s="20"/>
      <c r="L3064" s="20"/>
      <c r="M3064" s="20"/>
      <c r="N3064" s="20"/>
    </row>
    <row r="3065" spans="1:14" x14ac:dyDescent="0.35">
      <c r="A3065" s="214" t="s">
        <v>2450</v>
      </c>
      <c r="B3065" s="214">
        <v>118955</v>
      </c>
      <c r="C3065" s="133" t="s">
        <v>2485</v>
      </c>
      <c r="D3065" s="133" t="s">
        <v>5905</v>
      </c>
      <c r="E3065" s="133" t="s">
        <v>5902</v>
      </c>
      <c r="F3065" s="133" t="s">
        <v>5903</v>
      </c>
      <c r="G3065" s="133">
        <v>0</v>
      </c>
      <c r="H3065" s="133">
        <v>0</v>
      </c>
      <c r="I3065" s="20"/>
      <c r="J3065" s="20"/>
      <c r="K3065" s="20"/>
      <c r="L3065" s="20"/>
      <c r="M3065" s="20"/>
      <c r="N3065" s="20"/>
    </row>
    <row r="3066" spans="1:14" x14ac:dyDescent="0.35">
      <c r="A3066" s="214" t="s">
        <v>2450</v>
      </c>
      <c r="B3066" s="214">
        <v>118957</v>
      </c>
      <c r="C3066" s="133" t="s">
        <v>2486</v>
      </c>
      <c r="D3066" s="133" t="s">
        <v>5904</v>
      </c>
      <c r="E3066" s="133" t="s">
        <v>5902</v>
      </c>
      <c r="F3066" s="133" t="s">
        <v>5903</v>
      </c>
      <c r="G3066" s="133">
        <v>0</v>
      </c>
      <c r="H3066" s="133">
        <v>0</v>
      </c>
      <c r="I3066" s="20"/>
      <c r="J3066" s="20"/>
      <c r="K3066" s="20"/>
      <c r="L3066" s="20"/>
      <c r="M3066" s="20"/>
      <c r="N3066" s="20"/>
    </row>
    <row r="3067" spans="1:14" x14ac:dyDescent="0.35">
      <c r="A3067" s="214" t="s">
        <v>2450</v>
      </c>
      <c r="B3067" s="214">
        <v>118958</v>
      </c>
      <c r="C3067" s="133" t="s">
        <v>2487</v>
      </c>
      <c r="D3067" s="133" t="s">
        <v>5904</v>
      </c>
      <c r="E3067" s="133" t="s">
        <v>5902</v>
      </c>
      <c r="F3067" s="133" t="s">
        <v>5903</v>
      </c>
      <c r="G3067" s="133">
        <v>0</v>
      </c>
      <c r="H3067" s="133">
        <v>0</v>
      </c>
      <c r="I3067" s="20"/>
      <c r="J3067" s="20"/>
      <c r="K3067" s="20"/>
      <c r="L3067" s="20"/>
      <c r="M3067" s="20"/>
      <c r="N3067" s="20"/>
    </row>
    <row r="3068" spans="1:14" x14ac:dyDescent="0.35">
      <c r="A3068" s="214" t="s">
        <v>2450</v>
      </c>
      <c r="B3068" s="214">
        <v>118959</v>
      </c>
      <c r="C3068" s="133" t="s">
        <v>2488</v>
      </c>
      <c r="D3068" s="133" t="s">
        <v>5905</v>
      </c>
      <c r="E3068" s="133" t="s">
        <v>5902</v>
      </c>
      <c r="F3068" s="133" t="s">
        <v>5903</v>
      </c>
      <c r="G3068" s="133">
        <v>0</v>
      </c>
      <c r="H3068" s="133">
        <v>0</v>
      </c>
      <c r="I3068" s="20"/>
      <c r="J3068" s="20"/>
      <c r="K3068" s="20"/>
      <c r="L3068" s="20"/>
      <c r="M3068" s="20"/>
      <c r="N3068" s="20"/>
    </row>
    <row r="3069" spans="1:14" x14ac:dyDescent="0.35">
      <c r="A3069" s="214" t="s">
        <v>2450</v>
      </c>
      <c r="B3069" s="214">
        <v>118960</v>
      </c>
      <c r="C3069" s="133" t="s">
        <v>6574</v>
      </c>
      <c r="D3069" s="133" t="s">
        <v>5904</v>
      </c>
      <c r="E3069" s="133" t="s">
        <v>5902</v>
      </c>
      <c r="F3069" s="133" t="s">
        <v>5903</v>
      </c>
      <c r="G3069" s="133">
        <v>0</v>
      </c>
      <c r="H3069" s="133">
        <v>0</v>
      </c>
      <c r="I3069" s="20"/>
      <c r="J3069" s="20"/>
      <c r="K3069" s="20"/>
      <c r="L3069" s="20"/>
      <c r="M3069" s="20"/>
      <c r="N3069" s="20"/>
    </row>
    <row r="3070" spans="1:14" x14ac:dyDescent="0.35">
      <c r="A3070" s="214" t="s">
        <v>2450</v>
      </c>
      <c r="B3070" s="214">
        <v>118962</v>
      </c>
      <c r="C3070" s="133" t="s">
        <v>2489</v>
      </c>
      <c r="D3070" s="133" t="s">
        <v>5904</v>
      </c>
      <c r="E3070" s="133" t="s">
        <v>5902</v>
      </c>
      <c r="F3070" s="133" t="s">
        <v>5903</v>
      </c>
      <c r="G3070" s="133">
        <v>0</v>
      </c>
      <c r="H3070" s="133">
        <v>0</v>
      </c>
      <c r="I3070" s="20"/>
      <c r="J3070" s="20"/>
      <c r="K3070" s="20"/>
      <c r="L3070" s="20"/>
      <c r="M3070" s="20"/>
      <c r="N3070" s="20"/>
    </row>
    <row r="3071" spans="1:14" x14ac:dyDescent="0.35">
      <c r="A3071" s="214" t="s">
        <v>2450</v>
      </c>
      <c r="B3071" s="214">
        <v>118965</v>
      </c>
      <c r="C3071" s="133" t="s">
        <v>2490</v>
      </c>
      <c r="D3071" s="133" t="s">
        <v>5904</v>
      </c>
      <c r="E3071" s="133" t="s">
        <v>5902</v>
      </c>
      <c r="F3071" s="133" t="s">
        <v>5903</v>
      </c>
      <c r="G3071" s="133">
        <v>0</v>
      </c>
      <c r="H3071" s="133">
        <v>0</v>
      </c>
      <c r="I3071" s="20"/>
      <c r="J3071" s="20"/>
      <c r="K3071" s="20"/>
      <c r="L3071" s="20"/>
      <c r="M3071" s="20"/>
      <c r="N3071" s="20"/>
    </row>
    <row r="3072" spans="1:14" x14ac:dyDescent="0.35">
      <c r="A3072" s="214" t="s">
        <v>2450</v>
      </c>
      <c r="B3072" s="214">
        <v>118967</v>
      </c>
      <c r="C3072" s="133" t="s">
        <v>2491</v>
      </c>
      <c r="D3072" s="133" t="s">
        <v>5904</v>
      </c>
      <c r="E3072" s="133" t="s">
        <v>5902</v>
      </c>
      <c r="F3072" s="133" t="s">
        <v>5903</v>
      </c>
      <c r="G3072" s="133">
        <v>0</v>
      </c>
      <c r="H3072" s="133">
        <v>0</v>
      </c>
      <c r="I3072" s="20"/>
      <c r="J3072" s="20"/>
      <c r="K3072" s="20"/>
      <c r="L3072" s="20"/>
      <c r="M3072" s="20"/>
      <c r="N3072" s="20"/>
    </row>
    <row r="3073" spans="1:14" x14ac:dyDescent="0.35">
      <c r="A3073" s="214" t="s">
        <v>2450</v>
      </c>
      <c r="B3073" s="214">
        <v>118971</v>
      </c>
      <c r="C3073" s="133" t="s">
        <v>2492</v>
      </c>
      <c r="D3073" s="133" t="s">
        <v>5904</v>
      </c>
      <c r="E3073" s="133" t="s">
        <v>5902</v>
      </c>
      <c r="F3073" s="133" t="s">
        <v>5903</v>
      </c>
      <c r="G3073" s="133">
        <v>0</v>
      </c>
      <c r="H3073" s="133">
        <v>0</v>
      </c>
      <c r="I3073" s="20"/>
      <c r="J3073" s="20"/>
      <c r="K3073" s="20"/>
      <c r="L3073" s="20"/>
      <c r="M3073" s="20"/>
      <c r="N3073" s="20"/>
    </row>
    <row r="3074" spans="1:14" x14ac:dyDescent="0.35">
      <c r="A3074" s="214" t="s">
        <v>2450</v>
      </c>
      <c r="B3074" s="214">
        <v>118972</v>
      </c>
      <c r="C3074" s="133" t="s">
        <v>2493</v>
      </c>
      <c r="D3074" s="133" t="s">
        <v>5904</v>
      </c>
      <c r="E3074" s="133" t="s">
        <v>5902</v>
      </c>
      <c r="F3074" s="133" t="s">
        <v>5903</v>
      </c>
      <c r="G3074" s="133">
        <v>0</v>
      </c>
      <c r="H3074" s="133">
        <v>0</v>
      </c>
      <c r="I3074" s="20"/>
      <c r="J3074" s="20"/>
      <c r="K3074" s="20"/>
      <c r="L3074" s="20"/>
      <c r="M3074" s="20"/>
      <c r="N3074" s="20"/>
    </row>
    <row r="3075" spans="1:14" x14ac:dyDescent="0.35">
      <c r="A3075" s="214" t="s">
        <v>2450</v>
      </c>
      <c r="B3075" s="214">
        <v>118973</v>
      </c>
      <c r="C3075" s="133" t="s">
        <v>2494</v>
      </c>
      <c r="D3075" s="133" t="s">
        <v>5904</v>
      </c>
      <c r="E3075" s="133" t="s">
        <v>5902</v>
      </c>
      <c r="F3075" s="133" t="s">
        <v>5903</v>
      </c>
      <c r="G3075" s="133">
        <v>0</v>
      </c>
      <c r="H3075" s="133">
        <v>0</v>
      </c>
      <c r="I3075" s="20"/>
      <c r="J3075" s="20"/>
      <c r="K3075" s="20"/>
      <c r="L3075" s="20"/>
      <c r="M3075" s="20"/>
      <c r="N3075" s="20"/>
    </row>
    <row r="3076" spans="1:14" x14ac:dyDescent="0.35">
      <c r="A3076" s="214" t="s">
        <v>2450</v>
      </c>
      <c r="B3076" s="214">
        <v>118974</v>
      </c>
      <c r="C3076" s="133" t="s">
        <v>7116</v>
      </c>
      <c r="D3076" s="133" t="s">
        <v>5904</v>
      </c>
      <c r="E3076" s="133" t="s">
        <v>5902</v>
      </c>
      <c r="F3076" s="133" t="s">
        <v>5903</v>
      </c>
      <c r="G3076" s="133">
        <v>0</v>
      </c>
      <c r="H3076" s="133">
        <v>0</v>
      </c>
      <c r="I3076" s="20"/>
      <c r="J3076" s="20"/>
      <c r="K3076" s="20"/>
      <c r="L3076" s="20"/>
      <c r="M3076" s="20"/>
      <c r="N3076" s="20"/>
    </row>
    <row r="3077" spans="1:14" x14ac:dyDescent="0.35">
      <c r="A3077" s="214" t="s">
        <v>2450</v>
      </c>
      <c r="B3077" s="214">
        <v>118975</v>
      </c>
      <c r="C3077" s="133" t="s">
        <v>2495</v>
      </c>
      <c r="D3077" s="133" t="s">
        <v>5904</v>
      </c>
      <c r="E3077" s="133" t="s">
        <v>5902</v>
      </c>
      <c r="F3077" s="133" t="s">
        <v>5903</v>
      </c>
      <c r="G3077" s="133">
        <v>0</v>
      </c>
      <c r="H3077" s="133">
        <v>0</v>
      </c>
      <c r="I3077" s="20"/>
      <c r="J3077" s="20"/>
      <c r="K3077" s="20"/>
      <c r="L3077" s="20"/>
      <c r="M3077" s="20"/>
      <c r="N3077" s="20"/>
    </row>
    <row r="3078" spans="1:14" x14ac:dyDescent="0.35">
      <c r="A3078" s="214" t="s">
        <v>2450</v>
      </c>
      <c r="B3078" s="214">
        <v>118977</v>
      </c>
      <c r="C3078" s="133" t="s">
        <v>2496</v>
      </c>
      <c r="D3078" s="133" t="s">
        <v>5904</v>
      </c>
      <c r="E3078" s="133" t="s">
        <v>5902</v>
      </c>
      <c r="F3078" s="133" t="s">
        <v>5903</v>
      </c>
      <c r="G3078" s="133">
        <v>0</v>
      </c>
      <c r="H3078" s="133">
        <v>0</v>
      </c>
      <c r="I3078" s="20"/>
      <c r="J3078" s="20"/>
      <c r="K3078" s="20"/>
      <c r="L3078" s="20"/>
      <c r="M3078" s="20"/>
      <c r="N3078" s="20"/>
    </row>
    <row r="3079" spans="1:14" x14ac:dyDescent="0.35">
      <c r="A3079" s="214" t="s">
        <v>2450</v>
      </c>
      <c r="B3079" s="214">
        <v>118978</v>
      </c>
      <c r="C3079" s="133" t="s">
        <v>2497</v>
      </c>
      <c r="D3079" s="133" t="s">
        <v>5904</v>
      </c>
      <c r="E3079" s="133" t="s">
        <v>5902</v>
      </c>
      <c r="F3079" s="133" t="s">
        <v>5903</v>
      </c>
      <c r="G3079" s="133">
        <v>0</v>
      </c>
      <c r="H3079" s="133">
        <v>0</v>
      </c>
      <c r="I3079" s="20"/>
      <c r="J3079" s="20"/>
      <c r="K3079" s="20"/>
      <c r="L3079" s="20"/>
      <c r="M3079" s="20"/>
      <c r="N3079" s="20"/>
    </row>
    <row r="3080" spans="1:14" x14ac:dyDescent="0.35">
      <c r="A3080" s="214" t="s">
        <v>2450</v>
      </c>
      <c r="B3080" s="214">
        <v>118981</v>
      </c>
      <c r="C3080" s="133" t="s">
        <v>2498</v>
      </c>
      <c r="D3080" s="133" t="s">
        <v>5905</v>
      </c>
      <c r="E3080" s="133" t="s">
        <v>5902</v>
      </c>
      <c r="F3080" s="133" t="s">
        <v>5903</v>
      </c>
      <c r="G3080" s="133">
        <v>0</v>
      </c>
      <c r="H3080" s="133">
        <v>0</v>
      </c>
      <c r="I3080" s="20"/>
      <c r="J3080" s="20"/>
      <c r="K3080" s="20"/>
      <c r="L3080" s="20"/>
      <c r="M3080" s="20"/>
      <c r="N3080" s="20"/>
    </row>
    <row r="3081" spans="1:14" x14ac:dyDescent="0.35">
      <c r="A3081" s="214" t="s">
        <v>2450</v>
      </c>
      <c r="B3081" s="214">
        <v>118984</v>
      </c>
      <c r="C3081" s="133" t="s">
        <v>2499</v>
      </c>
      <c r="D3081" s="133" t="s">
        <v>5904</v>
      </c>
      <c r="E3081" s="133" t="s">
        <v>5902</v>
      </c>
      <c r="F3081" s="133" t="s">
        <v>5903</v>
      </c>
      <c r="G3081" s="133">
        <v>0</v>
      </c>
      <c r="H3081" s="133">
        <v>0</v>
      </c>
      <c r="I3081" s="20"/>
      <c r="J3081" s="20"/>
      <c r="K3081" s="20"/>
      <c r="L3081" s="20"/>
      <c r="M3081" s="20"/>
      <c r="N3081" s="20"/>
    </row>
    <row r="3082" spans="1:14" x14ac:dyDescent="0.35">
      <c r="A3082" s="214" t="s">
        <v>2450</v>
      </c>
      <c r="B3082" s="214">
        <v>118986</v>
      </c>
      <c r="C3082" s="133" t="s">
        <v>2500</v>
      </c>
      <c r="D3082" s="133" t="s">
        <v>5904</v>
      </c>
      <c r="E3082" s="133" t="s">
        <v>5902</v>
      </c>
      <c r="F3082" s="133" t="s">
        <v>5903</v>
      </c>
      <c r="G3082" s="133">
        <v>0</v>
      </c>
      <c r="H3082" s="133">
        <v>0</v>
      </c>
      <c r="I3082" s="20"/>
      <c r="J3082" s="20"/>
      <c r="K3082" s="20"/>
      <c r="L3082" s="20"/>
      <c r="M3082" s="20"/>
      <c r="N3082" s="20"/>
    </row>
    <row r="3083" spans="1:14" x14ac:dyDescent="0.35">
      <c r="A3083" s="214" t="s">
        <v>2450</v>
      </c>
      <c r="B3083" s="214">
        <v>118987</v>
      </c>
      <c r="C3083" s="133" t="s">
        <v>7117</v>
      </c>
      <c r="D3083" s="133" t="s">
        <v>5904</v>
      </c>
      <c r="E3083" s="133" t="s">
        <v>5902</v>
      </c>
      <c r="F3083" s="133" t="s">
        <v>5903</v>
      </c>
      <c r="G3083" s="133">
        <v>0</v>
      </c>
      <c r="H3083" s="133">
        <v>0</v>
      </c>
      <c r="I3083" s="20"/>
      <c r="J3083" s="20"/>
      <c r="K3083" s="20"/>
      <c r="L3083" s="20"/>
      <c r="M3083" s="20"/>
      <c r="N3083" s="20"/>
    </row>
    <row r="3084" spans="1:14" x14ac:dyDescent="0.35">
      <c r="A3084" s="214" t="s">
        <v>2450</v>
      </c>
      <c r="B3084" s="214">
        <v>118990</v>
      </c>
      <c r="C3084" s="133" t="s">
        <v>2501</v>
      </c>
      <c r="D3084" s="133" t="s">
        <v>5904</v>
      </c>
      <c r="E3084" s="133" t="s">
        <v>5902</v>
      </c>
      <c r="F3084" s="133" t="s">
        <v>5903</v>
      </c>
      <c r="G3084" s="133">
        <v>0</v>
      </c>
      <c r="H3084" s="133">
        <v>0</v>
      </c>
      <c r="I3084" s="20"/>
      <c r="J3084" s="20"/>
      <c r="K3084" s="20"/>
      <c r="L3084" s="20"/>
      <c r="M3084" s="20"/>
      <c r="N3084" s="20"/>
    </row>
    <row r="3085" spans="1:14" x14ac:dyDescent="0.35">
      <c r="A3085" s="214" t="s">
        <v>2450</v>
      </c>
      <c r="B3085" s="214">
        <v>118991</v>
      </c>
      <c r="C3085" s="133" t="s">
        <v>2502</v>
      </c>
      <c r="D3085" s="133" t="s">
        <v>5901</v>
      </c>
      <c r="E3085" s="133" t="s">
        <v>5902</v>
      </c>
      <c r="F3085" s="133" t="s">
        <v>5903</v>
      </c>
      <c r="G3085" s="133">
        <v>0</v>
      </c>
      <c r="H3085" s="133">
        <v>0</v>
      </c>
      <c r="I3085" s="20"/>
      <c r="J3085" s="20"/>
      <c r="K3085" s="20"/>
      <c r="L3085" s="20"/>
      <c r="M3085" s="20"/>
      <c r="N3085" s="20"/>
    </row>
    <row r="3086" spans="1:14" x14ac:dyDescent="0.35">
      <c r="A3086" s="214" t="s">
        <v>2450</v>
      </c>
      <c r="B3086" s="214">
        <v>118992</v>
      </c>
      <c r="C3086" s="133" t="s">
        <v>2503</v>
      </c>
      <c r="D3086" s="133" t="s">
        <v>5904</v>
      </c>
      <c r="E3086" s="133" t="s">
        <v>5902</v>
      </c>
      <c r="F3086" s="133" t="s">
        <v>5903</v>
      </c>
      <c r="G3086" s="133">
        <v>0</v>
      </c>
      <c r="H3086" s="133">
        <v>0</v>
      </c>
      <c r="I3086" s="20"/>
      <c r="J3086" s="20"/>
      <c r="K3086" s="20"/>
      <c r="L3086" s="20"/>
      <c r="M3086" s="20"/>
      <c r="N3086" s="20"/>
    </row>
    <row r="3087" spans="1:14" x14ac:dyDescent="0.35">
      <c r="A3087" s="214" t="s">
        <v>2450</v>
      </c>
      <c r="B3087" s="214">
        <v>118993</v>
      </c>
      <c r="C3087" s="133" t="s">
        <v>2504</v>
      </c>
      <c r="D3087" s="133" t="s">
        <v>5904</v>
      </c>
      <c r="E3087" s="133" t="s">
        <v>5902</v>
      </c>
      <c r="F3087" s="133" t="s">
        <v>5914</v>
      </c>
      <c r="G3087" s="133">
        <v>0</v>
      </c>
      <c r="H3087" s="133">
        <v>0</v>
      </c>
      <c r="I3087" s="20"/>
      <c r="J3087" s="20"/>
      <c r="K3087" s="20"/>
      <c r="L3087" s="20"/>
      <c r="M3087" s="20"/>
      <c r="N3087" s="20"/>
    </row>
    <row r="3088" spans="1:14" x14ac:dyDescent="0.35">
      <c r="A3088" s="214" t="s">
        <v>2450</v>
      </c>
      <c r="B3088" s="214">
        <v>118995</v>
      </c>
      <c r="C3088" s="133" t="s">
        <v>2505</v>
      </c>
      <c r="D3088" s="133" t="s">
        <v>5905</v>
      </c>
      <c r="E3088" s="133" t="s">
        <v>5902</v>
      </c>
      <c r="F3088" s="133" t="s">
        <v>5914</v>
      </c>
      <c r="G3088" s="133">
        <v>0</v>
      </c>
      <c r="H3088" s="133">
        <v>0</v>
      </c>
      <c r="I3088" s="20"/>
      <c r="J3088" s="20"/>
      <c r="K3088" s="20"/>
      <c r="L3088" s="20"/>
      <c r="M3088" s="20"/>
      <c r="N3088" s="20"/>
    </row>
    <row r="3089" spans="1:14" x14ac:dyDescent="0.35">
      <c r="A3089" s="214" t="s">
        <v>2450</v>
      </c>
      <c r="B3089" s="214">
        <v>118996</v>
      </c>
      <c r="C3089" s="133" t="s">
        <v>2506</v>
      </c>
      <c r="D3089" s="133" t="s">
        <v>5904</v>
      </c>
      <c r="E3089" s="133" t="s">
        <v>5902</v>
      </c>
      <c r="F3089" s="133" t="s">
        <v>5903</v>
      </c>
      <c r="G3089" s="133">
        <v>0</v>
      </c>
      <c r="H3089" s="133">
        <v>0</v>
      </c>
      <c r="I3089" s="20"/>
      <c r="J3089" s="20"/>
      <c r="K3089" s="20"/>
      <c r="L3089" s="20"/>
      <c r="M3089" s="20"/>
      <c r="N3089" s="20"/>
    </row>
    <row r="3090" spans="1:14" x14ac:dyDescent="0.35">
      <c r="A3090" s="214" t="s">
        <v>2450</v>
      </c>
      <c r="B3090" s="214">
        <v>118998</v>
      </c>
      <c r="C3090" s="133" t="s">
        <v>2507</v>
      </c>
      <c r="D3090" s="133" t="s">
        <v>5904</v>
      </c>
      <c r="E3090" s="133" t="s">
        <v>5902</v>
      </c>
      <c r="F3090" s="133" t="s">
        <v>5903</v>
      </c>
      <c r="G3090" s="133">
        <v>0</v>
      </c>
      <c r="H3090" s="133">
        <v>0</v>
      </c>
      <c r="I3090" s="20"/>
      <c r="J3090" s="20"/>
      <c r="K3090" s="20"/>
      <c r="L3090" s="20"/>
      <c r="M3090" s="20"/>
      <c r="N3090" s="20"/>
    </row>
    <row r="3091" spans="1:14" x14ac:dyDescent="0.35">
      <c r="A3091" s="214" t="s">
        <v>2450</v>
      </c>
      <c r="B3091" s="214">
        <v>119001</v>
      </c>
      <c r="C3091" s="133" t="s">
        <v>2508</v>
      </c>
      <c r="D3091" s="133" t="s">
        <v>5904</v>
      </c>
      <c r="E3091" s="133" t="s">
        <v>5902</v>
      </c>
      <c r="F3091" s="133" t="s">
        <v>5903</v>
      </c>
      <c r="G3091" s="133">
        <v>0</v>
      </c>
      <c r="H3091" s="133">
        <v>0</v>
      </c>
      <c r="I3091" s="20"/>
      <c r="J3091" s="20"/>
      <c r="K3091" s="20"/>
      <c r="L3091" s="20"/>
      <c r="M3091" s="20"/>
      <c r="N3091" s="20"/>
    </row>
    <row r="3092" spans="1:14" x14ac:dyDescent="0.35">
      <c r="A3092" s="214" t="s">
        <v>2450</v>
      </c>
      <c r="B3092" s="214">
        <v>119002</v>
      </c>
      <c r="C3092" s="133" t="s">
        <v>6567</v>
      </c>
      <c r="D3092" s="133" t="s">
        <v>5901</v>
      </c>
      <c r="E3092" s="133" t="s">
        <v>5902</v>
      </c>
      <c r="F3092" s="133" t="s">
        <v>5903</v>
      </c>
      <c r="G3092" s="133">
        <v>0</v>
      </c>
      <c r="H3092" s="133">
        <v>0</v>
      </c>
      <c r="I3092" s="20"/>
      <c r="J3092" s="20"/>
      <c r="K3092" s="20"/>
      <c r="L3092" s="20"/>
      <c r="M3092" s="20"/>
      <c r="N3092" s="20"/>
    </row>
    <row r="3093" spans="1:14" x14ac:dyDescent="0.35">
      <c r="A3093" s="214" t="s">
        <v>2450</v>
      </c>
      <c r="B3093" s="214">
        <v>119005</v>
      </c>
      <c r="C3093" s="133" t="s">
        <v>2509</v>
      </c>
      <c r="D3093" s="133" t="s">
        <v>5904</v>
      </c>
      <c r="E3093" s="133" t="s">
        <v>5902</v>
      </c>
      <c r="F3093" s="133" t="s">
        <v>5903</v>
      </c>
      <c r="G3093" s="133">
        <v>0</v>
      </c>
      <c r="H3093" s="133">
        <v>0</v>
      </c>
      <c r="I3093" s="20"/>
      <c r="J3093" s="20"/>
      <c r="K3093" s="20"/>
      <c r="L3093" s="20"/>
      <c r="M3093" s="20"/>
      <c r="N3093" s="20"/>
    </row>
    <row r="3094" spans="1:14" x14ac:dyDescent="0.35">
      <c r="A3094" s="214" t="s">
        <v>2450</v>
      </c>
      <c r="B3094" s="214">
        <v>119007</v>
      </c>
      <c r="C3094" s="133" t="s">
        <v>2510</v>
      </c>
      <c r="D3094" s="133" t="s">
        <v>5904</v>
      </c>
      <c r="E3094" s="133" t="s">
        <v>5902</v>
      </c>
      <c r="F3094" s="133" t="s">
        <v>5903</v>
      </c>
      <c r="G3094" s="133">
        <v>0</v>
      </c>
      <c r="H3094" s="133">
        <v>0</v>
      </c>
      <c r="I3094" s="20"/>
      <c r="J3094" s="20"/>
      <c r="K3094" s="20"/>
      <c r="L3094" s="20"/>
      <c r="M3094" s="20"/>
      <c r="N3094" s="20"/>
    </row>
    <row r="3095" spans="1:14" x14ac:dyDescent="0.35">
      <c r="A3095" s="214" t="s">
        <v>2450</v>
      </c>
      <c r="B3095" s="214">
        <v>119008</v>
      </c>
      <c r="C3095" s="133" t="s">
        <v>2511</v>
      </c>
      <c r="D3095" s="133" t="s">
        <v>5904</v>
      </c>
      <c r="E3095" s="133" t="s">
        <v>5902</v>
      </c>
      <c r="F3095" s="133" t="s">
        <v>5903</v>
      </c>
      <c r="G3095" s="133">
        <v>0</v>
      </c>
      <c r="H3095" s="133">
        <v>0</v>
      </c>
      <c r="I3095" s="20"/>
      <c r="J3095" s="20"/>
      <c r="K3095" s="20"/>
      <c r="L3095" s="20"/>
      <c r="M3095" s="20"/>
      <c r="N3095" s="20"/>
    </row>
    <row r="3096" spans="1:14" x14ac:dyDescent="0.35">
      <c r="A3096" s="214" t="s">
        <v>2450</v>
      </c>
      <c r="B3096" s="214">
        <v>119009</v>
      </c>
      <c r="C3096" s="133" t="s">
        <v>2512</v>
      </c>
      <c r="D3096" s="133" t="s">
        <v>5904</v>
      </c>
      <c r="E3096" s="133" t="s">
        <v>5902</v>
      </c>
      <c r="F3096" s="133" t="s">
        <v>5914</v>
      </c>
      <c r="G3096" s="133">
        <v>0</v>
      </c>
      <c r="H3096" s="133">
        <v>0</v>
      </c>
      <c r="I3096" s="20"/>
      <c r="J3096" s="20"/>
      <c r="K3096" s="20"/>
      <c r="L3096" s="20"/>
      <c r="M3096" s="20"/>
      <c r="N3096" s="20"/>
    </row>
    <row r="3097" spans="1:14" x14ac:dyDescent="0.35">
      <c r="A3097" s="214" t="s">
        <v>2450</v>
      </c>
      <c r="B3097" s="214">
        <v>119010</v>
      </c>
      <c r="C3097" s="133" t="s">
        <v>2513</v>
      </c>
      <c r="D3097" s="133" t="s">
        <v>5904</v>
      </c>
      <c r="E3097" s="133" t="s">
        <v>5902</v>
      </c>
      <c r="F3097" s="133" t="s">
        <v>5903</v>
      </c>
      <c r="G3097" s="133">
        <v>0</v>
      </c>
      <c r="H3097" s="133">
        <v>0</v>
      </c>
      <c r="I3097" s="20"/>
      <c r="J3097" s="20"/>
      <c r="K3097" s="20"/>
      <c r="L3097" s="20"/>
      <c r="M3097" s="20"/>
      <c r="N3097" s="20"/>
    </row>
    <row r="3098" spans="1:14" x14ac:dyDescent="0.35">
      <c r="A3098" s="214" t="s">
        <v>2450</v>
      </c>
      <c r="B3098" s="214">
        <v>119013</v>
      </c>
      <c r="C3098" s="133" t="s">
        <v>2514</v>
      </c>
      <c r="D3098" s="133" t="s">
        <v>5904</v>
      </c>
      <c r="E3098" s="133" t="s">
        <v>5902</v>
      </c>
      <c r="F3098" s="133" t="s">
        <v>5914</v>
      </c>
      <c r="G3098" s="133">
        <v>0</v>
      </c>
      <c r="H3098" s="133">
        <v>0</v>
      </c>
      <c r="I3098" s="20"/>
      <c r="J3098" s="20"/>
      <c r="K3098" s="20"/>
      <c r="L3098" s="20"/>
      <c r="M3098" s="20"/>
      <c r="N3098" s="20"/>
    </row>
    <row r="3099" spans="1:14" x14ac:dyDescent="0.35">
      <c r="A3099" s="214" t="s">
        <v>2450</v>
      </c>
      <c r="B3099" s="214">
        <v>119014</v>
      </c>
      <c r="C3099" s="133" t="s">
        <v>2515</v>
      </c>
      <c r="D3099" s="133" t="s">
        <v>5904</v>
      </c>
      <c r="E3099" s="133" t="s">
        <v>5902</v>
      </c>
      <c r="F3099" s="133" t="s">
        <v>5903</v>
      </c>
      <c r="G3099" s="133">
        <v>0</v>
      </c>
      <c r="H3099" s="133">
        <v>0</v>
      </c>
      <c r="I3099" s="20"/>
      <c r="J3099" s="20"/>
      <c r="K3099" s="20"/>
      <c r="L3099" s="20"/>
      <c r="M3099" s="20"/>
      <c r="N3099" s="20"/>
    </row>
    <row r="3100" spans="1:14" x14ac:dyDescent="0.35">
      <c r="A3100" s="214" t="s">
        <v>2450</v>
      </c>
      <c r="B3100" s="214">
        <v>119015</v>
      </c>
      <c r="C3100" s="133" t="s">
        <v>7118</v>
      </c>
      <c r="D3100" s="133" t="s">
        <v>5904</v>
      </c>
      <c r="E3100" s="133" t="s">
        <v>5902</v>
      </c>
      <c r="F3100" s="133" t="s">
        <v>5914</v>
      </c>
      <c r="G3100" s="133">
        <v>0</v>
      </c>
      <c r="H3100" s="133">
        <v>0</v>
      </c>
      <c r="I3100" s="20"/>
      <c r="J3100" s="20"/>
      <c r="K3100" s="20"/>
      <c r="L3100" s="20"/>
      <c r="M3100" s="20"/>
      <c r="N3100" s="20"/>
    </row>
    <row r="3101" spans="1:14" x14ac:dyDescent="0.35">
      <c r="A3101" s="214" t="s">
        <v>2450</v>
      </c>
      <c r="B3101" s="214">
        <v>119016</v>
      </c>
      <c r="C3101" s="133" t="s">
        <v>2516</v>
      </c>
      <c r="D3101" s="133" t="s">
        <v>5904</v>
      </c>
      <c r="E3101" s="133" t="s">
        <v>5902</v>
      </c>
      <c r="F3101" s="133" t="s">
        <v>5903</v>
      </c>
      <c r="G3101" s="133">
        <v>0</v>
      </c>
      <c r="H3101" s="133">
        <v>0</v>
      </c>
      <c r="I3101" s="20"/>
      <c r="J3101" s="20"/>
      <c r="K3101" s="20"/>
      <c r="L3101" s="20"/>
      <c r="M3101" s="20"/>
      <c r="N3101" s="20"/>
    </row>
    <row r="3102" spans="1:14" x14ac:dyDescent="0.35">
      <c r="A3102" s="214" t="s">
        <v>2450</v>
      </c>
      <c r="B3102" s="214">
        <v>119020</v>
      </c>
      <c r="C3102" s="133" t="s">
        <v>6569</v>
      </c>
      <c r="D3102" s="133" t="s">
        <v>5904</v>
      </c>
      <c r="E3102" s="133" t="s">
        <v>5902</v>
      </c>
      <c r="F3102" s="133" t="s">
        <v>5903</v>
      </c>
      <c r="G3102" s="133">
        <v>0</v>
      </c>
      <c r="H3102" s="133">
        <v>0</v>
      </c>
      <c r="I3102" s="20"/>
      <c r="J3102" s="20"/>
      <c r="K3102" s="20"/>
      <c r="L3102" s="20"/>
      <c r="M3102" s="20"/>
      <c r="N3102" s="20"/>
    </row>
    <row r="3103" spans="1:14" x14ac:dyDescent="0.35">
      <c r="A3103" s="214" t="s">
        <v>2450</v>
      </c>
      <c r="B3103" s="214">
        <v>119021</v>
      </c>
      <c r="C3103" s="133" t="s">
        <v>2517</v>
      </c>
      <c r="D3103" s="133" t="s">
        <v>5904</v>
      </c>
      <c r="E3103" s="133" t="s">
        <v>5902</v>
      </c>
      <c r="F3103" s="133" t="s">
        <v>5914</v>
      </c>
      <c r="G3103" s="133">
        <v>0</v>
      </c>
      <c r="H3103" s="133">
        <v>0</v>
      </c>
      <c r="I3103" s="20"/>
      <c r="J3103" s="20"/>
      <c r="K3103" s="20"/>
      <c r="L3103" s="20"/>
      <c r="M3103" s="20"/>
      <c r="N3103" s="20"/>
    </row>
    <row r="3104" spans="1:14" x14ac:dyDescent="0.35">
      <c r="A3104" s="214" t="s">
        <v>2450</v>
      </c>
      <c r="B3104" s="214">
        <v>119026</v>
      </c>
      <c r="C3104" s="133" t="s">
        <v>2518</v>
      </c>
      <c r="D3104" s="133" t="s">
        <v>5904</v>
      </c>
      <c r="E3104" s="133" t="s">
        <v>5912</v>
      </c>
      <c r="F3104" s="133" t="s">
        <v>5913</v>
      </c>
      <c r="G3104" s="133">
        <v>6</v>
      </c>
      <c r="H3104" s="133">
        <v>34</v>
      </c>
      <c r="I3104" s="20"/>
      <c r="J3104" s="20"/>
      <c r="K3104" s="20"/>
      <c r="L3104" s="20"/>
      <c r="M3104" s="20"/>
      <c r="N3104" s="20"/>
    </row>
    <row r="3105" spans="1:14" x14ac:dyDescent="0.35">
      <c r="A3105" s="214" t="s">
        <v>2450</v>
      </c>
      <c r="B3105" s="214">
        <v>119027</v>
      </c>
      <c r="C3105" s="133" t="s">
        <v>2519</v>
      </c>
      <c r="D3105" s="133" t="s">
        <v>5904</v>
      </c>
      <c r="E3105" s="133" t="s">
        <v>5923</v>
      </c>
      <c r="F3105" s="133" t="s">
        <v>5923</v>
      </c>
      <c r="G3105" s="133">
        <v>1</v>
      </c>
      <c r="H3105" s="133">
        <v>5</v>
      </c>
      <c r="I3105" s="20"/>
      <c r="J3105" s="20"/>
      <c r="K3105" s="20"/>
      <c r="L3105" s="20"/>
      <c r="M3105" s="20"/>
      <c r="N3105" s="20"/>
    </row>
    <row r="3106" spans="1:14" x14ac:dyDescent="0.35">
      <c r="A3106" s="214" t="s">
        <v>2450</v>
      </c>
      <c r="B3106" s="214">
        <v>119029</v>
      </c>
      <c r="C3106" s="133" t="s">
        <v>2520</v>
      </c>
      <c r="D3106" s="133" t="s">
        <v>5904</v>
      </c>
      <c r="E3106" s="133" t="s">
        <v>5923</v>
      </c>
      <c r="F3106" s="133" t="s">
        <v>5923</v>
      </c>
      <c r="G3106" s="133">
        <v>3</v>
      </c>
      <c r="H3106" s="133">
        <v>7</v>
      </c>
      <c r="I3106" s="20"/>
      <c r="J3106" s="20"/>
      <c r="K3106" s="20"/>
      <c r="L3106" s="20"/>
      <c r="M3106" s="20"/>
      <c r="N3106" s="20"/>
    </row>
    <row r="3107" spans="1:14" x14ac:dyDescent="0.35">
      <c r="A3107" s="214" t="s">
        <v>2450</v>
      </c>
      <c r="B3107" s="214">
        <v>119032</v>
      </c>
      <c r="C3107" s="133" t="s">
        <v>2521</v>
      </c>
      <c r="D3107" s="133" t="s">
        <v>5904</v>
      </c>
      <c r="E3107" s="133" t="s">
        <v>5912</v>
      </c>
      <c r="F3107" s="133" t="s">
        <v>5913</v>
      </c>
      <c r="G3107" s="133">
        <v>3</v>
      </c>
      <c r="H3107" s="133">
        <v>6</v>
      </c>
      <c r="I3107" s="20"/>
      <c r="J3107" s="20"/>
      <c r="K3107" s="20"/>
      <c r="L3107" s="20"/>
      <c r="M3107" s="20"/>
      <c r="N3107" s="20"/>
    </row>
    <row r="3108" spans="1:14" x14ac:dyDescent="0.35">
      <c r="A3108" s="214" t="s">
        <v>2450</v>
      </c>
      <c r="B3108" s="214">
        <v>119036</v>
      </c>
      <c r="C3108" s="133" t="s">
        <v>2522</v>
      </c>
      <c r="D3108" s="133" t="s">
        <v>5904</v>
      </c>
      <c r="E3108" s="133" t="s">
        <v>5912</v>
      </c>
      <c r="F3108" s="133" t="s">
        <v>5913</v>
      </c>
      <c r="G3108" s="133">
        <v>3</v>
      </c>
      <c r="H3108" s="133">
        <v>24</v>
      </c>
      <c r="I3108" s="20"/>
      <c r="J3108" s="20"/>
      <c r="K3108" s="20"/>
      <c r="L3108" s="20"/>
      <c r="M3108" s="20"/>
      <c r="N3108" s="20"/>
    </row>
    <row r="3109" spans="1:14" x14ac:dyDescent="0.35">
      <c r="A3109" s="214" t="s">
        <v>2450</v>
      </c>
      <c r="B3109" s="214">
        <v>119037</v>
      </c>
      <c r="C3109" s="133" t="s">
        <v>2523</v>
      </c>
      <c r="D3109" s="133" t="s">
        <v>5904</v>
      </c>
      <c r="E3109" s="133" t="s">
        <v>5912</v>
      </c>
      <c r="F3109" s="133" t="s">
        <v>5913</v>
      </c>
      <c r="G3109" s="133">
        <v>2</v>
      </c>
      <c r="H3109" s="133">
        <v>10</v>
      </c>
      <c r="I3109" s="20"/>
      <c r="J3109" s="20"/>
      <c r="K3109" s="20"/>
      <c r="L3109" s="20"/>
      <c r="M3109" s="20"/>
      <c r="N3109" s="20"/>
    </row>
    <row r="3110" spans="1:14" x14ac:dyDescent="0.35">
      <c r="A3110" s="214" t="s">
        <v>2450</v>
      </c>
      <c r="B3110" s="214">
        <v>119040</v>
      </c>
      <c r="C3110" s="133" t="s">
        <v>2524</v>
      </c>
      <c r="D3110" s="133" t="s">
        <v>5904</v>
      </c>
      <c r="E3110" s="133" t="s">
        <v>5912</v>
      </c>
      <c r="F3110" s="133" t="s">
        <v>5913</v>
      </c>
      <c r="G3110" s="133">
        <v>6</v>
      </c>
      <c r="H3110" s="133">
        <v>18</v>
      </c>
      <c r="I3110" s="20"/>
      <c r="J3110" s="20"/>
      <c r="K3110" s="20"/>
      <c r="L3110" s="20"/>
      <c r="M3110" s="20"/>
      <c r="N3110" s="20"/>
    </row>
    <row r="3111" spans="1:14" x14ac:dyDescent="0.35">
      <c r="A3111" s="214" t="s">
        <v>2450</v>
      </c>
      <c r="B3111" s="214">
        <v>119041</v>
      </c>
      <c r="C3111" s="133" t="s">
        <v>2525</v>
      </c>
      <c r="D3111" s="133" t="s">
        <v>5904</v>
      </c>
      <c r="E3111" s="133" t="s">
        <v>5912</v>
      </c>
      <c r="F3111" s="133" t="s">
        <v>5913</v>
      </c>
      <c r="G3111" s="133">
        <v>10</v>
      </c>
      <c r="H3111" s="133">
        <v>8</v>
      </c>
      <c r="I3111" s="20"/>
      <c r="J3111" s="20"/>
      <c r="K3111" s="20"/>
      <c r="L3111" s="20"/>
      <c r="M3111" s="20"/>
      <c r="N3111" s="20"/>
    </row>
    <row r="3112" spans="1:14" x14ac:dyDescent="0.35">
      <c r="A3112" s="214" t="s">
        <v>2450</v>
      </c>
      <c r="B3112" s="214">
        <v>119042</v>
      </c>
      <c r="C3112" s="133" t="s">
        <v>2526</v>
      </c>
      <c r="D3112" s="133" t="s">
        <v>5904</v>
      </c>
      <c r="E3112" s="133" t="s">
        <v>5912</v>
      </c>
      <c r="F3112" s="133" t="s">
        <v>5913</v>
      </c>
      <c r="G3112" s="133">
        <v>9</v>
      </c>
      <c r="H3112" s="133">
        <v>12</v>
      </c>
      <c r="I3112" s="20"/>
      <c r="J3112" s="20"/>
      <c r="K3112" s="20"/>
      <c r="L3112" s="20"/>
      <c r="M3112" s="20"/>
      <c r="N3112" s="20"/>
    </row>
    <row r="3113" spans="1:14" x14ac:dyDescent="0.35">
      <c r="A3113" s="214" t="s">
        <v>2450</v>
      </c>
      <c r="B3113" s="214">
        <v>119044</v>
      </c>
      <c r="C3113" s="133" t="s">
        <v>2527</v>
      </c>
      <c r="D3113" s="133" t="s">
        <v>5904</v>
      </c>
      <c r="E3113" s="133" t="s">
        <v>5912</v>
      </c>
      <c r="F3113" s="133" t="s">
        <v>5913</v>
      </c>
      <c r="G3113" s="133">
        <v>15</v>
      </c>
      <c r="H3113" s="133">
        <v>23</v>
      </c>
      <c r="I3113" s="20"/>
      <c r="J3113" s="20"/>
      <c r="K3113" s="20"/>
      <c r="L3113" s="20"/>
      <c r="M3113" s="20"/>
      <c r="N3113" s="20"/>
    </row>
    <row r="3114" spans="1:14" x14ac:dyDescent="0.35">
      <c r="A3114" s="214" t="s">
        <v>2450</v>
      </c>
      <c r="B3114" s="214">
        <v>119045</v>
      </c>
      <c r="C3114" s="133" t="s">
        <v>1932</v>
      </c>
      <c r="D3114" s="133" t="s">
        <v>5904</v>
      </c>
      <c r="E3114" s="133" t="s">
        <v>5912</v>
      </c>
      <c r="F3114" s="133" t="s">
        <v>5913</v>
      </c>
      <c r="G3114" s="133">
        <v>1</v>
      </c>
      <c r="H3114" s="133">
        <v>15</v>
      </c>
      <c r="I3114" s="20"/>
      <c r="J3114" s="20"/>
      <c r="K3114" s="20"/>
      <c r="L3114" s="20"/>
      <c r="M3114" s="20"/>
      <c r="N3114" s="20"/>
    </row>
    <row r="3115" spans="1:14" x14ac:dyDescent="0.35">
      <c r="A3115" s="214" t="s">
        <v>2450</v>
      </c>
      <c r="B3115" s="214">
        <v>119046</v>
      </c>
      <c r="C3115" s="133" t="s">
        <v>2528</v>
      </c>
      <c r="D3115" s="133" t="s">
        <v>5904</v>
      </c>
      <c r="E3115" s="133" t="s">
        <v>5912</v>
      </c>
      <c r="F3115" s="133" t="s">
        <v>5913</v>
      </c>
      <c r="G3115" s="133">
        <v>4</v>
      </c>
      <c r="H3115" s="133">
        <v>17</v>
      </c>
      <c r="I3115" s="20"/>
      <c r="J3115" s="20"/>
      <c r="K3115" s="20"/>
      <c r="L3115" s="20"/>
      <c r="M3115" s="20"/>
      <c r="N3115" s="20"/>
    </row>
    <row r="3116" spans="1:14" x14ac:dyDescent="0.35">
      <c r="A3116" s="214" t="s">
        <v>2450</v>
      </c>
      <c r="B3116" s="214">
        <v>119050</v>
      </c>
      <c r="C3116" s="133" t="s">
        <v>2529</v>
      </c>
      <c r="D3116" s="133" t="s">
        <v>5904</v>
      </c>
      <c r="E3116" s="133" t="s">
        <v>5912</v>
      </c>
      <c r="F3116" s="133" t="s">
        <v>5913</v>
      </c>
      <c r="G3116" s="133">
        <v>1</v>
      </c>
      <c r="H3116" s="133">
        <v>15</v>
      </c>
      <c r="I3116" s="20"/>
      <c r="J3116" s="20"/>
      <c r="K3116" s="20"/>
      <c r="L3116" s="20"/>
      <c r="M3116" s="20"/>
      <c r="N3116" s="20"/>
    </row>
    <row r="3117" spans="1:14" x14ac:dyDescent="0.35">
      <c r="A3117" s="214" t="s">
        <v>2450</v>
      </c>
      <c r="B3117" s="214">
        <v>119051</v>
      </c>
      <c r="C3117" s="133" t="s">
        <v>2530</v>
      </c>
      <c r="D3117" s="133" t="s">
        <v>5904</v>
      </c>
      <c r="E3117" s="133" t="s">
        <v>5912</v>
      </c>
      <c r="F3117" s="133" t="s">
        <v>5915</v>
      </c>
      <c r="G3117" s="133">
        <v>4</v>
      </c>
      <c r="H3117" s="133">
        <v>9</v>
      </c>
      <c r="I3117" s="20"/>
      <c r="J3117" s="20"/>
      <c r="K3117" s="20"/>
      <c r="L3117" s="20"/>
      <c r="M3117" s="20"/>
      <c r="N3117" s="20"/>
    </row>
    <row r="3118" spans="1:14" x14ac:dyDescent="0.35">
      <c r="A3118" s="214" t="s">
        <v>2450</v>
      </c>
      <c r="B3118" s="214">
        <v>119055</v>
      </c>
      <c r="C3118" s="133" t="s">
        <v>2531</v>
      </c>
      <c r="D3118" s="133" t="s">
        <v>5904</v>
      </c>
      <c r="E3118" s="133" t="s">
        <v>5912</v>
      </c>
      <c r="F3118" s="133" t="s">
        <v>5913</v>
      </c>
      <c r="G3118" s="133">
        <v>15</v>
      </c>
      <c r="H3118" s="133">
        <v>40</v>
      </c>
      <c r="I3118" s="20"/>
      <c r="J3118" s="20"/>
      <c r="K3118" s="20"/>
      <c r="L3118" s="20"/>
      <c r="M3118" s="20"/>
      <c r="N3118" s="20"/>
    </row>
    <row r="3119" spans="1:14" x14ac:dyDescent="0.35">
      <c r="A3119" s="214" t="s">
        <v>2450</v>
      </c>
      <c r="B3119" s="214">
        <v>119056</v>
      </c>
      <c r="C3119" s="133" t="s">
        <v>2532</v>
      </c>
      <c r="D3119" s="133" t="s">
        <v>5904</v>
      </c>
      <c r="E3119" s="133" t="s">
        <v>5912</v>
      </c>
      <c r="F3119" s="133" t="s">
        <v>5913</v>
      </c>
      <c r="G3119" s="133">
        <v>0</v>
      </c>
      <c r="H3119" s="133">
        <v>7</v>
      </c>
      <c r="I3119" s="20"/>
      <c r="J3119" s="20"/>
      <c r="K3119" s="20"/>
      <c r="L3119" s="20"/>
      <c r="M3119" s="20"/>
      <c r="N3119" s="20"/>
    </row>
    <row r="3120" spans="1:14" x14ac:dyDescent="0.35">
      <c r="A3120" s="214" t="s">
        <v>2450</v>
      </c>
      <c r="B3120" s="214">
        <v>119058</v>
      </c>
      <c r="C3120" s="133" t="s">
        <v>2533</v>
      </c>
      <c r="D3120" s="133" t="s">
        <v>5904</v>
      </c>
      <c r="E3120" s="133" t="s">
        <v>5912</v>
      </c>
      <c r="F3120" s="133" t="s">
        <v>5913</v>
      </c>
      <c r="G3120" s="133">
        <v>2</v>
      </c>
      <c r="H3120" s="133">
        <v>10</v>
      </c>
      <c r="I3120" s="20"/>
      <c r="J3120" s="20"/>
      <c r="K3120" s="20"/>
      <c r="L3120" s="20"/>
      <c r="M3120" s="20"/>
      <c r="N3120" s="20"/>
    </row>
    <row r="3121" spans="1:14" x14ac:dyDescent="0.35">
      <c r="A3121" s="214" t="s">
        <v>2450</v>
      </c>
      <c r="B3121" s="214">
        <v>119059</v>
      </c>
      <c r="C3121" s="133" t="s">
        <v>1975</v>
      </c>
      <c r="D3121" s="133" t="s">
        <v>5904</v>
      </c>
      <c r="E3121" s="133" t="s">
        <v>5912</v>
      </c>
      <c r="F3121" s="133" t="s">
        <v>5915</v>
      </c>
      <c r="G3121" s="133">
        <v>13</v>
      </c>
      <c r="H3121" s="133">
        <v>19</v>
      </c>
      <c r="I3121" s="20"/>
      <c r="J3121" s="20"/>
      <c r="K3121" s="20"/>
      <c r="L3121" s="20"/>
      <c r="M3121" s="20"/>
      <c r="N3121" s="20"/>
    </row>
    <row r="3122" spans="1:14" x14ac:dyDescent="0.35">
      <c r="A3122" s="214" t="s">
        <v>2450</v>
      </c>
      <c r="B3122" s="214">
        <v>119062</v>
      </c>
      <c r="C3122" s="133" t="s">
        <v>2534</v>
      </c>
      <c r="D3122" s="133" t="s">
        <v>5904</v>
      </c>
      <c r="E3122" s="133" t="s">
        <v>5912</v>
      </c>
      <c r="F3122" s="133" t="s">
        <v>5915</v>
      </c>
      <c r="G3122" s="133">
        <v>0</v>
      </c>
      <c r="H3122" s="133">
        <v>11</v>
      </c>
      <c r="I3122" s="20"/>
      <c r="J3122" s="20"/>
      <c r="K3122" s="20"/>
      <c r="L3122" s="20"/>
      <c r="M3122" s="20"/>
      <c r="N3122" s="20"/>
    </row>
    <row r="3123" spans="1:14" x14ac:dyDescent="0.35">
      <c r="A3123" s="214" t="s">
        <v>2450</v>
      </c>
      <c r="B3123" s="214">
        <v>130979</v>
      </c>
      <c r="C3123" s="133" t="s">
        <v>7119</v>
      </c>
      <c r="D3123" s="133" t="s">
        <v>5904</v>
      </c>
      <c r="E3123" s="133" t="s">
        <v>5902</v>
      </c>
      <c r="F3123" s="133" t="s">
        <v>5914</v>
      </c>
      <c r="G3123" s="133">
        <v>0</v>
      </c>
      <c r="H3123" s="133">
        <v>0</v>
      </c>
      <c r="I3123" s="20"/>
      <c r="J3123" s="20"/>
      <c r="K3123" s="20"/>
      <c r="L3123" s="20"/>
      <c r="M3123" s="20"/>
      <c r="N3123" s="20"/>
    </row>
    <row r="3124" spans="1:14" x14ac:dyDescent="0.35">
      <c r="A3124" s="214" t="s">
        <v>2450</v>
      </c>
      <c r="B3124" s="214">
        <v>131181</v>
      </c>
      <c r="C3124" s="133" t="s">
        <v>2535</v>
      </c>
      <c r="D3124" s="133" t="s">
        <v>5904</v>
      </c>
      <c r="E3124" s="133" t="s">
        <v>5902</v>
      </c>
      <c r="F3124" s="133" t="s">
        <v>5903</v>
      </c>
      <c r="G3124" s="133">
        <v>0</v>
      </c>
      <c r="H3124" s="133">
        <v>0</v>
      </c>
      <c r="I3124" s="20"/>
      <c r="J3124" s="20"/>
      <c r="K3124" s="20"/>
      <c r="L3124" s="20"/>
      <c r="M3124" s="20"/>
      <c r="N3124" s="20"/>
    </row>
    <row r="3125" spans="1:14" x14ac:dyDescent="0.35">
      <c r="A3125" s="214" t="s">
        <v>2450</v>
      </c>
      <c r="B3125" s="214">
        <v>131411</v>
      </c>
      <c r="C3125" s="133" t="s">
        <v>6568</v>
      </c>
      <c r="D3125" s="133" t="s">
        <v>5904</v>
      </c>
      <c r="E3125" s="133" t="s">
        <v>5902</v>
      </c>
      <c r="F3125" s="133" t="s">
        <v>5903</v>
      </c>
      <c r="G3125" s="133">
        <v>0</v>
      </c>
      <c r="H3125" s="133">
        <v>0</v>
      </c>
      <c r="I3125" s="20"/>
      <c r="J3125" s="20"/>
      <c r="K3125" s="20"/>
      <c r="L3125" s="20"/>
      <c r="M3125" s="20"/>
      <c r="N3125" s="20"/>
    </row>
    <row r="3126" spans="1:14" x14ac:dyDescent="0.35">
      <c r="A3126" s="214" t="s">
        <v>2450</v>
      </c>
      <c r="B3126" s="214">
        <v>131422</v>
      </c>
      <c r="C3126" s="133" t="s">
        <v>2536</v>
      </c>
      <c r="D3126" s="133" t="s">
        <v>5904</v>
      </c>
      <c r="E3126" s="133" t="s">
        <v>5902</v>
      </c>
      <c r="F3126" s="133" t="s">
        <v>5914</v>
      </c>
      <c r="G3126" s="133">
        <v>0</v>
      </c>
      <c r="H3126" s="133">
        <v>0</v>
      </c>
      <c r="I3126" s="20"/>
      <c r="J3126" s="20"/>
      <c r="K3126" s="20"/>
      <c r="L3126" s="20"/>
      <c r="M3126" s="20"/>
      <c r="N3126" s="20"/>
    </row>
    <row r="3127" spans="1:14" x14ac:dyDescent="0.35">
      <c r="A3127" s="214" t="s">
        <v>2450</v>
      </c>
      <c r="B3127" s="214">
        <v>131567</v>
      </c>
      <c r="C3127" s="133" t="s">
        <v>7120</v>
      </c>
      <c r="D3127" s="133" t="s">
        <v>5904</v>
      </c>
      <c r="E3127" s="133" t="s">
        <v>5902</v>
      </c>
      <c r="F3127" s="133" t="s">
        <v>5903</v>
      </c>
      <c r="G3127" s="133">
        <v>0</v>
      </c>
      <c r="H3127" s="133">
        <v>0</v>
      </c>
      <c r="I3127" s="20"/>
      <c r="J3127" s="20"/>
      <c r="K3127" s="20"/>
      <c r="L3127" s="20"/>
      <c r="M3127" s="20"/>
      <c r="N3127" s="20"/>
    </row>
    <row r="3128" spans="1:14" x14ac:dyDescent="0.35">
      <c r="A3128" s="214" t="s">
        <v>2450</v>
      </c>
      <c r="B3128" s="214">
        <v>131611</v>
      </c>
      <c r="C3128" s="133" t="s">
        <v>2537</v>
      </c>
      <c r="D3128" s="133" t="s">
        <v>5904</v>
      </c>
      <c r="E3128" s="133" t="s">
        <v>5902</v>
      </c>
      <c r="F3128" s="133" t="s">
        <v>5914</v>
      </c>
      <c r="G3128" s="133">
        <v>0</v>
      </c>
      <c r="H3128" s="133">
        <v>0</v>
      </c>
      <c r="I3128" s="20"/>
      <c r="J3128" s="20"/>
      <c r="K3128" s="20"/>
      <c r="L3128" s="20"/>
      <c r="M3128" s="20"/>
      <c r="N3128" s="20"/>
    </row>
    <row r="3129" spans="1:14" x14ac:dyDescent="0.35">
      <c r="A3129" s="214" t="s">
        <v>2450</v>
      </c>
      <c r="B3129" s="214">
        <v>131748</v>
      </c>
      <c r="C3129" s="133" t="s">
        <v>2538</v>
      </c>
      <c r="D3129" s="133" t="s">
        <v>5904</v>
      </c>
      <c r="E3129" s="133" t="s">
        <v>5912</v>
      </c>
      <c r="F3129" s="133" t="s">
        <v>5913</v>
      </c>
      <c r="G3129" s="133">
        <v>11</v>
      </c>
      <c r="H3129" s="133">
        <v>16</v>
      </c>
      <c r="I3129" s="20"/>
      <c r="J3129" s="20"/>
      <c r="K3129" s="20"/>
      <c r="L3129" s="20"/>
      <c r="M3129" s="20"/>
      <c r="N3129" s="20"/>
    </row>
    <row r="3130" spans="1:14" x14ac:dyDescent="0.35">
      <c r="A3130" s="214" t="s">
        <v>2450</v>
      </c>
      <c r="B3130" s="214">
        <v>131780</v>
      </c>
      <c r="C3130" s="133" t="s">
        <v>1544</v>
      </c>
      <c r="D3130" s="133" t="s">
        <v>5904</v>
      </c>
      <c r="E3130" s="133" t="s">
        <v>5902</v>
      </c>
      <c r="F3130" s="133" t="s">
        <v>5914</v>
      </c>
      <c r="G3130" s="133">
        <v>0</v>
      </c>
      <c r="H3130" s="133">
        <v>0</v>
      </c>
      <c r="I3130" s="20"/>
      <c r="J3130" s="20"/>
      <c r="K3130" s="20"/>
      <c r="L3130" s="20"/>
      <c r="M3130" s="20"/>
      <c r="N3130" s="20"/>
    </row>
    <row r="3131" spans="1:14" x14ac:dyDescent="0.35">
      <c r="A3131" s="214" t="s">
        <v>2450</v>
      </c>
      <c r="B3131" s="214">
        <v>131810</v>
      </c>
      <c r="C3131" s="133" t="s">
        <v>2539</v>
      </c>
      <c r="D3131" s="133" t="s">
        <v>5904</v>
      </c>
      <c r="E3131" s="133" t="s">
        <v>5902</v>
      </c>
      <c r="F3131" s="133" t="s">
        <v>5914</v>
      </c>
      <c r="G3131" s="133">
        <v>0</v>
      </c>
      <c r="H3131" s="133">
        <v>0</v>
      </c>
      <c r="I3131" s="20"/>
      <c r="J3131" s="20"/>
      <c r="K3131" s="20"/>
      <c r="L3131" s="20"/>
      <c r="M3131" s="20"/>
      <c r="N3131" s="20"/>
    </row>
    <row r="3132" spans="1:14" x14ac:dyDescent="0.35">
      <c r="A3132" s="214" t="s">
        <v>2450</v>
      </c>
      <c r="B3132" s="214">
        <v>132148</v>
      </c>
      <c r="C3132" s="133" t="s">
        <v>2540</v>
      </c>
      <c r="D3132" s="133" t="s">
        <v>5904</v>
      </c>
      <c r="E3132" s="133" t="s">
        <v>5912</v>
      </c>
      <c r="F3132" s="133" t="s">
        <v>5915</v>
      </c>
      <c r="G3132" s="133">
        <v>6</v>
      </c>
      <c r="H3132" s="133">
        <v>19</v>
      </c>
      <c r="I3132" s="20"/>
      <c r="J3132" s="20"/>
      <c r="K3132" s="20"/>
      <c r="L3132" s="20"/>
      <c r="M3132" s="20"/>
      <c r="N3132" s="20"/>
    </row>
    <row r="3133" spans="1:14" x14ac:dyDescent="0.35">
      <c r="A3133" s="214" t="s">
        <v>2450</v>
      </c>
      <c r="B3133" s="214">
        <v>133298</v>
      </c>
      <c r="C3133" s="133" t="s">
        <v>2541</v>
      </c>
      <c r="D3133" s="133" t="s">
        <v>5904</v>
      </c>
      <c r="E3133" s="133" t="s">
        <v>5902</v>
      </c>
      <c r="F3133" s="133" t="s">
        <v>5914</v>
      </c>
      <c r="G3133" s="133">
        <v>0</v>
      </c>
      <c r="H3133" s="133">
        <v>0</v>
      </c>
      <c r="I3133" s="20"/>
      <c r="J3133" s="20"/>
      <c r="K3133" s="20"/>
      <c r="L3133" s="20"/>
      <c r="M3133" s="20"/>
      <c r="N3133" s="20"/>
    </row>
    <row r="3134" spans="1:14" x14ac:dyDescent="0.35">
      <c r="A3134" s="214" t="s">
        <v>2450</v>
      </c>
      <c r="B3134" s="214">
        <v>133539</v>
      </c>
      <c r="C3134" s="133" t="s">
        <v>2542</v>
      </c>
      <c r="D3134" s="133" t="s">
        <v>5904</v>
      </c>
      <c r="E3134" s="133" t="s">
        <v>5902</v>
      </c>
      <c r="F3134" s="133" t="s">
        <v>5914</v>
      </c>
      <c r="G3134" s="133">
        <v>0</v>
      </c>
      <c r="H3134" s="133">
        <v>0</v>
      </c>
      <c r="I3134" s="20"/>
      <c r="J3134" s="20"/>
      <c r="K3134" s="20"/>
      <c r="L3134" s="20"/>
      <c r="M3134" s="20"/>
      <c r="N3134" s="20"/>
    </row>
    <row r="3135" spans="1:14" x14ac:dyDescent="0.35">
      <c r="A3135" s="214" t="s">
        <v>2450</v>
      </c>
      <c r="B3135" s="214">
        <v>134452</v>
      </c>
      <c r="C3135" s="133" t="s">
        <v>7121</v>
      </c>
      <c r="D3135" s="133" t="s">
        <v>5904</v>
      </c>
      <c r="E3135" s="133" t="s">
        <v>5902</v>
      </c>
      <c r="F3135" s="133" t="s">
        <v>5903</v>
      </c>
      <c r="G3135" s="133">
        <v>0</v>
      </c>
      <c r="H3135" s="133">
        <v>0</v>
      </c>
      <c r="I3135" s="20"/>
      <c r="J3135" s="20"/>
      <c r="K3135" s="20"/>
      <c r="L3135" s="20"/>
      <c r="M3135" s="20"/>
      <c r="N3135" s="20"/>
    </row>
    <row r="3136" spans="1:14" x14ac:dyDescent="0.35">
      <c r="A3136" s="214" t="s">
        <v>2450</v>
      </c>
      <c r="B3136" s="214">
        <v>134582</v>
      </c>
      <c r="C3136" s="133" t="s">
        <v>2543</v>
      </c>
      <c r="D3136" s="133" t="s">
        <v>5904</v>
      </c>
      <c r="E3136" s="133" t="s">
        <v>5902</v>
      </c>
      <c r="F3136" s="133" t="s">
        <v>5903</v>
      </c>
      <c r="G3136" s="133">
        <v>0</v>
      </c>
      <c r="H3136" s="133">
        <v>0</v>
      </c>
      <c r="I3136" s="20"/>
      <c r="J3136" s="20"/>
      <c r="K3136" s="20"/>
      <c r="L3136" s="20"/>
      <c r="M3136" s="20"/>
      <c r="N3136" s="20"/>
    </row>
    <row r="3137" spans="1:14" x14ac:dyDescent="0.35">
      <c r="A3137" s="214" t="s">
        <v>2450</v>
      </c>
      <c r="B3137" s="214">
        <v>134605</v>
      </c>
      <c r="C3137" s="133" t="s">
        <v>2544</v>
      </c>
      <c r="D3137" s="133" t="s">
        <v>5904</v>
      </c>
      <c r="E3137" s="133" t="s">
        <v>5902</v>
      </c>
      <c r="F3137" s="133" t="s">
        <v>5914</v>
      </c>
      <c r="G3137" s="133">
        <v>0</v>
      </c>
      <c r="H3137" s="133">
        <v>0</v>
      </c>
      <c r="I3137" s="20"/>
      <c r="J3137" s="20"/>
      <c r="K3137" s="20"/>
      <c r="L3137" s="20"/>
      <c r="M3137" s="20"/>
      <c r="N3137" s="20"/>
    </row>
    <row r="3138" spans="1:14" x14ac:dyDescent="0.35">
      <c r="A3138" s="214" t="s">
        <v>2450</v>
      </c>
      <c r="B3138" s="214">
        <v>134783</v>
      </c>
      <c r="C3138" s="133" t="s">
        <v>2545</v>
      </c>
      <c r="D3138" s="133" t="s">
        <v>5904</v>
      </c>
      <c r="E3138" s="133" t="s">
        <v>5912</v>
      </c>
      <c r="F3138" s="133" t="s">
        <v>5913</v>
      </c>
      <c r="G3138" s="133">
        <v>9</v>
      </c>
      <c r="H3138" s="133">
        <v>19</v>
      </c>
      <c r="I3138" s="20"/>
      <c r="J3138" s="20"/>
      <c r="K3138" s="20"/>
      <c r="L3138" s="20"/>
      <c r="M3138" s="20"/>
      <c r="N3138" s="20"/>
    </row>
    <row r="3139" spans="1:14" x14ac:dyDescent="0.35">
      <c r="A3139" s="214" t="s">
        <v>2450</v>
      </c>
      <c r="B3139" s="214">
        <v>134971</v>
      </c>
      <c r="C3139" s="133" t="s">
        <v>2546</v>
      </c>
      <c r="D3139" s="133" t="s">
        <v>5904</v>
      </c>
      <c r="E3139" s="133" t="s">
        <v>5912</v>
      </c>
      <c r="F3139" s="133" t="s">
        <v>5913</v>
      </c>
      <c r="G3139" s="133">
        <v>8</v>
      </c>
      <c r="H3139" s="133">
        <v>21</v>
      </c>
      <c r="I3139" s="20"/>
      <c r="J3139" s="20"/>
      <c r="K3139" s="20"/>
      <c r="L3139" s="20"/>
      <c r="M3139" s="20"/>
      <c r="N3139" s="20"/>
    </row>
    <row r="3140" spans="1:14" x14ac:dyDescent="0.35">
      <c r="A3140" s="214" t="s">
        <v>2450</v>
      </c>
      <c r="B3140" s="214">
        <v>135018</v>
      </c>
      <c r="C3140" s="133" t="s">
        <v>2547</v>
      </c>
      <c r="D3140" s="133" t="s">
        <v>5904</v>
      </c>
      <c r="E3140" s="133" t="s">
        <v>5902</v>
      </c>
      <c r="F3140" s="133" t="s">
        <v>5914</v>
      </c>
      <c r="G3140" s="133">
        <v>0</v>
      </c>
      <c r="H3140" s="133">
        <v>0</v>
      </c>
      <c r="I3140" s="20"/>
      <c r="J3140" s="20"/>
      <c r="K3140" s="20"/>
      <c r="L3140" s="20"/>
      <c r="M3140" s="20"/>
      <c r="N3140" s="20"/>
    </row>
    <row r="3141" spans="1:14" x14ac:dyDescent="0.35">
      <c r="A3141" s="214" t="s">
        <v>2450</v>
      </c>
      <c r="B3141" s="214">
        <v>135198</v>
      </c>
      <c r="C3141" s="133" t="s">
        <v>6577</v>
      </c>
      <c r="D3141" s="133" t="s">
        <v>5904</v>
      </c>
      <c r="E3141" s="133" t="s">
        <v>5902</v>
      </c>
      <c r="F3141" s="133" t="s">
        <v>5914</v>
      </c>
      <c r="G3141" s="133">
        <v>0</v>
      </c>
      <c r="H3141" s="133">
        <v>0</v>
      </c>
      <c r="I3141" s="20"/>
      <c r="J3141" s="20"/>
      <c r="K3141" s="20"/>
      <c r="L3141" s="20"/>
      <c r="M3141" s="20"/>
      <c r="N3141" s="20"/>
    </row>
    <row r="3142" spans="1:14" x14ac:dyDescent="0.35">
      <c r="A3142" s="214" t="s">
        <v>2450</v>
      </c>
      <c r="B3142" s="214">
        <v>135290</v>
      </c>
      <c r="C3142" s="133" t="s">
        <v>2548</v>
      </c>
      <c r="D3142" s="133" t="s">
        <v>5904</v>
      </c>
      <c r="E3142" s="133" t="s">
        <v>5907</v>
      </c>
      <c r="F3142" s="133" t="s">
        <v>5908</v>
      </c>
      <c r="G3142" s="133">
        <v>98</v>
      </c>
      <c r="H3142" s="133">
        <v>87</v>
      </c>
      <c r="I3142" s="20"/>
      <c r="J3142" s="20"/>
      <c r="K3142" s="20"/>
      <c r="L3142" s="20"/>
      <c r="M3142" s="20"/>
      <c r="N3142" s="20"/>
    </row>
    <row r="3143" spans="1:14" x14ac:dyDescent="0.35">
      <c r="A3143" s="214" t="s">
        <v>2450</v>
      </c>
      <c r="B3143" s="214">
        <v>135297</v>
      </c>
      <c r="C3143" s="133" t="s">
        <v>2549</v>
      </c>
      <c r="D3143" s="133" t="s">
        <v>5904</v>
      </c>
      <c r="E3143" s="133" t="s">
        <v>5907</v>
      </c>
      <c r="F3143" s="133" t="s">
        <v>5908</v>
      </c>
      <c r="G3143" s="133">
        <v>108</v>
      </c>
      <c r="H3143" s="133">
        <v>131</v>
      </c>
      <c r="I3143" s="20"/>
      <c r="J3143" s="20"/>
      <c r="K3143" s="20"/>
      <c r="L3143" s="20"/>
      <c r="M3143" s="20"/>
      <c r="N3143" s="20"/>
    </row>
    <row r="3144" spans="1:14" x14ac:dyDescent="0.35">
      <c r="A3144" s="214" t="s">
        <v>2450</v>
      </c>
      <c r="B3144" s="214">
        <v>135305</v>
      </c>
      <c r="C3144" s="133" t="s">
        <v>2550</v>
      </c>
      <c r="D3144" s="133" t="s">
        <v>5904</v>
      </c>
      <c r="E3144" s="133" t="s">
        <v>5907</v>
      </c>
      <c r="F3144" s="133" t="s">
        <v>5908</v>
      </c>
      <c r="G3144" s="133">
        <v>73</v>
      </c>
      <c r="H3144" s="133">
        <v>73</v>
      </c>
      <c r="I3144" s="20"/>
      <c r="J3144" s="20"/>
      <c r="K3144" s="20"/>
      <c r="L3144" s="20"/>
      <c r="M3144" s="20"/>
      <c r="N3144" s="20"/>
    </row>
    <row r="3145" spans="1:14" x14ac:dyDescent="0.35">
      <c r="A3145" s="214" t="s">
        <v>2450</v>
      </c>
      <c r="B3145" s="214">
        <v>135371</v>
      </c>
      <c r="C3145" s="133" t="s">
        <v>2551</v>
      </c>
      <c r="D3145" s="133" t="s">
        <v>5904</v>
      </c>
      <c r="E3145" s="133" t="s">
        <v>5907</v>
      </c>
      <c r="F3145" s="133" t="s">
        <v>5908</v>
      </c>
      <c r="G3145" s="133">
        <v>87</v>
      </c>
      <c r="H3145" s="133">
        <v>89</v>
      </c>
      <c r="I3145" s="20"/>
      <c r="J3145" s="20"/>
      <c r="K3145" s="20"/>
      <c r="L3145" s="20"/>
      <c r="M3145" s="20"/>
      <c r="N3145" s="20"/>
    </row>
    <row r="3146" spans="1:14" x14ac:dyDescent="0.35">
      <c r="A3146" s="214" t="s">
        <v>2450</v>
      </c>
      <c r="B3146" s="214">
        <v>135372</v>
      </c>
      <c r="C3146" s="133" t="s">
        <v>2552</v>
      </c>
      <c r="D3146" s="133" t="s">
        <v>5904</v>
      </c>
      <c r="E3146" s="133" t="s">
        <v>5907</v>
      </c>
      <c r="F3146" s="133" t="s">
        <v>5908</v>
      </c>
      <c r="G3146" s="133">
        <v>47</v>
      </c>
      <c r="H3146" s="133">
        <v>64</v>
      </c>
      <c r="I3146" s="20"/>
      <c r="J3146" s="20"/>
      <c r="K3146" s="20"/>
      <c r="L3146" s="20"/>
      <c r="M3146" s="20"/>
      <c r="N3146" s="20"/>
    </row>
    <row r="3147" spans="1:14" x14ac:dyDescent="0.35">
      <c r="A3147" s="214" t="s">
        <v>2450</v>
      </c>
      <c r="B3147" s="214">
        <v>135432</v>
      </c>
      <c r="C3147" s="133" t="s">
        <v>2553</v>
      </c>
      <c r="D3147" s="133" t="s">
        <v>5904</v>
      </c>
      <c r="E3147" s="133" t="s">
        <v>5906</v>
      </c>
      <c r="F3147" s="133" t="s">
        <v>5906</v>
      </c>
      <c r="G3147" s="133">
        <v>0</v>
      </c>
      <c r="H3147" s="133">
        <v>0</v>
      </c>
      <c r="I3147" s="20"/>
      <c r="J3147" s="20"/>
      <c r="K3147" s="20"/>
      <c r="L3147" s="20"/>
      <c r="M3147" s="20"/>
      <c r="N3147" s="20"/>
    </row>
    <row r="3148" spans="1:14" x14ac:dyDescent="0.35">
      <c r="A3148" s="214" t="s">
        <v>2450</v>
      </c>
      <c r="B3148" s="214">
        <v>135438</v>
      </c>
      <c r="C3148" s="133" t="s">
        <v>2554</v>
      </c>
      <c r="D3148" s="133" t="s">
        <v>5905</v>
      </c>
      <c r="E3148" s="133" t="s">
        <v>5902</v>
      </c>
      <c r="F3148" s="133" t="s">
        <v>5914</v>
      </c>
      <c r="G3148" s="133">
        <v>0</v>
      </c>
      <c r="H3148" s="133">
        <v>0</v>
      </c>
      <c r="I3148" s="20"/>
      <c r="J3148" s="20"/>
      <c r="K3148" s="20"/>
      <c r="L3148" s="20"/>
      <c r="M3148" s="20"/>
      <c r="N3148" s="20"/>
    </row>
    <row r="3149" spans="1:14" x14ac:dyDescent="0.35">
      <c r="A3149" s="214" t="s">
        <v>2450</v>
      </c>
      <c r="B3149" s="214">
        <v>135462</v>
      </c>
      <c r="C3149" s="133" t="s">
        <v>6576</v>
      </c>
      <c r="D3149" s="133" t="s">
        <v>5904</v>
      </c>
      <c r="E3149" s="133" t="s">
        <v>5906</v>
      </c>
      <c r="F3149" s="133" t="s">
        <v>5906</v>
      </c>
      <c r="G3149" s="133">
        <v>0</v>
      </c>
      <c r="H3149" s="133">
        <v>0</v>
      </c>
      <c r="I3149" s="20"/>
      <c r="J3149" s="20"/>
      <c r="K3149" s="20"/>
      <c r="L3149" s="20"/>
      <c r="M3149" s="20"/>
      <c r="N3149" s="20"/>
    </row>
    <row r="3150" spans="1:14" x14ac:dyDescent="0.35">
      <c r="A3150" s="214" t="s">
        <v>2450</v>
      </c>
      <c r="B3150" s="214">
        <v>135465</v>
      </c>
      <c r="C3150" s="133" t="s">
        <v>2555</v>
      </c>
      <c r="D3150" s="133" t="s">
        <v>5904</v>
      </c>
      <c r="E3150" s="133" t="s">
        <v>5906</v>
      </c>
      <c r="F3150" s="133" t="s">
        <v>5906</v>
      </c>
      <c r="G3150" s="133">
        <v>0</v>
      </c>
      <c r="H3150" s="133">
        <v>0</v>
      </c>
      <c r="I3150" s="20"/>
      <c r="J3150" s="20"/>
      <c r="K3150" s="20"/>
      <c r="L3150" s="20"/>
      <c r="M3150" s="20"/>
      <c r="N3150" s="20"/>
    </row>
    <row r="3151" spans="1:14" x14ac:dyDescent="0.35">
      <c r="A3151" s="214" t="s">
        <v>2450</v>
      </c>
      <c r="B3151" s="214">
        <v>135466</v>
      </c>
      <c r="C3151" s="133" t="s">
        <v>2556</v>
      </c>
      <c r="D3151" s="133" t="s">
        <v>5904</v>
      </c>
      <c r="E3151" s="133" t="s">
        <v>5906</v>
      </c>
      <c r="F3151" s="133" t="s">
        <v>5906</v>
      </c>
      <c r="G3151" s="133">
        <v>0</v>
      </c>
      <c r="H3151" s="133">
        <v>0</v>
      </c>
      <c r="I3151" s="20"/>
      <c r="J3151" s="20"/>
      <c r="K3151" s="20"/>
      <c r="L3151" s="20"/>
      <c r="M3151" s="20"/>
      <c r="N3151" s="20"/>
    </row>
    <row r="3152" spans="1:14" x14ac:dyDescent="0.35">
      <c r="A3152" s="214" t="s">
        <v>2450</v>
      </c>
      <c r="B3152" s="214">
        <v>135467</v>
      </c>
      <c r="C3152" s="133" t="s">
        <v>2557</v>
      </c>
      <c r="D3152" s="133" t="s">
        <v>5904</v>
      </c>
      <c r="E3152" s="133" t="s">
        <v>5906</v>
      </c>
      <c r="F3152" s="133" t="s">
        <v>5906</v>
      </c>
      <c r="G3152" s="133">
        <v>0</v>
      </c>
      <c r="H3152" s="133">
        <v>0</v>
      </c>
      <c r="I3152" s="20"/>
      <c r="J3152" s="20"/>
      <c r="K3152" s="20"/>
      <c r="L3152" s="20"/>
      <c r="M3152" s="20"/>
      <c r="N3152" s="20"/>
    </row>
    <row r="3153" spans="1:14" x14ac:dyDescent="0.35">
      <c r="A3153" s="214" t="s">
        <v>2450</v>
      </c>
      <c r="B3153" s="214">
        <v>135510</v>
      </c>
      <c r="C3153" s="133" t="s">
        <v>2558</v>
      </c>
      <c r="D3153" s="133" t="s">
        <v>5904</v>
      </c>
      <c r="E3153" s="133" t="s">
        <v>5902</v>
      </c>
      <c r="F3153" s="133" t="s">
        <v>5914</v>
      </c>
      <c r="G3153" s="133">
        <v>0</v>
      </c>
      <c r="H3153" s="133">
        <v>0</v>
      </c>
      <c r="I3153" s="20"/>
      <c r="J3153" s="20"/>
      <c r="K3153" s="20"/>
      <c r="L3153" s="20"/>
      <c r="M3153" s="20"/>
      <c r="N3153" s="20"/>
    </row>
    <row r="3154" spans="1:14" x14ac:dyDescent="0.35">
      <c r="A3154" s="214" t="s">
        <v>2450</v>
      </c>
      <c r="B3154" s="214">
        <v>135623</v>
      </c>
      <c r="C3154" s="133" t="s">
        <v>2559</v>
      </c>
      <c r="D3154" s="133" t="s">
        <v>5904</v>
      </c>
      <c r="E3154" s="133" t="s">
        <v>5902</v>
      </c>
      <c r="F3154" s="133" t="s">
        <v>5914</v>
      </c>
      <c r="G3154" s="133">
        <v>0</v>
      </c>
      <c r="H3154" s="133">
        <v>0</v>
      </c>
      <c r="I3154" s="20"/>
      <c r="J3154" s="20"/>
      <c r="K3154" s="20"/>
      <c r="L3154" s="20"/>
      <c r="M3154" s="20"/>
      <c r="N3154" s="20"/>
    </row>
    <row r="3155" spans="1:14" x14ac:dyDescent="0.35">
      <c r="A3155" s="214" t="s">
        <v>2450</v>
      </c>
      <c r="B3155" s="214">
        <v>135630</v>
      </c>
      <c r="C3155" s="133" t="s">
        <v>2560</v>
      </c>
      <c r="D3155" s="133" t="s">
        <v>5904</v>
      </c>
      <c r="E3155" s="133" t="s">
        <v>5907</v>
      </c>
      <c r="F3155" s="133" t="s">
        <v>5908</v>
      </c>
      <c r="G3155" s="133">
        <v>84</v>
      </c>
      <c r="H3155" s="133">
        <v>101</v>
      </c>
      <c r="I3155" s="20"/>
      <c r="J3155" s="20"/>
      <c r="K3155" s="20"/>
      <c r="L3155" s="20"/>
      <c r="M3155" s="20"/>
      <c r="N3155" s="20"/>
    </row>
    <row r="3156" spans="1:14" x14ac:dyDescent="0.35">
      <c r="A3156" s="214" t="s">
        <v>2450</v>
      </c>
      <c r="B3156" s="214">
        <v>135721</v>
      </c>
      <c r="C3156" s="133" t="s">
        <v>2561</v>
      </c>
      <c r="D3156" s="133" t="s">
        <v>5904</v>
      </c>
      <c r="E3156" s="133" t="s">
        <v>5907</v>
      </c>
      <c r="F3156" s="133" t="s">
        <v>5908</v>
      </c>
      <c r="G3156" s="133">
        <v>155</v>
      </c>
      <c r="H3156" s="133">
        <v>141</v>
      </c>
      <c r="I3156" s="20"/>
      <c r="J3156" s="20"/>
      <c r="K3156" s="20"/>
      <c r="L3156" s="20"/>
      <c r="M3156" s="20"/>
      <c r="N3156" s="20"/>
    </row>
    <row r="3157" spans="1:14" x14ac:dyDescent="0.35">
      <c r="A3157" s="214" t="s">
        <v>2450</v>
      </c>
      <c r="B3157" s="214">
        <v>135826</v>
      </c>
      <c r="C3157" s="133" t="s">
        <v>2562</v>
      </c>
      <c r="D3157" s="133" t="s">
        <v>5904</v>
      </c>
      <c r="E3157" s="133" t="s">
        <v>5907</v>
      </c>
      <c r="F3157" s="133" t="s">
        <v>5924</v>
      </c>
      <c r="G3157" s="133">
        <v>91</v>
      </c>
      <c r="H3157" s="133">
        <v>107</v>
      </c>
      <c r="I3157" s="20"/>
      <c r="J3157" s="20"/>
      <c r="K3157" s="20"/>
      <c r="L3157" s="20"/>
      <c r="M3157" s="20"/>
      <c r="N3157" s="20"/>
    </row>
    <row r="3158" spans="1:14" x14ac:dyDescent="0.35">
      <c r="A3158" s="214" t="s">
        <v>2450</v>
      </c>
      <c r="B3158" s="214">
        <v>135888</v>
      </c>
      <c r="C3158" s="133" t="s">
        <v>2563</v>
      </c>
      <c r="D3158" s="133" t="s">
        <v>5904</v>
      </c>
      <c r="E3158" s="133" t="s">
        <v>5907</v>
      </c>
      <c r="F3158" s="133" t="s">
        <v>5908</v>
      </c>
      <c r="G3158" s="133">
        <v>94</v>
      </c>
      <c r="H3158" s="133">
        <v>121</v>
      </c>
      <c r="I3158" s="20"/>
      <c r="J3158" s="20"/>
      <c r="K3158" s="20"/>
      <c r="L3158" s="20"/>
      <c r="M3158" s="20"/>
      <c r="N3158" s="20"/>
    </row>
    <row r="3159" spans="1:14" x14ac:dyDescent="0.35">
      <c r="A3159" s="214" t="s">
        <v>2450</v>
      </c>
      <c r="B3159" s="214">
        <v>136128</v>
      </c>
      <c r="C3159" s="133" t="s">
        <v>2564</v>
      </c>
      <c r="D3159" s="133" t="s">
        <v>5904</v>
      </c>
      <c r="E3159" s="133" t="s">
        <v>5907</v>
      </c>
      <c r="F3159" s="133" t="s">
        <v>5908</v>
      </c>
      <c r="G3159" s="133">
        <v>130</v>
      </c>
      <c r="H3159" s="133">
        <v>124</v>
      </c>
      <c r="I3159" s="20"/>
      <c r="J3159" s="20"/>
      <c r="K3159" s="20"/>
      <c r="L3159" s="20"/>
      <c r="M3159" s="20"/>
      <c r="N3159" s="20"/>
    </row>
    <row r="3160" spans="1:14" x14ac:dyDescent="0.35">
      <c r="A3160" s="214" t="s">
        <v>2450</v>
      </c>
      <c r="B3160" s="214">
        <v>136175</v>
      </c>
      <c r="C3160" s="133" t="s">
        <v>2565</v>
      </c>
      <c r="D3160" s="133" t="s">
        <v>5904</v>
      </c>
      <c r="E3160" s="133" t="s">
        <v>5907</v>
      </c>
      <c r="F3160" s="133" t="s">
        <v>5908</v>
      </c>
      <c r="G3160" s="133">
        <v>86</v>
      </c>
      <c r="H3160" s="133">
        <v>90</v>
      </c>
      <c r="I3160" s="20"/>
      <c r="J3160" s="20"/>
      <c r="K3160" s="20"/>
      <c r="L3160" s="20"/>
      <c r="M3160" s="20"/>
      <c r="N3160" s="20"/>
    </row>
    <row r="3161" spans="1:14" x14ac:dyDescent="0.35">
      <c r="A3161" s="214" t="s">
        <v>2450</v>
      </c>
      <c r="B3161" s="214">
        <v>136177</v>
      </c>
      <c r="C3161" s="133" t="s">
        <v>2566</v>
      </c>
      <c r="D3161" s="133" t="s">
        <v>5904</v>
      </c>
      <c r="E3161" s="133" t="s">
        <v>5907</v>
      </c>
      <c r="F3161" s="133" t="s">
        <v>5908</v>
      </c>
      <c r="G3161" s="133">
        <v>17</v>
      </c>
      <c r="H3161" s="133">
        <v>38</v>
      </c>
      <c r="I3161" s="20"/>
      <c r="J3161" s="20"/>
      <c r="K3161" s="20"/>
      <c r="L3161" s="20"/>
      <c r="M3161" s="20"/>
      <c r="N3161" s="20"/>
    </row>
    <row r="3162" spans="1:14" x14ac:dyDescent="0.35">
      <c r="A3162" s="214" t="s">
        <v>2450</v>
      </c>
      <c r="B3162" s="214">
        <v>136197</v>
      </c>
      <c r="C3162" s="133" t="s">
        <v>2567</v>
      </c>
      <c r="D3162" s="133" t="s">
        <v>5904</v>
      </c>
      <c r="E3162" s="133" t="s">
        <v>5907</v>
      </c>
      <c r="F3162" s="133" t="s">
        <v>5908</v>
      </c>
      <c r="G3162" s="133">
        <v>126</v>
      </c>
      <c r="H3162" s="133">
        <v>106</v>
      </c>
      <c r="I3162" s="20"/>
      <c r="J3162" s="20"/>
      <c r="K3162" s="20"/>
      <c r="L3162" s="20"/>
      <c r="M3162" s="20"/>
      <c r="N3162" s="20"/>
    </row>
    <row r="3163" spans="1:14" x14ac:dyDescent="0.35">
      <c r="A3163" s="214" t="s">
        <v>2450</v>
      </c>
      <c r="B3163" s="214">
        <v>136205</v>
      </c>
      <c r="C3163" s="133" t="s">
        <v>2568</v>
      </c>
      <c r="D3163" s="133" t="s">
        <v>5904</v>
      </c>
      <c r="E3163" s="133" t="s">
        <v>5907</v>
      </c>
      <c r="F3163" s="133" t="s">
        <v>5908</v>
      </c>
      <c r="G3163" s="133">
        <v>97</v>
      </c>
      <c r="H3163" s="133">
        <v>145</v>
      </c>
      <c r="I3163" s="20"/>
      <c r="J3163" s="20"/>
      <c r="K3163" s="20"/>
      <c r="L3163" s="20"/>
      <c r="M3163" s="20"/>
      <c r="N3163" s="20"/>
    </row>
    <row r="3164" spans="1:14" x14ac:dyDescent="0.35">
      <c r="A3164" s="214" t="s">
        <v>2450</v>
      </c>
      <c r="B3164" s="214">
        <v>136211</v>
      </c>
      <c r="C3164" s="133" t="s">
        <v>2569</v>
      </c>
      <c r="D3164" s="133" t="s">
        <v>5904</v>
      </c>
      <c r="E3164" s="133" t="s">
        <v>5902</v>
      </c>
      <c r="F3164" s="133" t="s">
        <v>5903</v>
      </c>
      <c r="G3164" s="133">
        <v>0</v>
      </c>
      <c r="H3164" s="133">
        <v>0</v>
      </c>
      <c r="I3164" s="20"/>
      <c r="J3164" s="20"/>
      <c r="K3164" s="20"/>
      <c r="L3164" s="20"/>
      <c r="M3164" s="20"/>
      <c r="N3164" s="20"/>
    </row>
    <row r="3165" spans="1:14" x14ac:dyDescent="0.35">
      <c r="A3165" s="214" t="s">
        <v>2450</v>
      </c>
      <c r="B3165" s="214">
        <v>136286</v>
      </c>
      <c r="C3165" s="133" t="s">
        <v>2570</v>
      </c>
      <c r="D3165" s="133" t="s">
        <v>5904</v>
      </c>
      <c r="E3165" s="133" t="s">
        <v>5907</v>
      </c>
      <c r="F3165" s="133" t="s">
        <v>5917</v>
      </c>
      <c r="G3165" s="133">
        <v>161</v>
      </c>
      <c r="H3165" s="133">
        <v>169</v>
      </c>
      <c r="I3165" s="20"/>
      <c r="J3165" s="20"/>
      <c r="K3165" s="20"/>
      <c r="L3165" s="20"/>
      <c r="M3165" s="20"/>
      <c r="N3165" s="20"/>
    </row>
    <row r="3166" spans="1:14" x14ac:dyDescent="0.35">
      <c r="A3166" s="214" t="s">
        <v>2450</v>
      </c>
      <c r="B3166" s="214">
        <v>136302</v>
      </c>
      <c r="C3166" s="133" t="s">
        <v>2571</v>
      </c>
      <c r="D3166" s="133" t="s">
        <v>5904</v>
      </c>
      <c r="E3166" s="133" t="s">
        <v>5907</v>
      </c>
      <c r="F3166" s="133" t="s">
        <v>5917</v>
      </c>
      <c r="G3166" s="133">
        <v>118</v>
      </c>
      <c r="H3166" s="133">
        <v>112</v>
      </c>
      <c r="I3166" s="20"/>
      <c r="J3166" s="20"/>
      <c r="K3166" s="20"/>
      <c r="L3166" s="20"/>
      <c r="M3166" s="20"/>
      <c r="N3166" s="20"/>
    </row>
    <row r="3167" spans="1:14" x14ac:dyDescent="0.35">
      <c r="A3167" s="214" t="s">
        <v>2450</v>
      </c>
      <c r="B3167" s="214">
        <v>136304</v>
      </c>
      <c r="C3167" s="133" t="s">
        <v>2572</v>
      </c>
      <c r="D3167" s="133" t="s">
        <v>5904</v>
      </c>
      <c r="E3167" s="133" t="s">
        <v>5907</v>
      </c>
      <c r="F3167" s="133" t="s">
        <v>5917</v>
      </c>
      <c r="G3167" s="133">
        <v>57</v>
      </c>
      <c r="H3167" s="133">
        <v>60</v>
      </c>
      <c r="I3167" s="20"/>
      <c r="J3167" s="20"/>
      <c r="K3167" s="20"/>
      <c r="L3167" s="20"/>
      <c r="M3167" s="20"/>
      <c r="N3167" s="20"/>
    </row>
    <row r="3168" spans="1:14" x14ac:dyDescent="0.35">
      <c r="A3168" s="214" t="s">
        <v>2450</v>
      </c>
      <c r="B3168" s="214">
        <v>136305</v>
      </c>
      <c r="C3168" s="133" t="s">
        <v>2573</v>
      </c>
      <c r="D3168" s="133" t="s">
        <v>5901</v>
      </c>
      <c r="E3168" s="133" t="s">
        <v>5907</v>
      </c>
      <c r="F3168" s="133" t="s">
        <v>5917</v>
      </c>
      <c r="G3168" s="133">
        <v>154</v>
      </c>
      <c r="H3168" s="133">
        <v>0</v>
      </c>
      <c r="I3168" s="20"/>
      <c r="J3168" s="20"/>
      <c r="K3168" s="20"/>
      <c r="L3168" s="20"/>
      <c r="M3168" s="20"/>
      <c r="N3168" s="20"/>
    </row>
    <row r="3169" spans="1:14" x14ac:dyDescent="0.35">
      <c r="A3169" s="214" t="s">
        <v>2450</v>
      </c>
      <c r="B3169" s="214">
        <v>136317</v>
      </c>
      <c r="C3169" s="133" t="s">
        <v>2574</v>
      </c>
      <c r="D3169" s="133" t="s">
        <v>5904</v>
      </c>
      <c r="E3169" s="133" t="s">
        <v>5907</v>
      </c>
      <c r="F3169" s="133" t="s">
        <v>5917</v>
      </c>
      <c r="G3169" s="133">
        <v>106</v>
      </c>
      <c r="H3169" s="133">
        <v>141</v>
      </c>
      <c r="I3169" s="20"/>
      <c r="J3169" s="20"/>
      <c r="K3169" s="20"/>
      <c r="L3169" s="20"/>
      <c r="M3169" s="20"/>
      <c r="N3169" s="20"/>
    </row>
    <row r="3170" spans="1:14" x14ac:dyDescent="0.35">
      <c r="A3170" s="214" t="s">
        <v>2450</v>
      </c>
      <c r="B3170" s="214">
        <v>136324</v>
      </c>
      <c r="C3170" s="133" t="s">
        <v>2575</v>
      </c>
      <c r="D3170" s="133" t="s">
        <v>5904</v>
      </c>
      <c r="E3170" s="133" t="s">
        <v>5907</v>
      </c>
      <c r="F3170" s="133" t="s">
        <v>5917</v>
      </c>
      <c r="G3170" s="133">
        <v>104</v>
      </c>
      <c r="H3170" s="133">
        <v>107</v>
      </c>
      <c r="I3170" s="20"/>
      <c r="J3170" s="20"/>
      <c r="K3170" s="20"/>
      <c r="L3170" s="20"/>
      <c r="M3170" s="20"/>
      <c r="N3170" s="20"/>
    </row>
    <row r="3171" spans="1:14" x14ac:dyDescent="0.35">
      <c r="A3171" s="214" t="s">
        <v>2450</v>
      </c>
      <c r="B3171" s="214">
        <v>136349</v>
      </c>
      <c r="C3171" s="133" t="s">
        <v>2576</v>
      </c>
      <c r="D3171" s="133" t="s">
        <v>5905</v>
      </c>
      <c r="E3171" s="133" t="s">
        <v>5907</v>
      </c>
      <c r="F3171" s="133" t="s">
        <v>5917</v>
      </c>
      <c r="G3171" s="133">
        <v>0</v>
      </c>
      <c r="H3171" s="133">
        <v>72</v>
      </c>
      <c r="I3171" s="20"/>
      <c r="J3171" s="20"/>
      <c r="K3171" s="20"/>
      <c r="L3171" s="20"/>
      <c r="M3171" s="20"/>
      <c r="N3171" s="20"/>
    </row>
    <row r="3172" spans="1:14" x14ac:dyDescent="0.35">
      <c r="A3172" s="214" t="s">
        <v>2450</v>
      </c>
      <c r="B3172" s="214">
        <v>136359</v>
      </c>
      <c r="C3172" s="133" t="s">
        <v>2577</v>
      </c>
      <c r="D3172" s="133" t="s">
        <v>5905</v>
      </c>
      <c r="E3172" s="133" t="s">
        <v>5907</v>
      </c>
      <c r="F3172" s="133" t="s">
        <v>5917</v>
      </c>
      <c r="G3172" s="133">
        <v>0</v>
      </c>
      <c r="H3172" s="133">
        <v>185</v>
      </c>
      <c r="I3172" s="20"/>
      <c r="J3172" s="20"/>
      <c r="K3172" s="20"/>
      <c r="L3172" s="20"/>
      <c r="M3172" s="20"/>
      <c r="N3172" s="20"/>
    </row>
    <row r="3173" spans="1:14" x14ac:dyDescent="0.35">
      <c r="A3173" s="214" t="s">
        <v>2450</v>
      </c>
      <c r="B3173" s="214">
        <v>136379</v>
      </c>
      <c r="C3173" s="133" t="s">
        <v>2578</v>
      </c>
      <c r="D3173" s="133" t="s">
        <v>5901</v>
      </c>
      <c r="E3173" s="133" t="s">
        <v>5907</v>
      </c>
      <c r="F3173" s="133" t="s">
        <v>5917</v>
      </c>
      <c r="G3173" s="133">
        <v>223</v>
      </c>
      <c r="H3173" s="133">
        <v>0</v>
      </c>
      <c r="I3173" s="20"/>
      <c r="J3173" s="20"/>
      <c r="K3173" s="20"/>
      <c r="L3173" s="20"/>
      <c r="M3173" s="20"/>
      <c r="N3173" s="20"/>
    </row>
    <row r="3174" spans="1:14" x14ac:dyDescent="0.35">
      <c r="A3174" s="214" t="s">
        <v>2450</v>
      </c>
      <c r="B3174" s="214">
        <v>136382</v>
      </c>
      <c r="C3174" s="133" t="s">
        <v>2579</v>
      </c>
      <c r="D3174" s="133" t="s">
        <v>5904</v>
      </c>
      <c r="E3174" s="133" t="s">
        <v>5907</v>
      </c>
      <c r="F3174" s="133" t="s">
        <v>5917</v>
      </c>
      <c r="G3174" s="133">
        <v>94</v>
      </c>
      <c r="H3174" s="133">
        <v>92</v>
      </c>
      <c r="I3174" s="20"/>
      <c r="J3174" s="20"/>
      <c r="K3174" s="20"/>
      <c r="L3174" s="20"/>
      <c r="M3174" s="20"/>
      <c r="N3174" s="20"/>
    </row>
    <row r="3175" spans="1:14" x14ac:dyDescent="0.35">
      <c r="A3175" s="214" t="s">
        <v>2450</v>
      </c>
      <c r="B3175" s="214">
        <v>136417</v>
      </c>
      <c r="C3175" s="133" t="s">
        <v>2580</v>
      </c>
      <c r="D3175" s="133" t="s">
        <v>5901</v>
      </c>
      <c r="E3175" s="133" t="s">
        <v>5907</v>
      </c>
      <c r="F3175" s="133" t="s">
        <v>5917</v>
      </c>
      <c r="G3175" s="133">
        <v>180</v>
      </c>
      <c r="H3175" s="133">
        <v>0</v>
      </c>
      <c r="I3175" s="20"/>
      <c r="J3175" s="20"/>
      <c r="K3175" s="20"/>
      <c r="L3175" s="20"/>
      <c r="M3175" s="20"/>
      <c r="N3175" s="20"/>
    </row>
    <row r="3176" spans="1:14" x14ac:dyDescent="0.35">
      <c r="A3176" s="214" t="s">
        <v>2450</v>
      </c>
      <c r="B3176" s="214">
        <v>136455</v>
      </c>
      <c r="C3176" s="133" t="s">
        <v>2581</v>
      </c>
      <c r="D3176" s="133" t="s">
        <v>5901</v>
      </c>
      <c r="E3176" s="133" t="s">
        <v>5907</v>
      </c>
      <c r="F3176" s="133" t="s">
        <v>5917</v>
      </c>
      <c r="G3176" s="133">
        <v>319</v>
      </c>
      <c r="H3176" s="133">
        <v>0</v>
      </c>
      <c r="I3176" s="20"/>
      <c r="J3176" s="20"/>
      <c r="K3176" s="20"/>
      <c r="L3176" s="20"/>
      <c r="M3176" s="20"/>
      <c r="N3176" s="20"/>
    </row>
    <row r="3177" spans="1:14" x14ac:dyDescent="0.35">
      <c r="A3177" s="214" t="s">
        <v>2450</v>
      </c>
      <c r="B3177" s="214">
        <v>136465</v>
      </c>
      <c r="C3177" s="133" t="s">
        <v>2582</v>
      </c>
      <c r="D3177" s="133" t="s">
        <v>5904</v>
      </c>
      <c r="E3177" s="133" t="s">
        <v>5907</v>
      </c>
      <c r="F3177" s="133" t="s">
        <v>5917</v>
      </c>
      <c r="G3177" s="133">
        <v>136</v>
      </c>
      <c r="H3177" s="133">
        <v>146</v>
      </c>
      <c r="I3177" s="20"/>
      <c r="J3177" s="20"/>
      <c r="K3177" s="20"/>
      <c r="L3177" s="20"/>
      <c r="M3177" s="20"/>
      <c r="N3177" s="20"/>
    </row>
    <row r="3178" spans="1:14" x14ac:dyDescent="0.35">
      <c r="A3178" s="214" t="s">
        <v>2450</v>
      </c>
      <c r="B3178" s="214">
        <v>136501</v>
      </c>
      <c r="C3178" s="133" t="s">
        <v>2583</v>
      </c>
      <c r="D3178" s="133" t="s">
        <v>5904</v>
      </c>
      <c r="E3178" s="133" t="s">
        <v>5907</v>
      </c>
      <c r="F3178" s="133" t="s">
        <v>5917</v>
      </c>
      <c r="G3178" s="133">
        <v>77</v>
      </c>
      <c r="H3178" s="133">
        <v>82</v>
      </c>
      <c r="I3178" s="20"/>
      <c r="J3178" s="20"/>
      <c r="K3178" s="20"/>
      <c r="L3178" s="20"/>
      <c r="M3178" s="20"/>
      <c r="N3178" s="20"/>
    </row>
    <row r="3179" spans="1:14" x14ac:dyDescent="0.35">
      <c r="A3179" s="214" t="s">
        <v>2450</v>
      </c>
      <c r="B3179" s="214">
        <v>136570</v>
      </c>
      <c r="C3179" s="133" t="s">
        <v>336</v>
      </c>
      <c r="D3179" s="133" t="s">
        <v>5904</v>
      </c>
      <c r="E3179" s="133" t="s">
        <v>5907</v>
      </c>
      <c r="F3179" s="133" t="s">
        <v>5917</v>
      </c>
      <c r="G3179" s="133">
        <v>66</v>
      </c>
      <c r="H3179" s="133">
        <v>87</v>
      </c>
      <c r="I3179" s="20"/>
      <c r="J3179" s="20"/>
      <c r="K3179" s="20"/>
      <c r="L3179" s="20"/>
      <c r="M3179" s="20"/>
      <c r="N3179" s="20"/>
    </row>
    <row r="3180" spans="1:14" x14ac:dyDescent="0.35">
      <c r="A3180" s="214" t="s">
        <v>2450</v>
      </c>
      <c r="B3180" s="214">
        <v>136571</v>
      </c>
      <c r="C3180" s="133" t="s">
        <v>2584</v>
      </c>
      <c r="D3180" s="133" t="s">
        <v>5904</v>
      </c>
      <c r="E3180" s="133" t="s">
        <v>5907</v>
      </c>
      <c r="F3180" s="133" t="s">
        <v>5917</v>
      </c>
      <c r="G3180" s="133">
        <v>68</v>
      </c>
      <c r="H3180" s="133">
        <v>81</v>
      </c>
      <c r="I3180" s="20"/>
      <c r="J3180" s="20"/>
      <c r="K3180" s="20"/>
      <c r="L3180" s="20"/>
      <c r="M3180" s="20"/>
      <c r="N3180" s="20"/>
    </row>
    <row r="3181" spans="1:14" x14ac:dyDescent="0.35">
      <c r="A3181" s="214" t="s">
        <v>2450</v>
      </c>
      <c r="B3181" s="214">
        <v>136581</v>
      </c>
      <c r="C3181" s="133" t="s">
        <v>2585</v>
      </c>
      <c r="D3181" s="133" t="s">
        <v>5904</v>
      </c>
      <c r="E3181" s="133" t="s">
        <v>5907</v>
      </c>
      <c r="F3181" s="133" t="s">
        <v>5917</v>
      </c>
      <c r="G3181" s="133">
        <v>137</v>
      </c>
      <c r="H3181" s="133">
        <v>129</v>
      </c>
      <c r="I3181" s="20"/>
      <c r="J3181" s="20"/>
      <c r="K3181" s="20"/>
      <c r="L3181" s="20"/>
      <c r="M3181" s="20"/>
      <c r="N3181" s="20"/>
    </row>
    <row r="3182" spans="1:14" x14ac:dyDescent="0.35">
      <c r="A3182" s="214" t="s">
        <v>2450</v>
      </c>
      <c r="B3182" s="214">
        <v>136582</v>
      </c>
      <c r="C3182" s="133" t="s">
        <v>2586</v>
      </c>
      <c r="D3182" s="133" t="s">
        <v>5901</v>
      </c>
      <c r="E3182" s="133" t="s">
        <v>5907</v>
      </c>
      <c r="F3182" s="133" t="s">
        <v>5917</v>
      </c>
      <c r="G3182" s="133">
        <v>256</v>
      </c>
      <c r="H3182" s="133">
        <v>0</v>
      </c>
      <c r="I3182" s="20"/>
      <c r="J3182" s="20"/>
      <c r="K3182" s="20"/>
      <c r="L3182" s="20"/>
      <c r="M3182" s="20"/>
      <c r="N3182" s="20"/>
    </row>
    <row r="3183" spans="1:14" x14ac:dyDescent="0.35">
      <c r="A3183" s="214" t="s">
        <v>2450</v>
      </c>
      <c r="B3183" s="214">
        <v>136583</v>
      </c>
      <c r="C3183" s="133" t="s">
        <v>2587</v>
      </c>
      <c r="D3183" s="133" t="s">
        <v>5904</v>
      </c>
      <c r="E3183" s="133" t="s">
        <v>5907</v>
      </c>
      <c r="F3183" s="133" t="s">
        <v>5917</v>
      </c>
      <c r="G3183" s="133">
        <v>143</v>
      </c>
      <c r="H3183" s="133">
        <v>123</v>
      </c>
      <c r="I3183" s="20"/>
      <c r="J3183" s="20"/>
      <c r="K3183" s="20"/>
      <c r="L3183" s="20"/>
      <c r="M3183" s="20"/>
      <c r="N3183" s="20"/>
    </row>
    <row r="3184" spans="1:14" x14ac:dyDescent="0.35">
      <c r="A3184" s="214" t="s">
        <v>2450</v>
      </c>
      <c r="B3184" s="214">
        <v>136584</v>
      </c>
      <c r="C3184" s="133" t="s">
        <v>2588</v>
      </c>
      <c r="D3184" s="133" t="s">
        <v>5904</v>
      </c>
      <c r="E3184" s="133" t="s">
        <v>5907</v>
      </c>
      <c r="F3184" s="133" t="s">
        <v>5917</v>
      </c>
      <c r="G3184" s="133">
        <v>77</v>
      </c>
      <c r="H3184" s="133">
        <v>80</v>
      </c>
      <c r="I3184" s="20"/>
      <c r="J3184" s="20"/>
      <c r="K3184" s="20"/>
      <c r="L3184" s="20"/>
      <c r="M3184" s="20"/>
      <c r="N3184" s="20"/>
    </row>
    <row r="3185" spans="1:14" x14ac:dyDescent="0.35">
      <c r="A3185" s="214" t="s">
        <v>2450</v>
      </c>
      <c r="B3185" s="214">
        <v>136585</v>
      </c>
      <c r="C3185" s="133" t="s">
        <v>2589</v>
      </c>
      <c r="D3185" s="133" t="s">
        <v>5904</v>
      </c>
      <c r="E3185" s="133" t="s">
        <v>5907</v>
      </c>
      <c r="F3185" s="133" t="s">
        <v>5917</v>
      </c>
      <c r="G3185" s="133">
        <v>91</v>
      </c>
      <c r="H3185" s="133">
        <v>109</v>
      </c>
      <c r="I3185" s="20"/>
      <c r="J3185" s="20"/>
      <c r="K3185" s="20"/>
      <c r="L3185" s="20"/>
      <c r="M3185" s="20"/>
      <c r="N3185" s="20"/>
    </row>
    <row r="3186" spans="1:14" x14ac:dyDescent="0.35">
      <c r="A3186" s="214" t="s">
        <v>2450</v>
      </c>
      <c r="B3186" s="214">
        <v>136603</v>
      </c>
      <c r="C3186" s="133" t="s">
        <v>2590</v>
      </c>
      <c r="D3186" s="133" t="s">
        <v>5904</v>
      </c>
      <c r="E3186" s="133" t="s">
        <v>5907</v>
      </c>
      <c r="F3186" s="133" t="s">
        <v>5917</v>
      </c>
      <c r="G3186" s="133">
        <v>146</v>
      </c>
      <c r="H3186" s="133">
        <v>153</v>
      </c>
      <c r="I3186" s="20"/>
      <c r="J3186" s="20"/>
      <c r="K3186" s="20"/>
      <c r="L3186" s="20"/>
      <c r="M3186" s="20"/>
      <c r="N3186" s="20"/>
    </row>
    <row r="3187" spans="1:14" x14ac:dyDescent="0.35">
      <c r="A3187" s="214" t="s">
        <v>2450</v>
      </c>
      <c r="B3187" s="214">
        <v>136727</v>
      </c>
      <c r="C3187" s="133" t="s">
        <v>2591</v>
      </c>
      <c r="D3187" s="133" t="s">
        <v>5905</v>
      </c>
      <c r="E3187" s="133" t="s">
        <v>5907</v>
      </c>
      <c r="F3187" s="133" t="s">
        <v>5917</v>
      </c>
      <c r="G3187" s="133">
        <v>0</v>
      </c>
      <c r="H3187" s="133">
        <v>159</v>
      </c>
      <c r="I3187" s="20"/>
      <c r="J3187" s="20"/>
      <c r="K3187" s="20"/>
      <c r="L3187" s="20"/>
      <c r="M3187" s="20"/>
      <c r="N3187" s="20"/>
    </row>
    <row r="3188" spans="1:14" x14ac:dyDescent="0.35">
      <c r="A3188" s="214" t="s">
        <v>2450</v>
      </c>
      <c r="B3188" s="214">
        <v>136847</v>
      </c>
      <c r="C3188" s="133" t="s">
        <v>2592</v>
      </c>
      <c r="D3188" s="133" t="s">
        <v>5904</v>
      </c>
      <c r="E3188" s="133" t="s">
        <v>5907</v>
      </c>
      <c r="F3188" s="133" t="s">
        <v>5917</v>
      </c>
      <c r="G3188" s="133">
        <v>80</v>
      </c>
      <c r="H3188" s="133">
        <v>109</v>
      </c>
      <c r="I3188" s="20"/>
      <c r="J3188" s="20"/>
      <c r="K3188" s="20"/>
      <c r="L3188" s="20"/>
      <c r="M3188" s="20"/>
      <c r="N3188" s="20"/>
    </row>
    <row r="3189" spans="1:14" x14ac:dyDescent="0.35">
      <c r="A3189" s="214" t="s">
        <v>2450</v>
      </c>
      <c r="B3189" s="214">
        <v>136923</v>
      </c>
      <c r="C3189" s="133" t="s">
        <v>2593</v>
      </c>
      <c r="D3189" s="133" t="s">
        <v>5904</v>
      </c>
      <c r="E3189" s="133" t="s">
        <v>5907</v>
      </c>
      <c r="F3189" s="133" t="s">
        <v>5908</v>
      </c>
      <c r="G3189" s="133">
        <v>76</v>
      </c>
      <c r="H3189" s="133">
        <v>74</v>
      </c>
      <c r="I3189" s="20"/>
      <c r="J3189" s="20"/>
      <c r="K3189" s="20"/>
      <c r="L3189" s="20"/>
      <c r="M3189" s="20"/>
      <c r="N3189" s="20"/>
    </row>
    <row r="3190" spans="1:14" x14ac:dyDescent="0.35">
      <c r="A3190" s="214" t="s">
        <v>2450</v>
      </c>
      <c r="B3190" s="214">
        <v>137099</v>
      </c>
      <c r="C3190" s="133" t="s">
        <v>2594</v>
      </c>
      <c r="D3190" s="133" t="s">
        <v>5905</v>
      </c>
      <c r="E3190" s="133" t="s">
        <v>5907</v>
      </c>
      <c r="F3190" s="133" t="s">
        <v>5917</v>
      </c>
      <c r="G3190" s="133">
        <v>0</v>
      </c>
      <c r="H3190" s="133">
        <v>224</v>
      </c>
      <c r="I3190" s="20"/>
      <c r="J3190" s="20"/>
      <c r="K3190" s="20"/>
      <c r="L3190" s="20"/>
      <c r="M3190" s="20"/>
      <c r="N3190" s="20"/>
    </row>
    <row r="3191" spans="1:14" x14ac:dyDescent="0.35">
      <c r="A3191" s="214" t="s">
        <v>2450</v>
      </c>
      <c r="B3191" s="214">
        <v>137104</v>
      </c>
      <c r="C3191" s="133" t="s">
        <v>2595</v>
      </c>
      <c r="D3191" s="133" t="s">
        <v>5901</v>
      </c>
      <c r="E3191" s="133" t="s">
        <v>5907</v>
      </c>
      <c r="F3191" s="133" t="s">
        <v>5917</v>
      </c>
      <c r="G3191" s="133">
        <v>229</v>
      </c>
      <c r="H3191" s="133">
        <v>0</v>
      </c>
      <c r="I3191" s="20"/>
      <c r="J3191" s="20"/>
      <c r="K3191" s="20"/>
      <c r="L3191" s="20"/>
      <c r="M3191" s="20"/>
      <c r="N3191" s="20"/>
    </row>
    <row r="3192" spans="1:14" x14ac:dyDescent="0.35">
      <c r="A3192" s="214" t="s">
        <v>2450</v>
      </c>
      <c r="B3192" s="214">
        <v>137154</v>
      </c>
      <c r="C3192" s="133" t="s">
        <v>2596</v>
      </c>
      <c r="D3192" s="133" t="s">
        <v>5904</v>
      </c>
      <c r="E3192" s="133" t="s">
        <v>5907</v>
      </c>
      <c r="F3192" s="133" t="s">
        <v>5917</v>
      </c>
      <c r="G3192" s="133">
        <v>93</v>
      </c>
      <c r="H3192" s="133">
        <v>106</v>
      </c>
      <c r="I3192" s="20"/>
      <c r="J3192" s="20"/>
      <c r="K3192" s="20"/>
      <c r="L3192" s="20"/>
      <c r="M3192" s="20"/>
      <c r="N3192" s="20"/>
    </row>
    <row r="3193" spans="1:14" x14ac:dyDescent="0.35">
      <c r="A3193" s="214" t="s">
        <v>2450</v>
      </c>
      <c r="B3193" s="214">
        <v>137227</v>
      </c>
      <c r="C3193" s="133" t="s">
        <v>2597</v>
      </c>
      <c r="D3193" s="133" t="s">
        <v>5905</v>
      </c>
      <c r="E3193" s="133" t="s">
        <v>5907</v>
      </c>
      <c r="F3193" s="133" t="s">
        <v>5917</v>
      </c>
      <c r="G3193" s="133">
        <v>0</v>
      </c>
      <c r="H3193" s="133">
        <v>180</v>
      </c>
      <c r="I3193" s="20"/>
      <c r="J3193" s="20"/>
      <c r="K3193" s="20"/>
      <c r="L3193" s="20"/>
      <c r="M3193" s="20"/>
      <c r="N3193" s="20"/>
    </row>
    <row r="3194" spans="1:14" x14ac:dyDescent="0.35">
      <c r="A3194" s="214" t="s">
        <v>2450</v>
      </c>
      <c r="B3194" s="214">
        <v>137250</v>
      </c>
      <c r="C3194" s="133" t="s">
        <v>2598</v>
      </c>
      <c r="D3194" s="133" t="s">
        <v>5901</v>
      </c>
      <c r="E3194" s="133" t="s">
        <v>5907</v>
      </c>
      <c r="F3194" s="133" t="s">
        <v>5917</v>
      </c>
      <c r="G3194" s="133">
        <v>180</v>
      </c>
      <c r="H3194" s="133">
        <v>0</v>
      </c>
      <c r="I3194" s="20"/>
      <c r="J3194" s="20"/>
      <c r="K3194" s="20"/>
      <c r="L3194" s="20"/>
      <c r="M3194" s="20"/>
      <c r="N3194" s="20"/>
    </row>
    <row r="3195" spans="1:14" x14ac:dyDescent="0.35">
      <c r="A3195" s="214" t="s">
        <v>2450</v>
      </c>
      <c r="B3195" s="214">
        <v>137458</v>
      </c>
      <c r="C3195" s="133" t="s">
        <v>2599</v>
      </c>
      <c r="D3195" s="133" t="s">
        <v>5904</v>
      </c>
      <c r="E3195" s="133" t="s">
        <v>5907</v>
      </c>
      <c r="F3195" s="133" t="s">
        <v>5917</v>
      </c>
      <c r="G3195" s="133">
        <v>117</v>
      </c>
      <c r="H3195" s="133">
        <v>137</v>
      </c>
      <c r="I3195" s="20"/>
      <c r="J3195" s="20"/>
      <c r="K3195" s="20"/>
      <c r="L3195" s="20"/>
      <c r="M3195" s="20"/>
      <c r="N3195" s="20"/>
    </row>
    <row r="3196" spans="1:14" x14ac:dyDescent="0.35">
      <c r="A3196" s="214" t="s">
        <v>2450</v>
      </c>
      <c r="B3196" s="214">
        <v>137474</v>
      </c>
      <c r="C3196" s="133" t="s">
        <v>2600</v>
      </c>
      <c r="D3196" s="133" t="s">
        <v>5904</v>
      </c>
      <c r="E3196" s="133" t="s">
        <v>5907</v>
      </c>
      <c r="F3196" s="133" t="s">
        <v>5917</v>
      </c>
      <c r="G3196" s="133">
        <v>67</v>
      </c>
      <c r="H3196" s="133">
        <v>87</v>
      </c>
      <c r="I3196" s="20"/>
      <c r="J3196" s="20"/>
      <c r="K3196" s="20"/>
      <c r="L3196" s="20"/>
      <c r="M3196" s="20"/>
      <c r="N3196" s="20"/>
    </row>
    <row r="3197" spans="1:14" x14ac:dyDescent="0.35">
      <c r="A3197" s="214" t="s">
        <v>2450</v>
      </c>
      <c r="B3197" s="214">
        <v>137484</v>
      </c>
      <c r="C3197" s="133" t="s">
        <v>2601</v>
      </c>
      <c r="D3197" s="133" t="s">
        <v>5904</v>
      </c>
      <c r="E3197" s="133" t="s">
        <v>5907</v>
      </c>
      <c r="F3197" s="133" t="s">
        <v>5917</v>
      </c>
      <c r="G3197" s="133">
        <v>218</v>
      </c>
      <c r="H3197" s="133">
        <v>174</v>
      </c>
      <c r="I3197" s="20"/>
      <c r="J3197" s="20"/>
      <c r="K3197" s="20"/>
      <c r="L3197" s="20"/>
      <c r="M3197" s="20"/>
      <c r="N3197" s="20"/>
    </row>
    <row r="3198" spans="1:14" x14ac:dyDescent="0.35">
      <c r="A3198" s="214" t="s">
        <v>2450</v>
      </c>
      <c r="B3198" s="214">
        <v>137581</v>
      </c>
      <c r="C3198" s="133" t="s">
        <v>2602</v>
      </c>
      <c r="D3198" s="133" t="s">
        <v>5904</v>
      </c>
      <c r="E3198" s="133" t="s">
        <v>5907</v>
      </c>
      <c r="F3198" s="133" t="s">
        <v>5908</v>
      </c>
      <c r="G3198" s="133">
        <v>44</v>
      </c>
      <c r="H3198" s="133">
        <v>46</v>
      </c>
      <c r="I3198" s="20"/>
      <c r="J3198" s="20"/>
      <c r="K3198" s="20"/>
      <c r="L3198" s="20"/>
      <c r="M3198" s="20"/>
      <c r="N3198" s="20"/>
    </row>
    <row r="3199" spans="1:14" x14ac:dyDescent="0.35">
      <c r="A3199" s="214" t="s">
        <v>2450</v>
      </c>
      <c r="B3199" s="214">
        <v>137609</v>
      </c>
      <c r="C3199" s="133" t="s">
        <v>2603</v>
      </c>
      <c r="D3199" s="133" t="s">
        <v>5904</v>
      </c>
      <c r="E3199" s="133" t="s">
        <v>5907</v>
      </c>
      <c r="F3199" s="133" t="s">
        <v>5917</v>
      </c>
      <c r="G3199" s="133">
        <v>107</v>
      </c>
      <c r="H3199" s="133">
        <v>101</v>
      </c>
      <c r="I3199" s="20"/>
      <c r="J3199" s="20"/>
      <c r="K3199" s="20"/>
      <c r="L3199" s="20"/>
      <c r="M3199" s="20"/>
      <c r="N3199" s="20"/>
    </row>
    <row r="3200" spans="1:14" x14ac:dyDescent="0.35">
      <c r="A3200" s="214" t="s">
        <v>2450</v>
      </c>
      <c r="B3200" s="214">
        <v>137687</v>
      </c>
      <c r="C3200" s="133" t="s">
        <v>6573</v>
      </c>
      <c r="D3200" s="133" t="s">
        <v>5904</v>
      </c>
      <c r="E3200" s="133" t="s">
        <v>5907</v>
      </c>
      <c r="F3200" s="133" t="s">
        <v>5908</v>
      </c>
      <c r="G3200" s="133">
        <v>123</v>
      </c>
      <c r="H3200" s="133">
        <v>146</v>
      </c>
      <c r="I3200" s="20"/>
      <c r="J3200" s="20"/>
      <c r="K3200" s="20"/>
      <c r="L3200" s="20"/>
      <c r="M3200" s="20"/>
      <c r="N3200" s="20"/>
    </row>
    <row r="3201" spans="1:14" x14ac:dyDescent="0.35">
      <c r="A3201" s="214" t="s">
        <v>2450</v>
      </c>
      <c r="B3201" s="214">
        <v>137739</v>
      </c>
      <c r="C3201" s="133" t="s">
        <v>2604</v>
      </c>
      <c r="D3201" s="133" t="s">
        <v>5904</v>
      </c>
      <c r="E3201" s="133" t="s">
        <v>5907</v>
      </c>
      <c r="F3201" s="133" t="s">
        <v>5917</v>
      </c>
      <c r="G3201" s="133">
        <v>24</v>
      </c>
      <c r="H3201" s="133">
        <v>36</v>
      </c>
      <c r="I3201" s="20"/>
      <c r="J3201" s="20"/>
      <c r="K3201" s="20"/>
      <c r="L3201" s="20"/>
      <c r="M3201" s="20"/>
      <c r="N3201" s="20"/>
    </row>
    <row r="3202" spans="1:14" x14ac:dyDescent="0.35">
      <c r="A3202" s="214" t="s">
        <v>2450</v>
      </c>
      <c r="B3202" s="214">
        <v>137795</v>
      </c>
      <c r="C3202" s="133" t="s">
        <v>7122</v>
      </c>
      <c r="D3202" s="133" t="s">
        <v>5904</v>
      </c>
      <c r="E3202" s="133" t="s">
        <v>5902</v>
      </c>
      <c r="F3202" s="133" t="s">
        <v>5914</v>
      </c>
      <c r="G3202" s="133">
        <v>0</v>
      </c>
      <c r="H3202" s="133">
        <v>0</v>
      </c>
      <c r="I3202" s="20"/>
      <c r="J3202" s="20"/>
      <c r="K3202" s="20"/>
      <c r="L3202" s="20"/>
      <c r="M3202" s="20"/>
      <c r="N3202" s="20"/>
    </row>
    <row r="3203" spans="1:14" x14ac:dyDescent="0.35">
      <c r="A3203" s="214" t="s">
        <v>2450</v>
      </c>
      <c r="B3203" s="214">
        <v>137800</v>
      </c>
      <c r="C3203" s="133" t="s">
        <v>2605</v>
      </c>
      <c r="D3203" s="133" t="s">
        <v>5905</v>
      </c>
      <c r="E3203" s="133" t="s">
        <v>5907</v>
      </c>
      <c r="F3203" s="133" t="s">
        <v>5917</v>
      </c>
      <c r="G3203" s="133">
        <v>0</v>
      </c>
      <c r="H3203" s="133">
        <v>128</v>
      </c>
      <c r="I3203" s="20"/>
      <c r="J3203" s="20"/>
      <c r="K3203" s="20"/>
      <c r="L3203" s="20"/>
      <c r="M3203" s="20"/>
      <c r="N3203" s="20"/>
    </row>
    <row r="3204" spans="1:14" x14ac:dyDescent="0.35">
      <c r="A3204" s="214" t="s">
        <v>2450</v>
      </c>
      <c r="B3204" s="214">
        <v>137833</v>
      </c>
      <c r="C3204" s="133" t="s">
        <v>2606</v>
      </c>
      <c r="D3204" s="133" t="s">
        <v>5904</v>
      </c>
      <c r="E3204" s="133" t="s">
        <v>5907</v>
      </c>
      <c r="F3204" s="133" t="s">
        <v>5917</v>
      </c>
      <c r="G3204" s="133">
        <v>93</v>
      </c>
      <c r="H3204" s="133">
        <v>115</v>
      </c>
      <c r="I3204" s="20"/>
      <c r="J3204" s="20"/>
      <c r="K3204" s="20"/>
      <c r="L3204" s="20"/>
      <c r="M3204" s="20"/>
      <c r="N3204" s="20"/>
    </row>
    <row r="3205" spans="1:14" x14ac:dyDescent="0.35">
      <c r="A3205" s="214" t="s">
        <v>2450</v>
      </c>
      <c r="B3205" s="214">
        <v>137834</v>
      </c>
      <c r="C3205" s="133" t="s">
        <v>2607</v>
      </c>
      <c r="D3205" s="133" t="s">
        <v>5901</v>
      </c>
      <c r="E3205" s="133" t="s">
        <v>5907</v>
      </c>
      <c r="F3205" s="133" t="s">
        <v>5917</v>
      </c>
      <c r="G3205" s="133">
        <v>209</v>
      </c>
      <c r="H3205" s="133">
        <v>0</v>
      </c>
      <c r="I3205" s="20"/>
      <c r="J3205" s="20"/>
      <c r="K3205" s="20"/>
      <c r="L3205" s="20"/>
      <c r="M3205" s="20"/>
      <c r="N3205" s="20"/>
    </row>
    <row r="3206" spans="1:14" x14ac:dyDescent="0.35">
      <c r="A3206" s="214" t="s">
        <v>2450</v>
      </c>
      <c r="B3206" s="214">
        <v>137837</v>
      </c>
      <c r="C3206" s="133" t="s">
        <v>2608</v>
      </c>
      <c r="D3206" s="133" t="s">
        <v>5901</v>
      </c>
      <c r="E3206" s="133" t="s">
        <v>5907</v>
      </c>
      <c r="F3206" s="133" t="s">
        <v>5917</v>
      </c>
      <c r="G3206" s="133">
        <v>187</v>
      </c>
      <c r="H3206" s="133">
        <v>0</v>
      </c>
      <c r="I3206" s="20"/>
      <c r="J3206" s="20"/>
      <c r="K3206" s="20"/>
      <c r="L3206" s="20"/>
      <c r="M3206" s="20"/>
      <c r="N3206" s="20"/>
    </row>
    <row r="3207" spans="1:14" x14ac:dyDescent="0.35">
      <c r="A3207" s="214" t="s">
        <v>2450</v>
      </c>
      <c r="B3207" s="214">
        <v>137883</v>
      </c>
      <c r="C3207" s="133" t="s">
        <v>2609</v>
      </c>
      <c r="D3207" s="133" t="s">
        <v>5904</v>
      </c>
      <c r="E3207" s="133" t="s">
        <v>5912</v>
      </c>
      <c r="F3207" s="133" t="s">
        <v>5920</v>
      </c>
      <c r="G3207" s="133">
        <v>5</v>
      </c>
      <c r="H3207" s="133">
        <v>19</v>
      </c>
      <c r="I3207" s="20"/>
      <c r="J3207" s="20"/>
      <c r="K3207" s="20"/>
      <c r="L3207" s="20"/>
      <c r="M3207" s="20"/>
      <c r="N3207" s="20"/>
    </row>
    <row r="3208" spans="1:14" x14ac:dyDescent="0.35">
      <c r="A3208" s="214" t="s">
        <v>2450</v>
      </c>
      <c r="B3208" s="214">
        <v>138019</v>
      </c>
      <c r="C3208" s="133" t="s">
        <v>2611</v>
      </c>
      <c r="D3208" s="133" t="s">
        <v>5905</v>
      </c>
      <c r="E3208" s="133" t="s">
        <v>5907</v>
      </c>
      <c r="F3208" s="133" t="s">
        <v>5917</v>
      </c>
      <c r="G3208" s="133">
        <v>0</v>
      </c>
      <c r="H3208" s="133">
        <v>209</v>
      </c>
      <c r="I3208" s="20"/>
      <c r="J3208" s="20"/>
      <c r="K3208" s="20"/>
      <c r="L3208" s="20"/>
      <c r="M3208" s="20"/>
      <c r="N3208" s="20"/>
    </row>
    <row r="3209" spans="1:14" x14ac:dyDescent="0.35">
      <c r="A3209" s="214" t="s">
        <v>2450</v>
      </c>
      <c r="B3209" s="214">
        <v>138167</v>
      </c>
      <c r="C3209" s="133" t="s">
        <v>7123</v>
      </c>
      <c r="D3209" s="133" t="s">
        <v>5904</v>
      </c>
      <c r="E3209" s="133" t="s">
        <v>5907</v>
      </c>
      <c r="F3209" s="133" t="s">
        <v>5917</v>
      </c>
      <c r="G3209" s="133">
        <v>82</v>
      </c>
      <c r="H3209" s="133">
        <v>50</v>
      </c>
      <c r="I3209" s="20"/>
      <c r="J3209" s="20"/>
      <c r="K3209" s="20"/>
      <c r="L3209" s="20"/>
      <c r="M3209" s="20"/>
      <c r="N3209" s="20"/>
    </row>
    <row r="3210" spans="1:14" x14ac:dyDescent="0.35">
      <c r="A3210" s="214" t="s">
        <v>2450</v>
      </c>
      <c r="B3210" s="214">
        <v>138236</v>
      </c>
      <c r="C3210" s="133" t="s">
        <v>2612</v>
      </c>
      <c r="D3210" s="133" t="s">
        <v>5904</v>
      </c>
      <c r="E3210" s="133" t="s">
        <v>5907</v>
      </c>
      <c r="F3210" s="133" t="s">
        <v>5908</v>
      </c>
      <c r="G3210" s="133">
        <v>22</v>
      </c>
      <c r="H3210" s="133">
        <v>37</v>
      </c>
      <c r="I3210" s="20"/>
      <c r="J3210" s="20"/>
      <c r="K3210" s="20"/>
      <c r="L3210" s="20"/>
      <c r="M3210" s="20"/>
      <c r="N3210" s="20"/>
    </row>
    <row r="3211" spans="1:14" x14ac:dyDescent="0.35">
      <c r="A3211" s="214" t="s">
        <v>2450</v>
      </c>
      <c r="B3211" s="214">
        <v>138405</v>
      </c>
      <c r="C3211" s="133" t="s">
        <v>2613</v>
      </c>
      <c r="D3211" s="133" t="s">
        <v>5904</v>
      </c>
      <c r="E3211" s="133" t="s">
        <v>5902</v>
      </c>
      <c r="F3211" s="133" t="s">
        <v>5903</v>
      </c>
      <c r="G3211" s="133">
        <v>0</v>
      </c>
      <c r="H3211" s="133">
        <v>0</v>
      </c>
      <c r="I3211" s="20"/>
      <c r="J3211" s="20"/>
      <c r="K3211" s="20"/>
      <c r="L3211" s="20"/>
      <c r="M3211" s="20"/>
      <c r="N3211" s="20"/>
    </row>
    <row r="3212" spans="1:14" x14ac:dyDescent="0.35">
      <c r="A3212" s="214" t="s">
        <v>2450</v>
      </c>
      <c r="B3212" s="214">
        <v>138408</v>
      </c>
      <c r="C3212" s="133" t="s">
        <v>6570</v>
      </c>
      <c r="D3212" s="133" t="s">
        <v>5904</v>
      </c>
      <c r="E3212" s="133" t="s">
        <v>5902</v>
      </c>
      <c r="F3212" s="133" t="s">
        <v>5914</v>
      </c>
      <c r="G3212" s="133">
        <v>0</v>
      </c>
      <c r="H3212" s="133">
        <v>0</v>
      </c>
      <c r="I3212" s="20"/>
      <c r="J3212" s="20"/>
      <c r="K3212" s="20"/>
      <c r="L3212" s="20"/>
      <c r="M3212" s="20"/>
      <c r="N3212" s="20"/>
    </row>
    <row r="3213" spans="1:14" x14ac:dyDescent="0.35">
      <c r="A3213" s="214" t="s">
        <v>2450</v>
      </c>
      <c r="B3213" s="214">
        <v>138480</v>
      </c>
      <c r="C3213" s="133" t="s">
        <v>2614</v>
      </c>
      <c r="D3213" s="133" t="s">
        <v>5905</v>
      </c>
      <c r="E3213" s="133" t="s">
        <v>5907</v>
      </c>
      <c r="F3213" s="133" t="s">
        <v>5917</v>
      </c>
      <c r="G3213" s="133">
        <v>0</v>
      </c>
      <c r="H3213" s="133">
        <v>152</v>
      </c>
      <c r="I3213" s="20"/>
      <c r="J3213" s="20"/>
      <c r="K3213" s="20"/>
      <c r="L3213" s="20"/>
      <c r="M3213" s="20"/>
      <c r="N3213" s="20"/>
    </row>
    <row r="3214" spans="1:14" x14ac:dyDescent="0.35">
      <c r="A3214" s="214" t="s">
        <v>2450</v>
      </c>
      <c r="B3214" s="214">
        <v>139075</v>
      </c>
      <c r="C3214" s="133" t="s">
        <v>2615</v>
      </c>
      <c r="D3214" s="133" t="s">
        <v>5904</v>
      </c>
      <c r="E3214" s="133" t="s">
        <v>5907</v>
      </c>
      <c r="F3214" s="133" t="s">
        <v>5908</v>
      </c>
      <c r="G3214" s="133">
        <v>76</v>
      </c>
      <c r="H3214" s="133">
        <v>94</v>
      </c>
      <c r="I3214" s="20"/>
      <c r="J3214" s="20"/>
      <c r="K3214" s="20"/>
      <c r="L3214" s="20"/>
      <c r="M3214" s="20"/>
      <c r="N3214" s="20"/>
    </row>
    <row r="3215" spans="1:14" x14ac:dyDescent="0.35">
      <c r="A3215" s="214" t="s">
        <v>2450</v>
      </c>
      <c r="B3215" s="214">
        <v>139542</v>
      </c>
      <c r="C3215" s="133" t="s">
        <v>2616</v>
      </c>
      <c r="D3215" s="133" t="s">
        <v>5904</v>
      </c>
      <c r="E3215" s="133" t="s">
        <v>5907</v>
      </c>
      <c r="F3215" s="133" t="s">
        <v>5917</v>
      </c>
      <c r="G3215" s="133">
        <v>85</v>
      </c>
      <c r="H3215" s="133">
        <v>74</v>
      </c>
      <c r="I3215" s="20"/>
      <c r="J3215" s="20"/>
      <c r="K3215" s="20"/>
      <c r="L3215" s="20"/>
      <c r="M3215" s="20"/>
      <c r="N3215" s="20"/>
    </row>
    <row r="3216" spans="1:14" x14ac:dyDescent="0.35">
      <c r="A3216" s="214" t="s">
        <v>2450</v>
      </c>
      <c r="B3216" s="214">
        <v>139554</v>
      </c>
      <c r="C3216" s="133" t="s">
        <v>17</v>
      </c>
      <c r="D3216" s="133" t="s">
        <v>5904</v>
      </c>
      <c r="E3216" s="133" t="s">
        <v>5907</v>
      </c>
      <c r="F3216" s="133" t="s">
        <v>5916</v>
      </c>
      <c r="G3216" s="133">
        <v>88</v>
      </c>
      <c r="H3216" s="133">
        <v>95</v>
      </c>
      <c r="I3216" s="20"/>
      <c r="J3216" s="20"/>
      <c r="K3216" s="20"/>
      <c r="L3216" s="20"/>
      <c r="M3216" s="20"/>
      <c r="N3216" s="20"/>
    </row>
    <row r="3217" spans="1:14" x14ac:dyDescent="0.35">
      <c r="A3217" s="214" t="s">
        <v>2450</v>
      </c>
      <c r="B3217" s="214">
        <v>139664</v>
      </c>
      <c r="C3217" s="133" t="s">
        <v>2617</v>
      </c>
      <c r="D3217" s="133" t="s">
        <v>5904</v>
      </c>
      <c r="E3217" s="133" t="s">
        <v>5907</v>
      </c>
      <c r="F3217" s="133" t="s">
        <v>5916</v>
      </c>
      <c r="G3217" s="133">
        <v>48</v>
      </c>
      <c r="H3217" s="133">
        <v>48</v>
      </c>
      <c r="I3217" s="20"/>
      <c r="J3217" s="20"/>
      <c r="K3217" s="20"/>
      <c r="L3217" s="20"/>
      <c r="M3217" s="20"/>
      <c r="N3217" s="20"/>
    </row>
    <row r="3218" spans="1:14" x14ac:dyDescent="0.35">
      <c r="A3218" s="214" t="s">
        <v>2450</v>
      </c>
      <c r="B3218" s="214">
        <v>139697</v>
      </c>
      <c r="C3218" s="133" t="s">
        <v>2618</v>
      </c>
      <c r="D3218" s="133" t="s">
        <v>5904</v>
      </c>
      <c r="E3218" s="133" t="s">
        <v>5907</v>
      </c>
      <c r="F3218" s="133" t="s">
        <v>5916</v>
      </c>
      <c r="G3218" s="133">
        <v>31</v>
      </c>
      <c r="H3218" s="133">
        <v>48</v>
      </c>
      <c r="I3218" s="20"/>
      <c r="J3218" s="20"/>
      <c r="K3218" s="20"/>
      <c r="L3218" s="20"/>
      <c r="M3218" s="20"/>
      <c r="N3218" s="20"/>
    </row>
    <row r="3219" spans="1:14" x14ac:dyDescent="0.35">
      <c r="A3219" s="214" t="s">
        <v>2450</v>
      </c>
      <c r="B3219" s="214">
        <v>140537</v>
      </c>
      <c r="C3219" s="133" t="s">
        <v>2619</v>
      </c>
      <c r="D3219" s="133" t="s">
        <v>5904</v>
      </c>
      <c r="E3219" s="133" t="s">
        <v>5907</v>
      </c>
      <c r="F3219" s="133" t="s">
        <v>5917</v>
      </c>
      <c r="G3219" s="133">
        <v>87</v>
      </c>
      <c r="H3219" s="133">
        <v>93</v>
      </c>
      <c r="I3219" s="20"/>
      <c r="J3219" s="20"/>
      <c r="K3219" s="20"/>
      <c r="L3219" s="20"/>
      <c r="M3219" s="20"/>
      <c r="N3219" s="20"/>
    </row>
    <row r="3220" spans="1:14" x14ac:dyDescent="0.35">
      <c r="A3220" s="214" t="s">
        <v>2450</v>
      </c>
      <c r="B3220" s="214">
        <v>140595</v>
      </c>
      <c r="C3220" s="133" t="s">
        <v>2620</v>
      </c>
      <c r="D3220" s="133" t="s">
        <v>5905</v>
      </c>
      <c r="E3220" s="133" t="s">
        <v>5907</v>
      </c>
      <c r="F3220" s="133" t="s">
        <v>5917</v>
      </c>
      <c r="G3220" s="133">
        <v>0</v>
      </c>
      <c r="H3220" s="133">
        <v>163</v>
      </c>
      <c r="I3220" s="20"/>
      <c r="J3220" s="20"/>
      <c r="K3220" s="20"/>
      <c r="L3220" s="20"/>
      <c r="M3220" s="20"/>
      <c r="N3220" s="20"/>
    </row>
    <row r="3221" spans="1:14" x14ac:dyDescent="0.35">
      <c r="A3221" s="214" t="s">
        <v>2450</v>
      </c>
      <c r="B3221" s="214">
        <v>140640</v>
      </c>
      <c r="C3221" s="133" t="s">
        <v>2621</v>
      </c>
      <c r="D3221" s="133" t="s">
        <v>5904</v>
      </c>
      <c r="E3221" s="133" t="s">
        <v>5907</v>
      </c>
      <c r="F3221" s="133" t="s">
        <v>5917</v>
      </c>
      <c r="G3221" s="133">
        <v>85</v>
      </c>
      <c r="H3221" s="133">
        <v>129</v>
      </c>
      <c r="I3221" s="20"/>
      <c r="J3221" s="20"/>
      <c r="K3221" s="20"/>
      <c r="L3221" s="20"/>
      <c r="M3221" s="20"/>
      <c r="N3221" s="20"/>
    </row>
    <row r="3222" spans="1:14" x14ac:dyDescent="0.35">
      <c r="A3222" s="214" t="s">
        <v>2450</v>
      </c>
      <c r="B3222" s="214">
        <v>140874</v>
      </c>
      <c r="C3222" s="133" t="s">
        <v>2622</v>
      </c>
      <c r="D3222" s="133" t="s">
        <v>5904</v>
      </c>
      <c r="E3222" s="133" t="s">
        <v>5907</v>
      </c>
      <c r="F3222" s="133" t="s">
        <v>5917</v>
      </c>
      <c r="G3222" s="133">
        <v>90</v>
      </c>
      <c r="H3222" s="133">
        <v>92</v>
      </c>
      <c r="I3222" s="20"/>
      <c r="J3222" s="20"/>
      <c r="K3222" s="20"/>
      <c r="L3222" s="20"/>
      <c r="M3222" s="20"/>
      <c r="N3222" s="20"/>
    </row>
    <row r="3223" spans="1:14" x14ac:dyDescent="0.35">
      <c r="A3223" s="214" t="s">
        <v>2450</v>
      </c>
      <c r="B3223" s="214">
        <v>140987</v>
      </c>
      <c r="C3223" s="133" t="s">
        <v>2623</v>
      </c>
      <c r="D3223" s="133" t="s">
        <v>5904</v>
      </c>
      <c r="E3223" s="133" t="s">
        <v>5907</v>
      </c>
      <c r="F3223" s="133" t="s">
        <v>5926</v>
      </c>
      <c r="G3223" s="133">
        <v>21</v>
      </c>
      <c r="H3223" s="133">
        <v>107</v>
      </c>
      <c r="I3223" s="20"/>
      <c r="J3223" s="20"/>
      <c r="K3223" s="20"/>
      <c r="L3223" s="20"/>
      <c r="M3223" s="20"/>
      <c r="N3223" s="20"/>
    </row>
    <row r="3224" spans="1:14" x14ac:dyDescent="0.35">
      <c r="A3224" s="214" t="s">
        <v>2450</v>
      </c>
      <c r="B3224" s="214">
        <v>141217</v>
      </c>
      <c r="C3224" s="133" t="s">
        <v>2624</v>
      </c>
      <c r="D3224" s="133" t="s">
        <v>5904</v>
      </c>
      <c r="E3224" s="133" t="s">
        <v>5907</v>
      </c>
      <c r="F3224" s="133" t="s">
        <v>5908</v>
      </c>
      <c r="G3224" s="133">
        <v>52</v>
      </c>
      <c r="H3224" s="133">
        <v>73</v>
      </c>
      <c r="I3224" s="20"/>
      <c r="J3224" s="20"/>
      <c r="K3224" s="20"/>
      <c r="L3224" s="20"/>
      <c r="M3224" s="20"/>
      <c r="N3224" s="20"/>
    </row>
    <row r="3225" spans="1:14" x14ac:dyDescent="0.35">
      <c r="A3225" s="214" t="s">
        <v>2450</v>
      </c>
      <c r="B3225" s="214">
        <v>141628</v>
      </c>
      <c r="C3225" s="133" t="s">
        <v>2625</v>
      </c>
      <c r="D3225" s="133" t="s">
        <v>5904</v>
      </c>
      <c r="E3225" s="133" t="s">
        <v>5907</v>
      </c>
      <c r="F3225" s="133" t="s">
        <v>5917</v>
      </c>
      <c r="G3225" s="133">
        <v>74</v>
      </c>
      <c r="H3225" s="133">
        <v>86</v>
      </c>
      <c r="I3225" s="20"/>
      <c r="J3225" s="20"/>
      <c r="K3225" s="20"/>
      <c r="L3225" s="20"/>
      <c r="M3225" s="20"/>
      <c r="N3225" s="20"/>
    </row>
    <row r="3226" spans="1:14" x14ac:dyDescent="0.35">
      <c r="A3226" s="214" t="s">
        <v>2450</v>
      </c>
      <c r="B3226" s="214">
        <v>142859</v>
      </c>
      <c r="C3226" s="133" t="s">
        <v>2626</v>
      </c>
      <c r="D3226" s="133" t="s">
        <v>5904</v>
      </c>
      <c r="E3226" s="133" t="s">
        <v>5902</v>
      </c>
      <c r="F3226" s="133" t="s">
        <v>5914</v>
      </c>
      <c r="G3226" s="133">
        <v>0</v>
      </c>
      <c r="H3226" s="133">
        <v>0</v>
      </c>
      <c r="I3226" s="20"/>
      <c r="J3226" s="20"/>
      <c r="K3226" s="20"/>
      <c r="L3226" s="20"/>
      <c r="M3226" s="20"/>
      <c r="N3226" s="20"/>
    </row>
    <row r="3227" spans="1:14" x14ac:dyDescent="0.35">
      <c r="A3227" s="214" t="s">
        <v>2450</v>
      </c>
      <c r="B3227" s="214">
        <v>143954</v>
      </c>
      <c r="C3227" s="133" t="s">
        <v>2627</v>
      </c>
      <c r="D3227" s="133" t="s">
        <v>5904</v>
      </c>
      <c r="E3227" s="133" t="s">
        <v>5907</v>
      </c>
      <c r="F3227" s="133" t="s">
        <v>5908</v>
      </c>
      <c r="G3227" s="133">
        <v>86</v>
      </c>
      <c r="H3227" s="133">
        <v>63</v>
      </c>
      <c r="I3227" s="20"/>
      <c r="J3227" s="20"/>
      <c r="K3227" s="20"/>
      <c r="L3227" s="20"/>
      <c r="M3227" s="20"/>
      <c r="N3227" s="20"/>
    </row>
    <row r="3228" spans="1:14" x14ac:dyDescent="0.35">
      <c r="A3228" s="214" t="s">
        <v>2450</v>
      </c>
      <c r="B3228" s="214">
        <v>144015</v>
      </c>
      <c r="C3228" s="133" t="s">
        <v>2628</v>
      </c>
      <c r="D3228" s="133" t="s">
        <v>5904</v>
      </c>
      <c r="E3228" s="133" t="s">
        <v>5907</v>
      </c>
      <c r="F3228" s="133" t="s">
        <v>5908</v>
      </c>
      <c r="G3228" s="133">
        <v>122</v>
      </c>
      <c r="H3228" s="133">
        <v>109</v>
      </c>
      <c r="I3228" s="20"/>
      <c r="J3228" s="20"/>
      <c r="K3228" s="20"/>
      <c r="L3228" s="20"/>
      <c r="M3228" s="20"/>
      <c r="N3228" s="20"/>
    </row>
    <row r="3229" spans="1:14" x14ac:dyDescent="0.35">
      <c r="A3229" s="214" t="s">
        <v>2450</v>
      </c>
      <c r="B3229" s="214">
        <v>144100</v>
      </c>
      <c r="C3229" s="133" t="s">
        <v>2629</v>
      </c>
      <c r="D3229" s="133" t="s">
        <v>5901</v>
      </c>
      <c r="E3229" s="133" t="s">
        <v>5907</v>
      </c>
      <c r="F3229" s="133" t="s">
        <v>5917</v>
      </c>
      <c r="G3229" s="133">
        <v>180</v>
      </c>
      <c r="H3229" s="133">
        <v>0</v>
      </c>
      <c r="I3229" s="20"/>
      <c r="J3229" s="20"/>
      <c r="K3229" s="20"/>
      <c r="L3229" s="20"/>
      <c r="M3229" s="20"/>
      <c r="N3229" s="20"/>
    </row>
    <row r="3230" spans="1:14" x14ac:dyDescent="0.35">
      <c r="A3230" s="214" t="s">
        <v>2450</v>
      </c>
      <c r="B3230" s="214">
        <v>144354</v>
      </c>
      <c r="C3230" s="133" t="s">
        <v>6193</v>
      </c>
      <c r="D3230" s="133" t="s">
        <v>5904</v>
      </c>
      <c r="E3230" s="133" t="s">
        <v>5907</v>
      </c>
      <c r="F3230" s="133" t="s">
        <v>5917</v>
      </c>
      <c r="G3230" s="133">
        <v>130</v>
      </c>
      <c r="H3230" s="133">
        <v>114</v>
      </c>
      <c r="I3230" s="20"/>
      <c r="J3230" s="20"/>
      <c r="K3230" s="20"/>
      <c r="L3230" s="20"/>
      <c r="M3230" s="20"/>
      <c r="N3230" s="20"/>
    </row>
    <row r="3231" spans="1:14" x14ac:dyDescent="0.35">
      <c r="A3231" s="214" t="s">
        <v>2450</v>
      </c>
      <c r="B3231" s="214">
        <v>144475</v>
      </c>
      <c r="C3231" s="133" t="s">
        <v>6579</v>
      </c>
      <c r="D3231" s="133" t="s">
        <v>5904</v>
      </c>
      <c r="E3231" s="133" t="s">
        <v>5902</v>
      </c>
      <c r="F3231" s="133" t="s">
        <v>5914</v>
      </c>
      <c r="G3231" s="133">
        <v>0</v>
      </c>
      <c r="H3231" s="133">
        <v>0</v>
      </c>
      <c r="I3231" s="20"/>
      <c r="J3231" s="20"/>
      <c r="K3231" s="20"/>
      <c r="L3231" s="20"/>
      <c r="M3231" s="20"/>
      <c r="N3231" s="20"/>
    </row>
    <row r="3232" spans="1:14" x14ac:dyDescent="0.35">
      <c r="A3232" s="214" t="s">
        <v>2450</v>
      </c>
      <c r="B3232" s="214">
        <v>144716</v>
      </c>
      <c r="C3232" s="133" t="s">
        <v>7124</v>
      </c>
      <c r="D3232" s="133" t="s">
        <v>5904</v>
      </c>
      <c r="E3232" s="133" t="s">
        <v>5907</v>
      </c>
      <c r="F3232" s="133" t="s">
        <v>5916</v>
      </c>
      <c r="G3232" s="133">
        <v>60</v>
      </c>
      <c r="H3232" s="133">
        <v>132</v>
      </c>
      <c r="I3232" s="20"/>
      <c r="J3232" s="20"/>
      <c r="K3232" s="20"/>
      <c r="L3232" s="20"/>
      <c r="M3232" s="20"/>
      <c r="N3232" s="20"/>
    </row>
    <row r="3233" spans="1:14" x14ac:dyDescent="0.35">
      <c r="A3233" s="214" t="s">
        <v>2450</v>
      </c>
      <c r="B3233" s="214">
        <v>145064</v>
      </c>
      <c r="C3233" s="133" t="s">
        <v>7125</v>
      </c>
      <c r="D3233" s="133" t="s">
        <v>5904</v>
      </c>
      <c r="E3233" s="133" t="s">
        <v>5902</v>
      </c>
      <c r="F3233" s="133" t="s">
        <v>5914</v>
      </c>
      <c r="G3233" s="133">
        <v>0</v>
      </c>
      <c r="H3233" s="133">
        <v>0</v>
      </c>
      <c r="I3233" s="20"/>
      <c r="J3233" s="20"/>
      <c r="K3233" s="20"/>
      <c r="L3233" s="20"/>
      <c r="M3233" s="20"/>
      <c r="N3233" s="20"/>
    </row>
    <row r="3234" spans="1:14" x14ac:dyDescent="0.35">
      <c r="A3234" s="214" t="s">
        <v>2450</v>
      </c>
      <c r="B3234" s="214">
        <v>145420</v>
      </c>
      <c r="C3234" s="133" t="s">
        <v>2630</v>
      </c>
      <c r="D3234" s="133" t="s">
        <v>5904</v>
      </c>
      <c r="E3234" s="133" t="s">
        <v>5907</v>
      </c>
      <c r="F3234" s="133" t="s">
        <v>5908</v>
      </c>
      <c r="G3234" s="133">
        <v>71</v>
      </c>
      <c r="H3234" s="133">
        <v>86</v>
      </c>
      <c r="I3234" s="20"/>
      <c r="J3234" s="20"/>
      <c r="K3234" s="20"/>
      <c r="L3234" s="20"/>
      <c r="M3234" s="20"/>
      <c r="N3234" s="20"/>
    </row>
    <row r="3235" spans="1:14" x14ac:dyDescent="0.35">
      <c r="A3235" s="214" t="s">
        <v>2450</v>
      </c>
      <c r="B3235" s="214">
        <v>145574</v>
      </c>
      <c r="C3235" s="133" t="s">
        <v>6580</v>
      </c>
      <c r="D3235" s="133" t="s">
        <v>5904</v>
      </c>
      <c r="E3235" s="133" t="s">
        <v>5902</v>
      </c>
      <c r="F3235" s="133" t="s">
        <v>5914</v>
      </c>
      <c r="G3235" s="133">
        <v>0</v>
      </c>
      <c r="H3235" s="133">
        <v>0</v>
      </c>
      <c r="I3235" s="20"/>
      <c r="J3235" s="20"/>
      <c r="K3235" s="20"/>
      <c r="L3235" s="20"/>
      <c r="M3235" s="20"/>
      <c r="N3235" s="20"/>
    </row>
    <row r="3236" spans="1:14" x14ac:dyDescent="0.35">
      <c r="A3236" s="214" t="s">
        <v>2450</v>
      </c>
      <c r="B3236" s="214">
        <v>145923</v>
      </c>
      <c r="C3236" s="133" t="s">
        <v>6194</v>
      </c>
      <c r="D3236" s="133" t="s">
        <v>5904</v>
      </c>
      <c r="E3236" s="133" t="s">
        <v>5907</v>
      </c>
      <c r="F3236" s="133" t="s">
        <v>5916</v>
      </c>
      <c r="G3236" s="133">
        <v>77</v>
      </c>
      <c r="H3236" s="133">
        <v>101</v>
      </c>
      <c r="I3236" s="20"/>
      <c r="J3236" s="20"/>
      <c r="K3236" s="20"/>
      <c r="L3236" s="20"/>
      <c r="M3236" s="20"/>
      <c r="N3236" s="20"/>
    </row>
    <row r="3237" spans="1:14" x14ac:dyDescent="0.35">
      <c r="A3237" s="214" t="s">
        <v>2450</v>
      </c>
      <c r="B3237" s="214">
        <v>146521</v>
      </c>
      <c r="C3237" s="133" t="s">
        <v>7126</v>
      </c>
      <c r="D3237" s="133" t="s">
        <v>5904</v>
      </c>
      <c r="E3237" s="133" t="s">
        <v>5902</v>
      </c>
      <c r="F3237" s="133" t="s">
        <v>5914</v>
      </c>
      <c r="G3237" s="133">
        <v>0</v>
      </c>
      <c r="H3237" s="133">
        <v>0</v>
      </c>
      <c r="I3237" s="20"/>
      <c r="J3237" s="20"/>
      <c r="K3237" s="20"/>
      <c r="L3237" s="20"/>
      <c r="M3237" s="20"/>
      <c r="N3237" s="20"/>
    </row>
    <row r="3238" spans="1:14" x14ac:dyDescent="0.35">
      <c r="A3238" s="214" t="s">
        <v>2450</v>
      </c>
      <c r="B3238" s="214">
        <v>146624</v>
      </c>
      <c r="C3238" s="133" t="s">
        <v>6195</v>
      </c>
      <c r="D3238" s="133" t="s">
        <v>5904</v>
      </c>
      <c r="E3238" s="133" t="s">
        <v>5907</v>
      </c>
      <c r="F3238" s="133" t="s">
        <v>5908</v>
      </c>
      <c r="G3238" s="133">
        <v>81</v>
      </c>
      <c r="H3238" s="133">
        <v>91</v>
      </c>
      <c r="I3238" s="20"/>
      <c r="J3238" s="20"/>
      <c r="K3238" s="20"/>
      <c r="L3238" s="20"/>
      <c r="M3238" s="20"/>
      <c r="N3238" s="20"/>
    </row>
    <row r="3239" spans="1:14" x14ac:dyDescent="0.35">
      <c r="A3239" s="214" t="s">
        <v>2450</v>
      </c>
      <c r="B3239" s="214">
        <v>146736</v>
      </c>
      <c r="C3239" s="133" t="s">
        <v>6581</v>
      </c>
      <c r="D3239" s="133" t="s">
        <v>5904</v>
      </c>
      <c r="E3239" s="133" t="s">
        <v>5902</v>
      </c>
      <c r="F3239" s="133" t="s">
        <v>5903</v>
      </c>
      <c r="G3239" s="133">
        <v>0</v>
      </c>
      <c r="H3239" s="133">
        <v>0</v>
      </c>
      <c r="I3239" s="20"/>
      <c r="J3239" s="20"/>
      <c r="K3239" s="20"/>
      <c r="L3239" s="20"/>
      <c r="M3239" s="20"/>
      <c r="N3239" s="20"/>
    </row>
    <row r="3240" spans="1:14" x14ac:dyDescent="0.35">
      <c r="A3240" s="214" t="s">
        <v>2450</v>
      </c>
      <c r="B3240" s="214">
        <v>147034</v>
      </c>
      <c r="C3240" s="133" t="s">
        <v>6578</v>
      </c>
      <c r="D3240" s="133" t="s">
        <v>5904</v>
      </c>
      <c r="E3240" s="133" t="s">
        <v>5902</v>
      </c>
      <c r="F3240" s="133" t="s">
        <v>5914</v>
      </c>
      <c r="G3240" s="133">
        <v>0</v>
      </c>
      <c r="H3240" s="133">
        <v>0</v>
      </c>
      <c r="I3240" s="20"/>
      <c r="J3240" s="20"/>
      <c r="K3240" s="20"/>
      <c r="L3240" s="20"/>
      <c r="M3240" s="20"/>
      <c r="N3240" s="20"/>
    </row>
    <row r="3241" spans="1:14" x14ac:dyDescent="0.35">
      <c r="A3241" s="214" t="s">
        <v>2450</v>
      </c>
      <c r="B3241" s="214">
        <v>147059</v>
      </c>
      <c r="C3241" s="133" t="s">
        <v>6572</v>
      </c>
      <c r="D3241" s="133" t="s">
        <v>5904</v>
      </c>
      <c r="E3241" s="133" t="s">
        <v>5907</v>
      </c>
      <c r="F3241" s="133" t="s">
        <v>5916</v>
      </c>
      <c r="G3241" s="133">
        <v>51</v>
      </c>
      <c r="H3241" s="133">
        <v>68</v>
      </c>
      <c r="I3241" s="20"/>
      <c r="J3241" s="20"/>
      <c r="K3241" s="20"/>
      <c r="L3241" s="20"/>
      <c r="M3241" s="20"/>
      <c r="N3241" s="20"/>
    </row>
    <row r="3242" spans="1:14" x14ac:dyDescent="0.35">
      <c r="A3242" s="214" t="s">
        <v>2450</v>
      </c>
      <c r="B3242" s="214">
        <v>147205</v>
      </c>
      <c r="C3242" s="133" t="s">
        <v>7127</v>
      </c>
      <c r="D3242" s="133" t="s">
        <v>5904</v>
      </c>
      <c r="E3242" s="133" t="s">
        <v>5902</v>
      </c>
      <c r="F3242" s="133" t="s">
        <v>5903</v>
      </c>
      <c r="G3242" s="133">
        <v>0</v>
      </c>
      <c r="H3242" s="133">
        <v>0</v>
      </c>
      <c r="I3242" s="20"/>
      <c r="J3242" s="20"/>
      <c r="K3242" s="20"/>
      <c r="L3242" s="20"/>
      <c r="M3242" s="20"/>
      <c r="N3242" s="20"/>
    </row>
    <row r="3243" spans="1:14" x14ac:dyDescent="0.35">
      <c r="A3243" s="214" t="s">
        <v>2450</v>
      </c>
      <c r="B3243" s="214">
        <v>147207</v>
      </c>
      <c r="C3243" s="133" t="s">
        <v>6566</v>
      </c>
      <c r="D3243" s="133" t="s">
        <v>5904</v>
      </c>
      <c r="E3243" s="133" t="s">
        <v>5902</v>
      </c>
      <c r="F3243" s="133" t="s">
        <v>5914</v>
      </c>
      <c r="G3243" s="133">
        <v>0</v>
      </c>
      <c r="H3243" s="133">
        <v>0</v>
      </c>
      <c r="I3243" s="20"/>
      <c r="J3243" s="20"/>
      <c r="K3243" s="20"/>
      <c r="L3243" s="20"/>
      <c r="M3243" s="20"/>
      <c r="N3243" s="20"/>
    </row>
    <row r="3244" spans="1:14" x14ac:dyDescent="0.35">
      <c r="A3244" s="214" t="s">
        <v>2450</v>
      </c>
      <c r="B3244" s="214">
        <v>147331</v>
      </c>
      <c r="C3244" s="133" t="s">
        <v>6571</v>
      </c>
      <c r="D3244" s="133" t="s">
        <v>5904</v>
      </c>
      <c r="E3244" s="133" t="s">
        <v>5902</v>
      </c>
      <c r="F3244" s="133" t="s">
        <v>5903</v>
      </c>
      <c r="G3244" s="133">
        <v>0</v>
      </c>
      <c r="H3244" s="133">
        <v>0</v>
      </c>
      <c r="I3244" s="20"/>
      <c r="J3244" s="20"/>
      <c r="K3244" s="20"/>
      <c r="L3244" s="20"/>
      <c r="M3244" s="20"/>
      <c r="N3244" s="20"/>
    </row>
    <row r="3245" spans="1:14" x14ac:dyDescent="0.35">
      <c r="A3245" s="214" t="s">
        <v>2450</v>
      </c>
      <c r="B3245" s="214">
        <v>147635</v>
      </c>
      <c r="C3245" s="133" t="s">
        <v>7128</v>
      </c>
      <c r="D3245" s="133" t="s">
        <v>5904</v>
      </c>
      <c r="E3245" s="133" t="s">
        <v>5902</v>
      </c>
      <c r="F3245" s="133" t="s">
        <v>5914</v>
      </c>
      <c r="G3245" s="133">
        <v>0</v>
      </c>
      <c r="H3245" s="133">
        <v>0</v>
      </c>
      <c r="I3245" s="20"/>
      <c r="J3245" s="20"/>
      <c r="K3245" s="20"/>
      <c r="L3245" s="20"/>
      <c r="M3245" s="20"/>
      <c r="N3245" s="20"/>
    </row>
    <row r="3246" spans="1:14" x14ac:dyDescent="0.35">
      <c r="A3246" s="214" t="s">
        <v>2450</v>
      </c>
      <c r="B3246" s="214">
        <v>147833</v>
      </c>
      <c r="C3246" s="133" t="s">
        <v>7129</v>
      </c>
      <c r="D3246" s="133" t="s">
        <v>5904</v>
      </c>
      <c r="E3246" s="133" t="s">
        <v>5912</v>
      </c>
      <c r="F3246" s="133" t="s">
        <v>5925</v>
      </c>
      <c r="G3246" s="133">
        <v>0</v>
      </c>
      <c r="H3246" s="133">
        <v>0</v>
      </c>
      <c r="I3246" s="20"/>
      <c r="J3246" s="20"/>
      <c r="K3246" s="20"/>
      <c r="L3246" s="20"/>
      <c r="M3246" s="20"/>
      <c r="N3246" s="20"/>
    </row>
    <row r="3247" spans="1:14" x14ac:dyDescent="0.35">
      <c r="A3247" s="214" t="s">
        <v>2450</v>
      </c>
      <c r="B3247" s="214">
        <v>147870</v>
      </c>
      <c r="C3247" s="133" t="s">
        <v>7130</v>
      </c>
      <c r="D3247" s="133" t="s">
        <v>5904</v>
      </c>
      <c r="E3247" s="133" t="s">
        <v>5912</v>
      </c>
      <c r="F3247" s="133" t="s">
        <v>5925</v>
      </c>
      <c r="G3247" s="133">
        <v>7</v>
      </c>
      <c r="H3247" s="133">
        <v>19</v>
      </c>
      <c r="I3247" s="20"/>
      <c r="J3247" s="20"/>
      <c r="K3247" s="20"/>
      <c r="L3247" s="20"/>
      <c r="M3247" s="20"/>
      <c r="N3247" s="20"/>
    </row>
    <row r="3248" spans="1:14" x14ac:dyDescent="0.35">
      <c r="A3248" s="214" t="s">
        <v>2450</v>
      </c>
      <c r="B3248" s="214">
        <v>148062</v>
      </c>
      <c r="C3248" s="133" t="s">
        <v>7131</v>
      </c>
      <c r="D3248" s="133" t="s">
        <v>5904</v>
      </c>
      <c r="E3248" s="133" t="s">
        <v>5902</v>
      </c>
      <c r="F3248" s="133" t="s">
        <v>5914</v>
      </c>
      <c r="G3248" s="133">
        <v>0</v>
      </c>
      <c r="H3248" s="133">
        <v>0</v>
      </c>
      <c r="I3248" s="20"/>
      <c r="J3248" s="20"/>
      <c r="K3248" s="20"/>
      <c r="L3248" s="20"/>
      <c r="M3248" s="20"/>
      <c r="N3248" s="20"/>
    </row>
    <row r="3249" spans="1:14" x14ac:dyDescent="0.35">
      <c r="A3249" s="214" t="s">
        <v>2450</v>
      </c>
      <c r="B3249" s="214">
        <v>148144</v>
      </c>
      <c r="C3249" s="133" t="s">
        <v>2610</v>
      </c>
      <c r="D3249" s="133" t="s">
        <v>5904</v>
      </c>
      <c r="E3249" s="133" t="s">
        <v>5906</v>
      </c>
      <c r="F3249" s="133" t="s">
        <v>5928</v>
      </c>
      <c r="G3249" s="133">
        <v>0</v>
      </c>
      <c r="H3249" s="133">
        <v>0</v>
      </c>
      <c r="I3249" s="20"/>
      <c r="J3249" s="20"/>
      <c r="K3249" s="20"/>
      <c r="L3249" s="20"/>
      <c r="M3249" s="20"/>
      <c r="N3249" s="20"/>
    </row>
    <row r="3250" spans="1:14" x14ac:dyDescent="0.35">
      <c r="A3250" s="214" t="s">
        <v>7132</v>
      </c>
      <c r="B3250" s="214">
        <v>118123</v>
      </c>
      <c r="C3250" s="133" t="s">
        <v>2631</v>
      </c>
      <c r="D3250" s="133" t="s">
        <v>5904</v>
      </c>
      <c r="E3250" s="133" t="s">
        <v>5902</v>
      </c>
      <c r="F3250" s="133" t="s">
        <v>5903</v>
      </c>
      <c r="G3250" s="133">
        <v>0</v>
      </c>
      <c r="H3250" s="133">
        <v>0</v>
      </c>
      <c r="I3250" s="20"/>
      <c r="J3250" s="20"/>
      <c r="K3250" s="20"/>
      <c r="L3250" s="20"/>
      <c r="M3250" s="20"/>
      <c r="N3250" s="20"/>
    </row>
    <row r="3251" spans="1:14" x14ac:dyDescent="0.35">
      <c r="A3251" s="214" t="s">
        <v>7132</v>
      </c>
      <c r="B3251" s="214">
        <v>118131</v>
      </c>
      <c r="C3251" s="133" t="s">
        <v>2632</v>
      </c>
      <c r="D3251" s="133" t="s">
        <v>5904</v>
      </c>
      <c r="E3251" s="133" t="s">
        <v>5902</v>
      </c>
      <c r="F3251" s="133" t="s">
        <v>5903</v>
      </c>
      <c r="G3251" s="133">
        <v>0</v>
      </c>
      <c r="H3251" s="133">
        <v>0</v>
      </c>
      <c r="I3251" s="20"/>
      <c r="J3251" s="20"/>
      <c r="K3251" s="20"/>
      <c r="L3251" s="20"/>
      <c r="M3251" s="20"/>
      <c r="N3251" s="20"/>
    </row>
    <row r="3252" spans="1:14" x14ac:dyDescent="0.35">
      <c r="A3252" s="214" t="s">
        <v>7132</v>
      </c>
      <c r="B3252" s="214">
        <v>118138</v>
      </c>
      <c r="C3252" s="133" t="s">
        <v>2633</v>
      </c>
      <c r="D3252" s="133" t="s">
        <v>5904</v>
      </c>
      <c r="E3252" s="133" t="s">
        <v>5912</v>
      </c>
      <c r="F3252" s="133" t="s">
        <v>5915</v>
      </c>
      <c r="G3252" s="133">
        <v>4</v>
      </c>
      <c r="H3252" s="133">
        <v>26</v>
      </c>
      <c r="I3252" s="20"/>
      <c r="J3252" s="20"/>
      <c r="K3252" s="20"/>
      <c r="L3252" s="20"/>
      <c r="M3252" s="20"/>
      <c r="N3252" s="20"/>
    </row>
    <row r="3253" spans="1:14" x14ac:dyDescent="0.35">
      <c r="A3253" s="214" t="s">
        <v>7132</v>
      </c>
      <c r="B3253" s="214">
        <v>118140</v>
      </c>
      <c r="C3253" s="133" t="s">
        <v>2635</v>
      </c>
      <c r="D3253" s="133" t="s">
        <v>5904</v>
      </c>
      <c r="E3253" s="133" t="s">
        <v>5912</v>
      </c>
      <c r="F3253" s="133" t="s">
        <v>5915</v>
      </c>
      <c r="G3253" s="133">
        <v>1</v>
      </c>
      <c r="H3253" s="133">
        <v>24</v>
      </c>
      <c r="I3253" s="20"/>
      <c r="J3253" s="20"/>
      <c r="K3253" s="20"/>
      <c r="L3253" s="20"/>
      <c r="M3253" s="20"/>
      <c r="N3253" s="20"/>
    </row>
    <row r="3254" spans="1:14" x14ac:dyDescent="0.35">
      <c r="A3254" s="214" t="s">
        <v>7132</v>
      </c>
      <c r="B3254" s="214">
        <v>135598</v>
      </c>
      <c r="C3254" s="133" t="s">
        <v>2637</v>
      </c>
      <c r="D3254" s="133" t="s">
        <v>5904</v>
      </c>
      <c r="E3254" s="133" t="s">
        <v>5907</v>
      </c>
      <c r="F3254" s="133" t="s">
        <v>5908</v>
      </c>
      <c r="G3254" s="133">
        <v>133</v>
      </c>
      <c r="H3254" s="133">
        <v>133</v>
      </c>
      <c r="I3254" s="20"/>
      <c r="J3254" s="20"/>
      <c r="K3254" s="20"/>
      <c r="L3254" s="20"/>
      <c r="M3254" s="20"/>
      <c r="N3254" s="20"/>
    </row>
    <row r="3255" spans="1:14" x14ac:dyDescent="0.35">
      <c r="A3255" s="214" t="s">
        <v>7132</v>
      </c>
      <c r="B3255" s="214">
        <v>135945</v>
      </c>
      <c r="C3255" s="133" t="s">
        <v>2638</v>
      </c>
      <c r="D3255" s="133" t="s">
        <v>5904</v>
      </c>
      <c r="E3255" s="133" t="s">
        <v>5907</v>
      </c>
      <c r="F3255" s="133" t="s">
        <v>5908</v>
      </c>
      <c r="G3255" s="133">
        <v>127</v>
      </c>
      <c r="H3255" s="133">
        <v>160</v>
      </c>
      <c r="I3255" s="20"/>
      <c r="J3255" s="20"/>
      <c r="K3255" s="20"/>
      <c r="L3255" s="20"/>
      <c r="M3255" s="20"/>
      <c r="N3255" s="20"/>
    </row>
    <row r="3256" spans="1:14" x14ac:dyDescent="0.35">
      <c r="A3256" s="214" t="s">
        <v>7132</v>
      </c>
      <c r="B3256" s="214">
        <v>138082</v>
      </c>
      <c r="C3256" s="133" t="s">
        <v>2639</v>
      </c>
      <c r="D3256" s="133" t="s">
        <v>5905</v>
      </c>
      <c r="E3256" s="133" t="s">
        <v>5907</v>
      </c>
      <c r="F3256" s="133" t="s">
        <v>5917</v>
      </c>
      <c r="G3256" s="133">
        <v>0</v>
      </c>
      <c r="H3256" s="133">
        <v>141</v>
      </c>
      <c r="I3256" s="20"/>
      <c r="J3256" s="20"/>
      <c r="K3256" s="20"/>
      <c r="L3256" s="20"/>
      <c r="M3256" s="20"/>
      <c r="N3256" s="20"/>
    </row>
    <row r="3257" spans="1:14" x14ac:dyDescent="0.35">
      <c r="A3257" s="214" t="s">
        <v>7132</v>
      </c>
      <c r="B3257" s="214">
        <v>138246</v>
      </c>
      <c r="C3257" s="133" t="s">
        <v>2640</v>
      </c>
      <c r="D3257" s="133" t="s">
        <v>5904</v>
      </c>
      <c r="E3257" s="133" t="s">
        <v>5907</v>
      </c>
      <c r="F3257" s="133" t="s">
        <v>5908</v>
      </c>
      <c r="G3257" s="133">
        <v>127</v>
      </c>
      <c r="H3257" s="133">
        <v>122</v>
      </c>
      <c r="I3257" s="20"/>
      <c r="J3257" s="20"/>
      <c r="K3257" s="20"/>
      <c r="L3257" s="20"/>
      <c r="M3257" s="20"/>
      <c r="N3257" s="20"/>
    </row>
    <row r="3258" spans="1:14" x14ac:dyDescent="0.35">
      <c r="A3258" s="214" t="s">
        <v>7132</v>
      </c>
      <c r="B3258" s="214">
        <v>139118</v>
      </c>
      <c r="C3258" s="133" t="s">
        <v>2641</v>
      </c>
      <c r="D3258" s="133" t="s">
        <v>5904</v>
      </c>
      <c r="E3258" s="133" t="s">
        <v>5907</v>
      </c>
      <c r="F3258" s="133" t="s">
        <v>5908</v>
      </c>
      <c r="G3258" s="133">
        <v>160</v>
      </c>
      <c r="H3258" s="133">
        <v>124</v>
      </c>
      <c r="I3258" s="20"/>
      <c r="J3258" s="20"/>
      <c r="K3258" s="20"/>
      <c r="L3258" s="20"/>
      <c r="M3258" s="20"/>
      <c r="N3258" s="20"/>
    </row>
    <row r="3259" spans="1:14" x14ac:dyDescent="0.35">
      <c r="A3259" s="214" t="s">
        <v>7132</v>
      </c>
      <c r="B3259" s="214">
        <v>139395</v>
      </c>
      <c r="C3259" s="133" t="s">
        <v>2642</v>
      </c>
      <c r="D3259" s="133" t="s">
        <v>5904</v>
      </c>
      <c r="E3259" s="133" t="s">
        <v>5907</v>
      </c>
      <c r="F3259" s="133" t="s">
        <v>5916</v>
      </c>
      <c r="G3259" s="133">
        <v>56</v>
      </c>
      <c r="H3259" s="133">
        <v>69</v>
      </c>
      <c r="I3259" s="20"/>
      <c r="J3259" s="20"/>
      <c r="K3259" s="20"/>
      <c r="L3259" s="20"/>
      <c r="M3259" s="20"/>
      <c r="N3259" s="20"/>
    </row>
    <row r="3260" spans="1:14" x14ac:dyDescent="0.35">
      <c r="A3260" s="214" t="s">
        <v>7132</v>
      </c>
      <c r="B3260" s="214">
        <v>139483</v>
      </c>
      <c r="C3260" s="133" t="s">
        <v>6582</v>
      </c>
      <c r="D3260" s="133" t="s">
        <v>5904</v>
      </c>
      <c r="E3260" s="133" t="s">
        <v>5906</v>
      </c>
      <c r="F3260" s="133" t="s">
        <v>5921</v>
      </c>
      <c r="G3260" s="133">
        <v>0</v>
      </c>
      <c r="H3260" s="133">
        <v>0</v>
      </c>
      <c r="I3260" s="20"/>
      <c r="J3260" s="20"/>
      <c r="K3260" s="20"/>
      <c r="L3260" s="20"/>
      <c r="M3260" s="20"/>
      <c r="N3260" s="20"/>
    </row>
    <row r="3261" spans="1:14" x14ac:dyDescent="0.35">
      <c r="A3261" s="214" t="s">
        <v>7132</v>
      </c>
      <c r="B3261" s="214">
        <v>139628</v>
      </c>
      <c r="C3261" s="133" t="s">
        <v>2643</v>
      </c>
      <c r="D3261" s="133" t="s">
        <v>5904</v>
      </c>
      <c r="E3261" s="133" t="s">
        <v>5912</v>
      </c>
      <c r="F3261" s="133" t="s">
        <v>5920</v>
      </c>
      <c r="G3261" s="133">
        <v>1</v>
      </c>
      <c r="H3261" s="133">
        <v>7</v>
      </c>
      <c r="I3261" s="20"/>
      <c r="J3261" s="20"/>
      <c r="K3261" s="20"/>
      <c r="L3261" s="20"/>
      <c r="M3261" s="20"/>
      <c r="N3261" s="20"/>
    </row>
    <row r="3262" spans="1:14" x14ac:dyDescent="0.35">
      <c r="A3262" s="214" t="s">
        <v>7132</v>
      </c>
      <c r="B3262" s="214">
        <v>139629</v>
      </c>
      <c r="C3262" s="133" t="s">
        <v>2644</v>
      </c>
      <c r="D3262" s="133" t="s">
        <v>5904</v>
      </c>
      <c r="E3262" s="133" t="s">
        <v>5907</v>
      </c>
      <c r="F3262" s="133" t="s">
        <v>5917</v>
      </c>
      <c r="G3262" s="133">
        <v>121</v>
      </c>
      <c r="H3262" s="133">
        <v>162</v>
      </c>
      <c r="I3262" s="20"/>
      <c r="J3262" s="20"/>
      <c r="K3262" s="20"/>
      <c r="L3262" s="20"/>
      <c r="M3262" s="20"/>
      <c r="N3262" s="20"/>
    </row>
    <row r="3263" spans="1:14" x14ac:dyDescent="0.35">
      <c r="A3263" s="214" t="s">
        <v>7132</v>
      </c>
      <c r="B3263" s="214">
        <v>140904</v>
      </c>
      <c r="C3263" s="133" t="s">
        <v>2645</v>
      </c>
      <c r="D3263" s="133" t="s">
        <v>5904</v>
      </c>
      <c r="E3263" s="133" t="s">
        <v>5912</v>
      </c>
      <c r="F3263" s="133" t="s">
        <v>5920</v>
      </c>
      <c r="G3263" s="133">
        <v>4</v>
      </c>
      <c r="H3263" s="133">
        <v>9</v>
      </c>
      <c r="I3263" s="20"/>
      <c r="J3263" s="20"/>
      <c r="K3263" s="20"/>
      <c r="L3263" s="20"/>
      <c r="M3263" s="20"/>
      <c r="N3263" s="20"/>
    </row>
    <row r="3264" spans="1:14" x14ac:dyDescent="0.35">
      <c r="A3264" s="214" t="s">
        <v>7132</v>
      </c>
      <c r="B3264" s="214">
        <v>141037</v>
      </c>
      <c r="C3264" s="133" t="s">
        <v>124</v>
      </c>
      <c r="D3264" s="133" t="s">
        <v>5904</v>
      </c>
      <c r="E3264" s="133" t="s">
        <v>5906</v>
      </c>
      <c r="F3264" s="133" t="s">
        <v>5909</v>
      </c>
      <c r="G3264" s="133">
        <v>0</v>
      </c>
      <c r="H3264" s="133">
        <v>0</v>
      </c>
      <c r="I3264" s="20"/>
      <c r="J3264" s="20"/>
      <c r="K3264" s="20"/>
      <c r="L3264" s="20"/>
      <c r="M3264" s="20"/>
      <c r="N3264" s="20"/>
    </row>
    <row r="3265" spans="1:14" x14ac:dyDescent="0.35">
      <c r="A3265" s="214" t="s">
        <v>7132</v>
      </c>
      <c r="B3265" s="214">
        <v>142150</v>
      </c>
      <c r="C3265" s="133" t="s">
        <v>2646</v>
      </c>
      <c r="D3265" s="133" t="s">
        <v>5904</v>
      </c>
      <c r="E3265" s="133" t="s">
        <v>5907</v>
      </c>
      <c r="F3265" s="133" t="s">
        <v>5917</v>
      </c>
      <c r="G3265" s="133">
        <v>177</v>
      </c>
      <c r="H3265" s="133">
        <v>149</v>
      </c>
      <c r="I3265" s="20"/>
      <c r="J3265" s="20"/>
      <c r="K3265" s="20"/>
      <c r="L3265" s="20"/>
      <c r="M3265" s="20"/>
      <c r="N3265" s="20"/>
    </row>
    <row r="3266" spans="1:14" x14ac:dyDescent="0.35">
      <c r="A3266" s="214" t="s">
        <v>7132</v>
      </c>
      <c r="B3266" s="214">
        <v>142258</v>
      </c>
      <c r="C3266" s="133" t="s">
        <v>2647</v>
      </c>
      <c r="D3266" s="133" t="s">
        <v>5904</v>
      </c>
      <c r="E3266" s="133" t="s">
        <v>5906</v>
      </c>
      <c r="F3266" s="133" t="s">
        <v>5921</v>
      </c>
      <c r="G3266" s="133">
        <v>2</v>
      </c>
      <c r="H3266" s="133">
        <v>0</v>
      </c>
      <c r="I3266" s="20"/>
      <c r="J3266" s="20"/>
      <c r="K3266" s="20"/>
      <c r="L3266" s="20"/>
      <c r="M3266" s="20"/>
      <c r="N3266" s="20"/>
    </row>
    <row r="3267" spans="1:14" x14ac:dyDescent="0.35">
      <c r="A3267" s="214" t="s">
        <v>7132</v>
      </c>
      <c r="B3267" s="214">
        <v>142259</v>
      </c>
      <c r="C3267" s="133" t="s">
        <v>2648</v>
      </c>
      <c r="D3267" s="133" t="s">
        <v>5904</v>
      </c>
      <c r="E3267" s="133" t="s">
        <v>5906</v>
      </c>
      <c r="F3267" s="133" t="s">
        <v>5921</v>
      </c>
      <c r="G3267" s="133">
        <v>0</v>
      </c>
      <c r="H3267" s="133">
        <v>0</v>
      </c>
      <c r="I3267" s="20"/>
      <c r="J3267" s="20"/>
      <c r="K3267" s="20"/>
      <c r="L3267" s="20"/>
      <c r="M3267" s="20"/>
      <c r="N3267" s="20"/>
    </row>
    <row r="3268" spans="1:14" x14ac:dyDescent="0.35">
      <c r="A3268" s="214" t="s">
        <v>7132</v>
      </c>
      <c r="B3268" s="214">
        <v>142260</v>
      </c>
      <c r="C3268" s="133" t="s">
        <v>2649</v>
      </c>
      <c r="D3268" s="133" t="s">
        <v>5904</v>
      </c>
      <c r="E3268" s="133" t="s">
        <v>5912</v>
      </c>
      <c r="F3268" s="133" t="s">
        <v>5920</v>
      </c>
      <c r="G3268" s="133">
        <v>1</v>
      </c>
      <c r="H3268" s="133">
        <v>0</v>
      </c>
      <c r="I3268" s="20"/>
      <c r="J3268" s="20"/>
      <c r="K3268" s="20"/>
      <c r="L3268" s="20"/>
      <c r="M3268" s="20"/>
      <c r="N3268" s="20"/>
    </row>
    <row r="3269" spans="1:14" x14ac:dyDescent="0.35">
      <c r="A3269" s="214" t="s">
        <v>7132</v>
      </c>
      <c r="B3269" s="214">
        <v>142391</v>
      </c>
      <c r="C3269" s="133" t="s">
        <v>2650</v>
      </c>
      <c r="D3269" s="133" t="s">
        <v>5904</v>
      </c>
      <c r="E3269" s="133" t="s">
        <v>5907</v>
      </c>
      <c r="F3269" s="133" t="s">
        <v>5908</v>
      </c>
      <c r="G3269" s="133">
        <v>138</v>
      </c>
      <c r="H3269" s="133">
        <v>124</v>
      </c>
      <c r="I3269" s="20"/>
      <c r="J3269" s="20"/>
      <c r="K3269" s="20"/>
      <c r="L3269" s="20"/>
      <c r="M3269" s="20"/>
      <c r="N3269" s="20"/>
    </row>
    <row r="3270" spans="1:14" x14ac:dyDescent="0.35">
      <c r="A3270" s="214" t="s">
        <v>7132</v>
      </c>
      <c r="B3270" s="214">
        <v>143221</v>
      </c>
      <c r="C3270" s="133" t="s">
        <v>2651</v>
      </c>
      <c r="D3270" s="133" t="s">
        <v>5904</v>
      </c>
      <c r="E3270" s="133" t="s">
        <v>5907</v>
      </c>
      <c r="F3270" s="133" t="s">
        <v>5917</v>
      </c>
      <c r="G3270" s="133">
        <v>152</v>
      </c>
      <c r="H3270" s="133">
        <v>186</v>
      </c>
      <c r="I3270" s="20"/>
      <c r="J3270" s="20"/>
      <c r="K3270" s="20"/>
      <c r="L3270" s="20"/>
      <c r="M3270" s="20"/>
      <c r="N3270" s="20"/>
    </row>
    <row r="3271" spans="1:14" x14ac:dyDescent="0.35">
      <c r="A3271" s="214" t="s">
        <v>7132</v>
      </c>
      <c r="B3271" s="214">
        <v>143222</v>
      </c>
      <c r="C3271" s="133" t="s">
        <v>2652</v>
      </c>
      <c r="D3271" s="133" t="s">
        <v>5904</v>
      </c>
      <c r="E3271" s="133" t="s">
        <v>5906</v>
      </c>
      <c r="F3271" s="133" t="s">
        <v>5921</v>
      </c>
      <c r="G3271" s="133">
        <v>2</v>
      </c>
      <c r="H3271" s="133">
        <v>5</v>
      </c>
      <c r="I3271" s="20"/>
      <c r="J3271" s="20"/>
      <c r="K3271" s="20"/>
      <c r="L3271" s="20"/>
      <c r="M3271" s="20"/>
      <c r="N3271" s="20"/>
    </row>
    <row r="3272" spans="1:14" x14ac:dyDescent="0.35">
      <c r="A3272" s="214" t="s">
        <v>7132</v>
      </c>
      <c r="B3272" s="214">
        <v>144104</v>
      </c>
      <c r="C3272" s="133" t="s">
        <v>2653</v>
      </c>
      <c r="D3272" s="133" t="s">
        <v>5904</v>
      </c>
      <c r="E3272" s="133" t="s">
        <v>5907</v>
      </c>
      <c r="F3272" s="133" t="s">
        <v>5917</v>
      </c>
      <c r="G3272" s="133">
        <v>182</v>
      </c>
      <c r="H3272" s="133">
        <v>198</v>
      </c>
      <c r="I3272" s="20"/>
      <c r="J3272" s="20"/>
      <c r="K3272" s="20"/>
      <c r="L3272" s="20"/>
      <c r="M3272" s="20"/>
      <c r="N3272" s="20"/>
    </row>
    <row r="3273" spans="1:14" x14ac:dyDescent="0.35">
      <c r="A3273" s="214" t="s">
        <v>7132</v>
      </c>
      <c r="B3273" s="214">
        <v>144307</v>
      </c>
      <c r="C3273" s="133" t="s">
        <v>2654</v>
      </c>
      <c r="D3273" s="133" t="s">
        <v>5901</v>
      </c>
      <c r="E3273" s="133" t="s">
        <v>5907</v>
      </c>
      <c r="F3273" s="133" t="s">
        <v>5917</v>
      </c>
      <c r="G3273" s="133">
        <v>128</v>
      </c>
      <c r="H3273" s="133">
        <v>0</v>
      </c>
      <c r="I3273" s="20"/>
      <c r="J3273" s="20"/>
      <c r="K3273" s="20"/>
      <c r="L3273" s="20"/>
      <c r="M3273" s="20"/>
      <c r="N3273" s="20"/>
    </row>
    <row r="3274" spans="1:14" x14ac:dyDescent="0.35">
      <c r="A3274" s="214" t="s">
        <v>7132</v>
      </c>
      <c r="B3274" s="214">
        <v>144422</v>
      </c>
      <c r="C3274" s="133" t="s">
        <v>2655</v>
      </c>
      <c r="D3274" s="133" t="s">
        <v>5904</v>
      </c>
      <c r="E3274" s="133" t="s">
        <v>5906</v>
      </c>
      <c r="F3274" s="133" t="s">
        <v>5921</v>
      </c>
      <c r="G3274" s="133">
        <v>0</v>
      </c>
      <c r="H3274" s="133">
        <v>4</v>
      </c>
      <c r="I3274" s="20"/>
      <c r="J3274" s="20"/>
      <c r="K3274" s="20"/>
      <c r="L3274" s="20"/>
      <c r="M3274" s="20"/>
      <c r="N3274" s="20"/>
    </row>
    <row r="3275" spans="1:14" x14ac:dyDescent="0.35">
      <c r="A3275" s="214" t="s">
        <v>7132</v>
      </c>
      <c r="B3275" s="214">
        <v>144766</v>
      </c>
      <c r="C3275" s="133" t="s">
        <v>2656</v>
      </c>
      <c r="D3275" s="133" t="s">
        <v>5904</v>
      </c>
      <c r="E3275" s="133" t="s">
        <v>5907</v>
      </c>
      <c r="F3275" s="133" t="s">
        <v>5926</v>
      </c>
      <c r="G3275" s="133">
        <v>0</v>
      </c>
      <c r="H3275" s="133">
        <v>0</v>
      </c>
      <c r="I3275" s="20"/>
      <c r="J3275" s="20"/>
      <c r="K3275" s="20"/>
      <c r="L3275" s="20"/>
      <c r="M3275" s="20"/>
      <c r="N3275" s="20"/>
    </row>
    <row r="3276" spans="1:14" x14ac:dyDescent="0.35">
      <c r="A3276" s="214" t="s">
        <v>7132</v>
      </c>
      <c r="B3276" s="214">
        <v>146220</v>
      </c>
      <c r="C3276" s="133" t="s">
        <v>2634</v>
      </c>
      <c r="D3276" s="133" t="s">
        <v>5904</v>
      </c>
      <c r="E3276" s="133" t="s">
        <v>5912</v>
      </c>
      <c r="F3276" s="133" t="s">
        <v>5920</v>
      </c>
      <c r="G3276" s="133">
        <v>3</v>
      </c>
      <c r="H3276" s="133">
        <v>2</v>
      </c>
      <c r="I3276" s="20"/>
      <c r="J3276" s="20"/>
      <c r="K3276" s="20"/>
      <c r="L3276" s="20"/>
      <c r="M3276" s="20"/>
      <c r="N3276" s="20"/>
    </row>
    <row r="3277" spans="1:14" x14ac:dyDescent="0.35">
      <c r="A3277" s="214" t="s">
        <v>7132</v>
      </c>
      <c r="B3277" s="214">
        <v>147791</v>
      </c>
      <c r="C3277" s="133" t="s">
        <v>7133</v>
      </c>
      <c r="D3277" s="133" t="s">
        <v>5904</v>
      </c>
      <c r="E3277" s="133" t="s">
        <v>5902</v>
      </c>
      <c r="F3277" s="133" t="s">
        <v>5903</v>
      </c>
      <c r="G3277" s="133">
        <v>0</v>
      </c>
      <c r="H3277" s="133">
        <v>0</v>
      </c>
      <c r="I3277" s="20"/>
      <c r="J3277" s="20"/>
      <c r="K3277" s="20"/>
      <c r="L3277" s="20"/>
      <c r="M3277" s="20"/>
      <c r="N3277" s="20"/>
    </row>
    <row r="3278" spans="1:14" x14ac:dyDescent="0.35">
      <c r="A3278" s="214" t="s">
        <v>2657</v>
      </c>
      <c r="B3278" s="214">
        <v>102562</v>
      </c>
      <c r="C3278" s="133" t="s">
        <v>6196</v>
      </c>
      <c r="D3278" s="133" t="s">
        <v>5904</v>
      </c>
      <c r="E3278" s="133" t="s">
        <v>5906</v>
      </c>
      <c r="F3278" s="133" t="s">
        <v>5906</v>
      </c>
      <c r="G3278" s="133">
        <v>0</v>
      </c>
      <c r="H3278" s="133">
        <v>0</v>
      </c>
      <c r="I3278" s="20"/>
      <c r="J3278" s="20"/>
      <c r="K3278" s="20"/>
      <c r="L3278" s="20"/>
      <c r="M3278" s="20"/>
      <c r="N3278" s="20"/>
    </row>
    <row r="3279" spans="1:14" x14ac:dyDescent="0.35">
      <c r="A3279" s="214" t="s">
        <v>2657</v>
      </c>
      <c r="B3279" s="214">
        <v>102599</v>
      </c>
      <c r="C3279" s="133" t="s">
        <v>6197</v>
      </c>
      <c r="D3279" s="133" t="s">
        <v>5904</v>
      </c>
      <c r="E3279" s="133" t="s">
        <v>5907</v>
      </c>
      <c r="F3279" s="133" t="s">
        <v>5910</v>
      </c>
      <c r="G3279" s="133">
        <v>58</v>
      </c>
      <c r="H3279" s="133">
        <v>70</v>
      </c>
      <c r="I3279" s="20"/>
      <c r="J3279" s="20"/>
      <c r="K3279" s="20"/>
      <c r="L3279" s="20"/>
      <c r="M3279" s="20"/>
      <c r="N3279" s="20"/>
    </row>
    <row r="3280" spans="1:14" x14ac:dyDescent="0.35">
      <c r="A3280" s="214" t="s">
        <v>2657</v>
      </c>
      <c r="B3280" s="214">
        <v>102609</v>
      </c>
      <c r="C3280" s="133" t="s">
        <v>2658</v>
      </c>
      <c r="D3280" s="133" t="s">
        <v>5901</v>
      </c>
      <c r="E3280" s="133" t="s">
        <v>5902</v>
      </c>
      <c r="F3280" s="133" t="s">
        <v>5903</v>
      </c>
      <c r="G3280" s="133">
        <v>0</v>
      </c>
      <c r="H3280" s="133">
        <v>0</v>
      </c>
      <c r="I3280" s="20"/>
      <c r="J3280" s="20"/>
      <c r="K3280" s="20"/>
      <c r="L3280" s="20"/>
      <c r="M3280" s="20"/>
      <c r="N3280" s="20"/>
    </row>
    <row r="3281" spans="1:14" x14ac:dyDescent="0.35">
      <c r="A3281" s="214" t="s">
        <v>2657</v>
      </c>
      <c r="B3281" s="214">
        <v>102610</v>
      </c>
      <c r="C3281" s="133" t="s">
        <v>6583</v>
      </c>
      <c r="D3281" s="133" t="s">
        <v>5905</v>
      </c>
      <c r="E3281" s="133" t="s">
        <v>5902</v>
      </c>
      <c r="F3281" s="133" t="s">
        <v>5903</v>
      </c>
      <c r="G3281" s="133">
        <v>0</v>
      </c>
      <c r="H3281" s="133">
        <v>0</v>
      </c>
      <c r="I3281" s="20"/>
      <c r="J3281" s="20"/>
      <c r="K3281" s="20"/>
      <c r="L3281" s="20"/>
      <c r="M3281" s="20"/>
      <c r="N3281" s="20"/>
    </row>
    <row r="3282" spans="1:14" x14ac:dyDescent="0.35">
      <c r="A3282" s="214" t="s">
        <v>2657</v>
      </c>
      <c r="B3282" s="214">
        <v>102611</v>
      </c>
      <c r="C3282" s="133" t="s">
        <v>2659</v>
      </c>
      <c r="D3282" s="133" t="s">
        <v>5904</v>
      </c>
      <c r="E3282" s="133" t="s">
        <v>5902</v>
      </c>
      <c r="F3282" s="133" t="s">
        <v>5903</v>
      </c>
      <c r="G3282" s="133">
        <v>0</v>
      </c>
      <c r="H3282" s="133">
        <v>0</v>
      </c>
      <c r="I3282" s="20"/>
      <c r="J3282" s="20"/>
      <c r="K3282" s="20"/>
      <c r="L3282" s="20"/>
      <c r="M3282" s="20"/>
      <c r="N3282" s="20"/>
    </row>
    <row r="3283" spans="1:14" x14ac:dyDescent="0.35">
      <c r="A3283" s="214" t="s">
        <v>2657</v>
      </c>
      <c r="B3283" s="214">
        <v>102612</v>
      </c>
      <c r="C3283" s="133" t="s">
        <v>2660</v>
      </c>
      <c r="D3283" s="133" t="s">
        <v>5905</v>
      </c>
      <c r="E3283" s="133" t="s">
        <v>5902</v>
      </c>
      <c r="F3283" s="133" t="s">
        <v>5903</v>
      </c>
      <c r="G3283" s="133">
        <v>0</v>
      </c>
      <c r="H3283" s="133">
        <v>0</v>
      </c>
      <c r="I3283" s="20"/>
      <c r="J3283" s="20"/>
      <c r="K3283" s="20"/>
      <c r="L3283" s="20"/>
      <c r="M3283" s="20"/>
      <c r="N3283" s="20"/>
    </row>
    <row r="3284" spans="1:14" x14ac:dyDescent="0.35">
      <c r="A3284" s="214" t="s">
        <v>2657</v>
      </c>
      <c r="B3284" s="214">
        <v>102615</v>
      </c>
      <c r="C3284" s="133" t="s">
        <v>2661</v>
      </c>
      <c r="D3284" s="133" t="s">
        <v>5901</v>
      </c>
      <c r="E3284" s="133" t="s">
        <v>5902</v>
      </c>
      <c r="F3284" s="133" t="s">
        <v>5903</v>
      </c>
      <c r="G3284" s="133">
        <v>0</v>
      </c>
      <c r="H3284" s="133">
        <v>0</v>
      </c>
      <c r="I3284" s="20"/>
      <c r="J3284" s="20"/>
      <c r="K3284" s="20"/>
      <c r="L3284" s="20"/>
      <c r="M3284" s="20"/>
      <c r="N3284" s="20"/>
    </row>
    <row r="3285" spans="1:14" x14ac:dyDescent="0.35">
      <c r="A3285" s="214" t="s">
        <v>2657</v>
      </c>
      <c r="B3285" s="214">
        <v>102616</v>
      </c>
      <c r="C3285" s="133" t="s">
        <v>2662</v>
      </c>
      <c r="D3285" s="133" t="s">
        <v>5904</v>
      </c>
      <c r="E3285" s="133" t="s">
        <v>5902</v>
      </c>
      <c r="F3285" s="133" t="s">
        <v>5903</v>
      </c>
      <c r="G3285" s="133">
        <v>0</v>
      </c>
      <c r="H3285" s="133">
        <v>0</v>
      </c>
      <c r="I3285" s="20"/>
      <c r="J3285" s="20"/>
      <c r="K3285" s="20"/>
      <c r="L3285" s="20"/>
      <c r="M3285" s="20"/>
      <c r="N3285" s="20"/>
    </row>
    <row r="3286" spans="1:14" x14ac:dyDescent="0.35">
      <c r="A3286" s="214" t="s">
        <v>2657</v>
      </c>
      <c r="B3286" s="214">
        <v>102617</v>
      </c>
      <c r="C3286" s="133" t="s">
        <v>2663</v>
      </c>
      <c r="D3286" s="133" t="s">
        <v>5904</v>
      </c>
      <c r="E3286" s="133" t="s">
        <v>5902</v>
      </c>
      <c r="F3286" s="133" t="s">
        <v>5903</v>
      </c>
      <c r="G3286" s="133">
        <v>0</v>
      </c>
      <c r="H3286" s="133">
        <v>0</v>
      </c>
      <c r="I3286" s="20"/>
      <c r="J3286" s="20"/>
      <c r="K3286" s="20"/>
      <c r="L3286" s="20"/>
      <c r="M3286" s="20"/>
      <c r="N3286" s="20"/>
    </row>
    <row r="3287" spans="1:14" x14ac:dyDescent="0.35">
      <c r="A3287" s="214" t="s">
        <v>2657</v>
      </c>
      <c r="B3287" s="214">
        <v>102618</v>
      </c>
      <c r="C3287" s="133" t="s">
        <v>2664</v>
      </c>
      <c r="D3287" s="133" t="s">
        <v>5904</v>
      </c>
      <c r="E3287" s="133" t="s">
        <v>5902</v>
      </c>
      <c r="F3287" s="133" t="s">
        <v>5903</v>
      </c>
      <c r="G3287" s="133">
        <v>0</v>
      </c>
      <c r="H3287" s="133">
        <v>0</v>
      </c>
      <c r="I3287" s="20"/>
      <c r="J3287" s="20"/>
      <c r="K3287" s="20"/>
      <c r="L3287" s="20"/>
      <c r="M3287" s="20"/>
      <c r="N3287" s="20"/>
    </row>
    <row r="3288" spans="1:14" x14ac:dyDescent="0.35">
      <c r="A3288" s="214" t="s">
        <v>2657</v>
      </c>
      <c r="B3288" s="214">
        <v>102619</v>
      </c>
      <c r="C3288" s="133" t="s">
        <v>2665</v>
      </c>
      <c r="D3288" s="133" t="s">
        <v>5904</v>
      </c>
      <c r="E3288" s="133" t="s">
        <v>5902</v>
      </c>
      <c r="F3288" s="133" t="s">
        <v>5903</v>
      </c>
      <c r="G3288" s="133">
        <v>0</v>
      </c>
      <c r="H3288" s="133">
        <v>0</v>
      </c>
      <c r="I3288" s="20"/>
      <c r="J3288" s="20"/>
      <c r="K3288" s="20"/>
      <c r="L3288" s="20"/>
      <c r="M3288" s="20"/>
      <c r="N3288" s="20"/>
    </row>
    <row r="3289" spans="1:14" x14ac:dyDescent="0.35">
      <c r="A3289" s="214" t="s">
        <v>2657</v>
      </c>
      <c r="B3289" s="214">
        <v>102620</v>
      </c>
      <c r="C3289" s="133" t="s">
        <v>2666</v>
      </c>
      <c r="D3289" s="133" t="s">
        <v>5904</v>
      </c>
      <c r="E3289" s="133" t="s">
        <v>5902</v>
      </c>
      <c r="F3289" s="133" t="s">
        <v>5903</v>
      </c>
      <c r="G3289" s="133">
        <v>0</v>
      </c>
      <c r="H3289" s="133">
        <v>0</v>
      </c>
      <c r="I3289" s="20"/>
      <c r="J3289" s="20"/>
      <c r="K3289" s="20"/>
      <c r="L3289" s="20"/>
      <c r="M3289" s="20"/>
      <c r="N3289" s="20"/>
    </row>
    <row r="3290" spans="1:14" x14ac:dyDescent="0.35">
      <c r="A3290" s="214" t="s">
        <v>2657</v>
      </c>
      <c r="B3290" s="214">
        <v>131351</v>
      </c>
      <c r="C3290" s="133" t="s">
        <v>2667</v>
      </c>
      <c r="D3290" s="133" t="s">
        <v>5904</v>
      </c>
      <c r="E3290" s="133" t="s">
        <v>5902</v>
      </c>
      <c r="F3290" s="133" t="s">
        <v>5903</v>
      </c>
      <c r="G3290" s="133">
        <v>0</v>
      </c>
      <c r="H3290" s="133">
        <v>0</v>
      </c>
      <c r="I3290" s="20"/>
      <c r="J3290" s="20"/>
      <c r="K3290" s="20"/>
      <c r="L3290" s="20"/>
      <c r="M3290" s="20"/>
      <c r="N3290" s="20"/>
    </row>
    <row r="3291" spans="1:14" x14ac:dyDescent="0.35">
      <c r="A3291" s="214" t="s">
        <v>2657</v>
      </c>
      <c r="B3291" s="214">
        <v>136615</v>
      </c>
      <c r="C3291" s="133" t="s">
        <v>2668</v>
      </c>
      <c r="D3291" s="133" t="s">
        <v>5901</v>
      </c>
      <c r="E3291" s="133" t="s">
        <v>5907</v>
      </c>
      <c r="F3291" s="133" t="s">
        <v>5917</v>
      </c>
      <c r="G3291" s="133">
        <v>180</v>
      </c>
      <c r="H3291" s="133">
        <v>0</v>
      </c>
      <c r="I3291" s="20"/>
      <c r="J3291" s="20"/>
      <c r="K3291" s="20"/>
      <c r="L3291" s="20"/>
      <c r="M3291" s="20"/>
      <c r="N3291" s="20"/>
    </row>
    <row r="3292" spans="1:14" x14ac:dyDescent="0.35">
      <c r="A3292" s="214" t="s">
        <v>2657</v>
      </c>
      <c r="B3292" s="214">
        <v>136910</v>
      </c>
      <c r="C3292" s="133" t="s">
        <v>2669</v>
      </c>
      <c r="D3292" s="133" t="s">
        <v>5905</v>
      </c>
      <c r="E3292" s="133" t="s">
        <v>5907</v>
      </c>
      <c r="F3292" s="133" t="s">
        <v>5917</v>
      </c>
      <c r="G3292" s="133">
        <v>0</v>
      </c>
      <c r="H3292" s="133">
        <v>185</v>
      </c>
      <c r="I3292" s="20"/>
      <c r="J3292" s="20"/>
      <c r="K3292" s="20"/>
      <c r="L3292" s="20"/>
      <c r="M3292" s="20"/>
      <c r="N3292" s="20"/>
    </row>
    <row r="3293" spans="1:14" x14ac:dyDescent="0.35">
      <c r="A3293" s="214" t="s">
        <v>2657</v>
      </c>
      <c r="B3293" s="214">
        <v>137060</v>
      </c>
      <c r="C3293" s="133" t="s">
        <v>2670</v>
      </c>
      <c r="D3293" s="133" t="s">
        <v>5901</v>
      </c>
      <c r="E3293" s="133" t="s">
        <v>5907</v>
      </c>
      <c r="F3293" s="133" t="s">
        <v>5917</v>
      </c>
      <c r="G3293" s="133">
        <v>239</v>
      </c>
      <c r="H3293" s="133">
        <v>0</v>
      </c>
      <c r="I3293" s="20"/>
      <c r="J3293" s="20"/>
      <c r="K3293" s="20"/>
      <c r="L3293" s="20"/>
      <c r="M3293" s="20"/>
      <c r="N3293" s="20"/>
    </row>
    <row r="3294" spans="1:14" x14ac:dyDescent="0.35">
      <c r="A3294" s="214" t="s">
        <v>2657</v>
      </c>
      <c r="B3294" s="214">
        <v>137299</v>
      </c>
      <c r="C3294" s="133" t="s">
        <v>2671</v>
      </c>
      <c r="D3294" s="133" t="s">
        <v>5905</v>
      </c>
      <c r="E3294" s="133" t="s">
        <v>5907</v>
      </c>
      <c r="F3294" s="133" t="s">
        <v>5917</v>
      </c>
      <c r="G3294" s="133">
        <v>0</v>
      </c>
      <c r="H3294" s="133">
        <v>161</v>
      </c>
      <c r="I3294" s="20"/>
      <c r="J3294" s="20"/>
      <c r="K3294" s="20"/>
      <c r="L3294" s="20"/>
      <c r="M3294" s="20"/>
      <c r="N3294" s="20"/>
    </row>
    <row r="3295" spans="1:14" x14ac:dyDescent="0.35">
      <c r="A3295" s="214" t="s">
        <v>2657</v>
      </c>
      <c r="B3295" s="214">
        <v>137678</v>
      </c>
      <c r="C3295" s="133" t="s">
        <v>2672</v>
      </c>
      <c r="D3295" s="133" t="s">
        <v>5904</v>
      </c>
      <c r="E3295" s="133" t="s">
        <v>5907</v>
      </c>
      <c r="F3295" s="133" t="s">
        <v>5917</v>
      </c>
      <c r="G3295" s="133">
        <v>74</v>
      </c>
      <c r="H3295" s="133">
        <v>140</v>
      </c>
      <c r="I3295" s="20"/>
      <c r="J3295" s="20"/>
      <c r="K3295" s="20"/>
      <c r="L3295" s="20"/>
      <c r="M3295" s="20"/>
      <c r="N3295" s="20"/>
    </row>
    <row r="3296" spans="1:14" x14ac:dyDescent="0.35">
      <c r="A3296" s="214" t="s">
        <v>2657</v>
      </c>
      <c r="B3296" s="214">
        <v>137848</v>
      </c>
      <c r="C3296" s="133" t="s">
        <v>2673</v>
      </c>
      <c r="D3296" s="133" t="s">
        <v>5901</v>
      </c>
      <c r="E3296" s="133" t="s">
        <v>5907</v>
      </c>
      <c r="F3296" s="133" t="s">
        <v>5917</v>
      </c>
      <c r="G3296" s="133">
        <v>241</v>
      </c>
      <c r="H3296" s="133">
        <v>0</v>
      </c>
      <c r="I3296" s="20"/>
      <c r="J3296" s="20"/>
      <c r="K3296" s="20"/>
      <c r="L3296" s="20"/>
      <c r="M3296" s="20"/>
      <c r="N3296" s="20"/>
    </row>
    <row r="3297" spans="1:14" x14ac:dyDescent="0.35">
      <c r="A3297" s="214" t="s">
        <v>2657</v>
      </c>
      <c r="B3297" s="214">
        <v>137859</v>
      </c>
      <c r="C3297" s="133" t="s">
        <v>2674</v>
      </c>
      <c r="D3297" s="133" t="s">
        <v>5905</v>
      </c>
      <c r="E3297" s="133" t="s">
        <v>5907</v>
      </c>
      <c r="F3297" s="133" t="s">
        <v>5917</v>
      </c>
      <c r="G3297" s="133">
        <v>0</v>
      </c>
      <c r="H3297" s="133">
        <v>180</v>
      </c>
      <c r="I3297" s="20"/>
      <c r="J3297" s="20"/>
      <c r="K3297" s="20"/>
      <c r="L3297" s="20"/>
      <c r="M3297" s="20"/>
      <c r="N3297" s="20"/>
    </row>
    <row r="3298" spans="1:14" x14ac:dyDescent="0.35">
      <c r="A3298" s="214" t="s">
        <v>2657</v>
      </c>
      <c r="B3298" s="214">
        <v>137917</v>
      </c>
      <c r="C3298" s="133" t="s">
        <v>2675</v>
      </c>
      <c r="D3298" s="133" t="s">
        <v>5905</v>
      </c>
      <c r="E3298" s="133" t="s">
        <v>5907</v>
      </c>
      <c r="F3298" s="133" t="s">
        <v>5917</v>
      </c>
      <c r="G3298" s="133">
        <v>0</v>
      </c>
      <c r="H3298" s="133">
        <v>109</v>
      </c>
      <c r="I3298" s="20"/>
      <c r="J3298" s="20"/>
      <c r="K3298" s="20"/>
      <c r="L3298" s="20"/>
      <c r="M3298" s="20"/>
      <c r="N3298" s="20"/>
    </row>
    <row r="3299" spans="1:14" x14ac:dyDescent="0.35">
      <c r="A3299" s="214" t="s">
        <v>2657</v>
      </c>
      <c r="B3299" s="214">
        <v>138459</v>
      </c>
      <c r="C3299" s="133" t="s">
        <v>2676</v>
      </c>
      <c r="D3299" s="133" t="s">
        <v>5901</v>
      </c>
      <c r="E3299" s="133" t="s">
        <v>5907</v>
      </c>
      <c r="F3299" s="133" t="s">
        <v>5917</v>
      </c>
      <c r="G3299" s="133">
        <v>150</v>
      </c>
      <c r="H3299" s="133">
        <v>0</v>
      </c>
      <c r="I3299" s="20"/>
      <c r="J3299" s="20"/>
      <c r="K3299" s="20"/>
      <c r="L3299" s="20"/>
      <c r="M3299" s="20"/>
      <c r="N3299" s="20"/>
    </row>
    <row r="3300" spans="1:14" x14ac:dyDescent="0.35">
      <c r="A3300" s="214" t="s">
        <v>2657</v>
      </c>
      <c r="B3300" s="214">
        <v>141862</v>
      </c>
      <c r="C3300" s="133" t="s">
        <v>2677</v>
      </c>
      <c r="D3300" s="133" t="s">
        <v>5904</v>
      </c>
      <c r="E3300" s="133" t="s">
        <v>5907</v>
      </c>
      <c r="F3300" s="133" t="s">
        <v>5916</v>
      </c>
      <c r="G3300" s="133">
        <v>93</v>
      </c>
      <c r="H3300" s="133">
        <v>117</v>
      </c>
      <c r="I3300" s="20"/>
      <c r="J3300" s="20"/>
      <c r="K3300" s="20"/>
      <c r="L3300" s="20"/>
      <c r="M3300" s="20"/>
      <c r="N3300" s="20"/>
    </row>
    <row r="3301" spans="1:14" x14ac:dyDescent="0.35">
      <c r="A3301" s="214" t="s">
        <v>2657</v>
      </c>
      <c r="B3301" s="214">
        <v>142687</v>
      </c>
      <c r="C3301" s="133" t="s">
        <v>2678</v>
      </c>
      <c r="D3301" s="133" t="s">
        <v>5904</v>
      </c>
      <c r="E3301" s="133" t="s">
        <v>5912</v>
      </c>
      <c r="F3301" s="133" t="s">
        <v>5920</v>
      </c>
      <c r="G3301" s="133">
        <v>4</v>
      </c>
      <c r="H3301" s="133">
        <v>5</v>
      </c>
      <c r="I3301" s="20"/>
      <c r="J3301" s="20"/>
      <c r="K3301" s="20"/>
      <c r="L3301" s="20"/>
      <c r="M3301" s="20"/>
      <c r="N3301" s="20"/>
    </row>
    <row r="3302" spans="1:14" x14ac:dyDescent="0.35">
      <c r="A3302" s="214" t="s">
        <v>2657</v>
      </c>
      <c r="B3302" s="214">
        <v>142698</v>
      </c>
      <c r="C3302" s="133" t="s">
        <v>2679</v>
      </c>
      <c r="D3302" s="133" t="s">
        <v>5904</v>
      </c>
      <c r="E3302" s="133" t="s">
        <v>5912</v>
      </c>
      <c r="F3302" s="133" t="s">
        <v>5920</v>
      </c>
      <c r="G3302" s="133">
        <v>2</v>
      </c>
      <c r="H3302" s="133">
        <v>7</v>
      </c>
      <c r="I3302" s="20"/>
      <c r="J3302" s="20"/>
      <c r="K3302" s="20"/>
      <c r="L3302" s="20"/>
      <c r="M3302" s="20"/>
      <c r="N3302" s="20"/>
    </row>
    <row r="3303" spans="1:14" x14ac:dyDescent="0.35">
      <c r="A3303" s="214" t="s">
        <v>2657</v>
      </c>
      <c r="B3303" s="214">
        <v>142740</v>
      </c>
      <c r="C3303" s="133" t="s">
        <v>2423</v>
      </c>
      <c r="D3303" s="133" t="s">
        <v>5904</v>
      </c>
      <c r="E3303" s="133" t="s">
        <v>5912</v>
      </c>
      <c r="F3303" s="133" t="s">
        <v>5920</v>
      </c>
      <c r="G3303" s="133">
        <v>11</v>
      </c>
      <c r="H3303" s="133">
        <v>16</v>
      </c>
      <c r="I3303" s="20"/>
      <c r="J3303" s="20"/>
      <c r="K3303" s="20"/>
      <c r="L3303" s="20"/>
      <c r="M3303" s="20"/>
      <c r="N3303" s="20"/>
    </row>
    <row r="3304" spans="1:14" x14ac:dyDescent="0.35">
      <c r="A3304" s="214" t="s">
        <v>2657</v>
      </c>
      <c r="B3304" s="214">
        <v>147455</v>
      </c>
      <c r="C3304" s="133" t="s">
        <v>6584</v>
      </c>
      <c r="D3304" s="133" t="s">
        <v>5904</v>
      </c>
      <c r="E3304" s="133" t="s">
        <v>5902</v>
      </c>
      <c r="F3304" s="133" t="s">
        <v>5903</v>
      </c>
      <c r="G3304" s="133">
        <v>0</v>
      </c>
      <c r="H3304" s="133">
        <v>0</v>
      </c>
      <c r="I3304" s="20"/>
      <c r="J3304" s="20"/>
      <c r="K3304" s="20"/>
      <c r="L3304" s="20"/>
      <c r="M3304" s="20"/>
      <c r="N3304" s="20"/>
    </row>
    <row r="3305" spans="1:14" x14ac:dyDescent="0.35">
      <c r="A3305" s="214" t="s">
        <v>2657</v>
      </c>
      <c r="B3305" s="214">
        <v>147908</v>
      </c>
      <c r="C3305" s="133" t="s">
        <v>7134</v>
      </c>
      <c r="D3305" s="133" t="s">
        <v>5904</v>
      </c>
      <c r="E3305" s="133" t="s">
        <v>5902</v>
      </c>
      <c r="F3305" s="133" t="s">
        <v>5903</v>
      </c>
      <c r="G3305" s="133">
        <v>0</v>
      </c>
      <c r="H3305" s="133">
        <v>0</v>
      </c>
      <c r="I3305" s="20"/>
      <c r="J3305" s="20"/>
      <c r="K3305" s="20"/>
      <c r="L3305" s="20"/>
      <c r="M3305" s="20"/>
      <c r="N3305" s="20"/>
    </row>
    <row r="3306" spans="1:14" x14ac:dyDescent="0.35">
      <c r="A3306" s="214" t="s">
        <v>2680</v>
      </c>
      <c r="B3306" s="214">
        <v>107756</v>
      </c>
      <c r="C3306" s="133" t="s">
        <v>2681</v>
      </c>
      <c r="D3306" s="133" t="s">
        <v>5904</v>
      </c>
      <c r="E3306" s="133" t="s">
        <v>5907</v>
      </c>
      <c r="F3306" s="133" t="s">
        <v>5910</v>
      </c>
      <c r="G3306" s="133">
        <v>65</v>
      </c>
      <c r="H3306" s="133">
        <v>89</v>
      </c>
      <c r="I3306" s="20"/>
      <c r="J3306" s="20"/>
      <c r="K3306" s="20"/>
      <c r="L3306" s="20"/>
      <c r="M3306" s="20"/>
      <c r="N3306" s="20"/>
    </row>
    <row r="3307" spans="1:14" x14ac:dyDescent="0.35">
      <c r="A3307" s="214" t="s">
        <v>2680</v>
      </c>
      <c r="B3307" s="214">
        <v>107761</v>
      </c>
      <c r="C3307" s="133" t="s">
        <v>2682</v>
      </c>
      <c r="D3307" s="133" t="s">
        <v>5904</v>
      </c>
      <c r="E3307" s="133" t="s">
        <v>5907</v>
      </c>
      <c r="F3307" s="133" t="s">
        <v>5910</v>
      </c>
      <c r="G3307" s="133">
        <v>66</v>
      </c>
      <c r="H3307" s="133">
        <v>61</v>
      </c>
      <c r="I3307" s="20"/>
      <c r="J3307" s="20"/>
      <c r="K3307" s="20"/>
      <c r="L3307" s="20"/>
      <c r="M3307" s="20"/>
      <c r="N3307" s="20"/>
    </row>
    <row r="3308" spans="1:14" x14ac:dyDescent="0.35">
      <c r="A3308" s="214" t="s">
        <v>2680</v>
      </c>
      <c r="B3308" s="214">
        <v>107769</v>
      </c>
      <c r="C3308" s="133" t="s">
        <v>2684</v>
      </c>
      <c r="D3308" s="133" t="s">
        <v>5904</v>
      </c>
      <c r="E3308" s="133" t="s">
        <v>5907</v>
      </c>
      <c r="F3308" s="133" t="s">
        <v>5910</v>
      </c>
      <c r="G3308" s="133">
        <v>125</v>
      </c>
      <c r="H3308" s="133">
        <v>135</v>
      </c>
      <c r="I3308" s="20"/>
      <c r="J3308" s="20"/>
      <c r="K3308" s="20"/>
      <c r="L3308" s="20"/>
      <c r="M3308" s="20"/>
      <c r="N3308" s="20"/>
    </row>
    <row r="3309" spans="1:14" x14ac:dyDescent="0.35">
      <c r="A3309" s="214" t="s">
        <v>2680</v>
      </c>
      <c r="B3309" s="214">
        <v>107775</v>
      </c>
      <c r="C3309" s="133" t="s">
        <v>2685</v>
      </c>
      <c r="D3309" s="133" t="s">
        <v>5904</v>
      </c>
      <c r="E3309" s="133" t="s">
        <v>5907</v>
      </c>
      <c r="F3309" s="133" t="s">
        <v>5924</v>
      </c>
      <c r="G3309" s="133">
        <v>76</v>
      </c>
      <c r="H3309" s="133">
        <v>120</v>
      </c>
      <c r="I3309" s="20"/>
      <c r="J3309" s="20"/>
      <c r="K3309" s="20"/>
      <c r="L3309" s="20"/>
      <c r="M3309" s="20"/>
      <c r="N3309" s="20"/>
    </row>
    <row r="3310" spans="1:14" x14ac:dyDescent="0.35">
      <c r="A3310" s="214" t="s">
        <v>2680</v>
      </c>
      <c r="B3310" s="214">
        <v>107778</v>
      </c>
      <c r="C3310" s="133" t="s">
        <v>2686</v>
      </c>
      <c r="D3310" s="133" t="s">
        <v>5904</v>
      </c>
      <c r="E3310" s="133" t="s">
        <v>5907</v>
      </c>
      <c r="F3310" s="133" t="s">
        <v>5924</v>
      </c>
      <c r="G3310" s="133">
        <v>88</v>
      </c>
      <c r="H3310" s="133">
        <v>103</v>
      </c>
      <c r="I3310" s="20"/>
      <c r="J3310" s="20"/>
      <c r="K3310" s="20"/>
      <c r="L3310" s="20"/>
      <c r="M3310" s="20"/>
      <c r="N3310" s="20"/>
    </row>
    <row r="3311" spans="1:14" x14ac:dyDescent="0.35">
      <c r="A3311" s="214" t="s">
        <v>2680</v>
      </c>
      <c r="B3311" s="214">
        <v>107780</v>
      </c>
      <c r="C3311" s="133" t="s">
        <v>2687</v>
      </c>
      <c r="D3311" s="133" t="s">
        <v>5904</v>
      </c>
      <c r="E3311" s="133" t="s">
        <v>5907</v>
      </c>
      <c r="F3311" s="133" t="s">
        <v>5918</v>
      </c>
      <c r="G3311" s="133">
        <v>110</v>
      </c>
      <c r="H3311" s="133">
        <v>139</v>
      </c>
      <c r="I3311" s="20"/>
      <c r="J3311" s="20"/>
      <c r="K3311" s="20"/>
      <c r="L3311" s="20"/>
      <c r="M3311" s="20"/>
      <c r="N3311" s="20"/>
    </row>
    <row r="3312" spans="1:14" x14ac:dyDescent="0.35">
      <c r="A3312" s="214" t="s">
        <v>2680</v>
      </c>
      <c r="B3312" s="214">
        <v>107782</v>
      </c>
      <c r="C3312" s="133" t="s">
        <v>2688</v>
      </c>
      <c r="D3312" s="133" t="s">
        <v>5904</v>
      </c>
      <c r="E3312" s="133" t="s">
        <v>5907</v>
      </c>
      <c r="F3312" s="133" t="s">
        <v>5911</v>
      </c>
      <c r="G3312" s="133">
        <v>82</v>
      </c>
      <c r="H3312" s="133">
        <v>97</v>
      </c>
      <c r="I3312" s="20"/>
      <c r="J3312" s="20"/>
      <c r="K3312" s="20"/>
      <c r="L3312" s="20"/>
      <c r="M3312" s="20"/>
      <c r="N3312" s="20"/>
    </row>
    <row r="3313" spans="1:14" x14ac:dyDescent="0.35">
      <c r="A3313" s="214" t="s">
        <v>2680</v>
      </c>
      <c r="B3313" s="214">
        <v>107786</v>
      </c>
      <c r="C3313" s="133" t="s">
        <v>2689</v>
      </c>
      <c r="D3313" s="133" t="s">
        <v>5904</v>
      </c>
      <c r="E3313" s="133" t="s">
        <v>5902</v>
      </c>
      <c r="F3313" s="133" t="s">
        <v>5903</v>
      </c>
      <c r="G3313" s="133">
        <v>0</v>
      </c>
      <c r="H3313" s="133">
        <v>0</v>
      </c>
      <c r="I3313" s="20"/>
      <c r="J3313" s="20"/>
      <c r="K3313" s="20"/>
      <c r="L3313" s="20"/>
      <c r="M3313" s="20"/>
      <c r="N3313" s="20"/>
    </row>
    <row r="3314" spans="1:14" x14ac:dyDescent="0.35">
      <c r="A3314" s="214" t="s">
        <v>2680</v>
      </c>
      <c r="B3314" s="214">
        <v>107787</v>
      </c>
      <c r="C3314" s="133" t="s">
        <v>2690</v>
      </c>
      <c r="D3314" s="133" t="s">
        <v>5904</v>
      </c>
      <c r="E3314" s="133" t="s">
        <v>5902</v>
      </c>
      <c r="F3314" s="133" t="s">
        <v>5903</v>
      </c>
      <c r="G3314" s="133">
        <v>0</v>
      </c>
      <c r="H3314" s="133">
        <v>0</v>
      </c>
      <c r="I3314" s="20"/>
      <c r="J3314" s="20"/>
      <c r="K3314" s="20"/>
      <c r="L3314" s="20"/>
      <c r="M3314" s="20"/>
      <c r="N3314" s="20"/>
    </row>
    <row r="3315" spans="1:14" x14ac:dyDescent="0.35">
      <c r="A3315" s="214" t="s">
        <v>2680</v>
      </c>
      <c r="B3315" s="214">
        <v>107791</v>
      </c>
      <c r="C3315" s="133" t="s">
        <v>2691</v>
      </c>
      <c r="D3315" s="133" t="s">
        <v>5905</v>
      </c>
      <c r="E3315" s="133" t="s">
        <v>5902</v>
      </c>
      <c r="F3315" s="133" t="s">
        <v>5903</v>
      </c>
      <c r="G3315" s="133">
        <v>0</v>
      </c>
      <c r="H3315" s="133">
        <v>0</v>
      </c>
      <c r="I3315" s="20"/>
      <c r="J3315" s="20"/>
      <c r="K3315" s="20"/>
      <c r="L3315" s="20"/>
      <c r="M3315" s="20"/>
      <c r="N3315" s="20"/>
    </row>
    <row r="3316" spans="1:14" x14ac:dyDescent="0.35">
      <c r="A3316" s="214" t="s">
        <v>2680</v>
      </c>
      <c r="B3316" s="214">
        <v>107794</v>
      </c>
      <c r="C3316" s="133" t="s">
        <v>2692</v>
      </c>
      <c r="D3316" s="133" t="s">
        <v>5901</v>
      </c>
      <c r="E3316" s="133" t="s">
        <v>5902</v>
      </c>
      <c r="F3316" s="133" t="s">
        <v>5903</v>
      </c>
      <c r="G3316" s="133">
        <v>0</v>
      </c>
      <c r="H3316" s="133">
        <v>0</v>
      </c>
      <c r="I3316" s="20"/>
      <c r="J3316" s="20"/>
      <c r="K3316" s="20"/>
      <c r="L3316" s="20"/>
      <c r="M3316" s="20"/>
      <c r="N3316" s="20"/>
    </row>
    <row r="3317" spans="1:14" x14ac:dyDescent="0.35">
      <c r="A3317" s="214" t="s">
        <v>2680</v>
      </c>
      <c r="B3317" s="214">
        <v>107795</v>
      </c>
      <c r="C3317" s="133" t="s">
        <v>2693</v>
      </c>
      <c r="D3317" s="133" t="s">
        <v>5904</v>
      </c>
      <c r="E3317" s="133" t="s">
        <v>5902</v>
      </c>
      <c r="F3317" s="133" t="s">
        <v>5903</v>
      </c>
      <c r="G3317" s="133">
        <v>0</v>
      </c>
      <c r="H3317" s="133">
        <v>0</v>
      </c>
      <c r="I3317" s="20"/>
      <c r="J3317" s="20"/>
      <c r="K3317" s="20"/>
      <c r="L3317" s="20"/>
      <c r="M3317" s="20"/>
      <c r="N3317" s="20"/>
    </row>
    <row r="3318" spans="1:14" x14ac:dyDescent="0.35">
      <c r="A3318" s="214" t="s">
        <v>2680</v>
      </c>
      <c r="B3318" s="214">
        <v>107796</v>
      </c>
      <c r="C3318" s="133" t="s">
        <v>2694</v>
      </c>
      <c r="D3318" s="133" t="s">
        <v>5904</v>
      </c>
      <c r="E3318" s="133" t="s">
        <v>5923</v>
      </c>
      <c r="F3318" s="133" t="s">
        <v>5923</v>
      </c>
      <c r="G3318" s="133">
        <v>0</v>
      </c>
      <c r="H3318" s="133">
        <v>1</v>
      </c>
      <c r="I3318" s="20"/>
      <c r="J3318" s="20"/>
      <c r="K3318" s="20"/>
      <c r="L3318" s="20"/>
      <c r="M3318" s="20"/>
      <c r="N3318" s="20"/>
    </row>
    <row r="3319" spans="1:14" x14ac:dyDescent="0.35">
      <c r="A3319" s="214" t="s">
        <v>2680</v>
      </c>
      <c r="B3319" s="214">
        <v>107797</v>
      </c>
      <c r="C3319" s="133" t="s">
        <v>2695</v>
      </c>
      <c r="D3319" s="133" t="s">
        <v>5904</v>
      </c>
      <c r="E3319" s="133" t="s">
        <v>5912</v>
      </c>
      <c r="F3319" s="133" t="s">
        <v>5915</v>
      </c>
      <c r="G3319" s="133">
        <v>2</v>
      </c>
      <c r="H3319" s="133">
        <v>9</v>
      </c>
      <c r="I3319" s="20"/>
      <c r="J3319" s="20"/>
      <c r="K3319" s="20"/>
      <c r="L3319" s="20"/>
      <c r="M3319" s="20"/>
      <c r="N3319" s="20"/>
    </row>
    <row r="3320" spans="1:14" x14ac:dyDescent="0.35">
      <c r="A3320" s="214" t="s">
        <v>2680</v>
      </c>
      <c r="B3320" s="214">
        <v>107799</v>
      </c>
      <c r="C3320" s="133" t="s">
        <v>2696</v>
      </c>
      <c r="D3320" s="133" t="s">
        <v>5904</v>
      </c>
      <c r="E3320" s="133" t="s">
        <v>5912</v>
      </c>
      <c r="F3320" s="133" t="s">
        <v>5915</v>
      </c>
      <c r="G3320" s="133">
        <v>6</v>
      </c>
      <c r="H3320" s="133">
        <v>9</v>
      </c>
      <c r="I3320" s="20"/>
      <c r="J3320" s="20"/>
      <c r="K3320" s="20"/>
      <c r="L3320" s="20"/>
      <c r="M3320" s="20"/>
      <c r="N3320" s="20"/>
    </row>
    <row r="3321" spans="1:14" x14ac:dyDescent="0.35">
      <c r="A3321" s="214" t="s">
        <v>2680</v>
      </c>
      <c r="B3321" s="214">
        <v>107801</v>
      </c>
      <c r="C3321" s="133" t="s">
        <v>1601</v>
      </c>
      <c r="D3321" s="133" t="s">
        <v>5904</v>
      </c>
      <c r="E3321" s="133" t="s">
        <v>5912</v>
      </c>
      <c r="F3321" s="133" t="s">
        <v>5915</v>
      </c>
      <c r="G3321" s="133">
        <v>4</v>
      </c>
      <c r="H3321" s="133">
        <v>18</v>
      </c>
      <c r="I3321" s="20"/>
      <c r="J3321" s="20"/>
      <c r="K3321" s="20"/>
      <c r="L3321" s="20"/>
      <c r="M3321" s="20"/>
      <c r="N3321" s="20"/>
    </row>
    <row r="3322" spans="1:14" x14ac:dyDescent="0.35">
      <c r="A3322" s="214" t="s">
        <v>2680</v>
      </c>
      <c r="B3322" s="214">
        <v>107802</v>
      </c>
      <c r="C3322" s="133" t="s">
        <v>2697</v>
      </c>
      <c r="D3322" s="133" t="s">
        <v>5904</v>
      </c>
      <c r="E3322" s="133" t="s">
        <v>5912</v>
      </c>
      <c r="F3322" s="133" t="s">
        <v>5913</v>
      </c>
      <c r="G3322" s="133">
        <v>2</v>
      </c>
      <c r="H3322" s="133">
        <v>4</v>
      </c>
      <c r="I3322" s="20"/>
      <c r="J3322" s="20"/>
      <c r="K3322" s="20"/>
      <c r="L3322" s="20"/>
      <c r="M3322" s="20"/>
      <c r="N3322" s="20"/>
    </row>
    <row r="3323" spans="1:14" x14ac:dyDescent="0.35">
      <c r="A3323" s="214" t="s">
        <v>2680</v>
      </c>
      <c r="B3323" s="214">
        <v>131131</v>
      </c>
      <c r="C3323" s="133" t="s">
        <v>2698</v>
      </c>
      <c r="D3323" s="133" t="s">
        <v>5904</v>
      </c>
      <c r="E3323" s="133" t="s">
        <v>5902</v>
      </c>
      <c r="F3323" s="133" t="s">
        <v>5903</v>
      </c>
      <c r="G3323" s="133">
        <v>0</v>
      </c>
      <c r="H3323" s="133">
        <v>0</v>
      </c>
      <c r="I3323" s="20"/>
      <c r="J3323" s="20"/>
      <c r="K3323" s="20"/>
      <c r="L3323" s="20"/>
      <c r="M3323" s="20"/>
      <c r="N3323" s="20"/>
    </row>
    <row r="3324" spans="1:14" x14ac:dyDescent="0.35">
      <c r="A3324" s="214" t="s">
        <v>2680</v>
      </c>
      <c r="B3324" s="214">
        <v>132099</v>
      </c>
      <c r="C3324" s="133" t="s">
        <v>2699</v>
      </c>
      <c r="D3324" s="133" t="s">
        <v>5904</v>
      </c>
      <c r="E3324" s="133" t="s">
        <v>5902</v>
      </c>
      <c r="F3324" s="133" t="s">
        <v>5903</v>
      </c>
      <c r="G3324" s="133">
        <v>0</v>
      </c>
      <c r="H3324" s="133">
        <v>0</v>
      </c>
      <c r="I3324" s="20"/>
      <c r="J3324" s="20"/>
      <c r="K3324" s="20"/>
      <c r="L3324" s="20"/>
      <c r="M3324" s="20"/>
      <c r="N3324" s="20"/>
    </row>
    <row r="3325" spans="1:14" x14ac:dyDescent="0.35">
      <c r="A3325" s="214" t="s">
        <v>2680</v>
      </c>
      <c r="B3325" s="214">
        <v>132732</v>
      </c>
      <c r="C3325" s="133" t="s">
        <v>2700</v>
      </c>
      <c r="D3325" s="133" t="s">
        <v>5904</v>
      </c>
      <c r="E3325" s="133" t="s">
        <v>5902</v>
      </c>
      <c r="F3325" s="133" t="s">
        <v>5903</v>
      </c>
      <c r="G3325" s="133">
        <v>0</v>
      </c>
      <c r="H3325" s="133">
        <v>0</v>
      </c>
      <c r="I3325" s="20"/>
      <c r="J3325" s="20"/>
      <c r="K3325" s="20"/>
      <c r="L3325" s="20"/>
      <c r="M3325" s="20"/>
      <c r="N3325" s="20"/>
    </row>
    <row r="3326" spans="1:14" x14ac:dyDescent="0.35">
      <c r="A3326" s="214" t="s">
        <v>2680</v>
      </c>
      <c r="B3326" s="214">
        <v>133425</v>
      </c>
      <c r="C3326" s="133" t="s">
        <v>2701</v>
      </c>
      <c r="D3326" s="133" t="s">
        <v>5904</v>
      </c>
      <c r="E3326" s="133" t="s">
        <v>5902</v>
      </c>
      <c r="F3326" s="133" t="s">
        <v>5903</v>
      </c>
      <c r="G3326" s="133">
        <v>0</v>
      </c>
      <c r="H3326" s="133">
        <v>0</v>
      </c>
      <c r="I3326" s="20"/>
      <c r="J3326" s="20"/>
      <c r="K3326" s="20"/>
      <c r="L3326" s="20"/>
      <c r="M3326" s="20"/>
      <c r="N3326" s="20"/>
    </row>
    <row r="3327" spans="1:14" x14ac:dyDescent="0.35">
      <c r="A3327" s="214" t="s">
        <v>2680</v>
      </c>
      <c r="B3327" s="214">
        <v>136283</v>
      </c>
      <c r="C3327" s="133" t="s">
        <v>2703</v>
      </c>
      <c r="D3327" s="133" t="s">
        <v>5904</v>
      </c>
      <c r="E3327" s="133" t="s">
        <v>5907</v>
      </c>
      <c r="F3327" s="133" t="s">
        <v>5917</v>
      </c>
      <c r="G3327" s="133">
        <v>97</v>
      </c>
      <c r="H3327" s="133">
        <v>115</v>
      </c>
      <c r="I3327" s="20"/>
      <c r="J3327" s="20"/>
      <c r="K3327" s="20"/>
      <c r="L3327" s="20"/>
      <c r="M3327" s="20"/>
      <c r="N3327" s="20"/>
    </row>
    <row r="3328" spans="1:14" x14ac:dyDescent="0.35">
      <c r="A3328" s="214" t="s">
        <v>2680</v>
      </c>
      <c r="B3328" s="214">
        <v>136502</v>
      </c>
      <c r="C3328" s="133" t="s">
        <v>2704</v>
      </c>
      <c r="D3328" s="133" t="s">
        <v>5904</v>
      </c>
      <c r="E3328" s="133" t="s">
        <v>5907</v>
      </c>
      <c r="F3328" s="133" t="s">
        <v>5924</v>
      </c>
      <c r="G3328" s="133">
        <v>103</v>
      </c>
      <c r="H3328" s="133">
        <v>106</v>
      </c>
      <c r="I3328" s="20"/>
      <c r="J3328" s="20"/>
      <c r="K3328" s="20"/>
      <c r="L3328" s="20"/>
      <c r="M3328" s="20"/>
      <c r="N3328" s="20"/>
    </row>
    <row r="3329" spans="1:14" x14ac:dyDescent="0.35">
      <c r="A3329" s="214" t="s">
        <v>2680</v>
      </c>
      <c r="B3329" s="214">
        <v>136674</v>
      </c>
      <c r="C3329" s="133" t="s">
        <v>6198</v>
      </c>
      <c r="D3329" s="133" t="s">
        <v>5904</v>
      </c>
      <c r="E3329" s="133" t="s">
        <v>5907</v>
      </c>
      <c r="F3329" s="133" t="s">
        <v>5917</v>
      </c>
      <c r="G3329" s="133">
        <v>113</v>
      </c>
      <c r="H3329" s="133">
        <v>121</v>
      </c>
      <c r="I3329" s="20"/>
      <c r="J3329" s="20"/>
      <c r="K3329" s="20"/>
      <c r="L3329" s="20"/>
      <c r="M3329" s="20"/>
      <c r="N3329" s="20"/>
    </row>
    <row r="3330" spans="1:14" x14ac:dyDescent="0.35">
      <c r="A3330" s="214" t="s">
        <v>2680</v>
      </c>
      <c r="B3330" s="214">
        <v>137352</v>
      </c>
      <c r="C3330" s="133" t="s">
        <v>7135</v>
      </c>
      <c r="D3330" s="133" t="s">
        <v>5904</v>
      </c>
      <c r="E3330" s="133" t="s">
        <v>5907</v>
      </c>
      <c r="F3330" s="133" t="s">
        <v>5917</v>
      </c>
      <c r="G3330" s="133">
        <v>0</v>
      </c>
      <c r="H3330" s="133">
        <v>0</v>
      </c>
      <c r="I3330" s="20"/>
      <c r="J3330" s="20"/>
      <c r="K3330" s="20"/>
      <c r="L3330" s="20"/>
      <c r="M3330" s="20"/>
      <c r="N3330" s="20"/>
    </row>
    <row r="3331" spans="1:14" x14ac:dyDescent="0.35">
      <c r="A3331" s="214" t="s">
        <v>2680</v>
      </c>
      <c r="B3331" s="214">
        <v>137424</v>
      </c>
      <c r="C3331" s="133" t="s">
        <v>2706</v>
      </c>
      <c r="D3331" s="133" t="s">
        <v>5901</v>
      </c>
      <c r="E3331" s="133" t="s">
        <v>5907</v>
      </c>
      <c r="F3331" s="133" t="s">
        <v>5917</v>
      </c>
      <c r="G3331" s="133">
        <v>232</v>
      </c>
      <c r="H3331" s="133">
        <v>0</v>
      </c>
      <c r="I3331" s="20"/>
      <c r="J3331" s="20"/>
      <c r="K3331" s="20"/>
      <c r="L3331" s="20"/>
      <c r="M3331" s="20"/>
      <c r="N3331" s="20"/>
    </row>
    <row r="3332" spans="1:14" x14ac:dyDescent="0.35">
      <c r="A3332" s="214" t="s">
        <v>2680</v>
      </c>
      <c r="B3332" s="214">
        <v>137487</v>
      </c>
      <c r="C3332" s="133" t="s">
        <v>2707</v>
      </c>
      <c r="D3332" s="133" t="s">
        <v>5904</v>
      </c>
      <c r="E3332" s="133" t="s">
        <v>5907</v>
      </c>
      <c r="F3332" s="133" t="s">
        <v>5916</v>
      </c>
      <c r="G3332" s="133">
        <v>64</v>
      </c>
      <c r="H3332" s="133">
        <v>95</v>
      </c>
      <c r="I3332" s="20"/>
      <c r="J3332" s="20"/>
      <c r="K3332" s="20"/>
      <c r="L3332" s="20"/>
      <c r="M3332" s="20"/>
      <c r="N3332" s="20"/>
    </row>
    <row r="3333" spans="1:14" x14ac:dyDescent="0.35">
      <c r="A3333" s="214" t="s">
        <v>2680</v>
      </c>
      <c r="B3333" s="214">
        <v>137500</v>
      </c>
      <c r="C3333" s="133" t="s">
        <v>2708</v>
      </c>
      <c r="D3333" s="133" t="s">
        <v>5904</v>
      </c>
      <c r="E3333" s="133" t="s">
        <v>5907</v>
      </c>
      <c r="F3333" s="133" t="s">
        <v>5917</v>
      </c>
      <c r="G3333" s="133">
        <v>102</v>
      </c>
      <c r="H3333" s="133">
        <v>98</v>
      </c>
      <c r="I3333" s="20"/>
      <c r="J3333" s="20"/>
      <c r="K3333" s="20"/>
      <c r="L3333" s="20"/>
      <c r="M3333" s="20"/>
      <c r="N3333" s="20"/>
    </row>
    <row r="3334" spans="1:14" x14ac:dyDescent="0.35">
      <c r="A3334" s="214" t="s">
        <v>2680</v>
      </c>
      <c r="B3334" s="214">
        <v>137869</v>
      </c>
      <c r="C3334" s="133" t="s">
        <v>2709</v>
      </c>
      <c r="D3334" s="133" t="s">
        <v>5904</v>
      </c>
      <c r="E3334" s="133" t="s">
        <v>5907</v>
      </c>
      <c r="F3334" s="133" t="s">
        <v>5917</v>
      </c>
      <c r="G3334" s="133">
        <v>134</v>
      </c>
      <c r="H3334" s="133">
        <v>152</v>
      </c>
      <c r="I3334" s="20"/>
      <c r="J3334" s="20"/>
      <c r="K3334" s="20"/>
      <c r="L3334" s="20"/>
      <c r="M3334" s="20"/>
      <c r="N3334" s="20"/>
    </row>
    <row r="3335" spans="1:14" x14ac:dyDescent="0.35">
      <c r="A3335" s="214" t="s">
        <v>2680</v>
      </c>
      <c r="B3335" s="214">
        <v>138111</v>
      </c>
      <c r="C3335" s="133" t="s">
        <v>2710</v>
      </c>
      <c r="D3335" s="133" t="s">
        <v>5904</v>
      </c>
      <c r="E3335" s="133" t="s">
        <v>5907</v>
      </c>
      <c r="F3335" s="133" t="s">
        <v>5908</v>
      </c>
      <c r="G3335" s="133">
        <v>87</v>
      </c>
      <c r="H3335" s="133">
        <v>114</v>
      </c>
      <c r="I3335" s="20"/>
      <c r="J3335" s="20"/>
      <c r="K3335" s="20"/>
      <c r="L3335" s="20"/>
      <c r="M3335" s="20"/>
      <c r="N3335" s="20"/>
    </row>
    <row r="3336" spans="1:14" x14ac:dyDescent="0.35">
      <c r="A3336" s="214" t="s">
        <v>2680</v>
      </c>
      <c r="B3336" s="214">
        <v>138706</v>
      </c>
      <c r="C3336" s="133" t="s">
        <v>2711</v>
      </c>
      <c r="D3336" s="133" t="s">
        <v>5904</v>
      </c>
      <c r="E3336" s="133" t="s">
        <v>5907</v>
      </c>
      <c r="F3336" s="133" t="s">
        <v>5917</v>
      </c>
      <c r="G3336" s="133">
        <v>101</v>
      </c>
      <c r="H3336" s="133">
        <v>109</v>
      </c>
      <c r="I3336" s="20"/>
      <c r="J3336" s="20"/>
      <c r="K3336" s="20"/>
      <c r="L3336" s="20"/>
      <c r="M3336" s="20"/>
      <c r="N3336" s="20"/>
    </row>
    <row r="3337" spans="1:14" x14ac:dyDescent="0.35">
      <c r="A3337" s="214" t="s">
        <v>2680</v>
      </c>
      <c r="B3337" s="214">
        <v>139076</v>
      </c>
      <c r="C3337" s="133" t="s">
        <v>2712</v>
      </c>
      <c r="D3337" s="133" t="s">
        <v>5904</v>
      </c>
      <c r="E3337" s="133" t="s">
        <v>5907</v>
      </c>
      <c r="F3337" s="133" t="s">
        <v>5908</v>
      </c>
      <c r="G3337" s="133">
        <v>93</v>
      </c>
      <c r="H3337" s="133">
        <v>113</v>
      </c>
      <c r="I3337" s="20"/>
      <c r="J3337" s="20"/>
      <c r="K3337" s="20"/>
      <c r="L3337" s="20"/>
      <c r="M3337" s="20"/>
      <c r="N3337" s="20"/>
    </row>
    <row r="3338" spans="1:14" x14ac:dyDescent="0.35">
      <c r="A3338" s="214" t="s">
        <v>2680</v>
      </c>
      <c r="B3338" s="214">
        <v>140660</v>
      </c>
      <c r="C3338" s="133" t="s">
        <v>2713</v>
      </c>
      <c r="D3338" s="133" t="s">
        <v>5904</v>
      </c>
      <c r="E3338" s="133" t="s">
        <v>5907</v>
      </c>
      <c r="F3338" s="133" t="s">
        <v>5908</v>
      </c>
      <c r="G3338" s="133">
        <v>140</v>
      </c>
      <c r="H3338" s="133">
        <v>160</v>
      </c>
      <c r="I3338" s="20"/>
      <c r="J3338" s="20"/>
      <c r="K3338" s="20"/>
      <c r="L3338" s="20"/>
      <c r="M3338" s="20"/>
      <c r="N3338" s="20"/>
    </row>
    <row r="3339" spans="1:14" x14ac:dyDescent="0.35">
      <c r="A3339" s="214" t="s">
        <v>2680</v>
      </c>
      <c r="B3339" s="214">
        <v>141470</v>
      </c>
      <c r="C3339" s="133" t="s">
        <v>2714</v>
      </c>
      <c r="D3339" s="133" t="s">
        <v>5904</v>
      </c>
      <c r="E3339" s="133" t="s">
        <v>5907</v>
      </c>
      <c r="F3339" s="133" t="s">
        <v>5917</v>
      </c>
      <c r="G3339" s="133">
        <v>79</v>
      </c>
      <c r="H3339" s="133">
        <v>102</v>
      </c>
      <c r="I3339" s="20"/>
      <c r="J3339" s="20"/>
      <c r="K3339" s="20"/>
      <c r="L3339" s="20"/>
      <c r="M3339" s="20"/>
      <c r="N3339" s="20"/>
    </row>
    <row r="3340" spans="1:14" x14ac:dyDescent="0.35">
      <c r="A3340" s="214" t="s">
        <v>2680</v>
      </c>
      <c r="B3340" s="214">
        <v>142330</v>
      </c>
      <c r="C3340" s="133" t="s">
        <v>2715</v>
      </c>
      <c r="D3340" s="133" t="s">
        <v>5905</v>
      </c>
      <c r="E3340" s="133" t="s">
        <v>5902</v>
      </c>
      <c r="F3340" s="133" t="s">
        <v>5903</v>
      </c>
      <c r="G3340" s="133">
        <v>0</v>
      </c>
      <c r="H3340" s="133">
        <v>0</v>
      </c>
      <c r="I3340" s="20"/>
      <c r="J3340" s="20"/>
      <c r="K3340" s="20"/>
      <c r="L3340" s="20"/>
      <c r="M3340" s="20"/>
      <c r="N3340" s="20"/>
    </row>
    <row r="3341" spans="1:14" x14ac:dyDescent="0.35">
      <c r="A3341" s="214" t="s">
        <v>2680</v>
      </c>
      <c r="B3341" s="214">
        <v>142406</v>
      </c>
      <c r="C3341" s="133" t="s">
        <v>2716</v>
      </c>
      <c r="D3341" s="133" t="s">
        <v>5905</v>
      </c>
      <c r="E3341" s="133" t="s">
        <v>5907</v>
      </c>
      <c r="F3341" s="133" t="s">
        <v>5908</v>
      </c>
      <c r="G3341" s="133">
        <v>0</v>
      </c>
      <c r="H3341" s="133">
        <v>151</v>
      </c>
      <c r="I3341" s="20"/>
      <c r="J3341" s="20"/>
      <c r="K3341" s="20"/>
      <c r="L3341" s="20"/>
      <c r="M3341" s="20"/>
      <c r="N3341" s="20"/>
    </row>
    <row r="3342" spans="1:14" x14ac:dyDescent="0.35">
      <c r="A3342" s="214" t="s">
        <v>2680</v>
      </c>
      <c r="B3342" s="214">
        <v>142420</v>
      </c>
      <c r="C3342" s="133" t="s">
        <v>2717</v>
      </c>
      <c r="D3342" s="133" t="s">
        <v>5904</v>
      </c>
      <c r="E3342" s="133" t="s">
        <v>5912</v>
      </c>
      <c r="F3342" s="133" t="s">
        <v>5920</v>
      </c>
      <c r="G3342" s="133">
        <v>4</v>
      </c>
      <c r="H3342" s="133">
        <v>7</v>
      </c>
      <c r="I3342" s="20"/>
      <c r="J3342" s="20"/>
      <c r="K3342" s="20"/>
      <c r="L3342" s="20"/>
      <c r="M3342" s="20"/>
      <c r="N3342" s="20"/>
    </row>
    <row r="3343" spans="1:14" x14ac:dyDescent="0.35">
      <c r="A3343" s="214" t="s">
        <v>2680</v>
      </c>
      <c r="B3343" s="214">
        <v>143227</v>
      </c>
      <c r="C3343" s="133" t="s">
        <v>2718</v>
      </c>
      <c r="D3343" s="133" t="s">
        <v>5904</v>
      </c>
      <c r="E3343" s="133" t="s">
        <v>5912</v>
      </c>
      <c r="F3343" s="133" t="s">
        <v>5920</v>
      </c>
      <c r="G3343" s="133">
        <v>0</v>
      </c>
      <c r="H3343" s="133">
        <v>10</v>
      </c>
      <c r="I3343" s="20"/>
      <c r="J3343" s="20"/>
      <c r="K3343" s="20"/>
      <c r="L3343" s="20"/>
      <c r="M3343" s="20"/>
      <c r="N3343" s="20"/>
    </row>
    <row r="3344" spans="1:14" x14ac:dyDescent="0.35">
      <c r="A3344" s="214" t="s">
        <v>2680</v>
      </c>
      <c r="B3344" s="214">
        <v>143791</v>
      </c>
      <c r="C3344" s="133" t="s">
        <v>2719</v>
      </c>
      <c r="D3344" s="133" t="s">
        <v>5904</v>
      </c>
      <c r="E3344" s="133" t="s">
        <v>5907</v>
      </c>
      <c r="F3344" s="133" t="s">
        <v>5917</v>
      </c>
      <c r="G3344" s="133">
        <v>88</v>
      </c>
      <c r="H3344" s="133">
        <v>81</v>
      </c>
      <c r="I3344" s="20"/>
      <c r="J3344" s="20"/>
      <c r="K3344" s="20"/>
      <c r="L3344" s="20"/>
      <c r="M3344" s="20"/>
      <c r="N3344" s="20"/>
    </row>
    <row r="3345" spans="1:14" x14ac:dyDescent="0.35">
      <c r="A3345" s="214" t="s">
        <v>2680</v>
      </c>
      <c r="B3345" s="214">
        <v>143792</v>
      </c>
      <c r="C3345" s="133" t="s">
        <v>2720</v>
      </c>
      <c r="D3345" s="133" t="s">
        <v>5904</v>
      </c>
      <c r="E3345" s="133" t="s">
        <v>5907</v>
      </c>
      <c r="F3345" s="133" t="s">
        <v>5917</v>
      </c>
      <c r="G3345" s="133">
        <v>99</v>
      </c>
      <c r="H3345" s="133">
        <v>97</v>
      </c>
      <c r="I3345" s="20"/>
      <c r="J3345" s="20"/>
      <c r="K3345" s="20"/>
      <c r="L3345" s="20"/>
      <c r="M3345" s="20"/>
      <c r="N3345" s="20"/>
    </row>
    <row r="3346" spans="1:14" x14ac:dyDescent="0.35">
      <c r="A3346" s="214" t="s">
        <v>2680</v>
      </c>
      <c r="B3346" s="214">
        <v>144811</v>
      </c>
      <c r="C3346" s="133" t="s">
        <v>7136</v>
      </c>
      <c r="D3346" s="133" t="s">
        <v>5901</v>
      </c>
      <c r="E3346" s="133" t="s">
        <v>5902</v>
      </c>
      <c r="F3346" s="133" t="s">
        <v>5903</v>
      </c>
      <c r="G3346" s="133">
        <v>0</v>
      </c>
      <c r="H3346" s="133">
        <v>0</v>
      </c>
      <c r="I3346" s="20"/>
      <c r="J3346" s="20"/>
      <c r="K3346" s="20"/>
      <c r="L3346" s="20"/>
      <c r="M3346" s="20"/>
      <c r="N3346" s="20"/>
    </row>
    <row r="3347" spans="1:14" x14ac:dyDescent="0.35">
      <c r="A3347" s="214" t="s">
        <v>2680</v>
      </c>
      <c r="B3347" s="214">
        <v>144857</v>
      </c>
      <c r="C3347" s="133" t="s">
        <v>7137</v>
      </c>
      <c r="D3347" s="133" t="s">
        <v>5904</v>
      </c>
      <c r="E3347" s="133" t="s">
        <v>5902</v>
      </c>
      <c r="F3347" s="133" t="s">
        <v>5903</v>
      </c>
      <c r="G3347" s="133">
        <v>0</v>
      </c>
      <c r="H3347" s="133">
        <v>0</v>
      </c>
      <c r="I3347" s="20"/>
      <c r="J3347" s="20"/>
      <c r="K3347" s="20"/>
      <c r="L3347" s="20"/>
      <c r="M3347" s="20"/>
      <c r="N3347" s="20"/>
    </row>
    <row r="3348" spans="1:14" x14ac:dyDescent="0.35">
      <c r="A3348" s="214" t="s">
        <v>2680</v>
      </c>
      <c r="B3348" s="214">
        <v>145432</v>
      </c>
      <c r="C3348" s="133" t="s">
        <v>6199</v>
      </c>
      <c r="D3348" s="133" t="s">
        <v>5904</v>
      </c>
      <c r="E3348" s="133" t="s">
        <v>5906</v>
      </c>
      <c r="F3348" s="133" t="s">
        <v>5921</v>
      </c>
      <c r="G3348" s="133">
        <v>0</v>
      </c>
      <c r="H3348" s="133">
        <v>0</v>
      </c>
      <c r="I3348" s="20"/>
      <c r="J3348" s="20"/>
      <c r="K3348" s="20"/>
      <c r="L3348" s="20"/>
      <c r="M3348" s="20"/>
      <c r="N3348" s="20"/>
    </row>
    <row r="3349" spans="1:14" x14ac:dyDescent="0.35">
      <c r="A3349" s="214" t="s">
        <v>2680</v>
      </c>
      <c r="B3349" s="214">
        <v>145433</v>
      </c>
      <c r="C3349" s="133" t="s">
        <v>2702</v>
      </c>
      <c r="D3349" s="133" t="s">
        <v>5904</v>
      </c>
      <c r="E3349" s="133" t="s">
        <v>5906</v>
      </c>
      <c r="F3349" s="133" t="s">
        <v>5921</v>
      </c>
      <c r="G3349" s="133">
        <v>0</v>
      </c>
      <c r="H3349" s="133">
        <v>0</v>
      </c>
      <c r="I3349" s="20"/>
      <c r="J3349" s="20"/>
      <c r="K3349" s="20"/>
      <c r="L3349" s="20"/>
      <c r="M3349" s="20"/>
      <c r="N3349" s="20"/>
    </row>
    <row r="3350" spans="1:14" x14ac:dyDescent="0.35">
      <c r="A3350" s="214" t="s">
        <v>2680</v>
      </c>
      <c r="B3350" s="214">
        <v>145434</v>
      </c>
      <c r="C3350" s="133" t="s">
        <v>6200</v>
      </c>
      <c r="D3350" s="133" t="s">
        <v>5904</v>
      </c>
      <c r="E3350" s="133" t="s">
        <v>5906</v>
      </c>
      <c r="F3350" s="133" t="s">
        <v>5921</v>
      </c>
      <c r="G3350" s="133">
        <v>0</v>
      </c>
      <c r="H3350" s="133">
        <v>1</v>
      </c>
      <c r="I3350" s="20"/>
      <c r="J3350" s="20"/>
      <c r="K3350" s="20"/>
      <c r="L3350" s="20"/>
      <c r="M3350" s="20"/>
      <c r="N3350" s="20"/>
    </row>
    <row r="3351" spans="1:14" x14ac:dyDescent="0.35">
      <c r="A3351" s="214" t="s">
        <v>2680</v>
      </c>
      <c r="B3351" s="214">
        <v>146327</v>
      </c>
      <c r="C3351" s="133" t="s">
        <v>7138</v>
      </c>
      <c r="D3351" s="133" t="s">
        <v>5904</v>
      </c>
      <c r="E3351" s="133" t="s">
        <v>5907</v>
      </c>
      <c r="F3351" s="133" t="s">
        <v>5908</v>
      </c>
      <c r="G3351" s="133">
        <v>78</v>
      </c>
      <c r="H3351" s="133">
        <v>98</v>
      </c>
      <c r="I3351" s="20"/>
      <c r="J3351" s="20"/>
      <c r="K3351" s="20"/>
      <c r="L3351" s="20"/>
      <c r="M3351" s="20"/>
      <c r="N3351" s="20"/>
    </row>
    <row r="3352" spans="1:14" x14ac:dyDescent="0.35">
      <c r="A3352" s="214" t="s">
        <v>2680</v>
      </c>
      <c r="B3352" s="214">
        <v>146365</v>
      </c>
      <c r="C3352" s="133" t="s">
        <v>7139</v>
      </c>
      <c r="D3352" s="133" t="s">
        <v>5904</v>
      </c>
      <c r="E3352" s="133" t="s">
        <v>5907</v>
      </c>
      <c r="F3352" s="133" t="s">
        <v>5917</v>
      </c>
      <c r="G3352" s="133">
        <v>93</v>
      </c>
      <c r="H3352" s="133">
        <v>87</v>
      </c>
      <c r="I3352" s="20"/>
      <c r="J3352" s="20"/>
      <c r="K3352" s="20"/>
      <c r="L3352" s="20"/>
      <c r="M3352" s="20"/>
      <c r="N3352" s="20"/>
    </row>
    <row r="3353" spans="1:14" x14ac:dyDescent="0.35">
      <c r="A3353" s="214" t="s">
        <v>2680</v>
      </c>
      <c r="B3353" s="214">
        <v>146367</v>
      </c>
      <c r="C3353" s="133" t="s">
        <v>2705</v>
      </c>
      <c r="D3353" s="133" t="s">
        <v>5904</v>
      </c>
      <c r="E3353" s="133" t="s">
        <v>5907</v>
      </c>
      <c r="F3353" s="133" t="s">
        <v>5917</v>
      </c>
      <c r="G3353" s="133">
        <v>57</v>
      </c>
      <c r="H3353" s="133">
        <v>69</v>
      </c>
      <c r="I3353" s="20"/>
      <c r="J3353" s="20"/>
      <c r="K3353" s="20"/>
      <c r="L3353" s="20"/>
      <c r="M3353" s="20"/>
      <c r="N3353" s="20"/>
    </row>
    <row r="3354" spans="1:14" x14ac:dyDescent="0.35">
      <c r="A3354" s="214" t="s">
        <v>2680</v>
      </c>
      <c r="B3354" s="214">
        <v>146906</v>
      </c>
      <c r="C3354" s="133" t="s">
        <v>2683</v>
      </c>
      <c r="D3354" s="133" t="s">
        <v>5904</v>
      </c>
      <c r="E3354" s="133" t="s">
        <v>5907</v>
      </c>
      <c r="F3354" s="133" t="s">
        <v>5917</v>
      </c>
      <c r="G3354" s="133">
        <v>122</v>
      </c>
      <c r="H3354" s="133">
        <v>134</v>
      </c>
      <c r="I3354" s="20"/>
      <c r="J3354" s="20"/>
      <c r="K3354" s="20"/>
      <c r="L3354" s="20"/>
      <c r="M3354" s="20"/>
      <c r="N3354" s="20"/>
    </row>
    <row r="3355" spans="1:14" x14ac:dyDescent="0.35">
      <c r="A3355" s="214" t="s">
        <v>2680</v>
      </c>
      <c r="B3355" s="214">
        <v>147171</v>
      </c>
      <c r="C3355" s="133" t="s">
        <v>6585</v>
      </c>
      <c r="D3355" s="133" t="s">
        <v>5905</v>
      </c>
      <c r="E3355" s="133" t="s">
        <v>5902</v>
      </c>
      <c r="F3355" s="133" t="s">
        <v>5903</v>
      </c>
      <c r="G3355" s="133">
        <v>0</v>
      </c>
      <c r="H3355" s="133">
        <v>0</v>
      </c>
      <c r="I3355" s="20"/>
      <c r="J3355" s="20"/>
      <c r="K3355" s="20"/>
      <c r="L3355" s="20"/>
      <c r="M3355" s="20"/>
      <c r="N3355" s="20"/>
    </row>
    <row r="3356" spans="1:14" x14ac:dyDescent="0.35">
      <c r="A3356" s="214" t="s">
        <v>2680</v>
      </c>
      <c r="B3356" s="214">
        <v>148175</v>
      </c>
      <c r="C3356" s="133" t="s">
        <v>7140</v>
      </c>
      <c r="D3356" s="133" t="s">
        <v>5904</v>
      </c>
      <c r="E3356" s="133" t="s">
        <v>5902</v>
      </c>
      <c r="F3356" s="133" t="s">
        <v>5903</v>
      </c>
      <c r="G3356" s="133">
        <v>0</v>
      </c>
      <c r="H3356" s="133">
        <v>0</v>
      </c>
      <c r="I3356" s="20"/>
      <c r="J3356" s="20"/>
      <c r="K3356" s="20"/>
      <c r="L3356" s="20"/>
      <c r="M3356" s="20"/>
      <c r="N3356" s="20"/>
    </row>
    <row r="3357" spans="1:14" x14ac:dyDescent="0.35">
      <c r="A3357" s="214" t="s">
        <v>2721</v>
      </c>
      <c r="B3357" s="214">
        <v>104418</v>
      </c>
      <c r="C3357" s="133" t="s">
        <v>2722</v>
      </c>
      <c r="D3357" s="133" t="s">
        <v>5904</v>
      </c>
      <c r="E3357" s="133" t="s">
        <v>5906</v>
      </c>
      <c r="F3357" s="133" t="s">
        <v>5906</v>
      </c>
      <c r="G3357" s="133">
        <v>0</v>
      </c>
      <c r="H3357" s="133">
        <v>0</v>
      </c>
      <c r="I3357" s="20"/>
      <c r="J3357" s="20"/>
      <c r="K3357" s="20"/>
      <c r="L3357" s="20"/>
      <c r="M3357" s="20"/>
      <c r="N3357" s="20"/>
    </row>
    <row r="3358" spans="1:14" x14ac:dyDescent="0.35">
      <c r="A3358" s="214" t="s">
        <v>2721</v>
      </c>
      <c r="B3358" s="214">
        <v>104495</v>
      </c>
      <c r="C3358" s="133" t="s">
        <v>2723</v>
      </c>
      <c r="D3358" s="133" t="s">
        <v>5904</v>
      </c>
      <c r="E3358" s="133" t="s">
        <v>5912</v>
      </c>
      <c r="F3358" s="133" t="s">
        <v>5915</v>
      </c>
      <c r="G3358" s="133">
        <v>0</v>
      </c>
      <c r="H3358" s="133">
        <v>0</v>
      </c>
      <c r="I3358" s="20"/>
      <c r="J3358" s="20"/>
      <c r="K3358" s="20"/>
      <c r="L3358" s="20"/>
      <c r="M3358" s="20"/>
      <c r="N3358" s="20"/>
    </row>
    <row r="3359" spans="1:14" x14ac:dyDescent="0.35">
      <c r="A3359" s="214" t="s">
        <v>2721</v>
      </c>
      <c r="B3359" s="214">
        <v>104498</v>
      </c>
      <c r="C3359" s="133" t="s">
        <v>2724</v>
      </c>
      <c r="D3359" s="133" t="s">
        <v>5904</v>
      </c>
      <c r="E3359" s="133" t="s">
        <v>5912</v>
      </c>
      <c r="F3359" s="133" t="s">
        <v>5915</v>
      </c>
      <c r="G3359" s="133">
        <v>13</v>
      </c>
      <c r="H3359" s="133">
        <v>46</v>
      </c>
      <c r="I3359" s="20"/>
      <c r="J3359" s="20"/>
      <c r="K3359" s="20"/>
      <c r="L3359" s="20"/>
      <c r="M3359" s="20"/>
      <c r="N3359" s="20"/>
    </row>
    <row r="3360" spans="1:14" x14ac:dyDescent="0.35">
      <c r="A3360" s="214" t="s">
        <v>2721</v>
      </c>
      <c r="B3360" s="214">
        <v>104500</v>
      </c>
      <c r="C3360" s="133" t="s">
        <v>2725</v>
      </c>
      <c r="D3360" s="133" t="s">
        <v>5904</v>
      </c>
      <c r="E3360" s="133" t="s">
        <v>5912</v>
      </c>
      <c r="F3360" s="133" t="s">
        <v>5915</v>
      </c>
      <c r="G3360" s="133">
        <v>0</v>
      </c>
      <c r="H3360" s="133">
        <v>1</v>
      </c>
      <c r="I3360" s="20"/>
      <c r="J3360" s="20"/>
      <c r="K3360" s="20"/>
      <c r="L3360" s="20"/>
      <c r="M3360" s="20"/>
      <c r="N3360" s="20"/>
    </row>
    <row r="3361" spans="1:14" x14ac:dyDescent="0.35">
      <c r="A3361" s="214" t="s">
        <v>2721</v>
      </c>
      <c r="B3361" s="214">
        <v>135479</v>
      </c>
      <c r="C3361" s="133" t="s">
        <v>2726</v>
      </c>
      <c r="D3361" s="133" t="s">
        <v>5904</v>
      </c>
      <c r="E3361" s="133" t="s">
        <v>5907</v>
      </c>
      <c r="F3361" s="133" t="s">
        <v>5911</v>
      </c>
      <c r="G3361" s="133">
        <v>100</v>
      </c>
      <c r="H3361" s="133">
        <v>102</v>
      </c>
      <c r="I3361" s="20"/>
      <c r="J3361" s="20"/>
      <c r="K3361" s="20"/>
      <c r="L3361" s="20"/>
      <c r="M3361" s="20"/>
      <c r="N3361" s="20"/>
    </row>
    <row r="3362" spans="1:14" x14ac:dyDescent="0.35">
      <c r="A3362" s="214" t="s">
        <v>2721</v>
      </c>
      <c r="B3362" s="214">
        <v>135481</v>
      </c>
      <c r="C3362" s="133" t="s">
        <v>6201</v>
      </c>
      <c r="D3362" s="133" t="s">
        <v>5904</v>
      </c>
      <c r="E3362" s="133" t="s">
        <v>5907</v>
      </c>
      <c r="F3362" s="133" t="s">
        <v>5911</v>
      </c>
      <c r="G3362" s="133">
        <v>73</v>
      </c>
      <c r="H3362" s="133">
        <v>67</v>
      </c>
      <c r="I3362" s="20"/>
      <c r="J3362" s="20"/>
      <c r="K3362" s="20"/>
      <c r="L3362" s="20"/>
      <c r="M3362" s="20"/>
      <c r="N3362" s="20"/>
    </row>
    <row r="3363" spans="1:14" x14ac:dyDescent="0.35">
      <c r="A3363" s="214" t="s">
        <v>2721</v>
      </c>
      <c r="B3363" s="214">
        <v>136752</v>
      </c>
      <c r="C3363" s="133" t="s">
        <v>2727</v>
      </c>
      <c r="D3363" s="133" t="s">
        <v>5904</v>
      </c>
      <c r="E3363" s="133" t="s">
        <v>5902</v>
      </c>
      <c r="F3363" s="133" t="s">
        <v>5914</v>
      </c>
      <c r="G3363" s="133">
        <v>0</v>
      </c>
      <c r="H3363" s="133">
        <v>0</v>
      </c>
      <c r="I3363" s="20"/>
      <c r="J3363" s="20"/>
      <c r="K3363" s="20"/>
      <c r="L3363" s="20"/>
      <c r="M3363" s="20"/>
      <c r="N3363" s="20"/>
    </row>
    <row r="3364" spans="1:14" x14ac:dyDescent="0.35">
      <c r="A3364" s="214" t="s">
        <v>2721</v>
      </c>
      <c r="B3364" s="214">
        <v>139614</v>
      </c>
      <c r="C3364" s="133" t="s">
        <v>2728</v>
      </c>
      <c r="D3364" s="133" t="s">
        <v>5904</v>
      </c>
      <c r="E3364" s="133" t="s">
        <v>5907</v>
      </c>
      <c r="F3364" s="133" t="s">
        <v>5917</v>
      </c>
      <c r="G3364" s="133">
        <v>106</v>
      </c>
      <c r="H3364" s="133">
        <v>133</v>
      </c>
      <c r="I3364" s="20"/>
      <c r="J3364" s="20"/>
      <c r="K3364" s="20"/>
      <c r="L3364" s="20"/>
      <c r="M3364" s="20"/>
      <c r="N3364" s="20"/>
    </row>
    <row r="3365" spans="1:14" x14ac:dyDescent="0.35">
      <c r="A3365" s="214" t="s">
        <v>2721</v>
      </c>
      <c r="B3365" s="214">
        <v>140001</v>
      </c>
      <c r="C3365" s="133" t="s">
        <v>2729</v>
      </c>
      <c r="D3365" s="133" t="s">
        <v>5904</v>
      </c>
      <c r="E3365" s="133" t="s">
        <v>5907</v>
      </c>
      <c r="F3365" s="133" t="s">
        <v>5908</v>
      </c>
      <c r="G3365" s="133">
        <v>102</v>
      </c>
      <c r="H3365" s="133">
        <v>97</v>
      </c>
      <c r="I3365" s="20"/>
      <c r="J3365" s="20"/>
      <c r="K3365" s="20"/>
      <c r="L3365" s="20"/>
      <c r="M3365" s="20"/>
      <c r="N3365" s="20"/>
    </row>
    <row r="3366" spans="1:14" x14ac:dyDescent="0.35">
      <c r="A3366" s="214" t="s">
        <v>2721</v>
      </c>
      <c r="B3366" s="214">
        <v>140412</v>
      </c>
      <c r="C3366" s="133" t="s">
        <v>2730</v>
      </c>
      <c r="D3366" s="133" t="s">
        <v>5904</v>
      </c>
      <c r="E3366" s="133" t="s">
        <v>5907</v>
      </c>
      <c r="F3366" s="133" t="s">
        <v>5908</v>
      </c>
      <c r="G3366" s="133">
        <v>118</v>
      </c>
      <c r="H3366" s="133">
        <v>102</v>
      </c>
      <c r="I3366" s="20"/>
      <c r="J3366" s="20"/>
      <c r="K3366" s="20"/>
      <c r="L3366" s="20"/>
      <c r="M3366" s="20"/>
      <c r="N3366" s="20"/>
    </row>
    <row r="3367" spans="1:14" x14ac:dyDescent="0.35">
      <c r="A3367" s="214" t="s">
        <v>2721</v>
      </c>
      <c r="B3367" s="214">
        <v>141033</v>
      </c>
      <c r="C3367" s="133" t="s">
        <v>2731</v>
      </c>
      <c r="D3367" s="133" t="s">
        <v>5904</v>
      </c>
      <c r="E3367" s="133" t="s">
        <v>5912</v>
      </c>
      <c r="F3367" s="133" t="s">
        <v>5927</v>
      </c>
      <c r="G3367" s="133">
        <v>1</v>
      </c>
      <c r="H3367" s="133">
        <v>11</v>
      </c>
      <c r="I3367" s="20"/>
      <c r="J3367" s="20"/>
      <c r="K3367" s="20"/>
      <c r="L3367" s="20"/>
      <c r="M3367" s="20"/>
      <c r="N3367" s="20"/>
    </row>
    <row r="3368" spans="1:14" x14ac:dyDescent="0.35">
      <c r="A3368" s="214" t="s">
        <v>2721</v>
      </c>
      <c r="B3368" s="214">
        <v>142798</v>
      </c>
      <c r="C3368" s="133" t="s">
        <v>2732</v>
      </c>
      <c r="D3368" s="133" t="s">
        <v>5904</v>
      </c>
      <c r="E3368" s="133" t="s">
        <v>5907</v>
      </c>
      <c r="F3368" s="133" t="s">
        <v>5917</v>
      </c>
      <c r="G3368" s="133">
        <v>84</v>
      </c>
      <c r="H3368" s="133">
        <v>82</v>
      </c>
      <c r="I3368" s="20"/>
      <c r="J3368" s="20"/>
      <c r="K3368" s="20"/>
      <c r="L3368" s="20"/>
      <c r="M3368" s="20"/>
      <c r="N3368" s="20"/>
    </row>
    <row r="3369" spans="1:14" x14ac:dyDescent="0.35">
      <c r="A3369" s="214" t="s">
        <v>2721</v>
      </c>
      <c r="B3369" s="214">
        <v>145160</v>
      </c>
      <c r="C3369" s="133" t="s">
        <v>7141</v>
      </c>
      <c r="D3369" s="133" t="s">
        <v>5904</v>
      </c>
      <c r="E3369" s="133" t="s">
        <v>5902</v>
      </c>
      <c r="F3369" s="133" t="s">
        <v>5903</v>
      </c>
      <c r="G3369" s="133">
        <v>0</v>
      </c>
      <c r="H3369" s="133">
        <v>0</v>
      </c>
      <c r="I3369" s="20"/>
      <c r="J3369" s="20"/>
      <c r="K3369" s="20"/>
      <c r="L3369" s="20"/>
      <c r="M3369" s="20"/>
      <c r="N3369" s="20"/>
    </row>
    <row r="3370" spans="1:14" x14ac:dyDescent="0.35">
      <c r="A3370" s="214" t="s">
        <v>2733</v>
      </c>
      <c r="B3370" s="214">
        <v>100529</v>
      </c>
      <c r="C3370" s="133" t="s">
        <v>2734</v>
      </c>
      <c r="D3370" s="133" t="s">
        <v>5904</v>
      </c>
      <c r="E3370" s="133" t="s">
        <v>5902</v>
      </c>
      <c r="F3370" s="133" t="s">
        <v>5903</v>
      </c>
      <c r="G3370" s="133">
        <v>0</v>
      </c>
      <c r="H3370" s="133">
        <v>0</v>
      </c>
      <c r="I3370" s="20"/>
      <c r="J3370" s="20"/>
      <c r="K3370" s="20"/>
      <c r="L3370" s="20"/>
      <c r="M3370" s="20"/>
      <c r="N3370" s="20"/>
    </row>
    <row r="3371" spans="1:14" x14ac:dyDescent="0.35">
      <c r="A3371" s="214" t="s">
        <v>2733</v>
      </c>
      <c r="B3371" s="214">
        <v>100590</v>
      </c>
      <c r="C3371" s="133" t="s">
        <v>2735</v>
      </c>
      <c r="D3371" s="133" t="s">
        <v>5904</v>
      </c>
      <c r="E3371" s="133" t="s">
        <v>5907</v>
      </c>
      <c r="F3371" s="133" t="s">
        <v>5910</v>
      </c>
      <c r="G3371" s="133">
        <v>70</v>
      </c>
      <c r="H3371" s="133">
        <v>80</v>
      </c>
      <c r="I3371" s="20"/>
      <c r="J3371" s="20"/>
      <c r="K3371" s="20"/>
      <c r="L3371" s="20"/>
      <c r="M3371" s="20"/>
      <c r="N3371" s="20"/>
    </row>
    <row r="3372" spans="1:14" x14ac:dyDescent="0.35">
      <c r="A3372" s="214" t="s">
        <v>2733</v>
      </c>
      <c r="B3372" s="214">
        <v>100624</v>
      </c>
      <c r="C3372" s="133" t="s">
        <v>2736</v>
      </c>
      <c r="D3372" s="133" t="s">
        <v>5904</v>
      </c>
      <c r="E3372" s="133" t="s">
        <v>5907</v>
      </c>
      <c r="F3372" s="133" t="s">
        <v>5910</v>
      </c>
      <c r="G3372" s="133">
        <v>90</v>
      </c>
      <c r="H3372" s="133">
        <v>89</v>
      </c>
      <c r="I3372" s="20"/>
      <c r="J3372" s="20"/>
      <c r="K3372" s="20"/>
      <c r="L3372" s="20"/>
      <c r="M3372" s="20"/>
      <c r="N3372" s="20"/>
    </row>
    <row r="3373" spans="1:14" x14ac:dyDescent="0.35">
      <c r="A3373" s="214" t="s">
        <v>2733</v>
      </c>
      <c r="B3373" s="214">
        <v>100625</v>
      </c>
      <c r="C3373" s="133" t="s">
        <v>2737</v>
      </c>
      <c r="D3373" s="133" t="s">
        <v>5904</v>
      </c>
      <c r="E3373" s="133" t="s">
        <v>5907</v>
      </c>
      <c r="F3373" s="133" t="s">
        <v>5910</v>
      </c>
      <c r="G3373" s="133">
        <v>59</v>
      </c>
      <c r="H3373" s="133">
        <v>63</v>
      </c>
      <c r="I3373" s="20"/>
      <c r="J3373" s="20"/>
      <c r="K3373" s="20"/>
      <c r="L3373" s="20"/>
      <c r="M3373" s="20"/>
      <c r="N3373" s="20"/>
    </row>
    <row r="3374" spans="1:14" x14ac:dyDescent="0.35">
      <c r="A3374" s="214" t="s">
        <v>2733</v>
      </c>
      <c r="B3374" s="214">
        <v>100627</v>
      </c>
      <c r="C3374" s="133" t="s">
        <v>2738</v>
      </c>
      <c r="D3374" s="133" t="s">
        <v>5904</v>
      </c>
      <c r="E3374" s="133" t="s">
        <v>5907</v>
      </c>
      <c r="F3374" s="133" t="s">
        <v>5911</v>
      </c>
      <c r="G3374" s="133">
        <v>67</v>
      </c>
      <c r="H3374" s="133">
        <v>54</v>
      </c>
      <c r="I3374" s="20"/>
      <c r="J3374" s="20"/>
      <c r="K3374" s="20"/>
      <c r="L3374" s="20"/>
      <c r="M3374" s="20"/>
      <c r="N3374" s="20"/>
    </row>
    <row r="3375" spans="1:14" x14ac:dyDescent="0.35">
      <c r="A3375" s="214" t="s">
        <v>2733</v>
      </c>
      <c r="B3375" s="214">
        <v>100637</v>
      </c>
      <c r="C3375" s="133" t="s">
        <v>2739</v>
      </c>
      <c r="D3375" s="133" t="s">
        <v>5901</v>
      </c>
      <c r="E3375" s="133" t="s">
        <v>5907</v>
      </c>
      <c r="F3375" s="133" t="s">
        <v>5911</v>
      </c>
      <c r="G3375" s="133">
        <v>166</v>
      </c>
      <c r="H3375" s="133">
        <v>0</v>
      </c>
      <c r="I3375" s="20"/>
      <c r="J3375" s="20"/>
      <c r="K3375" s="20"/>
      <c r="L3375" s="20"/>
      <c r="M3375" s="20"/>
      <c r="N3375" s="20"/>
    </row>
    <row r="3376" spans="1:14" x14ac:dyDescent="0.35">
      <c r="A3376" s="214" t="s">
        <v>2733</v>
      </c>
      <c r="B3376" s="214">
        <v>100638</v>
      </c>
      <c r="C3376" s="133" t="s">
        <v>2740</v>
      </c>
      <c r="D3376" s="133" t="s">
        <v>5904</v>
      </c>
      <c r="E3376" s="133" t="s">
        <v>5907</v>
      </c>
      <c r="F3376" s="133" t="s">
        <v>5911</v>
      </c>
      <c r="G3376" s="133">
        <v>85</v>
      </c>
      <c r="H3376" s="133">
        <v>101</v>
      </c>
      <c r="I3376" s="20"/>
      <c r="J3376" s="20"/>
      <c r="K3376" s="20"/>
      <c r="L3376" s="20"/>
      <c r="M3376" s="20"/>
      <c r="N3376" s="20"/>
    </row>
    <row r="3377" spans="1:14" x14ac:dyDescent="0.35">
      <c r="A3377" s="214" t="s">
        <v>2733</v>
      </c>
      <c r="B3377" s="214">
        <v>100642</v>
      </c>
      <c r="C3377" s="133" t="s">
        <v>2742</v>
      </c>
      <c r="D3377" s="133" t="s">
        <v>5905</v>
      </c>
      <c r="E3377" s="133" t="s">
        <v>5907</v>
      </c>
      <c r="F3377" s="133" t="s">
        <v>5924</v>
      </c>
      <c r="G3377" s="133">
        <v>0</v>
      </c>
      <c r="H3377" s="133">
        <v>88</v>
      </c>
      <c r="I3377" s="20"/>
      <c r="J3377" s="20"/>
      <c r="K3377" s="20"/>
      <c r="L3377" s="20"/>
      <c r="M3377" s="20"/>
      <c r="N3377" s="20"/>
    </row>
    <row r="3378" spans="1:14" x14ac:dyDescent="0.35">
      <c r="A3378" s="214" t="s">
        <v>2733</v>
      </c>
      <c r="B3378" s="214">
        <v>100643</v>
      </c>
      <c r="C3378" s="133" t="s">
        <v>2743</v>
      </c>
      <c r="D3378" s="133" t="s">
        <v>5904</v>
      </c>
      <c r="E3378" s="133" t="s">
        <v>5912</v>
      </c>
      <c r="F3378" s="133" t="s">
        <v>5913</v>
      </c>
      <c r="G3378" s="133">
        <v>1</v>
      </c>
      <c r="H3378" s="133">
        <v>7</v>
      </c>
      <c r="I3378" s="20"/>
      <c r="J3378" s="20"/>
      <c r="K3378" s="20"/>
      <c r="L3378" s="20"/>
      <c r="M3378" s="20"/>
      <c r="N3378" s="20"/>
    </row>
    <row r="3379" spans="1:14" x14ac:dyDescent="0.35">
      <c r="A3379" s="214" t="s">
        <v>2733</v>
      </c>
      <c r="B3379" s="214">
        <v>100644</v>
      </c>
      <c r="C3379" s="133" t="s">
        <v>7142</v>
      </c>
      <c r="D3379" s="133" t="s">
        <v>5904</v>
      </c>
      <c r="E3379" s="133" t="s">
        <v>5902</v>
      </c>
      <c r="F3379" s="133" t="s">
        <v>5903</v>
      </c>
      <c r="G3379" s="133">
        <v>0</v>
      </c>
      <c r="H3379" s="133">
        <v>0</v>
      </c>
      <c r="I3379" s="20"/>
      <c r="J3379" s="20"/>
      <c r="K3379" s="20"/>
      <c r="L3379" s="20"/>
      <c r="M3379" s="20"/>
      <c r="N3379" s="20"/>
    </row>
    <row r="3380" spans="1:14" x14ac:dyDescent="0.35">
      <c r="A3380" s="214" t="s">
        <v>2733</v>
      </c>
      <c r="B3380" s="214">
        <v>100645</v>
      </c>
      <c r="C3380" s="133" t="s">
        <v>2744</v>
      </c>
      <c r="D3380" s="133" t="s">
        <v>5904</v>
      </c>
      <c r="E3380" s="133" t="s">
        <v>5902</v>
      </c>
      <c r="F3380" s="133" t="s">
        <v>5903</v>
      </c>
      <c r="G3380" s="133">
        <v>0</v>
      </c>
      <c r="H3380" s="133">
        <v>0</v>
      </c>
      <c r="I3380" s="20"/>
      <c r="J3380" s="20"/>
      <c r="K3380" s="20"/>
      <c r="L3380" s="20"/>
      <c r="M3380" s="20"/>
      <c r="N3380" s="20"/>
    </row>
    <row r="3381" spans="1:14" x14ac:dyDescent="0.35">
      <c r="A3381" s="214" t="s">
        <v>2733</v>
      </c>
      <c r="B3381" s="214">
        <v>100648</v>
      </c>
      <c r="C3381" s="133" t="s">
        <v>7143</v>
      </c>
      <c r="D3381" s="133" t="s">
        <v>5901</v>
      </c>
      <c r="E3381" s="133" t="s">
        <v>5902</v>
      </c>
      <c r="F3381" s="133" t="s">
        <v>5903</v>
      </c>
      <c r="G3381" s="133">
        <v>0</v>
      </c>
      <c r="H3381" s="133">
        <v>0</v>
      </c>
      <c r="I3381" s="20"/>
      <c r="J3381" s="20"/>
      <c r="K3381" s="20"/>
      <c r="L3381" s="20"/>
      <c r="M3381" s="20"/>
      <c r="N3381" s="20"/>
    </row>
    <row r="3382" spans="1:14" x14ac:dyDescent="0.35">
      <c r="A3382" s="214" t="s">
        <v>2733</v>
      </c>
      <c r="B3382" s="214">
        <v>100651</v>
      </c>
      <c r="C3382" s="133" t="s">
        <v>2745</v>
      </c>
      <c r="D3382" s="133" t="s">
        <v>5904</v>
      </c>
      <c r="E3382" s="133" t="s">
        <v>5902</v>
      </c>
      <c r="F3382" s="133" t="s">
        <v>5903</v>
      </c>
      <c r="G3382" s="133">
        <v>0</v>
      </c>
      <c r="H3382" s="133">
        <v>0</v>
      </c>
      <c r="I3382" s="20"/>
      <c r="J3382" s="20"/>
      <c r="K3382" s="20"/>
      <c r="L3382" s="20"/>
      <c r="M3382" s="20"/>
      <c r="N3382" s="20"/>
    </row>
    <row r="3383" spans="1:14" x14ac:dyDescent="0.35">
      <c r="A3383" s="214" t="s">
        <v>2733</v>
      </c>
      <c r="B3383" s="214">
        <v>100654</v>
      </c>
      <c r="C3383" s="133" t="s">
        <v>2746</v>
      </c>
      <c r="D3383" s="133" t="s">
        <v>5904</v>
      </c>
      <c r="E3383" s="133" t="s">
        <v>5912</v>
      </c>
      <c r="F3383" s="133" t="s">
        <v>5915</v>
      </c>
      <c r="G3383" s="133">
        <v>2</v>
      </c>
      <c r="H3383" s="133">
        <v>18</v>
      </c>
      <c r="I3383" s="20"/>
      <c r="J3383" s="20"/>
      <c r="K3383" s="20"/>
      <c r="L3383" s="20"/>
      <c r="M3383" s="20"/>
      <c r="N3383" s="20"/>
    </row>
    <row r="3384" spans="1:14" x14ac:dyDescent="0.35">
      <c r="A3384" s="214" t="s">
        <v>2733</v>
      </c>
      <c r="B3384" s="214">
        <v>100659</v>
      </c>
      <c r="C3384" s="133" t="s">
        <v>2747</v>
      </c>
      <c r="D3384" s="133" t="s">
        <v>5904</v>
      </c>
      <c r="E3384" s="133" t="s">
        <v>5912</v>
      </c>
      <c r="F3384" s="133" t="s">
        <v>5915</v>
      </c>
      <c r="G3384" s="133">
        <v>5</v>
      </c>
      <c r="H3384" s="133">
        <v>21</v>
      </c>
      <c r="I3384" s="20"/>
      <c r="J3384" s="20"/>
      <c r="K3384" s="20"/>
      <c r="L3384" s="20"/>
      <c r="M3384" s="20"/>
      <c r="N3384" s="20"/>
    </row>
    <row r="3385" spans="1:14" x14ac:dyDescent="0.35">
      <c r="A3385" s="214" t="s">
        <v>2733</v>
      </c>
      <c r="B3385" s="214">
        <v>101073</v>
      </c>
      <c r="C3385" s="133" t="s">
        <v>2748</v>
      </c>
      <c r="D3385" s="133" t="s">
        <v>5904</v>
      </c>
      <c r="E3385" s="133" t="s">
        <v>5902</v>
      </c>
      <c r="F3385" s="133" t="s">
        <v>5903</v>
      </c>
      <c r="G3385" s="133">
        <v>0</v>
      </c>
      <c r="H3385" s="133">
        <v>0</v>
      </c>
      <c r="I3385" s="20"/>
      <c r="J3385" s="20"/>
      <c r="K3385" s="20"/>
      <c r="L3385" s="20"/>
      <c r="M3385" s="20"/>
      <c r="N3385" s="20"/>
    </row>
    <row r="3386" spans="1:14" x14ac:dyDescent="0.35">
      <c r="A3386" s="214" t="s">
        <v>2733</v>
      </c>
      <c r="B3386" s="214">
        <v>133440</v>
      </c>
      <c r="C3386" s="133" t="s">
        <v>2749</v>
      </c>
      <c r="D3386" s="133" t="s">
        <v>5904</v>
      </c>
      <c r="E3386" s="133" t="s">
        <v>5912</v>
      </c>
      <c r="F3386" s="133" t="s">
        <v>5915</v>
      </c>
      <c r="G3386" s="133">
        <v>0</v>
      </c>
      <c r="H3386" s="133">
        <v>0</v>
      </c>
      <c r="I3386" s="20"/>
      <c r="J3386" s="20"/>
      <c r="K3386" s="20"/>
      <c r="L3386" s="20"/>
      <c r="M3386" s="20"/>
      <c r="N3386" s="20"/>
    </row>
    <row r="3387" spans="1:14" x14ac:dyDescent="0.35">
      <c r="A3387" s="214" t="s">
        <v>2733</v>
      </c>
      <c r="B3387" s="214">
        <v>133442</v>
      </c>
      <c r="C3387" s="133" t="s">
        <v>2750</v>
      </c>
      <c r="D3387" s="133" t="s">
        <v>5904</v>
      </c>
      <c r="E3387" s="133" t="s">
        <v>5912</v>
      </c>
      <c r="F3387" s="133" t="s">
        <v>5915</v>
      </c>
      <c r="G3387" s="133">
        <v>2</v>
      </c>
      <c r="H3387" s="133">
        <v>5</v>
      </c>
      <c r="I3387" s="20"/>
      <c r="J3387" s="20"/>
      <c r="K3387" s="20"/>
      <c r="L3387" s="20"/>
      <c r="M3387" s="20"/>
      <c r="N3387" s="20"/>
    </row>
    <row r="3388" spans="1:14" x14ac:dyDescent="0.35">
      <c r="A3388" s="214" t="s">
        <v>2733</v>
      </c>
      <c r="B3388" s="214">
        <v>134815</v>
      </c>
      <c r="C3388" s="133" t="s">
        <v>2751</v>
      </c>
      <c r="D3388" s="133" t="s">
        <v>5904</v>
      </c>
      <c r="E3388" s="133" t="s">
        <v>5907</v>
      </c>
      <c r="F3388" s="133" t="s">
        <v>5908</v>
      </c>
      <c r="G3388" s="133">
        <v>47</v>
      </c>
      <c r="H3388" s="133">
        <v>60</v>
      </c>
      <c r="I3388" s="20"/>
      <c r="J3388" s="20"/>
      <c r="K3388" s="20"/>
      <c r="L3388" s="20"/>
      <c r="M3388" s="20"/>
      <c r="N3388" s="20"/>
    </row>
    <row r="3389" spans="1:14" x14ac:dyDescent="0.35">
      <c r="A3389" s="214" t="s">
        <v>2733</v>
      </c>
      <c r="B3389" s="214">
        <v>135389</v>
      </c>
      <c r="C3389" s="133" t="s">
        <v>2752</v>
      </c>
      <c r="D3389" s="133" t="s">
        <v>5904</v>
      </c>
      <c r="E3389" s="133" t="s">
        <v>5907</v>
      </c>
      <c r="F3389" s="133" t="s">
        <v>5908</v>
      </c>
      <c r="G3389" s="133">
        <v>26</v>
      </c>
      <c r="H3389" s="133">
        <v>35</v>
      </c>
      <c r="I3389" s="20"/>
      <c r="J3389" s="20"/>
      <c r="K3389" s="20"/>
      <c r="L3389" s="20"/>
      <c r="M3389" s="20"/>
      <c r="N3389" s="20"/>
    </row>
    <row r="3390" spans="1:14" x14ac:dyDescent="0.35">
      <c r="A3390" s="214" t="s">
        <v>2733</v>
      </c>
      <c r="B3390" s="214">
        <v>136450</v>
      </c>
      <c r="C3390" s="133" t="s">
        <v>2753</v>
      </c>
      <c r="D3390" s="133" t="s">
        <v>5904</v>
      </c>
      <c r="E3390" s="133" t="s">
        <v>5907</v>
      </c>
      <c r="F3390" s="133" t="s">
        <v>5917</v>
      </c>
      <c r="G3390" s="133">
        <v>83</v>
      </c>
      <c r="H3390" s="133">
        <v>76</v>
      </c>
      <c r="I3390" s="20"/>
      <c r="J3390" s="20"/>
      <c r="K3390" s="20"/>
      <c r="L3390" s="20"/>
      <c r="M3390" s="20"/>
      <c r="N3390" s="20"/>
    </row>
    <row r="3391" spans="1:14" x14ac:dyDescent="0.35">
      <c r="A3391" s="214" t="s">
        <v>2733</v>
      </c>
      <c r="B3391" s="214">
        <v>137093</v>
      </c>
      <c r="C3391" s="133" t="s">
        <v>2754</v>
      </c>
      <c r="D3391" s="133" t="s">
        <v>5904</v>
      </c>
      <c r="E3391" s="133" t="s">
        <v>5907</v>
      </c>
      <c r="F3391" s="133" t="s">
        <v>5917</v>
      </c>
      <c r="G3391" s="133">
        <v>111</v>
      </c>
      <c r="H3391" s="133">
        <v>134</v>
      </c>
      <c r="I3391" s="20"/>
      <c r="J3391" s="20"/>
      <c r="K3391" s="20"/>
      <c r="L3391" s="20"/>
      <c r="M3391" s="20"/>
      <c r="N3391" s="20"/>
    </row>
    <row r="3392" spans="1:14" x14ac:dyDescent="0.35">
      <c r="A3392" s="214" t="s">
        <v>2733</v>
      </c>
      <c r="B3392" s="214">
        <v>137954</v>
      </c>
      <c r="C3392" s="133" t="s">
        <v>2755</v>
      </c>
      <c r="D3392" s="133" t="s">
        <v>5904</v>
      </c>
      <c r="E3392" s="133" t="s">
        <v>5907</v>
      </c>
      <c r="F3392" s="133" t="s">
        <v>5908</v>
      </c>
      <c r="G3392" s="133">
        <v>31</v>
      </c>
      <c r="H3392" s="133">
        <v>49</v>
      </c>
      <c r="I3392" s="20"/>
      <c r="J3392" s="20"/>
      <c r="K3392" s="20"/>
      <c r="L3392" s="20"/>
      <c r="M3392" s="20"/>
      <c r="N3392" s="20"/>
    </row>
    <row r="3393" spans="1:14" x14ac:dyDescent="0.35">
      <c r="A3393" s="214" t="s">
        <v>2733</v>
      </c>
      <c r="B3393" s="214">
        <v>137966</v>
      </c>
      <c r="C3393" s="133" t="s">
        <v>2756</v>
      </c>
      <c r="D3393" s="133" t="s">
        <v>5901</v>
      </c>
      <c r="E3393" s="133" t="s">
        <v>5907</v>
      </c>
      <c r="F3393" s="133" t="s">
        <v>5917</v>
      </c>
      <c r="G3393" s="133">
        <v>47</v>
      </c>
      <c r="H3393" s="133">
        <v>0</v>
      </c>
      <c r="I3393" s="20"/>
      <c r="J3393" s="20"/>
      <c r="K3393" s="20"/>
      <c r="L3393" s="20"/>
      <c r="M3393" s="20"/>
      <c r="N3393" s="20"/>
    </row>
    <row r="3394" spans="1:14" x14ac:dyDescent="0.35">
      <c r="A3394" s="214" t="s">
        <v>2733</v>
      </c>
      <c r="B3394" s="214">
        <v>138803</v>
      </c>
      <c r="C3394" s="133" t="s">
        <v>2757</v>
      </c>
      <c r="D3394" s="133" t="s">
        <v>5904</v>
      </c>
      <c r="E3394" s="133" t="s">
        <v>5902</v>
      </c>
      <c r="F3394" s="133" t="s">
        <v>5914</v>
      </c>
      <c r="G3394" s="133">
        <v>0</v>
      </c>
      <c r="H3394" s="133">
        <v>0</v>
      </c>
      <c r="I3394" s="20"/>
      <c r="J3394" s="20"/>
      <c r="K3394" s="20"/>
      <c r="L3394" s="20"/>
      <c r="M3394" s="20"/>
      <c r="N3394" s="20"/>
    </row>
    <row r="3395" spans="1:14" x14ac:dyDescent="0.35">
      <c r="A3395" s="214" t="s">
        <v>2733</v>
      </c>
      <c r="B3395" s="214">
        <v>139659</v>
      </c>
      <c r="C3395" s="133" t="s">
        <v>2758</v>
      </c>
      <c r="D3395" s="133" t="s">
        <v>5904</v>
      </c>
      <c r="E3395" s="133" t="s">
        <v>5907</v>
      </c>
      <c r="F3395" s="133" t="s">
        <v>5916</v>
      </c>
      <c r="G3395" s="133">
        <v>57</v>
      </c>
      <c r="H3395" s="133">
        <v>69</v>
      </c>
      <c r="I3395" s="20"/>
      <c r="J3395" s="20"/>
      <c r="K3395" s="20"/>
      <c r="L3395" s="20"/>
      <c r="M3395" s="20"/>
      <c r="N3395" s="20"/>
    </row>
    <row r="3396" spans="1:14" x14ac:dyDescent="0.35">
      <c r="A3396" s="214" t="s">
        <v>2733</v>
      </c>
      <c r="B3396" s="214">
        <v>140564</v>
      </c>
      <c r="C3396" s="133" t="s">
        <v>2760</v>
      </c>
      <c r="D3396" s="133" t="s">
        <v>5904</v>
      </c>
      <c r="E3396" s="133" t="s">
        <v>5907</v>
      </c>
      <c r="F3396" s="133" t="s">
        <v>5922</v>
      </c>
      <c r="G3396" s="133">
        <v>0</v>
      </c>
      <c r="H3396" s="133">
        <v>0</v>
      </c>
      <c r="I3396" s="20"/>
      <c r="J3396" s="20"/>
      <c r="K3396" s="20"/>
      <c r="L3396" s="20"/>
      <c r="M3396" s="20"/>
      <c r="N3396" s="20"/>
    </row>
    <row r="3397" spans="1:14" x14ac:dyDescent="0.35">
      <c r="A3397" s="214" t="s">
        <v>2733</v>
      </c>
      <c r="B3397" s="214">
        <v>140907</v>
      </c>
      <c r="C3397" s="133" t="s">
        <v>2761</v>
      </c>
      <c r="D3397" s="133" t="s">
        <v>5904</v>
      </c>
      <c r="E3397" s="133" t="s">
        <v>5906</v>
      </c>
      <c r="F3397" s="133" t="s">
        <v>5921</v>
      </c>
      <c r="G3397" s="133">
        <v>0</v>
      </c>
      <c r="H3397" s="133">
        <v>0</v>
      </c>
      <c r="I3397" s="20"/>
      <c r="J3397" s="20"/>
      <c r="K3397" s="20"/>
      <c r="L3397" s="20"/>
      <c r="M3397" s="20"/>
      <c r="N3397" s="20"/>
    </row>
    <row r="3398" spans="1:14" x14ac:dyDescent="0.35">
      <c r="A3398" s="214" t="s">
        <v>2733</v>
      </c>
      <c r="B3398" s="214">
        <v>140908</v>
      </c>
      <c r="C3398" s="133" t="s">
        <v>2762</v>
      </c>
      <c r="D3398" s="133" t="s">
        <v>5904</v>
      </c>
      <c r="E3398" s="133" t="s">
        <v>5906</v>
      </c>
      <c r="F3398" s="133" t="s">
        <v>5921</v>
      </c>
      <c r="G3398" s="133">
        <v>0</v>
      </c>
      <c r="H3398" s="133">
        <v>0</v>
      </c>
      <c r="I3398" s="20"/>
      <c r="J3398" s="20"/>
      <c r="K3398" s="20"/>
      <c r="L3398" s="20"/>
      <c r="M3398" s="20"/>
      <c r="N3398" s="20"/>
    </row>
    <row r="3399" spans="1:14" x14ac:dyDescent="0.35">
      <c r="A3399" s="214" t="s">
        <v>2733</v>
      </c>
      <c r="B3399" s="214">
        <v>140966</v>
      </c>
      <c r="C3399" s="133" t="s">
        <v>1310</v>
      </c>
      <c r="D3399" s="133" t="s">
        <v>5904</v>
      </c>
      <c r="E3399" s="133" t="s">
        <v>5907</v>
      </c>
      <c r="F3399" s="133" t="s">
        <v>5916</v>
      </c>
      <c r="G3399" s="133">
        <v>60</v>
      </c>
      <c r="H3399" s="133">
        <v>55</v>
      </c>
      <c r="I3399" s="20"/>
      <c r="J3399" s="20"/>
      <c r="K3399" s="20"/>
      <c r="L3399" s="20"/>
      <c r="M3399" s="20"/>
      <c r="N3399" s="20"/>
    </row>
    <row r="3400" spans="1:14" x14ac:dyDescent="0.35">
      <c r="A3400" s="214" t="s">
        <v>2733</v>
      </c>
      <c r="B3400" s="214">
        <v>142905</v>
      </c>
      <c r="C3400" s="133" t="s">
        <v>2763</v>
      </c>
      <c r="D3400" s="133" t="s">
        <v>5904</v>
      </c>
      <c r="E3400" s="133" t="s">
        <v>5907</v>
      </c>
      <c r="F3400" s="133" t="s">
        <v>5926</v>
      </c>
      <c r="G3400" s="133">
        <v>0</v>
      </c>
      <c r="H3400" s="133">
        <v>0</v>
      </c>
      <c r="I3400" s="20"/>
      <c r="J3400" s="20"/>
      <c r="K3400" s="20"/>
      <c r="L3400" s="20"/>
      <c r="M3400" s="20"/>
      <c r="N3400" s="20"/>
    </row>
    <row r="3401" spans="1:14" x14ac:dyDescent="0.35">
      <c r="A3401" s="214" t="s">
        <v>2733</v>
      </c>
      <c r="B3401" s="214">
        <v>142928</v>
      </c>
      <c r="C3401" s="133" t="s">
        <v>6586</v>
      </c>
      <c r="D3401" s="133" t="s">
        <v>5904</v>
      </c>
      <c r="E3401" s="133" t="s">
        <v>5912</v>
      </c>
      <c r="F3401" s="133" t="s">
        <v>5925</v>
      </c>
      <c r="G3401" s="133">
        <v>1</v>
      </c>
      <c r="H3401" s="133">
        <v>13</v>
      </c>
      <c r="I3401" s="20"/>
      <c r="J3401" s="20"/>
      <c r="K3401" s="20"/>
      <c r="L3401" s="20"/>
      <c r="M3401" s="20"/>
      <c r="N3401" s="20"/>
    </row>
    <row r="3402" spans="1:14" x14ac:dyDescent="0.35">
      <c r="A3402" s="214" t="s">
        <v>2733</v>
      </c>
      <c r="B3402" s="214">
        <v>144309</v>
      </c>
      <c r="C3402" s="133" t="s">
        <v>2764</v>
      </c>
      <c r="D3402" s="133" t="s">
        <v>5904</v>
      </c>
      <c r="E3402" s="133" t="s">
        <v>5907</v>
      </c>
      <c r="F3402" s="133" t="s">
        <v>5917</v>
      </c>
      <c r="G3402" s="133">
        <v>72</v>
      </c>
      <c r="H3402" s="133">
        <v>98</v>
      </c>
      <c r="I3402" s="20"/>
      <c r="J3402" s="20"/>
      <c r="K3402" s="20"/>
      <c r="L3402" s="20"/>
      <c r="M3402" s="20"/>
      <c r="N3402" s="20"/>
    </row>
    <row r="3403" spans="1:14" x14ac:dyDescent="0.35">
      <c r="A3403" s="214" t="s">
        <v>2733</v>
      </c>
      <c r="B3403" s="214">
        <v>145857</v>
      </c>
      <c r="C3403" s="133" t="s">
        <v>2741</v>
      </c>
      <c r="D3403" s="133" t="s">
        <v>5904</v>
      </c>
      <c r="E3403" s="133" t="s">
        <v>5907</v>
      </c>
      <c r="F3403" s="133" t="s">
        <v>5908</v>
      </c>
      <c r="G3403" s="133">
        <v>23</v>
      </c>
      <c r="H3403" s="133">
        <v>26</v>
      </c>
      <c r="I3403" s="20"/>
      <c r="J3403" s="20"/>
      <c r="K3403" s="20"/>
      <c r="L3403" s="20"/>
      <c r="M3403" s="20"/>
      <c r="N3403" s="20"/>
    </row>
    <row r="3404" spans="1:14" x14ac:dyDescent="0.35">
      <c r="A3404" s="214" t="s">
        <v>2733</v>
      </c>
      <c r="B3404" s="214">
        <v>147543</v>
      </c>
      <c r="C3404" s="133" t="s">
        <v>7144</v>
      </c>
      <c r="D3404" s="133" t="s">
        <v>5904</v>
      </c>
      <c r="E3404" s="133" t="s">
        <v>5907</v>
      </c>
      <c r="F3404" s="133" t="s">
        <v>5916</v>
      </c>
      <c r="G3404" s="133">
        <v>81</v>
      </c>
      <c r="H3404" s="133">
        <v>112</v>
      </c>
      <c r="I3404" s="20"/>
      <c r="J3404" s="20"/>
      <c r="K3404" s="20"/>
      <c r="L3404" s="20"/>
      <c r="M3404" s="20"/>
      <c r="N3404" s="20"/>
    </row>
    <row r="3405" spans="1:14" x14ac:dyDescent="0.35">
      <c r="A3405" s="214" t="s">
        <v>2765</v>
      </c>
      <c r="B3405" s="214">
        <v>119103</v>
      </c>
      <c r="C3405" s="133" t="s">
        <v>2766</v>
      </c>
      <c r="D3405" s="133" t="s">
        <v>5904</v>
      </c>
      <c r="E3405" s="133" t="s">
        <v>5906</v>
      </c>
      <c r="F3405" s="133" t="s">
        <v>5906</v>
      </c>
      <c r="G3405" s="133">
        <v>0</v>
      </c>
      <c r="H3405" s="133">
        <v>0</v>
      </c>
      <c r="I3405" s="20"/>
      <c r="J3405" s="20"/>
      <c r="K3405" s="20"/>
      <c r="L3405" s="20"/>
      <c r="M3405" s="20"/>
      <c r="N3405" s="20"/>
    </row>
    <row r="3406" spans="1:14" x14ac:dyDescent="0.35">
      <c r="A3406" s="214" t="s">
        <v>2765</v>
      </c>
      <c r="B3406" s="214">
        <v>119106</v>
      </c>
      <c r="C3406" s="133" t="s">
        <v>2767</v>
      </c>
      <c r="D3406" s="133" t="s">
        <v>5904</v>
      </c>
      <c r="E3406" s="133" t="s">
        <v>5906</v>
      </c>
      <c r="F3406" s="133" t="s">
        <v>5906</v>
      </c>
      <c r="G3406" s="133">
        <v>0</v>
      </c>
      <c r="H3406" s="133">
        <v>0</v>
      </c>
      <c r="I3406" s="20"/>
      <c r="J3406" s="20"/>
      <c r="K3406" s="20"/>
      <c r="L3406" s="20"/>
      <c r="M3406" s="20"/>
      <c r="N3406" s="20"/>
    </row>
    <row r="3407" spans="1:14" x14ac:dyDescent="0.35">
      <c r="A3407" s="214" t="s">
        <v>2765</v>
      </c>
      <c r="B3407" s="214">
        <v>119112</v>
      </c>
      <c r="C3407" s="133" t="s">
        <v>6202</v>
      </c>
      <c r="D3407" s="133" t="s">
        <v>5904</v>
      </c>
      <c r="E3407" s="133" t="s">
        <v>5906</v>
      </c>
      <c r="F3407" s="133" t="s">
        <v>5906</v>
      </c>
      <c r="G3407" s="133">
        <v>0</v>
      </c>
      <c r="H3407" s="133">
        <v>0</v>
      </c>
      <c r="I3407" s="20"/>
      <c r="J3407" s="20"/>
      <c r="K3407" s="20"/>
      <c r="L3407" s="20"/>
      <c r="M3407" s="20"/>
      <c r="N3407" s="20"/>
    </row>
    <row r="3408" spans="1:14" x14ac:dyDescent="0.35">
      <c r="A3408" s="214" t="s">
        <v>2765</v>
      </c>
      <c r="B3408" s="214">
        <v>119707</v>
      </c>
      <c r="C3408" s="133" t="s">
        <v>2768</v>
      </c>
      <c r="D3408" s="133" t="s">
        <v>5904</v>
      </c>
      <c r="E3408" s="133" t="s">
        <v>5907</v>
      </c>
      <c r="F3408" s="133" t="s">
        <v>5910</v>
      </c>
      <c r="G3408" s="133">
        <v>91</v>
      </c>
      <c r="H3408" s="133">
        <v>97</v>
      </c>
      <c r="I3408" s="20"/>
      <c r="J3408" s="20"/>
      <c r="K3408" s="20"/>
      <c r="L3408" s="20"/>
      <c r="M3408" s="20"/>
      <c r="N3408" s="20"/>
    </row>
    <row r="3409" spans="1:14" x14ac:dyDescent="0.35">
      <c r="A3409" s="214" t="s">
        <v>2765</v>
      </c>
      <c r="B3409" s="214">
        <v>119714</v>
      </c>
      <c r="C3409" s="133" t="s">
        <v>2769</v>
      </c>
      <c r="D3409" s="133" t="s">
        <v>5904</v>
      </c>
      <c r="E3409" s="133" t="s">
        <v>5907</v>
      </c>
      <c r="F3409" s="133" t="s">
        <v>5910</v>
      </c>
      <c r="G3409" s="133">
        <v>88</v>
      </c>
      <c r="H3409" s="133">
        <v>86</v>
      </c>
      <c r="I3409" s="20"/>
      <c r="J3409" s="20"/>
      <c r="K3409" s="20"/>
      <c r="L3409" s="20"/>
      <c r="M3409" s="20"/>
      <c r="N3409" s="20"/>
    </row>
    <row r="3410" spans="1:14" x14ac:dyDescent="0.35">
      <c r="A3410" s="214" t="s">
        <v>2765</v>
      </c>
      <c r="B3410" s="214">
        <v>119716</v>
      </c>
      <c r="C3410" s="133" t="s">
        <v>2770</v>
      </c>
      <c r="D3410" s="133" t="s">
        <v>5904</v>
      </c>
      <c r="E3410" s="133" t="s">
        <v>5907</v>
      </c>
      <c r="F3410" s="133" t="s">
        <v>5910</v>
      </c>
      <c r="G3410" s="133">
        <v>138</v>
      </c>
      <c r="H3410" s="133">
        <v>152</v>
      </c>
      <c r="I3410" s="20"/>
      <c r="J3410" s="20"/>
      <c r="K3410" s="20"/>
      <c r="L3410" s="20"/>
      <c r="M3410" s="20"/>
      <c r="N3410" s="20"/>
    </row>
    <row r="3411" spans="1:14" x14ac:dyDescent="0.35">
      <c r="A3411" s="214" t="s">
        <v>2765</v>
      </c>
      <c r="B3411" s="214">
        <v>119721</v>
      </c>
      <c r="C3411" s="133" t="s">
        <v>2772</v>
      </c>
      <c r="D3411" s="133" t="s">
        <v>5904</v>
      </c>
      <c r="E3411" s="133" t="s">
        <v>5907</v>
      </c>
      <c r="F3411" s="133" t="s">
        <v>5910</v>
      </c>
      <c r="G3411" s="133">
        <v>64</v>
      </c>
      <c r="H3411" s="133">
        <v>62</v>
      </c>
      <c r="I3411" s="20"/>
      <c r="J3411" s="20"/>
      <c r="K3411" s="20"/>
      <c r="L3411" s="20"/>
      <c r="M3411" s="20"/>
      <c r="N3411" s="20"/>
    </row>
    <row r="3412" spans="1:14" x14ac:dyDescent="0.35">
      <c r="A3412" s="214" t="s">
        <v>2765</v>
      </c>
      <c r="B3412" s="214">
        <v>119722</v>
      </c>
      <c r="C3412" s="133" t="s">
        <v>2773</v>
      </c>
      <c r="D3412" s="133" t="s">
        <v>5904</v>
      </c>
      <c r="E3412" s="133" t="s">
        <v>5907</v>
      </c>
      <c r="F3412" s="133" t="s">
        <v>5910</v>
      </c>
      <c r="G3412" s="133">
        <v>69</v>
      </c>
      <c r="H3412" s="133">
        <v>75</v>
      </c>
      <c r="I3412" s="20"/>
      <c r="J3412" s="20"/>
      <c r="K3412" s="20"/>
      <c r="L3412" s="20"/>
      <c r="M3412" s="20"/>
      <c r="N3412" s="20"/>
    </row>
    <row r="3413" spans="1:14" x14ac:dyDescent="0.35">
      <c r="A3413" s="214" t="s">
        <v>2765</v>
      </c>
      <c r="B3413" s="214">
        <v>119723</v>
      </c>
      <c r="C3413" s="133" t="s">
        <v>2774</v>
      </c>
      <c r="D3413" s="133" t="s">
        <v>5904</v>
      </c>
      <c r="E3413" s="133" t="s">
        <v>5907</v>
      </c>
      <c r="F3413" s="133" t="s">
        <v>5910</v>
      </c>
      <c r="G3413" s="133">
        <v>40</v>
      </c>
      <c r="H3413" s="133">
        <v>31</v>
      </c>
      <c r="I3413" s="20"/>
      <c r="J3413" s="20"/>
      <c r="K3413" s="20"/>
      <c r="L3413" s="20"/>
      <c r="M3413" s="20"/>
      <c r="N3413" s="20"/>
    </row>
    <row r="3414" spans="1:14" x14ac:dyDescent="0.35">
      <c r="A3414" s="214" t="s">
        <v>2765</v>
      </c>
      <c r="B3414" s="214">
        <v>119740</v>
      </c>
      <c r="C3414" s="133" t="s">
        <v>6604</v>
      </c>
      <c r="D3414" s="133" t="s">
        <v>5904</v>
      </c>
      <c r="E3414" s="133" t="s">
        <v>5907</v>
      </c>
      <c r="F3414" s="133" t="s">
        <v>5924</v>
      </c>
      <c r="G3414" s="133">
        <v>176</v>
      </c>
      <c r="H3414" s="133">
        <v>145</v>
      </c>
      <c r="I3414" s="20"/>
      <c r="J3414" s="20"/>
      <c r="K3414" s="20"/>
      <c r="L3414" s="20"/>
      <c r="M3414" s="20"/>
      <c r="N3414" s="20"/>
    </row>
    <row r="3415" spans="1:14" x14ac:dyDescent="0.35">
      <c r="A3415" s="214" t="s">
        <v>2765</v>
      </c>
      <c r="B3415" s="214">
        <v>119743</v>
      </c>
      <c r="C3415" s="133" t="s">
        <v>7145</v>
      </c>
      <c r="D3415" s="133" t="s">
        <v>5904</v>
      </c>
      <c r="E3415" s="133" t="s">
        <v>5907</v>
      </c>
      <c r="F3415" s="133" t="s">
        <v>5910</v>
      </c>
      <c r="G3415" s="133">
        <v>69</v>
      </c>
      <c r="H3415" s="133">
        <v>86</v>
      </c>
      <c r="I3415" s="20"/>
      <c r="J3415" s="20"/>
      <c r="K3415" s="20"/>
      <c r="L3415" s="20"/>
      <c r="M3415" s="20"/>
      <c r="N3415" s="20"/>
    </row>
    <row r="3416" spans="1:14" x14ac:dyDescent="0.35">
      <c r="A3416" s="214" t="s">
        <v>2765</v>
      </c>
      <c r="B3416" s="214">
        <v>119744</v>
      </c>
      <c r="C3416" s="133" t="s">
        <v>6588</v>
      </c>
      <c r="D3416" s="133" t="s">
        <v>5904</v>
      </c>
      <c r="E3416" s="133" t="s">
        <v>5907</v>
      </c>
      <c r="F3416" s="133" t="s">
        <v>5910</v>
      </c>
      <c r="G3416" s="133">
        <v>77</v>
      </c>
      <c r="H3416" s="133">
        <v>87</v>
      </c>
      <c r="I3416" s="20"/>
      <c r="J3416" s="20"/>
      <c r="K3416" s="20"/>
      <c r="L3416" s="20"/>
      <c r="M3416" s="20"/>
      <c r="N3416" s="20"/>
    </row>
    <row r="3417" spans="1:14" x14ac:dyDescent="0.35">
      <c r="A3417" s="214" t="s">
        <v>2765</v>
      </c>
      <c r="B3417" s="214">
        <v>119749</v>
      </c>
      <c r="C3417" s="133" t="s">
        <v>7146</v>
      </c>
      <c r="D3417" s="133" t="s">
        <v>5904</v>
      </c>
      <c r="E3417" s="133" t="s">
        <v>5907</v>
      </c>
      <c r="F3417" s="133" t="s">
        <v>5910</v>
      </c>
      <c r="G3417" s="133">
        <v>85</v>
      </c>
      <c r="H3417" s="133">
        <v>78</v>
      </c>
      <c r="I3417" s="20"/>
      <c r="J3417" s="20"/>
      <c r="K3417" s="20"/>
      <c r="L3417" s="20"/>
      <c r="M3417" s="20"/>
      <c r="N3417" s="20"/>
    </row>
    <row r="3418" spans="1:14" x14ac:dyDescent="0.35">
      <c r="A3418" s="214" t="s">
        <v>2765</v>
      </c>
      <c r="B3418" s="214">
        <v>119751</v>
      </c>
      <c r="C3418" s="133" t="s">
        <v>2776</v>
      </c>
      <c r="D3418" s="133" t="s">
        <v>5904</v>
      </c>
      <c r="E3418" s="133" t="s">
        <v>5907</v>
      </c>
      <c r="F3418" s="133" t="s">
        <v>5910</v>
      </c>
      <c r="G3418" s="133">
        <v>90</v>
      </c>
      <c r="H3418" s="133">
        <v>91</v>
      </c>
      <c r="I3418" s="20"/>
      <c r="J3418" s="20"/>
      <c r="K3418" s="20"/>
      <c r="L3418" s="20"/>
      <c r="M3418" s="20"/>
      <c r="N3418" s="20"/>
    </row>
    <row r="3419" spans="1:14" x14ac:dyDescent="0.35">
      <c r="A3419" s="214" t="s">
        <v>2765</v>
      </c>
      <c r="B3419" s="214">
        <v>119753</v>
      </c>
      <c r="C3419" s="133" t="s">
        <v>2777</v>
      </c>
      <c r="D3419" s="133" t="s">
        <v>5904</v>
      </c>
      <c r="E3419" s="133" t="s">
        <v>5907</v>
      </c>
      <c r="F3419" s="133" t="s">
        <v>5910</v>
      </c>
      <c r="G3419" s="133">
        <v>56</v>
      </c>
      <c r="H3419" s="133">
        <v>73</v>
      </c>
      <c r="I3419" s="20"/>
      <c r="J3419" s="20"/>
      <c r="K3419" s="20"/>
      <c r="L3419" s="20"/>
      <c r="M3419" s="20"/>
      <c r="N3419" s="20"/>
    </row>
    <row r="3420" spans="1:14" x14ac:dyDescent="0.35">
      <c r="A3420" s="214" t="s">
        <v>2765</v>
      </c>
      <c r="B3420" s="214">
        <v>119757</v>
      </c>
      <c r="C3420" s="133" t="s">
        <v>2778</v>
      </c>
      <c r="D3420" s="133" t="s">
        <v>5904</v>
      </c>
      <c r="E3420" s="133" t="s">
        <v>5907</v>
      </c>
      <c r="F3420" s="133" t="s">
        <v>5910</v>
      </c>
      <c r="G3420" s="133">
        <v>72</v>
      </c>
      <c r="H3420" s="133">
        <v>91</v>
      </c>
      <c r="I3420" s="20"/>
      <c r="J3420" s="20"/>
      <c r="K3420" s="20"/>
      <c r="L3420" s="20"/>
      <c r="M3420" s="20"/>
      <c r="N3420" s="20"/>
    </row>
    <row r="3421" spans="1:14" x14ac:dyDescent="0.35">
      <c r="A3421" s="214" t="s">
        <v>2765</v>
      </c>
      <c r="B3421" s="214">
        <v>119759</v>
      </c>
      <c r="C3421" s="133" t="s">
        <v>2779</v>
      </c>
      <c r="D3421" s="133" t="s">
        <v>5904</v>
      </c>
      <c r="E3421" s="133" t="s">
        <v>5907</v>
      </c>
      <c r="F3421" s="133" t="s">
        <v>5910</v>
      </c>
      <c r="G3421" s="133">
        <v>84</v>
      </c>
      <c r="H3421" s="133">
        <v>97</v>
      </c>
      <c r="I3421" s="20"/>
      <c r="J3421" s="20"/>
      <c r="K3421" s="20"/>
      <c r="L3421" s="20"/>
      <c r="M3421" s="20"/>
      <c r="N3421" s="20"/>
    </row>
    <row r="3422" spans="1:14" x14ac:dyDescent="0.35">
      <c r="A3422" s="214" t="s">
        <v>2765</v>
      </c>
      <c r="B3422" s="214">
        <v>119765</v>
      </c>
      <c r="C3422" s="133" t="s">
        <v>2780</v>
      </c>
      <c r="D3422" s="133" t="s">
        <v>5901</v>
      </c>
      <c r="E3422" s="133" t="s">
        <v>5907</v>
      </c>
      <c r="F3422" s="133" t="s">
        <v>5910</v>
      </c>
      <c r="G3422" s="133">
        <v>155</v>
      </c>
      <c r="H3422" s="133">
        <v>0</v>
      </c>
      <c r="I3422" s="20"/>
      <c r="J3422" s="20"/>
      <c r="K3422" s="20"/>
      <c r="L3422" s="20"/>
      <c r="M3422" s="20"/>
      <c r="N3422" s="20"/>
    </row>
    <row r="3423" spans="1:14" x14ac:dyDescent="0.35">
      <c r="A3423" s="214" t="s">
        <v>2765</v>
      </c>
      <c r="B3423" s="214">
        <v>119767</v>
      </c>
      <c r="C3423" s="133" t="s">
        <v>2781</v>
      </c>
      <c r="D3423" s="133" t="s">
        <v>5904</v>
      </c>
      <c r="E3423" s="133" t="s">
        <v>5907</v>
      </c>
      <c r="F3423" s="133" t="s">
        <v>5910</v>
      </c>
      <c r="G3423" s="133">
        <v>142</v>
      </c>
      <c r="H3423" s="133">
        <v>125</v>
      </c>
      <c r="I3423" s="20"/>
      <c r="J3423" s="20"/>
      <c r="K3423" s="20"/>
      <c r="L3423" s="20"/>
      <c r="M3423" s="20"/>
      <c r="N3423" s="20"/>
    </row>
    <row r="3424" spans="1:14" x14ac:dyDescent="0.35">
      <c r="A3424" s="214" t="s">
        <v>2765</v>
      </c>
      <c r="B3424" s="214">
        <v>119771</v>
      </c>
      <c r="C3424" s="133" t="s">
        <v>2783</v>
      </c>
      <c r="D3424" s="133" t="s">
        <v>5904</v>
      </c>
      <c r="E3424" s="133" t="s">
        <v>5907</v>
      </c>
      <c r="F3424" s="133" t="s">
        <v>5924</v>
      </c>
      <c r="G3424" s="133">
        <v>90</v>
      </c>
      <c r="H3424" s="133">
        <v>113</v>
      </c>
      <c r="I3424" s="20"/>
      <c r="J3424" s="20"/>
      <c r="K3424" s="20"/>
      <c r="L3424" s="20"/>
      <c r="M3424" s="20"/>
      <c r="N3424" s="20"/>
    </row>
    <row r="3425" spans="1:14" x14ac:dyDescent="0.35">
      <c r="A3425" s="214" t="s">
        <v>2765</v>
      </c>
      <c r="B3425" s="214">
        <v>119773</v>
      </c>
      <c r="C3425" s="133" t="s">
        <v>2784</v>
      </c>
      <c r="D3425" s="133" t="s">
        <v>5904</v>
      </c>
      <c r="E3425" s="133" t="s">
        <v>5907</v>
      </c>
      <c r="F3425" s="133" t="s">
        <v>5924</v>
      </c>
      <c r="G3425" s="133">
        <v>40</v>
      </c>
      <c r="H3425" s="133">
        <v>72</v>
      </c>
      <c r="I3425" s="20"/>
      <c r="J3425" s="20"/>
      <c r="K3425" s="20"/>
      <c r="L3425" s="20"/>
      <c r="M3425" s="20"/>
      <c r="N3425" s="20"/>
    </row>
    <row r="3426" spans="1:14" x14ac:dyDescent="0.35">
      <c r="A3426" s="214" t="s">
        <v>2765</v>
      </c>
      <c r="B3426" s="214">
        <v>119774</v>
      </c>
      <c r="C3426" s="133" t="s">
        <v>2785</v>
      </c>
      <c r="D3426" s="133" t="s">
        <v>5904</v>
      </c>
      <c r="E3426" s="133" t="s">
        <v>5907</v>
      </c>
      <c r="F3426" s="133" t="s">
        <v>5924</v>
      </c>
      <c r="G3426" s="133">
        <v>63</v>
      </c>
      <c r="H3426" s="133">
        <v>66</v>
      </c>
      <c r="I3426" s="20"/>
      <c r="J3426" s="20"/>
      <c r="K3426" s="20"/>
      <c r="L3426" s="20"/>
      <c r="M3426" s="20"/>
      <c r="N3426" s="20"/>
    </row>
    <row r="3427" spans="1:14" x14ac:dyDescent="0.35">
      <c r="A3427" s="214" t="s">
        <v>2765</v>
      </c>
      <c r="B3427" s="214">
        <v>119775</v>
      </c>
      <c r="C3427" s="133" t="s">
        <v>2786</v>
      </c>
      <c r="D3427" s="133" t="s">
        <v>5904</v>
      </c>
      <c r="E3427" s="133" t="s">
        <v>5907</v>
      </c>
      <c r="F3427" s="133" t="s">
        <v>5918</v>
      </c>
      <c r="G3427" s="133">
        <v>97</v>
      </c>
      <c r="H3427" s="133">
        <v>88</v>
      </c>
      <c r="I3427" s="20"/>
      <c r="J3427" s="20"/>
      <c r="K3427" s="20"/>
      <c r="L3427" s="20"/>
      <c r="M3427" s="20"/>
      <c r="N3427" s="20"/>
    </row>
    <row r="3428" spans="1:14" x14ac:dyDescent="0.35">
      <c r="A3428" s="214" t="s">
        <v>2765</v>
      </c>
      <c r="B3428" s="214">
        <v>119779</v>
      </c>
      <c r="C3428" s="133" t="s">
        <v>2787</v>
      </c>
      <c r="D3428" s="133" t="s">
        <v>5904</v>
      </c>
      <c r="E3428" s="133" t="s">
        <v>5907</v>
      </c>
      <c r="F3428" s="133" t="s">
        <v>5911</v>
      </c>
      <c r="G3428" s="133">
        <v>98</v>
      </c>
      <c r="H3428" s="133">
        <v>88</v>
      </c>
      <c r="I3428" s="20"/>
      <c r="J3428" s="20"/>
      <c r="K3428" s="20"/>
      <c r="L3428" s="20"/>
      <c r="M3428" s="20"/>
      <c r="N3428" s="20"/>
    </row>
    <row r="3429" spans="1:14" x14ac:dyDescent="0.35">
      <c r="A3429" s="214" t="s">
        <v>2765</v>
      </c>
      <c r="B3429" s="214">
        <v>119780</v>
      </c>
      <c r="C3429" s="133" t="s">
        <v>2788</v>
      </c>
      <c r="D3429" s="133" t="s">
        <v>5904</v>
      </c>
      <c r="E3429" s="133" t="s">
        <v>5907</v>
      </c>
      <c r="F3429" s="133" t="s">
        <v>5911</v>
      </c>
      <c r="G3429" s="133">
        <v>87</v>
      </c>
      <c r="H3429" s="133">
        <v>73</v>
      </c>
      <c r="I3429" s="20"/>
      <c r="J3429" s="20"/>
      <c r="K3429" s="20"/>
      <c r="L3429" s="20"/>
      <c r="M3429" s="20"/>
      <c r="N3429" s="20"/>
    </row>
    <row r="3430" spans="1:14" x14ac:dyDescent="0.35">
      <c r="A3430" s="214" t="s">
        <v>2765</v>
      </c>
      <c r="B3430" s="214">
        <v>119781</v>
      </c>
      <c r="C3430" s="133" t="s">
        <v>2789</v>
      </c>
      <c r="D3430" s="133" t="s">
        <v>5904</v>
      </c>
      <c r="E3430" s="133" t="s">
        <v>5907</v>
      </c>
      <c r="F3430" s="133" t="s">
        <v>5911</v>
      </c>
      <c r="G3430" s="133">
        <v>37</v>
      </c>
      <c r="H3430" s="133">
        <v>47</v>
      </c>
      <c r="I3430" s="20"/>
      <c r="J3430" s="20"/>
      <c r="K3430" s="20"/>
      <c r="L3430" s="20"/>
      <c r="M3430" s="20"/>
      <c r="N3430" s="20"/>
    </row>
    <row r="3431" spans="1:14" x14ac:dyDescent="0.35">
      <c r="A3431" s="214" t="s">
        <v>2765</v>
      </c>
      <c r="B3431" s="214">
        <v>119782</v>
      </c>
      <c r="C3431" s="133" t="s">
        <v>2790</v>
      </c>
      <c r="D3431" s="133" t="s">
        <v>5904</v>
      </c>
      <c r="E3431" s="133" t="s">
        <v>5907</v>
      </c>
      <c r="F3431" s="133" t="s">
        <v>5911</v>
      </c>
      <c r="G3431" s="133">
        <v>86</v>
      </c>
      <c r="H3431" s="133">
        <v>99</v>
      </c>
      <c r="I3431" s="20"/>
      <c r="J3431" s="20"/>
      <c r="K3431" s="20"/>
      <c r="L3431" s="20"/>
      <c r="M3431" s="20"/>
      <c r="N3431" s="20"/>
    </row>
    <row r="3432" spans="1:14" x14ac:dyDescent="0.35">
      <c r="A3432" s="214" t="s">
        <v>2765</v>
      </c>
      <c r="B3432" s="214">
        <v>119784</v>
      </c>
      <c r="C3432" s="133" t="s">
        <v>2791</v>
      </c>
      <c r="D3432" s="133" t="s">
        <v>5904</v>
      </c>
      <c r="E3432" s="133" t="s">
        <v>5907</v>
      </c>
      <c r="F3432" s="133" t="s">
        <v>5911</v>
      </c>
      <c r="G3432" s="133">
        <v>77</v>
      </c>
      <c r="H3432" s="133">
        <v>78</v>
      </c>
      <c r="I3432" s="20"/>
      <c r="J3432" s="20"/>
      <c r="K3432" s="20"/>
      <c r="L3432" s="20"/>
      <c r="M3432" s="20"/>
      <c r="N3432" s="20"/>
    </row>
    <row r="3433" spans="1:14" x14ac:dyDescent="0.35">
      <c r="A3433" s="214" t="s">
        <v>2765</v>
      </c>
      <c r="B3433" s="214">
        <v>119785</v>
      </c>
      <c r="C3433" s="133" t="s">
        <v>2792</v>
      </c>
      <c r="D3433" s="133" t="s">
        <v>5904</v>
      </c>
      <c r="E3433" s="133" t="s">
        <v>5907</v>
      </c>
      <c r="F3433" s="133" t="s">
        <v>5911</v>
      </c>
      <c r="G3433" s="133">
        <v>72</v>
      </c>
      <c r="H3433" s="133">
        <v>86</v>
      </c>
      <c r="I3433" s="20"/>
      <c r="J3433" s="20"/>
      <c r="K3433" s="20"/>
      <c r="L3433" s="20"/>
      <c r="M3433" s="20"/>
      <c r="N3433" s="20"/>
    </row>
    <row r="3434" spans="1:14" x14ac:dyDescent="0.35">
      <c r="A3434" s="214" t="s">
        <v>2765</v>
      </c>
      <c r="B3434" s="214">
        <v>119788</v>
      </c>
      <c r="C3434" s="133" t="s">
        <v>2793</v>
      </c>
      <c r="D3434" s="133" t="s">
        <v>5904</v>
      </c>
      <c r="E3434" s="133" t="s">
        <v>5907</v>
      </c>
      <c r="F3434" s="133" t="s">
        <v>5911</v>
      </c>
      <c r="G3434" s="133">
        <v>73</v>
      </c>
      <c r="H3434" s="133">
        <v>92</v>
      </c>
      <c r="I3434" s="20"/>
      <c r="J3434" s="20"/>
      <c r="K3434" s="20"/>
      <c r="L3434" s="20"/>
      <c r="M3434" s="20"/>
      <c r="N3434" s="20"/>
    </row>
    <row r="3435" spans="1:14" x14ac:dyDescent="0.35">
      <c r="A3435" s="214" t="s">
        <v>2765</v>
      </c>
      <c r="B3435" s="214">
        <v>119789</v>
      </c>
      <c r="C3435" s="133" t="s">
        <v>2794</v>
      </c>
      <c r="D3435" s="133" t="s">
        <v>5904</v>
      </c>
      <c r="E3435" s="133" t="s">
        <v>5907</v>
      </c>
      <c r="F3435" s="133" t="s">
        <v>5911</v>
      </c>
      <c r="G3435" s="133">
        <v>103</v>
      </c>
      <c r="H3435" s="133">
        <v>75</v>
      </c>
      <c r="I3435" s="20"/>
      <c r="J3435" s="20"/>
      <c r="K3435" s="20"/>
      <c r="L3435" s="20"/>
      <c r="M3435" s="20"/>
      <c r="N3435" s="20"/>
    </row>
    <row r="3436" spans="1:14" x14ac:dyDescent="0.35">
      <c r="A3436" s="214" t="s">
        <v>2765</v>
      </c>
      <c r="B3436" s="214">
        <v>119792</v>
      </c>
      <c r="C3436" s="133" t="s">
        <v>2793</v>
      </c>
      <c r="D3436" s="133" t="s">
        <v>5904</v>
      </c>
      <c r="E3436" s="133" t="s">
        <v>5907</v>
      </c>
      <c r="F3436" s="133" t="s">
        <v>5911</v>
      </c>
      <c r="G3436" s="133">
        <v>70</v>
      </c>
      <c r="H3436" s="133">
        <v>75</v>
      </c>
      <c r="I3436" s="20"/>
      <c r="J3436" s="20"/>
      <c r="K3436" s="20"/>
      <c r="L3436" s="20"/>
      <c r="M3436" s="20"/>
      <c r="N3436" s="20"/>
    </row>
    <row r="3437" spans="1:14" x14ac:dyDescent="0.35">
      <c r="A3437" s="214" t="s">
        <v>2765</v>
      </c>
      <c r="B3437" s="214">
        <v>119794</v>
      </c>
      <c r="C3437" s="133" t="s">
        <v>2795</v>
      </c>
      <c r="D3437" s="133" t="s">
        <v>5905</v>
      </c>
      <c r="E3437" s="133" t="s">
        <v>5907</v>
      </c>
      <c r="F3437" s="133" t="s">
        <v>5911</v>
      </c>
      <c r="G3437" s="133">
        <v>0</v>
      </c>
      <c r="H3437" s="133">
        <v>149</v>
      </c>
      <c r="I3437" s="20"/>
      <c r="J3437" s="20"/>
      <c r="K3437" s="20"/>
      <c r="L3437" s="20"/>
      <c r="M3437" s="20"/>
      <c r="N3437" s="20"/>
    </row>
    <row r="3438" spans="1:14" x14ac:dyDescent="0.35">
      <c r="A3438" s="214" t="s">
        <v>2765</v>
      </c>
      <c r="B3438" s="214">
        <v>119798</v>
      </c>
      <c r="C3438" s="133" t="s">
        <v>2796</v>
      </c>
      <c r="D3438" s="133" t="s">
        <v>5904</v>
      </c>
      <c r="E3438" s="133" t="s">
        <v>5907</v>
      </c>
      <c r="F3438" s="133" t="s">
        <v>5911</v>
      </c>
      <c r="G3438" s="133">
        <v>73</v>
      </c>
      <c r="H3438" s="133">
        <v>108</v>
      </c>
      <c r="I3438" s="20"/>
      <c r="J3438" s="20"/>
      <c r="K3438" s="20"/>
      <c r="L3438" s="20"/>
      <c r="M3438" s="20"/>
      <c r="N3438" s="20"/>
    </row>
    <row r="3439" spans="1:14" x14ac:dyDescent="0.35">
      <c r="A3439" s="214" t="s">
        <v>2765</v>
      </c>
      <c r="B3439" s="214">
        <v>119799</v>
      </c>
      <c r="C3439" s="133" t="s">
        <v>2797</v>
      </c>
      <c r="D3439" s="133" t="s">
        <v>5904</v>
      </c>
      <c r="E3439" s="133" t="s">
        <v>5907</v>
      </c>
      <c r="F3439" s="133" t="s">
        <v>5911</v>
      </c>
      <c r="G3439" s="133">
        <v>89</v>
      </c>
      <c r="H3439" s="133">
        <v>74</v>
      </c>
      <c r="I3439" s="20"/>
      <c r="J3439" s="20"/>
      <c r="K3439" s="20"/>
      <c r="L3439" s="20"/>
      <c r="M3439" s="20"/>
      <c r="N3439" s="20"/>
    </row>
    <row r="3440" spans="1:14" x14ac:dyDescent="0.35">
      <c r="A3440" s="214" t="s">
        <v>2765</v>
      </c>
      <c r="B3440" s="214">
        <v>119800</v>
      </c>
      <c r="C3440" s="133" t="s">
        <v>2798</v>
      </c>
      <c r="D3440" s="133" t="s">
        <v>5904</v>
      </c>
      <c r="E3440" s="133" t="s">
        <v>5907</v>
      </c>
      <c r="F3440" s="133" t="s">
        <v>5911</v>
      </c>
      <c r="G3440" s="133">
        <v>56</v>
      </c>
      <c r="H3440" s="133">
        <v>55</v>
      </c>
      <c r="I3440" s="20"/>
      <c r="J3440" s="20"/>
      <c r="K3440" s="20"/>
      <c r="L3440" s="20"/>
      <c r="M3440" s="20"/>
      <c r="N3440" s="20"/>
    </row>
    <row r="3441" spans="1:14" x14ac:dyDescent="0.35">
      <c r="A3441" s="214" t="s">
        <v>2765</v>
      </c>
      <c r="B3441" s="214">
        <v>119801</v>
      </c>
      <c r="C3441" s="133" t="s">
        <v>2799</v>
      </c>
      <c r="D3441" s="133" t="s">
        <v>5904</v>
      </c>
      <c r="E3441" s="133" t="s">
        <v>5907</v>
      </c>
      <c r="F3441" s="133" t="s">
        <v>5911</v>
      </c>
      <c r="G3441" s="133">
        <v>115</v>
      </c>
      <c r="H3441" s="133">
        <v>104</v>
      </c>
      <c r="I3441" s="20"/>
      <c r="J3441" s="20"/>
      <c r="K3441" s="20"/>
      <c r="L3441" s="20"/>
      <c r="M3441" s="20"/>
      <c r="N3441" s="20"/>
    </row>
    <row r="3442" spans="1:14" x14ac:dyDescent="0.35">
      <c r="A3442" s="214" t="s">
        <v>2765</v>
      </c>
      <c r="B3442" s="214">
        <v>119802</v>
      </c>
      <c r="C3442" s="133" t="s">
        <v>2800</v>
      </c>
      <c r="D3442" s="133" t="s">
        <v>5904</v>
      </c>
      <c r="E3442" s="133" t="s">
        <v>5907</v>
      </c>
      <c r="F3442" s="133" t="s">
        <v>5911</v>
      </c>
      <c r="G3442" s="133">
        <v>90</v>
      </c>
      <c r="H3442" s="133">
        <v>93</v>
      </c>
      <c r="I3442" s="20"/>
      <c r="J3442" s="20"/>
      <c r="K3442" s="20"/>
      <c r="L3442" s="20"/>
      <c r="M3442" s="20"/>
      <c r="N3442" s="20"/>
    </row>
    <row r="3443" spans="1:14" x14ac:dyDescent="0.35">
      <c r="A3443" s="214" t="s">
        <v>2765</v>
      </c>
      <c r="B3443" s="214">
        <v>119803</v>
      </c>
      <c r="C3443" s="133" t="s">
        <v>6203</v>
      </c>
      <c r="D3443" s="133" t="s">
        <v>5904</v>
      </c>
      <c r="E3443" s="133" t="s">
        <v>5907</v>
      </c>
      <c r="F3443" s="133" t="s">
        <v>5911</v>
      </c>
      <c r="G3443" s="133">
        <v>97</v>
      </c>
      <c r="H3443" s="133">
        <v>103</v>
      </c>
      <c r="I3443" s="20"/>
      <c r="J3443" s="20"/>
      <c r="K3443" s="20"/>
      <c r="L3443" s="20"/>
      <c r="M3443" s="20"/>
      <c r="N3443" s="20"/>
    </row>
    <row r="3444" spans="1:14" x14ac:dyDescent="0.35">
      <c r="A3444" s="214" t="s">
        <v>2765</v>
      </c>
      <c r="B3444" s="214">
        <v>119804</v>
      </c>
      <c r="C3444" s="133" t="s">
        <v>2801</v>
      </c>
      <c r="D3444" s="133" t="s">
        <v>5904</v>
      </c>
      <c r="E3444" s="133" t="s">
        <v>5907</v>
      </c>
      <c r="F3444" s="133" t="s">
        <v>5911</v>
      </c>
      <c r="G3444" s="133">
        <v>99</v>
      </c>
      <c r="H3444" s="133">
        <v>63</v>
      </c>
      <c r="I3444" s="20"/>
      <c r="J3444" s="20"/>
      <c r="K3444" s="20"/>
      <c r="L3444" s="20"/>
      <c r="M3444" s="20"/>
      <c r="N3444" s="20"/>
    </row>
    <row r="3445" spans="1:14" x14ac:dyDescent="0.35">
      <c r="A3445" s="214" t="s">
        <v>2765</v>
      </c>
      <c r="B3445" s="214">
        <v>119813</v>
      </c>
      <c r="C3445" s="133" t="s">
        <v>2802</v>
      </c>
      <c r="D3445" s="133" t="s">
        <v>5904</v>
      </c>
      <c r="E3445" s="133" t="s">
        <v>5907</v>
      </c>
      <c r="F3445" s="133" t="s">
        <v>5911</v>
      </c>
      <c r="G3445" s="133">
        <v>88</v>
      </c>
      <c r="H3445" s="133">
        <v>84</v>
      </c>
      <c r="I3445" s="20"/>
      <c r="J3445" s="20"/>
      <c r="K3445" s="20"/>
      <c r="L3445" s="20"/>
      <c r="M3445" s="20"/>
      <c r="N3445" s="20"/>
    </row>
    <row r="3446" spans="1:14" x14ac:dyDescent="0.35">
      <c r="A3446" s="214" t="s">
        <v>2765</v>
      </c>
      <c r="B3446" s="214">
        <v>119814</v>
      </c>
      <c r="C3446" s="133" t="s">
        <v>2803</v>
      </c>
      <c r="D3446" s="133" t="s">
        <v>5904</v>
      </c>
      <c r="E3446" s="133" t="s">
        <v>5907</v>
      </c>
      <c r="F3446" s="133" t="s">
        <v>5911</v>
      </c>
      <c r="G3446" s="133">
        <v>83</v>
      </c>
      <c r="H3446" s="133">
        <v>81</v>
      </c>
      <c r="I3446" s="20"/>
      <c r="J3446" s="20"/>
      <c r="K3446" s="20"/>
      <c r="L3446" s="20"/>
      <c r="M3446" s="20"/>
      <c r="N3446" s="20"/>
    </row>
    <row r="3447" spans="1:14" x14ac:dyDescent="0.35">
      <c r="A3447" s="214" t="s">
        <v>2765</v>
      </c>
      <c r="B3447" s="214">
        <v>119816</v>
      </c>
      <c r="C3447" s="133" t="s">
        <v>1021</v>
      </c>
      <c r="D3447" s="133" t="s">
        <v>5904</v>
      </c>
      <c r="E3447" s="133" t="s">
        <v>5907</v>
      </c>
      <c r="F3447" s="133" t="s">
        <v>5911</v>
      </c>
      <c r="G3447" s="133">
        <v>77</v>
      </c>
      <c r="H3447" s="133">
        <v>91</v>
      </c>
      <c r="I3447" s="20"/>
      <c r="J3447" s="20"/>
      <c r="K3447" s="20"/>
      <c r="L3447" s="20"/>
      <c r="M3447" s="20"/>
      <c r="N3447" s="20"/>
    </row>
    <row r="3448" spans="1:14" x14ac:dyDescent="0.35">
      <c r="A3448" s="214" t="s">
        <v>2765</v>
      </c>
      <c r="B3448" s="214">
        <v>119817</v>
      </c>
      <c r="C3448" s="133" t="s">
        <v>2804</v>
      </c>
      <c r="D3448" s="133" t="s">
        <v>5904</v>
      </c>
      <c r="E3448" s="133" t="s">
        <v>5902</v>
      </c>
      <c r="F3448" s="133" t="s">
        <v>5903</v>
      </c>
      <c r="G3448" s="133">
        <v>0</v>
      </c>
      <c r="H3448" s="133">
        <v>0</v>
      </c>
      <c r="I3448" s="20"/>
      <c r="J3448" s="20"/>
      <c r="K3448" s="20"/>
      <c r="L3448" s="20"/>
      <c r="M3448" s="20"/>
      <c r="N3448" s="20"/>
    </row>
    <row r="3449" spans="1:14" x14ac:dyDescent="0.35">
      <c r="A3449" s="214" t="s">
        <v>2765</v>
      </c>
      <c r="B3449" s="214">
        <v>119818</v>
      </c>
      <c r="C3449" s="133" t="s">
        <v>2805</v>
      </c>
      <c r="D3449" s="133" t="s">
        <v>5904</v>
      </c>
      <c r="E3449" s="133" t="s">
        <v>5902</v>
      </c>
      <c r="F3449" s="133" t="s">
        <v>5903</v>
      </c>
      <c r="G3449" s="133">
        <v>0</v>
      </c>
      <c r="H3449" s="133">
        <v>0</v>
      </c>
      <c r="I3449" s="20"/>
      <c r="J3449" s="20"/>
      <c r="K3449" s="20"/>
      <c r="L3449" s="20"/>
      <c r="M3449" s="20"/>
      <c r="N3449" s="20"/>
    </row>
    <row r="3450" spans="1:14" x14ac:dyDescent="0.35">
      <c r="A3450" s="214" t="s">
        <v>2765</v>
      </c>
      <c r="B3450" s="214">
        <v>119819</v>
      </c>
      <c r="C3450" s="133" t="s">
        <v>6601</v>
      </c>
      <c r="D3450" s="133" t="s">
        <v>5904</v>
      </c>
      <c r="E3450" s="133" t="s">
        <v>5902</v>
      </c>
      <c r="F3450" s="133" t="s">
        <v>5903</v>
      </c>
      <c r="G3450" s="133">
        <v>0</v>
      </c>
      <c r="H3450" s="133">
        <v>0</v>
      </c>
      <c r="I3450" s="20"/>
      <c r="J3450" s="20"/>
      <c r="K3450" s="20"/>
      <c r="L3450" s="20"/>
      <c r="M3450" s="20"/>
      <c r="N3450" s="20"/>
    </row>
    <row r="3451" spans="1:14" x14ac:dyDescent="0.35">
      <c r="A3451" s="214" t="s">
        <v>2765</v>
      </c>
      <c r="B3451" s="214">
        <v>119820</v>
      </c>
      <c r="C3451" s="133" t="s">
        <v>2806</v>
      </c>
      <c r="D3451" s="133" t="s">
        <v>5904</v>
      </c>
      <c r="E3451" s="133" t="s">
        <v>5902</v>
      </c>
      <c r="F3451" s="133" t="s">
        <v>5903</v>
      </c>
      <c r="G3451" s="133">
        <v>0</v>
      </c>
      <c r="H3451" s="133">
        <v>0</v>
      </c>
      <c r="I3451" s="20"/>
      <c r="J3451" s="20"/>
      <c r="K3451" s="20"/>
      <c r="L3451" s="20"/>
      <c r="M3451" s="20"/>
      <c r="N3451" s="20"/>
    </row>
    <row r="3452" spans="1:14" x14ac:dyDescent="0.35">
      <c r="A3452" s="214" t="s">
        <v>2765</v>
      </c>
      <c r="B3452" s="214">
        <v>119822</v>
      </c>
      <c r="C3452" s="133" t="s">
        <v>2807</v>
      </c>
      <c r="D3452" s="133" t="s">
        <v>5904</v>
      </c>
      <c r="E3452" s="133" t="s">
        <v>5902</v>
      </c>
      <c r="F3452" s="133" t="s">
        <v>5903</v>
      </c>
      <c r="G3452" s="133">
        <v>0</v>
      </c>
      <c r="H3452" s="133">
        <v>0</v>
      </c>
      <c r="I3452" s="20"/>
      <c r="J3452" s="20"/>
      <c r="K3452" s="20"/>
      <c r="L3452" s="20"/>
      <c r="M3452" s="20"/>
      <c r="N3452" s="20"/>
    </row>
    <row r="3453" spans="1:14" x14ac:dyDescent="0.35">
      <c r="A3453" s="214" t="s">
        <v>2765</v>
      </c>
      <c r="B3453" s="214">
        <v>119824</v>
      </c>
      <c r="C3453" s="133" t="s">
        <v>2808</v>
      </c>
      <c r="D3453" s="133" t="s">
        <v>5904</v>
      </c>
      <c r="E3453" s="133" t="s">
        <v>5902</v>
      </c>
      <c r="F3453" s="133" t="s">
        <v>5903</v>
      </c>
      <c r="G3453" s="133">
        <v>0</v>
      </c>
      <c r="H3453" s="133">
        <v>0</v>
      </c>
      <c r="I3453" s="20"/>
      <c r="J3453" s="20"/>
      <c r="K3453" s="20"/>
      <c r="L3453" s="20"/>
      <c r="M3453" s="20"/>
      <c r="N3453" s="20"/>
    </row>
    <row r="3454" spans="1:14" x14ac:dyDescent="0.35">
      <c r="A3454" s="214" t="s">
        <v>2765</v>
      </c>
      <c r="B3454" s="214">
        <v>119828</v>
      </c>
      <c r="C3454" s="133" t="s">
        <v>2809</v>
      </c>
      <c r="D3454" s="133" t="s">
        <v>5904</v>
      </c>
      <c r="E3454" s="133" t="s">
        <v>5902</v>
      </c>
      <c r="F3454" s="133" t="s">
        <v>5903</v>
      </c>
      <c r="G3454" s="133">
        <v>0</v>
      </c>
      <c r="H3454" s="133">
        <v>0</v>
      </c>
      <c r="I3454" s="20"/>
      <c r="J3454" s="20"/>
      <c r="K3454" s="20"/>
      <c r="L3454" s="20"/>
      <c r="M3454" s="20"/>
      <c r="N3454" s="20"/>
    </row>
    <row r="3455" spans="1:14" x14ac:dyDescent="0.35">
      <c r="A3455" s="214" t="s">
        <v>2765</v>
      </c>
      <c r="B3455" s="214">
        <v>119832</v>
      </c>
      <c r="C3455" s="133" t="s">
        <v>2810</v>
      </c>
      <c r="D3455" s="133" t="s">
        <v>5904</v>
      </c>
      <c r="E3455" s="133" t="s">
        <v>5902</v>
      </c>
      <c r="F3455" s="133" t="s">
        <v>5903</v>
      </c>
      <c r="G3455" s="133">
        <v>0</v>
      </c>
      <c r="H3455" s="133">
        <v>0</v>
      </c>
      <c r="I3455" s="20"/>
      <c r="J3455" s="20"/>
      <c r="K3455" s="20"/>
      <c r="L3455" s="20"/>
      <c r="M3455" s="20"/>
      <c r="N3455" s="20"/>
    </row>
    <row r="3456" spans="1:14" x14ac:dyDescent="0.35">
      <c r="A3456" s="214" t="s">
        <v>2765</v>
      </c>
      <c r="B3456" s="214">
        <v>119833</v>
      </c>
      <c r="C3456" s="133" t="s">
        <v>7147</v>
      </c>
      <c r="D3456" s="133" t="s">
        <v>5904</v>
      </c>
      <c r="E3456" s="133" t="s">
        <v>5902</v>
      </c>
      <c r="F3456" s="133" t="s">
        <v>5903</v>
      </c>
      <c r="G3456" s="133">
        <v>0</v>
      </c>
      <c r="H3456" s="133">
        <v>0</v>
      </c>
      <c r="I3456" s="20"/>
      <c r="J3456" s="20"/>
      <c r="K3456" s="20"/>
      <c r="L3456" s="20"/>
      <c r="M3456" s="20"/>
      <c r="N3456" s="20"/>
    </row>
    <row r="3457" spans="1:14" x14ac:dyDescent="0.35">
      <c r="A3457" s="214" t="s">
        <v>2765</v>
      </c>
      <c r="B3457" s="214">
        <v>119835</v>
      </c>
      <c r="C3457" s="133" t="s">
        <v>2811</v>
      </c>
      <c r="D3457" s="133" t="s">
        <v>5904</v>
      </c>
      <c r="E3457" s="133" t="s">
        <v>5902</v>
      </c>
      <c r="F3457" s="133" t="s">
        <v>5903</v>
      </c>
      <c r="G3457" s="133">
        <v>0</v>
      </c>
      <c r="H3457" s="133">
        <v>0</v>
      </c>
      <c r="I3457" s="20"/>
      <c r="J3457" s="20"/>
      <c r="K3457" s="20"/>
      <c r="L3457" s="20"/>
      <c r="M3457" s="20"/>
      <c r="N3457" s="20"/>
    </row>
    <row r="3458" spans="1:14" x14ac:dyDescent="0.35">
      <c r="A3458" s="214" t="s">
        <v>2765</v>
      </c>
      <c r="B3458" s="214">
        <v>119836</v>
      </c>
      <c r="C3458" s="133" t="s">
        <v>6602</v>
      </c>
      <c r="D3458" s="133" t="s">
        <v>5904</v>
      </c>
      <c r="E3458" s="133" t="s">
        <v>5902</v>
      </c>
      <c r="F3458" s="133" t="s">
        <v>5903</v>
      </c>
      <c r="G3458" s="133">
        <v>0</v>
      </c>
      <c r="H3458" s="133">
        <v>0</v>
      </c>
      <c r="I3458" s="20"/>
      <c r="J3458" s="20"/>
      <c r="K3458" s="20"/>
      <c r="L3458" s="20"/>
      <c r="M3458" s="20"/>
      <c r="N3458" s="20"/>
    </row>
    <row r="3459" spans="1:14" x14ac:dyDescent="0.35">
      <c r="A3459" s="214" t="s">
        <v>2765</v>
      </c>
      <c r="B3459" s="214">
        <v>119845</v>
      </c>
      <c r="C3459" s="133" t="s">
        <v>2812</v>
      </c>
      <c r="D3459" s="133" t="s">
        <v>5904</v>
      </c>
      <c r="E3459" s="133" t="s">
        <v>5902</v>
      </c>
      <c r="F3459" s="133" t="s">
        <v>5914</v>
      </c>
      <c r="G3459" s="133">
        <v>0</v>
      </c>
      <c r="H3459" s="133">
        <v>0</v>
      </c>
      <c r="I3459" s="20"/>
      <c r="J3459" s="20"/>
      <c r="K3459" s="20"/>
      <c r="L3459" s="20"/>
      <c r="M3459" s="20"/>
      <c r="N3459" s="20"/>
    </row>
    <row r="3460" spans="1:14" x14ac:dyDescent="0.35">
      <c r="A3460" s="214" t="s">
        <v>2765</v>
      </c>
      <c r="B3460" s="214">
        <v>119849</v>
      </c>
      <c r="C3460" s="133" t="s">
        <v>6593</v>
      </c>
      <c r="D3460" s="133" t="s">
        <v>5904</v>
      </c>
      <c r="E3460" s="133" t="s">
        <v>5902</v>
      </c>
      <c r="F3460" s="133" t="s">
        <v>5914</v>
      </c>
      <c r="G3460" s="133">
        <v>0</v>
      </c>
      <c r="H3460" s="133">
        <v>0</v>
      </c>
      <c r="I3460" s="20"/>
      <c r="J3460" s="20"/>
      <c r="K3460" s="20"/>
      <c r="L3460" s="20"/>
      <c r="M3460" s="20"/>
      <c r="N3460" s="20"/>
    </row>
    <row r="3461" spans="1:14" x14ac:dyDescent="0.35">
      <c r="A3461" s="214" t="s">
        <v>2765</v>
      </c>
      <c r="B3461" s="214">
        <v>119851</v>
      </c>
      <c r="C3461" s="133" t="s">
        <v>2813</v>
      </c>
      <c r="D3461" s="133" t="s">
        <v>5904</v>
      </c>
      <c r="E3461" s="133" t="s">
        <v>5902</v>
      </c>
      <c r="F3461" s="133" t="s">
        <v>5903</v>
      </c>
      <c r="G3461" s="133">
        <v>0</v>
      </c>
      <c r="H3461" s="133">
        <v>0</v>
      </c>
      <c r="I3461" s="20"/>
      <c r="J3461" s="20"/>
      <c r="K3461" s="20"/>
      <c r="L3461" s="20"/>
      <c r="M3461" s="20"/>
      <c r="N3461" s="20"/>
    </row>
    <row r="3462" spans="1:14" x14ac:dyDescent="0.35">
      <c r="A3462" s="214" t="s">
        <v>2765</v>
      </c>
      <c r="B3462" s="214">
        <v>119853</v>
      </c>
      <c r="C3462" s="133" t="s">
        <v>7148</v>
      </c>
      <c r="D3462" s="133" t="s">
        <v>5904</v>
      </c>
      <c r="E3462" s="133" t="s">
        <v>5902</v>
      </c>
      <c r="F3462" s="133" t="s">
        <v>5914</v>
      </c>
      <c r="G3462" s="133">
        <v>0</v>
      </c>
      <c r="H3462" s="133">
        <v>0</v>
      </c>
      <c r="I3462" s="20"/>
      <c r="J3462" s="20"/>
      <c r="K3462" s="20"/>
      <c r="L3462" s="20"/>
      <c r="M3462" s="20"/>
      <c r="N3462" s="20"/>
    </row>
    <row r="3463" spans="1:14" x14ac:dyDescent="0.35">
      <c r="A3463" s="214" t="s">
        <v>2765</v>
      </c>
      <c r="B3463" s="214">
        <v>119854</v>
      </c>
      <c r="C3463" s="133" t="s">
        <v>2814</v>
      </c>
      <c r="D3463" s="133" t="s">
        <v>5904</v>
      </c>
      <c r="E3463" s="133" t="s">
        <v>5902</v>
      </c>
      <c r="F3463" s="133" t="s">
        <v>5903</v>
      </c>
      <c r="G3463" s="133">
        <v>0</v>
      </c>
      <c r="H3463" s="133">
        <v>0</v>
      </c>
      <c r="I3463" s="20"/>
      <c r="J3463" s="20"/>
      <c r="K3463" s="20"/>
      <c r="L3463" s="20"/>
      <c r="M3463" s="20"/>
      <c r="N3463" s="20"/>
    </row>
    <row r="3464" spans="1:14" x14ac:dyDescent="0.35">
      <c r="A3464" s="214" t="s">
        <v>2765</v>
      </c>
      <c r="B3464" s="214">
        <v>119861</v>
      </c>
      <c r="C3464" s="133" t="s">
        <v>2815</v>
      </c>
      <c r="D3464" s="133" t="s">
        <v>5904</v>
      </c>
      <c r="E3464" s="133" t="s">
        <v>5912</v>
      </c>
      <c r="F3464" s="133" t="s">
        <v>5915</v>
      </c>
      <c r="G3464" s="133">
        <v>0</v>
      </c>
      <c r="H3464" s="133">
        <v>1</v>
      </c>
      <c r="I3464" s="20"/>
      <c r="J3464" s="20"/>
      <c r="K3464" s="20"/>
      <c r="L3464" s="20"/>
      <c r="M3464" s="20"/>
      <c r="N3464" s="20"/>
    </row>
    <row r="3465" spans="1:14" x14ac:dyDescent="0.35">
      <c r="A3465" s="214" t="s">
        <v>2765</v>
      </c>
      <c r="B3465" s="214">
        <v>119866</v>
      </c>
      <c r="C3465" s="133" t="s">
        <v>2816</v>
      </c>
      <c r="D3465" s="133" t="s">
        <v>5904</v>
      </c>
      <c r="E3465" s="133" t="s">
        <v>5912</v>
      </c>
      <c r="F3465" s="133" t="s">
        <v>5915</v>
      </c>
      <c r="G3465" s="133">
        <v>0</v>
      </c>
      <c r="H3465" s="133">
        <v>13</v>
      </c>
      <c r="I3465" s="20"/>
      <c r="J3465" s="20"/>
      <c r="K3465" s="20"/>
      <c r="L3465" s="20"/>
      <c r="M3465" s="20"/>
      <c r="N3465" s="20"/>
    </row>
    <row r="3466" spans="1:14" x14ac:dyDescent="0.35">
      <c r="A3466" s="214" t="s">
        <v>2765</v>
      </c>
      <c r="B3466" s="214">
        <v>119873</v>
      </c>
      <c r="C3466" s="133" t="s">
        <v>2817</v>
      </c>
      <c r="D3466" s="133" t="s">
        <v>5905</v>
      </c>
      <c r="E3466" s="133" t="s">
        <v>5912</v>
      </c>
      <c r="F3466" s="133" t="s">
        <v>5915</v>
      </c>
      <c r="G3466" s="133">
        <v>0</v>
      </c>
      <c r="H3466" s="133">
        <v>0</v>
      </c>
      <c r="I3466" s="20"/>
      <c r="J3466" s="20"/>
      <c r="K3466" s="20"/>
      <c r="L3466" s="20"/>
      <c r="M3466" s="20"/>
      <c r="N3466" s="20"/>
    </row>
    <row r="3467" spans="1:14" x14ac:dyDescent="0.35">
      <c r="A3467" s="214" t="s">
        <v>2765</v>
      </c>
      <c r="B3467" s="214">
        <v>119876</v>
      </c>
      <c r="C3467" s="133" t="s">
        <v>2818</v>
      </c>
      <c r="D3467" s="133" t="s">
        <v>5904</v>
      </c>
      <c r="E3467" s="133" t="s">
        <v>5912</v>
      </c>
      <c r="F3467" s="133" t="s">
        <v>5915</v>
      </c>
      <c r="G3467" s="133">
        <v>9</v>
      </c>
      <c r="H3467" s="133">
        <v>15</v>
      </c>
      <c r="I3467" s="20"/>
      <c r="J3467" s="20"/>
      <c r="K3467" s="20"/>
      <c r="L3467" s="20"/>
      <c r="M3467" s="20"/>
      <c r="N3467" s="20"/>
    </row>
    <row r="3468" spans="1:14" x14ac:dyDescent="0.35">
      <c r="A3468" s="214" t="s">
        <v>2765</v>
      </c>
      <c r="B3468" s="214">
        <v>119877</v>
      </c>
      <c r="C3468" s="133" t="s">
        <v>2819</v>
      </c>
      <c r="D3468" s="133" t="s">
        <v>5904</v>
      </c>
      <c r="E3468" s="133" t="s">
        <v>5912</v>
      </c>
      <c r="F3468" s="133" t="s">
        <v>5915</v>
      </c>
      <c r="G3468" s="133">
        <v>3</v>
      </c>
      <c r="H3468" s="133">
        <v>8</v>
      </c>
      <c r="I3468" s="20"/>
      <c r="J3468" s="20"/>
      <c r="K3468" s="20"/>
      <c r="L3468" s="20"/>
      <c r="M3468" s="20"/>
      <c r="N3468" s="20"/>
    </row>
    <row r="3469" spans="1:14" x14ac:dyDescent="0.35">
      <c r="A3469" s="214" t="s">
        <v>2765</v>
      </c>
      <c r="B3469" s="214">
        <v>119878</v>
      </c>
      <c r="C3469" s="133" t="s">
        <v>2820</v>
      </c>
      <c r="D3469" s="133" t="s">
        <v>5904</v>
      </c>
      <c r="E3469" s="133" t="s">
        <v>5912</v>
      </c>
      <c r="F3469" s="133" t="s">
        <v>5915</v>
      </c>
      <c r="G3469" s="133">
        <v>2</v>
      </c>
      <c r="H3469" s="133">
        <v>17</v>
      </c>
      <c r="I3469" s="20"/>
      <c r="J3469" s="20"/>
      <c r="K3469" s="20"/>
      <c r="L3469" s="20"/>
      <c r="M3469" s="20"/>
      <c r="N3469" s="20"/>
    </row>
    <row r="3470" spans="1:14" x14ac:dyDescent="0.35">
      <c r="A3470" s="214" t="s">
        <v>2765</v>
      </c>
      <c r="B3470" s="214">
        <v>119879</v>
      </c>
      <c r="C3470" s="133" t="s">
        <v>2821</v>
      </c>
      <c r="D3470" s="133" t="s">
        <v>5904</v>
      </c>
      <c r="E3470" s="133" t="s">
        <v>5912</v>
      </c>
      <c r="F3470" s="133" t="s">
        <v>5915</v>
      </c>
      <c r="G3470" s="133">
        <v>0</v>
      </c>
      <c r="H3470" s="133">
        <v>0</v>
      </c>
      <c r="I3470" s="20"/>
      <c r="J3470" s="20"/>
      <c r="K3470" s="20"/>
      <c r="L3470" s="20"/>
      <c r="M3470" s="20"/>
      <c r="N3470" s="20"/>
    </row>
    <row r="3471" spans="1:14" x14ac:dyDescent="0.35">
      <c r="A3471" s="214" t="s">
        <v>2765</v>
      </c>
      <c r="B3471" s="214">
        <v>119880</v>
      </c>
      <c r="C3471" s="133" t="s">
        <v>2822</v>
      </c>
      <c r="D3471" s="133" t="s">
        <v>5904</v>
      </c>
      <c r="E3471" s="133" t="s">
        <v>5912</v>
      </c>
      <c r="F3471" s="133" t="s">
        <v>5915</v>
      </c>
      <c r="G3471" s="133">
        <v>3</v>
      </c>
      <c r="H3471" s="133">
        <v>10</v>
      </c>
      <c r="I3471" s="20"/>
      <c r="J3471" s="20"/>
      <c r="K3471" s="20"/>
      <c r="L3471" s="20"/>
      <c r="M3471" s="20"/>
      <c r="N3471" s="20"/>
    </row>
    <row r="3472" spans="1:14" x14ac:dyDescent="0.35">
      <c r="A3472" s="214" t="s">
        <v>2765</v>
      </c>
      <c r="B3472" s="214">
        <v>119883</v>
      </c>
      <c r="C3472" s="133" t="s">
        <v>2823</v>
      </c>
      <c r="D3472" s="133" t="s">
        <v>5904</v>
      </c>
      <c r="E3472" s="133" t="s">
        <v>5912</v>
      </c>
      <c r="F3472" s="133" t="s">
        <v>5915</v>
      </c>
      <c r="G3472" s="133">
        <v>10</v>
      </c>
      <c r="H3472" s="133">
        <v>14</v>
      </c>
      <c r="I3472" s="20"/>
      <c r="J3472" s="20"/>
      <c r="K3472" s="20"/>
      <c r="L3472" s="20"/>
      <c r="M3472" s="20"/>
      <c r="N3472" s="20"/>
    </row>
    <row r="3473" spans="1:14" x14ac:dyDescent="0.35">
      <c r="A3473" s="214" t="s">
        <v>2765</v>
      </c>
      <c r="B3473" s="214">
        <v>119887</v>
      </c>
      <c r="C3473" s="133" t="s">
        <v>2824</v>
      </c>
      <c r="D3473" s="133" t="s">
        <v>5904</v>
      </c>
      <c r="E3473" s="133" t="s">
        <v>5912</v>
      </c>
      <c r="F3473" s="133" t="s">
        <v>5915</v>
      </c>
      <c r="G3473" s="133">
        <v>1</v>
      </c>
      <c r="H3473" s="133">
        <v>13</v>
      </c>
      <c r="I3473" s="20"/>
      <c r="J3473" s="20"/>
      <c r="K3473" s="20"/>
      <c r="L3473" s="20"/>
      <c r="M3473" s="20"/>
      <c r="N3473" s="20"/>
    </row>
    <row r="3474" spans="1:14" x14ac:dyDescent="0.35">
      <c r="A3474" s="214" t="s">
        <v>2765</v>
      </c>
      <c r="B3474" s="214">
        <v>119889</v>
      </c>
      <c r="C3474" s="133" t="s">
        <v>224</v>
      </c>
      <c r="D3474" s="133" t="s">
        <v>5904</v>
      </c>
      <c r="E3474" s="133" t="s">
        <v>5912</v>
      </c>
      <c r="F3474" s="133" t="s">
        <v>5915</v>
      </c>
      <c r="G3474" s="133">
        <v>4</v>
      </c>
      <c r="H3474" s="133">
        <v>13</v>
      </c>
      <c r="I3474" s="20"/>
      <c r="J3474" s="20"/>
      <c r="K3474" s="20"/>
      <c r="L3474" s="20"/>
      <c r="M3474" s="20"/>
      <c r="N3474" s="20"/>
    </row>
    <row r="3475" spans="1:14" x14ac:dyDescent="0.35">
      <c r="A3475" s="214" t="s">
        <v>2765</v>
      </c>
      <c r="B3475" s="214">
        <v>119892</v>
      </c>
      <c r="C3475" s="133" t="s">
        <v>2825</v>
      </c>
      <c r="D3475" s="133" t="s">
        <v>5904</v>
      </c>
      <c r="E3475" s="133" t="s">
        <v>5912</v>
      </c>
      <c r="F3475" s="133" t="s">
        <v>5915</v>
      </c>
      <c r="G3475" s="133">
        <v>2</v>
      </c>
      <c r="H3475" s="133">
        <v>5</v>
      </c>
      <c r="I3475" s="20"/>
      <c r="J3475" s="20"/>
      <c r="K3475" s="20"/>
      <c r="L3475" s="20"/>
      <c r="M3475" s="20"/>
      <c r="N3475" s="20"/>
    </row>
    <row r="3476" spans="1:14" x14ac:dyDescent="0.35">
      <c r="A3476" s="214" t="s">
        <v>2765</v>
      </c>
      <c r="B3476" s="214">
        <v>119893</v>
      </c>
      <c r="C3476" s="133" t="s">
        <v>2826</v>
      </c>
      <c r="D3476" s="133" t="s">
        <v>5904</v>
      </c>
      <c r="E3476" s="133" t="s">
        <v>5912</v>
      </c>
      <c r="F3476" s="133" t="s">
        <v>5915</v>
      </c>
      <c r="G3476" s="133">
        <v>2</v>
      </c>
      <c r="H3476" s="133">
        <v>1</v>
      </c>
      <c r="I3476" s="20"/>
      <c r="J3476" s="20"/>
      <c r="K3476" s="20"/>
      <c r="L3476" s="20"/>
      <c r="M3476" s="20"/>
      <c r="N3476" s="20"/>
    </row>
    <row r="3477" spans="1:14" x14ac:dyDescent="0.35">
      <c r="A3477" s="214" t="s">
        <v>2765</v>
      </c>
      <c r="B3477" s="214">
        <v>119894</v>
      </c>
      <c r="C3477" s="133" t="s">
        <v>2827</v>
      </c>
      <c r="D3477" s="133" t="s">
        <v>5904</v>
      </c>
      <c r="E3477" s="133" t="s">
        <v>5912</v>
      </c>
      <c r="F3477" s="133" t="s">
        <v>5915</v>
      </c>
      <c r="G3477" s="133">
        <v>0</v>
      </c>
      <c r="H3477" s="133">
        <v>1</v>
      </c>
      <c r="I3477" s="20"/>
      <c r="J3477" s="20"/>
      <c r="K3477" s="20"/>
      <c r="L3477" s="20"/>
      <c r="M3477" s="20"/>
      <c r="N3477" s="20"/>
    </row>
    <row r="3478" spans="1:14" x14ac:dyDescent="0.35">
      <c r="A3478" s="214" t="s">
        <v>2765</v>
      </c>
      <c r="B3478" s="214">
        <v>119895</v>
      </c>
      <c r="C3478" s="133" t="s">
        <v>2828</v>
      </c>
      <c r="D3478" s="133" t="s">
        <v>5905</v>
      </c>
      <c r="E3478" s="133" t="s">
        <v>5912</v>
      </c>
      <c r="F3478" s="133" t="s">
        <v>5915</v>
      </c>
      <c r="G3478" s="133">
        <v>0</v>
      </c>
      <c r="H3478" s="133">
        <v>13</v>
      </c>
      <c r="I3478" s="20"/>
      <c r="J3478" s="20"/>
      <c r="K3478" s="20"/>
      <c r="L3478" s="20"/>
      <c r="M3478" s="20"/>
      <c r="N3478" s="20"/>
    </row>
    <row r="3479" spans="1:14" x14ac:dyDescent="0.35">
      <c r="A3479" s="214" t="s">
        <v>2765</v>
      </c>
      <c r="B3479" s="214">
        <v>119897</v>
      </c>
      <c r="C3479" s="133" t="s">
        <v>2829</v>
      </c>
      <c r="D3479" s="133" t="s">
        <v>5904</v>
      </c>
      <c r="E3479" s="133" t="s">
        <v>5912</v>
      </c>
      <c r="F3479" s="133" t="s">
        <v>5915</v>
      </c>
      <c r="G3479" s="133">
        <v>3</v>
      </c>
      <c r="H3479" s="133">
        <v>3</v>
      </c>
      <c r="I3479" s="20"/>
      <c r="J3479" s="20"/>
      <c r="K3479" s="20"/>
      <c r="L3479" s="20"/>
      <c r="M3479" s="20"/>
      <c r="N3479" s="20"/>
    </row>
    <row r="3480" spans="1:14" x14ac:dyDescent="0.35">
      <c r="A3480" s="214" t="s">
        <v>2765</v>
      </c>
      <c r="B3480" s="214">
        <v>119898</v>
      </c>
      <c r="C3480" s="133" t="s">
        <v>2830</v>
      </c>
      <c r="D3480" s="133" t="s">
        <v>5904</v>
      </c>
      <c r="E3480" s="133" t="s">
        <v>5912</v>
      </c>
      <c r="F3480" s="133" t="s">
        <v>5915</v>
      </c>
      <c r="G3480" s="133">
        <v>5</v>
      </c>
      <c r="H3480" s="133">
        <v>15</v>
      </c>
      <c r="I3480" s="20"/>
      <c r="J3480" s="20"/>
      <c r="K3480" s="20"/>
      <c r="L3480" s="20"/>
      <c r="M3480" s="20"/>
      <c r="N3480" s="20"/>
    </row>
    <row r="3481" spans="1:14" x14ac:dyDescent="0.35">
      <c r="A3481" s="214" t="s">
        <v>2765</v>
      </c>
      <c r="B3481" s="214">
        <v>129571</v>
      </c>
      <c r="C3481" s="133" t="s">
        <v>2831</v>
      </c>
      <c r="D3481" s="133" t="s">
        <v>5904</v>
      </c>
      <c r="E3481" s="133" t="s">
        <v>5902</v>
      </c>
      <c r="F3481" s="133" t="s">
        <v>5914</v>
      </c>
      <c r="G3481" s="133">
        <v>0</v>
      </c>
      <c r="H3481" s="133">
        <v>0</v>
      </c>
      <c r="I3481" s="20"/>
      <c r="J3481" s="20"/>
      <c r="K3481" s="20"/>
      <c r="L3481" s="20"/>
      <c r="M3481" s="20"/>
      <c r="N3481" s="20"/>
    </row>
    <row r="3482" spans="1:14" x14ac:dyDescent="0.35">
      <c r="A3482" s="214" t="s">
        <v>2765</v>
      </c>
      <c r="B3482" s="214">
        <v>131025</v>
      </c>
      <c r="C3482" s="133" t="s">
        <v>1777</v>
      </c>
      <c r="D3482" s="133" t="s">
        <v>5905</v>
      </c>
      <c r="E3482" s="133" t="s">
        <v>5902</v>
      </c>
      <c r="F3482" s="133" t="s">
        <v>5914</v>
      </c>
      <c r="G3482" s="133">
        <v>0</v>
      </c>
      <c r="H3482" s="133">
        <v>0</v>
      </c>
      <c r="I3482" s="20"/>
      <c r="J3482" s="20"/>
      <c r="K3482" s="20"/>
      <c r="L3482" s="20"/>
      <c r="M3482" s="20"/>
      <c r="N3482" s="20"/>
    </row>
    <row r="3483" spans="1:14" x14ac:dyDescent="0.35">
      <c r="A3483" s="214" t="s">
        <v>2765</v>
      </c>
      <c r="B3483" s="214">
        <v>131138</v>
      </c>
      <c r="C3483" s="133" t="s">
        <v>2832</v>
      </c>
      <c r="D3483" s="133" t="s">
        <v>5904</v>
      </c>
      <c r="E3483" s="133" t="s">
        <v>5902</v>
      </c>
      <c r="F3483" s="133" t="s">
        <v>5914</v>
      </c>
      <c r="G3483" s="133">
        <v>0</v>
      </c>
      <c r="H3483" s="133">
        <v>0</v>
      </c>
      <c r="I3483" s="20"/>
      <c r="J3483" s="20"/>
      <c r="K3483" s="20"/>
      <c r="L3483" s="20"/>
      <c r="M3483" s="20"/>
      <c r="N3483" s="20"/>
    </row>
    <row r="3484" spans="1:14" x14ac:dyDescent="0.35">
      <c r="A3484" s="214" t="s">
        <v>2765</v>
      </c>
      <c r="B3484" s="214">
        <v>131163</v>
      </c>
      <c r="C3484" s="133" t="s">
        <v>2833</v>
      </c>
      <c r="D3484" s="133" t="s">
        <v>5904</v>
      </c>
      <c r="E3484" s="133" t="s">
        <v>5902</v>
      </c>
      <c r="F3484" s="133" t="s">
        <v>5914</v>
      </c>
      <c r="G3484" s="133">
        <v>0</v>
      </c>
      <c r="H3484" s="133">
        <v>0</v>
      </c>
      <c r="I3484" s="20"/>
      <c r="J3484" s="20"/>
      <c r="K3484" s="20"/>
      <c r="L3484" s="20"/>
      <c r="M3484" s="20"/>
      <c r="N3484" s="20"/>
    </row>
    <row r="3485" spans="1:14" x14ac:dyDescent="0.35">
      <c r="A3485" s="214" t="s">
        <v>2765</v>
      </c>
      <c r="B3485" s="214">
        <v>131258</v>
      </c>
      <c r="C3485" s="133" t="s">
        <v>2834</v>
      </c>
      <c r="D3485" s="133" t="s">
        <v>5904</v>
      </c>
      <c r="E3485" s="133" t="s">
        <v>5912</v>
      </c>
      <c r="F3485" s="133" t="s">
        <v>5915</v>
      </c>
      <c r="G3485" s="133">
        <v>6</v>
      </c>
      <c r="H3485" s="133">
        <v>12</v>
      </c>
      <c r="I3485" s="20"/>
      <c r="J3485" s="20"/>
      <c r="K3485" s="20"/>
      <c r="L3485" s="20"/>
      <c r="M3485" s="20"/>
      <c r="N3485" s="20"/>
    </row>
    <row r="3486" spans="1:14" x14ac:dyDescent="0.35">
      <c r="A3486" s="214" t="s">
        <v>2765</v>
      </c>
      <c r="B3486" s="214">
        <v>131259</v>
      </c>
      <c r="C3486" s="133" t="s">
        <v>2835</v>
      </c>
      <c r="D3486" s="133" t="s">
        <v>5904</v>
      </c>
      <c r="E3486" s="133" t="s">
        <v>5912</v>
      </c>
      <c r="F3486" s="133" t="s">
        <v>5915</v>
      </c>
      <c r="G3486" s="133">
        <v>0</v>
      </c>
      <c r="H3486" s="133">
        <v>0</v>
      </c>
      <c r="I3486" s="20"/>
      <c r="J3486" s="20"/>
      <c r="K3486" s="20"/>
      <c r="L3486" s="20"/>
      <c r="M3486" s="20"/>
      <c r="N3486" s="20"/>
    </row>
    <row r="3487" spans="1:14" x14ac:dyDescent="0.35">
      <c r="A3487" s="214" t="s">
        <v>2765</v>
      </c>
      <c r="B3487" s="214">
        <v>131355</v>
      </c>
      <c r="C3487" s="133" t="s">
        <v>2836</v>
      </c>
      <c r="D3487" s="133" t="s">
        <v>5901</v>
      </c>
      <c r="E3487" s="133" t="s">
        <v>5902</v>
      </c>
      <c r="F3487" s="133" t="s">
        <v>5903</v>
      </c>
      <c r="G3487" s="133">
        <v>0</v>
      </c>
      <c r="H3487" s="133">
        <v>0</v>
      </c>
      <c r="I3487" s="20"/>
      <c r="J3487" s="20"/>
      <c r="K3487" s="20"/>
      <c r="L3487" s="20"/>
      <c r="M3487" s="20"/>
      <c r="N3487" s="20"/>
    </row>
    <row r="3488" spans="1:14" x14ac:dyDescent="0.35">
      <c r="A3488" s="214" t="s">
        <v>2765</v>
      </c>
      <c r="B3488" s="214">
        <v>131479</v>
      </c>
      <c r="C3488" s="133" t="s">
        <v>2837</v>
      </c>
      <c r="D3488" s="133" t="s">
        <v>5904</v>
      </c>
      <c r="E3488" s="133" t="s">
        <v>5912</v>
      </c>
      <c r="F3488" s="133" t="s">
        <v>5915</v>
      </c>
      <c r="G3488" s="133">
        <v>0</v>
      </c>
      <c r="H3488" s="133">
        <v>5</v>
      </c>
      <c r="I3488" s="20"/>
      <c r="J3488" s="20"/>
      <c r="K3488" s="20"/>
      <c r="L3488" s="20"/>
      <c r="M3488" s="20"/>
      <c r="N3488" s="20"/>
    </row>
    <row r="3489" spans="1:14" x14ac:dyDescent="0.35">
      <c r="A3489" s="214" t="s">
        <v>2765</v>
      </c>
      <c r="B3489" s="214">
        <v>131563</v>
      </c>
      <c r="C3489" s="133" t="s">
        <v>2838</v>
      </c>
      <c r="D3489" s="133" t="s">
        <v>5904</v>
      </c>
      <c r="E3489" s="133" t="s">
        <v>5902</v>
      </c>
      <c r="F3489" s="133" t="s">
        <v>5914</v>
      </c>
      <c r="G3489" s="133">
        <v>0</v>
      </c>
      <c r="H3489" s="133">
        <v>0</v>
      </c>
      <c r="I3489" s="20"/>
      <c r="J3489" s="20"/>
      <c r="K3489" s="20"/>
      <c r="L3489" s="20"/>
      <c r="M3489" s="20"/>
      <c r="N3489" s="20"/>
    </row>
    <row r="3490" spans="1:14" x14ac:dyDescent="0.35">
      <c r="A3490" s="214" t="s">
        <v>2765</v>
      </c>
      <c r="B3490" s="214">
        <v>131575</v>
      </c>
      <c r="C3490" s="133" t="s">
        <v>2839</v>
      </c>
      <c r="D3490" s="133" t="s">
        <v>5904</v>
      </c>
      <c r="E3490" s="133" t="s">
        <v>5902</v>
      </c>
      <c r="F3490" s="133" t="s">
        <v>5914</v>
      </c>
      <c r="G3490" s="133">
        <v>0</v>
      </c>
      <c r="H3490" s="133">
        <v>0</v>
      </c>
      <c r="I3490" s="20"/>
      <c r="J3490" s="20"/>
      <c r="K3490" s="20"/>
      <c r="L3490" s="20"/>
      <c r="M3490" s="20"/>
      <c r="N3490" s="20"/>
    </row>
    <row r="3491" spans="1:14" x14ac:dyDescent="0.35">
      <c r="A3491" s="214" t="s">
        <v>2765</v>
      </c>
      <c r="B3491" s="214">
        <v>131666</v>
      </c>
      <c r="C3491" s="133" t="s">
        <v>2840</v>
      </c>
      <c r="D3491" s="133" t="s">
        <v>5904</v>
      </c>
      <c r="E3491" s="133" t="s">
        <v>5902</v>
      </c>
      <c r="F3491" s="133" t="s">
        <v>5914</v>
      </c>
      <c r="G3491" s="133">
        <v>0</v>
      </c>
      <c r="H3491" s="133">
        <v>0</v>
      </c>
      <c r="I3491" s="20"/>
      <c r="J3491" s="20"/>
      <c r="K3491" s="20"/>
      <c r="L3491" s="20"/>
      <c r="M3491" s="20"/>
      <c r="N3491" s="20"/>
    </row>
    <row r="3492" spans="1:14" x14ac:dyDescent="0.35">
      <c r="A3492" s="214" t="s">
        <v>2765</v>
      </c>
      <c r="B3492" s="214">
        <v>132079</v>
      </c>
      <c r="C3492" s="133" t="s">
        <v>2841</v>
      </c>
      <c r="D3492" s="133" t="s">
        <v>5904</v>
      </c>
      <c r="E3492" s="133" t="s">
        <v>5902</v>
      </c>
      <c r="F3492" s="133" t="s">
        <v>5914</v>
      </c>
      <c r="G3492" s="133">
        <v>0</v>
      </c>
      <c r="H3492" s="133">
        <v>0</v>
      </c>
      <c r="I3492" s="20"/>
      <c r="J3492" s="20"/>
      <c r="K3492" s="20"/>
      <c r="L3492" s="20"/>
      <c r="M3492" s="20"/>
      <c r="N3492" s="20"/>
    </row>
    <row r="3493" spans="1:14" x14ac:dyDescent="0.35">
      <c r="A3493" s="214" t="s">
        <v>2765</v>
      </c>
      <c r="B3493" s="214">
        <v>132095</v>
      </c>
      <c r="C3493" s="133" t="s">
        <v>2842</v>
      </c>
      <c r="D3493" s="133" t="s">
        <v>5904</v>
      </c>
      <c r="E3493" s="133" t="s">
        <v>5902</v>
      </c>
      <c r="F3493" s="133" t="s">
        <v>5903</v>
      </c>
      <c r="G3493" s="133">
        <v>0</v>
      </c>
      <c r="H3493" s="133">
        <v>0</v>
      </c>
      <c r="I3493" s="20"/>
      <c r="J3493" s="20"/>
      <c r="K3493" s="20"/>
      <c r="L3493" s="20"/>
      <c r="M3493" s="20"/>
      <c r="N3493" s="20"/>
    </row>
    <row r="3494" spans="1:14" x14ac:dyDescent="0.35">
      <c r="A3494" s="214" t="s">
        <v>2765</v>
      </c>
      <c r="B3494" s="214">
        <v>132738</v>
      </c>
      <c r="C3494" s="133" t="s">
        <v>2843</v>
      </c>
      <c r="D3494" s="133" t="s">
        <v>5904</v>
      </c>
      <c r="E3494" s="133" t="s">
        <v>5902</v>
      </c>
      <c r="F3494" s="133" t="s">
        <v>5903</v>
      </c>
      <c r="G3494" s="133">
        <v>0</v>
      </c>
      <c r="H3494" s="133">
        <v>0</v>
      </c>
      <c r="I3494" s="20"/>
      <c r="J3494" s="20"/>
      <c r="K3494" s="20"/>
      <c r="L3494" s="20"/>
      <c r="M3494" s="20"/>
      <c r="N3494" s="20"/>
    </row>
    <row r="3495" spans="1:14" x14ac:dyDescent="0.35">
      <c r="A3495" s="214" t="s">
        <v>2765</v>
      </c>
      <c r="B3495" s="214">
        <v>132828</v>
      </c>
      <c r="C3495" s="133" t="s">
        <v>2844</v>
      </c>
      <c r="D3495" s="133" t="s">
        <v>5904</v>
      </c>
      <c r="E3495" s="133" t="s">
        <v>5902</v>
      </c>
      <c r="F3495" s="133" t="s">
        <v>5914</v>
      </c>
      <c r="G3495" s="133">
        <v>0</v>
      </c>
      <c r="H3495" s="133">
        <v>0</v>
      </c>
      <c r="I3495" s="20"/>
      <c r="J3495" s="20"/>
      <c r="K3495" s="20"/>
      <c r="L3495" s="20"/>
      <c r="M3495" s="20"/>
      <c r="N3495" s="20"/>
    </row>
    <row r="3496" spans="1:14" x14ac:dyDescent="0.35">
      <c r="A3496" s="214" t="s">
        <v>2765</v>
      </c>
      <c r="B3496" s="214">
        <v>132834</v>
      </c>
      <c r="C3496" s="133" t="s">
        <v>2845</v>
      </c>
      <c r="D3496" s="133" t="s">
        <v>5904</v>
      </c>
      <c r="E3496" s="133" t="s">
        <v>5907</v>
      </c>
      <c r="F3496" s="133" t="s">
        <v>5918</v>
      </c>
      <c r="G3496" s="133">
        <v>122</v>
      </c>
      <c r="H3496" s="133">
        <v>111</v>
      </c>
      <c r="I3496" s="20"/>
      <c r="J3496" s="20"/>
      <c r="K3496" s="20"/>
      <c r="L3496" s="20"/>
      <c r="M3496" s="20"/>
      <c r="N3496" s="20"/>
    </row>
    <row r="3497" spans="1:14" x14ac:dyDescent="0.35">
      <c r="A3497" s="214" t="s">
        <v>2765</v>
      </c>
      <c r="B3497" s="214">
        <v>133398</v>
      </c>
      <c r="C3497" s="133" t="s">
        <v>2846</v>
      </c>
      <c r="D3497" s="133" t="s">
        <v>5904</v>
      </c>
      <c r="E3497" s="133" t="s">
        <v>5906</v>
      </c>
      <c r="F3497" s="133" t="s">
        <v>5906</v>
      </c>
      <c r="G3497" s="133">
        <v>0</v>
      </c>
      <c r="H3497" s="133">
        <v>1</v>
      </c>
      <c r="I3497" s="20"/>
      <c r="J3497" s="20"/>
      <c r="K3497" s="20"/>
      <c r="L3497" s="20"/>
      <c r="M3497" s="20"/>
      <c r="N3497" s="20"/>
    </row>
    <row r="3498" spans="1:14" x14ac:dyDescent="0.35">
      <c r="A3498" s="214" t="s">
        <v>2765</v>
      </c>
      <c r="B3498" s="214">
        <v>133540</v>
      </c>
      <c r="C3498" s="133" t="s">
        <v>2847</v>
      </c>
      <c r="D3498" s="133" t="s">
        <v>5904</v>
      </c>
      <c r="E3498" s="133" t="s">
        <v>5902</v>
      </c>
      <c r="F3498" s="133" t="s">
        <v>5914</v>
      </c>
      <c r="G3498" s="133">
        <v>0</v>
      </c>
      <c r="H3498" s="133">
        <v>0</v>
      </c>
      <c r="I3498" s="20"/>
      <c r="J3498" s="20"/>
      <c r="K3498" s="20"/>
      <c r="L3498" s="20"/>
      <c r="M3498" s="20"/>
      <c r="N3498" s="20"/>
    </row>
    <row r="3499" spans="1:14" x14ac:dyDescent="0.35">
      <c r="A3499" s="214" t="s">
        <v>2765</v>
      </c>
      <c r="B3499" s="214">
        <v>133688</v>
      </c>
      <c r="C3499" s="133" t="s">
        <v>2848</v>
      </c>
      <c r="D3499" s="133" t="s">
        <v>5904</v>
      </c>
      <c r="E3499" s="133" t="s">
        <v>5912</v>
      </c>
      <c r="F3499" s="133" t="s">
        <v>5915</v>
      </c>
      <c r="G3499" s="133">
        <v>0</v>
      </c>
      <c r="H3499" s="133">
        <v>0</v>
      </c>
      <c r="I3499" s="20"/>
      <c r="J3499" s="20"/>
      <c r="K3499" s="20"/>
      <c r="L3499" s="20"/>
      <c r="M3499" s="20"/>
      <c r="N3499" s="20"/>
    </row>
    <row r="3500" spans="1:14" x14ac:dyDescent="0.35">
      <c r="A3500" s="214" t="s">
        <v>2765</v>
      </c>
      <c r="B3500" s="214">
        <v>134127</v>
      </c>
      <c r="C3500" s="133" t="s">
        <v>2849</v>
      </c>
      <c r="D3500" s="133" t="s">
        <v>5904</v>
      </c>
      <c r="E3500" s="133" t="s">
        <v>5906</v>
      </c>
      <c r="F3500" s="133" t="s">
        <v>5906</v>
      </c>
      <c r="G3500" s="133">
        <v>0</v>
      </c>
      <c r="H3500" s="133">
        <v>1</v>
      </c>
      <c r="I3500" s="20"/>
      <c r="J3500" s="20"/>
      <c r="K3500" s="20"/>
      <c r="L3500" s="20"/>
      <c r="M3500" s="20"/>
      <c r="N3500" s="20"/>
    </row>
    <row r="3501" spans="1:14" x14ac:dyDescent="0.35">
      <c r="A3501" s="214" t="s">
        <v>2765</v>
      </c>
      <c r="B3501" s="214">
        <v>134130</v>
      </c>
      <c r="C3501" s="133" t="s">
        <v>2104</v>
      </c>
      <c r="D3501" s="133" t="s">
        <v>5904</v>
      </c>
      <c r="E3501" s="133" t="s">
        <v>5906</v>
      </c>
      <c r="F3501" s="133" t="s">
        <v>5906</v>
      </c>
      <c r="G3501" s="133">
        <v>0</v>
      </c>
      <c r="H3501" s="133">
        <v>2</v>
      </c>
      <c r="I3501" s="20"/>
      <c r="J3501" s="20"/>
      <c r="K3501" s="20"/>
      <c r="L3501" s="20"/>
      <c r="M3501" s="20"/>
      <c r="N3501" s="20"/>
    </row>
    <row r="3502" spans="1:14" x14ac:dyDescent="0.35">
      <c r="A3502" s="214" t="s">
        <v>2765</v>
      </c>
      <c r="B3502" s="214">
        <v>134367</v>
      </c>
      <c r="C3502" s="133" t="s">
        <v>2850</v>
      </c>
      <c r="D3502" s="133" t="s">
        <v>5904</v>
      </c>
      <c r="E3502" s="133" t="s">
        <v>5906</v>
      </c>
      <c r="F3502" s="133" t="s">
        <v>5906</v>
      </c>
      <c r="G3502" s="133">
        <v>0</v>
      </c>
      <c r="H3502" s="133">
        <v>0</v>
      </c>
      <c r="I3502" s="20"/>
      <c r="J3502" s="20"/>
      <c r="K3502" s="20"/>
      <c r="L3502" s="20"/>
      <c r="M3502" s="20"/>
      <c r="N3502" s="20"/>
    </row>
    <row r="3503" spans="1:14" x14ac:dyDescent="0.35">
      <c r="A3503" s="214" t="s">
        <v>2765</v>
      </c>
      <c r="B3503" s="214">
        <v>134625</v>
      </c>
      <c r="C3503" s="133" t="s">
        <v>2851</v>
      </c>
      <c r="D3503" s="133" t="s">
        <v>5904</v>
      </c>
      <c r="E3503" s="133" t="s">
        <v>5912</v>
      </c>
      <c r="F3503" s="133" t="s">
        <v>5915</v>
      </c>
      <c r="G3503" s="133">
        <v>0</v>
      </c>
      <c r="H3503" s="133">
        <v>15</v>
      </c>
      <c r="I3503" s="20"/>
      <c r="J3503" s="20"/>
      <c r="K3503" s="20"/>
      <c r="L3503" s="20"/>
      <c r="M3503" s="20"/>
      <c r="N3503" s="20"/>
    </row>
    <row r="3504" spans="1:14" x14ac:dyDescent="0.35">
      <c r="A3504" s="214" t="s">
        <v>2765</v>
      </c>
      <c r="B3504" s="214">
        <v>134770</v>
      </c>
      <c r="C3504" s="133" t="s">
        <v>6599</v>
      </c>
      <c r="D3504" s="133" t="s">
        <v>5904</v>
      </c>
      <c r="E3504" s="133" t="s">
        <v>5902</v>
      </c>
      <c r="F3504" s="133" t="s">
        <v>5903</v>
      </c>
      <c r="G3504" s="133">
        <v>0</v>
      </c>
      <c r="H3504" s="133">
        <v>0</v>
      </c>
      <c r="I3504" s="20"/>
      <c r="J3504" s="20"/>
      <c r="K3504" s="20"/>
      <c r="L3504" s="20"/>
      <c r="M3504" s="20"/>
      <c r="N3504" s="20"/>
    </row>
    <row r="3505" spans="1:14" x14ac:dyDescent="0.35">
      <c r="A3505" s="214" t="s">
        <v>2765</v>
      </c>
      <c r="B3505" s="214">
        <v>134872</v>
      </c>
      <c r="C3505" s="133" t="s">
        <v>2852</v>
      </c>
      <c r="D3505" s="133" t="s">
        <v>5904</v>
      </c>
      <c r="E3505" s="133" t="s">
        <v>5906</v>
      </c>
      <c r="F3505" s="133" t="s">
        <v>5906</v>
      </c>
      <c r="G3505" s="133">
        <v>0</v>
      </c>
      <c r="H3505" s="133">
        <v>0</v>
      </c>
      <c r="I3505" s="20"/>
      <c r="J3505" s="20"/>
      <c r="K3505" s="20"/>
      <c r="L3505" s="20"/>
      <c r="M3505" s="20"/>
      <c r="N3505" s="20"/>
    </row>
    <row r="3506" spans="1:14" x14ac:dyDescent="0.35">
      <c r="A3506" s="214" t="s">
        <v>2765</v>
      </c>
      <c r="B3506" s="214">
        <v>134989</v>
      </c>
      <c r="C3506" s="133" t="s">
        <v>2853</v>
      </c>
      <c r="D3506" s="133" t="s">
        <v>5904</v>
      </c>
      <c r="E3506" s="133" t="s">
        <v>5907</v>
      </c>
      <c r="F3506" s="133" t="s">
        <v>5910</v>
      </c>
      <c r="G3506" s="133">
        <v>116</v>
      </c>
      <c r="H3506" s="133">
        <v>97</v>
      </c>
      <c r="I3506" s="20"/>
      <c r="J3506" s="20"/>
      <c r="K3506" s="20"/>
      <c r="L3506" s="20"/>
      <c r="M3506" s="20"/>
      <c r="N3506" s="20"/>
    </row>
    <row r="3507" spans="1:14" x14ac:dyDescent="0.35">
      <c r="A3507" s="214" t="s">
        <v>2765</v>
      </c>
      <c r="B3507" s="214">
        <v>134994</v>
      </c>
      <c r="C3507" s="133" t="s">
        <v>2855</v>
      </c>
      <c r="D3507" s="133" t="s">
        <v>5904</v>
      </c>
      <c r="E3507" s="133" t="s">
        <v>5907</v>
      </c>
      <c r="F3507" s="133" t="s">
        <v>5924</v>
      </c>
      <c r="G3507" s="133">
        <v>120</v>
      </c>
      <c r="H3507" s="133">
        <v>123</v>
      </c>
      <c r="I3507" s="20"/>
      <c r="J3507" s="20"/>
      <c r="K3507" s="20"/>
      <c r="L3507" s="20"/>
      <c r="M3507" s="20"/>
      <c r="N3507" s="20"/>
    </row>
    <row r="3508" spans="1:14" x14ac:dyDescent="0.35">
      <c r="A3508" s="214" t="s">
        <v>2765</v>
      </c>
      <c r="B3508" s="214">
        <v>134996</v>
      </c>
      <c r="C3508" s="133" t="s">
        <v>2856</v>
      </c>
      <c r="D3508" s="133" t="s">
        <v>5904</v>
      </c>
      <c r="E3508" s="133" t="s">
        <v>5907</v>
      </c>
      <c r="F3508" s="133" t="s">
        <v>5924</v>
      </c>
      <c r="G3508" s="133">
        <v>105</v>
      </c>
      <c r="H3508" s="133">
        <v>120</v>
      </c>
      <c r="I3508" s="20"/>
      <c r="J3508" s="20"/>
      <c r="K3508" s="20"/>
      <c r="L3508" s="20"/>
      <c r="M3508" s="20"/>
      <c r="N3508" s="20"/>
    </row>
    <row r="3509" spans="1:14" x14ac:dyDescent="0.35">
      <c r="A3509" s="214" t="s">
        <v>2765</v>
      </c>
      <c r="B3509" s="214">
        <v>135003</v>
      </c>
      <c r="C3509" s="133" t="s">
        <v>645</v>
      </c>
      <c r="D3509" s="133" t="s">
        <v>5904</v>
      </c>
      <c r="E3509" s="133" t="s">
        <v>5907</v>
      </c>
      <c r="F3509" s="133" t="s">
        <v>5924</v>
      </c>
      <c r="G3509" s="133">
        <v>132</v>
      </c>
      <c r="H3509" s="133">
        <v>133</v>
      </c>
      <c r="I3509" s="20"/>
      <c r="J3509" s="20"/>
      <c r="K3509" s="20"/>
      <c r="L3509" s="20"/>
      <c r="M3509" s="20"/>
      <c r="N3509" s="20"/>
    </row>
    <row r="3510" spans="1:14" x14ac:dyDescent="0.35">
      <c r="A3510" s="214" t="s">
        <v>2765</v>
      </c>
      <c r="B3510" s="214">
        <v>135012</v>
      </c>
      <c r="C3510" s="133" t="s">
        <v>2857</v>
      </c>
      <c r="D3510" s="133" t="s">
        <v>5904</v>
      </c>
      <c r="E3510" s="133" t="s">
        <v>5912</v>
      </c>
      <c r="F3510" s="133" t="s">
        <v>5915</v>
      </c>
      <c r="G3510" s="133">
        <v>0</v>
      </c>
      <c r="H3510" s="133">
        <v>0</v>
      </c>
      <c r="I3510" s="20"/>
      <c r="J3510" s="20"/>
      <c r="K3510" s="20"/>
      <c r="L3510" s="20"/>
      <c r="M3510" s="20"/>
      <c r="N3510" s="20"/>
    </row>
    <row r="3511" spans="1:14" x14ac:dyDescent="0.35">
      <c r="A3511" s="214" t="s">
        <v>2765</v>
      </c>
      <c r="B3511" s="214">
        <v>135013</v>
      </c>
      <c r="C3511" s="133" t="s">
        <v>2858</v>
      </c>
      <c r="D3511" s="133" t="s">
        <v>5904</v>
      </c>
      <c r="E3511" s="133" t="s">
        <v>5912</v>
      </c>
      <c r="F3511" s="133" t="s">
        <v>5915</v>
      </c>
      <c r="G3511" s="133">
        <v>11</v>
      </c>
      <c r="H3511" s="133">
        <v>19</v>
      </c>
      <c r="I3511" s="20"/>
      <c r="J3511" s="20"/>
      <c r="K3511" s="20"/>
      <c r="L3511" s="20"/>
      <c r="M3511" s="20"/>
      <c r="N3511" s="20"/>
    </row>
    <row r="3512" spans="1:14" x14ac:dyDescent="0.35">
      <c r="A3512" s="214" t="s">
        <v>2765</v>
      </c>
      <c r="B3512" s="214">
        <v>135014</v>
      </c>
      <c r="C3512" s="133" t="s">
        <v>2859</v>
      </c>
      <c r="D3512" s="133" t="s">
        <v>5904</v>
      </c>
      <c r="E3512" s="133" t="s">
        <v>5912</v>
      </c>
      <c r="F3512" s="133" t="s">
        <v>5915</v>
      </c>
      <c r="G3512" s="133">
        <v>0</v>
      </c>
      <c r="H3512" s="133">
        <v>0</v>
      </c>
      <c r="I3512" s="20"/>
      <c r="J3512" s="20"/>
      <c r="K3512" s="20"/>
      <c r="L3512" s="20"/>
      <c r="M3512" s="20"/>
      <c r="N3512" s="20"/>
    </row>
    <row r="3513" spans="1:14" x14ac:dyDescent="0.35">
      <c r="A3513" s="214" t="s">
        <v>2765</v>
      </c>
      <c r="B3513" s="214">
        <v>135015</v>
      </c>
      <c r="C3513" s="133" t="s">
        <v>2860</v>
      </c>
      <c r="D3513" s="133" t="s">
        <v>5904</v>
      </c>
      <c r="E3513" s="133" t="s">
        <v>5912</v>
      </c>
      <c r="F3513" s="133" t="s">
        <v>5915</v>
      </c>
      <c r="G3513" s="133">
        <v>7</v>
      </c>
      <c r="H3513" s="133">
        <v>19</v>
      </c>
      <c r="I3513" s="20"/>
      <c r="J3513" s="20"/>
      <c r="K3513" s="20"/>
      <c r="L3513" s="20"/>
      <c r="M3513" s="20"/>
      <c r="N3513" s="20"/>
    </row>
    <row r="3514" spans="1:14" x14ac:dyDescent="0.35">
      <c r="A3514" s="214" t="s">
        <v>2765</v>
      </c>
      <c r="B3514" s="214">
        <v>135092</v>
      </c>
      <c r="C3514" s="133" t="s">
        <v>2861</v>
      </c>
      <c r="D3514" s="133" t="s">
        <v>5904</v>
      </c>
      <c r="E3514" s="133" t="s">
        <v>5902</v>
      </c>
      <c r="F3514" s="133" t="s">
        <v>5914</v>
      </c>
      <c r="G3514" s="133">
        <v>0</v>
      </c>
      <c r="H3514" s="133">
        <v>0</v>
      </c>
      <c r="I3514" s="20"/>
      <c r="J3514" s="20"/>
      <c r="K3514" s="20"/>
      <c r="L3514" s="20"/>
      <c r="M3514" s="20"/>
      <c r="N3514" s="20"/>
    </row>
    <row r="3515" spans="1:14" x14ac:dyDescent="0.35">
      <c r="A3515" s="214" t="s">
        <v>2765</v>
      </c>
      <c r="B3515" s="214">
        <v>135219</v>
      </c>
      <c r="C3515" s="133" t="s">
        <v>2862</v>
      </c>
      <c r="D3515" s="133" t="s">
        <v>5904</v>
      </c>
      <c r="E3515" s="133" t="s">
        <v>5902</v>
      </c>
      <c r="F3515" s="133" t="s">
        <v>5903</v>
      </c>
      <c r="G3515" s="133">
        <v>0</v>
      </c>
      <c r="H3515" s="133">
        <v>0</v>
      </c>
      <c r="I3515" s="20"/>
      <c r="J3515" s="20"/>
      <c r="K3515" s="20"/>
      <c r="L3515" s="20"/>
      <c r="M3515" s="20"/>
      <c r="N3515" s="20"/>
    </row>
    <row r="3516" spans="1:14" x14ac:dyDescent="0.35">
      <c r="A3516" s="214" t="s">
        <v>2765</v>
      </c>
      <c r="B3516" s="214">
        <v>135292</v>
      </c>
      <c r="C3516" s="133" t="s">
        <v>2863</v>
      </c>
      <c r="D3516" s="133" t="s">
        <v>5901</v>
      </c>
      <c r="E3516" s="133" t="s">
        <v>5902</v>
      </c>
      <c r="F3516" s="133" t="s">
        <v>5914</v>
      </c>
      <c r="G3516" s="133">
        <v>0</v>
      </c>
      <c r="H3516" s="133">
        <v>0</v>
      </c>
      <c r="I3516" s="20"/>
      <c r="J3516" s="20"/>
      <c r="K3516" s="20"/>
      <c r="L3516" s="20"/>
      <c r="M3516" s="20"/>
      <c r="N3516" s="20"/>
    </row>
    <row r="3517" spans="1:14" x14ac:dyDescent="0.35">
      <c r="A3517" s="214" t="s">
        <v>2765</v>
      </c>
      <c r="B3517" s="214">
        <v>135346</v>
      </c>
      <c r="C3517" s="133" t="s">
        <v>2864</v>
      </c>
      <c r="D3517" s="133" t="s">
        <v>5904</v>
      </c>
      <c r="E3517" s="133" t="s">
        <v>5912</v>
      </c>
      <c r="F3517" s="133" t="s">
        <v>5915</v>
      </c>
      <c r="G3517" s="133">
        <v>10</v>
      </c>
      <c r="H3517" s="133">
        <v>14</v>
      </c>
      <c r="I3517" s="20"/>
      <c r="J3517" s="20"/>
      <c r="K3517" s="20"/>
      <c r="L3517" s="20"/>
      <c r="M3517" s="20"/>
      <c r="N3517" s="20"/>
    </row>
    <row r="3518" spans="1:14" x14ac:dyDescent="0.35">
      <c r="A3518" s="214" t="s">
        <v>2765</v>
      </c>
      <c r="B3518" s="214">
        <v>135347</v>
      </c>
      <c r="C3518" s="133" t="s">
        <v>2865</v>
      </c>
      <c r="D3518" s="133" t="s">
        <v>5904</v>
      </c>
      <c r="E3518" s="133" t="s">
        <v>5912</v>
      </c>
      <c r="F3518" s="133" t="s">
        <v>5915</v>
      </c>
      <c r="G3518" s="133">
        <v>0</v>
      </c>
      <c r="H3518" s="133">
        <v>0</v>
      </c>
      <c r="I3518" s="20"/>
      <c r="J3518" s="20"/>
      <c r="K3518" s="20"/>
      <c r="L3518" s="20"/>
      <c r="M3518" s="20"/>
      <c r="N3518" s="20"/>
    </row>
    <row r="3519" spans="1:14" x14ac:dyDescent="0.35">
      <c r="A3519" s="214" t="s">
        <v>2765</v>
      </c>
      <c r="B3519" s="214">
        <v>135457</v>
      </c>
      <c r="C3519" s="133" t="s">
        <v>2866</v>
      </c>
      <c r="D3519" s="133" t="s">
        <v>5904</v>
      </c>
      <c r="E3519" s="133" t="s">
        <v>5912</v>
      </c>
      <c r="F3519" s="133" t="s">
        <v>5915</v>
      </c>
      <c r="G3519" s="133">
        <v>0</v>
      </c>
      <c r="H3519" s="133">
        <v>0</v>
      </c>
      <c r="I3519" s="20"/>
      <c r="J3519" s="20"/>
      <c r="K3519" s="20"/>
      <c r="L3519" s="20"/>
      <c r="M3519" s="20"/>
      <c r="N3519" s="20"/>
    </row>
    <row r="3520" spans="1:14" x14ac:dyDescent="0.35">
      <c r="A3520" s="214" t="s">
        <v>2765</v>
      </c>
      <c r="B3520" s="214">
        <v>135541</v>
      </c>
      <c r="C3520" s="133" t="s">
        <v>2867</v>
      </c>
      <c r="D3520" s="133" t="s">
        <v>5904</v>
      </c>
      <c r="E3520" s="133" t="s">
        <v>5902</v>
      </c>
      <c r="F3520" s="133" t="s">
        <v>5914</v>
      </c>
      <c r="G3520" s="133">
        <v>0</v>
      </c>
      <c r="H3520" s="133">
        <v>0</v>
      </c>
      <c r="I3520" s="20"/>
      <c r="J3520" s="20"/>
      <c r="K3520" s="20"/>
      <c r="L3520" s="20"/>
      <c r="M3520" s="20"/>
      <c r="N3520" s="20"/>
    </row>
    <row r="3521" spans="1:14" x14ac:dyDescent="0.35">
      <c r="A3521" s="214" t="s">
        <v>2765</v>
      </c>
      <c r="B3521" s="214">
        <v>135543</v>
      </c>
      <c r="C3521" s="133" t="s">
        <v>2868</v>
      </c>
      <c r="D3521" s="133" t="s">
        <v>5905</v>
      </c>
      <c r="E3521" s="133" t="s">
        <v>5902</v>
      </c>
      <c r="F3521" s="133" t="s">
        <v>5914</v>
      </c>
      <c r="G3521" s="133">
        <v>0</v>
      </c>
      <c r="H3521" s="133">
        <v>0</v>
      </c>
      <c r="I3521" s="20"/>
      <c r="J3521" s="20"/>
      <c r="K3521" s="20"/>
      <c r="L3521" s="20"/>
      <c r="M3521" s="20"/>
      <c r="N3521" s="20"/>
    </row>
    <row r="3522" spans="1:14" x14ac:dyDescent="0.35">
      <c r="A3522" s="214" t="s">
        <v>2765</v>
      </c>
      <c r="B3522" s="214">
        <v>135649</v>
      </c>
      <c r="C3522" s="133" t="s">
        <v>2869</v>
      </c>
      <c r="D3522" s="133" t="s">
        <v>5904</v>
      </c>
      <c r="E3522" s="133" t="s">
        <v>5907</v>
      </c>
      <c r="F3522" s="133" t="s">
        <v>5908</v>
      </c>
      <c r="G3522" s="133">
        <v>97</v>
      </c>
      <c r="H3522" s="133">
        <v>102</v>
      </c>
      <c r="I3522" s="20"/>
      <c r="J3522" s="20"/>
      <c r="K3522" s="20"/>
      <c r="L3522" s="20"/>
      <c r="M3522" s="20"/>
      <c r="N3522" s="20"/>
    </row>
    <row r="3523" spans="1:14" x14ac:dyDescent="0.35">
      <c r="A3523" s="214" t="s">
        <v>2765</v>
      </c>
      <c r="B3523" s="214">
        <v>135822</v>
      </c>
      <c r="C3523" s="133" t="s">
        <v>2870</v>
      </c>
      <c r="D3523" s="133" t="s">
        <v>5905</v>
      </c>
      <c r="E3523" s="133" t="s">
        <v>5902</v>
      </c>
      <c r="F3523" s="133" t="s">
        <v>5903</v>
      </c>
      <c r="G3523" s="133">
        <v>0</v>
      </c>
      <c r="H3523" s="133">
        <v>0</v>
      </c>
      <c r="I3523" s="20"/>
      <c r="J3523" s="20"/>
      <c r="K3523" s="20"/>
      <c r="L3523" s="20"/>
      <c r="M3523" s="20"/>
      <c r="N3523" s="20"/>
    </row>
    <row r="3524" spans="1:14" x14ac:dyDescent="0.35">
      <c r="A3524" s="214" t="s">
        <v>2765</v>
      </c>
      <c r="B3524" s="214">
        <v>135936</v>
      </c>
      <c r="C3524" s="133" t="s">
        <v>2871</v>
      </c>
      <c r="D3524" s="133" t="s">
        <v>5904</v>
      </c>
      <c r="E3524" s="133" t="s">
        <v>5907</v>
      </c>
      <c r="F3524" s="133" t="s">
        <v>5908</v>
      </c>
      <c r="G3524" s="133">
        <v>61</v>
      </c>
      <c r="H3524" s="133">
        <v>56</v>
      </c>
      <c r="I3524" s="20"/>
      <c r="J3524" s="20"/>
      <c r="K3524" s="20"/>
      <c r="L3524" s="20"/>
      <c r="M3524" s="20"/>
      <c r="N3524" s="20"/>
    </row>
    <row r="3525" spans="1:14" x14ac:dyDescent="0.35">
      <c r="A3525" s="214" t="s">
        <v>2765</v>
      </c>
      <c r="B3525" s="214">
        <v>136003</v>
      </c>
      <c r="C3525" s="133" t="s">
        <v>2872</v>
      </c>
      <c r="D3525" s="133" t="s">
        <v>5904</v>
      </c>
      <c r="E3525" s="133" t="s">
        <v>5902</v>
      </c>
      <c r="F3525" s="133" t="s">
        <v>5914</v>
      </c>
      <c r="G3525" s="133">
        <v>0</v>
      </c>
      <c r="H3525" s="133">
        <v>0</v>
      </c>
      <c r="I3525" s="20"/>
      <c r="J3525" s="20"/>
      <c r="K3525" s="20"/>
      <c r="L3525" s="20"/>
      <c r="M3525" s="20"/>
      <c r="N3525" s="20"/>
    </row>
    <row r="3526" spans="1:14" x14ac:dyDescent="0.35">
      <c r="A3526" s="214" t="s">
        <v>2765</v>
      </c>
      <c r="B3526" s="214">
        <v>136069</v>
      </c>
      <c r="C3526" s="133" t="s">
        <v>7149</v>
      </c>
      <c r="D3526" s="133" t="s">
        <v>5904</v>
      </c>
      <c r="E3526" s="133" t="s">
        <v>5902</v>
      </c>
      <c r="F3526" s="133" t="s">
        <v>5914</v>
      </c>
      <c r="G3526" s="133">
        <v>0</v>
      </c>
      <c r="H3526" s="133">
        <v>0</v>
      </c>
      <c r="I3526" s="20"/>
      <c r="J3526" s="20"/>
      <c r="K3526" s="20"/>
      <c r="L3526" s="20"/>
      <c r="M3526" s="20"/>
      <c r="N3526" s="20"/>
    </row>
    <row r="3527" spans="1:14" x14ac:dyDescent="0.35">
      <c r="A3527" s="214" t="s">
        <v>2765</v>
      </c>
      <c r="B3527" s="214">
        <v>136098</v>
      </c>
      <c r="C3527" s="133" t="s">
        <v>2873</v>
      </c>
      <c r="D3527" s="133" t="s">
        <v>5904</v>
      </c>
      <c r="E3527" s="133" t="s">
        <v>5902</v>
      </c>
      <c r="F3527" s="133" t="s">
        <v>5903</v>
      </c>
      <c r="G3527" s="133">
        <v>0</v>
      </c>
      <c r="H3527" s="133">
        <v>0</v>
      </c>
      <c r="I3527" s="20"/>
      <c r="J3527" s="20"/>
      <c r="K3527" s="20"/>
      <c r="L3527" s="20"/>
      <c r="M3527" s="20"/>
      <c r="N3527" s="20"/>
    </row>
    <row r="3528" spans="1:14" x14ac:dyDescent="0.35">
      <c r="A3528" s="214" t="s">
        <v>2765</v>
      </c>
      <c r="B3528" s="214">
        <v>136237</v>
      </c>
      <c r="C3528" s="133" t="s">
        <v>6598</v>
      </c>
      <c r="D3528" s="133" t="s">
        <v>5904</v>
      </c>
      <c r="E3528" s="133" t="s">
        <v>5902</v>
      </c>
      <c r="F3528" s="133" t="s">
        <v>5903</v>
      </c>
      <c r="G3528" s="133">
        <v>0</v>
      </c>
      <c r="H3528" s="133">
        <v>0</v>
      </c>
      <c r="I3528" s="20"/>
      <c r="J3528" s="20"/>
      <c r="K3528" s="20"/>
      <c r="L3528" s="20"/>
      <c r="M3528" s="20"/>
      <c r="N3528" s="20"/>
    </row>
    <row r="3529" spans="1:14" x14ac:dyDescent="0.35">
      <c r="A3529" s="214" t="s">
        <v>2765</v>
      </c>
      <c r="B3529" s="214">
        <v>136381</v>
      </c>
      <c r="C3529" s="133" t="s">
        <v>2874</v>
      </c>
      <c r="D3529" s="133" t="s">
        <v>5901</v>
      </c>
      <c r="E3529" s="133" t="s">
        <v>5907</v>
      </c>
      <c r="F3529" s="133" t="s">
        <v>5917</v>
      </c>
      <c r="G3529" s="133">
        <v>147</v>
      </c>
      <c r="H3529" s="133">
        <v>0</v>
      </c>
      <c r="I3529" s="20"/>
      <c r="J3529" s="20"/>
      <c r="K3529" s="20"/>
      <c r="L3529" s="20"/>
      <c r="M3529" s="20"/>
      <c r="N3529" s="20"/>
    </row>
    <row r="3530" spans="1:14" x14ac:dyDescent="0.35">
      <c r="A3530" s="214" t="s">
        <v>2765</v>
      </c>
      <c r="B3530" s="214">
        <v>136390</v>
      </c>
      <c r="C3530" s="133" t="s">
        <v>2875</v>
      </c>
      <c r="D3530" s="133" t="s">
        <v>5904</v>
      </c>
      <c r="E3530" s="133" t="s">
        <v>5907</v>
      </c>
      <c r="F3530" s="133" t="s">
        <v>5917</v>
      </c>
      <c r="G3530" s="133">
        <v>69</v>
      </c>
      <c r="H3530" s="133">
        <v>81</v>
      </c>
      <c r="I3530" s="20"/>
      <c r="J3530" s="20"/>
      <c r="K3530" s="20"/>
      <c r="L3530" s="20"/>
      <c r="M3530" s="20"/>
      <c r="N3530" s="20"/>
    </row>
    <row r="3531" spans="1:14" x14ac:dyDescent="0.35">
      <c r="A3531" s="214" t="s">
        <v>2765</v>
      </c>
      <c r="B3531" s="214">
        <v>136717</v>
      </c>
      <c r="C3531" s="133" t="s">
        <v>2876</v>
      </c>
      <c r="D3531" s="133" t="s">
        <v>5904</v>
      </c>
      <c r="E3531" s="133" t="s">
        <v>5907</v>
      </c>
      <c r="F3531" s="133" t="s">
        <v>5917</v>
      </c>
      <c r="G3531" s="133">
        <v>115</v>
      </c>
      <c r="H3531" s="133">
        <v>110</v>
      </c>
      <c r="I3531" s="20"/>
      <c r="J3531" s="20"/>
      <c r="K3531" s="20"/>
      <c r="L3531" s="20"/>
      <c r="M3531" s="20"/>
      <c r="N3531" s="20"/>
    </row>
    <row r="3532" spans="1:14" x14ac:dyDescent="0.35">
      <c r="A3532" s="214" t="s">
        <v>2765</v>
      </c>
      <c r="B3532" s="214">
        <v>136731</v>
      </c>
      <c r="C3532" s="133" t="s">
        <v>2877</v>
      </c>
      <c r="D3532" s="133" t="s">
        <v>5904</v>
      </c>
      <c r="E3532" s="133" t="s">
        <v>5907</v>
      </c>
      <c r="F3532" s="133" t="s">
        <v>5917</v>
      </c>
      <c r="G3532" s="133">
        <v>150</v>
      </c>
      <c r="H3532" s="133">
        <v>133</v>
      </c>
      <c r="I3532" s="20"/>
      <c r="J3532" s="20"/>
      <c r="K3532" s="20"/>
      <c r="L3532" s="20"/>
      <c r="M3532" s="20"/>
      <c r="N3532" s="20"/>
    </row>
    <row r="3533" spans="1:14" x14ac:dyDescent="0.35">
      <c r="A3533" s="214" t="s">
        <v>2765</v>
      </c>
      <c r="B3533" s="214">
        <v>136742</v>
      </c>
      <c r="C3533" s="133" t="s">
        <v>2878</v>
      </c>
      <c r="D3533" s="133" t="s">
        <v>5904</v>
      </c>
      <c r="E3533" s="133" t="s">
        <v>5907</v>
      </c>
      <c r="F3533" s="133" t="s">
        <v>5917</v>
      </c>
      <c r="G3533" s="133">
        <v>0</v>
      </c>
      <c r="H3533" s="133">
        <v>172</v>
      </c>
      <c r="I3533" s="20"/>
      <c r="J3533" s="20"/>
      <c r="K3533" s="20"/>
      <c r="L3533" s="20"/>
      <c r="M3533" s="20"/>
      <c r="N3533" s="20"/>
    </row>
    <row r="3534" spans="1:14" x14ac:dyDescent="0.35">
      <c r="A3534" s="214" t="s">
        <v>2765</v>
      </c>
      <c r="B3534" s="214">
        <v>136801</v>
      </c>
      <c r="C3534" s="133" t="s">
        <v>2879</v>
      </c>
      <c r="D3534" s="133" t="s">
        <v>5901</v>
      </c>
      <c r="E3534" s="133" t="s">
        <v>5907</v>
      </c>
      <c r="F3534" s="133" t="s">
        <v>5911</v>
      </c>
      <c r="G3534" s="133">
        <v>120</v>
      </c>
      <c r="H3534" s="133">
        <v>0</v>
      </c>
      <c r="I3534" s="20"/>
      <c r="J3534" s="20"/>
      <c r="K3534" s="20"/>
      <c r="L3534" s="20"/>
      <c r="M3534" s="20"/>
      <c r="N3534" s="20"/>
    </row>
    <row r="3535" spans="1:14" x14ac:dyDescent="0.35">
      <c r="A3535" s="214" t="s">
        <v>2765</v>
      </c>
      <c r="B3535" s="214">
        <v>136893</v>
      </c>
      <c r="C3535" s="133" t="s">
        <v>2880</v>
      </c>
      <c r="D3535" s="133" t="s">
        <v>5904</v>
      </c>
      <c r="E3535" s="133" t="s">
        <v>5907</v>
      </c>
      <c r="F3535" s="133" t="s">
        <v>5917</v>
      </c>
      <c r="G3535" s="133">
        <v>132</v>
      </c>
      <c r="H3535" s="133">
        <v>97</v>
      </c>
      <c r="I3535" s="20"/>
      <c r="J3535" s="20"/>
      <c r="K3535" s="20"/>
      <c r="L3535" s="20"/>
      <c r="M3535" s="20"/>
      <c r="N3535" s="20"/>
    </row>
    <row r="3536" spans="1:14" x14ac:dyDescent="0.35">
      <c r="A3536" s="214" t="s">
        <v>2765</v>
      </c>
      <c r="B3536" s="214">
        <v>136997</v>
      </c>
      <c r="C3536" s="133" t="s">
        <v>2881</v>
      </c>
      <c r="D3536" s="133" t="s">
        <v>5904</v>
      </c>
      <c r="E3536" s="133" t="s">
        <v>5907</v>
      </c>
      <c r="F3536" s="133" t="s">
        <v>5917</v>
      </c>
      <c r="G3536" s="133">
        <v>59</v>
      </c>
      <c r="H3536" s="133">
        <v>51</v>
      </c>
      <c r="I3536" s="20"/>
      <c r="J3536" s="20"/>
      <c r="K3536" s="20"/>
      <c r="L3536" s="20"/>
      <c r="M3536" s="20"/>
      <c r="N3536" s="20"/>
    </row>
    <row r="3537" spans="1:14" x14ac:dyDescent="0.35">
      <c r="A3537" s="214" t="s">
        <v>2765</v>
      </c>
      <c r="B3537" s="214">
        <v>137111</v>
      </c>
      <c r="C3537" s="133" t="s">
        <v>2882</v>
      </c>
      <c r="D3537" s="133" t="s">
        <v>5904</v>
      </c>
      <c r="E3537" s="133" t="s">
        <v>5907</v>
      </c>
      <c r="F3537" s="133" t="s">
        <v>5917</v>
      </c>
      <c r="G3537" s="133">
        <v>75</v>
      </c>
      <c r="H3537" s="133">
        <v>83</v>
      </c>
      <c r="I3537" s="20"/>
      <c r="J3537" s="20"/>
      <c r="K3537" s="20"/>
      <c r="L3537" s="20"/>
      <c r="M3537" s="20"/>
      <c r="N3537" s="20"/>
    </row>
    <row r="3538" spans="1:14" x14ac:dyDescent="0.35">
      <c r="A3538" s="214" t="s">
        <v>2765</v>
      </c>
      <c r="B3538" s="214">
        <v>137296</v>
      </c>
      <c r="C3538" s="133" t="s">
        <v>2883</v>
      </c>
      <c r="D3538" s="133" t="s">
        <v>5904</v>
      </c>
      <c r="E3538" s="133" t="s">
        <v>5907</v>
      </c>
      <c r="F3538" s="133" t="s">
        <v>5917</v>
      </c>
      <c r="G3538" s="133">
        <v>102</v>
      </c>
      <c r="H3538" s="133">
        <v>95</v>
      </c>
      <c r="I3538" s="20"/>
      <c r="J3538" s="20"/>
      <c r="K3538" s="20"/>
      <c r="L3538" s="20"/>
      <c r="M3538" s="20"/>
      <c r="N3538" s="20"/>
    </row>
    <row r="3539" spans="1:14" x14ac:dyDescent="0.35">
      <c r="A3539" s="214" t="s">
        <v>2765</v>
      </c>
      <c r="B3539" s="214">
        <v>137342</v>
      </c>
      <c r="C3539" s="133" t="s">
        <v>2884</v>
      </c>
      <c r="D3539" s="133" t="s">
        <v>5904</v>
      </c>
      <c r="E3539" s="133" t="s">
        <v>5907</v>
      </c>
      <c r="F3539" s="133" t="s">
        <v>5917</v>
      </c>
      <c r="G3539" s="133">
        <v>72</v>
      </c>
      <c r="H3539" s="133">
        <v>86</v>
      </c>
      <c r="I3539" s="20"/>
      <c r="J3539" s="20"/>
      <c r="K3539" s="20"/>
      <c r="L3539" s="20"/>
      <c r="M3539" s="20"/>
      <c r="N3539" s="20"/>
    </row>
    <row r="3540" spans="1:14" x14ac:dyDescent="0.35">
      <c r="A3540" s="214" t="s">
        <v>2765</v>
      </c>
      <c r="B3540" s="214">
        <v>137421</v>
      </c>
      <c r="C3540" s="133" t="s">
        <v>2885</v>
      </c>
      <c r="D3540" s="133" t="s">
        <v>5904</v>
      </c>
      <c r="E3540" s="133" t="s">
        <v>5907</v>
      </c>
      <c r="F3540" s="133" t="s">
        <v>5917</v>
      </c>
      <c r="G3540" s="133">
        <v>108</v>
      </c>
      <c r="H3540" s="133">
        <v>96</v>
      </c>
      <c r="I3540" s="20"/>
      <c r="J3540" s="20"/>
      <c r="K3540" s="20"/>
      <c r="L3540" s="20"/>
      <c r="M3540" s="20"/>
      <c r="N3540" s="20"/>
    </row>
    <row r="3541" spans="1:14" x14ac:dyDescent="0.35">
      <c r="A3541" s="214" t="s">
        <v>2765</v>
      </c>
      <c r="B3541" s="214">
        <v>137498</v>
      </c>
      <c r="C3541" s="133" t="s">
        <v>2886</v>
      </c>
      <c r="D3541" s="133" t="s">
        <v>5904</v>
      </c>
      <c r="E3541" s="133" t="s">
        <v>5907</v>
      </c>
      <c r="F3541" s="133" t="s">
        <v>5916</v>
      </c>
      <c r="G3541" s="133">
        <v>8</v>
      </c>
      <c r="H3541" s="133">
        <v>10</v>
      </c>
      <c r="I3541" s="20"/>
      <c r="J3541" s="20"/>
      <c r="K3541" s="20"/>
      <c r="L3541" s="20"/>
      <c r="M3541" s="20"/>
      <c r="N3541" s="20"/>
    </row>
    <row r="3542" spans="1:14" x14ac:dyDescent="0.35">
      <c r="A3542" s="214" t="s">
        <v>2765</v>
      </c>
      <c r="B3542" s="214">
        <v>137768</v>
      </c>
      <c r="C3542" s="133" t="s">
        <v>2887</v>
      </c>
      <c r="D3542" s="133" t="s">
        <v>5904</v>
      </c>
      <c r="E3542" s="133" t="s">
        <v>5907</v>
      </c>
      <c r="F3542" s="133" t="s">
        <v>5917</v>
      </c>
      <c r="G3542" s="133">
        <v>68</v>
      </c>
      <c r="H3542" s="133">
        <v>61</v>
      </c>
      <c r="I3542" s="20"/>
      <c r="J3542" s="20"/>
      <c r="K3542" s="20"/>
      <c r="L3542" s="20"/>
      <c r="M3542" s="20"/>
      <c r="N3542" s="20"/>
    </row>
    <row r="3543" spans="1:14" x14ac:dyDescent="0.35">
      <c r="A3543" s="214" t="s">
        <v>2765</v>
      </c>
      <c r="B3543" s="214">
        <v>138544</v>
      </c>
      <c r="C3543" s="133" t="s">
        <v>2888</v>
      </c>
      <c r="D3543" s="133" t="s">
        <v>5904</v>
      </c>
      <c r="E3543" s="133" t="s">
        <v>5907</v>
      </c>
      <c r="F3543" s="133" t="s">
        <v>5917</v>
      </c>
      <c r="G3543" s="133">
        <v>84</v>
      </c>
      <c r="H3543" s="133">
        <v>69</v>
      </c>
      <c r="I3543" s="20"/>
      <c r="J3543" s="20"/>
      <c r="K3543" s="20"/>
      <c r="L3543" s="20"/>
      <c r="M3543" s="20"/>
      <c r="N3543" s="20"/>
    </row>
    <row r="3544" spans="1:14" x14ac:dyDescent="0.35">
      <c r="A3544" s="214" t="s">
        <v>2765</v>
      </c>
      <c r="B3544" s="214">
        <v>138647</v>
      </c>
      <c r="C3544" s="133" t="s">
        <v>2889</v>
      </c>
      <c r="D3544" s="133" t="s">
        <v>5904</v>
      </c>
      <c r="E3544" s="133" t="s">
        <v>5907</v>
      </c>
      <c r="F3544" s="133" t="s">
        <v>5917</v>
      </c>
      <c r="G3544" s="133">
        <v>95</v>
      </c>
      <c r="H3544" s="133">
        <v>130</v>
      </c>
      <c r="I3544" s="20"/>
      <c r="J3544" s="20"/>
      <c r="K3544" s="20"/>
      <c r="L3544" s="20"/>
      <c r="M3544" s="20"/>
      <c r="N3544" s="20"/>
    </row>
    <row r="3545" spans="1:14" x14ac:dyDescent="0.35">
      <c r="A3545" s="214" t="s">
        <v>2765</v>
      </c>
      <c r="B3545" s="214">
        <v>138835</v>
      </c>
      <c r="C3545" s="133" t="s">
        <v>2890</v>
      </c>
      <c r="D3545" s="133" t="s">
        <v>5904</v>
      </c>
      <c r="E3545" s="133" t="s">
        <v>5907</v>
      </c>
      <c r="F3545" s="133" t="s">
        <v>5917</v>
      </c>
      <c r="G3545" s="133">
        <v>96</v>
      </c>
      <c r="H3545" s="133">
        <v>84</v>
      </c>
      <c r="I3545" s="20"/>
      <c r="J3545" s="20"/>
      <c r="K3545" s="20"/>
      <c r="L3545" s="20"/>
      <c r="M3545" s="20"/>
      <c r="N3545" s="20"/>
    </row>
    <row r="3546" spans="1:14" x14ac:dyDescent="0.35">
      <c r="A3546" s="214" t="s">
        <v>2765</v>
      </c>
      <c r="B3546" s="214">
        <v>138868</v>
      </c>
      <c r="C3546" s="133" t="s">
        <v>2891</v>
      </c>
      <c r="D3546" s="133" t="s">
        <v>5904</v>
      </c>
      <c r="E3546" s="133" t="s">
        <v>5902</v>
      </c>
      <c r="F3546" s="133" t="s">
        <v>5914</v>
      </c>
      <c r="G3546" s="133">
        <v>0</v>
      </c>
      <c r="H3546" s="133">
        <v>0</v>
      </c>
      <c r="I3546" s="20"/>
      <c r="J3546" s="20"/>
      <c r="K3546" s="20"/>
      <c r="L3546" s="20"/>
      <c r="M3546" s="20"/>
      <c r="N3546" s="20"/>
    </row>
    <row r="3547" spans="1:14" x14ac:dyDescent="0.35">
      <c r="A3547" s="214" t="s">
        <v>2765</v>
      </c>
      <c r="B3547" s="214">
        <v>138948</v>
      </c>
      <c r="C3547" s="133" t="s">
        <v>2892</v>
      </c>
      <c r="D3547" s="133" t="s">
        <v>5904</v>
      </c>
      <c r="E3547" s="133" t="s">
        <v>5907</v>
      </c>
      <c r="F3547" s="133" t="s">
        <v>5917</v>
      </c>
      <c r="G3547" s="133">
        <v>72</v>
      </c>
      <c r="H3547" s="133">
        <v>83</v>
      </c>
      <c r="I3547" s="20"/>
      <c r="J3547" s="20"/>
      <c r="K3547" s="20"/>
      <c r="L3547" s="20"/>
      <c r="M3547" s="20"/>
      <c r="N3547" s="20"/>
    </row>
    <row r="3548" spans="1:14" x14ac:dyDescent="0.35">
      <c r="A3548" s="214" t="s">
        <v>2765</v>
      </c>
      <c r="B3548" s="214">
        <v>139130</v>
      </c>
      <c r="C3548" s="133" t="s">
        <v>2893</v>
      </c>
      <c r="D3548" s="133" t="s">
        <v>5904</v>
      </c>
      <c r="E3548" s="133" t="s">
        <v>5907</v>
      </c>
      <c r="F3548" s="133" t="s">
        <v>5908</v>
      </c>
      <c r="G3548" s="133">
        <v>82</v>
      </c>
      <c r="H3548" s="133">
        <v>78</v>
      </c>
      <c r="I3548" s="20"/>
      <c r="J3548" s="20"/>
      <c r="K3548" s="20"/>
      <c r="L3548" s="20"/>
      <c r="M3548" s="20"/>
      <c r="N3548" s="20"/>
    </row>
    <row r="3549" spans="1:14" x14ac:dyDescent="0.35">
      <c r="A3549" s="214" t="s">
        <v>2765</v>
      </c>
      <c r="B3549" s="214">
        <v>139290</v>
      </c>
      <c r="C3549" s="133" t="s">
        <v>2894</v>
      </c>
      <c r="D3549" s="133" t="s">
        <v>5904</v>
      </c>
      <c r="E3549" s="133" t="s">
        <v>5907</v>
      </c>
      <c r="F3549" s="133" t="s">
        <v>5917</v>
      </c>
      <c r="G3549" s="133">
        <v>59</v>
      </c>
      <c r="H3549" s="133">
        <v>67</v>
      </c>
      <c r="I3549" s="20"/>
      <c r="J3549" s="20"/>
      <c r="K3549" s="20"/>
      <c r="L3549" s="20"/>
      <c r="M3549" s="20"/>
      <c r="N3549" s="20"/>
    </row>
    <row r="3550" spans="1:14" x14ac:dyDescent="0.35">
      <c r="A3550" s="214" t="s">
        <v>2765</v>
      </c>
      <c r="B3550" s="214">
        <v>139426</v>
      </c>
      <c r="C3550" s="133" t="s">
        <v>6600</v>
      </c>
      <c r="D3550" s="133" t="s">
        <v>5904</v>
      </c>
      <c r="E3550" s="133" t="s">
        <v>5902</v>
      </c>
      <c r="F3550" s="133" t="s">
        <v>5903</v>
      </c>
      <c r="G3550" s="133">
        <v>0</v>
      </c>
      <c r="H3550" s="133">
        <v>0</v>
      </c>
      <c r="I3550" s="20"/>
      <c r="J3550" s="20"/>
      <c r="K3550" s="20"/>
      <c r="L3550" s="20"/>
      <c r="M3550" s="20"/>
      <c r="N3550" s="20"/>
    </row>
    <row r="3551" spans="1:14" x14ac:dyDescent="0.35">
      <c r="A3551" s="214" t="s">
        <v>2765</v>
      </c>
      <c r="B3551" s="214">
        <v>141028</v>
      </c>
      <c r="C3551" s="133" t="s">
        <v>2895</v>
      </c>
      <c r="D3551" s="133" t="s">
        <v>5904</v>
      </c>
      <c r="E3551" s="133" t="s">
        <v>5907</v>
      </c>
      <c r="F3551" s="133" t="s">
        <v>5916</v>
      </c>
      <c r="G3551" s="133">
        <v>65</v>
      </c>
      <c r="H3551" s="133">
        <v>54</v>
      </c>
      <c r="I3551" s="20"/>
      <c r="J3551" s="20"/>
      <c r="K3551" s="20"/>
      <c r="L3551" s="20"/>
      <c r="M3551" s="20"/>
      <c r="N3551" s="20"/>
    </row>
    <row r="3552" spans="1:14" x14ac:dyDescent="0.35">
      <c r="A3552" s="214" t="s">
        <v>2765</v>
      </c>
      <c r="B3552" s="214">
        <v>141864</v>
      </c>
      <c r="C3552" s="133" t="s">
        <v>6591</v>
      </c>
      <c r="D3552" s="133" t="s">
        <v>5904</v>
      </c>
      <c r="E3552" s="133" t="s">
        <v>5902</v>
      </c>
      <c r="F3552" s="133" t="s">
        <v>5914</v>
      </c>
      <c r="G3552" s="133">
        <v>0</v>
      </c>
      <c r="H3552" s="133">
        <v>0</v>
      </c>
      <c r="I3552" s="20"/>
      <c r="J3552" s="20"/>
      <c r="K3552" s="20"/>
      <c r="L3552" s="20"/>
      <c r="M3552" s="20"/>
      <c r="N3552" s="20"/>
    </row>
    <row r="3553" spans="1:14" x14ac:dyDescent="0.35">
      <c r="A3553" s="214" t="s">
        <v>2765</v>
      </c>
      <c r="B3553" s="214">
        <v>141971</v>
      </c>
      <c r="C3553" s="133" t="s">
        <v>2896</v>
      </c>
      <c r="D3553" s="133" t="s">
        <v>5905</v>
      </c>
      <c r="E3553" s="133" t="s">
        <v>5907</v>
      </c>
      <c r="F3553" s="133" t="s">
        <v>5916</v>
      </c>
      <c r="G3553" s="133">
        <v>0</v>
      </c>
      <c r="H3553" s="133">
        <v>123</v>
      </c>
      <c r="I3553" s="20"/>
      <c r="J3553" s="20"/>
      <c r="K3553" s="20"/>
      <c r="L3553" s="20"/>
      <c r="M3553" s="20"/>
      <c r="N3553" s="20"/>
    </row>
    <row r="3554" spans="1:14" x14ac:dyDescent="0.35">
      <c r="A3554" s="214" t="s">
        <v>2765</v>
      </c>
      <c r="B3554" s="214">
        <v>142054</v>
      </c>
      <c r="C3554" s="133" t="s">
        <v>2897</v>
      </c>
      <c r="D3554" s="133" t="s">
        <v>5904</v>
      </c>
      <c r="E3554" s="133" t="s">
        <v>5906</v>
      </c>
      <c r="F3554" s="133" t="s">
        <v>5928</v>
      </c>
      <c r="G3554" s="133">
        <v>0</v>
      </c>
      <c r="H3554" s="133">
        <v>1</v>
      </c>
      <c r="I3554" s="20"/>
      <c r="J3554" s="20"/>
      <c r="K3554" s="20"/>
      <c r="L3554" s="20"/>
      <c r="M3554" s="20"/>
      <c r="N3554" s="20"/>
    </row>
    <row r="3555" spans="1:14" x14ac:dyDescent="0.35">
      <c r="A3555" s="214" t="s">
        <v>2765</v>
      </c>
      <c r="B3555" s="214">
        <v>142333</v>
      </c>
      <c r="C3555" s="133" t="s">
        <v>2898</v>
      </c>
      <c r="D3555" s="133" t="s">
        <v>5901</v>
      </c>
      <c r="E3555" s="133" t="s">
        <v>5902</v>
      </c>
      <c r="F3555" s="133" t="s">
        <v>5903</v>
      </c>
      <c r="G3555" s="133">
        <v>0</v>
      </c>
      <c r="H3555" s="133">
        <v>0</v>
      </c>
      <c r="I3555" s="20"/>
      <c r="J3555" s="20"/>
      <c r="K3555" s="20"/>
      <c r="L3555" s="20"/>
      <c r="M3555" s="20"/>
      <c r="N3555" s="20"/>
    </row>
    <row r="3556" spans="1:14" x14ac:dyDescent="0.35">
      <c r="A3556" s="214" t="s">
        <v>2765</v>
      </c>
      <c r="B3556" s="214">
        <v>142856</v>
      </c>
      <c r="C3556" s="133" t="s">
        <v>2899</v>
      </c>
      <c r="D3556" s="133" t="s">
        <v>5904</v>
      </c>
      <c r="E3556" s="133" t="s">
        <v>5907</v>
      </c>
      <c r="F3556" s="133" t="s">
        <v>5917</v>
      </c>
      <c r="G3556" s="133">
        <v>65</v>
      </c>
      <c r="H3556" s="133">
        <v>72</v>
      </c>
      <c r="I3556" s="20"/>
      <c r="J3556" s="20"/>
      <c r="K3556" s="20"/>
      <c r="L3556" s="20"/>
      <c r="M3556" s="20"/>
      <c r="N3556" s="20"/>
    </row>
    <row r="3557" spans="1:14" x14ac:dyDescent="0.35">
      <c r="A3557" s="214" t="s">
        <v>2765</v>
      </c>
      <c r="B3557" s="214">
        <v>143041</v>
      </c>
      <c r="C3557" s="133" t="s">
        <v>3199</v>
      </c>
      <c r="D3557" s="133" t="s">
        <v>5904</v>
      </c>
      <c r="E3557" s="133" t="s">
        <v>5902</v>
      </c>
      <c r="F3557" s="133" t="s">
        <v>5903</v>
      </c>
      <c r="G3557" s="133">
        <v>0</v>
      </c>
      <c r="H3557" s="133">
        <v>0</v>
      </c>
      <c r="I3557" s="20"/>
      <c r="J3557" s="20"/>
      <c r="K3557" s="20"/>
      <c r="L3557" s="20"/>
      <c r="M3557" s="20"/>
      <c r="N3557" s="20"/>
    </row>
    <row r="3558" spans="1:14" x14ac:dyDescent="0.35">
      <c r="A3558" s="214" t="s">
        <v>2765</v>
      </c>
      <c r="B3558" s="214">
        <v>143794</v>
      </c>
      <c r="C3558" s="133" t="s">
        <v>2901</v>
      </c>
      <c r="D3558" s="133" t="s">
        <v>5904</v>
      </c>
      <c r="E3558" s="133" t="s">
        <v>5907</v>
      </c>
      <c r="F3558" s="133" t="s">
        <v>5917</v>
      </c>
      <c r="G3558" s="133">
        <v>106</v>
      </c>
      <c r="H3558" s="133">
        <v>110</v>
      </c>
      <c r="I3558" s="20"/>
      <c r="J3558" s="20"/>
      <c r="K3558" s="20"/>
      <c r="L3558" s="20"/>
      <c r="M3558" s="20"/>
      <c r="N3558" s="20"/>
    </row>
    <row r="3559" spans="1:14" x14ac:dyDescent="0.35">
      <c r="A3559" s="214" t="s">
        <v>2765</v>
      </c>
      <c r="B3559" s="214">
        <v>143858</v>
      </c>
      <c r="C3559" s="133" t="s">
        <v>2902</v>
      </c>
      <c r="D3559" s="133" t="s">
        <v>5905</v>
      </c>
      <c r="E3559" s="133" t="s">
        <v>5902</v>
      </c>
      <c r="F3559" s="133" t="s">
        <v>5903</v>
      </c>
      <c r="G3559" s="133">
        <v>0</v>
      </c>
      <c r="H3559" s="133">
        <v>0</v>
      </c>
      <c r="I3559" s="20"/>
      <c r="J3559" s="20"/>
      <c r="K3559" s="20"/>
      <c r="L3559" s="20"/>
      <c r="M3559" s="20"/>
      <c r="N3559" s="20"/>
    </row>
    <row r="3560" spans="1:14" x14ac:dyDescent="0.35">
      <c r="A3560" s="214" t="s">
        <v>2765</v>
      </c>
      <c r="B3560" s="214">
        <v>143879</v>
      </c>
      <c r="C3560" s="133" t="s">
        <v>2903</v>
      </c>
      <c r="D3560" s="133" t="s">
        <v>5904</v>
      </c>
      <c r="E3560" s="133" t="s">
        <v>5912</v>
      </c>
      <c r="F3560" s="133" t="s">
        <v>5920</v>
      </c>
      <c r="G3560" s="133">
        <v>5</v>
      </c>
      <c r="H3560" s="133">
        <v>22</v>
      </c>
      <c r="I3560" s="20"/>
      <c r="J3560" s="20"/>
      <c r="K3560" s="20"/>
      <c r="L3560" s="20"/>
      <c r="M3560" s="20"/>
      <c r="N3560" s="20"/>
    </row>
    <row r="3561" spans="1:14" x14ac:dyDescent="0.35">
      <c r="A3561" s="214" t="s">
        <v>2765</v>
      </c>
      <c r="B3561" s="214">
        <v>143936</v>
      </c>
      <c r="C3561" s="133" t="s">
        <v>6597</v>
      </c>
      <c r="D3561" s="133" t="s">
        <v>5904</v>
      </c>
      <c r="E3561" s="133" t="s">
        <v>5902</v>
      </c>
      <c r="F3561" s="133" t="s">
        <v>5914</v>
      </c>
      <c r="G3561" s="133">
        <v>0</v>
      </c>
      <c r="H3561" s="133">
        <v>0</v>
      </c>
      <c r="I3561" s="20"/>
      <c r="J3561" s="20"/>
      <c r="K3561" s="20"/>
      <c r="L3561" s="20"/>
      <c r="M3561" s="20"/>
      <c r="N3561" s="20"/>
    </row>
    <row r="3562" spans="1:14" x14ac:dyDescent="0.35">
      <c r="A3562" s="214" t="s">
        <v>2765</v>
      </c>
      <c r="B3562" s="214">
        <v>144356</v>
      </c>
      <c r="C3562" s="133" t="s">
        <v>2904</v>
      </c>
      <c r="D3562" s="133" t="s">
        <v>5904</v>
      </c>
      <c r="E3562" s="133" t="s">
        <v>5907</v>
      </c>
      <c r="F3562" s="133" t="s">
        <v>5908</v>
      </c>
      <c r="G3562" s="133">
        <v>56</v>
      </c>
      <c r="H3562" s="133">
        <v>62</v>
      </c>
      <c r="I3562" s="20"/>
      <c r="J3562" s="20"/>
      <c r="K3562" s="20"/>
      <c r="L3562" s="20"/>
      <c r="M3562" s="20"/>
      <c r="N3562" s="20"/>
    </row>
    <row r="3563" spans="1:14" x14ac:dyDescent="0.35">
      <c r="A3563" s="214" t="s">
        <v>2765</v>
      </c>
      <c r="B3563" s="214">
        <v>144375</v>
      </c>
      <c r="C3563" s="133" t="s">
        <v>6595</v>
      </c>
      <c r="D3563" s="133" t="s">
        <v>5904</v>
      </c>
      <c r="E3563" s="133" t="s">
        <v>5902</v>
      </c>
      <c r="F3563" s="133" t="s">
        <v>5914</v>
      </c>
      <c r="G3563" s="133">
        <v>0</v>
      </c>
      <c r="H3563" s="133">
        <v>0</v>
      </c>
      <c r="I3563" s="20"/>
      <c r="J3563" s="20"/>
      <c r="K3563" s="20"/>
      <c r="L3563" s="20"/>
      <c r="M3563" s="20"/>
      <c r="N3563" s="20"/>
    </row>
    <row r="3564" spans="1:14" x14ac:dyDescent="0.35">
      <c r="A3564" s="214" t="s">
        <v>2765</v>
      </c>
      <c r="B3564" s="214">
        <v>144646</v>
      </c>
      <c r="C3564" s="133" t="s">
        <v>6204</v>
      </c>
      <c r="D3564" s="133" t="s">
        <v>5904</v>
      </c>
      <c r="E3564" s="133" t="s">
        <v>5907</v>
      </c>
      <c r="F3564" s="133" t="s">
        <v>5908</v>
      </c>
      <c r="G3564" s="133">
        <v>65</v>
      </c>
      <c r="H3564" s="133">
        <v>80</v>
      </c>
      <c r="I3564" s="20"/>
      <c r="J3564" s="20"/>
      <c r="K3564" s="20"/>
      <c r="L3564" s="20"/>
      <c r="M3564" s="20"/>
      <c r="N3564" s="20"/>
    </row>
    <row r="3565" spans="1:14" x14ac:dyDescent="0.35">
      <c r="A3565" s="214" t="s">
        <v>2765</v>
      </c>
      <c r="B3565" s="214">
        <v>144816</v>
      </c>
      <c r="C3565" s="133" t="s">
        <v>7150</v>
      </c>
      <c r="D3565" s="133" t="s">
        <v>5901</v>
      </c>
      <c r="E3565" s="133" t="s">
        <v>5902</v>
      </c>
      <c r="F3565" s="133" t="s">
        <v>5903</v>
      </c>
      <c r="G3565" s="133">
        <v>0</v>
      </c>
      <c r="H3565" s="133">
        <v>0</v>
      </c>
      <c r="I3565" s="20"/>
      <c r="J3565" s="20"/>
      <c r="K3565" s="20"/>
      <c r="L3565" s="20"/>
      <c r="M3565" s="20"/>
      <c r="N3565" s="20"/>
    </row>
    <row r="3566" spans="1:14" x14ac:dyDescent="0.35">
      <c r="A3566" s="214" t="s">
        <v>2765</v>
      </c>
      <c r="B3566" s="214">
        <v>145082</v>
      </c>
      <c r="C3566" s="133" t="s">
        <v>2775</v>
      </c>
      <c r="D3566" s="133" t="s">
        <v>5904</v>
      </c>
      <c r="E3566" s="133" t="s">
        <v>5907</v>
      </c>
      <c r="F3566" s="133" t="s">
        <v>5917</v>
      </c>
      <c r="G3566" s="133">
        <v>74</v>
      </c>
      <c r="H3566" s="133">
        <v>59</v>
      </c>
      <c r="I3566" s="20"/>
      <c r="J3566" s="20"/>
      <c r="K3566" s="20"/>
      <c r="L3566" s="20"/>
      <c r="M3566" s="20"/>
      <c r="N3566" s="20"/>
    </row>
    <row r="3567" spans="1:14" x14ac:dyDescent="0.35">
      <c r="A3567" s="214" t="s">
        <v>2765</v>
      </c>
      <c r="B3567" s="214">
        <v>145194</v>
      </c>
      <c r="C3567" s="133" t="s">
        <v>7151</v>
      </c>
      <c r="D3567" s="133" t="s">
        <v>5904</v>
      </c>
      <c r="E3567" s="133" t="s">
        <v>5902</v>
      </c>
      <c r="F3567" s="133" t="s">
        <v>5914</v>
      </c>
      <c r="G3567" s="133">
        <v>0</v>
      </c>
      <c r="H3567" s="133">
        <v>0</v>
      </c>
      <c r="I3567" s="20"/>
      <c r="J3567" s="20"/>
      <c r="K3567" s="20"/>
      <c r="L3567" s="20"/>
      <c r="M3567" s="20"/>
      <c r="N3567" s="20"/>
    </row>
    <row r="3568" spans="1:14" x14ac:dyDescent="0.35">
      <c r="A3568" s="214" t="s">
        <v>2765</v>
      </c>
      <c r="B3568" s="214">
        <v>145242</v>
      </c>
      <c r="C3568" s="133" t="s">
        <v>6596</v>
      </c>
      <c r="D3568" s="133" t="s">
        <v>5904</v>
      </c>
      <c r="E3568" s="133" t="s">
        <v>5902</v>
      </c>
      <c r="F3568" s="133" t="s">
        <v>5914</v>
      </c>
      <c r="G3568" s="133">
        <v>0</v>
      </c>
      <c r="H3568" s="133">
        <v>0</v>
      </c>
      <c r="I3568" s="20"/>
      <c r="J3568" s="20"/>
      <c r="K3568" s="20"/>
      <c r="L3568" s="20"/>
      <c r="M3568" s="20"/>
      <c r="N3568" s="20"/>
    </row>
    <row r="3569" spans="1:14" x14ac:dyDescent="0.35">
      <c r="A3569" s="214" t="s">
        <v>2765</v>
      </c>
      <c r="B3569" s="214">
        <v>145296</v>
      </c>
      <c r="C3569" s="133" t="s">
        <v>7152</v>
      </c>
      <c r="D3569" s="133" t="s">
        <v>5901</v>
      </c>
      <c r="E3569" s="133" t="s">
        <v>5902</v>
      </c>
      <c r="F3569" s="133" t="s">
        <v>5903</v>
      </c>
      <c r="G3569" s="133">
        <v>0</v>
      </c>
      <c r="H3569" s="133">
        <v>0</v>
      </c>
      <c r="I3569" s="20"/>
      <c r="J3569" s="20"/>
      <c r="K3569" s="20"/>
      <c r="L3569" s="20"/>
      <c r="M3569" s="20"/>
      <c r="N3569" s="20"/>
    </row>
    <row r="3570" spans="1:14" x14ac:dyDescent="0.35">
      <c r="A3570" s="214" t="s">
        <v>2765</v>
      </c>
      <c r="B3570" s="214">
        <v>145918</v>
      </c>
      <c r="C3570" s="133" t="s">
        <v>6605</v>
      </c>
      <c r="D3570" s="133" t="s">
        <v>5904</v>
      </c>
      <c r="E3570" s="133" t="s">
        <v>5906</v>
      </c>
      <c r="F3570" s="133" t="s">
        <v>5909</v>
      </c>
      <c r="G3570" s="133">
        <v>0</v>
      </c>
      <c r="H3570" s="133">
        <v>0</v>
      </c>
      <c r="I3570" s="20"/>
      <c r="J3570" s="20"/>
      <c r="K3570" s="20"/>
      <c r="L3570" s="20"/>
      <c r="M3570" s="20"/>
      <c r="N3570" s="20"/>
    </row>
    <row r="3571" spans="1:14" x14ac:dyDescent="0.35">
      <c r="A3571" s="214" t="s">
        <v>2765</v>
      </c>
      <c r="B3571" s="214">
        <v>146030</v>
      </c>
      <c r="C3571" s="133" t="s">
        <v>7153</v>
      </c>
      <c r="D3571" s="133" t="s">
        <v>5901</v>
      </c>
      <c r="E3571" s="133" t="s">
        <v>5902</v>
      </c>
      <c r="F3571" s="133" t="s">
        <v>5903</v>
      </c>
      <c r="G3571" s="133">
        <v>0</v>
      </c>
      <c r="H3571" s="133">
        <v>0</v>
      </c>
      <c r="I3571" s="20"/>
      <c r="J3571" s="20"/>
      <c r="K3571" s="20"/>
      <c r="L3571" s="20"/>
      <c r="M3571" s="20"/>
      <c r="N3571" s="20"/>
    </row>
    <row r="3572" spans="1:14" x14ac:dyDescent="0.35">
      <c r="A3572" s="214" t="s">
        <v>2765</v>
      </c>
      <c r="B3572" s="214">
        <v>146228</v>
      </c>
      <c r="C3572" s="133" t="s">
        <v>2771</v>
      </c>
      <c r="D3572" s="133" t="s">
        <v>5904</v>
      </c>
      <c r="E3572" s="133" t="s">
        <v>5907</v>
      </c>
      <c r="F3572" s="133" t="s">
        <v>5917</v>
      </c>
      <c r="G3572" s="133">
        <v>100</v>
      </c>
      <c r="H3572" s="133">
        <v>113</v>
      </c>
      <c r="I3572" s="20"/>
      <c r="J3572" s="20"/>
      <c r="K3572" s="20"/>
      <c r="L3572" s="20"/>
      <c r="M3572" s="20"/>
      <c r="N3572" s="20"/>
    </row>
    <row r="3573" spans="1:14" x14ac:dyDescent="0.35">
      <c r="A3573" s="214" t="s">
        <v>2765</v>
      </c>
      <c r="B3573" s="214">
        <v>146276</v>
      </c>
      <c r="C3573" s="133" t="s">
        <v>2854</v>
      </c>
      <c r="D3573" s="133" t="s">
        <v>5904</v>
      </c>
      <c r="E3573" s="133" t="s">
        <v>5907</v>
      </c>
      <c r="F3573" s="133" t="s">
        <v>5908</v>
      </c>
      <c r="G3573" s="133">
        <v>89</v>
      </c>
      <c r="H3573" s="133">
        <v>121</v>
      </c>
      <c r="I3573" s="20"/>
      <c r="J3573" s="20"/>
      <c r="K3573" s="20"/>
      <c r="L3573" s="20"/>
      <c r="M3573" s="20"/>
      <c r="N3573" s="20"/>
    </row>
    <row r="3574" spans="1:14" x14ac:dyDescent="0.35">
      <c r="A3574" s="214" t="s">
        <v>2765</v>
      </c>
      <c r="B3574" s="214">
        <v>146282</v>
      </c>
      <c r="C3574" s="133" t="s">
        <v>6205</v>
      </c>
      <c r="D3574" s="133" t="s">
        <v>5904</v>
      </c>
      <c r="E3574" s="133" t="s">
        <v>5907</v>
      </c>
      <c r="F3574" s="133" t="s">
        <v>5908</v>
      </c>
      <c r="G3574" s="133">
        <v>73</v>
      </c>
      <c r="H3574" s="133">
        <v>57</v>
      </c>
      <c r="I3574" s="20"/>
      <c r="J3574" s="20"/>
      <c r="K3574" s="20"/>
      <c r="L3574" s="20"/>
      <c r="M3574" s="20"/>
      <c r="N3574" s="20"/>
    </row>
    <row r="3575" spans="1:14" x14ac:dyDescent="0.35">
      <c r="A3575" s="214" t="s">
        <v>2765</v>
      </c>
      <c r="B3575" s="214">
        <v>146353</v>
      </c>
      <c r="C3575" s="133" t="s">
        <v>6590</v>
      </c>
      <c r="D3575" s="133" t="s">
        <v>5904</v>
      </c>
      <c r="E3575" s="133" t="s">
        <v>5902</v>
      </c>
      <c r="F3575" s="133" t="s">
        <v>5903</v>
      </c>
      <c r="G3575" s="133">
        <v>0</v>
      </c>
      <c r="H3575" s="133">
        <v>0</v>
      </c>
      <c r="I3575" s="20"/>
      <c r="J3575" s="20"/>
      <c r="K3575" s="20"/>
      <c r="L3575" s="20"/>
      <c r="M3575" s="20"/>
      <c r="N3575" s="20"/>
    </row>
    <row r="3576" spans="1:14" x14ac:dyDescent="0.35">
      <c r="A3576" s="214" t="s">
        <v>2765</v>
      </c>
      <c r="B3576" s="214">
        <v>147018</v>
      </c>
      <c r="C3576" s="133" t="s">
        <v>6589</v>
      </c>
      <c r="D3576" s="133" t="s">
        <v>5904</v>
      </c>
      <c r="E3576" s="133" t="s">
        <v>5907</v>
      </c>
      <c r="F3576" s="133" t="s">
        <v>5908</v>
      </c>
      <c r="G3576" s="133">
        <v>48</v>
      </c>
      <c r="H3576" s="133">
        <v>47</v>
      </c>
      <c r="I3576" s="20"/>
      <c r="J3576" s="20"/>
      <c r="K3576" s="20"/>
      <c r="L3576" s="20"/>
      <c r="M3576" s="20"/>
      <c r="N3576" s="20"/>
    </row>
    <row r="3577" spans="1:14" x14ac:dyDescent="0.35">
      <c r="A3577" s="214" t="s">
        <v>2765</v>
      </c>
      <c r="B3577" s="214">
        <v>147115</v>
      </c>
      <c r="C3577" s="133" t="s">
        <v>6603</v>
      </c>
      <c r="D3577" s="133" t="s">
        <v>5904</v>
      </c>
      <c r="E3577" s="133" t="s">
        <v>5907</v>
      </c>
      <c r="F3577" s="133" t="s">
        <v>5908</v>
      </c>
      <c r="G3577" s="133">
        <v>79</v>
      </c>
      <c r="H3577" s="133">
        <v>89</v>
      </c>
      <c r="I3577" s="20"/>
      <c r="J3577" s="20"/>
      <c r="K3577" s="20"/>
      <c r="L3577" s="20"/>
      <c r="M3577" s="20"/>
      <c r="N3577" s="20"/>
    </row>
    <row r="3578" spans="1:14" x14ac:dyDescent="0.35">
      <c r="A3578" s="214" t="s">
        <v>2765</v>
      </c>
      <c r="B3578" s="214">
        <v>147206</v>
      </c>
      <c r="C3578" s="133" t="s">
        <v>6594</v>
      </c>
      <c r="D3578" s="133" t="s">
        <v>5904</v>
      </c>
      <c r="E3578" s="133" t="s">
        <v>5902</v>
      </c>
      <c r="F3578" s="133" t="s">
        <v>5914</v>
      </c>
      <c r="G3578" s="133">
        <v>0</v>
      </c>
      <c r="H3578" s="133">
        <v>0</v>
      </c>
      <c r="I3578" s="20"/>
      <c r="J3578" s="20"/>
      <c r="K3578" s="20"/>
      <c r="L3578" s="20"/>
      <c r="M3578" s="20"/>
      <c r="N3578" s="20"/>
    </row>
    <row r="3579" spans="1:14" x14ac:dyDescent="0.35">
      <c r="A3579" s="214" t="s">
        <v>2765</v>
      </c>
      <c r="B3579" s="214">
        <v>147260</v>
      </c>
      <c r="C3579" s="133" t="s">
        <v>2782</v>
      </c>
      <c r="D3579" s="133" t="s">
        <v>5904</v>
      </c>
      <c r="E3579" s="133" t="s">
        <v>5907</v>
      </c>
      <c r="F3579" s="133" t="s">
        <v>5917</v>
      </c>
      <c r="G3579" s="133">
        <v>49</v>
      </c>
      <c r="H3579" s="133">
        <v>59</v>
      </c>
      <c r="I3579" s="20"/>
      <c r="J3579" s="20"/>
      <c r="K3579" s="20"/>
      <c r="L3579" s="20"/>
      <c r="M3579" s="20"/>
      <c r="N3579" s="20"/>
    </row>
    <row r="3580" spans="1:14" x14ac:dyDescent="0.35">
      <c r="A3580" s="214" t="s">
        <v>2765</v>
      </c>
      <c r="B3580" s="214">
        <v>147301</v>
      </c>
      <c r="C3580" s="133" t="s">
        <v>6587</v>
      </c>
      <c r="D3580" s="133" t="s">
        <v>5901</v>
      </c>
      <c r="E3580" s="133" t="s">
        <v>5902</v>
      </c>
      <c r="F3580" s="133" t="s">
        <v>5903</v>
      </c>
      <c r="G3580" s="133">
        <v>0</v>
      </c>
      <c r="H3580" s="133">
        <v>0</v>
      </c>
      <c r="I3580" s="20"/>
      <c r="J3580" s="20"/>
      <c r="K3580" s="20"/>
      <c r="L3580" s="20"/>
      <c r="M3580" s="20"/>
      <c r="N3580" s="20"/>
    </row>
    <row r="3581" spans="1:14" x14ac:dyDescent="0.35">
      <c r="A3581" s="214" t="s">
        <v>2765</v>
      </c>
      <c r="B3581" s="214">
        <v>147548</v>
      </c>
      <c r="C3581" s="133" t="s">
        <v>6592</v>
      </c>
      <c r="D3581" s="133" t="s">
        <v>5905</v>
      </c>
      <c r="E3581" s="133" t="s">
        <v>5902</v>
      </c>
      <c r="F3581" s="133" t="s">
        <v>5914</v>
      </c>
      <c r="G3581" s="133">
        <v>0</v>
      </c>
      <c r="H3581" s="133">
        <v>0</v>
      </c>
      <c r="I3581" s="20"/>
      <c r="J3581" s="20"/>
      <c r="K3581" s="20"/>
      <c r="L3581" s="20"/>
      <c r="M3581" s="20"/>
      <c r="N3581" s="20"/>
    </row>
    <row r="3582" spans="1:14" x14ac:dyDescent="0.35">
      <c r="A3582" s="214" t="s">
        <v>2765</v>
      </c>
      <c r="B3582" s="214">
        <v>147565</v>
      </c>
      <c r="C3582" s="133" t="s">
        <v>7154</v>
      </c>
      <c r="D3582" s="133" t="s">
        <v>5904</v>
      </c>
      <c r="E3582" s="133" t="s">
        <v>5907</v>
      </c>
      <c r="F3582" s="133" t="s">
        <v>5917</v>
      </c>
      <c r="G3582" s="133">
        <v>48</v>
      </c>
      <c r="H3582" s="133">
        <v>51</v>
      </c>
      <c r="I3582" s="20"/>
      <c r="J3582" s="20"/>
      <c r="K3582" s="20"/>
      <c r="L3582" s="20"/>
      <c r="M3582" s="20"/>
      <c r="N3582" s="20"/>
    </row>
    <row r="3583" spans="1:14" x14ac:dyDescent="0.35">
      <c r="A3583" s="214" t="s">
        <v>2765</v>
      </c>
      <c r="B3583" s="214">
        <v>147581</v>
      </c>
      <c r="C3583" s="133" t="s">
        <v>7155</v>
      </c>
      <c r="D3583" s="133" t="s">
        <v>5904</v>
      </c>
      <c r="E3583" s="133" t="s">
        <v>5907</v>
      </c>
      <c r="F3583" s="133" t="s">
        <v>5917</v>
      </c>
      <c r="G3583" s="133">
        <v>126</v>
      </c>
      <c r="H3583" s="133">
        <v>124</v>
      </c>
      <c r="I3583" s="20"/>
      <c r="J3583" s="20"/>
      <c r="K3583" s="20"/>
      <c r="L3583" s="20"/>
      <c r="M3583" s="20"/>
      <c r="N3583" s="20"/>
    </row>
    <row r="3584" spans="1:14" x14ac:dyDescent="0.35">
      <c r="A3584" s="214" t="s">
        <v>2765</v>
      </c>
      <c r="B3584" s="214">
        <v>147735</v>
      </c>
      <c r="C3584" s="133" t="s">
        <v>7156</v>
      </c>
      <c r="D3584" s="133" t="s">
        <v>5904</v>
      </c>
      <c r="E3584" s="133" t="s">
        <v>5902</v>
      </c>
      <c r="F3584" s="133" t="s">
        <v>5903</v>
      </c>
      <c r="G3584" s="133">
        <v>0</v>
      </c>
      <c r="H3584" s="133">
        <v>0</v>
      </c>
      <c r="I3584" s="20"/>
      <c r="J3584" s="20"/>
      <c r="K3584" s="20"/>
      <c r="L3584" s="20"/>
      <c r="M3584" s="20"/>
      <c r="N3584" s="20"/>
    </row>
    <row r="3585" spans="1:14" x14ac:dyDescent="0.35">
      <c r="A3585" s="214" t="s">
        <v>2905</v>
      </c>
      <c r="B3585" s="214">
        <v>108055</v>
      </c>
      <c r="C3585" s="133" t="s">
        <v>2906</v>
      </c>
      <c r="D3585" s="133" t="s">
        <v>5904</v>
      </c>
      <c r="E3585" s="133" t="s">
        <v>5907</v>
      </c>
      <c r="F3585" s="133" t="s">
        <v>5910</v>
      </c>
      <c r="G3585" s="133">
        <v>137</v>
      </c>
      <c r="H3585" s="133">
        <v>144</v>
      </c>
      <c r="I3585" s="20"/>
      <c r="J3585" s="20"/>
      <c r="K3585" s="20"/>
      <c r="L3585" s="20"/>
      <c r="M3585" s="20"/>
      <c r="N3585" s="20"/>
    </row>
    <row r="3586" spans="1:14" x14ac:dyDescent="0.35">
      <c r="A3586" s="214" t="s">
        <v>2905</v>
      </c>
      <c r="B3586" s="214">
        <v>108057</v>
      </c>
      <c r="C3586" s="133" t="s">
        <v>2907</v>
      </c>
      <c r="D3586" s="133" t="s">
        <v>5904</v>
      </c>
      <c r="E3586" s="133" t="s">
        <v>5907</v>
      </c>
      <c r="F3586" s="133" t="s">
        <v>5910</v>
      </c>
      <c r="G3586" s="133">
        <v>109</v>
      </c>
      <c r="H3586" s="133">
        <v>116</v>
      </c>
      <c r="I3586" s="20"/>
      <c r="J3586" s="20"/>
      <c r="K3586" s="20"/>
      <c r="L3586" s="20"/>
      <c r="M3586" s="20"/>
      <c r="N3586" s="20"/>
    </row>
    <row r="3587" spans="1:14" x14ac:dyDescent="0.35">
      <c r="A3587" s="214" t="s">
        <v>2905</v>
      </c>
      <c r="B3587" s="214">
        <v>108058</v>
      </c>
      <c r="C3587" s="133" t="s">
        <v>2908</v>
      </c>
      <c r="D3587" s="133" t="s">
        <v>5904</v>
      </c>
      <c r="E3587" s="133" t="s">
        <v>5907</v>
      </c>
      <c r="F3587" s="133" t="s">
        <v>5910</v>
      </c>
      <c r="G3587" s="133">
        <v>152</v>
      </c>
      <c r="H3587" s="133">
        <v>149</v>
      </c>
      <c r="I3587" s="20"/>
      <c r="J3587" s="20"/>
      <c r="K3587" s="20"/>
      <c r="L3587" s="20"/>
      <c r="M3587" s="20"/>
      <c r="N3587" s="20"/>
    </row>
    <row r="3588" spans="1:14" x14ac:dyDescent="0.35">
      <c r="A3588" s="214" t="s">
        <v>2905</v>
      </c>
      <c r="B3588" s="214">
        <v>108059</v>
      </c>
      <c r="C3588" s="133" t="s">
        <v>2909</v>
      </c>
      <c r="D3588" s="133" t="s">
        <v>5904</v>
      </c>
      <c r="E3588" s="133" t="s">
        <v>5907</v>
      </c>
      <c r="F3588" s="133" t="s">
        <v>5924</v>
      </c>
      <c r="G3588" s="133">
        <v>101</v>
      </c>
      <c r="H3588" s="133">
        <v>113</v>
      </c>
      <c r="I3588" s="20"/>
      <c r="J3588" s="20"/>
      <c r="K3588" s="20"/>
      <c r="L3588" s="20"/>
      <c r="M3588" s="20"/>
      <c r="N3588" s="20"/>
    </row>
    <row r="3589" spans="1:14" x14ac:dyDescent="0.35">
      <c r="A3589" s="214" t="s">
        <v>2905</v>
      </c>
      <c r="B3589" s="214">
        <v>108075</v>
      </c>
      <c r="C3589" s="133" t="s">
        <v>2910</v>
      </c>
      <c r="D3589" s="133" t="s">
        <v>5904</v>
      </c>
      <c r="E3589" s="133" t="s">
        <v>5907</v>
      </c>
      <c r="F3589" s="133" t="s">
        <v>5924</v>
      </c>
      <c r="G3589" s="133">
        <v>89</v>
      </c>
      <c r="H3589" s="133">
        <v>93</v>
      </c>
      <c r="I3589" s="20"/>
      <c r="J3589" s="20"/>
      <c r="K3589" s="20"/>
      <c r="L3589" s="20"/>
      <c r="M3589" s="20"/>
      <c r="N3589" s="20"/>
    </row>
    <row r="3590" spans="1:14" x14ac:dyDescent="0.35">
      <c r="A3590" s="214" t="s">
        <v>2905</v>
      </c>
      <c r="B3590" s="214">
        <v>108076</v>
      </c>
      <c r="C3590" s="133" t="s">
        <v>2911</v>
      </c>
      <c r="D3590" s="133" t="s">
        <v>5904</v>
      </c>
      <c r="E3590" s="133" t="s">
        <v>5907</v>
      </c>
      <c r="F3590" s="133" t="s">
        <v>5910</v>
      </c>
      <c r="G3590" s="133">
        <v>153</v>
      </c>
      <c r="H3590" s="133">
        <v>147</v>
      </c>
      <c r="I3590" s="20"/>
      <c r="J3590" s="20"/>
      <c r="K3590" s="20"/>
      <c r="L3590" s="20"/>
      <c r="M3590" s="20"/>
      <c r="N3590" s="20"/>
    </row>
    <row r="3591" spans="1:14" x14ac:dyDescent="0.35">
      <c r="A3591" s="214" t="s">
        <v>2905</v>
      </c>
      <c r="B3591" s="214">
        <v>108079</v>
      </c>
      <c r="C3591" s="133" t="s">
        <v>2912</v>
      </c>
      <c r="D3591" s="133" t="s">
        <v>5904</v>
      </c>
      <c r="E3591" s="133" t="s">
        <v>5907</v>
      </c>
      <c r="F3591" s="133" t="s">
        <v>5924</v>
      </c>
      <c r="G3591" s="133">
        <v>111</v>
      </c>
      <c r="H3591" s="133">
        <v>133</v>
      </c>
      <c r="I3591" s="20"/>
      <c r="J3591" s="20"/>
      <c r="K3591" s="20"/>
      <c r="L3591" s="20"/>
      <c r="M3591" s="20"/>
      <c r="N3591" s="20"/>
    </row>
    <row r="3592" spans="1:14" x14ac:dyDescent="0.35">
      <c r="A3592" s="214" t="s">
        <v>2905</v>
      </c>
      <c r="B3592" s="214">
        <v>108081</v>
      </c>
      <c r="C3592" s="133" t="s">
        <v>2913</v>
      </c>
      <c r="D3592" s="133" t="s">
        <v>5904</v>
      </c>
      <c r="E3592" s="133" t="s">
        <v>5907</v>
      </c>
      <c r="F3592" s="133" t="s">
        <v>5924</v>
      </c>
      <c r="G3592" s="133">
        <v>113</v>
      </c>
      <c r="H3592" s="133">
        <v>120</v>
      </c>
      <c r="I3592" s="20"/>
      <c r="J3592" s="20"/>
      <c r="K3592" s="20"/>
      <c r="L3592" s="20"/>
      <c r="M3592" s="20"/>
      <c r="N3592" s="20"/>
    </row>
    <row r="3593" spans="1:14" x14ac:dyDescent="0.35">
      <c r="A3593" s="214" t="s">
        <v>2905</v>
      </c>
      <c r="B3593" s="214">
        <v>108083</v>
      </c>
      <c r="C3593" s="133" t="s">
        <v>2914</v>
      </c>
      <c r="D3593" s="133" t="s">
        <v>5904</v>
      </c>
      <c r="E3593" s="133" t="s">
        <v>5907</v>
      </c>
      <c r="F3593" s="133" t="s">
        <v>5910</v>
      </c>
      <c r="G3593" s="133">
        <v>114</v>
      </c>
      <c r="H3593" s="133">
        <v>132</v>
      </c>
      <c r="I3593" s="20"/>
      <c r="J3593" s="20"/>
      <c r="K3593" s="20"/>
      <c r="L3593" s="20"/>
      <c r="M3593" s="20"/>
      <c r="N3593" s="20"/>
    </row>
    <row r="3594" spans="1:14" x14ac:dyDescent="0.35">
      <c r="A3594" s="214" t="s">
        <v>2905</v>
      </c>
      <c r="B3594" s="214">
        <v>108085</v>
      </c>
      <c r="C3594" s="133" t="s">
        <v>2915</v>
      </c>
      <c r="D3594" s="133" t="s">
        <v>5904</v>
      </c>
      <c r="E3594" s="133" t="s">
        <v>5907</v>
      </c>
      <c r="F3594" s="133" t="s">
        <v>5924</v>
      </c>
      <c r="G3594" s="133">
        <v>107</v>
      </c>
      <c r="H3594" s="133">
        <v>119</v>
      </c>
      <c r="I3594" s="20"/>
      <c r="J3594" s="20"/>
      <c r="K3594" s="20"/>
      <c r="L3594" s="20"/>
      <c r="M3594" s="20"/>
      <c r="N3594" s="20"/>
    </row>
    <row r="3595" spans="1:14" x14ac:dyDescent="0.35">
      <c r="A3595" s="214" t="s">
        <v>2905</v>
      </c>
      <c r="B3595" s="214">
        <v>108088</v>
      </c>
      <c r="C3595" s="133" t="s">
        <v>2916</v>
      </c>
      <c r="D3595" s="133" t="s">
        <v>5904</v>
      </c>
      <c r="E3595" s="133" t="s">
        <v>5907</v>
      </c>
      <c r="F3595" s="133" t="s">
        <v>5924</v>
      </c>
      <c r="G3595" s="133">
        <v>58</v>
      </c>
      <c r="H3595" s="133">
        <v>64</v>
      </c>
      <c r="I3595" s="20"/>
      <c r="J3595" s="20"/>
      <c r="K3595" s="20"/>
      <c r="L3595" s="20"/>
      <c r="M3595" s="20"/>
      <c r="N3595" s="20"/>
    </row>
    <row r="3596" spans="1:14" x14ac:dyDescent="0.35">
      <c r="A3596" s="214" t="s">
        <v>2905</v>
      </c>
      <c r="B3596" s="214">
        <v>108095</v>
      </c>
      <c r="C3596" s="133" t="s">
        <v>2918</v>
      </c>
      <c r="D3596" s="133" t="s">
        <v>5904</v>
      </c>
      <c r="E3596" s="133" t="s">
        <v>5907</v>
      </c>
      <c r="F3596" s="133" t="s">
        <v>5911</v>
      </c>
      <c r="G3596" s="133">
        <v>103</v>
      </c>
      <c r="H3596" s="133">
        <v>77</v>
      </c>
      <c r="I3596" s="20"/>
      <c r="J3596" s="20"/>
      <c r="K3596" s="20"/>
      <c r="L3596" s="20"/>
      <c r="M3596" s="20"/>
      <c r="N3596" s="20"/>
    </row>
    <row r="3597" spans="1:14" x14ac:dyDescent="0.35">
      <c r="A3597" s="214" t="s">
        <v>2905</v>
      </c>
      <c r="B3597" s="214">
        <v>108096</v>
      </c>
      <c r="C3597" s="133" t="s">
        <v>2919</v>
      </c>
      <c r="D3597" s="133" t="s">
        <v>5904</v>
      </c>
      <c r="E3597" s="133" t="s">
        <v>5907</v>
      </c>
      <c r="F3597" s="133" t="s">
        <v>5911</v>
      </c>
      <c r="G3597" s="133">
        <v>91</v>
      </c>
      <c r="H3597" s="133">
        <v>92</v>
      </c>
      <c r="I3597" s="20"/>
      <c r="J3597" s="20"/>
      <c r="K3597" s="20"/>
      <c r="L3597" s="20"/>
      <c r="M3597" s="20"/>
      <c r="N3597" s="20"/>
    </row>
    <row r="3598" spans="1:14" x14ac:dyDescent="0.35">
      <c r="A3598" s="214" t="s">
        <v>2905</v>
      </c>
      <c r="B3598" s="214">
        <v>108097</v>
      </c>
      <c r="C3598" s="133" t="s">
        <v>2920</v>
      </c>
      <c r="D3598" s="133" t="s">
        <v>5904</v>
      </c>
      <c r="E3598" s="133" t="s">
        <v>5907</v>
      </c>
      <c r="F3598" s="133" t="s">
        <v>5911</v>
      </c>
      <c r="G3598" s="133">
        <v>73</v>
      </c>
      <c r="H3598" s="133">
        <v>108</v>
      </c>
      <c r="I3598" s="20"/>
      <c r="J3598" s="20"/>
      <c r="K3598" s="20"/>
      <c r="L3598" s="20"/>
      <c r="M3598" s="20"/>
      <c r="N3598" s="20"/>
    </row>
    <row r="3599" spans="1:14" x14ac:dyDescent="0.35">
      <c r="A3599" s="214" t="s">
        <v>2905</v>
      </c>
      <c r="B3599" s="214">
        <v>108102</v>
      </c>
      <c r="C3599" s="133" t="s">
        <v>2921</v>
      </c>
      <c r="D3599" s="133" t="s">
        <v>5904</v>
      </c>
      <c r="E3599" s="133" t="s">
        <v>5902</v>
      </c>
      <c r="F3599" s="133" t="s">
        <v>5903</v>
      </c>
      <c r="G3599" s="133">
        <v>0</v>
      </c>
      <c r="H3599" s="133">
        <v>0</v>
      </c>
      <c r="I3599" s="20"/>
      <c r="J3599" s="20"/>
      <c r="K3599" s="20"/>
      <c r="L3599" s="20"/>
      <c r="M3599" s="20"/>
      <c r="N3599" s="20"/>
    </row>
    <row r="3600" spans="1:14" x14ac:dyDescent="0.35">
      <c r="A3600" s="214" t="s">
        <v>2905</v>
      </c>
      <c r="B3600" s="214">
        <v>108103</v>
      </c>
      <c r="C3600" s="133" t="s">
        <v>2922</v>
      </c>
      <c r="D3600" s="133" t="s">
        <v>5904</v>
      </c>
      <c r="E3600" s="133" t="s">
        <v>5902</v>
      </c>
      <c r="F3600" s="133" t="s">
        <v>5903</v>
      </c>
      <c r="G3600" s="133">
        <v>0</v>
      </c>
      <c r="H3600" s="133">
        <v>0</v>
      </c>
      <c r="I3600" s="20"/>
      <c r="J3600" s="20"/>
      <c r="K3600" s="20"/>
      <c r="L3600" s="20"/>
      <c r="M3600" s="20"/>
      <c r="N3600" s="20"/>
    </row>
    <row r="3601" spans="1:14" x14ac:dyDescent="0.35">
      <c r="A3601" s="214" t="s">
        <v>2905</v>
      </c>
      <c r="B3601" s="214">
        <v>108104</v>
      </c>
      <c r="C3601" s="133" t="s">
        <v>2923</v>
      </c>
      <c r="D3601" s="133" t="s">
        <v>5904</v>
      </c>
      <c r="E3601" s="133" t="s">
        <v>5902</v>
      </c>
      <c r="F3601" s="133" t="s">
        <v>5903</v>
      </c>
      <c r="G3601" s="133">
        <v>0</v>
      </c>
      <c r="H3601" s="133">
        <v>0</v>
      </c>
      <c r="I3601" s="20"/>
      <c r="J3601" s="20"/>
      <c r="K3601" s="20"/>
      <c r="L3601" s="20"/>
      <c r="M3601" s="20"/>
      <c r="N3601" s="20"/>
    </row>
    <row r="3602" spans="1:14" x14ac:dyDescent="0.35">
      <c r="A3602" s="214" t="s">
        <v>2905</v>
      </c>
      <c r="B3602" s="214">
        <v>108108</v>
      </c>
      <c r="C3602" s="133" t="s">
        <v>2924</v>
      </c>
      <c r="D3602" s="133" t="s">
        <v>5904</v>
      </c>
      <c r="E3602" s="133" t="s">
        <v>5902</v>
      </c>
      <c r="F3602" s="133" t="s">
        <v>5903</v>
      </c>
      <c r="G3602" s="133">
        <v>0</v>
      </c>
      <c r="H3602" s="133">
        <v>0</v>
      </c>
      <c r="I3602" s="20"/>
      <c r="J3602" s="20"/>
      <c r="K3602" s="20"/>
      <c r="L3602" s="20"/>
      <c r="M3602" s="20"/>
      <c r="N3602" s="20"/>
    </row>
    <row r="3603" spans="1:14" x14ac:dyDescent="0.35">
      <c r="A3603" s="214" t="s">
        <v>2905</v>
      </c>
      <c r="B3603" s="214">
        <v>108109</v>
      </c>
      <c r="C3603" s="133" t="s">
        <v>2167</v>
      </c>
      <c r="D3603" s="133" t="s">
        <v>5904</v>
      </c>
      <c r="E3603" s="133" t="s">
        <v>5902</v>
      </c>
      <c r="F3603" s="133" t="s">
        <v>5903</v>
      </c>
      <c r="G3603" s="133">
        <v>0</v>
      </c>
      <c r="H3603" s="133">
        <v>0</v>
      </c>
      <c r="I3603" s="20"/>
      <c r="J3603" s="20"/>
      <c r="K3603" s="20"/>
      <c r="L3603" s="20"/>
      <c r="M3603" s="20"/>
      <c r="N3603" s="20"/>
    </row>
    <row r="3604" spans="1:14" x14ac:dyDescent="0.35">
      <c r="A3604" s="214" t="s">
        <v>2905</v>
      </c>
      <c r="B3604" s="214">
        <v>108110</v>
      </c>
      <c r="C3604" s="133" t="s">
        <v>2925</v>
      </c>
      <c r="D3604" s="133" t="s">
        <v>5904</v>
      </c>
      <c r="E3604" s="133" t="s">
        <v>5902</v>
      </c>
      <c r="F3604" s="133" t="s">
        <v>5903</v>
      </c>
      <c r="G3604" s="133">
        <v>0</v>
      </c>
      <c r="H3604" s="133">
        <v>0</v>
      </c>
      <c r="I3604" s="20"/>
      <c r="J3604" s="20"/>
      <c r="K3604" s="20"/>
      <c r="L3604" s="20"/>
      <c r="M3604" s="20"/>
      <c r="N3604" s="20"/>
    </row>
    <row r="3605" spans="1:14" x14ac:dyDescent="0.35">
      <c r="A3605" s="214" t="s">
        <v>2905</v>
      </c>
      <c r="B3605" s="214">
        <v>108113</v>
      </c>
      <c r="C3605" s="133" t="s">
        <v>2926</v>
      </c>
      <c r="D3605" s="133" t="s">
        <v>5904</v>
      </c>
      <c r="E3605" s="133" t="s">
        <v>5902</v>
      </c>
      <c r="F3605" s="133" t="s">
        <v>5903</v>
      </c>
      <c r="G3605" s="133">
        <v>0</v>
      </c>
      <c r="H3605" s="133">
        <v>0</v>
      </c>
      <c r="I3605" s="20"/>
      <c r="J3605" s="20"/>
      <c r="K3605" s="20"/>
      <c r="L3605" s="20"/>
      <c r="M3605" s="20"/>
      <c r="N3605" s="20"/>
    </row>
    <row r="3606" spans="1:14" x14ac:dyDescent="0.35">
      <c r="A3606" s="214" t="s">
        <v>2905</v>
      </c>
      <c r="B3606" s="214">
        <v>108114</v>
      </c>
      <c r="C3606" s="133" t="s">
        <v>2927</v>
      </c>
      <c r="D3606" s="133" t="s">
        <v>5904</v>
      </c>
      <c r="E3606" s="133" t="s">
        <v>5902</v>
      </c>
      <c r="F3606" s="133" t="s">
        <v>5903</v>
      </c>
      <c r="G3606" s="133">
        <v>0</v>
      </c>
      <c r="H3606" s="133">
        <v>0</v>
      </c>
      <c r="I3606" s="20"/>
      <c r="J3606" s="20"/>
      <c r="K3606" s="20"/>
      <c r="L3606" s="20"/>
      <c r="M3606" s="20"/>
      <c r="N3606" s="20"/>
    </row>
    <row r="3607" spans="1:14" x14ac:dyDescent="0.35">
      <c r="A3607" s="214" t="s">
        <v>2905</v>
      </c>
      <c r="B3607" s="214">
        <v>108117</v>
      </c>
      <c r="C3607" s="133" t="s">
        <v>2928</v>
      </c>
      <c r="D3607" s="133" t="s">
        <v>5904</v>
      </c>
      <c r="E3607" s="133" t="s">
        <v>5902</v>
      </c>
      <c r="F3607" s="133" t="s">
        <v>5903</v>
      </c>
      <c r="G3607" s="133">
        <v>0</v>
      </c>
      <c r="H3607" s="133">
        <v>0</v>
      </c>
      <c r="I3607" s="20"/>
      <c r="J3607" s="20"/>
      <c r="K3607" s="20"/>
      <c r="L3607" s="20"/>
      <c r="M3607" s="20"/>
      <c r="N3607" s="20"/>
    </row>
    <row r="3608" spans="1:14" x14ac:dyDescent="0.35">
      <c r="A3608" s="214" t="s">
        <v>2905</v>
      </c>
      <c r="B3608" s="214">
        <v>108119</v>
      </c>
      <c r="C3608" s="133" t="s">
        <v>2929</v>
      </c>
      <c r="D3608" s="133" t="s">
        <v>5904</v>
      </c>
      <c r="E3608" s="133" t="s">
        <v>5912</v>
      </c>
      <c r="F3608" s="133" t="s">
        <v>5915</v>
      </c>
      <c r="G3608" s="133">
        <v>18</v>
      </c>
      <c r="H3608" s="133">
        <v>38</v>
      </c>
      <c r="I3608" s="20"/>
      <c r="J3608" s="20"/>
      <c r="K3608" s="20"/>
      <c r="L3608" s="20"/>
      <c r="M3608" s="20"/>
      <c r="N3608" s="20"/>
    </row>
    <row r="3609" spans="1:14" x14ac:dyDescent="0.35">
      <c r="A3609" s="214" t="s">
        <v>2905</v>
      </c>
      <c r="B3609" s="214">
        <v>108120</v>
      </c>
      <c r="C3609" s="133" t="s">
        <v>2930</v>
      </c>
      <c r="D3609" s="133" t="s">
        <v>5904</v>
      </c>
      <c r="E3609" s="133" t="s">
        <v>5923</v>
      </c>
      <c r="F3609" s="133" t="s">
        <v>5923</v>
      </c>
      <c r="G3609" s="133">
        <v>0</v>
      </c>
      <c r="H3609" s="133">
        <v>6</v>
      </c>
      <c r="I3609" s="20"/>
      <c r="J3609" s="20"/>
      <c r="K3609" s="20"/>
      <c r="L3609" s="20"/>
      <c r="M3609" s="20"/>
      <c r="N3609" s="20"/>
    </row>
    <row r="3610" spans="1:14" x14ac:dyDescent="0.35">
      <c r="A3610" s="214" t="s">
        <v>2905</v>
      </c>
      <c r="B3610" s="214">
        <v>108123</v>
      </c>
      <c r="C3610" s="133" t="s">
        <v>2931</v>
      </c>
      <c r="D3610" s="133" t="s">
        <v>5904</v>
      </c>
      <c r="E3610" s="133" t="s">
        <v>5912</v>
      </c>
      <c r="F3610" s="133" t="s">
        <v>5915</v>
      </c>
      <c r="G3610" s="133">
        <v>2</v>
      </c>
      <c r="H3610" s="133">
        <v>13</v>
      </c>
      <c r="I3610" s="20"/>
      <c r="J3610" s="20"/>
      <c r="K3610" s="20"/>
      <c r="L3610" s="20"/>
      <c r="M3610" s="20"/>
      <c r="N3610" s="20"/>
    </row>
    <row r="3611" spans="1:14" x14ac:dyDescent="0.35">
      <c r="A3611" s="214" t="s">
        <v>2905</v>
      </c>
      <c r="B3611" s="214">
        <v>108133</v>
      </c>
      <c r="C3611" s="133" t="s">
        <v>2932</v>
      </c>
      <c r="D3611" s="133" t="s">
        <v>5904</v>
      </c>
      <c r="E3611" s="133" t="s">
        <v>5912</v>
      </c>
      <c r="F3611" s="133" t="s">
        <v>5915</v>
      </c>
      <c r="G3611" s="133">
        <v>10</v>
      </c>
      <c r="H3611" s="133">
        <v>17</v>
      </c>
      <c r="I3611" s="20"/>
      <c r="J3611" s="20"/>
      <c r="K3611" s="20"/>
      <c r="L3611" s="20"/>
      <c r="M3611" s="20"/>
      <c r="N3611" s="20"/>
    </row>
    <row r="3612" spans="1:14" x14ac:dyDescent="0.35">
      <c r="A3612" s="214" t="s">
        <v>2905</v>
      </c>
      <c r="B3612" s="214">
        <v>130274</v>
      </c>
      <c r="C3612" s="133" t="s">
        <v>6608</v>
      </c>
      <c r="D3612" s="133" t="s">
        <v>5901</v>
      </c>
      <c r="E3612" s="133" t="s">
        <v>5902</v>
      </c>
      <c r="F3612" s="133" t="s">
        <v>5903</v>
      </c>
      <c r="G3612" s="133">
        <v>0</v>
      </c>
      <c r="H3612" s="133">
        <v>0</v>
      </c>
      <c r="I3612" s="20"/>
      <c r="J3612" s="20"/>
      <c r="K3612" s="20"/>
      <c r="L3612" s="20"/>
      <c r="M3612" s="20"/>
      <c r="N3612" s="20"/>
    </row>
    <row r="3613" spans="1:14" x14ac:dyDescent="0.35">
      <c r="A3613" s="214" t="s">
        <v>2905</v>
      </c>
      <c r="B3613" s="214">
        <v>134884</v>
      </c>
      <c r="C3613" s="133" t="s">
        <v>2933</v>
      </c>
      <c r="D3613" s="133" t="s">
        <v>5904</v>
      </c>
      <c r="E3613" s="133" t="s">
        <v>5912</v>
      </c>
      <c r="F3613" s="133" t="s">
        <v>5915</v>
      </c>
      <c r="G3613" s="133">
        <v>5</v>
      </c>
      <c r="H3613" s="133">
        <v>13</v>
      </c>
      <c r="I3613" s="20"/>
      <c r="J3613" s="20"/>
      <c r="K3613" s="20"/>
      <c r="L3613" s="20"/>
      <c r="M3613" s="20"/>
      <c r="N3613" s="20"/>
    </row>
    <row r="3614" spans="1:14" x14ac:dyDescent="0.35">
      <c r="A3614" s="214" t="s">
        <v>2905</v>
      </c>
      <c r="B3614" s="214">
        <v>134885</v>
      </c>
      <c r="C3614" s="133" t="s">
        <v>2934</v>
      </c>
      <c r="D3614" s="133" t="s">
        <v>5904</v>
      </c>
      <c r="E3614" s="133" t="s">
        <v>5912</v>
      </c>
      <c r="F3614" s="133" t="s">
        <v>5915</v>
      </c>
      <c r="G3614" s="133">
        <v>10</v>
      </c>
      <c r="H3614" s="133">
        <v>18</v>
      </c>
      <c r="I3614" s="20"/>
      <c r="J3614" s="20"/>
      <c r="K3614" s="20"/>
      <c r="L3614" s="20"/>
      <c r="M3614" s="20"/>
      <c r="N3614" s="20"/>
    </row>
    <row r="3615" spans="1:14" x14ac:dyDescent="0.35">
      <c r="A3615" s="214" t="s">
        <v>2905</v>
      </c>
      <c r="B3615" s="214">
        <v>135935</v>
      </c>
      <c r="C3615" s="133" t="s">
        <v>2935</v>
      </c>
      <c r="D3615" s="133" t="s">
        <v>5904</v>
      </c>
      <c r="E3615" s="133" t="s">
        <v>5907</v>
      </c>
      <c r="F3615" s="133" t="s">
        <v>5908</v>
      </c>
      <c r="G3615" s="133">
        <v>156</v>
      </c>
      <c r="H3615" s="133">
        <v>146</v>
      </c>
      <c r="I3615" s="20"/>
      <c r="J3615" s="20"/>
      <c r="K3615" s="20"/>
      <c r="L3615" s="20"/>
      <c r="M3615" s="20"/>
      <c r="N3615" s="20"/>
    </row>
    <row r="3616" spans="1:14" x14ac:dyDescent="0.35">
      <c r="A3616" s="214" t="s">
        <v>2905</v>
      </c>
      <c r="B3616" s="214">
        <v>136343</v>
      </c>
      <c r="C3616" s="133" t="s">
        <v>2936</v>
      </c>
      <c r="D3616" s="133" t="s">
        <v>5904</v>
      </c>
      <c r="E3616" s="133" t="s">
        <v>5907</v>
      </c>
      <c r="F3616" s="133" t="s">
        <v>5917</v>
      </c>
      <c r="G3616" s="133">
        <v>143</v>
      </c>
      <c r="H3616" s="133">
        <v>160</v>
      </c>
      <c r="I3616" s="20"/>
      <c r="J3616" s="20"/>
      <c r="K3616" s="20"/>
      <c r="L3616" s="20"/>
      <c r="M3616" s="20"/>
      <c r="N3616" s="20"/>
    </row>
    <row r="3617" spans="1:14" x14ac:dyDescent="0.35">
      <c r="A3617" s="214" t="s">
        <v>2905</v>
      </c>
      <c r="B3617" s="214">
        <v>136392</v>
      </c>
      <c r="C3617" s="133" t="s">
        <v>2937</v>
      </c>
      <c r="D3617" s="133" t="s">
        <v>5904</v>
      </c>
      <c r="E3617" s="133" t="s">
        <v>5907</v>
      </c>
      <c r="F3617" s="133" t="s">
        <v>5917</v>
      </c>
      <c r="G3617" s="133">
        <v>151</v>
      </c>
      <c r="H3617" s="133">
        <v>129</v>
      </c>
      <c r="I3617" s="20"/>
      <c r="J3617" s="20"/>
      <c r="K3617" s="20"/>
      <c r="L3617" s="20"/>
      <c r="M3617" s="20"/>
      <c r="N3617" s="20"/>
    </row>
    <row r="3618" spans="1:14" x14ac:dyDescent="0.35">
      <c r="A3618" s="214" t="s">
        <v>2905</v>
      </c>
      <c r="B3618" s="214">
        <v>136826</v>
      </c>
      <c r="C3618" s="133" t="s">
        <v>2938</v>
      </c>
      <c r="D3618" s="133" t="s">
        <v>5904</v>
      </c>
      <c r="E3618" s="133" t="s">
        <v>5907</v>
      </c>
      <c r="F3618" s="133" t="s">
        <v>5908</v>
      </c>
      <c r="G3618" s="133">
        <v>91</v>
      </c>
      <c r="H3618" s="133">
        <v>118</v>
      </c>
      <c r="I3618" s="20"/>
      <c r="J3618" s="20"/>
      <c r="K3618" s="20"/>
      <c r="L3618" s="20"/>
      <c r="M3618" s="20"/>
      <c r="N3618" s="20"/>
    </row>
    <row r="3619" spans="1:14" x14ac:dyDescent="0.35">
      <c r="A3619" s="214" t="s">
        <v>2905</v>
      </c>
      <c r="B3619" s="214">
        <v>137065</v>
      </c>
      <c r="C3619" s="133" t="s">
        <v>6206</v>
      </c>
      <c r="D3619" s="133" t="s">
        <v>5904</v>
      </c>
      <c r="E3619" s="133" t="s">
        <v>5907</v>
      </c>
      <c r="F3619" s="133" t="s">
        <v>5908</v>
      </c>
      <c r="G3619" s="133">
        <v>90</v>
      </c>
      <c r="H3619" s="133">
        <v>102</v>
      </c>
      <c r="I3619" s="20"/>
      <c r="J3619" s="20"/>
      <c r="K3619" s="20"/>
      <c r="L3619" s="20"/>
      <c r="M3619" s="20"/>
      <c r="N3619" s="20"/>
    </row>
    <row r="3620" spans="1:14" x14ac:dyDescent="0.35">
      <c r="A3620" s="214" t="s">
        <v>2905</v>
      </c>
      <c r="B3620" s="214">
        <v>137083</v>
      </c>
      <c r="C3620" s="133" t="s">
        <v>2939</v>
      </c>
      <c r="D3620" s="133" t="s">
        <v>5904</v>
      </c>
      <c r="E3620" s="133" t="s">
        <v>5907</v>
      </c>
      <c r="F3620" s="133" t="s">
        <v>5917</v>
      </c>
      <c r="G3620" s="133">
        <v>129</v>
      </c>
      <c r="H3620" s="133">
        <v>112</v>
      </c>
      <c r="I3620" s="20"/>
      <c r="J3620" s="20"/>
      <c r="K3620" s="20"/>
      <c r="L3620" s="20"/>
      <c r="M3620" s="20"/>
      <c r="N3620" s="20"/>
    </row>
    <row r="3621" spans="1:14" x14ac:dyDescent="0.35">
      <c r="A3621" s="214" t="s">
        <v>2905</v>
      </c>
      <c r="B3621" s="214">
        <v>137383</v>
      </c>
      <c r="C3621" s="133" t="s">
        <v>2940</v>
      </c>
      <c r="D3621" s="133" t="s">
        <v>5904</v>
      </c>
      <c r="E3621" s="133" t="s">
        <v>5907</v>
      </c>
      <c r="F3621" s="133" t="s">
        <v>5917</v>
      </c>
      <c r="G3621" s="133">
        <v>146</v>
      </c>
      <c r="H3621" s="133">
        <v>173</v>
      </c>
      <c r="I3621" s="20"/>
      <c r="J3621" s="20"/>
      <c r="K3621" s="20"/>
      <c r="L3621" s="20"/>
      <c r="M3621" s="20"/>
      <c r="N3621" s="20"/>
    </row>
    <row r="3622" spans="1:14" x14ac:dyDescent="0.35">
      <c r="A3622" s="214" t="s">
        <v>2905</v>
      </c>
      <c r="B3622" s="214">
        <v>137577</v>
      </c>
      <c r="C3622" s="133" t="s">
        <v>2941</v>
      </c>
      <c r="D3622" s="133" t="s">
        <v>5904</v>
      </c>
      <c r="E3622" s="133" t="s">
        <v>5907</v>
      </c>
      <c r="F3622" s="133" t="s">
        <v>5908</v>
      </c>
      <c r="G3622" s="133">
        <v>141</v>
      </c>
      <c r="H3622" s="133">
        <v>160</v>
      </c>
      <c r="I3622" s="20"/>
      <c r="J3622" s="20"/>
      <c r="K3622" s="20"/>
      <c r="L3622" s="20"/>
      <c r="M3622" s="20"/>
      <c r="N3622" s="20"/>
    </row>
    <row r="3623" spans="1:14" x14ac:dyDescent="0.35">
      <c r="A3623" s="214" t="s">
        <v>2905</v>
      </c>
      <c r="B3623" s="214">
        <v>137704</v>
      </c>
      <c r="C3623" s="133" t="s">
        <v>2942</v>
      </c>
      <c r="D3623" s="133" t="s">
        <v>5904</v>
      </c>
      <c r="E3623" s="133" t="s">
        <v>5907</v>
      </c>
      <c r="F3623" s="133" t="s">
        <v>5917</v>
      </c>
      <c r="G3623" s="133">
        <v>129</v>
      </c>
      <c r="H3623" s="133">
        <v>128</v>
      </c>
      <c r="I3623" s="20"/>
      <c r="J3623" s="20"/>
      <c r="K3623" s="20"/>
      <c r="L3623" s="20"/>
      <c r="M3623" s="20"/>
      <c r="N3623" s="20"/>
    </row>
    <row r="3624" spans="1:14" x14ac:dyDescent="0.35">
      <c r="A3624" s="214" t="s">
        <v>2905</v>
      </c>
      <c r="B3624" s="214">
        <v>137775</v>
      </c>
      <c r="C3624" s="133" t="s">
        <v>2943</v>
      </c>
      <c r="D3624" s="133" t="s">
        <v>5904</v>
      </c>
      <c r="E3624" s="133" t="s">
        <v>5907</v>
      </c>
      <c r="F3624" s="133" t="s">
        <v>5917</v>
      </c>
      <c r="G3624" s="133">
        <v>127</v>
      </c>
      <c r="H3624" s="133">
        <v>128</v>
      </c>
      <c r="I3624" s="20"/>
      <c r="J3624" s="20"/>
      <c r="K3624" s="20"/>
      <c r="L3624" s="20"/>
      <c r="M3624" s="20"/>
      <c r="N3624" s="20"/>
    </row>
    <row r="3625" spans="1:14" x14ac:dyDescent="0.35">
      <c r="A3625" s="214" t="s">
        <v>2905</v>
      </c>
      <c r="B3625" s="214">
        <v>138304</v>
      </c>
      <c r="C3625" s="133" t="s">
        <v>2944</v>
      </c>
      <c r="D3625" s="133" t="s">
        <v>5904</v>
      </c>
      <c r="E3625" s="133" t="s">
        <v>5907</v>
      </c>
      <c r="F3625" s="133" t="s">
        <v>5908</v>
      </c>
      <c r="G3625" s="133">
        <v>121</v>
      </c>
      <c r="H3625" s="133">
        <v>104</v>
      </c>
      <c r="I3625" s="20"/>
      <c r="J3625" s="20"/>
      <c r="K3625" s="20"/>
      <c r="L3625" s="20"/>
      <c r="M3625" s="20"/>
      <c r="N3625" s="20"/>
    </row>
    <row r="3626" spans="1:14" x14ac:dyDescent="0.35">
      <c r="A3626" s="214" t="s">
        <v>2905</v>
      </c>
      <c r="B3626" s="214">
        <v>138336</v>
      </c>
      <c r="C3626" s="133" t="s">
        <v>2945</v>
      </c>
      <c r="D3626" s="133" t="s">
        <v>5904</v>
      </c>
      <c r="E3626" s="133" t="s">
        <v>5907</v>
      </c>
      <c r="F3626" s="133" t="s">
        <v>5917</v>
      </c>
      <c r="G3626" s="133">
        <v>182</v>
      </c>
      <c r="H3626" s="133">
        <v>148</v>
      </c>
      <c r="I3626" s="20"/>
      <c r="J3626" s="20"/>
      <c r="K3626" s="20"/>
      <c r="L3626" s="20"/>
      <c r="M3626" s="20"/>
      <c r="N3626" s="20"/>
    </row>
    <row r="3627" spans="1:14" x14ac:dyDescent="0.35">
      <c r="A3627" s="214" t="s">
        <v>2905</v>
      </c>
      <c r="B3627" s="214">
        <v>138380</v>
      </c>
      <c r="C3627" s="133" t="s">
        <v>2946</v>
      </c>
      <c r="D3627" s="133" t="s">
        <v>5904</v>
      </c>
      <c r="E3627" s="133" t="s">
        <v>5912</v>
      </c>
      <c r="F3627" s="133" t="s">
        <v>5925</v>
      </c>
      <c r="G3627" s="133">
        <v>2</v>
      </c>
      <c r="H3627" s="133">
        <v>7</v>
      </c>
      <c r="I3627" s="20"/>
      <c r="J3627" s="20"/>
      <c r="K3627" s="20"/>
      <c r="L3627" s="20"/>
      <c r="M3627" s="20"/>
      <c r="N3627" s="20"/>
    </row>
    <row r="3628" spans="1:14" x14ac:dyDescent="0.35">
      <c r="A3628" s="214" t="s">
        <v>2905</v>
      </c>
      <c r="B3628" s="214">
        <v>139282</v>
      </c>
      <c r="C3628" s="133" t="s">
        <v>2947</v>
      </c>
      <c r="D3628" s="133" t="s">
        <v>5904</v>
      </c>
      <c r="E3628" s="133" t="s">
        <v>5907</v>
      </c>
      <c r="F3628" s="133" t="s">
        <v>5908</v>
      </c>
      <c r="G3628" s="133">
        <v>50</v>
      </c>
      <c r="H3628" s="133">
        <v>56</v>
      </c>
      <c r="I3628" s="20"/>
      <c r="J3628" s="20"/>
      <c r="K3628" s="20"/>
      <c r="L3628" s="20"/>
      <c r="M3628" s="20"/>
      <c r="N3628" s="20"/>
    </row>
    <row r="3629" spans="1:14" x14ac:dyDescent="0.35">
      <c r="A3629" s="214" t="s">
        <v>2905</v>
      </c>
      <c r="B3629" s="214">
        <v>139351</v>
      </c>
      <c r="C3629" s="133" t="s">
        <v>2948</v>
      </c>
      <c r="D3629" s="133" t="s">
        <v>5904</v>
      </c>
      <c r="E3629" s="133" t="s">
        <v>5907</v>
      </c>
      <c r="F3629" s="133" t="s">
        <v>5917</v>
      </c>
      <c r="G3629" s="133">
        <v>94</v>
      </c>
      <c r="H3629" s="133">
        <v>106</v>
      </c>
      <c r="I3629" s="20"/>
      <c r="J3629" s="20"/>
      <c r="K3629" s="20"/>
      <c r="L3629" s="20"/>
      <c r="M3629" s="20"/>
      <c r="N3629" s="20"/>
    </row>
    <row r="3630" spans="1:14" x14ac:dyDescent="0.35">
      <c r="A3630" s="214" t="s">
        <v>2905</v>
      </c>
      <c r="B3630" s="214">
        <v>139646</v>
      </c>
      <c r="C3630" s="133" t="s">
        <v>2949</v>
      </c>
      <c r="D3630" s="133" t="s">
        <v>5904</v>
      </c>
      <c r="E3630" s="133" t="s">
        <v>5907</v>
      </c>
      <c r="F3630" s="133" t="s">
        <v>5908</v>
      </c>
      <c r="G3630" s="133">
        <v>97</v>
      </c>
      <c r="H3630" s="133">
        <v>98</v>
      </c>
      <c r="I3630" s="20"/>
      <c r="J3630" s="20"/>
      <c r="K3630" s="20"/>
      <c r="L3630" s="20"/>
      <c r="M3630" s="20"/>
      <c r="N3630" s="20"/>
    </row>
    <row r="3631" spans="1:14" x14ac:dyDescent="0.35">
      <c r="A3631" s="214" t="s">
        <v>2905</v>
      </c>
      <c r="B3631" s="214">
        <v>139773</v>
      </c>
      <c r="C3631" s="133" t="s">
        <v>2950</v>
      </c>
      <c r="D3631" s="133" t="s">
        <v>5904</v>
      </c>
      <c r="E3631" s="133" t="s">
        <v>5907</v>
      </c>
      <c r="F3631" s="133" t="s">
        <v>5916</v>
      </c>
      <c r="G3631" s="133">
        <v>10</v>
      </c>
      <c r="H3631" s="133">
        <v>17</v>
      </c>
      <c r="I3631" s="20"/>
      <c r="J3631" s="20"/>
      <c r="K3631" s="20"/>
      <c r="L3631" s="20"/>
      <c r="M3631" s="20"/>
      <c r="N3631" s="20"/>
    </row>
    <row r="3632" spans="1:14" x14ac:dyDescent="0.35">
      <c r="A3632" s="214" t="s">
        <v>2905</v>
      </c>
      <c r="B3632" s="214">
        <v>140038</v>
      </c>
      <c r="C3632" s="133" t="s">
        <v>2951</v>
      </c>
      <c r="D3632" s="133" t="s">
        <v>5904</v>
      </c>
      <c r="E3632" s="133" t="s">
        <v>5902</v>
      </c>
      <c r="F3632" s="133" t="s">
        <v>5903</v>
      </c>
      <c r="G3632" s="133">
        <v>0</v>
      </c>
      <c r="H3632" s="133">
        <v>0</v>
      </c>
      <c r="I3632" s="20"/>
      <c r="J3632" s="20"/>
      <c r="K3632" s="20"/>
      <c r="L3632" s="20"/>
      <c r="M3632" s="20"/>
      <c r="N3632" s="20"/>
    </row>
    <row r="3633" spans="1:14" x14ac:dyDescent="0.35">
      <c r="A3633" s="214" t="s">
        <v>2905</v>
      </c>
      <c r="B3633" s="214">
        <v>140565</v>
      </c>
      <c r="C3633" s="133" t="s">
        <v>2952</v>
      </c>
      <c r="D3633" s="133" t="s">
        <v>5904</v>
      </c>
      <c r="E3633" s="133" t="s">
        <v>5907</v>
      </c>
      <c r="F3633" s="133" t="s">
        <v>5916</v>
      </c>
      <c r="G3633" s="133">
        <v>124</v>
      </c>
      <c r="H3633" s="133">
        <v>131</v>
      </c>
      <c r="I3633" s="20"/>
      <c r="J3633" s="20"/>
      <c r="K3633" s="20"/>
      <c r="L3633" s="20"/>
      <c r="M3633" s="20"/>
      <c r="N3633" s="20"/>
    </row>
    <row r="3634" spans="1:14" x14ac:dyDescent="0.35">
      <c r="A3634" s="214" t="s">
        <v>2905</v>
      </c>
      <c r="B3634" s="214">
        <v>141140</v>
      </c>
      <c r="C3634" s="133" t="s">
        <v>2953</v>
      </c>
      <c r="D3634" s="133" t="s">
        <v>5904</v>
      </c>
      <c r="E3634" s="133" t="s">
        <v>5906</v>
      </c>
      <c r="F3634" s="133" t="s">
        <v>5909</v>
      </c>
      <c r="G3634" s="133">
        <v>0</v>
      </c>
      <c r="H3634" s="133">
        <v>0</v>
      </c>
      <c r="I3634" s="20"/>
      <c r="J3634" s="20"/>
      <c r="K3634" s="20"/>
      <c r="L3634" s="20"/>
      <c r="M3634" s="20"/>
      <c r="N3634" s="20"/>
    </row>
    <row r="3635" spans="1:14" x14ac:dyDescent="0.35">
      <c r="A3635" s="214" t="s">
        <v>2905</v>
      </c>
      <c r="B3635" s="214">
        <v>141883</v>
      </c>
      <c r="C3635" s="133" t="s">
        <v>2954</v>
      </c>
      <c r="D3635" s="133" t="s">
        <v>5904</v>
      </c>
      <c r="E3635" s="133" t="s">
        <v>5907</v>
      </c>
      <c r="F3635" s="133" t="s">
        <v>5916</v>
      </c>
      <c r="G3635" s="133">
        <v>59</v>
      </c>
      <c r="H3635" s="133">
        <v>50</v>
      </c>
      <c r="I3635" s="20"/>
      <c r="J3635" s="20"/>
      <c r="K3635" s="20"/>
      <c r="L3635" s="20"/>
      <c r="M3635" s="20"/>
      <c r="N3635" s="20"/>
    </row>
    <row r="3636" spans="1:14" x14ac:dyDescent="0.35">
      <c r="A3636" s="214" t="s">
        <v>2905</v>
      </c>
      <c r="B3636" s="214">
        <v>141940</v>
      </c>
      <c r="C3636" s="133" t="s">
        <v>2955</v>
      </c>
      <c r="D3636" s="133" t="s">
        <v>5904</v>
      </c>
      <c r="E3636" s="133" t="s">
        <v>5907</v>
      </c>
      <c r="F3636" s="133" t="s">
        <v>5922</v>
      </c>
      <c r="G3636" s="133">
        <v>0</v>
      </c>
      <c r="H3636" s="133">
        <v>0</v>
      </c>
      <c r="I3636" s="20"/>
      <c r="J3636" s="20"/>
      <c r="K3636" s="20"/>
      <c r="L3636" s="20"/>
      <c r="M3636" s="20"/>
      <c r="N3636" s="20"/>
    </row>
    <row r="3637" spans="1:14" x14ac:dyDescent="0.35">
      <c r="A3637" s="214" t="s">
        <v>2905</v>
      </c>
      <c r="B3637" s="214">
        <v>142056</v>
      </c>
      <c r="C3637" s="133" t="s">
        <v>2956</v>
      </c>
      <c r="D3637" s="133" t="s">
        <v>5904</v>
      </c>
      <c r="E3637" s="133" t="s">
        <v>5907</v>
      </c>
      <c r="F3637" s="133" t="s">
        <v>5908</v>
      </c>
      <c r="G3637" s="133">
        <v>140</v>
      </c>
      <c r="H3637" s="133">
        <v>140</v>
      </c>
      <c r="I3637" s="20"/>
      <c r="J3637" s="20"/>
      <c r="K3637" s="20"/>
      <c r="L3637" s="20"/>
      <c r="M3637" s="20"/>
      <c r="N3637" s="20"/>
    </row>
    <row r="3638" spans="1:14" x14ac:dyDescent="0.35">
      <c r="A3638" s="214" t="s">
        <v>2905</v>
      </c>
      <c r="B3638" s="214">
        <v>142068</v>
      </c>
      <c r="C3638" s="133" t="s">
        <v>7157</v>
      </c>
      <c r="D3638" s="133" t="s">
        <v>5904</v>
      </c>
      <c r="E3638" s="133" t="s">
        <v>5902</v>
      </c>
      <c r="F3638" s="133" t="s">
        <v>5914</v>
      </c>
      <c r="G3638" s="133">
        <v>0</v>
      </c>
      <c r="H3638" s="133">
        <v>0</v>
      </c>
      <c r="I3638" s="20"/>
      <c r="J3638" s="20"/>
      <c r="K3638" s="20"/>
      <c r="L3638" s="20"/>
      <c r="M3638" s="20"/>
      <c r="N3638" s="20"/>
    </row>
    <row r="3639" spans="1:14" x14ac:dyDescent="0.35">
      <c r="A3639" s="214" t="s">
        <v>2905</v>
      </c>
      <c r="B3639" s="214">
        <v>142585</v>
      </c>
      <c r="C3639" s="133" t="s">
        <v>2957</v>
      </c>
      <c r="D3639" s="133" t="s">
        <v>5904</v>
      </c>
      <c r="E3639" s="133" t="s">
        <v>5907</v>
      </c>
      <c r="F3639" s="133" t="s">
        <v>5917</v>
      </c>
      <c r="G3639" s="133">
        <v>149</v>
      </c>
      <c r="H3639" s="133">
        <v>144</v>
      </c>
      <c r="I3639" s="20"/>
      <c r="J3639" s="20"/>
      <c r="K3639" s="20"/>
      <c r="L3639" s="20"/>
      <c r="M3639" s="20"/>
      <c r="N3639" s="20"/>
    </row>
    <row r="3640" spans="1:14" x14ac:dyDescent="0.35">
      <c r="A3640" s="214" t="s">
        <v>2905</v>
      </c>
      <c r="B3640" s="214">
        <v>142604</v>
      </c>
      <c r="C3640" s="133" t="s">
        <v>2958</v>
      </c>
      <c r="D3640" s="133" t="s">
        <v>5904</v>
      </c>
      <c r="E3640" s="133" t="s">
        <v>5907</v>
      </c>
      <c r="F3640" s="133" t="s">
        <v>5926</v>
      </c>
      <c r="G3640" s="133">
        <v>0</v>
      </c>
      <c r="H3640" s="133">
        <v>0</v>
      </c>
      <c r="I3640" s="20"/>
      <c r="J3640" s="20"/>
      <c r="K3640" s="20"/>
      <c r="L3640" s="20"/>
      <c r="M3640" s="20"/>
      <c r="N3640" s="20"/>
    </row>
    <row r="3641" spans="1:14" x14ac:dyDescent="0.35">
      <c r="A3641" s="214" t="s">
        <v>2905</v>
      </c>
      <c r="B3641" s="214">
        <v>142630</v>
      </c>
      <c r="C3641" s="133" t="s">
        <v>6207</v>
      </c>
      <c r="D3641" s="133" t="s">
        <v>5904</v>
      </c>
      <c r="E3641" s="133" t="s">
        <v>5912</v>
      </c>
      <c r="F3641" s="133" t="s">
        <v>5927</v>
      </c>
      <c r="G3641" s="133">
        <v>3</v>
      </c>
      <c r="H3641" s="133">
        <v>26</v>
      </c>
      <c r="I3641" s="20"/>
      <c r="J3641" s="20"/>
      <c r="K3641" s="20"/>
      <c r="L3641" s="20"/>
      <c r="M3641" s="20"/>
      <c r="N3641" s="20"/>
    </row>
    <row r="3642" spans="1:14" x14ac:dyDescent="0.35">
      <c r="A3642" s="214" t="s">
        <v>2905</v>
      </c>
      <c r="B3642" s="214">
        <v>143238</v>
      </c>
      <c r="C3642" s="133" t="s">
        <v>2959</v>
      </c>
      <c r="D3642" s="133" t="s">
        <v>5904</v>
      </c>
      <c r="E3642" s="133" t="s">
        <v>5907</v>
      </c>
      <c r="F3642" s="133" t="s">
        <v>5917</v>
      </c>
      <c r="G3642" s="133">
        <v>125</v>
      </c>
      <c r="H3642" s="133">
        <v>146</v>
      </c>
      <c r="I3642" s="20"/>
      <c r="J3642" s="20"/>
      <c r="K3642" s="20"/>
      <c r="L3642" s="20"/>
      <c r="M3642" s="20"/>
      <c r="N3642" s="20"/>
    </row>
    <row r="3643" spans="1:14" x14ac:dyDescent="0.35">
      <c r="A3643" s="214" t="s">
        <v>2905</v>
      </c>
      <c r="B3643" s="214">
        <v>143761</v>
      </c>
      <c r="C3643" s="133" t="s">
        <v>2960</v>
      </c>
      <c r="D3643" s="133" t="s">
        <v>5904</v>
      </c>
      <c r="E3643" s="133" t="s">
        <v>5906</v>
      </c>
      <c r="F3643" s="133" t="s">
        <v>5909</v>
      </c>
      <c r="G3643" s="133">
        <v>0</v>
      </c>
      <c r="H3643" s="133">
        <v>0</v>
      </c>
      <c r="I3643" s="20"/>
      <c r="J3643" s="20"/>
      <c r="K3643" s="20"/>
      <c r="L3643" s="20"/>
      <c r="M3643" s="20"/>
      <c r="N3643" s="20"/>
    </row>
    <row r="3644" spans="1:14" x14ac:dyDescent="0.35">
      <c r="A3644" s="214" t="s">
        <v>2905</v>
      </c>
      <c r="B3644" s="214">
        <v>144588</v>
      </c>
      <c r="C3644" s="133" t="s">
        <v>6208</v>
      </c>
      <c r="D3644" s="133" t="s">
        <v>5904</v>
      </c>
      <c r="E3644" s="133" t="s">
        <v>5907</v>
      </c>
      <c r="F3644" s="133" t="s">
        <v>5917</v>
      </c>
      <c r="G3644" s="133">
        <v>70</v>
      </c>
      <c r="H3644" s="133">
        <v>99</v>
      </c>
      <c r="I3644" s="20"/>
      <c r="J3644" s="20"/>
      <c r="K3644" s="20"/>
      <c r="L3644" s="20"/>
      <c r="M3644" s="20"/>
      <c r="N3644" s="20"/>
    </row>
    <row r="3645" spans="1:14" x14ac:dyDescent="0.35">
      <c r="A3645" s="214" t="s">
        <v>2905</v>
      </c>
      <c r="B3645" s="214">
        <v>144620</v>
      </c>
      <c r="C3645" s="133" t="s">
        <v>2961</v>
      </c>
      <c r="D3645" s="133" t="s">
        <v>5904</v>
      </c>
      <c r="E3645" s="133" t="s">
        <v>5902</v>
      </c>
      <c r="F3645" s="133" t="s">
        <v>5903</v>
      </c>
      <c r="G3645" s="133">
        <v>0</v>
      </c>
      <c r="H3645" s="133">
        <v>0</v>
      </c>
      <c r="I3645" s="20"/>
      <c r="J3645" s="20"/>
      <c r="K3645" s="20"/>
      <c r="L3645" s="20"/>
      <c r="M3645" s="20"/>
      <c r="N3645" s="20"/>
    </row>
    <row r="3646" spans="1:14" x14ac:dyDescent="0.35">
      <c r="A3646" s="214" t="s">
        <v>2905</v>
      </c>
      <c r="B3646" s="214">
        <v>144743</v>
      </c>
      <c r="C3646" s="133" t="s">
        <v>2962</v>
      </c>
      <c r="D3646" s="133" t="s">
        <v>5904</v>
      </c>
      <c r="E3646" s="133" t="s">
        <v>5907</v>
      </c>
      <c r="F3646" s="133" t="s">
        <v>5916</v>
      </c>
      <c r="G3646" s="133">
        <v>67</v>
      </c>
      <c r="H3646" s="133">
        <v>43</v>
      </c>
      <c r="I3646" s="20"/>
      <c r="J3646" s="20"/>
      <c r="K3646" s="20"/>
      <c r="L3646" s="20"/>
      <c r="M3646" s="20"/>
      <c r="N3646" s="20"/>
    </row>
    <row r="3647" spans="1:14" x14ac:dyDescent="0.35">
      <c r="A3647" s="214" t="s">
        <v>2905</v>
      </c>
      <c r="B3647" s="214">
        <v>144809</v>
      </c>
      <c r="C3647" s="133" t="s">
        <v>2963</v>
      </c>
      <c r="D3647" s="133" t="s">
        <v>5904</v>
      </c>
      <c r="E3647" s="133" t="s">
        <v>5907</v>
      </c>
      <c r="F3647" s="133" t="s">
        <v>5908</v>
      </c>
      <c r="G3647" s="133">
        <v>88</v>
      </c>
      <c r="H3647" s="133">
        <v>77</v>
      </c>
      <c r="I3647" s="20"/>
      <c r="J3647" s="20"/>
      <c r="K3647" s="20"/>
      <c r="L3647" s="20"/>
      <c r="M3647" s="20"/>
      <c r="N3647" s="20"/>
    </row>
    <row r="3648" spans="1:14" x14ac:dyDescent="0.35">
      <c r="A3648" s="214" t="s">
        <v>2905</v>
      </c>
      <c r="B3648" s="214">
        <v>145927</v>
      </c>
      <c r="C3648" s="133" t="s">
        <v>6209</v>
      </c>
      <c r="D3648" s="133" t="s">
        <v>5904</v>
      </c>
      <c r="E3648" s="133" t="s">
        <v>5907</v>
      </c>
      <c r="F3648" s="133" t="s">
        <v>5908</v>
      </c>
      <c r="G3648" s="133">
        <v>132</v>
      </c>
      <c r="H3648" s="133">
        <v>129</v>
      </c>
      <c r="I3648" s="20"/>
      <c r="J3648" s="20"/>
      <c r="K3648" s="20"/>
      <c r="L3648" s="20"/>
      <c r="M3648" s="20"/>
      <c r="N3648" s="20"/>
    </row>
    <row r="3649" spans="1:14" x14ac:dyDescent="0.35">
      <c r="A3649" s="214" t="s">
        <v>2905</v>
      </c>
      <c r="B3649" s="214">
        <v>146217</v>
      </c>
      <c r="C3649" s="133" t="s">
        <v>2917</v>
      </c>
      <c r="D3649" s="133" t="s">
        <v>5904</v>
      </c>
      <c r="E3649" s="133" t="s">
        <v>5907</v>
      </c>
      <c r="F3649" s="133" t="s">
        <v>5917</v>
      </c>
      <c r="G3649" s="133">
        <v>97</v>
      </c>
      <c r="H3649" s="133">
        <v>143</v>
      </c>
      <c r="I3649" s="20"/>
      <c r="J3649" s="20"/>
      <c r="K3649" s="20"/>
      <c r="L3649" s="20"/>
      <c r="M3649" s="20"/>
      <c r="N3649" s="20"/>
    </row>
    <row r="3650" spans="1:14" x14ac:dyDescent="0.35">
      <c r="A3650" s="214" t="s">
        <v>2905</v>
      </c>
      <c r="B3650" s="214">
        <v>146247</v>
      </c>
      <c r="C3650" s="133" t="s">
        <v>6210</v>
      </c>
      <c r="D3650" s="133" t="s">
        <v>5904</v>
      </c>
      <c r="E3650" s="133" t="s">
        <v>5907</v>
      </c>
      <c r="F3650" s="133" t="s">
        <v>5917</v>
      </c>
      <c r="G3650" s="133">
        <v>123</v>
      </c>
      <c r="H3650" s="133">
        <v>117</v>
      </c>
      <c r="I3650" s="20"/>
      <c r="J3650" s="20"/>
      <c r="K3650" s="20"/>
      <c r="L3650" s="20"/>
      <c r="M3650" s="20"/>
      <c r="N3650" s="20"/>
    </row>
    <row r="3651" spans="1:14" x14ac:dyDescent="0.35">
      <c r="A3651" s="214" t="s">
        <v>2905</v>
      </c>
      <c r="B3651" s="214">
        <v>146339</v>
      </c>
      <c r="C3651" s="133" t="s">
        <v>6606</v>
      </c>
      <c r="D3651" s="133" t="s">
        <v>5904</v>
      </c>
      <c r="E3651" s="133" t="s">
        <v>5902</v>
      </c>
      <c r="F3651" s="133" t="s">
        <v>5914</v>
      </c>
      <c r="G3651" s="133">
        <v>0</v>
      </c>
      <c r="H3651" s="133">
        <v>0</v>
      </c>
      <c r="I3651" s="20"/>
      <c r="J3651" s="20"/>
      <c r="K3651" s="20"/>
      <c r="L3651" s="20"/>
      <c r="M3651" s="20"/>
      <c r="N3651" s="20"/>
    </row>
    <row r="3652" spans="1:14" x14ac:dyDescent="0.35">
      <c r="A3652" s="214" t="s">
        <v>2905</v>
      </c>
      <c r="B3652" s="214">
        <v>146363</v>
      </c>
      <c r="C3652" s="133" t="s">
        <v>6211</v>
      </c>
      <c r="D3652" s="133" t="s">
        <v>5904</v>
      </c>
      <c r="E3652" s="133" t="s">
        <v>5907</v>
      </c>
      <c r="F3652" s="133" t="s">
        <v>5908</v>
      </c>
      <c r="G3652" s="133">
        <v>94</v>
      </c>
      <c r="H3652" s="133">
        <v>105</v>
      </c>
      <c r="I3652" s="20"/>
      <c r="J3652" s="20"/>
      <c r="K3652" s="20"/>
      <c r="L3652" s="20"/>
      <c r="M3652" s="20"/>
      <c r="N3652" s="20"/>
    </row>
    <row r="3653" spans="1:14" x14ac:dyDescent="0.35">
      <c r="A3653" s="214" t="s">
        <v>2905</v>
      </c>
      <c r="B3653" s="214">
        <v>146633</v>
      </c>
      <c r="C3653" s="133" t="s">
        <v>6607</v>
      </c>
      <c r="D3653" s="133" t="s">
        <v>5904</v>
      </c>
      <c r="E3653" s="133" t="s">
        <v>5902</v>
      </c>
      <c r="F3653" s="133" t="s">
        <v>5903</v>
      </c>
      <c r="G3653" s="133">
        <v>0</v>
      </c>
      <c r="H3653" s="133">
        <v>0</v>
      </c>
      <c r="I3653" s="20"/>
      <c r="J3653" s="20"/>
      <c r="K3653" s="20"/>
      <c r="L3653" s="20"/>
      <c r="M3653" s="20"/>
      <c r="N3653" s="20"/>
    </row>
    <row r="3654" spans="1:14" x14ac:dyDescent="0.35">
      <c r="A3654" s="214" t="s">
        <v>2905</v>
      </c>
      <c r="B3654" s="214">
        <v>148052</v>
      </c>
      <c r="C3654" s="133" t="s">
        <v>7158</v>
      </c>
      <c r="D3654" s="133" t="s">
        <v>5904</v>
      </c>
      <c r="E3654" s="133" t="s">
        <v>5902</v>
      </c>
      <c r="F3654" s="133" t="s">
        <v>5914</v>
      </c>
      <c r="G3654" s="133">
        <v>0</v>
      </c>
      <c r="H3654" s="133">
        <v>0</v>
      </c>
      <c r="I3654" s="20"/>
      <c r="J3654" s="20"/>
      <c r="K3654" s="20"/>
      <c r="L3654" s="20"/>
      <c r="M3654" s="20"/>
      <c r="N3654" s="20"/>
    </row>
    <row r="3655" spans="1:14" x14ac:dyDescent="0.35">
      <c r="A3655" s="214" t="s">
        <v>2905</v>
      </c>
      <c r="B3655" s="214">
        <v>148255</v>
      </c>
      <c r="C3655" s="133" t="s">
        <v>7159</v>
      </c>
      <c r="D3655" s="133" t="s">
        <v>5904</v>
      </c>
      <c r="E3655" s="133" t="s">
        <v>5902</v>
      </c>
      <c r="F3655" s="133" t="s">
        <v>5903</v>
      </c>
      <c r="G3655" s="133">
        <v>0</v>
      </c>
      <c r="H3655" s="133">
        <v>0</v>
      </c>
      <c r="I3655" s="20"/>
      <c r="J3655" s="20"/>
      <c r="K3655" s="20"/>
      <c r="L3655" s="20"/>
      <c r="M3655" s="20"/>
      <c r="N3655" s="20"/>
    </row>
    <row r="3656" spans="1:14" x14ac:dyDescent="0.35">
      <c r="A3656" s="214" t="s">
        <v>2964</v>
      </c>
      <c r="B3656" s="214">
        <v>120277</v>
      </c>
      <c r="C3656" s="133" t="s">
        <v>2965</v>
      </c>
      <c r="D3656" s="133" t="s">
        <v>5904</v>
      </c>
      <c r="E3656" s="133" t="s">
        <v>5907</v>
      </c>
      <c r="F3656" s="133" t="s">
        <v>5910</v>
      </c>
      <c r="G3656" s="133">
        <v>137</v>
      </c>
      <c r="H3656" s="133">
        <v>162</v>
      </c>
      <c r="I3656" s="20"/>
      <c r="J3656" s="20"/>
      <c r="K3656" s="20"/>
      <c r="L3656" s="20"/>
      <c r="M3656" s="20"/>
      <c r="N3656" s="20"/>
    </row>
    <row r="3657" spans="1:14" x14ac:dyDescent="0.35">
      <c r="A3657" s="214" t="s">
        <v>2964</v>
      </c>
      <c r="B3657" s="214">
        <v>120281</v>
      </c>
      <c r="C3657" s="133" t="s">
        <v>2966</v>
      </c>
      <c r="D3657" s="133" t="s">
        <v>5904</v>
      </c>
      <c r="E3657" s="133" t="s">
        <v>5907</v>
      </c>
      <c r="F3657" s="133" t="s">
        <v>5910</v>
      </c>
      <c r="G3657" s="133">
        <v>97</v>
      </c>
      <c r="H3657" s="133">
        <v>123</v>
      </c>
      <c r="I3657" s="20"/>
      <c r="J3657" s="20"/>
      <c r="K3657" s="20"/>
      <c r="L3657" s="20"/>
      <c r="M3657" s="20"/>
      <c r="N3657" s="20"/>
    </row>
    <row r="3658" spans="1:14" x14ac:dyDescent="0.35">
      <c r="A3658" s="214" t="s">
        <v>2964</v>
      </c>
      <c r="B3658" s="214">
        <v>120286</v>
      </c>
      <c r="C3658" s="133" t="s">
        <v>2967</v>
      </c>
      <c r="D3658" s="133" t="s">
        <v>5904</v>
      </c>
      <c r="E3658" s="133" t="s">
        <v>5907</v>
      </c>
      <c r="F3658" s="133" t="s">
        <v>5910</v>
      </c>
      <c r="G3658" s="133">
        <v>155</v>
      </c>
      <c r="H3658" s="133">
        <v>157</v>
      </c>
      <c r="I3658" s="20"/>
      <c r="J3658" s="20"/>
      <c r="K3658" s="20"/>
      <c r="L3658" s="20"/>
      <c r="M3658" s="20"/>
      <c r="N3658" s="20"/>
    </row>
    <row r="3659" spans="1:14" x14ac:dyDescent="0.35">
      <c r="A3659" s="214" t="s">
        <v>2964</v>
      </c>
      <c r="B3659" s="214">
        <v>120292</v>
      </c>
      <c r="C3659" s="133" t="s">
        <v>2969</v>
      </c>
      <c r="D3659" s="133" t="s">
        <v>5904</v>
      </c>
      <c r="E3659" s="133" t="s">
        <v>5907</v>
      </c>
      <c r="F3659" s="133" t="s">
        <v>5910</v>
      </c>
      <c r="G3659" s="133">
        <v>101</v>
      </c>
      <c r="H3659" s="133">
        <v>110</v>
      </c>
      <c r="I3659" s="20"/>
      <c r="J3659" s="20"/>
      <c r="K3659" s="20"/>
      <c r="L3659" s="20"/>
      <c r="M3659" s="20"/>
      <c r="N3659" s="20"/>
    </row>
    <row r="3660" spans="1:14" x14ac:dyDescent="0.35">
      <c r="A3660" s="214" t="s">
        <v>2964</v>
      </c>
      <c r="B3660" s="214">
        <v>120297</v>
      </c>
      <c r="C3660" s="133" t="s">
        <v>2970</v>
      </c>
      <c r="D3660" s="133" t="s">
        <v>5904</v>
      </c>
      <c r="E3660" s="133" t="s">
        <v>5907</v>
      </c>
      <c r="F3660" s="133" t="s">
        <v>5910</v>
      </c>
      <c r="G3660" s="133">
        <v>141</v>
      </c>
      <c r="H3660" s="133">
        <v>128</v>
      </c>
      <c r="I3660" s="20"/>
      <c r="J3660" s="20"/>
      <c r="K3660" s="20"/>
      <c r="L3660" s="20"/>
      <c r="M3660" s="20"/>
      <c r="N3660" s="20"/>
    </row>
    <row r="3661" spans="1:14" x14ac:dyDescent="0.35">
      <c r="A3661" s="214" t="s">
        <v>2964</v>
      </c>
      <c r="B3661" s="214">
        <v>120298</v>
      </c>
      <c r="C3661" s="133" t="s">
        <v>2971</v>
      </c>
      <c r="D3661" s="133" t="s">
        <v>5904</v>
      </c>
      <c r="E3661" s="133" t="s">
        <v>5907</v>
      </c>
      <c r="F3661" s="133" t="s">
        <v>5924</v>
      </c>
      <c r="G3661" s="133">
        <v>136</v>
      </c>
      <c r="H3661" s="133">
        <v>157</v>
      </c>
      <c r="I3661" s="20"/>
      <c r="J3661" s="20"/>
      <c r="K3661" s="20"/>
      <c r="L3661" s="20"/>
      <c r="M3661" s="20"/>
      <c r="N3661" s="20"/>
    </row>
    <row r="3662" spans="1:14" x14ac:dyDescent="0.35">
      <c r="A3662" s="214" t="s">
        <v>2964</v>
      </c>
      <c r="B3662" s="214">
        <v>120324</v>
      </c>
      <c r="C3662" s="133" t="s">
        <v>2972</v>
      </c>
      <c r="D3662" s="133" t="s">
        <v>5901</v>
      </c>
      <c r="E3662" s="133" t="s">
        <v>5902</v>
      </c>
      <c r="F3662" s="133" t="s">
        <v>5903</v>
      </c>
      <c r="G3662" s="133">
        <v>0</v>
      </c>
      <c r="H3662" s="133">
        <v>0</v>
      </c>
      <c r="I3662" s="20"/>
      <c r="J3662" s="20"/>
      <c r="K3662" s="20"/>
      <c r="L3662" s="20"/>
      <c r="M3662" s="20"/>
      <c r="N3662" s="20"/>
    </row>
    <row r="3663" spans="1:14" x14ac:dyDescent="0.35">
      <c r="A3663" s="214" t="s">
        <v>2964</v>
      </c>
      <c r="B3663" s="214">
        <v>120326</v>
      </c>
      <c r="C3663" s="133" t="s">
        <v>2973</v>
      </c>
      <c r="D3663" s="133" t="s">
        <v>5904</v>
      </c>
      <c r="E3663" s="133" t="s">
        <v>5902</v>
      </c>
      <c r="F3663" s="133" t="s">
        <v>5903</v>
      </c>
      <c r="G3663" s="133">
        <v>0</v>
      </c>
      <c r="H3663" s="133">
        <v>0</v>
      </c>
      <c r="I3663" s="20"/>
      <c r="J3663" s="20"/>
      <c r="K3663" s="20"/>
      <c r="L3663" s="20"/>
      <c r="M3663" s="20"/>
      <c r="N3663" s="20"/>
    </row>
    <row r="3664" spans="1:14" x14ac:dyDescent="0.35">
      <c r="A3664" s="214" t="s">
        <v>2964</v>
      </c>
      <c r="B3664" s="214">
        <v>120329</v>
      </c>
      <c r="C3664" s="133" t="s">
        <v>2974</v>
      </c>
      <c r="D3664" s="133" t="s">
        <v>5904</v>
      </c>
      <c r="E3664" s="133" t="s">
        <v>5902</v>
      </c>
      <c r="F3664" s="133" t="s">
        <v>5903</v>
      </c>
      <c r="G3664" s="133">
        <v>0</v>
      </c>
      <c r="H3664" s="133">
        <v>0</v>
      </c>
      <c r="I3664" s="20"/>
      <c r="J3664" s="20"/>
      <c r="K3664" s="20"/>
      <c r="L3664" s="20"/>
      <c r="M3664" s="20"/>
      <c r="N3664" s="20"/>
    </row>
    <row r="3665" spans="1:14" x14ac:dyDescent="0.35">
      <c r="A3665" s="214" t="s">
        <v>2964</v>
      </c>
      <c r="B3665" s="214">
        <v>120335</v>
      </c>
      <c r="C3665" s="133" t="s">
        <v>2975</v>
      </c>
      <c r="D3665" s="133" t="s">
        <v>5904</v>
      </c>
      <c r="E3665" s="133" t="s">
        <v>5902</v>
      </c>
      <c r="F3665" s="133" t="s">
        <v>5903</v>
      </c>
      <c r="G3665" s="133">
        <v>0</v>
      </c>
      <c r="H3665" s="133">
        <v>0</v>
      </c>
      <c r="I3665" s="20"/>
      <c r="J3665" s="20"/>
      <c r="K3665" s="20"/>
      <c r="L3665" s="20"/>
      <c r="M3665" s="20"/>
      <c r="N3665" s="20"/>
    </row>
    <row r="3666" spans="1:14" x14ac:dyDescent="0.35">
      <c r="A3666" s="214" t="s">
        <v>2964</v>
      </c>
      <c r="B3666" s="214">
        <v>120345</v>
      </c>
      <c r="C3666" s="133" t="s">
        <v>2976</v>
      </c>
      <c r="D3666" s="133" t="s">
        <v>5905</v>
      </c>
      <c r="E3666" s="133" t="s">
        <v>5902</v>
      </c>
      <c r="F3666" s="133" t="s">
        <v>5903</v>
      </c>
      <c r="G3666" s="133">
        <v>0</v>
      </c>
      <c r="H3666" s="133">
        <v>0</v>
      </c>
      <c r="I3666" s="20"/>
      <c r="J3666" s="20"/>
      <c r="K3666" s="20"/>
      <c r="L3666" s="20"/>
      <c r="M3666" s="20"/>
      <c r="N3666" s="20"/>
    </row>
    <row r="3667" spans="1:14" x14ac:dyDescent="0.35">
      <c r="A3667" s="214" t="s">
        <v>2964</v>
      </c>
      <c r="B3667" s="214">
        <v>120361</v>
      </c>
      <c r="C3667" s="133" t="s">
        <v>2977</v>
      </c>
      <c r="D3667" s="133" t="s">
        <v>5904</v>
      </c>
      <c r="E3667" s="133" t="s">
        <v>5912</v>
      </c>
      <c r="F3667" s="133" t="s">
        <v>5913</v>
      </c>
      <c r="G3667" s="133">
        <v>6</v>
      </c>
      <c r="H3667" s="133">
        <v>6</v>
      </c>
      <c r="I3667" s="20"/>
      <c r="J3667" s="20"/>
      <c r="K3667" s="20"/>
      <c r="L3667" s="20"/>
      <c r="M3667" s="20"/>
      <c r="N3667" s="20"/>
    </row>
    <row r="3668" spans="1:14" x14ac:dyDescent="0.35">
      <c r="A3668" s="214" t="s">
        <v>2964</v>
      </c>
      <c r="B3668" s="214">
        <v>120362</v>
      </c>
      <c r="C3668" s="133" t="s">
        <v>2978</v>
      </c>
      <c r="D3668" s="133" t="s">
        <v>5904</v>
      </c>
      <c r="E3668" s="133" t="s">
        <v>5912</v>
      </c>
      <c r="F3668" s="133" t="s">
        <v>5915</v>
      </c>
      <c r="G3668" s="133">
        <v>0</v>
      </c>
      <c r="H3668" s="133">
        <v>9</v>
      </c>
      <c r="I3668" s="20"/>
      <c r="J3668" s="20"/>
      <c r="K3668" s="20"/>
      <c r="L3668" s="20"/>
      <c r="M3668" s="20"/>
      <c r="N3668" s="20"/>
    </row>
    <row r="3669" spans="1:14" x14ac:dyDescent="0.35">
      <c r="A3669" s="214" t="s">
        <v>2964</v>
      </c>
      <c r="B3669" s="214">
        <v>120363</v>
      </c>
      <c r="C3669" s="133" t="s">
        <v>2979</v>
      </c>
      <c r="D3669" s="133" t="s">
        <v>5904</v>
      </c>
      <c r="E3669" s="133" t="s">
        <v>5912</v>
      </c>
      <c r="F3669" s="133" t="s">
        <v>5913</v>
      </c>
      <c r="G3669" s="133">
        <v>0</v>
      </c>
      <c r="H3669" s="133">
        <v>0</v>
      </c>
      <c r="I3669" s="20"/>
      <c r="J3669" s="20"/>
      <c r="K3669" s="20"/>
      <c r="L3669" s="20"/>
      <c r="M3669" s="20"/>
      <c r="N3669" s="20"/>
    </row>
    <row r="3670" spans="1:14" x14ac:dyDescent="0.35">
      <c r="A3670" s="214" t="s">
        <v>2964</v>
      </c>
      <c r="B3670" s="214">
        <v>129645</v>
      </c>
      <c r="C3670" s="133" t="s">
        <v>2980</v>
      </c>
      <c r="D3670" s="133" t="s">
        <v>5901</v>
      </c>
      <c r="E3670" s="133" t="s">
        <v>5907</v>
      </c>
      <c r="F3670" s="133" t="s">
        <v>5911</v>
      </c>
      <c r="G3670" s="133">
        <v>90</v>
      </c>
      <c r="H3670" s="133">
        <v>0</v>
      </c>
      <c r="I3670" s="20"/>
      <c r="J3670" s="20"/>
      <c r="K3670" s="20"/>
      <c r="L3670" s="20"/>
      <c r="M3670" s="20"/>
      <c r="N3670" s="20"/>
    </row>
    <row r="3671" spans="1:14" x14ac:dyDescent="0.35">
      <c r="A3671" s="214" t="s">
        <v>2964</v>
      </c>
      <c r="B3671" s="214">
        <v>130353</v>
      </c>
      <c r="C3671" s="133" t="s">
        <v>911</v>
      </c>
      <c r="D3671" s="133" t="s">
        <v>5904</v>
      </c>
      <c r="E3671" s="133" t="s">
        <v>5912</v>
      </c>
      <c r="F3671" s="133" t="s">
        <v>5915</v>
      </c>
      <c r="G3671" s="133">
        <v>0</v>
      </c>
      <c r="H3671" s="133">
        <v>0</v>
      </c>
      <c r="I3671" s="20"/>
      <c r="J3671" s="20"/>
      <c r="K3671" s="20"/>
      <c r="L3671" s="20"/>
      <c r="M3671" s="20"/>
      <c r="N3671" s="20"/>
    </row>
    <row r="3672" spans="1:14" x14ac:dyDescent="0.35">
      <c r="A3672" s="214" t="s">
        <v>2964</v>
      </c>
      <c r="B3672" s="214">
        <v>130371</v>
      </c>
      <c r="C3672" s="133" t="s">
        <v>2981</v>
      </c>
      <c r="D3672" s="133" t="s">
        <v>5904</v>
      </c>
      <c r="E3672" s="133" t="s">
        <v>5912</v>
      </c>
      <c r="F3672" s="133" t="s">
        <v>5915</v>
      </c>
      <c r="G3672" s="133">
        <v>8</v>
      </c>
      <c r="H3672" s="133">
        <v>20</v>
      </c>
      <c r="I3672" s="20"/>
      <c r="J3672" s="20"/>
      <c r="K3672" s="20"/>
      <c r="L3672" s="20"/>
      <c r="M3672" s="20"/>
      <c r="N3672" s="20"/>
    </row>
    <row r="3673" spans="1:14" x14ac:dyDescent="0.35">
      <c r="A3673" s="214" t="s">
        <v>2964</v>
      </c>
      <c r="B3673" s="214">
        <v>131099</v>
      </c>
      <c r="C3673" s="133" t="s">
        <v>2982</v>
      </c>
      <c r="D3673" s="133" t="s">
        <v>5904</v>
      </c>
      <c r="E3673" s="133" t="s">
        <v>5912</v>
      </c>
      <c r="F3673" s="133" t="s">
        <v>5913</v>
      </c>
      <c r="G3673" s="133">
        <v>3</v>
      </c>
      <c r="H3673" s="133">
        <v>11</v>
      </c>
      <c r="I3673" s="20"/>
      <c r="J3673" s="20"/>
      <c r="K3673" s="20"/>
      <c r="L3673" s="20"/>
      <c r="M3673" s="20"/>
      <c r="N3673" s="20"/>
    </row>
    <row r="3674" spans="1:14" x14ac:dyDescent="0.35">
      <c r="A3674" s="214" t="s">
        <v>2964</v>
      </c>
      <c r="B3674" s="214">
        <v>131187</v>
      </c>
      <c r="C3674" s="133" t="s">
        <v>2983</v>
      </c>
      <c r="D3674" s="133" t="s">
        <v>5904</v>
      </c>
      <c r="E3674" s="133" t="s">
        <v>5912</v>
      </c>
      <c r="F3674" s="133" t="s">
        <v>5915</v>
      </c>
      <c r="G3674" s="133">
        <v>0</v>
      </c>
      <c r="H3674" s="133">
        <v>2</v>
      </c>
      <c r="I3674" s="20"/>
      <c r="J3674" s="20"/>
      <c r="K3674" s="20"/>
      <c r="L3674" s="20"/>
      <c r="M3674" s="20"/>
      <c r="N3674" s="20"/>
    </row>
    <row r="3675" spans="1:14" x14ac:dyDescent="0.35">
      <c r="A3675" s="214" t="s">
        <v>2964</v>
      </c>
      <c r="B3675" s="214">
        <v>131535</v>
      </c>
      <c r="C3675" s="133" t="s">
        <v>2984</v>
      </c>
      <c r="D3675" s="133" t="s">
        <v>5904</v>
      </c>
      <c r="E3675" s="133" t="s">
        <v>5906</v>
      </c>
      <c r="F3675" s="133" t="s">
        <v>5906</v>
      </c>
      <c r="G3675" s="133">
        <v>0</v>
      </c>
      <c r="H3675" s="133">
        <v>1</v>
      </c>
      <c r="I3675" s="20"/>
      <c r="J3675" s="20"/>
      <c r="K3675" s="20"/>
      <c r="L3675" s="20"/>
      <c r="M3675" s="20"/>
      <c r="N3675" s="20"/>
    </row>
    <row r="3676" spans="1:14" x14ac:dyDescent="0.35">
      <c r="A3676" s="214" t="s">
        <v>2964</v>
      </c>
      <c r="B3676" s="214">
        <v>131945</v>
      </c>
      <c r="C3676" s="133" t="s">
        <v>2985</v>
      </c>
      <c r="D3676" s="133" t="s">
        <v>5904</v>
      </c>
      <c r="E3676" s="133" t="s">
        <v>5907</v>
      </c>
      <c r="F3676" s="133" t="s">
        <v>5924</v>
      </c>
      <c r="G3676" s="133">
        <v>105</v>
      </c>
      <c r="H3676" s="133">
        <v>99</v>
      </c>
      <c r="I3676" s="20"/>
      <c r="J3676" s="20"/>
      <c r="K3676" s="20"/>
      <c r="L3676" s="20"/>
      <c r="M3676" s="20"/>
      <c r="N3676" s="20"/>
    </row>
    <row r="3677" spans="1:14" x14ac:dyDescent="0.35">
      <c r="A3677" s="214" t="s">
        <v>2964</v>
      </c>
      <c r="B3677" s="214">
        <v>132824</v>
      </c>
      <c r="C3677" s="133" t="s">
        <v>2986</v>
      </c>
      <c r="D3677" s="133" t="s">
        <v>5904</v>
      </c>
      <c r="E3677" s="133" t="s">
        <v>5906</v>
      </c>
      <c r="F3677" s="133" t="s">
        <v>5906</v>
      </c>
      <c r="G3677" s="133">
        <v>0</v>
      </c>
      <c r="H3677" s="133">
        <v>0</v>
      </c>
      <c r="I3677" s="20"/>
      <c r="J3677" s="20"/>
      <c r="K3677" s="20"/>
      <c r="L3677" s="20"/>
      <c r="M3677" s="20"/>
      <c r="N3677" s="20"/>
    </row>
    <row r="3678" spans="1:14" x14ac:dyDescent="0.35">
      <c r="A3678" s="214" t="s">
        <v>2964</v>
      </c>
      <c r="B3678" s="214">
        <v>133349</v>
      </c>
      <c r="C3678" s="133" t="s">
        <v>2987</v>
      </c>
      <c r="D3678" s="133" t="s">
        <v>5901</v>
      </c>
      <c r="E3678" s="133" t="s">
        <v>5902</v>
      </c>
      <c r="F3678" s="133" t="s">
        <v>5903</v>
      </c>
      <c r="G3678" s="133">
        <v>0</v>
      </c>
      <c r="H3678" s="133">
        <v>0</v>
      </c>
      <c r="I3678" s="20"/>
      <c r="J3678" s="20"/>
      <c r="K3678" s="20"/>
      <c r="L3678" s="20"/>
      <c r="M3678" s="20"/>
      <c r="N3678" s="20"/>
    </row>
    <row r="3679" spans="1:14" x14ac:dyDescent="0.35">
      <c r="A3679" s="214" t="s">
        <v>2964</v>
      </c>
      <c r="B3679" s="214">
        <v>134595</v>
      </c>
      <c r="C3679" s="133" t="s">
        <v>2988</v>
      </c>
      <c r="D3679" s="133" t="s">
        <v>5904</v>
      </c>
      <c r="E3679" s="133" t="s">
        <v>5902</v>
      </c>
      <c r="F3679" s="133" t="s">
        <v>5903</v>
      </c>
      <c r="G3679" s="133">
        <v>0</v>
      </c>
      <c r="H3679" s="133">
        <v>0</v>
      </c>
      <c r="I3679" s="20"/>
      <c r="J3679" s="20"/>
      <c r="K3679" s="20"/>
      <c r="L3679" s="20"/>
      <c r="M3679" s="20"/>
      <c r="N3679" s="20"/>
    </row>
    <row r="3680" spans="1:14" x14ac:dyDescent="0.35">
      <c r="A3680" s="214" t="s">
        <v>2964</v>
      </c>
      <c r="B3680" s="214">
        <v>134809</v>
      </c>
      <c r="C3680" s="133" t="s">
        <v>2989</v>
      </c>
      <c r="D3680" s="133" t="s">
        <v>5904</v>
      </c>
      <c r="E3680" s="133" t="s">
        <v>5902</v>
      </c>
      <c r="F3680" s="133" t="s">
        <v>5903</v>
      </c>
      <c r="G3680" s="133">
        <v>0</v>
      </c>
      <c r="H3680" s="133">
        <v>0</v>
      </c>
      <c r="I3680" s="20"/>
      <c r="J3680" s="20"/>
      <c r="K3680" s="20"/>
      <c r="L3680" s="20"/>
      <c r="M3680" s="20"/>
      <c r="N3680" s="20"/>
    </row>
    <row r="3681" spans="1:14" x14ac:dyDescent="0.35">
      <c r="A3681" s="214" t="s">
        <v>2964</v>
      </c>
      <c r="B3681" s="214">
        <v>135390</v>
      </c>
      <c r="C3681" s="133" t="s">
        <v>6612</v>
      </c>
      <c r="D3681" s="133" t="s">
        <v>5904</v>
      </c>
      <c r="E3681" s="133" t="s">
        <v>5902</v>
      </c>
      <c r="F3681" s="133" t="s">
        <v>5903</v>
      </c>
      <c r="G3681" s="133">
        <v>0</v>
      </c>
      <c r="H3681" s="133">
        <v>0</v>
      </c>
      <c r="I3681" s="20"/>
      <c r="J3681" s="20"/>
      <c r="K3681" s="20"/>
      <c r="L3681" s="20"/>
      <c r="M3681" s="20"/>
      <c r="N3681" s="20"/>
    </row>
    <row r="3682" spans="1:14" x14ac:dyDescent="0.35">
      <c r="A3682" s="214" t="s">
        <v>2964</v>
      </c>
      <c r="B3682" s="214">
        <v>135858</v>
      </c>
      <c r="C3682" s="133" t="s">
        <v>2990</v>
      </c>
      <c r="D3682" s="133" t="s">
        <v>5904</v>
      </c>
      <c r="E3682" s="133" t="s">
        <v>5902</v>
      </c>
      <c r="F3682" s="133" t="s">
        <v>5903</v>
      </c>
      <c r="G3682" s="133">
        <v>0</v>
      </c>
      <c r="H3682" s="133">
        <v>0</v>
      </c>
      <c r="I3682" s="20"/>
      <c r="J3682" s="20"/>
      <c r="K3682" s="20"/>
      <c r="L3682" s="20"/>
      <c r="M3682" s="20"/>
      <c r="N3682" s="20"/>
    </row>
    <row r="3683" spans="1:14" x14ac:dyDescent="0.35">
      <c r="A3683" s="214" t="s">
        <v>2964</v>
      </c>
      <c r="B3683" s="214">
        <v>137561</v>
      </c>
      <c r="C3683" s="133" t="s">
        <v>7160</v>
      </c>
      <c r="D3683" s="133" t="s">
        <v>5904</v>
      </c>
      <c r="E3683" s="133" t="s">
        <v>5902</v>
      </c>
      <c r="F3683" s="133" t="s">
        <v>5903</v>
      </c>
      <c r="G3683" s="133">
        <v>0</v>
      </c>
      <c r="H3683" s="133">
        <v>0</v>
      </c>
      <c r="I3683" s="20"/>
      <c r="J3683" s="20"/>
      <c r="K3683" s="20"/>
      <c r="L3683" s="20"/>
      <c r="M3683" s="20"/>
      <c r="N3683" s="20"/>
    </row>
    <row r="3684" spans="1:14" x14ac:dyDescent="0.35">
      <c r="A3684" s="214" t="s">
        <v>2964</v>
      </c>
      <c r="B3684" s="214">
        <v>138094</v>
      </c>
      <c r="C3684" s="133" t="s">
        <v>2991</v>
      </c>
      <c r="D3684" s="133" t="s">
        <v>5904</v>
      </c>
      <c r="E3684" s="133" t="s">
        <v>5912</v>
      </c>
      <c r="F3684" s="133" t="s">
        <v>5920</v>
      </c>
      <c r="G3684" s="133">
        <v>6</v>
      </c>
      <c r="H3684" s="133">
        <v>7</v>
      </c>
      <c r="I3684" s="20"/>
      <c r="J3684" s="20"/>
      <c r="K3684" s="20"/>
      <c r="L3684" s="20"/>
      <c r="M3684" s="20"/>
      <c r="N3684" s="20"/>
    </row>
    <row r="3685" spans="1:14" x14ac:dyDescent="0.35">
      <c r="A3685" s="214" t="s">
        <v>2964</v>
      </c>
      <c r="B3685" s="214">
        <v>138869</v>
      </c>
      <c r="C3685" s="133" t="s">
        <v>2992</v>
      </c>
      <c r="D3685" s="133" t="s">
        <v>5905</v>
      </c>
      <c r="E3685" s="133" t="s">
        <v>5907</v>
      </c>
      <c r="F3685" s="133" t="s">
        <v>5911</v>
      </c>
      <c r="G3685" s="133">
        <v>0</v>
      </c>
      <c r="H3685" s="133">
        <v>90</v>
      </c>
      <c r="I3685" s="20"/>
      <c r="J3685" s="20"/>
      <c r="K3685" s="20"/>
      <c r="L3685" s="20"/>
      <c r="M3685" s="20"/>
      <c r="N3685" s="20"/>
    </row>
    <row r="3686" spans="1:14" x14ac:dyDescent="0.35">
      <c r="A3686" s="214" t="s">
        <v>2964</v>
      </c>
      <c r="B3686" s="214">
        <v>141916</v>
      </c>
      <c r="C3686" s="133" t="s">
        <v>2993</v>
      </c>
      <c r="D3686" s="133" t="s">
        <v>5904</v>
      </c>
      <c r="E3686" s="133" t="s">
        <v>5907</v>
      </c>
      <c r="F3686" s="133" t="s">
        <v>5917</v>
      </c>
      <c r="G3686" s="133">
        <v>173</v>
      </c>
      <c r="H3686" s="133">
        <v>151</v>
      </c>
      <c r="I3686" s="20"/>
      <c r="J3686" s="20"/>
      <c r="K3686" s="20"/>
      <c r="L3686" s="20"/>
      <c r="M3686" s="20"/>
      <c r="N3686" s="20"/>
    </row>
    <row r="3687" spans="1:14" x14ac:dyDescent="0.35">
      <c r="A3687" s="214" t="s">
        <v>2964</v>
      </c>
      <c r="B3687" s="214">
        <v>143247</v>
      </c>
      <c r="C3687" s="133" t="s">
        <v>2994</v>
      </c>
      <c r="D3687" s="133" t="s">
        <v>5904</v>
      </c>
      <c r="E3687" s="133" t="s">
        <v>5907</v>
      </c>
      <c r="F3687" s="133" t="s">
        <v>5917</v>
      </c>
      <c r="G3687" s="133">
        <v>129</v>
      </c>
      <c r="H3687" s="133">
        <v>140</v>
      </c>
      <c r="I3687" s="20"/>
      <c r="J3687" s="20"/>
      <c r="K3687" s="20"/>
      <c r="L3687" s="20"/>
      <c r="M3687" s="20"/>
      <c r="N3687" s="20"/>
    </row>
    <row r="3688" spans="1:14" x14ac:dyDescent="0.35">
      <c r="A3688" s="214" t="s">
        <v>2964</v>
      </c>
      <c r="B3688" s="214">
        <v>143679</v>
      </c>
      <c r="C3688" s="133" t="s">
        <v>6212</v>
      </c>
      <c r="D3688" s="133" t="s">
        <v>5904</v>
      </c>
      <c r="E3688" s="133" t="s">
        <v>5907</v>
      </c>
      <c r="F3688" s="133" t="s">
        <v>5916</v>
      </c>
      <c r="G3688" s="133">
        <v>88</v>
      </c>
      <c r="H3688" s="133">
        <v>92</v>
      </c>
      <c r="I3688" s="20"/>
      <c r="J3688" s="20"/>
      <c r="K3688" s="20"/>
      <c r="L3688" s="20"/>
      <c r="M3688" s="20"/>
      <c r="N3688" s="20"/>
    </row>
    <row r="3689" spans="1:14" x14ac:dyDescent="0.35">
      <c r="A3689" s="214" t="s">
        <v>2964</v>
      </c>
      <c r="B3689" s="214">
        <v>143857</v>
      </c>
      <c r="C3689" s="133" t="s">
        <v>2995</v>
      </c>
      <c r="D3689" s="133" t="s">
        <v>5904</v>
      </c>
      <c r="E3689" s="133" t="s">
        <v>5907</v>
      </c>
      <c r="F3689" s="133" t="s">
        <v>5908</v>
      </c>
      <c r="G3689" s="133">
        <v>24</v>
      </c>
      <c r="H3689" s="133">
        <v>72</v>
      </c>
      <c r="I3689" s="20"/>
      <c r="J3689" s="20"/>
      <c r="K3689" s="20"/>
      <c r="L3689" s="20"/>
      <c r="M3689" s="20"/>
      <c r="N3689" s="20"/>
    </row>
    <row r="3690" spans="1:14" x14ac:dyDescent="0.35">
      <c r="A3690" s="214" t="s">
        <v>2964</v>
      </c>
      <c r="B3690" s="214">
        <v>144479</v>
      </c>
      <c r="C3690" s="133" t="s">
        <v>2996</v>
      </c>
      <c r="D3690" s="133" t="s">
        <v>5904</v>
      </c>
      <c r="E3690" s="133" t="s">
        <v>5907</v>
      </c>
      <c r="F3690" s="133" t="s">
        <v>5908</v>
      </c>
      <c r="G3690" s="133">
        <v>42</v>
      </c>
      <c r="H3690" s="133">
        <v>53</v>
      </c>
      <c r="I3690" s="20"/>
      <c r="J3690" s="20"/>
      <c r="K3690" s="20"/>
      <c r="L3690" s="20"/>
      <c r="M3690" s="20"/>
      <c r="N3690" s="20"/>
    </row>
    <row r="3691" spans="1:14" x14ac:dyDescent="0.35">
      <c r="A3691" s="214" t="s">
        <v>2964</v>
      </c>
      <c r="B3691" s="214">
        <v>144629</v>
      </c>
      <c r="C3691" s="133" t="s">
        <v>6609</v>
      </c>
      <c r="D3691" s="133" t="s">
        <v>5904</v>
      </c>
      <c r="E3691" s="133" t="s">
        <v>5907</v>
      </c>
      <c r="F3691" s="133" t="s">
        <v>5908</v>
      </c>
      <c r="G3691" s="133">
        <v>106</v>
      </c>
      <c r="H3691" s="133">
        <v>117</v>
      </c>
      <c r="I3691" s="20"/>
      <c r="J3691" s="20"/>
      <c r="K3691" s="20"/>
      <c r="L3691" s="20"/>
      <c r="M3691" s="20"/>
      <c r="N3691" s="20"/>
    </row>
    <row r="3692" spans="1:14" x14ac:dyDescent="0.35">
      <c r="A3692" s="214" t="s">
        <v>2964</v>
      </c>
      <c r="B3692" s="214">
        <v>145505</v>
      </c>
      <c r="C3692" s="133" t="s">
        <v>6213</v>
      </c>
      <c r="D3692" s="133" t="s">
        <v>5905</v>
      </c>
      <c r="E3692" s="133" t="s">
        <v>5902</v>
      </c>
      <c r="F3692" s="133" t="s">
        <v>5903</v>
      </c>
      <c r="G3692" s="133">
        <v>0</v>
      </c>
      <c r="H3692" s="133">
        <v>0</v>
      </c>
      <c r="I3692" s="20"/>
      <c r="J3692" s="20"/>
      <c r="K3692" s="20"/>
      <c r="L3692" s="20"/>
      <c r="M3692" s="20"/>
      <c r="N3692" s="20"/>
    </row>
    <row r="3693" spans="1:14" x14ac:dyDescent="0.35">
      <c r="A3693" s="214" t="s">
        <v>2964</v>
      </c>
      <c r="B3693" s="214">
        <v>145558</v>
      </c>
      <c r="C3693" s="133" t="s">
        <v>2968</v>
      </c>
      <c r="D3693" s="133" t="s">
        <v>5904</v>
      </c>
      <c r="E3693" s="133" t="s">
        <v>5907</v>
      </c>
      <c r="F3693" s="133" t="s">
        <v>5908</v>
      </c>
      <c r="G3693" s="133">
        <v>90</v>
      </c>
      <c r="H3693" s="133">
        <v>149</v>
      </c>
      <c r="I3693" s="20"/>
      <c r="J3693" s="20"/>
      <c r="K3693" s="20"/>
      <c r="L3693" s="20"/>
      <c r="M3693" s="20"/>
      <c r="N3693" s="20"/>
    </row>
    <row r="3694" spans="1:14" x14ac:dyDescent="0.35">
      <c r="A3694" s="214" t="s">
        <v>2964</v>
      </c>
      <c r="B3694" s="214">
        <v>146108</v>
      </c>
      <c r="C3694" s="133" t="s">
        <v>6611</v>
      </c>
      <c r="D3694" s="133" t="s">
        <v>5901</v>
      </c>
      <c r="E3694" s="133" t="s">
        <v>5907</v>
      </c>
      <c r="F3694" s="133" t="s">
        <v>5917</v>
      </c>
      <c r="G3694" s="133">
        <v>237</v>
      </c>
      <c r="H3694" s="133">
        <v>0</v>
      </c>
      <c r="I3694" s="20"/>
      <c r="J3694" s="20"/>
      <c r="K3694" s="20"/>
      <c r="L3694" s="20"/>
      <c r="M3694" s="20"/>
      <c r="N3694" s="20"/>
    </row>
    <row r="3695" spans="1:14" x14ac:dyDescent="0.35">
      <c r="A3695" s="214" t="s">
        <v>2964</v>
      </c>
      <c r="B3695" s="214">
        <v>146196</v>
      </c>
      <c r="C3695" s="133" t="s">
        <v>6214</v>
      </c>
      <c r="D3695" s="133" t="s">
        <v>5904</v>
      </c>
      <c r="E3695" s="133" t="s">
        <v>5907</v>
      </c>
      <c r="F3695" s="133" t="s">
        <v>5917</v>
      </c>
      <c r="G3695" s="133">
        <v>96</v>
      </c>
      <c r="H3695" s="133">
        <v>94</v>
      </c>
      <c r="I3695" s="20"/>
      <c r="J3695" s="20"/>
      <c r="K3695" s="20"/>
      <c r="L3695" s="20"/>
      <c r="M3695" s="20"/>
      <c r="N3695" s="20"/>
    </row>
    <row r="3696" spans="1:14" x14ac:dyDescent="0.35">
      <c r="A3696" s="214" t="s">
        <v>2964</v>
      </c>
      <c r="B3696" s="214">
        <v>146232</v>
      </c>
      <c r="C3696" s="133" t="s">
        <v>6215</v>
      </c>
      <c r="D3696" s="133" t="s">
        <v>5904</v>
      </c>
      <c r="E3696" s="133" t="s">
        <v>5907</v>
      </c>
      <c r="F3696" s="133" t="s">
        <v>5917</v>
      </c>
      <c r="G3696" s="133">
        <v>103</v>
      </c>
      <c r="H3696" s="133">
        <v>75</v>
      </c>
      <c r="I3696" s="20"/>
      <c r="J3696" s="20"/>
      <c r="K3696" s="20"/>
      <c r="L3696" s="20"/>
      <c r="M3696" s="20"/>
      <c r="N3696" s="20"/>
    </row>
    <row r="3697" spans="1:14" x14ac:dyDescent="0.35">
      <c r="A3697" s="214" t="s">
        <v>2964</v>
      </c>
      <c r="B3697" s="214">
        <v>147068</v>
      </c>
      <c r="C3697" s="133" t="s">
        <v>6610</v>
      </c>
      <c r="D3697" s="133" t="s">
        <v>5904</v>
      </c>
      <c r="E3697" s="133" t="s">
        <v>5907</v>
      </c>
      <c r="F3697" s="133" t="s">
        <v>5916</v>
      </c>
      <c r="G3697" s="133">
        <v>99</v>
      </c>
      <c r="H3697" s="133">
        <v>142</v>
      </c>
      <c r="I3697" s="20"/>
      <c r="J3697" s="20"/>
      <c r="K3697" s="20"/>
      <c r="L3697" s="20"/>
      <c r="M3697" s="20"/>
      <c r="N3697" s="20"/>
    </row>
    <row r="3698" spans="1:14" x14ac:dyDescent="0.35">
      <c r="A3698" s="214" t="s">
        <v>2964</v>
      </c>
      <c r="B3698" s="214">
        <v>147223</v>
      </c>
      <c r="C3698" s="133" t="s">
        <v>7161</v>
      </c>
      <c r="D3698" s="133" t="s">
        <v>5905</v>
      </c>
      <c r="E3698" s="133" t="s">
        <v>5902</v>
      </c>
      <c r="F3698" s="133" t="s">
        <v>5903</v>
      </c>
      <c r="G3698" s="133">
        <v>0</v>
      </c>
      <c r="H3698" s="133">
        <v>0</v>
      </c>
      <c r="I3698" s="20"/>
      <c r="J3698" s="20"/>
      <c r="K3698" s="20"/>
      <c r="L3698" s="20"/>
      <c r="M3698" s="20"/>
      <c r="N3698" s="20"/>
    </row>
    <row r="3699" spans="1:14" x14ac:dyDescent="0.35">
      <c r="A3699" s="214" t="s">
        <v>2964</v>
      </c>
      <c r="B3699" s="214">
        <v>147756</v>
      </c>
      <c r="C3699" s="133" t="s">
        <v>7162</v>
      </c>
      <c r="D3699" s="133" t="s">
        <v>5904</v>
      </c>
      <c r="E3699" s="133" t="s">
        <v>5907</v>
      </c>
      <c r="F3699" s="133" t="s">
        <v>5919</v>
      </c>
      <c r="G3699" s="133">
        <v>0</v>
      </c>
      <c r="H3699" s="133">
        <v>0</v>
      </c>
      <c r="I3699" s="20"/>
      <c r="J3699" s="20"/>
      <c r="K3699" s="20"/>
      <c r="L3699" s="20"/>
      <c r="M3699" s="20"/>
      <c r="N3699" s="20"/>
    </row>
    <row r="3700" spans="1:14" x14ac:dyDescent="0.35">
      <c r="A3700" s="214" t="s">
        <v>2964</v>
      </c>
      <c r="B3700" s="214">
        <v>147837</v>
      </c>
      <c r="C3700" s="133" t="s">
        <v>7163</v>
      </c>
      <c r="D3700" s="133" t="s">
        <v>5904</v>
      </c>
      <c r="E3700" s="133" t="s">
        <v>5907</v>
      </c>
      <c r="F3700" s="133" t="s">
        <v>5922</v>
      </c>
      <c r="G3700" s="133">
        <v>0</v>
      </c>
      <c r="H3700" s="133">
        <v>0</v>
      </c>
      <c r="I3700" s="20"/>
      <c r="J3700" s="20"/>
      <c r="K3700" s="20"/>
      <c r="L3700" s="20"/>
      <c r="M3700" s="20"/>
      <c r="N3700" s="20"/>
    </row>
    <row r="3701" spans="1:14" x14ac:dyDescent="0.35">
      <c r="A3701" s="214" t="s">
        <v>2997</v>
      </c>
      <c r="B3701" s="214">
        <v>120274</v>
      </c>
      <c r="C3701" s="133" t="s">
        <v>2998</v>
      </c>
      <c r="D3701" s="133" t="s">
        <v>5904</v>
      </c>
      <c r="E3701" s="133" t="s">
        <v>5907</v>
      </c>
      <c r="F3701" s="133" t="s">
        <v>5910</v>
      </c>
      <c r="G3701" s="133">
        <v>90</v>
      </c>
      <c r="H3701" s="133">
        <v>73</v>
      </c>
      <c r="I3701" s="20"/>
      <c r="J3701" s="20"/>
      <c r="K3701" s="20"/>
      <c r="L3701" s="20"/>
      <c r="M3701" s="20"/>
      <c r="N3701" s="20"/>
    </row>
    <row r="3702" spans="1:14" x14ac:dyDescent="0.35">
      <c r="A3702" s="214" t="s">
        <v>2997</v>
      </c>
      <c r="B3702" s="214">
        <v>120316</v>
      </c>
      <c r="C3702" s="133" t="s">
        <v>3000</v>
      </c>
      <c r="D3702" s="133" t="s">
        <v>5904</v>
      </c>
      <c r="E3702" s="133" t="s">
        <v>5902</v>
      </c>
      <c r="F3702" s="133" t="s">
        <v>5903</v>
      </c>
      <c r="G3702" s="133">
        <v>0</v>
      </c>
      <c r="H3702" s="133">
        <v>0</v>
      </c>
      <c r="I3702" s="20"/>
      <c r="J3702" s="20"/>
      <c r="K3702" s="20"/>
      <c r="L3702" s="20"/>
      <c r="M3702" s="20"/>
      <c r="N3702" s="20"/>
    </row>
    <row r="3703" spans="1:14" x14ac:dyDescent="0.35">
      <c r="A3703" s="214" t="s">
        <v>2997</v>
      </c>
      <c r="B3703" s="214">
        <v>120317</v>
      </c>
      <c r="C3703" s="133" t="s">
        <v>6216</v>
      </c>
      <c r="D3703" s="133" t="s">
        <v>5904</v>
      </c>
      <c r="E3703" s="133" t="s">
        <v>5902</v>
      </c>
      <c r="F3703" s="133" t="s">
        <v>5903</v>
      </c>
      <c r="G3703" s="133">
        <v>0</v>
      </c>
      <c r="H3703" s="133">
        <v>0</v>
      </c>
      <c r="I3703" s="20"/>
      <c r="J3703" s="20"/>
      <c r="K3703" s="20"/>
      <c r="L3703" s="20"/>
      <c r="M3703" s="20"/>
      <c r="N3703" s="20"/>
    </row>
    <row r="3704" spans="1:14" x14ac:dyDescent="0.35">
      <c r="A3704" s="214" t="s">
        <v>2997</v>
      </c>
      <c r="B3704" s="214">
        <v>120325</v>
      </c>
      <c r="C3704" s="133" t="s">
        <v>3001</v>
      </c>
      <c r="D3704" s="133" t="s">
        <v>5904</v>
      </c>
      <c r="E3704" s="133" t="s">
        <v>5902</v>
      </c>
      <c r="F3704" s="133" t="s">
        <v>5903</v>
      </c>
      <c r="G3704" s="133">
        <v>0</v>
      </c>
      <c r="H3704" s="133">
        <v>0</v>
      </c>
      <c r="I3704" s="20"/>
      <c r="J3704" s="20"/>
      <c r="K3704" s="20"/>
      <c r="L3704" s="20"/>
      <c r="M3704" s="20"/>
      <c r="N3704" s="20"/>
    </row>
    <row r="3705" spans="1:14" x14ac:dyDescent="0.35">
      <c r="A3705" s="214" t="s">
        <v>2997</v>
      </c>
      <c r="B3705" s="214">
        <v>120330</v>
      </c>
      <c r="C3705" s="133" t="s">
        <v>3002</v>
      </c>
      <c r="D3705" s="133" t="s">
        <v>5904</v>
      </c>
      <c r="E3705" s="133" t="s">
        <v>5902</v>
      </c>
      <c r="F3705" s="133" t="s">
        <v>5914</v>
      </c>
      <c r="G3705" s="133">
        <v>0</v>
      </c>
      <c r="H3705" s="133">
        <v>0</v>
      </c>
      <c r="I3705" s="20"/>
      <c r="J3705" s="20"/>
      <c r="K3705" s="20"/>
      <c r="L3705" s="20"/>
      <c r="M3705" s="20"/>
      <c r="N3705" s="20"/>
    </row>
    <row r="3706" spans="1:14" x14ac:dyDescent="0.35">
      <c r="A3706" s="214" t="s">
        <v>2997</v>
      </c>
      <c r="B3706" s="214">
        <v>120331</v>
      </c>
      <c r="C3706" s="133" t="s">
        <v>3003</v>
      </c>
      <c r="D3706" s="133" t="s">
        <v>5904</v>
      </c>
      <c r="E3706" s="133" t="s">
        <v>5902</v>
      </c>
      <c r="F3706" s="133" t="s">
        <v>5903</v>
      </c>
      <c r="G3706" s="133">
        <v>0</v>
      </c>
      <c r="H3706" s="133">
        <v>0</v>
      </c>
      <c r="I3706" s="20"/>
      <c r="J3706" s="20"/>
      <c r="K3706" s="20"/>
      <c r="L3706" s="20"/>
      <c r="M3706" s="20"/>
      <c r="N3706" s="20"/>
    </row>
    <row r="3707" spans="1:14" x14ac:dyDescent="0.35">
      <c r="A3707" s="214" t="s">
        <v>2997</v>
      </c>
      <c r="B3707" s="214">
        <v>120332</v>
      </c>
      <c r="C3707" s="133" t="s">
        <v>3004</v>
      </c>
      <c r="D3707" s="133" t="s">
        <v>5905</v>
      </c>
      <c r="E3707" s="133" t="s">
        <v>5902</v>
      </c>
      <c r="F3707" s="133" t="s">
        <v>5903</v>
      </c>
      <c r="G3707" s="133">
        <v>0</v>
      </c>
      <c r="H3707" s="133">
        <v>0</v>
      </c>
      <c r="I3707" s="20"/>
      <c r="J3707" s="20"/>
      <c r="K3707" s="20"/>
      <c r="L3707" s="20"/>
      <c r="M3707" s="20"/>
      <c r="N3707" s="20"/>
    </row>
    <row r="3708" spans="1:14" x14ac:dyDescent="0.35">
      <c r="A3708" s="214" t="s">
        <v>2997</v>
      </c>
      <c r="B3708" s="214">
        <v>120333</v>
      </c>
      <c r="C3708" s="133" t="s">
        <v>3005</v>
      </c>
      <c r="D3708" s="133" t="s">
        <v>5901</v>
      </c>
      <c r="E3708" s="133" t="s">
        <v>5902</v>
      </c>
      <c r="F3708" s="133" t="s">
        <v>5903</v>
      </c>
      <c r="G3708" s="133">
        <v>0</v>
      </c>
      <c r="H3708" s="133">
        <v>0</v>
      </c>
      <c r="I3708" s="20"/>
      <c r="J3708" s="20"/>
      <c r="K3708" s="20"/>
      <c r="L3708" s="20"/>
      <c r="M3708" s="20"/>
      <c r="N3708" s="20"/>
    </row>
    <row r="3709" spans="1:14" x14ac:dyDescent="0.35">
      <c r="A3709" s="214" t="s">
        <v>2997</v>
      </c>
      <c r="B3709" s="214">
        <v>120334</v>
      </c>
      <c r="C3709" s="133" t="s">
        <v>3006</v>
      </c>
      <c r="D3709" s="133" t="s">
        <v>5904</v>
      </c>
      <c r="E3709" s="133" t="s">
        <v>5902</v>
      </c>
      <c r="F3709" s="133" t="s">
        <v>5903</v>
      </c>
      <c r="G3709" s="133">
        <v>0</v>
      </c>
      <c r="H3709" s="133">
        <v>0</v>
      </c>
      <c r="I3709" s="20"/>
      <c r="J3709" s="20"/>
      <c r="K3709" s="20"/>
      <c r="L3709" s="20"/>
      <c r="M3709" s="20"/>
      <c r="N3709" s="20"/>
    </row>
    <row r="3710" spans="1:14" x14ac:dyDescent="0.35">
      <c r="A3710" s="214" t="s">
        <v>2997</v>
      </c>
      <c r="B3710" s="214">
        <v>120336</v>
      </c>
      <c r="C3710" s="133" t="s">
        <v>3007</v>
      </c>
      <c r="D3710" s="133" t="s">
        <v>5904</v>
      </c>
      <c r="E3710" s="133" t="s">
        <v>5902</v>
      </c>
      <c r="F3710" s="133" t="s">
        <v>5903</v>
      </c>
      <c r="G3710" s="133">
        <v>0</v>
      </c>
      <c r="H3710" s="133">
        <v>0</v>
      </c>
      <c r="I3710" s="20"/>
      <c r="J3710" s="20"/>
      <c r="K3710" s="20"/>
      <c r="L3710" s="20"/>
      <c r="M3710" s="20"/>
      <c r="N3710" s="20"/>
    </row>
    <row r="3711" spans="1:14" x14ac:dyDescent="0.35">
      <c r="A3711" s="214" t="s">
        <v>2997</v>
      </c>
      <c r="B3711" s="214">
        <v>120339</v>
      </c>
      <c r="C3711" s="133" t="s">
        <v>6615</v>
      </c>
      <c r="D3711" s="133" t="s">
        <v>5904</v>
      </c>
      <c r="E3711" s="133" t="s">
        <v>5902</v>
      </c>
      <c r="F3711" s="133" t="s">
        <v>5903</v>
      </c>
      <c r="G3711" s="133">
        <v>0</v>
      </c>
      <c r="H3711" s="133">
        <v>0</v>
      </c>
      <c r="I3711" s="20"/>
      <c r="J3711" s="20"/>
      <c r="K3711" s="20"/>
      <c r="L3711" s="20"/>
      <c r="M3711" s="20"/>
      <c r="N3711" s="20"/>
    </row>
    <row r="3712" spans="1:14" x14ac:dyDescent="0.35">
      <c r="A3712" s="214" t="s">
        <v>2997</v>
      </c>
      <c r="B3712" s="214">
        <v>120341</v>
      </c>
      <c r="C3712" s="133" t="s">
        <v>3008</v>
      </c>
      <c r="D3712" s="133" t="s">
        <v>5904</v>
      </c>
      <c r="E3712" s="133" t="s">
        <v>5902</v>
      </c>
      <c r="F3712" s="133" t="s">
        <v>5903</v>
      </c>
      <c r="G3712" s="133">
        <v>0</v>
      </c>
      <c r="H3712" s="133">
        <v>0</v>
      </c>
      <c r="I3712" s="20"/>
      <c r="J3712" s="20"/>
      <c r="K3712" s="20"/>
      <c r="L3712" s="20"/>
      <c r="M3712" s="20"/>
      <c r="N3712" s="20"/>
    </row>
    <row r="3713" spans="1:14" x14ac:dyDescent="0.35">
      <c r="A3713" s="214" t="s">
        <v>2997</v>
      </c>
      <c r="B3713" s="214">
        <v>120344</v>
      </c>
      <c r="C3713" s="133" t="s">
        <v>7164</v>
      </c>
      <c r="D3713" s="133" t="s">
        <v>5904</v>
      </c>
      <c r="E3713" s="133" t="s">
        <v>5902</v>
      </c>
      <c r="F3713" s="133" t="s">
        <v>5903</v>
      </c>
      <c r="G3713" s="133">
        <v>0</v>
      </c>
      <c r="H3713" s="133">
        <v>0</v>
      </c>
      <c r="I3713" s="20"/>
      <c r="J3713" s="20"/>
      <c r="K3713" s="20"/>
      <c r="L3713" s="20"/>
      <c r="M3713" s="20"/>
      <c r="N3713" s="20"/>
    </row>
    <row r="3714" spans="1:14" x14ac:dyDescent="0.35">
      <c r="A3714" s="214" t="s">
        <v>2997</v>
      </c>
      <c r="B3714" s="214">
        <v>120348</v>
      </c>
      <c r="C3714" s="133" t="s">
        <v>3009</v>
      </c>
      <c r="D3714" s="133" t="s">
        <v>5904</v>
      </c>
      <c r="E3714" s="133" t="s">
        <v>5912</v>
      </c>
      <c r="F3714" s="133" t="s">
        <v>5915</v>
      </c>
      <c r="G3714" s="133">
        <v>13</v>
      </c>
      <c r="H3714" s="133">
        <v>28</v>
      </c>
      <c r="I3714" s="20"/>
      <c r="J3714" s="20"/>
      <c r="K3714" s="20"/>
      <c r="L3714" s="20"/>
      <c r="M3714" s="20"/>
      <c r="N3714" s="20"/>
    </row>
    <row r="3715" spans="1:14" x14ac:dyDescent="0.35">
      <c r="A3715" s="214" t="s">
        <v>2997</v>
      </c>
      <c r="B3715" s="214">
        <v>120352</v>
      </c>
      <c r="C3715" s="133" t="s">
        <v>3010</v>
      </c>
      <c r="D3715" s="133" t="s">
        <v>5904</v>
      </c>
      <c r="E3715" s="133" t="s">
        <v>5912</v>
      </c>
      <c r="F3715" s="133" t="s">
        <v>5915</v>
      </c>
      <c r="G3715" s="133">
        <v>4</v>
      </c>
      <c r="H3715" s="133">
        <v>11</v>
      </c>
      <c r="I3715" s="20"/>
      <c r="J3715" s="20"/>
      <c r="K3715" s="20"/>
      <c r="L3715" s="20"/>
      <c r="M3715" s="20"/>
      <c r="N3715" s="20"/>
    </row>
    <row r="3716" spans="1:14" x14ac:dyDescent="0.35">
      <c r="A3716" s="214" t="s">
        <v>2997</v>
      </c>
      <c r="B3716" s="214">
        <v>128078</v>
      </c>
      <c r="C3716" s="133" t="s">
        <v>176</v>
      </c>
      <c r="D3716" s="133" t="s">
        <v>5904</v>
      </c>
      <c r="E3716" s="133" t="s">
        <v>5902</v>
      </c>
      <c r="F3716" s="133" t="s">
        <v>5914</v>
      </c>
      <c r="G3716" s="133">
        <v>0</v>
      </c>
      <c r="H3716" s="133">
        <v>0</v>
      </c>
      <c r="I3716" s="20"/>
      <c r="J3716" s="20"/>
      <c r="K3716" s="20"/>
      <c r="L3716" s="20"/>
      <c r="M3716" s="20"/>
      <c r="N3716" s="20"/>
    </row>
    <row r="3717" spans="1:14" x14ac:dyDescent="0.35">
      <c r="A3717" s="214" t="s">
        <v>2997</v>
      </c>
      <c r="B3717" s="214">
        <v>134438</v>
      </c>
      <c r="C3717" s="133" t="s">
        <v>3011</v>
      </c>
      <c r="D3717" s="133" t="s">
        <v>5904</v>
      </c>
      <c r="E3717" s="133" t="s">
        <v>5902</v>
      </c>
      <c r="F3717" s="133" t="s">
        <v>5914</v>
      </c>
      <c r="G3717" s="133">
        <v>0</v>
      </c>
      <c r="H3717" s="133">
        <v>0</v>
      </c>
      <c r="I3717" s="20"/>
      <c r="J3717" s="20"/>
      <c r="K3717" s="20"/>
      <c r="L3717" s="20"/>
      <c r="M3717" s="20"/>
      <c r="N3717" s="20"/>
    </row>
    <row r="3718" spans="1:14" x14ac:dyDescent="0.35">
      <c r="A3718" s="214" t="s">
        <v>2997</v>
      </c>
      <c r="B3718" s="214">
        <v>134640</v>
      </c>
      <c r="C3718" s="133" t="s">
        <v>3012</v>
      </c>
      <c r="D3718" s="133" t="s">
        <v>5904</v>
      </c>
      <c r="E3718" s="133" t="s">
        <v>5912</v>
      </c>
      <c r="F3718" s="133" t="s">
        <v>5915</v>
      </c>
      <c r="G3718" s="133">
        <v>4</v>
      </c>
      <c r="H3718" s="133">
        <v>15</v>
      </c>
      <c r="I3718" s="20"/>
      <c r="J3718" s="20"/>
      <c r="K3718" s="20"/>
      <c r="L3718" s="20"/>
      <c r="M3718" s="20"/>
      <c r="N3718" s="20"/>
    </row>
    <row r="3719" spans="1:14" x14ac:dyDescent="0.35">
      <c r="A3719" s="214" t="s">
        <v>2997</v>
      </c>
      <c r="B3719" s="214">
        <v>135185</v>
      </c>
      <c r="C3719" s="133" t="s">
        <v>6614</v>
      </c>
      <c r="D3719" s="133" t="s">
        <v>5904</v>
      </c>
      <c r="E3719" s="133" t="s">
        <v>5902</v>
      </c>
      <c r="F3719" s="133" t="s">
        <v>5903</v>
      </c>
      <c r="G3719" s="133">
        <v>0</v>
      </c>
      <c r="H3719" s="133">
        <v>0</v>
      </c>
      <c r="I3719" s="20"/>
      <c r="J3719" s="20"/>
      <c r="K3719" s="20"/>
      <c r="L3719" s="20"/>
      <c r="M3719" s="20"/>
      <c r="N3719" s="20"/>
    </row>
    <row r="3720" spans="1:14" x14ac:dyDescent="0.35">
      <c r="A3720" s="214" t="s">
        <v>2997</v>
      </c>
      <c r="B3720" s="214">
        <v>135217</v>
      </c>
      <c r="C3720" s="133" t="s">
        <v>3013</v>
      </c>
      <c r="D3720" s="133" t="s">
        <v>5904</v>
      </c>
      <c r="E3720" s="133" t="s">
        <v>5902</v>
      </c>
      <c r="F3720" s="133" t="s">
        <v>5914</v>
      </c>
      <c r="G3720" s="133">
        <v>0</v>
      </c>
      <c r="H3720" s="133">
        <v>0</v>
      </c>
      <c r="I3720" s="20"/>
      <c r="J3720" s="20"/>
      <c r="K3720" s="20"/>
      <c r="L3720" s="20"/>
      <c r="M3720" s="20"/>
      <c r="N3720" s="20"/>
    </row>
    <row r="3721" spans="1:14" x14ac:dyDescent="0.35">
      <c r="A3721" s="214" t="s">
        <v>2997</v>
      </c>
      <c r="B3721" s="214">
        <v>135218</v>
      </c>
      <c r="C3721" s="133" t="s">
        <v>3014</v>
      </c>
      <c r="D3721" s="133" t="s">
        <v>5904</v>
      </c>
      <c r="E3721" s="133" t="s">
        <v>5902</v>
      </c>
      <c r="F3721" s="133" t="s">
        <v>5914</v>
      </c>
      <c r="G3721" s="133">
        <v>0</v>
      </c>
      <c r="H3721" s="133">
        <v>0</v>
      </c>
      <c r="I3721" s="20"/>
      <c r="J3721" s="20"/>
      <c r="K3721" s="20"/>
      <c r="L3721" s="20"/>
      <c r="M3721" s="20"/>
      <c r="N3721" s="20"/>
    </row>
    <row r="3722" spans="1:14" x14ac:dyDescent="0.35">
      <c r="A3722" s="214" t="s">
        <v>2997</v>
      </c>
      <c r="B3722" s="214">
        <v>135530</v>
      </c>
      <c r="C3722" s="133" t="s">
        <v>7165</v>
      </c>
      <c r="D3722" s="133" t="s">
        <v>5904</v>
      </c>
      <c r="E3722" s="133" t="s">
        <v>5902</v>
      </c>
      <c r="F3722" s="133" t="s">
        <v>5914</v>
      </c>
      <c r="G3722" s="133">
        <v>0</v>
      </c>
      <c r="H3722" s="133">
        <v>0</v>
      </c>
      <c r="I3722" s="20"/>
      <c r="J3722" s="20"/>
      <c r="K3722" s="20"/>
      <c r="L3722" s="20"/>
      <c r="M3722" s="20"/>
      <c r="N3722" s="20"/>
    </row>
    <row r="3723" spans="1:14" x14ac:dyDescent="0.35">
      <c r="A3723" s="214" t="s">
        <v>2997</v>
      </c>
      <c r="B3723" s="214">
        <v>136754</v>
      </c>
      <c r="C3723" s="133" t="s">
        <v>3015</v>
      </c>
      <c r="D3723" s="133" t="s">
        <v>5904</v>
      </c>
      <c r="E3723" s="133" t="s">
        <v>5906</v>
      </c>
      <c r="F3723" s="133" t="s">
        <v>5906</v>
      </c>
      <c r="G3723" s="133">
        <v>0</v>
      </c>
      <c r="H3723" s="133">
        <v>0</v>
      </c>
      <c r="I3723" s="20"/>
      <c r="J3723" s="20"/>
      <c r="K3723" s="20"/>
      <c r="L3723" s="20"/>
      <c r="M3723" s="20"/>
      <c r="N3723" s="20"/>
    </row>
    <row r="3724" spans="1:14" x14ac:dyDescent="0.35">
      <c r="A3724" s="214" t="s">
        <v>2997</v>
      </c>
      <c r="B3724" s="214">
        <v>136949</v>
      </c>
      <c r="C3724" s="133" t="s">
        <v>3016</v>
      </c>
      <c r="D3724" s="133" t="s">
        <v>5904</v>
      </c>
      <c r="E3724" s="133" t="s">
        <v>5902</v>
      </c>
      <c r="F3724" s="133" t="s">
        <v>5914</v>
      </c>
      <c r="G3724" s="133">
        <v>0</v>
      </c>
      <c r="H3724" s="133">
        <v>0</v>
      </c>
      <c r="I3724" s="20"/>
      <c r="J3724" s="20"/>
      <c r="K3724" s="20"/>
      <c r="L3724" s="20"/>
      <c r="M3724" s="20"/>
      <c r="N3724" s="20"/>
    </row>
    <row r="3725" spans="1:14" x14ac:dyDescent="0.35">
      <c r="A3725" s="214" t="s">
        <v>2997</v>
      </c>
      <c r="B3725" s="214">
        <v>137115</v>
      </c>
      <c r="C3725" s="133" t="s">
        <v>3017</v>
      </c>
      <c r="D3725" s="133" t="s">
        <v>5904</v>
      </c>
      <c r="E3725" s="133" t="s">
        <v>5907</v>
      </c>
      <c r="F3725" s="133" t="s">
        <v>5917</v>
      </c>
      <c r="G3725" s="133">
        <v>63</v>
      </c>
      <c r="H3725" s="133">
        <v>112</v>
      </c>
      <c r="I3725" s="20"/>
      <c r="J3725" s="20"/>
      <c r="K3725" s="20"/>
      <c r="L3725" s="20"/>
      <c r="M3725" s="20"/>
      <c r="N3725" s="20"/>
    </row>
    <row r="3726" spans="1:14" x14ac:dyDescent="0.35">
      <c r="A3726" s="214" t="s">
        <v>2997</v>
      </c>
      <c r="B3726" s="214">
        <v>137120</v>
      </c>
      <c r="C3726" s="133" t="s">
        <v>3018</v>
      </c>
      <c r="D3726" s="133" t="s">
        <v>5904</v>
      </c>
      <c r="E3726" s="133" t="s">
        <v>5907</v>
      </c>
      <c r="F3726" s="133" t="s">
        <v>5917</v>
      </c>
      <c r="G3726" s="133">
        <v>76</v>
      </c>
      <c r="H3726" s="133">
        <v>103</v>
      </c>
      <c r="I3726" s="20"/>
      <c r="J3726" s="20"/>
      <c r="K3726" s="20"/>
      <c r="L3726" s="20"/>
      <c r="M3726" s="20"/>
      <c r="N3726" s="20"/>
    </row>
    <row r="3727" spans="1:14" x14ac:dyDescent="0.35">
      <c r="A3727" s="214" t="s">
        <v>2997</v>
      </c>
      <c r="B3727" s="214">
        <v>137161</v>
      </c>
      <c r="C3727" s="133" t="s">
        <v>3019</v>
      </c>
      <c r="D3727" s="133" t="s">
        <v>5904</v>
      </c>
      <c r="E3727" s="133" t="s">
        <v>5907</v>
      </c>
      <c r="F3727" s="133" t="s">
        <v>5917</v>
      </c>
      <c r="G3727" s="133">
        <v>91</v>
      </c>
      <c r="H3727" s="133">
        <v>88</v>
      </c>
      <c r="I3727" s="20"/>
      <c r="J3727" s="20"/>
      <c r="K3727" s="20"/>
      <c r="L3727" s="20"/>
      <c r="M3727" s="20"/>
      <c r="N3727" s="20"/>
    </row>
    <row r="3728" spans="1:14" x14ac:dyDescent="0.35">
      <c r="A3728" s="214" t="s">
        <v>2997</v>
      </c>
      <c r="B3728" s="214">
        <v>137170</v>
      </c>
      <c r="C3728" s="133" t="s">
        <v>3020</v>
      </c>
      <c r="D3728" s="133" t="s">
        <v>5904</v>
      </c>
      <c r="E3728" s="133" t="s">
        <v>5907</v>
      </c>
      <c r="F3728" s="133" t="s">
        <v>5917</v>
      </c>
      <c r="G3728" s="133">
        <v>85</v>
      </c>
      <c r="H3728" s="133">
        <v>94</v>
      </c>
      <c r="I3728" s="20"/>
      <c r="J3728" s="20"/>
      <c r="K3728" s="20"/>
      <c r="L3728" s="20"/>
      <c r="M3728" s="20"/>
      <c r="N3728" s="20"/>
    </row>
    <row r="3729" spans="1:14" x14ac:dyDescent="0.35">
      <c r="A3729" s="214" t="s">
        <v>2997</v>
      </c>
      <c r="B3729" s="214">
        <v>137317</v>
      </c>
      <c r="C3729" s="133" t="s">
        <v>3021</v>
      </c>
      <c r="D3729" s="133" t="s">
        <v>5904</v>
      </c>
      <c r="E3729" s="133" t="s">
        <v>5907</v>
      </c>
      <c r="F3729" s="133" t="s">
        <v>5930</v>
      </c>
      <c r="G3729" s="133">
        <v>0</v>
      </c>
      <c r="H3729" s="133">
        <v>0</v>
      </c>
      <c r="I3729" s="20"/>
      <c r="J3729" s="20"/>
      <c r="K3729" s="20"/>
      <c r="L3729" s="20"/>
      <c r="M3729" s="20"/>
      <c r="N3729" s="20"/>
    </row>
    <row r="3730" spans="1:14" x14ac:dyDescent="0.35">
      <c r="A3730" s="214" t="s">
        <v>2997</v>
      </c>
      <c r="B3730" s="214">
        <v>137367</v>
      </c>
      <c r="C3730" s="133" t="s">
        <v>3022</v>
      </c>
      <c r="D3730" s="133" t="s">
        <v>5904</v>
      </c>
      <c r="E3730" s="133" t="s">
        <v>5907</v>
      </c>
      <c r="F3730" s="133" t="s">
        <v>5917</v>
      </c>
      <c r="G3730" s="133">
        <v>60</v>
      </c>
      <c r="H3730" s="133">
        <v>66</v>
      </c>
      <c r="I3730" s="20"/>
      <c r="J3730" s="20"/>
      <c r="K3730" s="20"/>
      <c r="L3730" s="20"/>
      <c r="M3730" s="20"/>
      <c r="N3730" s="20"/>
    </row>
    <row r="3731" spans="1:14" x14ac:dyDescent="0.35">
      <c r="A3731" s="214" t="s">
        <v>2997</v>
      </c>
      <c r="B3731" s="214">
        <v>137401</v>
      </c>
      <c r="C3731" s="133" t="s">
        <v>3023</v>
      </c>
      <c r="D3731" s="133" t="s">
        <v>5904</v>
      </c>
      <c r="E3731" s="133" t="s">
        <v>5907</v>
      </c>
      <c r="F3731" s="133" t="s">
        <v>5917</v>
      </c>
      <c r="G3731" s="133">
        <v>84</v>
      </c>
      <c r="H3731" s="133">
        <v>75</v>
      </c>
      <c r="I3731" s="20"/>
      <c r="J3731" s="20"/>
      <c r="K3731" s="20"/>
      <c r="L3731" s="20"/>
      <c r="M3731" s="20"/>
      <c r="N3731" s="20"/>
    </row>
    <row r="3732" spans="1:14" x14ac:dyDescent="0.35">
      <c r="A3732" s="214" t="s">
        <v>2997</v>
      </c>
      <c r="B3732" s="214">
        <v>137540</v>
      </c>
      <c r="C3732" s="133" t="s">
        <v>3024</v>
      </c>
      <c r="D3732" s="133" t="s">
        <v>5904</v>
      </c>
      <c r="E3732" s="133" t="s">
        <v>5907</v>
      </c>
      <c r="F3732" s="133" t="s">
        <v>5917</v>
      </c>
      <c r="G3732" s="133">
        <v>69</v>
      </c>
      <c r="H3732" s="133">
        <v>85</v>
      </c>
      <c r="I3732" s="20"/>
      <c r="J3732" s="20"/>
      <c r="K3732" s="20"/>
      <c r="L3732" s="20"/>
      <c r="M3732" s="20"/>
      <c r="N3732" s="20"/>
    </row>
    <row r="3733" spans="1:14" x14ac:dyDescent="0.35">
      <c r="A3733" s="214" t="s">
        <v>2997</v>
      </c>
      <c r="B3733" s="214">
        <v>137617</v>
      </c>
      <c r="C3733" s="133" t="s">
        <v>3025</v>
      </c>
      <c r="D3733" s="133" t="s">
        <v>5904</v>
      </c>
      <c r="E3733" s="133" t="s">
        <v>5907</v>
      </c>
      <c r="F3733" s="133" t="s">
        <v>5917</v>
      </c>
      <c r="G3733" s="133">
        <v>123</v>
      </c>
      <c r="H3733" s="133">
        <v>117</v>
      </c>
      <c r="I3733" s="20"/>
      <c r="J3733" s="20"/>
      <c r="K3733" s="20"/>
      <c r="L3733" s="20"/>
      <c r="M3733" s="20"/>
      <c r="N3733" s="20"/>
    </row>
    <row r="3734" spans="1:14" x14ac:dyDescent="0.35">
      <c r="A3734" s="214" t="s">
        <v>2997</v>
      </c>
      <c r="B3734" s="214">
        <v>137640</v>
      </c>
      <c r="C3734" s="133" t="s">
        <v>3026</v>
      </c>
      <c r="D3734" s="133" t="s">
        <v>5904</v>
      </c>
      <c r="E3734" s="133" t="s">
        <v>5907</v>
      </c>
      <c r="F3734" s="133" t="s">
        <v>5917</v>
      </c>
      <c r="G3734" s="133">
        <v>119</v>
      </c>
      <c r="H3734" s="133">
        <v>127</v>
      </c>
      <c r="I3734" s="20"/>
      <c r="J3734" s="20"/>
      <c r="K3734" s="20"/>
      <c r="L3734" s="20"/>
      <c r="M3734" s="20"/>
      <c r="N3734" s="20"/>
    </row>
    <row r="3735" spans="1:14" x14ac:dyDescent="0.35">
      <c r="A3735" s="214" t="s">
        <v>2997</v>
      </c>
      <c r="B3735" s="214">
        <v>137799</v>
      </c>
      <c r="C3735" s="133" t="s">
        <v>3027</v>
      </c>
      <c r="D3735" s="133" t="s">
        <v>5904</v>
      </c>
      <c r="E3735" s="133" t="s">
        <v>5907</v>
      </c>
      <c r="F3735" s="133" t="s">
        <v>5917</v>
      </c>
      <c r="G3735" s="133">
        <v>78</v>
      </c>
      <c r="H3735" s="133">
        <v>77</v>
      </c>
      <c r="I3735" s="20"/>
      <c r="J3735" s="20"/>
      <c r="K3735" s="20"/>
      <c r="L3735" s="20"/>
      <c r="M3735" s="20"/>
      <c r="N3735" s="20"/>
    </row>
    <row r="3736" spans="1:14" x14ac:dyDescent="0.35">
      <c r="A3736" s="214" t="s">
        <v>2997</v>
      </c>
      <c r="B3736" s="214">
        <v>137828</v>
      </c>
      <c r="C3736" s="133" t="s">
        <v>3028</v>
      </c>
      <c r="D3736" s="133" t="s">
        <v>5904</v>
      </c>
      <c r="E3736" s="133" t="s">
        <v>5907</v>
      </c>
      <c r="F3736" s="133" t="s">
        <v>5917</v>
      </c>
      <c r="G3736" s="133">
        <v>76</v>
      </c>
      <c r="H3736" s="133">
        <v>102</v>
      </c>
      <c r="I3736" s="20"/>
      <c r="J3736" s="20"/>
      <c r="K3736" s="20"/>
      <c r="L3736" s="20"/>
      <c r="M3736" s="20"/>
      <c r="N3736" s="20"/>
    </row>
    <row r="3737" spans="1:14" x14ac:dyDescent="0.35">
      <c r="A3737" s="214" t="s">
        <v>2997</v>
      </c>
      <c r="B3737" s="214">
        <v>137905</v>
      </c>
      <c r="C3737" s="133" t="s">
        <v>3029</v>
      </c>
      <c r="D3737" s="133" t="s">
        <v>5904</v>
      </c>
      <c r="E3737" s="133" t="s">
        <v>5912</v>
      </c>
      <c r="F3737" s="133" t="s">
        <v>5920</v>
      </c>
      <c r="G3737" s="133">
        <v>8</v>
      </c>
      <c r="H3737" s="133">
        <v>12</v>
      </c>
      <c r="I3737" s="20"/>
      <c r="J3737" s="20"/>
      <c r="K3737" s="20"/>
      <c r="L3737" s="20"/>
      <c r="M3737" s="20"/>
      <c r="N3737" s="20"/>
    </row>
    <row r="3738" spans="1:14" x14ac:dyDescent="0.35">
      <c r="A3738" s="214" t="s">
        <v>2997</v>
      </c>
      <c r="B3738" s="214">
        <v>137931</v>
      </c>
      <c r="C3738" s="133" t="s">
        <v>3030</v>
      </c>
      <c r="D3738" s="133" t="s">
        <v>5904</v>
      </c>
      <c r="E3738" s="133" t="s">
        <v>5907</v>
      </c>
      <c r="F3738" s="133" t="s">
        <v>5917</v>
      </c>
      <c r="G3738" s="133">
        <v>89</v>
      </c>
      <c r="H3738" s="133">
        <v>90</v>
      </c>
      <c r="I3738" s="20"/>
      <c r="J3738" s="20"/>
      <c r="K3738" s="20"/>
      <c r="L3738" s="20"/>
      <c r="M3738" s="20"/>
      <c r="N3738" s="20"/>
    </row>
    <row r="3739" spans="1:14" x14ac:dyDescent="0.35">
      <c r="A3739" s="214" t="s">
        <v>2997</v>
      </c>
      <c r="B3739" s="214">
        <v>137968</v>
      </c>
      <c r="C3739" s="133" t="s">
        <v>3031</v>
      </c>
      <c r="D3739" s="133" t="s">
        <v>5904</v>
      </c>
      <c r="E3739" s="133" t="s">
        <v>5907</v>
      </c>
      <c r="F3739" s="133" t="s">
        <v>5917</v>
      </c>
      <c r="G3739" s="133">
        <v>78</v>
      </c>
      <c r="H3739" s="133">
        <v>106</v>
      </c>
      <c r="I3739" s="20"/>
      <c r="J3739" s="20"/>
      <c r="K3739" s="20"/>
      <c r="L3739" s="20"/>
      <c r="M3739" s="20"/>
      <c r="N3739" s="20"/>
    </row>
    <row r="3740" spans="1:14" x14ac:dyDescent="0.35">
      <c r="A3740" s="214" t="s">
        <v>2997</v>
      </c>
      <c r="B3740" s="214">
        <v>137969</v>
      </c>
      <c r="C3740" s="133" t="s">
        <v>3032</v>
      </c>
      <c r="D3740" s="133" t="s">
        <v>5904</v>
      </c>
      <c r="E3740" s="133" t="s">
        <v>5907</v>
      </c>
      <c r="F3740" s="133" t="s">
        <v>5917</v>
      </c>
      <c r="G3740" s="133">
        <v>134</v>
      </c>
      <c r="H3740" s="133">
        <v>117</v>
      </c>
      <c r="I3740" s="20"/>
      <c r="J3740" s="20"/>
      <c r="K3740" s="20"/>
      <c r="L3740" s="20"/>
      <c r="M3740" s="20"/>
      <c r="N3740" s="20"/>
    </row>
    <row r="3741" spans="1:14" x14ac:dyDescent="0.35">
      <c r="A3741" s="214" t="s">
        <v>2997</v>
      </c>
      <c r="B3741" s="214">
        <v>137983</v>
      </c>
      <c r="C3741" s="133" t="s">
        <v>3033</v>
      </c>
      <c r="D3741" s="133" t="s">
        <v>5904</v>
      </c>
      <c r="E3741" s="133" t="s">
        <v>5907</v>
      </c>
      <c r="F3741" s="133" t="s">
        <v>5917</v>
      </c>
      <c r="G3741" s="133">
        <v>76</v>
      </c>
      <c r="H3741" s="133">
        <v>67</v>
      </c>
      <c r="I3741" s="20"/>
      <c r="J3741" s="20"/>
      <c r="K3741" s="20"/>
      <c r="L3741" s="20"/>
      <c r="M3741" s="20"/>
      <c r="N3741" s="20"/>
    </row>
    <row r="3742" spans="1:14" x14ac:dyDescent="0.35">
      <c r="A3742" s="214" t="s">
        <v>2997</v>
      </c>
      <c r="B3742" s="214">
        <v>137984</v>
      </c>
      <c r="C3742" s="133" t="s">
        <v>3034</v>
      </c>
      <c r="D3742" s="133" t="s">
        <v>5904</v>
      </c>
      <c r="E3742" s="133" t="s">
        <v>5907</v>
      </c>
      <c r="F3742" s="133" t="s">
        <v>5917</v>
      </c>
      <c r="G3742" s="133">
        <v>126</v>
      </c>
      <c r="H3742" s="133">
        <v>135</v>
      </c>
      <c r="I3742" s="20"/>
      <c r="J3742" s="20"/>
      <c r="K3742" s="20"/>
      <c r="L3742" s="20"/>
      <c r="M3742" s="20"/>
      <c r="N3742" s="20"/>
    </row>
    <row r="3743" spans="1:14" x14ac:dyDescent="0.35">
      <c r="A3743" s="214" t="s">
        <v>2997</v>
      </c>
      <c r="B3743" s="214">
        <v>138079</v>
      </c>
      <c r="C3743" s="133" t="s">
        <v>3035</v>
      </c>
      <c r="D3743" s="133" t="s">
        <v>5904</v>
      </c>
      <c r="E3743" s="133" t="s">
        <v>5907</v>
      </c>
      <c r="F3743" s="133" t="s">
        <v>5917</v>
      </c>
      <c r="G3743" s="133">
        <v>80</v>
      </c>
      <c r="H3743" s="133">
        <v>67</v>
      </c>
      <c r="I3743" s="20"/>
      <c r="J3743" s="20"/>
      <c r="K3743" s="20"/>
      <c r="L3743" s="20"/>
      <c r="M3743" s="20"/>
      <c r="N3743" s="20"/>
    </row>
    <row r="3744" spans="1:14" x14ac:dyDescent="0.35">
      <c r="A3744" s="214" t="s">
        <v>2997</v>
      </c>
      <c r="B3744" s="214">
        <v>138108</v>
      </c>
      <c r="C3744" s="133" t="s">
        <v>3036</v>
      </c>
      <c r="D3744" s="133" t="s">
        <v>5904</v>
      </c>
      <c r="E3744" s="133" t="s">
        <v>5907</v>
      </c>
      <c r="F3744" s="133" t="s">
        <v>5917</v>
      </c>
      <c r="G3744" s="133">
        <v>91</v>
      </c>
      <c r="H3744" s="133">
        <v>77</v>
      </c>
      <c r="I3744" s="20"/>
      <c r="J3744" s="20"/>
      <c r="K3744" s="20"/>
      <c r="L3744" s="20"/>
      <c r="M3744" s="20"/>
      <c r="N3744" s="20"/>
    </row>
    <row r="3745" spans="1:14" x14ac:dyDescent="0.35">
      <c r="A3745" s="214" t="s">
        <v>2997</v>
      </c>
      <c r="B3745" s="214">
        <v>138150</v>
      </c>
      <c r="C3745" s="133" t="s">
        <v>3037</v>
      </c>
      <c r="D3745" s="133" t="s">
        <v>5904</v>
      </c>
      <c r="E3745" s="133" t="s">
        <v>5907</v>
      </c>
      <c r="F3745" s="133" t="s">
        <v>5917</v>
      </c>
      <c r="G3745" s="133">
        <v>114</v>
      </c>
      <c r="H3745" s="133">
        <v>124</v>
      </c>
      <c r="I3745" s="20"/>
      <c r="J3745" s="20"/>
      <c r="K3745" s="20"/>
      <c r="L3745" s="20"/>
      <c r="M3745" s="20"/>
      <c r="N3745" s="20"/>
    </row>
    <row r="3746" spans="1:14" x14ac:dyDescent="0.35">
      <c r="A3746" s="214" t="s">
        <v>2997</v>
      </c>
      <c r="B3746" s="214">
        <v>138155</v>
      </c>
      <c r="C3746" s="133" t="s">
        <v>3038</v>
      </c>
      <c r="D3746" s="133" t="s">
        <v>5904</v>
      </c>
      <c r="E3746" s="133" t="s">
        <v>5907</v>
      </c>
      <c r="F3746" s="133" t="s">
        <v>5917</v>
      </c>
      <c r="G3746" s="133">
        <v>71</v>
      </c>
      <c r="H3746" s="133">
        <v>97</v>
      </c>
      <c r="I3746" s="20"/>
      <c r="J3746" s="20"/>
      <c r="K3746" s="20"/>
      <c r="L3746" s="20"/>
      <c r="M3746" s="20"/>
      <c r="N3746" s="20"/>
    </row>
    <row r="3747" spans="1:14" x14ac:dyDescent="0.35">
      <c r="A3747" s="214" t="s">
        <v>2997</v>
      </c>
      <c r="B3747" s="214">
        <v>138156</v>
      </c>
      <c r="C3747" s="133" t="s">
        <v>3039</v>
      </c>
      <c r="D3747" s="133" t="s">
        <v>5904</v>
      </c>
      <c r="E3747" s="133" t="s">
        <v>5912</v>
      </c>
      <c r="F3747" s="133" t="s">
        <v>5920</v>
      </c>
      <c r="G3747" s="133">
        <v>8</v>
      </c>
      <c r="H3747" s="133">
        <v>25</v>
      </c>
      <c r="I3747" s="20"/>
      <c r="J3747" s="20"/>
      <c r="K3747" s="20"/>
      <c r="L3747" s="20"/>
      <c r="M3747" s="20"/>
      <c r="N3747" s="20"/>
    </row>
    <row r="3748" spans="1:14" x14ac:dyDescent="0.35">
      <c r="A3748" s="214" t="s">
        <v>2997</v>
      </c>
      <c r="B3748" s="214">
        <v>138290</v>
      </c>
      <c r="C3748" s="133" t="s">
        <v>3040</v>
      </c>
      <c r="D3748" s="133" t="s">
        <v>5904</v>
      </c>
      <c r="E3748" s="133" t="s">
        <v>5907</v>
      </c>
      <c r="F3748" s="133" t="s">
        <v>5917</v>
      </c>
      <c r="G3748" s="133">
        <v>82</v>
      </c>
      <c r="H3748" s="133">
        <v>83</v>
      </c>
      <c r="I3748" s="20"/>
      <c r="J3748" s="20"/>
      <c r="K3748" s="20"/>
      <c r="L3748" s="20"/>
      <c r="M3748" s="20"/>
      <c r="N3748" s="20"/>
    </row>
    <row r="3749" spans="1:14" x14ac:dyDescent="0.35">
      <c r="A3749" s="214" t="s">
        <v>2997</v>
      </c>
      <c r="B3749" s="214">
        <v>138298</v>
      </c>
      <c r="C3749" s="133" t="s">
        <v>6613</v>
      </c>
      <c r="D3749" s="133" t="s">
        <v>5904</v>
      </c>
      <c r="E3749" s="133" t="s">
        <v>5907</v>
      </c>
      <c r="F3749" s="133" t="s">
        <v>5917</v>
      </c>
      <c r="G3749" s="133">
        <v>120</v>
      </c>
      <c r="H3749" s="133">
        <v>98</v>
      </c>
      <c r="I3749" s="20"/>
      <c r="J3749" s="20"/>
      <c r="K3749" s="20"/>
      <c r="L3749" s="20"/>
      <c r="M3749" s="20"/>
      <c r="N3749" s="20"/>
    </row>
    <row r="3750" spans="1:14" x14ac:dyDescent="0.35">
      <c r="A3750" s="214" t="s">
        <v>2997</v>
      </c>
      <c r="B3750" s="214">
        <v>138301</v>
      </c>
      <c r="C3750" s="133" t="s">
        <v>7166</v>
      </c>
      <c r="D3750" s="133" t="s">
        <v>5904</v>
      </c>
      <c r="E3750" s="133" t="s">
        <v>5907</v>
      </c>
      <c r="F3750" s="133" t="s">
        <v>5917</v>
      </c>
      <c r="G3750" s="133">
        <v>76</v>
      </c>
      <c r="H3750" s="133">
        <v>74</v>
      </c>
      <c r="I3750" s="20"/>
      <c r="J3750" s="20"/>
      <c r="K3750" s="20"/>
      <c r="L3750" s="20"/>
      <c r="M3750" s="20"/>
      <c r="N3750" s="20"/>
    </row>
    <row r="3751" spans="1:14" x14ac:dyDescent="0.35">
      <c r="A3751" s="214" t="s">
        <v>2997</v>
      </c>
      <c r="B3751" s="214">
        <v>138323</v>
      </c>
      <c r="C3751" s="133" t="s">
        <v>6618</v>
      </c>
      <c r="D3751" s="133" t="s">
        <v>5904</v>
      </c>
      <c r="E3751" s="133" t="s">
        <v>5907</v>
      </c>
      <c r="F3751" s="133" t="s">
        <v>5917</v>
      </c>
      <c r="G3751" s="133">
        <v>116</v>
      </c>
      <c r="H3751" s="133">
        <v>129</v>
      </c>
      <c r="I3751" s="20"/>
      <c r="J3751" s="20"/>
      <c r="K3751" s="20"/>
      <c r="L3751" s="20"/>
      <c r="M3751" s="20"/>
      <c r="N3751" s="20"/>
    </row>
    <row r="3752" spans="1:14" x14ac:dyDescent="0.35">
      <c r="A3752" s="214" t="s">
        <v>2997</v>
      </c>
      <c r="B3752" s="214">
        <v>138327</v>
      </c>
      <c r="C3752" s="133" t="s">
        <v>3041</v>
      </c>
      <c r="D3752" s="133" t="s">
        <v>5904</v>
      </c>
      <c r="E3752" s="133" t="s">
        <v>5907</v>
      </c>
      <c r="F3752" s="133" t="s">
        <v>5917</v>
      </c>
      <c r="G3752" s="133">
        <v>53</v>
      </c>
      <c r="H3752" s="133">
        <v>79</v>
      </c>
      <c r="I3752" s="20"/>
      <c r="J3752" s="20"/>
      <c r="K3752" s="20"/>
      <c r="L3752" s="20"/>
      <c r="M3752" s="20"/>
      <c r="N3752" s="20"/>
    </row>
    <row r="3753" spans="1:14" x14ac:dyDescent="0.35">
      <c r="A3753" s="214" t="s">
        <v>2997</v>
      </c>
      <c r="B3753" s="214">
        <v>138350</v>
      </c>
      <c r="C3753" s="133" t="s">
        <v>3042</v>
      </c>
      <c r="D3753" s="133" t="s">
        <v>5904</v>
      </c>
      <c r="E3753" s="133" t="s">
        <v>5907</v>
      </c>
      <c r="F3753" s="133" t="s">
        <v>5917</v>
      </c>
      <c r="G3753" s="133">
        <v>158</v>
      </c>
      <c r="H3753" s="133">
        <v>155</v>
      </c>
      <c r="I3753" s="20"/>
      <c r="J3753" s="20"/>
      <c r="K3753" s="20"/>
      <c r="L3753" s="20"/>
      <c r="M3753" s="20"/>
      <c r="N3753" s="20"/>
    </row>
    <row r="3754" spans="1:14" x14ac:dyDescent="0.35">
      <c r="A3754" s="214" t="s">
        <v>2997</v>
      </c>
      <c r="B3754" s="214">
        <v>138478</v>
      </c>
      <c r="C3754" s="133" t="s">
        <v>7167</v>
      </c>
      <c r="D3754" s="133" t="s">
        <v>5904</v>
      </c>
      <c r="E3754" s="133" t="s">
        <v>5907</v>
      </c>
      <c r="F3754" s="133" t="s">
        <v>5917</v>
      </c>
      <c r="G3754" s="133">
        <v>120</v>
      </c>
      <c r="H3754" s="133">
        <v>128</v>
      </c>
      <c r="I3754" s="20"/>
      <c r="J3754" s="20"/>
      <c r="K3754" s="20"/>
      <c r="L3754" s="20"/>
      <c r="M3754" s="20"/>
      <c r="N3754" s="20"/>
    </row>
    <row r="3755" spans="1:14" x14ac:dyDescent="0.35">
      <c r="A3755" s="214" t="s">
        <v>2997</v>
      </c>
      <c r="B3755" s="214">
        <v>138521</v>
      </c>
      <c r="C3755" s="133" t="s">
        <v>3043</v>
      </c>
      <c r="D3755" s="133" t="s">
        <v>5904</v>
      </c>
      <c r="E3755" s="133" t="s">
        <v>5907</v>
      </c>
      <c r="F3755" s="133" t="s">
        <v>5917</v>
      </c>
      <c r="G3755" s="133">
        <v>117</v>
      </c>
      <c r="H3755" s="133">
        <v>125</v>
      </c>
      <c r="I3755" s="20"/>
      <c r="J3755" s="20"/>
      <c r="K3755" s="20"/>
      <c r="L3755" s="20"/>
      <c r="M3755" s="20"/>
      <c r="N3755" s="20"/>
    </row>
    <row r="3756" spans="1:14" x14ac:dyDescent="0.35">
      <c r="A3756" s="214" t="s">
        <v>2997</v>
      </c>
      <c r="B3756" s="214">
        <v>138527</v>
      </c>
      <c r="C3756" s="133" t="s">
        <v>3044</v>
      </c>
      <c r="D3756" s="133" t="s">
        <v>5904</v>
      </c>
      <c r="E3756" s="133" t="s">
        <v>5907</v>
      </c>
      <c r="F3756" s="133" t="s">
        <v>5917</v>
      </c>
      <c r="G3756" s="133">
        <v>82</v>
      </c>
      <c r="H3756" s="133">
        <v>98</v>
      </c>
      <c r="I3756" s="20"/>
      <c r="J3756" s="20"/>
      <c r="K3756" s="20"/>
      <c r="L3756" s="20"/>
      <c r="M3756" s="20"/>
      <c r="N3756" s="20"/>
    </row>
    <row r="3757" spans="1:14" x14ac:dyDescent="0.35">
      <c r="A3757" s="214" t="s">
        <v>2997</v>
      </c>
      <c r="B3757" s="214">
        <v>138628</v>
      </c>
      <c r="C3757" s="133" t="s">
        <v>3045</v>
      </c>
      <c r="D3757" s="133" t="s">
        <v>5904</v>
      </c>
      <c r="E3757" s="133" t="s">
        <v>5907</v>
      </c>
      <c r="F3757" s="133" t="s">
        <v>5917</v>
      </c>
      <c r="G3757" s="133">
        <v>69</v>
      </c>
      <c r="H3757" s="133">
        <v>110</v>
      </c>
      <c r="I3757" s="20"/>
      <c r="J3757" s="20"/>
      <c r="K3757" s="20"/>
      <c r="L3757" s="20"/>
      <c r="M3757" s="20"/>
      <c r="N3757" s="20"/>
    </row>
    <row r="3758" spans="1:14" x14ac:dyDescent="0.35">
      <c r="A3758" s="214" t="s">
        <v>2997</v>
      </c>
      <c r="B3758" s="214">
        <v>138721</v>
      </c>
      <c r="C3758" s="133" t="s">
        <v>3046</v>
      </c>
      <c r="D3758" s="133" t="s">
        <v>5904</v>
      </c>
      <c r="E3758" s="133" t="s">
        <v>5907</v>
      </c>
      <c r="F3758" s="133" t="s">
        <v>5917</v>
      </c>
      <c r="G3758" s="133">
        <v>105</v>
      </c>
      <c r="H3758" s="133">
        <v>98</v>
      </c>
      <c r="I3758" s="20"/>
      <c r="J3758" s="20"/>
      <c r="K3758" s="20"/>
      <c r="L3758" s="20"/>
      <c r="M3758" s="20"/>
      <c r="N3758" s="20"/>
    </row>
    <row r="3759" spans="1:14" x14ac:dyDescent="0.35">
      <c r="A3759" s="214" t="s">
        <v>2997</v>
      </c>
      <c r="B3759" s="214">
        <v>138819</v>
      </c>
      <c r="C3759" s="133" t="s">
        <v>3047</v>
      </c>
      <c r="D3759" s="133" t="s">
        <v>5904</v>
      </c>
      <c r="E3759" s="133" t="s">
        <v>5907</v>
      </c>
      <c r="F3759" s="133" t="s">
        <v>5917</v>
      </c>
      <c r="G3759" s="133">
        <v>65</v>
      </c>
      <c r="H3759" s="133">
        <v>75</v>
      </c>
      <c r="I3759" s="20"/>
      <c r="J3759" s="20"/>
      <c r="K3759" s="20"/>
      <c r="L3759" s="20"/>
      <c r="M3759" s="20"/>
      <c r="N3759" s="20"/>
    </row>
    <row r="3760" spans="1:14" x14ac:dyDescent="0.35">
      <c r="A3760" s="214" t="s">
        <v>2997</v>
      </c>
      <c r="B3760" s="214">
        <v>138820</v>
      </c>
      <c r="C3760" s="133" t="s">
        <v>3048</v>
      </c>
      <c r="D3760" s="133" t="s">
        <v>5904</v>
      </c>
      <c r="E3760" s="133" t="s">
        <v>5907</v>
      </c>
      <c r="F3760" s="133" t="s">
        <v>5917</v>
      </c>
      <c r="G3760" s="133">
        <v>55</v>
      </c>
      <c r="H3760" s="133">
        <v>68</v>
      </c>
      <c r="I3760" s="20"/>
      <c r="J3760" s="20"/>
      <c r="K3760" s="20"/>
      <c r="L3760" s="20"/>
      <c r="M3760" s="20"/>
      <c r="N3760" s="20"/>
    </row>
    <row r="3761" spans="1:14" x14ac:dyDescent="0.35">
      <c r="A3761" s="214" t="s">
        <v>2997</v>
      </c>
      <c r="B3761" s="214">
        <v>138833</v>
      </c>
      <c r="C3761" s="133" t="s">
        <v>3049</v>
      </c>
      <c r="D3761" s="133" t="s">
        <v>5904</v>
      </c>
      <c r="E3761" s="133" t="s">
        <v>5907</v>
      </c>
      <c r="F3761" s="133" t="s">
        <v>5917</v>
      </c>
      <c r="G3761" s="133">
        <v>0</v>
      </c>
      <c r="H3761" s="133">
        <v>0</v>
      </c>
      <c r="I3761" s="20"/>
      <c r="J3761" s="20"/>
      <c r="K3761" s="20"/>
      <c r="L3761" s="20"/>
      <c r="M3761" s="20"/>
      <c r="N3761" s="20"/>
    </row>
    <row r="3762" spans="1:14" x14ac:dyDescent="0.35">
      <c r="A3762" s="214" t="s">
        <v>2997</v>
      </c>
      <c r="B3762" s="214">
        <v>138894</v>
      </c>
      <c r="C3762" s="133" t="s">
        <v>3050</v>
      </c>
      <c r="D3762" s="133" t="s">
        <v>5904</v>
      </c>
      <c r="E3762" s="133" t="s">
        <v>5907</v>
      </c>
      <c r="F3762" s="133" t="s">
        <v>5917</v>
      </c>
      <c r="G3762" s="133">
        <v>0</v>
      </c>
      <c r="H3762" s="133">
        <v>0</v>
      </c>
      <c r="I3762" s="20"/>
      <c r="J3762" s="20"/>
      <c r="K3762" s="20"/>
      <c r="L3762" s="20"/>
      <c r="M3762" s="20"/>
      <c r="N3762" s="20"/>
    </row>
    <row r="3763" spans="1:14" x14ac:dyDescent="0.35">
      <c r="A3763" s="214" t="s">
        <v>2997</v>
      </c>
      <c r="B3763" s="214">
        <v>138935</v>
      </c>
      <c r="C3763" s="133" t="s">
        <v>3051</v>
      </c>
      <c r="D3763" s="133" t="s">
        <v>5904</v>
      </c>
      <c r="E3763" s="133" t="s">
        <v>5912</v>
      </c>
      <c r="F3763" s="133" t="s">
        <v>5920</v>
      </c>
      <c r="G3763" s="133">
        <v>2</v>
      </c>
      <c r="H3763" s="133">
        <v>18</v>
      </c>
      <c r="I3763" s="20"/>
      <c r="J3763" s="20"/>
      <c r="K3763" s="20"/>
      <c r="L3763" s="20"/>
      <c r="M3763" s="20"/>
      <c r="N3763" s="20"/>
    </row>
    <row r="3764" spans="1:14" x14ac:dyDescent="0.35">
      <c r="A3764" s="214" t="s">
        <v>2997</v>
      </c>
      <c r="B3764" s="214">
        <v>139442</v>
      </c>
      <c r="C3764" s="133" t="s">
        <v>3052</v>
      </c>
      <c r="D3764" s="133" t="s">
        <v>5904</v>
      </c>
      <c r="E3764" s="133" t="s">
        <v>5907</v>
      </c>
      <c r="F3764" s="133" t="s">
        <v>5917</v>
      </c>
      <c r="G3764" s="133">
        <v>80</v>
      </c>
      <c r="H3764" s="133">
        <v>95</v>
      </c>
      <c r="I3764" s="20"/>
      <c r="J3764" s="20"/>
      <c r="K3764" s="20"/>
      <c r="L3764" s="20"/>
      <c r="M3764" s="20"/>
      <c r="N3764" s="20"/>
    </row>
    <row r="3765" spans="1:14" x14ac:dyDescent="0.35">
      <c r="A3765" s="214" t="s">
        <v>2997</v>
      </c>
      <c r="B3765" s="214">
        <v>139559</v>
      </c>
      <c r="C3765" s="133" t="s">
        <v>3053</v>
      </c>
      <c r="D3765" s="133" t="s">
        <v>5904</v>
      </c>
      <c r="E3765" s="133" t="s">
        <v>5902</v>
      </c>
      <c r="F3765" s="133" t="s">
        <v>5914</v>
      </c>
      <c r="G3765" s="133">
        <v>0</v>
      </c>
      <c r="H3765" s="133">
        <v>0</v>
      </c>
      <c r="I3765" s="20"/>
      <c r="J3765" s="20"/>
      <c r="K3765" s="20"/>
      <c r="L3765" s="20"/>
      <c r="M3765" s="20"/>
      <c r="N3765" s="20"/>
    </row>
    <row r="3766" spans="1:14" x14ac:dyDescent="0.35">
      <c r="A3766" s="214" t="s">
        <v>2997</v>
      </c>
      <c r="B3766" s="214">
        <v>139624</v>
      </c>
      <c r="C3766" s="133" t="s">
        <v>3054</v>
      </c>
      <c r="D3766" s="133" t="s">
        <v>5904</v>
      </c>
      <c r="E3766" s="133" t="s">
        <v>5907</v>
      </c>
      <c r="F3766" s="133" t="s">
        <v>5917</v>
      </c>
      <c r="G3766" s="133">
        <v>137</v>
      </c>
      <c r="H3766" s="133">
        <v>162</v>
      </c>
      <c r="I3766" s="20"/>
      <c r="J3766" s="20"/>
      <c r="K3766" s="20"/>
      <c r="L3766" s="20"/>
      <c r="M3766" s="20"/>
      <c r="N3766" s="20"/>
    </row>
    <row r="3767" spans="1:14" x14ac:dyDescent="0.35">
      <c r="A3767" s="214" t="s">
        <v>2997</v>
      </c>
      <c r="B3767" s="214">
        <v>139734</v>
      </c>
      <c r="C3767" s="133" t="s">
        <v>6616</v>
      </c>
      <c r="D3767" s="133" t="s">
        <v>5904</v>
      </c>
      <c r="E3767" s="133" t="s">
        <v>5902</v>
      </c>
      <c r="F3767" s="133" t="s">
        <v>5914</v>
      </c>
      <c r="G3767" s="133">
        <v>0</v>
      </c>
      <c r="H3767" s="133">
        <v>0</v>
      </c>
      <c r="I3767" s="20"/>
      <c r="J3767" s="20"/>
      <c r="K3767" s="20"/>
      <c r="L3767" s="20"/>
      <c r="M3767" s="20"/>
      <c r="N3767" s="20"/>
    </row>
    <row r="3768" spans="1:14" x14ac:dyDescent="0.35">
      <c r="A3768" s="214" t="s">
        <v>2997</v>
      </c>
      <c r="B3768" s="214">
        <v>140103</v>
      </c>
      <c r="C3768" s="133" t="s">
        <v>3055</v>
      </c>
      <c r="D3768" s="133" t="s">
        <v>5904</v>
      </c>
      <c r="E3768" s="133" t="s">
        <v>5907</v>
      </c>
      <c r="F3768" s="133" t="s">
        <v>5917</v>
      </c>
      <c r="G3768" s="133">
        <v>79</v>
      </c>
      <c r="H3768" s="133">
        <v>81</v>
      </c>
      <c r="I3768" s="20"/>
      <c r="J3768" s="20"/>
      <c r="K3768" s="20"/>
      <c r="L3768" s="20"/>
      <c r="M3768" s="20"/>
      <c r="N3768" s="20"/>
    </row>
    <row r="3769" spans="1:14" x14ac:dyDescent="0.35">
      <c r="A3769" s="214" t="s">
        <v>2997</v>
      </c>
      <c r="B3769" s="214">
        <v>140787</v>
      </c>
      <c r="C3769" s="133" t="s">
        <v>1746</v>
      </c>
      <c r="D3769" s="133" t="s">
        <v>5904</v>
      </c>
      <c r="E3769" s="133" t="s">
        <v>5907</v>
      </c>
      <c r="F3769" s="133" t="s">
        <v>5917</v>
      </c>
      <c r="G3769" s="133">
        <v>84</v>
      </c>
      <c r="H3769" s="133">
        <v>104</v>
      </c>
      <c r="I3769" s="20"/>
      <c r="J3769" s="20"/>
      <c r="K3769" s="20"/>
      <c r="L3769" s="20"/>
      <c r="M3769" s="20"/>
      <c r="N3769" s="20"/>
    </row>
    <row r="3770" spans="1:14" x14ac:dyDescent="0.35">
      <c r="A3770" s="214" t="s">
        <v>2997</v>
      </c>
      <c r="B3770" s="214">
        <v>141127</v>
      </c>
      <c r="C3770" s="133" t="s">
        <v>3056</v>
      </c>
      <c r="D3770" s="133" t="s">
        <v>5904</v>
      </c>
      <c r="E3770" s="133" t="s">
        <v>5902</v>
      </c>
      <c r="F3770" s="133" t="s">
        <v>5914</v>
      </c>
      <c r="G3770" s="133">
        <v>0</v>
      </c>
      <c r="H3770" s="133">
        <v>0</v>
      </c>
      <c r="I3770" s="20"/>
      <c r="J3770" s="20"/>
      <c r="K3770" s="20"/>
      <c r="L3770" s="20"/>
      <c r="M3770" s="20"/>
      <c r="N3770" s="20"/>
    </row>
    <row r="3771" spans="1:14" x14ac:dyDescent="0.35">
      <c r="A3771" s="214" t="s">
        <v>2997</v>
      </c>
      <c r="B3771" s="214">
        <v>141874</v>
      </c>
      <c r="C3771" s="133" t="s">
        <v>3058</v>
      </c>
      <c r="D3771" s="133" t="s">
        <v>5904</v>
      </c>
      <c r="E3771" s="133" t="s">
        <v>5907</v>
      </c>
      <c r="F3771" s="133" t="s">
        <v>5908</v>
      </c>
      <c r="G3771" s="133">
        <v>46</v>
      </c>
      <c r="H3771" s="133">
        <v>59</v>
      </c>
      <c r="I3771" s="20"/>
      <c r="J3771" s="20"/>
      <c r="K3771" s="20"/>
      <c r="L3771" s="20"/>
      <c r="M3771" s="20"/>
      <c r="N3771" s="20"/>
    </row>
    <row r="3772" spans="1:14" x14ac:dyDescent="0.35">
      <c r="A3772" s="214" t="s">
        <v>2997</v>
      </c>
      <c r="B3772" s="214">
        <v>142659</v>
      </c>
      <c r="C3772" s="133" t="s">
        <v>3059</v>
      </c>
      <c r="D3772" s="133" t="s">
        <v>5904</v>
      </c>
      <c r="E3772" s="133" t="s">
        <v>5902</v>
      </c>
      <c r="F3772" s="133" t="s">
        <v>5914</v>
      </c>
      <c r="G3772" s="133">
        <v>0</v>
      </c>
      <c r="H3772" s="133">
        <v>0</v>
      </c>
      <c r="I3772" s="20"/>
      <c r="J3772" s="20"/>
      <c r="K3772" s="20"/>
      <c r="L3772" s="20"/>
      <c r="M3772" s="20"/>
      <c r="N3772" s="20"/>
    </row>
    <row r="3773" spans="1:14" x14ac:dyDescent="0.35">
      <c r="A3773" s="214" t="s">
        <v>2997</v>
      </c>
      <c r="B3773" s="214">
        <v>142779</v>
      </c>
      <c r="C3773" s="133" t="s">
        <v>7168</v>
      </c>
      <c r="D3773" s="133" t="s">
        <v>5904</v>
      </c>
      <c r="E3773" s="133" t="s">
        <v>5902</v>
      </c>
      <c r="F3773" s="133" t="s">
        <v>5914</v>
      </c>
      <c r="G3773" s="133">
        <v>0</v>
      </c>
      <c r="H3773" s="133">
        <v>0</v>
      </c>
      <c r="I3773" s="20"/>
      <c r="J3773" s="20"/>
      <c r="K3773" s="20"/>
      <c r="L3773" s="20"/>
      <c r="M3773" s="20"/>
      <c r="N3773" s="20"/>
    </row>
    <row r="3774" spans="1:14" x14ac:dyDescent="0.35">
      <c r="A3774" s="214" t="s">
        <v>2997</v>
      </c>
      <c r="B3774" s="214">
        <v>142939</v>
      </c>
      <c r="C3774" s="133" t="s">
        <v>3060</v>
      </c>
      <c r="D3774" s="133" t="s">
        <v>5904</v>
      </c>
      <c r="E3774" s="133" t="s">
        <v>5902</v>
      </c>
      <c r="F3774" s="133" t="s">
        <v>5903</v>
      </c>
      <c r="G3774" s="133">
        <v>0</v>
      </c>
      <c r="H3774" s="133">
        <v>0</v>
      </c>
      <c r="I3774" s="20"/>
      <c r="J3774" s="20"/>
      <c r="K3774" s="20"/>
      <c r="L3774" s="20"/>
      <c r="M3774" s="20"/>
      <c r="N3774" s="20"/>
    </row>
    <row r="3775" spans="1:14" x14ac:dyDescent="0.35">
      <c r="A3775" s="214" t="s">
        <v>2997</v>
      </c>
      <c r="B3775" s="214">
        <v>143844</v>
      </c>
      <c r="C3775" s="133" t="s">
        <v>3061</v>
      </c>
      <c r="D3775" s="133" t="s">
        <v>5904</v>
      </c>
      <c r="E3775" s="133" t="s">
        <v>5907</v>
      </c>
      <c r="F3775" s="133" t="s">
        <v>5917</v>
      </c>
      <c r="G3775" s="133">
        <v>51</v>
      </c>
      <c r="H3775" s="133">
        <v>67</v>
      </c>
      <c r="I3775" s="20"/>
      <c r="J3775" s="20"/>
      <c r="K3775" s="20"/>
      <c r="L3775" s="20"/>
      <c r="M3775" s="20"/>
      <c r="N3775" s="20"/>
    </row>
    <row r="3776" spans="1:14" x14ac:dyDescent="0.35">
      <c r="A3776" s="214" t="s">
        <v>2997</v>
      </c>
      <c r="B3776" s="214">
        <v>144619</v>
      </c>
      <c r="C3776" s="133" t="s">
        <v>6619</v>
      </c>
      <c r="D3776" s="133" t="s">
        <v>5904</v>
      </c>
      <c r="E3776" s="133" t="s">
        <v>5902</v>
      </c>
      <c r="F3776" s="133" t="s">
        <v>5914</v>
      </c>
      <c r="G3776" s="133">
        <v>0</v>
      </c>
      <c r="H3776" s="133">
        <v>0</v>
      </c>
      <c r="I3776" s="20"/>
      <c r="J3776" s="20"/>
      <c r="K3776" s="20"/>
      <c r="L3776" s="20"/>
      <c r="M3776" s="20"/>
      <c r="N3776" s="20"/>
    </row>
    <row r="3777" spans="1:14" x14ac:dyDescent="0.35">
      <c r="A3777" s="214" t="s">
        <v>2997</v>
      </c>
      <c r="B3777" s="214">
        <v>145158</v>
      </c>
      <c r="C3777" s="133" t="s">
        <v>6217</v>
      </c>
      <c r="D3777" s="133" t="s">
        <v>5904</v>
      </c>
      <c r="E3777" s="133" t="s">
        <v>5907</v>
      </c>
      <c r="F3777" s="133" t="s">
        <v>5919</v>
      </c>
      <c r="G3777" s="133">
        <v>0</v>
      </c>
      <c r="H3777" s="133">
        <v>0</v>
      </c>
      <c r="I3777" s="20"/>
      <c r="J3777" s="20"/>
      <c r="K3777" s="20"/>
      <c r="L3777" s="20"/>
      <c r="M3777" s="20"/>
      <c r="N3777" s="20"/>
    </row>
    <row r="3778" spans="1:14" x14ac:dyDescent="0.35">
      <c r="A3778" s="214" t="s">
        <v>2997</v>
      </c>
      <c r="B3778" s="214">
        <v>146360</v>
      </c>
      <c r="C3778" s="133" t="s">
        <v>6617</v>
      </c>
      <c r="D3778" s="133" t="s">
        <v>5904</v>
      </c>
      <c r="E3778" s="133" t="s">
        <v>5902</v>
      </c>
      <c r="F3778" s="133" t="s">
        <v>5914</v>
      </c>
      <c r="G3778" s="133">
        <v>0</v>
      </c>
      <c r="H3778" s="133">
        <v>0</v>
      </c>
      <c r="I3778" s="20"/>
      <c r="J3778" s="20"/>
      <c r="K3778" s="20"/>
      <c r="L3778" s="20"/>
      <c r="M3778" s="20"/>
      <c r="N3778" s="20"/>
    </row>
    <row r="3779" spans="1:14" x14ac:dyDescent="0.35">
      <c r="A3779" s="214" t="s">
        <v>2997</v>
      </c>
      <c r="B3779" s="214">
        <v>147607</v>
      </c>
      <c r="C3779" s="133" t="s">
        <v>7169</v>
      </c>
      <c r="D3779" s="133" t="s">
        <v>5904</v>
      </c>
      <c r="E3779" s="133" t="s">
        <v>5902</v>
      </c>
      <c r="F3779" s="133" t="s">
        <v>5914</v>
      </c>
      <c r="G3779" s="133">
        <v>0</v>
      </c>
      <c r="H3779" s="133">
        <v>0</v>
      </c>
      <c r="I3779" s="20"/>
      <c r="J3779" s="20"/>
      <c r="K3779" s="20"/>
      <c r="L3779" s="20"/>
      <c r="M3779" s="20"/>
      <c r="N3779" s="20"/>
    </row>
    <row r="3780" spans="1:14" x14ac:dyDescent="0.35">
      <c r="A3780" s="214" t="s">
        <v>2997</v>
      </c>
      <c r="B3780" s="214">
        <v>147734</v>
      </c>
      <c r="C3780" s="133" t="s">
        <v>7170</v>
      </c>
      <c r="D3780" s="133" t="s">
        <v>5904</v>
      </c>
      <c r="E3780" s="133" t="s">
        <v>5902</v>
      </c>
      <c r="F3780" s="133" t="s">
        <v>5914</v>
      </c>
      <c r="G3780" s="133">
        <v>0</v>
      </c>
      <c r="H3780" s="133">
        <v>0</v>
      </c>
      <c r="I3780" s="20"/>
      <c r="J3780" s="20"/>
      <c r="K3780" s="20"/>
      <c r="L3780" s="20"/>
      <c r="M3780" s="20"/>
      <c r="N3780" s="20"/>
    </row>
    <row r="3781" spans="1:14" x14ac:dyDescent="0.35">
      <c r="A3781" s="214" t="s">
        <v>2997</v>
      </c>
      <c r="B3781" s="214">
        <v>147858</v>
      </c>
      <c r="C3781" s="133" t="s">
        <v>7171</v>
      </c>
      <c r="D3781" s="133" t="s">
        <v>5904</v>
      </c>
      <c r="E3781" s="133" t="s">
        <v>5912</v>
      </c>
      <c r="F3781" s="133" t="s">
        <v>5925</v>
      </c>
      <c r="G3781" s="133">
        <v>1</v>
      </c>
      <c r="H3781" s="133">
        <v>8</v>
      </c>
      <c r="I3781" s="20"/>
      <c r="J3781" s="20"/>
      <c r="K3781" s="20"/>
      <c r="L3781" s="20"/>
      <c r="M3781" s="20"/>
      <c r="N3781" s="20"/>
    </row>
    <row r="3782" spans="1:14" x14ac:dyDescent="0.35">
      <c r="A3782" s="214" t="s">
        <v>2997</v>
      </c>
      <c r="B3782" s="214">
        <v>147902</v>
      </c>
      <c r="C3782" s="133" t="s">
        <v>7172</v>
      </c>
      <c r="D3782" s="133" t="s">
        <v>5904</v>
      </c>
      <c r="E3782" s="133" t="s">
        <v>5907</v>
      </c>
      <c r="F3782" s="133" t="s">
        <v>5917</v>
      </c>
      <c r="G3782" s="133">
        <v>92</v>
      </c>
      <c r="H3782" s="133">
        <v>113</v>
      </c>
      <c r="I3782" s="20"/>
      <c r="J3782" s="20"/>
      <c r="K3782" s="20"/>
      <c r="L3782" s="20"/>
      <c r="M3782" s="20"/>
      <c r="N3782" s="20"/>
    </row>
    <row r="3783" spans="1:14" x14ac:dyDescent="0.35">
      <c r="A3783" s="214" t="s">
        <v>2997</v>
      </c>
      <c r="B3783" s="214">
        <v>147963</v>
      </c>
      <c r="C3783" s="133" t="s">
        <v>7173</v>
      </c>
      <c r="D3783" s="133" t="s">
        <v>5904</v>
      </c>
      <c r="E3783" s="133" t="s">
        <v>5902</v>
      </c>
      <c r="F3783" s="133" t="s">
        <v>5914</v>
      </c>
      <c r="G3783" s="133">
        <v>0</v>
      </c>
      <c r="H3783" s="133">
        <v>0</v>
      </c>
      <c r="I3783" s="20"/>
      <c r="J3783" s="20"/>
      <c r="K3783" s="20"/>
      <c r="L3783" s="20"/>
      <c r="M3783" s="20"/>
      <c r="N3783" s="20"/>
    </row>
    <row r="3784" spans="1:14" x14ac:dyDescent="0.35">
      <c r="A3784" s="214" t="s">
        <v>2997</v>
      </c>
      <c r="B3784" s="214">
        <v>148027</v>
      </c>
      <c r="C3784" s="133" t="s">
        <v>1053</v>
      </c>
      <c r="D3784" s="133" t="s">
        <v>5904</v>
      </c>
      <c r="E3784" s="133" t="s">
        <v>5902</v>
      </c>
      <c r="F3784" s="133" t="s">
        <v>5914</v>
      </c>
      <c r="G3784" s="133">
        <v>0</v>
      </c>
      <c r="H3784" s="133">
        <v>0</v>
      </c>
      <c r="I3784" s="20"/>
      <c r="J3784" s="20"/>
      <c r="K3784" s="20"/>
      <c r="L3784" s="20"/>
      <c r="M3784" s="20"/>
      <c r="N3784" s="20"/>
    </row>
    <row r="3785" spans="1:14" x14ac:dyDescent="0.35">
      <c r="A3785" s="214" t="s">
        <v>2997</v>
      </c>
      <c r="B3785" s="214">
        <v>148029</v>
      </c>
      <c r="C3785" s="133" t="s">
        <v>7174</v>
      </c>
      <c r="D3785" s="133" t="s">
        <v>5904</v>
      </c>
      <c r="E3785" s="133" t="s">
        <v>5912</v>
      </c>
      <c r="F3785" s="133" t="s">
        <v>5925</v>
      </c>
      <c r="G3785" s="133">
        <v>1</v>
      </c>
      <c r="H3785" s="133">
        <v>3</v>
      </c>
      <c r="I3785" s="20"/>
      <c r="J3785" s="20"/>
      <c r="K3785" s="20"/>
      <c r="L3785" s="20"/>
      <c r="M3785" s="20"/>
      <c r="N3785" s="20"/>
    </row>
    <row r="3786" spans="1:14" x14ac:dyDescent="0.35">
      <c r="A3786" s="214" t="s">
        <v>2997</v>
      </c>
      <c r="B3786" s="214">
        <v>148057</v>
      </c>
      <c r="C3786" s="133" t="s">
        <v>7175</v>
      </c>
      <c r="D3786" s="133" t="s">
        <v>5901</v>
      </c>
      <c r="E3786" s="133" t="s">
        <v>5902</v>
      </c>
      <c r="F3786" s="133" t="s">
        <v>5914</v>
      </c>
      <c r="G3786" s="133">
        <v>0</v>
      </c>
      <c r="H3786" s="133">
        <v>0</v>
      </c>
      <c r="I3786" s="20"/>
      <c r="J3786" s="20"/>
      <c r="K3786" s="20"/>
      <c r="L3786" s="20"/>
      <c r="M3786" s="20"/>
      <c r="N3786" s="20"/>
    </row>
    <row r="3787" spans="1:14" x14ac:dyDescent="0.35">
      <c r="A3787" s="214" t="s">
        <v>2997</v>
      </c>
      <c r="B3787" s="214">
        <v>148417</v>
      </c>
      <c r="C3787" s="133" t="s">
        <v>3057</v>
      </c>
      <c r="D3787" s="133" t="s">
        <v>5904</v>
      </c>
      <c r="E3787" s="133" t="s">
        <v>5907</v>
      </c>
      <c r="F3787" s="133" t="s">
        <v>5917</v>
      </c>
      <c r="G3787" s="133">
        <v>77</v>
      </c>
      <c r="H3787" s="133">
        <v>83</v>
      </c>
      <c r="I3787" s="20"/>
      <c r="J3787" s="20"/>
      <c r="K3787" s="20"/>
      <c r="L3787" s="20"/>
      <c r="M3787" s="20"/>
      <c r="N3787" s="20"/>
    </row>
    <row r="3788" spans="1:14" x14ac:dyDescent="0.35">
      <c r="A3788" s="214" t="s">
        <v>3062</v>
      </c>
      <c r="B3788" s="214">
        <v>100203</v>
      </c>
      <c r="C3788" s="133" t="s">
        <v>3063</v>
      </c>
      <c r="D3788" s="133" t="s">
        <v>5904</v>
      </c>
      <c r="E3788" s="133" t="s">
        <v>5902</v>
      </c>
      <c r="F3788" s="133" t="s">
        <v>5903</v>
      </c>
      <c r="G3788" s="133">
        <v>0</v>
      </c>
      <c r="H3788" s="133">
        <v>0</v>
      </c>
      <c r="I3788" s="20"/>
      <c r="J3788" s="20"/>
      <c r="K3788" s="20"/>
      <c r="L3788" s="20"/>
      <c r="M3788" s="20"/>
      <c r="N3788" s="20"/>
    </row>
    <row r="3789" spans="1:14" x14ac:dyDescent="0.35">
      <c r="A3789" s="214" t="s">
        <v>3062</v>
      </c>
      <c r="B3789" s="214">
        <v>100740</v>
      </c>
      <c r="C3789" s="133" t="s">
        <v>3064</v>
      </c>
      <c r="D3789" s="133" t="s">
        <v>5904</v>
      </c>
      <c r="E3789" s="133" t="s">
        <v>5907</v>
      </c>
      <c r="F3789" s="133" t="s">
        <v>5910</v>
      </c>
      <c r="G3789" s="133">
        <v>83</v>
      </c>
      <c r="H3789" s="133">
        <v>96</v>
      </c>
      <c r="I3789" s="20"/>
      <c r="J3789" s="20"/>
      <c r="K3789" s="20"/>
      <c r="L3789" s="20"/>
      <c r="M3789" s="20"/>
      <c r="N3789" s="20"/>
    </row>
    <row r="3790" spans="1:14" x14ac:dyDescent="0.35">
      <c r="A3790" s="214" t="s">
        <v>3062</v>
      </c>
      <c r="B3790" s="214">
        <v>100741</v>
      </c>
      <c r="C3790" s="133" t="s">
        <v>3065</v>
      </c>
      <c r="D3790" s="133" t="s">
        <v>5901</v>
      </c>
      <c r="E3790" s="133" t="s">
        <v>5907</v>
      </c>
      <c r="F3790" s="133" t="s">
        <v>5910</v>
      </c>
      <c r="G3790" s="133">
        <v>236</v>
      </c>
      <c r="H3790" s="133">
        <v>0</v>
      </c>
      <c r="I3790" s="20"/>
      <c r="J3790" s="20"/>
      <c r="K3790" s="20"/>
      <c r="L3790" s="20"/>
      <c r="M3790" s="20"/>
      <c r="N3790" s="20"/>
    </row>
    <row r="3791" spans="1:14" x14ac:dyDescent="0.35">
      <c r="A3791" s="214" t="s">
        <v>3062</v>
      </c>
      <c r="B3791" s="214">
        <v>100742</v>
      </c>
      <c r="C3791" s="133" t="s">
        <v>3066</v>
      </c>
      <c r="D3791" s="133" t="s">
        <v>5904</v>
      </c>
      <c r="E3791" s="133" t="s">
        <v>5907</v>
      </c>
      <c r="F3791" s="133" t="s">
        <v>5910</v>
      </c>
      <c r="G3791" s="133">
        <v>67</v>
      </c>
      <c r="H3791" s="133">
        <v>78</v>
      </c>
      <c r="I3791" s="20"/>
      <c r="J3791" s="20"/>
      <c r="K3791" s="20"/>
      <c r="L3791" s="20"/>
      <c r="M3791" s="20"/>
      <c r="N3791" s="20"/>
    </row>
    <row r="3792" spans="1:14" x14ac:dyDescent="0.35">
      <c r="A3792" s="214" t="s">
        <v>3062</v>
      </c>
      <c r="B3792" s="214">
        <v>100745</v>
      </c>
      <c r="C3792" s="133" t="s">
        <v>3068</v>
      </c>
      <c r="D3792" s="133" t="s">
        <v>5905</v>
      </c>
      <c r="E3792" s="133" t="s">
        <v>5907</v>
      </c>
      <c r="F3792" s="133" t="s">
        <v>5910</v>
      </c>
      <c r="G3792" s="133">
        <v>0</v>
      </c>
      <c r="H3792" s="133">
        <v>185</v>
      </c>
      <c r="I3792" s="20"/>
      <c r="J3792" s="20"/>
      <c r="K3792" s="20"/>
      <c r="L3792" s="20"/>
      <c r="M3792" s="20"/>
      <c r="N3792" s="20"/>
    </row>
    <row r="3793" spans="1:14" x14ac:dyDescent="0.35">
      <c r="A3793" s="214" t="s">
        <v>3062</v>
      </c>
      <c r="B3793" s="214">
        <v>100747</v>
      </c>
      <c r="C3793" s="133" t="s">
        <v>3069</v>
      </c>
      <c r="D3793" s="133" t="s">
        <v>5904</v>
      </c>
      <c r="E3793" s="133" t="s">
        <v>5907</v>
      </c>
      <c r="F3793" s="133" t="s">
        <v>5924</v>
      </c>
      <c r="G3793" s="133">
        <v>54</v>
      </c>
      <c r="H3793" s="133">
        <v>123</v>
      </c>
      <c r="I3793" s="20"/>
      <c r="J3793" s="20"/>
      <c r="K3793" s="20"/>
      <c r="L3793" s="20"/>
      <c r="M3793" s="20"/>
      <c r="N3793" s="20"/>
    </row>
    <row r="3794" spans="1:14" x14ac:dyDescent="0.35">
      <c r="A3794" s="214" t="s">
        <v>3062</v>
      </c>
      <c r="B3794" s="214">
        <v>100748</v>
      </c>
      <c r="C3794" s="133" t="s">
        <v>3070</v>
      </c>
      <c r="D3794" s="133" t="s">
        <v>5904</v>
      </c>
      <c r="E3794" s="133" t="s">
        <v>5907</v>
      </c>
      <c r="F3794" s="133" t="s">
        <v>5911</v>
      </c>
      <c r="G3794" s="133">
        <v>55</v>
      </c>
      <c r="H3794" s="133">
        <v>69</v>
      </c>
      <c r="I3794" s="20"/>
      <c r="J3794" s="20"/>
      <c r="K3794" s="20"/>
      <c r="L3794" s="20"/>
      <c r="M3794" s="20"/>
      <c r="N3794" s="20"/>
    </row>
    <row r="3795" spans="1:14" x14ac:dyDescent="0.35">
      <c r="A3795" s="214" t="s">
        <v>3062</v>
      </c>
      <c r="B3795" s="214">
        <v>100749</v>
      </c>
      <c r="C3795" s="133" t="s">
        <v>3071</v>
      </c>
      <c r="D3795" s="133" t="s">
        <v>5904</v>
      </c>
      <c r="E3795" s="133" t="s">
        <v>5907</v>
      </c>
      <c r="F3795" s="133" t="s">
        <v>5911</v>
      </c>
      <c r="G3795" s="133">
        <v>53</v>
      </c>
      <c r="H3795" s="133">
        <v>74</v>
      </c>
      <c r="I3795" s="20"/>
      <c r="J3795" s="20"/>
      <c r="K3795" s="20"/>
      <c r="L3795" s="20"/>
      <c r="M3795" s="20"/>
      <c r="N3795" s="20"/>
    </row>
    <row r="3796" spans="1:14" x14ac:dyDescent="0.35">
      <c r="A3796" s="214" t="s">
        <v>3062</v>
      </c>
      <c r="B3796" s="214">
        <v>100750</v>
      </c>
      <c r="C3796" s="133" t="s">
        <v>3072</v>
      </c>
      <c r="D3796" s="133" t="s">
        <v>5901</v>
      </c>
      <c r="E3796" s="133" t="s">
        <v>5907</v>
      </c>
      <c r="F3796" s="133" t="s">
        <v>5911</v>
      </c>
      <c r="G3796" s="133">
        <v>119</v>
      </c>
      <c r="H3796" s="133">
        <v>0</v>
      </c>
      <c r="I3796" s="20"/>
      <c r="J3796" s="20"/>
      <c r="K3796" s="20"/>
      <c r="L3796" s="20"/>
      <c r="M3796" s="20"/>
      <c r="N3796" s="20"/>
    </row>
    <row r="3797" spans="1:14" x14ac:dyDescent="0.35">
      <c r="A3797" s="214" t="s">
        <v>3062</v>
      </c>
      <c r="B3797" s="214">
        <v>100752</v>
      </c>
      <c r="C3797" s="133" t="s">
        <v>3073</v>
      </c>
      <c r="D3797" s="133" t="s">
        <v>5904</v>
      </c>
      <c r="E3797" s="133" t="s">
        <v>5907</v>
      </c>
      <c r="F3797" s="133" t="s">
        <v>5911</v>
      </c>
      <c r="G3797" s="133">
        <v>72</v>
      </c>
      <c r="H3797" s="133">
        <v>110</v>
      </c>
      <c r="I3797" s="20"/>
      <c r="J3797" s="20"/>
      <c r="K3797" s="20"/>
      <c r="L3797" s="20"/>
      <c r="M3797" s="20"/>
      <c r="N3797" s="20"/>
    </row>
    <row r="3798" spans="1:14" x14ac:dyDescent="0.35">
      <c r="A3798" s="214" t="s">
        <v>3062</v>
      </c>
      <c r="B3798" s="214">
        <v>100754</v>
      </c>
      <c r="C3798" s="133" t="s">
        <v>3074</v>
      </c>
      <c r="D3798" s="133" t="s">
        <v>5904</v>
      </c>
      <c r="E3798" s="133" t="s">
        <v>5902</v>
      </c>
      <c r="F3798" s="133" t="s">
        <v>5903</v>
      </c>
      <c r="G3798" s="133">
        <v>0</v>
      </c>
      <c r="H3798" s="133">
        <v>0</v>
      </c>
      <c r="I3798" s="20"/>
      <c r="J3798" s="20"/>
      <c r="K3798" s="20"/>
      <c r="L3798" s="20"/>
      <c r="M3798" s="20"/>
      <c r="N3798" s="20"/>
    </row>
    <row r="3799" spans="1:14" x14ac:dyDescent="0.35">
      <c r="A3799" s="214" t="s">
        <v>3062</v>
      </c>
      <c r="B3799" s="214">
        <v>100757</v>
      </c>
      <c r="C3799" s="133" t="s">
        <v>3075</v>
      </c>
      <c r="D3799" s="133" t="s">
        <v>5901</v>
      </c>
      <c r="E3799" s="133" t="s">
        <v>5902</v>
      </c>
      <c r="F3799" s="133" t="s">
        <v>5903</v>
      </c>
      <c r="G3799" s="133">
        <v>0</v>
      </c>
      <c r="H3799" s="133">
        <v>0</v>
      </c>
      <c r="I3799" s="20"/>
      <c r="J3799" s="20"/>
      <c r="K3799" s="20"/>
      <c r="L3799" s="20"/>
      <c r="M3799" s="20"/>
      <c r="N3799" s="20"/>
    </row>
    <row r="3800" spans="1:14" x14ac:dyDescent="0.35">
      <c r="A3800" s="214" t="s">
        <v>3062</v>
      </c>
      <c r="B3800" s="214">
        <v>100760</v>
      </c>
      <c r="C3800" s="133" t="s">
        <v>3076</v>
      </c>
      <c r="D3800" s="133" t="s">
        <v>5904</v>
      </c>
      <c r="E3800" s="133" t="s">
        <v>5912</v>
      </c>
      <c r="F3800" s="133" t="s">
        <v>5913</v>
      </c>
      <c r="G3800" s="133">
        <v>2</v>
      </c>
      <c r="H3800" s="133">
        <v>15</v>
      </c>
      <c r="I3800" s="20"/>
      <c r="J3800" s="20"/>
      <c r="K3800" s="20"/>
      <c r="L3800" s="20"/>
      <c r="M3800" s="20"/>
      <c r="N3800" s="20"/>
    </row>
    <row r="3801" spans="1:14" x14ac:dyDescent="0.35">
      <c r="A3801" s="214" t="s">
        <v>3062</v>
      </c>
      <c r="B3801" s="214">
        <v>100763</v>
      </c>
      <c r="C3801" s="133" t="s">
        <v>3077</v>
      </c>
      <c r="D3801" s="133" t="s">
        <v>5904</v>
      </c>
      <c r="E3801" s="133" t="s">
        <v>5912</v>
      </c>
      <c r="F3801" s="133" t="s">
        <v>5915</v>
      </c>
      <c r="G3801" s="133">
        <v>1</v>
      </c>
      <c r="H3801" s="133">
        <v>10</v>
      </c>
      <c r="I3801" s="20"/>
      <c r="J3801" s="20"/>
      <c r="K3801" s="20"/>
      <c r="L3801" s="20"/>
      <c r="M3801" s="20"/>
      <c r="N3801" s="20"/>
    </row>
    <row r="3802" spans="1:14" x14ac:dyDescent="0.35">
      <c r="A3802" s="214" t="s">
        <v>3062</v>
      </c>
      <c r="B3802" s="214">
        <v>100765</v>
      </c>
      <c r="C3802" s="133" t="s">
        <v>3078</v>
      </c>
      <c r="D3802" s="133" t="s">
        <v>5904</v>
      </c>
      <c r="E3802" s="133" t="s">
        <v>5912</v>
      </c>
      <c r="F3802" s="133" t="s">
        <v>5915</v>
      </c>
      <c r="G3802" s="133">
        <v>6</v>
      </c>
      <c r="H3802" s="133">
        <v>19</v>
      </c>
      <c r="I3802" s="20"/>
      <c r="J3802" s="20"/>
      <c r="K3802" s="20"/>
      <c r="L3802" s="20"/>
      <c r="M3802" s="20"/>
      <c r="N3802" s="20"/>
    </row>
    <row r="3803" spans="1:14" x14ac:dyDescent="0.35">
      <c r="A3803" s="214" t="s">
        <v>3062</v>
      </c>
      <c r="B3803" s="214">
        <v>100766</v>
      </c>
      <c r="C3803" s="133" t="s">
        <v>3079</v>
      </c>
      <c r="D3803" s="133" t="s">
        <v>5904</v>
      </c>
      <c r="E3803" s="133" t="s">
        <v>5912</v>
      </c>
      <c r="F3803" s="133" t="s">
        <v>5913</v>
      </c>
      <c r="G3803" s="133">
        <v>0</v>
      </c>
      <c r="H3803" s="133">
        <v>0</v>
      </c>
      <c r="I3803" s="20"/>
      <c r="J3803" s="20"/>
      <c r="K3803" s="20"/>
      <c r="L3803" s="20"/>
      <c r="M3803" s="20"/>
      <c r="N3803" s="20"/>
    </row>
    <row r="3804" spans="1:14" x14ac:dyDescent="0.35">
      <c r="A3804" s="214" t="s">
        <v>3062</v>
      </c>
      <c r="B3804" s="214">
        <v>130856</v>
      </c>
      <c r="C3804" s="133" t="s">
        <v>3080</v>
      </c>
      <c r="D3804" s="133" t="s">
        <v>5904</v>
      </c>
      <c r="E3804" s="133" t="s">
        <v>5906</v>
      </c>
      <c r="F3804" s="133" t="s">
        <v>5906</v>
      </c>
      <c r="G3804" s="133">
        <v>0</v>
      </c>
      <c r="H3804" s="133">
        <v>1</v>
      </c>
      <c r="I3804" s="20"/>
      <c r="J3804" s="20"/>
      <c r="K3804" s="20"/>
      <c r="L3804" s="20"/>
      <c r="M3804" s="20"/>
      <c r="N3804" s="20"/>
    </row>
    <row r="3805" spans="1:14" x14ac:dyDescent="0.35">
      <c r="A3805" s="214" t="s">
        <v>3062</v>
      </c>
      <c r="B3805" s="214">
        <v>133447</v>
      </c>
      <c r="C3805" s="133" t="s">
        <v>6620</v>
      </c>
      <c r="D3805" s="133" t="s">
        <v>5904</v>
      </c>
      <c r="E3805" s="133" t="s">
        <v>5902</v>
      </c>
      <c r="F3805" s="133" t="s">
        <v>5903</v>
      </c>
      <c r="G3805" s="133">
        <v>0</v>
      </c>
      <c r="H3805" s="133">
        <v>0</v>
      </c>
      <c r="I3805" s="20"/>
      <c r="J3805" s="20"/>
      <c r="K3805" s="20"/>
      <c r="L3805" s="20"/>
      <c r="M3805" s="20"/>
      <c r="N3805" s="20"/>
    </row>
    <row r="3806" spans="1:14" x14ac:dyDescent="0.35">
      <c r="A3806" s="214" t="s">
        <v>3062</v>
      </c>
      <c r="B3806" s="214">
        <v>135070</v>
      </c>
      <c r="C3806" s="133" t="s">
        <v>3081</v>
      </c>
      <c r="D3806" s="133" t="s">
        <v>5904</v>
      </c>
      <c r="E3806" s="133" t="s">
        <v>5907</v>
      </c>
      <c r="F3806" s="133" t="s">
        <v>5908</v>
      </c>
      <c r="G3806" s="133">
        <v>90</v>
      </c>
      <c r="H3806" s="133">
        <v>112</v>
      </c>
      <c r="I3806" s="20"/>
      <c r="J3806" s="20"/>
      <c r="K3806" s="20"/>
      <c r="L3806" s="20"/>
      <c r="M3806" s="20"/>
      <c r="N3806" s="20"/>
    </row>
    <row r="3807" spans="1:14" x14ac:dyDescent="0.35">
      <c r="A3807" s="214" t="s">
        <v>3062</v>
      </c>
      <c r="B3807" s="214">
        <v>135073</v>
      </c>
      <c r="C3807" s="133" t="s">
        <v>3082</v>
      </c>
      <c r="D3807" s="133" t="s">
        <v>5904</v>
      </c>
      <c r="E3807" s="133" t="s">
        <v>5907</v>
      </c>
      <c r="F3807" s="133" t="s">
        <v>5908</v>
      </c>
      <c r="G3807" s="133">
        <v>110</v>
      </c>
      <c r="H3807" s="133">
        <v>113</v>
      </c>
      <c r="I3807" s="20"/>
      <c r="J3807" s="20"/>
      <c r="K3807" s="20"/>
      <c r="L3807" s="20"/>
      <c r="M3807" s="20"/>
      <c r="N3807" s="20"/>
    </row>
    <row r="3808" spans="1:14" x14ac:dyDescent="0.35">
      <c r="A3808" s="214" t="s">
        <v>3062</v>
      </c>
      <c r="B3808" s="214">
        <v>135264</v>
      </c>
      <c r="C3808" s="133" t="s">
        <v>3083</v>
      </c>
      <c r="D3808" s="133" t="s">
        <v>5904</v>
      </c>
      <c r="E3808" s="133" t="s">
        <v>5907</v>
      </c>
      <c r="F3808" s="133" t="s">
        <v>5908</v>
      </c>
      <c r="G3808" s="133">
        <v>78</v>
      </c>
      <c r="H3808" s="133">
        <v>96</v>
      </c>
      <c r="I3808" s="20"/>
      <c r="J3808" s="20"/>
      <c r="K3808" s="20"/>
      <c r="L3808" s="20"/>
      <c r="M3808" s="20"/>
      <c r="N3808" s="20"/>
    </row>
    <row r="3809" spans="1:14" x14ac:dyDescent="0.35">
      <c r="A3809" s="214" t="s">
        <v>3062</v>
      </c>
      <c r="B3809" s="214">
        <v>135843</v>
      </c>
      <c r="C3809" s="133" t="s">
        <v>3084</v>
      </c>
      <c r="D3809" s="133" t="s">
        <v>5904</v>
      </c>
      <c r="E3809" s="133" t="s">
        <v>5907</v>
      </c>
      <c r="F3809" s="133" t="s">
        <v>5924</v>
      </c>
      <c r="G3809" s="133">
        <v>56</v>
      </c>
      <c r="H3809" s="133">
        <v>55</v>
      </c>
      <c r="I3809" s="20"/>
      <c r="J3809" s="20"/>
      <c r="K3809" s="20"/>
      <c r="L3809" s="20"/>
      <c r="M3809" s="20"/>
      <c r="N3809" s="20"/>
    </row>
    <row r="3810" spans="1:14" x14ac:dyDescent="0.35">
      <c r="A3810" s="214" t="s">
        <v>3062</v>
      </c>
      <c r="B3810" s="214">
        <v>135901</v>
      </c>
      <c r="C3810" s="133" t="s">
        <v>3085</v>
      </c>
      <c r="D3810" s="133" t="s">
        <v>5905</v>
      </c>
      <c r="E3810" s="133" t="s">
        <v>5902</v>
      </c>
      <c r="F3810" s="133" t="s">
        <v>5903</v>
      </c>
      <c r="G3810" s="133">
        <v>0</v>
      </c>
      <c r="H3810" s="133">
        <v>0</v>
      </c>
      <c r="I3810" s="20"/>
      <c r="J3810" s="20"/>
      <c r="K3810" s="20"/>
      <c r="L3810" s="20"/>
      <c r="M3810" s="20"/>
      <c r="N3810" s="20"/>
    </row>
    <row r="3811" spans="1:14" x14ac:dyDescent="0.35">
      <c r="A3811" s="214" t="s">
        <v>3062</v>
      </c>
      <c r="B3811" s="214">
        <v>136423</v>
      </c>
      <c r="C3811" s="133" t="s">
        <v>3086</v>
      </c>
      <c r="D3811" s="133" t="s">
        <v>5904</v>
      </c>
      <c r="E3811" s="133" t="s">
        <v>5912</v>
      </c>
      <c r="F3811" s="133" t="s">
        <v>5915</v>
      </c>
      <c r="G3811" s="133">
        <v>0</v>
      </c>
      <c r="H3811" s="133">
        <v>9</v>
      </c>
      <c r="I3811" s="20"/>
      <c r="J3811" s="20"/>
      <c r="K3811" s="20"/>
      <c r="L3811" s="20"/>
      <c r="M3811" s="20"/>
      <c r="N3811" s="20"/>
    </row>
    <row r="3812" spans="1:14" x14ac:dyDescent="0.35">
      <c r="A3812" s="214" t="s">
        <v>3062</v>
      </c>
      <c r="B3812" s="214">
        <v>139331</v>
      </c>
      <c r="C3812" s="133" t="s">
        <v>3087</v>
      </c>
      <c r="D3812" s="133" t="s">
        <v>5904</v>
      </c>
      <c r="E3812" s="133" t="s">
        <v>5902</v>
      </c>
      <c r="F3812" s="133" t="s">
        <v>5903</v>
      </c>
      <c r="G3812" s="133">
        <v>0</v>
      </c>
      <c r="H3812" s="133">
        <v>0</v>
      </c>
      <c r="I3812" s="20"/>
      <c r="J3812" s="20"/>
      <c r="K3812" s="20"/>
      <c r="L3812" s="20"/>
      <c r="M3812" s="20"/>
      <c r="N3812" s="20"/>
    </row>
    <row r="3813" spans="1:14" x14ac:dyDescent="0.35">
      <c r="A3813" s="214" t="s">
        <v>3062</v>
      </c>
      <c r="B3813" s="214">
        <v>143838</v>
      </c>
      <c r="C3813" s="133" t="s">
        <v>3088</v>
      </c>
      <c r="D3813" s="133" t="s">
        <v>5904</v>
      </c>
      <c r="E3813" s="133" t="s">
        <v>5902</v>
      </c>
      <c r="F3813" s="133" t="s">
        <v>5903</v>
      </c>
      <c r="G3813" s="133">
        <v>0</v>
      </c>
      <c r="H3813" s="133">
        <v>0</v>
      </c>
      <c r="I3813" s="20"/>
      <c r="J3813" s="20"/>
      <c r="K3813" s="20"/>
      <c r="L3813" s="20"/>
      <c r="M3813" s="20"/>
      <c r="N3813" s="20"/>
    </row>
    <row r="3814" spans="1:14" x14ac:dyDescent="0.35">
      <c r="A3814" s="214" t="s">
        <v>3062</v>
      </c>
      <c r="B3814" s="214">
        <v>143933</v>
      </c>
      <c r="C3814" s="133" t="s">
        <v>7176</v>
      </c>
      <c r="D3814" s="133" t="s">
        <v>5904</v>
      </c>
      <c r="E3814" s="133" t="s">
        <v>5902</v>
      </c>
      <c r="F3814" s="133" t="s">
        <v>5903</v>
      </c>
      <c r="G3814" s="133">
        <v>0</v>
      </c>
      <c r="H3814" s="133">
        <v>0</v>
      </c>
      <c r="I3814" s="20"/>
      <c r="J3814" s="20"/>
      <c r="K3814" s="20"/>
      <c r="L3814" s="20"/>
      <c r="M3814" s="20"/>
      <c r="N3814" s="20"/>
    </row>
    <row r="3815" spans="1:14" x14ac:dyDescent="0.35">
      <c r="A3815" s="214" t="s">
        <v>3062</v>
      </c>
      <c r="B3815" s="214">
        <v>146277</v>
      </c>
      <c r="C3815" s="133" t="s">
        <v>7177</v>
      </c>
      <c r="D3815" s="133" t="s">
        <v>5901</v>
      </c>
      <c r="E3815" s="133" t="s">
        <v>5902</v>
      </c>
      <c r="F3815" s="133" t="s">
        <v>5914</v>
      </c>
      <c r="G3815" s="133">
        <v>0</v>
      </c>
      <c r="H3815" s="133">
        <v>0</v>
      </c>
      <c r="I3815" s="20"/>
      <c r="J3815" s="20"/>
      <c r="K3815" s="20"/>
      <c r="L3815" s="20"/>
      <c r="M3815" s="20"/>
      <c r="N3815" s="20"/>
    </row>
    <row r="3816" spans="1:14" x14ac:dyDescent="0.35">
      <c r="A3816" s="214" t="s">
        <v>3062</v>
      </c>
      <c r="B3816" s="214">
        <v>147168</v>
      </c>
      <c r="C3816" s="133" t="s">
        <v>6621</v>
      </c>
      <c r="D3816" s="133" t="s">
        <v>5904</v>
      </c>
      <c r="E3816" s="133" t="s">
        <v>5902</v>
      </c>
      <c r="F3816" s="133" t="s">
        <v>5903</v>
      </c>
      <c r="G3816" s="133">
        <v>0</v>
      </c>
      <c r="H3816" s="133">
        <v>0</v>
      </c>
      <c r="I3816" s="20"/>
      <c r="J3816" s="20"/>
      <c r="K3816" s="20"/>
      <c r="L3816" s="20"/>
      <c r="M3816" s="20"/>
      <c r="N3816" s="20"/>
    </row>
    <row r="3817" spans="1:14" x14ac:dyDescent="0.35">
      <c r="A3817" s="214" t="s">
        <v>3062</v>
      </c>
      <c r="B3817" s="214">
        <v>148003</v>
      </c>
      <c r="C3817" s="133" t="s">
        <v>3067</v>
      </c>
      <c r="D3817" s="133" t="s">
        <v>5904</v>
      </c>
      <c r="E3817" s="133" t="s">
        <v>5907</v>
      </c>
      <c r="F3817" s="133" t="s">
        <v>5908</v>
      </c>
      <c r="G3817" s="133">
        <v>54</v>
      </c>
      <c r="H3817" s="133">
        <v>49</v>
      </c>
      <c r="I3817" s="20"/>
      <c r="J3817" s="20"/>
      <c r="K3817" s="20"/>
      <c r="L3817" s="20"/>
      <c r="M3817" s="20"/>
      <c r="N3817" s="20"/>
    </row>
    <row r="3818" spans="1:14" x14ac:dyDescent="0.35">
      <c r="A3818" s="214" t="s">
        <v>3089</v>
      </c>
      <c r="B3818" s="214">
        <v>120642</v>
      </c>
      <c r="C3818" s="133" t="s">
        <v>3090</v>
      </c>
      <c r="D3818" s="133" t="s">
        <v>5901</v>
      </c>
      <c r="E3818" s="133" t="s">
        <v>5907</v>
      </c>
      <c r="F3818" s="133" t="s">
        <v>5910</v>
      </c>
      <c r="G3818" s="133">
        <v>150</v>
      </c>
      <c r="H3818" s="133">
        <v>0</v>
      </c>
      <c r="I3818" s="20"/>
      <c r="J3818" s="20"/>
      <c r="K3818" s="20"/>
      <c r="L3818" s="20"/>
      <c r="M3818" s="20"/>
      <c r="N3818" s="20"/>
    </row>
    <row r="3819" spans="1:14" x14ac:dyDescent="0.35">
      <c r="A3819" s="214" t="s">
        <v>3089</v>
      </c>
      <c r="B3819" s="214">
        <v>120655</v>
      </c>
      <c r="C3819" s="133" t="s">
        <v>3091</v>
      </c>
      <c r="D3819" s="133" t="s">
        <v>5904</v>
      </c>
      <c r="E3819" s="133" t="s">
        <v>5907</v>
      </c>
      <c r="F3819" s="133" t="s">
        <v>5910</v>
      </c>
      <c r="G3819" s="133">
        <v>91</v>
      </c>
      <c r="H3819" s="133">
        <v>97</v>
      </c>
      <c r="I3819" s="20"/>
      <c r="J3819" s="20"/>
      <c r="K3819" s="20"/>
      <c r="L3819" s="20"/>
      <c r="M3819" s="20"/>
      <c r="N3819" s="20"/>
    </row>
    <row r="3820" spans="1:14" x14ac:dyDescent="0.35">
      <c r="A3820" s="214" t="s">
        <v>3089</v>
      </c>
      <c r="B3820" s="214">
        <v>120724</v>
      </c>
      <c r="C3820" s="133" t="s">
        <v>3092</v>
      </c>
      <c r="D3820" s="133" t="s">
        <v>5904</v>
      </c>
      <c r="E3820" s="133" t="s">
        <v>5902</v>
      </c>
      <c r="F3820" s="133" t="s">
        <v>5903</v>
      </c>
      <c r="G3820" s="133">
        <v>0</v>
      </c>
      <c r="H3820" s="133">
        <v>0</v>
      </c>
      <c r="I3820" s="20"/>
      <c r="J3820" s="20"/>
      <c r="K3820" s="20"/>
      <c r="L3820" s="20"/>
      <c r="M3820" s="20"/>
      <c r="N3820" s="20"/>
    </row>
    <row r="3821" spans="1:14" x14ac:dyDescent="0.35">
      <c r="A3821" s="214" t="s">
        <v>3089</v>
      </c>
      <c r="B3821" s="214">
        <v>120727</v>
      </c>
      <c r="C3821" s="133" t="s">
        <v>3093</v>
      </c>
      <c r="D3821" s="133" t="s">
        <v>5904</v>
      </c>
      <c r="E3821" s="133" t="s">
        <v>5902</v>
      </c>
      <c r="F3821" s="133" t="s">
        <v>5903</v>
      </c>
      <c r="G3821" s="133">
        <v>0</v>
      </c>
      <c r="H3821" s="133">
        <v>0</v>
      </c>
      <c r="I3821" s="20"/>
      <c r="J3821" s="20"/>
      <c r="K3821" s="20"/>
      <c r="L3821" s="20"/>
      <c r="M3821" s="20"/>
      <c r="N3821" s="20"/>
    </row>
    <row r="3822" spans="1:14" x14ac:dyDescent="0.35">
      <c r="A3822" s="214" t="s">
        <v>3089</v>
      </c>
      <c r="B3822" s="214">
        <v>120728</v>
      </c>
      <c r="C3822" s="133" t="s">
        <v>3094</v>
      </c>
      <c r="D3822" s="133" t="s">
        <v>5904</v>
      </c>
      <c r="E3822" s="133" t="s">
        <v>5902</v>
      </c>
      <c r="F3822" s="133" t="s">
        <v>5903</v>
      </c>
      <c r="G3822" s="133">
        <v>0</v>
      </c>
      <c r="H3822" s="133">
        <v>0</v>
      </c>
      <c r="I3822" s="20"/>
      <c r="J3822" s="20"/>
      <c r="K3822" s="20"/>
      <c r="L3822" s="20"/>
      <c r="M3822" s="20"/>
      <c r="N3822" s="20"/>
    </row>
    <row r="3823" spans="1:14" x14ac:dyDescent="0.35">
      <c r="A3823" s="214" t="s">
        <v>3089</v>
      </c>
      <c r="B3823" s="214">
        <v>120729</v>
      </c>
      <c r="C3823" s="133" t="s">
        <v>3095</v>
      </c>
      <c r="D3823" s="133" t="s">
        <v>5904</v>
      </c>
      <c r="E3823" s="133" t="s">
        <v>5902</v>
      </c>
      <c r="F3823" s="133" t="s">
        <v>5903</v>
      </c>
      <c r="G3823" s="133">
        <v>0</v>
      </c>
      <c r="H3823" s="133">
        <v>0</v>
      </c>
      <c r="I3823" s="20"/>
      <c r="J3823" s="20"/>
      <c r="K3823" s="20"/>
      <c r="L3823" s="20"/>
      <c r="M3823" s="20"/>
      <c r="N3823" s="20"/>
    </row>
    <row r="3824" spans="1:14" x14ac:dyDescent="0.35">
      <c r="A3824" s="214" t="s">
        <v>3089</v>
      </c>
      <c r="B3824" s="214">
        <v>120731</v>
      </c>
      <c r="C3824" s="133" t="s">
        <v>3096</v>
      </c>
      <c r="D3824" s="133" t="s">
        <v>5904</v>
      </c>
      <c r="E3824" s="133" t="s">
        <v>5902</v>
      </c>
      <c r="F3824" s="133" t="s">
        <v>5903</v>
      </c>
      <c r="G3824" s="133">
        <v>0</v>
      </c>
      <c r="H3824" s="133">
        <v>0</v>
      </c>
      <c r="I3824" s="20"/>
      <c r="J3824" s="20"/>
      <c r="K3824" s="20"/>
      <c r="L3824" s="20"/>
      <c r="M3824" s="20"/>
      <c r="N3824" s="20"/>
    </row>
    <row r="3825" spans="1:14" x14ac:dyDescent="0.35">
      <c r="A3825" s="214" t="s">
        <v>3089</v>
      </c>
      <c r="B3825" s="214">
        <v>120732</v>
      </c>
      <c r="C3825" s="133" t="s">
        <v>3097</v>
      </c>
      <c r="D3825" s="133" t="s">
        <v>5904</v>
      </c>
      <c r="E3825" s="133" t="s">
        <v>5902</v>
      </c>
      <c r="F3825" s="133" t="s">
        <v>5903</v>
      </c>
      <c r="G3825" s="133">
        <v>0</v>
      </c>
      <c r="H3825" s="133">
        <v>0</v>
      </c>
      <c r="I3825" s="20"/>
      <c r="J3825" s="20"/>
      <c r="K3825" s="20"/>
      <c r="L3825" s="20"/>
      <c r="M3825" s="20"/>
      <c r="N3825" s="20"/>
    </row>
    <row r="3826" spans="1:14" x14ac:dyDescent="0.35">
      <c r="A3826" s="214" t="s">
        <v>3089</v>
      </c>
      <c r="B3826" s="214">
        <v>120733</v>
      </c>
      <c r="C3826" s="133" t="s">
        <v>3098</v>
      </c>
      <c r="D3826" s="133" t="s">
        <v>5904</v>
      </c>
      <c r="E3826" s="133" t="s">
        <v>5902</v>
      </c>
      <c r="F3826" s="133" t="s">
        <v>5903</v>
      </c>
      <c r="G3826" s="133">
        <v>0</v>
      </c>
      <c r="H3826" s="133">
        <v>0</v>
      </c>
      <c r="I3826" s="20"/>
      <c r="J3826" s="20"/>
      <c r="K3826" s="20"/>
      <c r="L3826" s="20"/>
      <c r="M3826" s="20"/>
      <c r="N3826" s="20"/>
    </row>
    <row r="3827" spans="1:14" x14ac:dyDescent="0.35">
      <c r="A3827" s="214" t="s">
        <v>3089</v>
      </c>
      <c r="B3827" s="214">
        <v>120735</v>
      </c>
      <c r="C3827" s="133" t="s">
        <v>6218</v>
      </c>
      <c r="D3827" s="133" t="s">
        <v>5904</v>
      </c>
      <c r="E3827" s="133" t="s">
        <v>5902</v>
      </c>
      <c r="F3827" s="133" t="s">
        <v>5903</v>
      </c>
      <c r="G3827" s="133">
        <v>0</v>
      </c>
      <c r="H3827" s="133">
        <v>0</v>
      </c>
      <c r="I3827" s="20"/>
      <c r="J3827" s="20"/>
      <c r="K3827" s="20"/>
      <c r="L3827" s="20"/>
      <c r="M3827" s="20"/>
      <c r="N3827" s="20"/>
    </row>
    <row r="3828" spans="1:14" x14ac:dyDescent="0.35">
      <c r="A3828" s="214" t="s">
        <v>3089</v>
      </c>
      <c r="B3828" s="214">
        <v>120738</v>
      </c>
      <c r="C3828" s="133" t="s">
        <v>7178</v>
      </c>
      <c r="D3828" s="133" t="s">
        <v>5904</v>
      </c>
      <c r="E3828" s="133" t="s">
        <v>5902</v>
      </c>
      <c r="F3828" s="133" t="s">
        <v>5903</v>
      </c>
      <c r="G3828" s="133">
        <v>0</v>
      </c>
      <c r="H3828" s="133">
        <v>0</v>
      </c>
      <c r="I3828" s="20"/>
      <c r="J3828" s="20"/>
      <c r="K3828" s="20"/>
      <c r="L3828" s="20"/>
      <c r="M3828" s="20"/>
      <c r="N3828" s="20"/>
    </row>
    <row r="3829" spans="1:14" x14ac:dyDescent="0.35">
      <c r="A3829" s="214" t="s">
        <v>3089</v>
      </c>
      <c r="B3829" s="214">
        <v>120739</v>
      </c>
      <c r="C3829" s="133" t="s">
        <v>3099</v>
      </c>
      <c r="D3829" s="133" t="s">
        <v>5904</v>
      </c>
      <c r="E3829" s="133" t="s">
        <v>5902</v>
      </c>
      <c r="F3829" s="133" t="s">
        <v>5903</v>
      </c>
      <c r="G3829" s="133">
        <v>0</v>
      </c>
      <c r="H3829" s="133">
        <v>0</v>
      </c>
      <c r="I3829" s="20"/>
      <c r="J3829" s="20"/>
      <c r="K3829" s="20"/>
      <c r="L3829" s="20"/>
      <c r="M3829" s="20"/>
      <c r="N3829" s="20"/>
    </row>
    <row r="3830" spans="1:14" x14ac:dyDescent="0.35">
      <c r="A3830" s="214" t="s">
        <v>3089</v>
      </c>
      <c r="B3830" s="214">
        <v>120740</v>
      </c>
      <c r="C3830" s="133" t="s">
        <v>3100</v>
      </c>
      <c r="D3830" s="133" t="s">
        <v>5904</v>
      </c>
      <c r="E3830" s="133" t="s">
        <v>5902</v>
      </c>
      <c r="F3830" s="133" t="s">
        <v>5914</v>
      </c>
      <c r="G3830" s="133">
        <v>0</v>
      </c>
      <c r="H3830" s="133">
        <v>0</v>
      </c>
      <c r="I3830" s="20"/>
      <c r="J3830" s="20"/>
      <c r="K3830" s="20"/>
      <c r="L3830" s="20"/>
      <c r="M3830" s="20"/>
      <c r="N3830" s="20"/>
    </row>
    <row r="3831" spans="1:14" x14ac:dyDescent="0.35">
      <c r="A3831" s="214" t="s">
        <v>3089</v>
      </c>
      <c r="B3831" s="214">
        <v>120741</v>
      </c>
      <c r="C3831" s="133" t="s">
        <v>3101</v>
      </c>
      <c r="D3831" s="133" t="s">
        <v>5904</v>
      </c>
      <c r="E3831" s="133" t="s">
        <v>5902</v>
      </c>
      <c r="F3831" s="133" t="s">
        <v>5903</v>
      </c>
      <c r="G3831" s="133">
        <v>0</v>
      </c>
      <c r="H3831" s="133">
        <v>0</v>
      </c>
      <c r="I3831" s="20"/>
      <c r="J3831" s="20"/>
      <c r="K3831" s="20"/>
      <c r="L3831" s="20"/>
      <c r="M3831" s="20"/>
      <c r="N3831" s="20"/>
    </row>
    <row r="3832" spans="1:14" x14ac:dyDescent="0.35">
      <c r="A3832" s="214" t="s">
        <v>3089</v>
      </c>
      <c r="B3832" s="214">
        <v>120743</v>
      </c>
      <c r="C3832" s="133" t="s">
        <v>3102</v>
      </c>
      <c r="D3832" s="133" t="s">
        <v>5904</v>
      </c>
      <c r="E3832" s="133" t="s">
        <v>5902</v>
      </c>
      <c r="F3832" s="133" t="s">
        <v>5903</v>
      </c>
      <c r="G3832" s="133">
        <v>0</v>
      </c>
      <c r="H3832" s="133">
        <v>0</v>
      </c>
      <c r="I3832" s="20"/>
      <c r="J3832" s="20"/>
      <c r="K3832" s="20"/>
      <c r="L3832" s="20"/>
      <c r="M3832" s="20"/>
      <c r="N3832" s="20"/>
    </row>
    <row r="3833" spans="1:14" x14ac:dyDescent="0.35">
      <c r="A3833" s="214" t="s">
        <v>3089</v>
      </c>
      <c r="B3833" s="214">
        <v>120753</v>
      </c>
      <c r="C3833" s="133" t="s">
        <v>3103</v>
      </c>
      <c r="D3833" s="133" t="s">
        <v>5904</v>
      </c>
      <c r="E3833" s="133" t="s">
        <v>5912</v>
      </c>
      <c r="F3833" s="133" t="s">
        <v>5915</v>
      </c>
      <c r="G3833" s="133">
        <v>0</v>
      </c>
      <c r="H3833" s="133">
        <v>0</v>
      </c>
      <c r="I3833" s="20"/>
      <c r="J3833" s="20"/>
      <c r="K3833" s="20"/>
      <c r="L3833" s="20"/>
      <c r="M3833" s="20"/>
      <c r="N3833" s="20"/>
    </row>
    <row r="3834" spans="1:14" x14ac:dyDescent="0.35">
      <c r="A3834" s="214" t="s">
        <v>3089</v>
      </c>
      <c r="B3834" s="214">
        <v>120754</v>
      </c>
      <c r="C3834" s="133" t="s">
        <v>3104</v>
      </c>
      <c r="D3834" s="133" t="s">
        <v>5904</v>
      </c>
      <c r="E3834" s="133" t="s">
        <v>5912</v>
      </c>
      <c r="F3834" s="133" t="s">
        <v>5915</v>
      </c>
      <c r="G3834" s="133">
        <v>3</v>
      </c>
      <c r="H3834" s="133">
        <v>21</v>
      </c>
      <c r="I3834" s="20"/>
      <c r="J3834" s="20"/>
      <c r="K3834" s="20"/>
      <c r="L3834" s="20"/>
      <c r="M3834" s="20"/>
      <c r="N3834" s="20"/>
    </row>
    <row r="3835" spans="1:14" x14ac:dyDescent="0.35">
      <c r="A3835" s="214" t="s">
        <v>3089</v>
      </c>
      <c r="B3835" s="214">
        <v>120755</v>
      </c>
      <c r="C3835" s="133" t="s">
        <v>3105</v>
      </c>
      <c r="D3835" s="133" t="s">
        <v>5904</v>
      </c>
      <c r="E3835" s="133" t="s">
        <v>5912</v>
      </c>
      <c r="F3835" s="133" t="s">
        <v>5915</v>
      </c>
      <c r="G3835" s="133">
        <v>9</v>
      </c>
      <c r="H3835" s="133">
        <v>2</v>
      </c>
      <c r="I3835" s="20"/>
      <c r="J3835" s="20"/>
      <c r="K3835" s="20"/>
      <c r="L3835" s="20"/>
      <c r="M3835" s="20"/>
      <c r="N3835" s="20"/>
    </row>
    <row r="3836" spans="1:14" x14ac:dyDescent="0.35">
      <c r="A3836" s="214" t="s">
        <v>3089</v>
      </c>
      <c r="B3836" s="214">
        <v>130283</v>
      </c>
      <c r="C3836" s="133" t="s">
        <v>7179</v>
      </c>
      <c r="D3836" s="133" t="s">
        <v>5904</v>
      </c>
      <c r="E3836" s="133" t="s">
        <v>5902</v>
      </c>
      <c r="F3836" s="133" t="s">
        <v>5903</v>
      </c>
      <c r="G3836" s="133">
        <v>0</v>
      </c>
      <c r="H3836" s="133">
        <v>0</v>
      </c>
      <c r="I3836" s="20"/>
      <c r="J3836" s="20"/>
      <c r="K3836" s="20"/>
      <c r="L3836" s="20"/>
      <c r="M3836" s="20"/>
      <c r="N3836" s="20"/>
    </row>
    <row r="3837" spans="1:14" x14ac:dyDescent="0.35">
      <c r="A3837" s="214" t="s">
        <v>3089</v>
      </c>
      <c r="B3837" s="214">
        <v>131277</v>
      </c>
      <c r="C3837" s="133" t="s">
        <v>6219</v>
      </c>
      <c r="D3837" s="133" t="s">
        <v>5904</v>
      </c>
      <c r="E3837" s="133" t="s">
        <v>5912</v>
      </c>
      <c r="F3837" s="133" t="s">
        <v>5915</v>
      </c>
      <c r="G3837" s="133">
        <v>2</v>
      </c>
      <c r="H3837" s="133">
        <v>19</v>
      </c>
      <c r="I3837" s="20"/>
      <c r="J3837" s="20"/>
      <c r="K3837" s="20"/>
      <c r="L3837" s="20"/>
      <c r="M3837" s="20"/>
      <c r="N3837" s="20"/>
    </row>
    <row r="3838" spans="1:14" x14ac:dyDescent="0.35">
      <c r="A3838" s="214" t="s">
        <v>3089</v>
      </c>
      <c r="B3838" s="214">
        <v>132760</v>
      </c>
      <c r="C3838" s="133" t="s">
        <v>3106</v>
      </c>
      <c r="D3838" s="133" t="s">
        <v>5904</v>
      </c>
      <c r="E3838" s="133" t="s">
        <v>5902</v>
      </c>
      <c r="F3838" s="133" t="s">
        <v>5903</v>
      </c>
      <c r="G3838" s="133">
        <v>0</v>
      </c>
      <c r="H3838" s="133">
        <v>0</v>
      </c>
      <c r="I3838" s="20"/>
      <c r="J3838" s="20"/>
      <c r="K3838" s="20"/>
      <c r="L3838" s="20"/>
      <c r="M3838" s="20"/>
      <c r="N3838" s="20"/>
    </row>
    <row r="3839" spans="1:14" x14ac:dyDescent="0.35">
      <c r="A3839" s="214" t="s">
        <v>3089</v>
      </c>
      <c r="B3839" s="214">
        <v>134229</v>
      </c>
      <c r="C3839" s="133" t="s">
        <v>3107</v>
      </c>
      <c r="D3839" s="133" t="s">
        <v>5904</v>
      </c>
      <c r="E3839" s="133" t="s">
        <v>5912</v>
      </c>
      <c r="F3839" s="133" t="s">
        <v>5915</v>
      </c>
      <c r="G3839" s="133">
        <v>0</v>
      </c>
      <c r="H3839" s="133">
        <v>0</v>
      </c>
      <c r="I3839" s="20"/>
      <c r="J3839" s="20"/>
      <c r="K3839" s="20"/>
      <c r="L3839" s="20"/>
      <c r="M3839" s="20"/>
      <c r="N3839" s="20"/>
    </row>
    <row r="3840" spans="1:14" x14ac:dyDescent="0.35">
      <c r="A3840" s="214" t="s">
        <v>3089</v>
      </c>
      <c r="B3840" s="214">
        <v>135563</v>
      </c>
      <c r="C3840" s="133" t="s">
        <v>3108</v>
      </c>
      <c r="D3840" s="133" t="s">
        <v>5904</v>
      </c>
      <c r="E3840" s="133" t="s">
        <v>5907</v>
      </c>
      <c r="F3840" s="133" t="s">
        <v>5908</v>
      </c>
      <c r="G3840" s="133">
        <v>72</v>
      </c>
      <c r="H3840" s="133">
        <v>60</v>
      </c>
      <c r="I3840" s="20"/>
      <c r="J3840" s="20"/>
      <c r="K3840" s="20"/>
      <c r="L3840" s="20"/>
      <c r="M3840" s="20"/>
      <c r="N3840" s="20"/>
    </row>
    <row r="3841" spans="1:14" x14ac:dyDescent="0.35">
      <c r="A3841" s="214" t="s">
        <v>3089</v>
      </c>
      <c r="B3841" s="214">
        <v>135564</v>
      </c>
      <c r="C3841" s="133" t="s">
        <v>3109</v>
      </c>
      <c r="D3841" s="133" t="s">
        <v>5904</v>
      </c>
      <c r="E3841" s="133" t="s">
        <v>5907</v>
      </c>
      <c r="F3841" s="133" t="s">
        <v>5908</v>
      </c>
      <c r="G3841" s="133">
        <v>76</v>
      </c>
      <c r="H3841" s="133">
        <v>101</v>
      </c>
      <c r="I3841" s="20"/>
      <c r="J3841" s="20"/>
      <c r="K3841" s="20"/>
      <c r="L3841" s="20"/>
      <c r="M3841" s="20"/>
      <c r="N3841" s="20"/>
    </row>
    <row r="3842" spans="1:14" x14ac:dyDescent="0.35">
      <c r="A3842" s="214" t="s">
        <v>3089</v>
      </c>
      <c r="B3842" s="214">
        <v>135565</v>
      </c>
      <c r="C3842" s="133" t="s">
        <v>3110</v>
      </c>
      <c r="D3842" s="133" t="s">
        <v>5904</v>
      </c>
      <c r="E3842" s="133" t="s">
        <v>5907</v>
      </c>
      <c r="F3842" s="133" t="s">
        <v>5908</v>
      </c>
      <c r="G3842" s="133">
        <v>141</v>
      </c>
      <c r="H3842" s="133">
        <v>136</v>
      </c>
      <c r="I3842" s="20"/>
      <c r="J3842" s="20"/>
      <c r="K3842" s="20"/>
      <c r="L3842" s="20"/>
      <c r="M3842" s="20"/>
      <c r="N3842" s="20"/>
    </row>
    <row r="3843" spans="1:14" x14ac:dyDescent="0.35">
      <c r="A3843" s="214" t="s">
        <v>3089</v>
      </c>
      <c r="B3843" s="214">
        <v>136044</v>
      </c>
      <c r="C3843" s="133" t="s">
        <v>3112</v>
      </c>
      <c r="D3843" s="133" t="s">
        <v>5904</v>
      </c>
      <c r="E3843" s="133" t="s">
        <v>5907</v>
      </c>
      <c r="F3843" s="133" t="s">
        <v>5908</v>
      </c>
      <c r="G3843" s="133">
        <v>191</v>
      </c>
      <c r="H3843" s="133">
        <v>211</v>
      </c>
      <c r="I3843" s="20"/>
      <c r="J3843" s="20"/>
      <c r="K3843" s="20"/>
      <c r="L3843" s="20"/>
      <c r="M3843" s="20"/>
      <c r="N3843" s="20"/>
    </row>
    <row r="3844" spans="1:14" x14ac:dyDescent="0.35">
      <c r="A3844" s="214" t="s">
        <v>3089</v>
      </c>
      <c r="B3844" s="214">
        <v>136194</v>
      </c>
      <c r="C3844" s="133" t="s">
        <v>3113</v>
      </c>
      <c r="D3844" s="133" t="s">
        <v>5904</v>
      </c>
      <c r="E3844" s="133" t="s">
        <v>5907</v>
      </c>
      <c r="F3844" s="133" t="s">
        <v>5908</v>
      </c>
      <c r="G3844" s="133">
        <v>105</v>
      </c>
      <c r="H3844" s="133">
        <v>134</v>
      </c>
      <c r="I3844" s="20"/>
      <c r="J3844" s="20"/>
      <c r="K3844" s="20"/>
      <c r="L3844" s="20"/>
      <c r="M3844" s="20"/>
      <c r="N3844" s="20"/>
    </row>
    <row r="3845" spans="1:14" x14ac:dyDescent="0.35">
      <c r="A3845" s="214" t="s">
        <v>3089</v>
      </c>
      <c r="B3845" s="214">
        <v>136217</v>
      </c>
      <c r="C3845" s="133" t="s">
        <v>3114</v>
      </c>
      <c r="D3845" s="133" t="s">
        <v>5904</v>
      </c>
      <c r="E3845" s="133" t="s">
        <v>5907</v>
      </c>
      <c r="F3845" s="133" t="s">
        <v>5908</v>
      </c>
      <c r="G3845" s="133">
        <v>95</v>
      </c>
      <c r="H3845" s="133">
        <v>85</v>
      </c>
      <c r="I3845" s="20"/>
      <c r="J3845" s="20"/>
      <c r="K3845" s="20"/>
      <c r="L3845" s="20"/>
      <c r="M3845" s="20"/>
      <c r="N3845" s="20"/>
    </row>
    <row r="3846" spans="1:14" x14ac:dyDescent="0.35">
      <c r="A3846" s="214" t="s">
        <v>3089</v>
      </c>
      <c r="B3846" s="214">
        <v>136315</v>
      </c>
      <c r="C3846" s="133" t="s">
        <v>3116</v>
      </c>
      <c r="D3846" s="133" t="s">
        <v>5904</v>
      </c>
      <c r="E3846" s="133" t="s">
        <v>5907</v>
      </c>
      <c r="F3846" s="133" t="s">
        <v>5917</v>
      </c>
      <c r="G3846" s="133">
        <v>31</v>
      </c>
      <c r="H3846" s="133">
        <v>43</v>
      </c>
      <c r="I3846" s="20"/>
      <c r="J3846" s="20"/>
      <c r="K3846" s="20"/>
      <c r="L3846" s="20"/>
      <c r="M3846" s="20"/>
      <c r="N3846" s="20"/>
    </row>
    <row r="3847" spans="1:14" x14ac:dyDescent="0.35">
      <c r="A3847" s="214" t="s">
        <v>3089</v>
      </c>
      <c r="B3847" s="214">
        <v>136350</v>
      </c>
      <c r="C3847" s="133" t="s">
        <v>3117</v>
      </c>
      <c r="D3847" s="133" t="s">
        <v>5904</v>
      </c>
      <c r="E3847" s="133" t="s">
        <v>5907</v>
      </c>
      <c r="F3847" s="133" t="s">
        <v>5917</v>
      </c>
      <c r="G3847" s="133">
        <v>51</v>
      </c>
      <c r="H3847" s="133">
        <v>51</v>
      </c>
      <c r="I3847" s="20"/>
      <c r="J3847" s="20"/>
      <c r="K3847" s="20"/>
      <c r="L3847" s="20"/>
      <c r="M3847" s="20"/>
      <c r="N3847" s="20"/>
    </row>
    <row r="3848" spans="1:14" x14ac:dyDescent="0.35">
      <c r="A3848" s="214" t="s">
        <v>3089</v>
      </c>
      <c r="B3848" s="214">
        <v>136358</v>
      </c>
      <c r="C3848" s="133" t="s">
        <v>3118</v>
      </c>
      <c r="D3848" s="133" t="s">
        <v>5904</v>
      </c>
      <c r="E3848" s="133" t="s">
        <v>5907</v>
      </c>
      <c r="F3848" s="133" t="s">
        <v>5917</v>
      </c>
      <c r="G3848" s="133">
        <v>114</v>
      </c>
      <c r="H3848" s="133">
        <v>95</v>
      </c>
      <c r="I3848" s="20"/>
      <c r="J3848" s="20"/>
      <c r="K3848" s="20"/>
      <c r="L3848" s="20"/>
      <c r="M3848" s="20"/>
      <c r="N3848" s="20"/>
    </row>
    <row r="3849" spans="1:14" x14ac:dyDescent="0.35">
      <c r="A3849" s="214" t="s">
        <v>3089</v>
      </c>
      <c r="B3849" s="214">
        <v>136415</v>
      </c>
      <c r="C3849" s="133" t="s">
        <v>3119</v>
      </c>
      <c r="D3849" s="133" t="s">
        <v>5904</v>
      </c>
      <c r="E3849" s="133" t="s">
        <v>5907</v>
      </c>
      <c r="F3849" s="133" t="s">
        <v>5917</v>
      </c>
      <c r="G3849" s="133">
        <v>103</v>
      </c>
      <c r="H3849" s="133">
        <v>140</v>
      </c>
      <c r="I3849" s="20"/>
      <c r="J3849" s="20"/>
      <c r="K3849" s="20"/>
      <c r="L3849" s="20"/>
      <c r="M3849" s="20"/>
      <c r="N3849" s="20"/>
    </row>
    <row r="3850" spans="1:14" x14ac:dyDescent="0.35">
      <c r="A3850" s="214" t="s">
        <v>3089</v>
      </c>
      <c r="B3850" s="214">
        <v>136479</v>
      </c>
      <c r="C3850" s="133" t="s">
        <v>3120</v>
      </c>
      <c r="D3850" s="133" t="s">
        <v>5904</v>
      </c>
      <c r="E3850" s="133" t="s">
        <v>5907</v>
      </c>
      <c r="F3850" s="133" t="s">
        <v>5917</v>
      </c>
      <c r="G3850" s="133">
        <v>23</v>
      </c>
      <c r="H3850" s="133">
        <v>30</v>
      </c>
      <c r="I3850" s="20"/>
      <c r="J3850" s="20"/>
      <c r="K3850" s="20"/>
      <c r="L3850" s="20"/>
      <c r="M3850" s="20"/>
      <c r="N3850" s="20"/>
    </row>
    <row r="3851" spans="1:14" x14ac:dyDescent="0.35">
      <c r="A3851" s="214" t="s">
        <v>3089</v>
      </c>
      <c r="B3851" s="214">
        <v>136491</v>
      </c>
      <c r="C3851" s="133" t="s">
        <v>3121</v>
      </c>
      <c r="D3851" s="133" t="s">
        <v>5904</v>
      </c>
      <c r="E3851" s="133" t="s">
        <v>5907</v>
      </c>
      <c r="F3851" s="133" t="s">
        <v>5917</v>
      </c>
      <c r="G3851" s="133">
        <v>65</v>
      </c>
      <c r="H3851" s="133">
        <v>102</v>
      </c>
      <c r="I3851" s="20"/>
      <c r="J3851" s="20"/>
      <c r="K3851" s="20"/>
      <c r="L3851" s="20"/>
      <c r="M3851" s="20"/>
      <c r="N3851" s="20"/>
    </row>
    <row r="3852" spans="1:14" x14ac:dyDescent="0.35">
      <c r="A3852" s="214" t="s">
        <v>3089</v>
      </c>
      <c r="B3852" s="214">
        <v>136537</v>
      </c>
      <c r="C3852" s="133" t="s">
        <v>3122</v>
      </c>
      <c r="D3852" s="133" t="s">
        <v>5904</v>
      </c>
      <c r="E3852" s="133" t="s">
        <v>5907</v>
      </c>
      <c r="F3852" s="133" t="s">
        <v>5917</v>
      </c>
      <c r="G3852" s="133">
        <v>91</v>
      </c>
      <c r="H3852" s="133">
        <v>73</v>
      </c>
      <c r="I3852" s="20"/>
      <c r="J3852" s="20"/>
      <c r="K3852" s="20"/>
      <c r="L3852" s="20"/>
      <c r="M3852" s="20"/>
      <c r="N3852" s="20"/>
    </row>
    <row r="3853" spans="1:14" x14ac:dyDescent="0.35">
      <c r="A3853" s="214" t="s">
        <v>3089</v>
      </c>
      <c r="B3853" s="214">
        <v>136624</v>
      </c>
      <c r="C3853" s="133" t="s">
        <v>6623</v>
      </c>
      <c r="D3853" s="133" t="s">
        <v>5904</v>
      </c>
      <c r="E3853" s="133" t="s">
        <v>5907</v>
      </c>
      <c r="F3853" s="133" t="s">
        <v>5917</v>
      </c>
      <c r="G3853" s="133">
        <v>109</v>
      </c>
      <c r="H3853" s="133">
        <v>74</v>
      </c>
      <c r="I3853" s="20"/>
      <c r="J3853" s="20"/>
      <c r="K3853" s="20"/>
      <c r="L3853" s="20"/>
      <c r="M3853" s="20"/>
      <c r="N3853" s="20"/>
    </row>
    <row r="3854" spans="1:14" x14ac:dyDescent="0.35">
      <c r="A3854" s="214" t="s">
        <v>3089</v>
      </c>
      <c r="B3854" s="214">
        <v>136871</v>
      </c>
      <c r="C3854" s="133" t="s">
        <v>6220</v>
      </c>
      <c r="D3854" s="133" t="s">
        <v>5904</v>
      </c>
      <c r="E3854" s="133" t="s">
        <v>5907</v>
      </c>
      <c r="F3854" s="133" t="s">
        <v>5917</v>
      </c>
      <c r="G3854" s="133">
        <v>66</v>
      </c>
      <c r="H3854" s="133">
        <v>44</v>
      </c>
      <c r="I3854" s="20"/>
      <c r="J3854" s="20"/>
      <c r="K3854" s="20"/>
      <c r="L3854" s="20"/>
      <c r="M3854" s="20"/>
      <c r="N3854" s="20"/>
    </row>
    <row r="3855" spans="1:14" x14ac:dyDescent="0.35">
      <c r="A3855" s="214" t="s">
        <v>3089</v>
      </c>
      <c r="B3855" s="214">
        <v>136958</v>
      </c>
      <c r="C3855" s="133" t="s">
        <v>3123</v>
      </c>
      <c r="D3855" s="133" t="s">
        <v>5904</v>
      </c>
      <c r="E3855" s="133" t="s">
        <v>5907</v>
      </c>
      <c r="F3855" s="133" t="s">
        <v>5917</v>
      </c>
      <c r="G3855" s="133">
        <v>40</v>
      </c>
      <c r="H3855" s="133">
        <v>38</v>
      </c>
      <c r="I3855" s="20"/>
      <c r="J3855" s="20"/>
      <c r="K3855" s="20"/>
      <c r="L3855" s="20"/>
      <c r="M3855" s="20"/>
      <c r="N3855" s="20"/>
    </row>
    <row r="3856" spans="1:14" x14ac:dyDescent="0.35">
      <c r="A3856" s="214" t="s">
        <v>3089</v>
      </c>
      <c r="B3856" s="214">
        <v>136968</v>
      </c>
      <c r="C3856" s="133" t="s">
        <v>3124</v>
      </c>
      <c r="D3856" s="133" t="s">
        <v>5904</v>
      </c>
      <c r="E3856" s="133" t="s">
        <v>5907</v>
      </c>
      <c r="F3856" s="133" t="s">
        <v>5917</v>
      </c>
      <c r="G3856" s="133">
        <v>75</v>
      </c>
      <c r="H3856" s="133">
        <v>54</v>
      </c>
      <c r="I3856" s="20"/>
      <c r="J3856" s="20"/>
      <c r="K3856" s="20"/>
      <c r="L3856" s="20"/>
      <c r="M3856" s="20"/>
      <c r="N3856" s="20"/>
    </row>
    <row r="3857" spans="1:14" x14ac:dyDescent="0.35">
      <c r="A3857" s="214" t="s">
        <v>3089</v>
      </c>
      <c r="B3857" s="214">
        <v>137135</v>
      </c>
      <c r="C3857" s="133" t="s">
        <v>3125</v>
      </c>
      <c r="D3857" s="133" t="s">
        <v>5904</v>
      </c>
      <c r="E3857" s="133" t="s">
        <v>5907</v>
      </c>
      <c r="F3857" s="133" t="s">
        <v>5917</v>
      </c>
      <c r="G3857" s="133">
        <v>116</v>
      </c>
      <c r="H3857" s="133">
        <v>135</v>
      </c>
      <c r="I3857" s="20"/>
      <c r="J3857" s="20"/>
      <c r="K3857" s="20"/>
      <c r="L3857" s="20"/>
      <c r="M3857" s="20"/>
      <c r="N3857" s="20"/>
    </row>
    <row r="3858" spans="1:14" x14ac:dyDescent="0.35">
      <c r="A3858" s="214" t="s">
        <v>3089</v>
      </c>
      <c r="B3858" s="214">
        <v>137166</v>
      </c>
      <c r="C3858" s="133" t="s">
        <v>3126</v>
      </c>
      <c r="D3858" s="133" t="s">
        <v>5905</v>
      </c>
      <c r="E3858" s="133" t="s">
        <v>5907</v>
      </c>
      <c r="F3858" s="133" t="s">
        <v>5917</v>
      </c>
      <c r="G3858" s="133">
        <v>0</v>
      </c>
      <c r="H3858" s="133">
        <v>178</v>
      </c>
      <c r="I3858" s="20"/>
      <c r="J3858" s="20"/>
      <c r="K3858" s="20"/>
      <c r="L3858" s="20"/>
      <c r="M3858" s="20"/>
      <c r="N3858" s="20"/>
    </row>
    <row r="3859" spans="1:14" x14ac:dyDescent="0.35">
      <c r="A3859" s="214" t="s">
        <v>3089</v>
      </c>
      <c r="B3859" s="214">
        <v>137213</v>
      </c>
      <c r="C3859" s="133" t="s">
        <v>3127</v>
      </c>
      <c r="D3859" s="133" t="s">
        <v>5904</v>
      </c>
      <c r="E3859" s="133" t="s">
        <v>5907</v>
      </c>
      <c r="F3859" s="133" t="s">
        <v>5917</v>
      </c>
      <c r="G3859" s="133">
        <v>0</v>
      </c>
      <c r="H3859" s="133">
        <v>107</v>
      </c>
      <c r="I3859" s="20"/>
      <c r="J3859" s="20"/>
      <c r="K3859" s="20"/>
      <c r="L3859" s="20"/>
      <c r="M3859" s="20"/>
      <c r="N3859" s="20"/>
    </row>
    <row r="3860" spans="1:14" x14ac:dyDescent="0.35">
      <c r="A3860" s="214" t="s">
        <v>3089</v>
      </c>
      <c r="B3860" s="214">
        <v>137282</v>
      </c>
      <c r="C3860" s="133" t="s">
        <v>3128</v>
      </c>
      <c r="D3860" s="133" t="s">
        <v>5904</v>
      </c>
      <c r="E3860" s="133" t="s">
        <v>5907</v>
      </c>
      <c r="F3860" s="133" t="s">
        <v>5908</v>
      </c>
      <c r="G3860" s="133">
        <v>122</v>
      </c>
      <c r="H3860" s="133">
        <v>113</v>
      </c>
      <c r="I3860" s="20"/>
      <c r="J3860" s="20"/>
      <c r="K3860" s="20"/>
      <c r="L3860" s="20"/>
      <c r="M3860" s="20"/>
      <c r="N3860" s="20"/>
    </row>
    <row r="3861" spans="1:14" x14ac:dyDescent="0.35">
      <c r="A3861" s="214" t="s">
        <v>3089</v>
      </c>
      <c r="B3861" s="214">
        <v>137327</v>
      </c>
      <c r="C3861" s="133" t="s">
        <v>3129</v>
      </c>
      <c r="D3861" s="133" t="s">
        <v>5904</v>
      </c>
      <c r="E3861" s="133" t="s">
        <v>5902</v>
      </c>
      <c r="F3861" s="133" t="s">
        <v>5903</v>
      </c>
      <c r="G3861" s="133">
        <v>0</v>
      </c>
      <c r="H3861" s="133">
        <v>0</v>
      </c>
      <c r="I3861" s="20"/>
      <c r="J3861" s="20"/>
      <c r="K3861" s="20"/>
      <c r="L3861" s="20"/>
      <c r="M3861" s="20"/>
      <c r="N3861" s="20"/>
    </row>
    <row r="3862" spans="1:14" x14ac:dyDescent="0.35">
      <c r="A3862" s="214" t="s">
        <v>3089</v>
      </c>
      <c r="B3862" s="214">
        <v>137447</v>
      </c>
      <c r="C3862" s="133" t="s">
        <v>3130</v>
      </c>
      <c r="D3862" s="133" t="s">
        <v>5904</v>
      </c>
      <c r="E3862" s="133" t="s">
        <v>5907</v>
      </c>
      <c r="F3862" s="133" t="s">
        <v>5917</v>
      </c>
      <c r="G3862" s="133">
        <v>92</v>
      </c>
      <c r="H3862" s="133">
        <v>124</v>
      </c>
      <c r="I3862" s="20"/>
      <c r="J3862" s="20"/>
      <c r="K3862" s="20"/>
      <c r="L3862" s="20"/>
      <c r="M3862" s="20"/>
      <c r="N3862" s="20"/>
    </row>
    <row r="3863" spans="1:14" x14ac:dyDescent="0.35">
      <c r="A3863" s="214" t="s">
        <v>3089</v>
      </c>
      <c r="B3863" s="214">
        <v>137572</v>
      </c>
      <c r="C3863" s="133" t="s">
        <v>3131</v>
      </c>
      <c r="D3863" s="133" t="s">
        <v>5904</v>
      </c>
      <c r="E3863" s="133" t="s">
        <v>5907</v>
      </c>
      <c r="F3863" s="133" t="s">
        <v>5917</v>
      </c>
      <c r="G3863" s="133">
        <v>132</v>
      </c>
      <c r="H3863" s="133">
        <v>117</v>
      </c>
      <c r="I3863" s="20"/>
      <c r="J3863" s="20"/>
      <c r="K3863" s="20"/>
      <c r="L3863" s="20"/>
      <c r="M3863" s="20"/>
      <c r="N3863" s="20"/>
    </row>
    <row r="3864" spans="1:14" x14ac:dyDescent="0.35">
      <c r="A3864" s="214" t="s">
        <v>3089</v>
      </c>
      <c r="B3864" s="214">
        <v>137600</v>
      </c>
      <c r="C3864" s="133" t="s">
        <v>3132</v>
      </c>
      <c r="D3864" s="133" t="s">
        <v>5904</v>
      </c>
      <c r="E3864" s="133" t="s">
        <v>5907</v>
      </c>
      <c r="F3864" s="133" t="s">
        <v>5917</v>
      </c>
      <c r="G3864" s="133">
        <v>35</v>
      </c>
      <c r="H3864" s="133">
        <v>40</v>
      </c>
      <c r="I3864" s="20"/>
      <c r="J3864" s="20"/>
      <c r="K3864" s="20"/>
      <c r="L3864" s="20"/>
      <c r="M3864" s="20"/>
      <c r="N3864" s="20"/>
    </row>
    <row r="3865" spans="1:14" x14ac:dyDescent="0.35">
      <c r="A3865" s="214" t="s">
        <v>3089</v>
      </c>
      <c r="B3865" s="214">
        <v>137667</v>
      </c>
      <c r="C3865" s="133" t="s">
        <v>3133</v>
      </c>
      <c r="D3865" s="133" t="s">
        <v>5901</v>
      </c>
      <c r="E3865" s="133" t="s">
        <v>5907</v>
      </c>
      <c r="F3865" s="133" t="s">
        <v>5917</v>
      </c>
      <c r="G3865" s="133">
        <v>112</v>
      </c>
      <c r="H3865" s="133">
        <v>0</v>
      </c>
      <c r="I3865" s="20"/>
      <c r="J3865" s="20"/>
      <c r="K3865" s="20"/>
      <c r="L3865" s="20"/>
      <c r="M3865" s="20"/>
      <c r="N3865" s="20"/>
    </row>
    <row r="3866" spans="1:14" x14ac:dyDescent="0.35">
      <c r="A3866" s="214" t="s">
        <v>3089</v>
      </c>
      <c r="B3866" s="214">
        <v>137793</v>
      </c>
      <c r="C3866" s="133" t="s">
        <v>3134</v>
      </c>
      <c r="D3866" s="133" t="s">
        <v>5904</v>
      </c>
      <c r="E3866" s="133" t="s">
        <v>5907</v>
      </c>
      <c r="F3866" s="133" t="s">
        <v>5917</v>
      </c>
      <c r="G3866" s="133">
        <v>101</v>
      </c>
      <c r="H3866" s="133">
        <v>140</v>
      </c>
      <c r="I3866" s="20"/>
      <c r="J3866" s="20"/>
      <c r="K3866" s="20"/>
      <c r="L3866" s="20"/>
      <c r="M3866" s="20"/>
      <c r="N3866" s="20"/>
    </row>
    <row r="3867" spans="1:14" x14ac:dyDescent="0.35">
      <c r="A3867" s="214" t="s">
        <v>3089</v>
      </c>
      <c r="B3867" s="214">
        <v>137873</v>
      </c>
      <c r="C3867" s="133" t="s">
        <v>3135</v>
      </c>
      <c r="D3867" s="133" t="s">
        <v>5904</v>
      </c>
      <c r="E3867" s="133" t="s">
        <v>5907</v>
      </c>
      <c r="F3867" s="133" t="s">
        <v>5917</v>
      </c>
      <c r="G3867" s="133">
        <v>108</v>
      </c>
      <c r="H3867" s="133">
        <v>112</v>
      </c>
      <c r="I3867" s="20"/>
      <c r="J3867" s="20"/>
      <c r="K3867" s="20"/>
      <c r="L3867" s="20"/>
      <c r="M3867" s="20"/>
      <c r="N3867" s="20"/>
    </row>
    <row r="3868" spans="1:14" x14ac:dyDescent="0.35">
      <c r="A3868" s="214" t="s">
        <v>3089</v>
      </c>
      <c r="B3868" s="214">
        <v>138638</v>
      </c>
      <c r="C3868" s="133" t="s">
        <v>3136</v>
      </c>
      <c r="D3868" s="133" t="s">
        <v>5901</v>
      </c>
      <c r="E3868" s="133" t="s">
        <v>5907</v>
      </c>
      <c r="F3868" s="133" t="s">
        <v>5917</v>
      </c>
      <c r="G3868" s="133">
        <v>176</v>
      </c>
      <c r="H3868" s="133">
        <v>0</v>
      </c>
      <c r="I3868" s="20"/>
      <c r="J3868" s="20"/>
      <c r="K3868" s="20"/>
      <c r="L3868" s="20"/>
      <c r="M3868" s="20"/>
      <c r="N3868" s="20"/>
    </row>
    <row r="3869" spans="1:14" x14ac:dyDescent="0.35">
      <c r="A3869" s="214" t="s">
        <v>3089</v>
      </c>
      <c r="B3869" s="214">
        <v>138665</v>
      </c>
      <c r="C3869" s="133" t="s">
        <v>3137</v>
      </c>
      <c r="D3869" s="133" t="s">
        <v>5904</v>
      </c>
      <c r="E3869" s="133" t="s">
        <v>5907</v>
      </c>
      <c r="F3869" s="133" t="s">
        <v>5917</v>
      </c>
      <c r="G3869" s="133">
        <v>65</v>
      </c>
      <c r="H3869" s="133">
        <v>64</v>
      </c>
      <c r="I3869" s="20"/>
      <c r="J3869" s="20"/>
      <c r="K3869" s="20"/>
      <c r="L3869" s="20"/>
      <c r="M3869" s="20"/>
      <c r="N3869" s="20"/>
    </row>
    <row r="3870" spans="1:14" x14ac:dyDescent="0.35">
      <c r="A3870" s="214" t="s">
        <v>3089</v>
      </c>
      <c r="B3870" s="214">
        <v>138754</v>
      </c>
      <c r="C3870" s="133" t="s">
        <v>3138</v>
      </c>
      <c r="D3870" s="133" t="s">
        <v>5904</v>
      </c>
      <c r="E3870" s="133" t="s">
        <v>5907</v>
      </c>
      <c r="F3870" s="133" t="s">
        <v>5917</v>
      </c>
      <c r="G3870" s="133">
        <v>168</v>
      </c>
      <c r="H3870" s="133">
        <v>151</v>
      </c>
      <c r="I3870" s="20"/>
      <c r="J3870" s="20"/>
      <c r="K3870" s="20"/>
      <c r="L3870" s="20"/>
      <c r="M3870" s="20"/>
      <c r="N3870" s="20"/>
    </row>
    <row r="3871" spans="1:14" x14ac:dyDescent="0.35">
      <c r="A3871" s="214" t="s">
        <v>3089</v>
      </c>
      <c r="B3871" s="214">
        <v>138755</v>
      </c>
      <c r="C3871" s="133" t="s">
        <v>3139</v>
      </c>
      <c r="D3871" s="133" t="s">
        <v>5904</v>
      </c>
      <c r="E3871" s="133" t="s">
        <v>5907</v>
      </c>
      <c r="F3871" s="133" t="s">
        <v>5917</v>
      </c>
      <c r="G3871" s="133">
        <v>62</v>
      </c>
      <c r="H3871" s="133">
        <v>62</v>
      </c>
      <c r="I3871" s="20"/>
      <c r="J3871" s="20"/>
      <c r="K3871" s="20"/>
      <c r="L3871" s="20"/>
      <c r="M3871" s="20"/>
      <c r="N3871" s="20"/>
    </row>
    <row r="3872" spans="1:14" x14ac:dyDescent="0.35">
      <c r="A3872" s="214" t="s">
        <v>3089</v>
      </c>
      <c r="B3872" s="214">
        <v>138756</v>
      </c>
      <c r="C3872" s="133" t="s">
        <v>3140</v>
      </c>
      <c r="D3872" s="133" t="s">
        <v>5904</v>
      </c>
      <c r="E3872" s="133" t="s">
        <v>5907</v>
      </c>
      <c r="F3872" s="133" t="s">
        <v>5917</v>
      </c>
      <c r="G3872" s="133">
        <v>26</v>
      </c>
      <c r="H3872" s="133">
        <v>28</v>
      </c>
      <c r="I3872" s="20"/>
      <c r="J3872" s="20"/>
      <c r="K3872" s="20"/>
      <c r="L3872" s="20"/>
      <c r="M3872" s="20"/>
      <c r="N3872" s="20"/>
    </row>
    <row r="3873" spans="1:14" x14ac:dyDescent="0.35">
      <c r="A3873" s="214" t="s">
        <v>3089</v>
      </c>
      <c r="B3873" s="214">
        <v>138757</v>
      </c>
      <c r="C3873" s="133" t="s">
        <v>3141</v>
      </c>
      <c r="D3873" s="133" t="s">
        <v>5904</v>
      </c>
      <c r="E3873" s="133" t="s">
        <v>5907</v>
      </c>
      <c r="F3873" s="133" t="s">
        <v>5917</v>
      </c>
      <c r="G3873" s="133">
        <v>64</v>
      </c>
      <c r="H3873" s="133">
        <v>55</v>
      </c>
      <c r="I3873" s="20"/>
      <c r="J3873" s="20"/>
      <c r="K3873" s="20"/>
      <c r="L3873" s="20"/>
      <c r="M3873" s="20"/>
      <c r="N3873" s="20"/>
    </row>
    <row r="3874" spans="1:14" x14ac:dyDescent="0.35">
      <c r="A3874" s="214" t="s">
        <v>3089</v>
      </c>
      <c r="B3874" s="214">
        <v>138783</v>
      </c>
      <c r="C3874" s="133" t="s">
        <v>3142</v>
      </c>
      <c r="D3874" s="133" t="s">
        <v>5904</v>
      </c>
      <c r="E3874" s="133" t="s">
        <v>5907</v>
      </c>
      <c r="F3874" s="133" t="s">
        <v>5908</v>
      </c>
      <c r="G3874" s="133">
        <v>36</v>
      </c>
      <c r="H3874" s="133">
        <v>52</v>
      </c>
      <c r="I3874" s="20"/>
      <c r="J3874" s="20"/>
      <c r="K3874" s="20"/>
      <c r="L3874" s="20"/>
      <c r="M3874" s="20"/>
      <c r="N3874" s="20"/>
    </row>
    <row r="3875" spans="1:14" x14ac:dyDescent="0.35">
      <c r="A3875" s="214" t="s">
        <v>3089</v>
      </c>
      <c r="B3875" s="214">
        <v>138839</v>
      </c>
      <c r="C3875" s="133" t="s">
        <v>3143</v>
      </c>
      <c r="D3875" s="133" t="s">
        <v>5904</v>
      </c>
      <c r="E3875" s="133" t="s">
        <v>5907</v>
      </c>
      <c r="F3875" s="133" t="s">
        <v>5917</v>
      </c>
      <c r="G3875" s="133">
        <v>91</v>
      </c>
      <c r="H3875" s="133">
        <v>90</v>
      </c>
      <c r="I3875" s="20"/>
      <c r="J3875" s="20"/>
      <c r="K3875" s="20"/>
      <c r="L3875" s="20"/>
      <c r="M3875" s="20"/>
      <c r="N3875" s="20"/>
    </row>
    <row r="3876" spans="1:14" x14ac:dyDescent="0.35">
      <c r="A3876" s="214" t="s">
        <v>3089</v>
      </c>
      <c r="B3876" s="214">
        <v>139140</v>
      </c>
      <c r="C3876" s="133" t="s">
        <v>3144</v>
      </c>
      <c r="D3876" s="133" t="s">
        <v>5901</v>
      </c>
      <c r="E3876" s="133" t="s">
        <v>5907</v>
      </c>
      <c r="F3876" s="133" t="s">
        <v>5917</v>
      </c>
      <c r="G3876" s="133">
        <v>121</v>
      </c>
      <c r="H3876" s="133">
        <v>0</v>
      </c>
      <c r="I3876" s="20"/>
      <c r="J3876" s="20"/>
      <c r="K3876" s="20"/>
      <c r="L3876" s="20"/>
      <c r="M3876" s="20"/>
      <c r="N3876" s="20"/>
    </row>
    <row r="3877" spans="1:14" x14ac:dyDescent="0.35">
      <c r="A3877" s="214" t="s">
        <v>3089</v>
      </c>
      <c r="B3877" s="214">
        <v>139180</v>
      </c>
      <c r="C3877" s="133" t="s">
        <v>3145</v>
      </c>
      <c r="D3877" s="133" t="s">
        <v>5905</v>
      </c>
      <c r="E3877" s="133" t="s">
        <v>5907</v>
      </c>
      <c r="F3877" s="133" t="s">
        <v>5917</v>
      </c>
      <c r="G3877" s="133">
        <v>0</v>
      </c>
      <c r="H3877" s="133">
        <v>116</v>
      </c>
      <c r="I3877" s="20"/>
      <c r="J3877" s="20"/>
      <c r="K3877" s="20"/>
      <c r="L3877" s="20"/>
      <c r="M3877" s="20"/>
      <c r="N3877" s="20"/>
    </row>
    <row r="3878" spans="1:14" x14ac:dyDescent="0.35">
      <c r="A3878" s="214" t="s">
        <v>3089</v>
      </c>
      <c r="B3878" s="214">
        <v>139235</v>
      </c>
      <c r="C3878" s="133" t="s">
        <v>3146</v>
      </c>
      <c r="D3878" s="133" t="s">
        <v>5904</v>
      </c>
      <c r="E3878" s="133" t="s">
        <v>5902</v>
      </c>
      <c r="F3878" s="133" t="s">
        <v>5903</v>
      </c>
      <c r="G3878" s="133">
        <v>0</v>
      </c>
      <c r="H3878" s="133">
        <v>0</v>
      </c>
      <c r="I3878" s="20"/>
      <c r="J3878" s="20"/>
      <c r="K3878" s="20"/>
      <c r="L3878" s="20"/>
      <c r="M3878" s="20"/>
      <c r="N3878" s="20"/>
    </row>
    <row r="3879" spans="1:14" x14ac:dyDescent="0.35">
      <c r="A3879" s="214" t="s">
        <v>3089</v>
      </c>
      <c r="B3879" s="214">
        <v>139264</v>
      </c>
      <c r="C3879" s="133" t="s">
        <v>3147</v>
      </c>
      <c r="D3879" s="133" t="s">
        <v>5904</v>
      </c>
      <c r="E3879" s="133" t="s">
        <v>5902</v>
      </c>
      <c r="F3879" s="133" t="s">
        <v>5903</v>
      </c>
      <c r="G3879" s="133">
        <v>0</v>
      </c>
      <c r="H3879" s="133">
        <v>0</v>
      </c>
      <c r="I3879" s="20"/>
      <c r="J3879" s="20"/>
      <c r="K3879" s="20"/>
      <c r="L3879" s="20"/>
      <c r="M3879" s="20"/>
      <c r="N3879" s="20"/>
    </row>
    <row r="3880" spans="1:14" x14ac:dyDescent="0.35">
      <c r="A3880" s="214" t="s">
        <v>3089</v>
      </c>
      <c r="B3880" s="214">
        <v>139304</v>
      </c>
      <c r="C3880" s="133" t="s">
        <v>3148</v>
      </c>
      <c r="D3880" s="133" t="s">
        <v>5905</v>
      </c>
      <c r="E3880" s="133" t="s">
        <v>5907</v>
      </c>
      <c r="F3880" s="133" t="s">
        <v>5917</v>
      </c>
      <c r="G3880" s="133">
        <v>0</v>
      </c>
      <c r="H3880" s="133">
        <v>147</v>
      </c>
      <c r="I3880" s="20"/>
      <c r="J3880" s="20"/>
      <c r="K3880" s="20"/>
      <c r="L3880" s="20"/>
      <c r="M3880" s="20"/>
      <c r="N3880" s="20"/>
    </row>
    <row r="3881" spans="1:14" x14ac:dyDescent="0.35">
      <c r="A3881" s="214" t="s">
        <v>3089</v>
      </c>
      <c r="B3881" s="214">
        <v>139316</v>
      </c>
      <c r="C3881" s="133" t="s">
        <v>6221</v>
      </c>
      <c r="D3881" s="133" t="s">
        <v>5904</v>
      </c>
      <c r="E3881" s="133" t="s">
        <v>5912</v>
      </c>
      <c r="F3881" s="133" t="s">
        <v>5920</v>
      </c>
      <c r="G3881" s="133">
        <v>2</v>
      </c>
      <c r="H3881" s="133">
        <v>10</v>
      </c>
      <c r="I3881" s="20"/>
      <c r="J3881" s="20"/>
      <c r="K3881" s="20"/>
      <c r="L3881" s="20"/>
      <c r="M3881" s="20"/>
      <c r="N3881" s="20"/>
    </row>
    <row r="3882" spans="1:14" x14ac:dyDescent="0.35">
      <c r="A3882" s="214" t="s">
        <v>3089</v>
      </c>
      <c r="B3882" s="214">
        <v>139623</v>
      </c>
      <c r="C3882" s="133" t="s">
        <v>3149</v>
      </c>
      <c r="D3882" s="133" t="s">
        <v>5904</v>
      </c>
      <c r="E3882" s="133" t="s">
        <v>5907</v>
      </c>
      <c r="F3882" s="133" t="s">
        <v>5917</v>
      </c>
      <c r="G3882" s="133">
        <v>52</v>
      </c>
      <c r="H3882" s="133">
        <v>48</v>
      </c>
      <c r="I3882" s="20"/>
      <c r="J3882" s="20"/>
      <c r="K3882" s="20"/>
      <c r="L3882" s="20"/>
      <c r="M3882" s="20"/>
      <c r="N3882" s="20"/>
    </row>
    <row r="3883" spans="1:14" x14ac:dyDescent="0.35">
      <c r="A3883" s="214" t="s">
        <v>3089</v>
      </c>
      <c r="B3883" s="214">
        <v>139625</v>
      </c>
      <c r="C3883" s="133" t="s">
        <v>3150</v>
      </c>
      <c r="D3883" s="133" t="s">
        <v>5904</v>
      </c>
      <c r="E3883" s="133" t="s">
        <v>5912</v>
      </c>
      <c r="F3883" s="133" t="s">
        <v>5920</v>
      </c>
      <c r="G3883" s="133">
        <v>2</v>
      </c>
      <c r="H3883" s="133">
        <v>5</v>
      </c>
      <c r="I3883" s="20"/>
      <c r="J3883" s="20"/>
      <c r="K3883" s="20"/>
      <c r="L3883" s="20"/>
      <c r="M3883" s="20"/>
      <c r="N3883" s="20"/>
    </row>
    <row r="3884" spans="1:14" x14ac:dyDescent="0.35">
      <c r="A3884" s="214" t="s">
        <v>3089</v>
      </c>
      <c r="B3884" s="214">
        <v>139774</v>
      </c>
      <c r="C3884" s="133" t="s">
        <v>3151</v>
      </c>
      <c r="D3884" s="133" t="s">
        <v>5904</v>
      </c>
      <c r="E3884" s="133" t="s">
        <v>5906</v>
      </c>
      <c r="F3884" s="133" t="s">
        <v>5909</v>
      </c>
      <c r="G3884" s="133">
        <v>0</v>
      </c>
      <c r="H3884" s="133">
        <v>0</v>
      </c>
      <c r="I3884" s="20"/>
      <c r="J3884" s="20"/>
      <c r="K3884" s="20"/>
      <c r="L3884" s="20"/>
      <c r="M3884" s="20"/>
      <c r="N3884" s="20"/>
    </row>
    <row r="3885" spans="1:14" x14ac:dyDescent="0.35">
      <c r="A3885" s="214" t="s">
        <v>3089</v>
      </c>
      <c r="B3885" s="214">
        <v>140950</v>
      </c>
      <c r="C3885" s="133" t="s">
        <v>3152</v>
      </c>
      <c r="D3885" s="133" t="s">
        <v>5904</v>
      </c>
      <c r="E3885" s="133" t="s">
        <v>5907</v>
      </c>
      <c r="F3885" s="133" t="s">
        <v>5926</v>
      </c>
      <c r="G3885" s="133">
        <v>0</v>
      </c>
      <c r="H3885" s="133">
        <v>0</v>
      </c>
      <c r="I3885" s="20"/>
      <c r="J3885" s="20"/>
      <c r="K3885" s="20"/>
      <c r="L3885" s="20"/>
      <c r="M3885" s="20"/>
      <c r="N3885" s="20"/>
    </row>
    <row r="3886" spans="1:14" x14ac:dyDescent="0.35">
      <c r="A3886" s="214" t="s">
        <v>3089</v>
      </c>
      <c r="B3886" s="214">
        <v>141166</v>
      </c>
      <c r="C3886" s="133" t="s">
        <v>3153</v>
      </c>
      <c r="D3886" s="133" t="s">
        <v>5904</v>
      </c>
      <c r="E3886" s="133" t="s">
        <v>5907</v>
      </c>
      <c r="F3886" s="133" t="s">
        <v>5908</v>
      </c>
      <c r="G3886" s="133">
        <v>43</v>
      </c>
      <c r="H3886" s="133">
        <v>55</v>
      </c>
      <c r="I3886" s="20"/>
      <c r="J3886" s="20"/>
      <c r="K3886" s="20"/>
      <c r="L3886" s="20"/>
      <c r="M3886" s="20"/>
      <c r="N3886" s="20"/>
    </row>
    <row r="3887" spans="1:14" x14ac:dyDescent="0.35">
      <c r="A3887" s="214" t="s">
        <v>3089</v>
      </c>
      <c r="B3887" s="214">
        <v>141253</v>
      </c>
      <c r="C3887" s="133" t="s">
        <v>3154</v>
      </c>
      <c r="D3887" s="133" t="s">
        <v>5904</v>
      </c>
      <c r="E3887" s="133" t="s">
        <v>5912</v>
      </c>
      <c r="F3887" s="133" t="s">
        <v>5920</v>
      </c>
      <c r="G3887" s="133">
        <v>5</v>
      </c>
      <c r="H3887" s="133">
        <v>27</v>
      </c>
      <c r="I3887" s="20"/>
      <c r="J3887" s="20"/>
      <c r="K3887" s="20"/>
      <c r="L3887" s="20"/>
      <c r="M3887" s="20"/>
      <c r="N3887" s="20"/>
    </row>
    <row r="3888" spans="1:14" x14ac:dyDescent="0.35">
      <c r="A3888" s="214" t="s">
        <v>3089</v>
      </c>
      <c r="B3888" s="214">
        <v>141254</v>
      </c>
      <c r="C3888" s="133" t="s">
        <v>3155</v>
      </c>
      <c r="D3888" s="133" t="s">
        <v>5904</v>
      </c>
      <c r="E3888" s="133" t="s">
        <v>5912</v>
      </c>
      <c r="F3888" s="133" t="s">
        <v>5920</v>
      </c>
      <c r="G3888" s="133">
        <v>0</v>
      </c>
      <c r="H3888" s="133">
        <v>5</v>
      </c>
      <c r="I3888" s="20"/>
      <c r="J3888" s="20"/>
      <c r="K3888" s="20"/>
      <c r="L3888" s="20"/>
      <c r="M3888" s="20"/>
      <c r="N3888" s="20"/>
    </row>
    <row r="3889" spans="1:14" x14ac:dyDescent="0.35">
      <c r="A3889" s="214" t="s">
        <v>3089</v>
      </c>
      <c r="B3889" s="214">
        <v>141391</v>
      </c>
      <c r="C3889" s="133" t="s">
        <v>3156</v>
      </c>
      <c r="D3889" s="133" t="s">
        <v>5904</v>
      </c>
      <c r="E3889" s="133" t="s">
        <v>5907</v>
      </c>
      <c r="F3889" s="133" t="s">
        <v>5908</v>
      </c>
      <c r="G3889" s="133">
        <v>59</v>
      </c>
      <c r="H3889" s="133">
        <v>60</v>
      </c>
      <c r="I3889" s="20"/>
      <c r="J3889" s="20"/>
      <c r="K3889" s="20"/>
      <c r="L3889" s="20"/>
      <c r="M3889" s="20"/>
      <c r="N3889" s="20"/>
    </row>
    <row r="3890" spans="1:14" x14ac:dyDescent="0.35">
      <c r="A3890" s="214" t="s">
        <v>3089</v>
      </c>
      <c r="B3890" s="214">
        <v>141581</v>
      </c>
      <c r="C3890" s="133" t="s">
        <v>3157</v>
      </c>
      <c r="D3890" s="133" t="s">
        <v>5904</v>
      </c>
      <c r="E3890" s="133" t="s">
        <v>5907</v>
      </c>
      <c r="F3890" s="133" t="s">
        <v>5917</v>
      </c>
      <c r="G3890" s="133">
        <v>70</v>
      </c>
      <c r="H3890" s="133">
        <v>45</v>
      </c>
      <c r="I3890" s="20"/>
      <c r="J3890" s="20"/>
      <c r="K3890" s="20"/>
      <c r="L3890" s="20"/>
      <c r="M3890" s="20"/>
      <c r="N3890" s="20"/>
    </row>
    <row r="3891" spans="1:14" x14ac:dyDescent="0.35">
      <c r="A3891" s="214" t="s">
        <v>3089</v>
      </c>
      <c r="B3891" s="214">
        <v>142136</v>
      </c>
      <c r="C3891" s="133" t="s">
        <v>3158</v>
      </c>
      <c r="D3891" s="133" t="s">
        <v>5904</v>
      </c>
      <c r="E3891" s="133" t="s">
        <v>5912</v>
      </c>
      <c r="F3891" s="133" t="s">
        <v>5920</v>
      </c>
      <c r="G3891" s="133">
        <v>1</v>
      </c>
      <c r="H3891" s="133">
        <v>18</v>
      </c>
      <c r="I3891" s="20"/>
      <c r="J3891" s="20"/>
      <c r="K3891" s="20"/>
      <c r="L3891" s="20"/>
      <c r="M3891" s="20"/>
      <c r="N3891" s="20"/>
    </row>
    <row r="3892" spans="1:14" x14ac:dyDescent="0.35">
      <c r="A3892" s="214" t="s">
        <v>3089</v>
      </c>
      <c r="B3892" s="214">
        <v>142168</v>
      </c>
      <c r="C3892" s="133" t="s">
        <v>3159</v>
      </c>
      <c r="D3892" s="133" t="s">
        <v>5904</v>
      </c>
      <c r="E3892" s="133" t="s">
        <v>5912</v>
      </c>
      <c r="F3892" s="133" t="s">
        <v>5920</v>
      </c>
      <c r="G3892" s="133">
        <v>0</v>
      </c>
      <c r="H3892" s="133">
        <v>0</v>
      </c>
      <c r="I3892" s="20"/>
      <c r="J3892" s="20"/>
      <c r="K3892" s="20"/>
      <c r="L3892" s="20"/>
      <c r="M3892" s="20"/>
      <c r="N3892" s="20"/>
    </row>
    <row r="3893" spans="1:14" x14ac:dyDescent="0.35">
      <c r="A3893" s="214" t="s">
        <v>3089</v>
      </c>
      <c r="B3893" s="214">
        <v>142262</v>
      </c>
      <c r="C3893" s="133" t="s">
        <v>3160</v>
      </c>
      <c r="D3893" s="133" t="s">
        <v>5904</v>
      </c>
      <c r="E3893" s="133" t="s">
        <v>5907</v>
      </c>
      <c r="F3893" s="133" t="s">
        <v>5917</v>
      </c>
      <c r="G3893" s="133">
        <v>88</v>
      </c>
      <c r="H3893" s="133">
        <v>66</v>
      </c>
      <c r="I3893" s="20"/>
      <c r="J3893" s="20"/>
      <c r="K3893" s="20"/>
      <c r="L3893" s="20"/>
      <c r="M3893" s="20"/>
      <c r="N3893" s="20"/>
    </row>
    <row r="3894" spans="1:14" x14ac:dyDescent="0.35">
      <c r="A3894" s="214" t="s">
        <v>3089</v>
      </c>
      <c r="B3894" s="214">
        <v>142308</v>
      </c>
      <c r="C3894" s="133" t="s">
        <v>3161</v>
      </c>
      <c r="D3894" s="133" t="s">
        <v>5904</v>
      </c>
      <c r="E3894" s="133" t="s">
        <v>5912</v>
      </c>
      <c r="F3894" s="133" t="s">
        <v>5920</v>
      </c>
      <c r="G3894" s="133">
        <v>9</v>
      </c>
      <c r="H3894" s="133">
        <v>18</v>
      </c>
      <c r="I3894" s="20"/>
      <c r="J3894" s="20"/>
      <c r="K3894" s="20"/>
      <c r="L3894" s="20"/>
      <c r="M3894" s="20"/>
      <c r="N3894" s="20"/>
    </row>
    <row r="3895" spans="1:14" x14ac:dyDescent="0.35">
      <c r="A3895" s="214" t="s">
        <v>3089</v>
      </c>
      <c r="B3895" s="214">
        <v>142309</v>
      </c>
      <c r="C3895" s="133" t="s">
        <v>3162</v>
      </c>
      <c r="D3895" s="133" t="s">
        <v>5904</v>
      </c>
      <c r="E3895" s="133" t="s">
        <v>5912</v>
      </c>
      <c r="F3895" s="133" t="s">
        <v>5920</v>
      </c>
      <c r="G3895" s="133">
        <v>1</v>
      </c>
      <c r="H3895" s="133">
        <v>5</v>
      </c>
      <c r="I3895" s="20"/>
      <c r="J3895" s="20"/>
      <c r="K3895" s="20"/>
      <c r="L3895" s="20"/>
      <c r="M3895" s="20"/>
      <c r="N3895" s="20"/>
    </row>
    <row r="3896" spans="1:14" x14ac:dyDescent="0.35">
      <c r="A3896" s="214" t="s">
        <v>3089</v>
      </c>
      <c r="B3896" s="214">
        <v>142392</v>
      </c>
      <c r="C3896" s="133" t="s">
        <v>3163</v>
      </c>
      <c r="D3896" s="133" t="s">
        <v>5904</v>
      </c>
      <c r="E3896" s="133" t="s">
        <v>5907</v>
      </c>
      <c r="F3896" s="133" t="s">
        <v>5908</v>
      </c>
      <c r="G3896" s="133">
        <v>47</v>
      </c>
      <c r="H3896" s="133">
        <v>38</v>
      </c>
      <c r="I3896" s="20"/>
      <c r="J3896" s="20"/>
      <c r="K3896" s="20"/>
      <c r="L3896" s="20"/>
      <c r="M3896" s="20"/>
      <c r="N3896" s="20"/>
    </row>
    <row r="3897" spans="1:14" x14ac:dyDescent="0.35">
      <c r="A3897" s="214" t="s">
        <v>3089</v>
      </c>
      <c r="B3897" s="214">
        <v>142510</v>
      </c>
      <c r="C3897" s="133" t="s">
        <v>3164</v>
      </c>
      <c r="D3897" s="133" t="s">
        <v>5904</v>
      </c>
      <c r="E3897" s="133" t="s">
        <v>5912</v>
      </c>
      <c r="F3897" s="133" t="s">
        <v>5920</v>
      </c>
      <c r="G3897" s="133">
        <v>3</v>
      </c>
      <c r="H3897" s="133">
        <v>12</v>
      </c>
      <c r="I3897" s="20"/>
      <c r="J3897" s="20"/>
      <c r="K3897" s="20"/>
      <c r="L3897" s="20"/>
      <c r="M3897" s="20"/>
      <c r="N3897" s="20"/>
    </row>
    <row r="3898" spans="1:14" x14ac:dyDescent="0.35">
      <c r="A3898" s="214" t="s">
        <v>3089</v>
      </c>
      <c r="B3898" s="214">
        <v>142665</v>
      </c>
      <c r="C3898" s="133" t="s">
        <v>3165</v>
      </c>
      <c r="D3898" s="133" t="s">
        <v>5904</v>
      </c>
      <c r="E3898" s="133" t="s">
        <v>5912</v>
      </c>
      <c r="F3898" s="133" t="s">
        <v>5920</v>
      </c>
      <c r="G3898" s="133">
        <v>0</v>
      </c>
      <c r="H3898" s="133">
        <v>3</v>
      </c>
      <c r="I3898" s="20"/>
      <c r="J3898" s="20"/>
      <c r="K3898" s="20"/>
      <c r="L3898" s="20"/>
      <c r="M3898" s="20"/>
      <c r="N3898" s="20"/>
    </row>
    <row r="3899" spans="1:14" x14ac:dyDescent="0.35">
      <c r="A3899" s="214" t="s">
        <v>3089</v>
      </c>
      <c r="B3899" s="214">
        <v>142666</v>
      </c>
      <c r="C3899" s="133" t="s">
        <v>3166</v>
      </c>
      <c r="D3899" s="133" t="s">
        <v>5904</v>
      </c>
      <c r="E3899" s="133" t="s">
        <v>5912</v>
      </c>
      <c r="F3899" s="133" t="s">
        <v>5920</v>
      </c>
      <c r="G3899" s="133">
        <v>1</v>
      </c>
      <c r="H3899" s="133">
        <v>5</v>
      </c>
      <c r="I3899" s="20"/>
      <c r="J3899" s="20"/>
      <c r="K3899" s="20"/>
      <c r="L3899" s="20"/>
      <c r="M3899" s="20"/>
      <c r="N3899" s="20"/>
    </row>
    <row r="3900" spans="1:14" x14ac:dyDescent="0.35">
      <c r="A3900" s="214" t="s">
        <v>3089</v>
      </c>
      <c r="B3900" s="214">
        <v>142667</v>
      </c>
      <c r="C3900" s="133" t="s">
        <v>201</v>
      </c>
      <c r="D3900" s="133" t="s">
        <v>5904</v>
      </c>
      <c r="E3900" s="133" t="s">
        <v>5912</v>
      </c>
      <c r="F3900" s="133" t="s">
        <v>5920</v>
      </c>
      <c r="G3900" s="133">
        <v>9</v>
      </c>
      <c r="H3900" s="133">
        <v>21</v>
      </c>
      <c r="I3900" s="20"/>
      <c r="J3900" s="20"/>
      <c r="K3900" s="20"/>
      <c r="L3900" s="20"/>
      <c r="M3900" s="20"/>
      <c r="N3900" s="20"/>
    </row>
    <row r="3901" spans="1:14" x14ac:dyDescent="0.35">
      <c r="A3901" s="214" t="s">
        <v>3089</v>
      </c>
      <c r="B3901" s="214">
        <v>143257</v>
      </c>
      <c r="C3901" s="133" t="s">
        <v>6222</v>
      </c>
      <c r="D3901" s="133" t="s">
        <v>5904</v>
      </c>
      <c r="E3901" s="133" t="s">
        <v>5912</v>
      </c>
      <c r="F3901" s="133" t="s">
        <v>5920</v>
      </c>
      <c r="G3901" s="133">
        <v>0</v>
      </c>
      <c r="H3901" s="133">
        <v>0</v>
      </c>
      <c r="I3901" s="20"/>
      <c r="J3901" s="20"/>
      <c r="K3901" s="20"/>
      <c r="L3901" s="20"/>
      <c r="M3901" s="20"/>
      <c r="N3901" s="20"/>
    </row>
    <row r="3902" spans="1:14" x14ac:dyDescent="0.35">
      <c r="A3902" s="214" t="s">
        <v>3089</v>
      </c>
      <c r="B3902" s="214">
        <v>144016</v>
      </c>
      <c r="C3902" s="133" t="s">
        <v>3167</v>
      </c>
      <c r="D3902" s="133" t="s">
        <v>5904</v>
      </c>
      <c r="E3902" s="133" t="s">
        <v>5906</v>
      </c>
      <c r="F3902" s="133" t="s">
        <v>5928</v>
      </c>
      <c r="G3902" s="133">
        <v>0</v>
      </c>
      <c r="H3902" s="133">
        <v>0</v>
      </c>
      <c r="I3902" s="20"/>
      <c r="J3902" s="20"/>
      <c r="K3902" s="20"/>
      <c r="L3902" s="20"/>
      <c r="M3902" s="20"/>
      <c r="N3902" s="20"/>
    </row>
    <row r="3903" spans="1:14" x14ac:dyDescent="0.35">
      <c r="A3903" s="214" t="s">
        <v>3089</v>
      </c>
      <c r="B3903" s="214">
        <v>144488</v>
      </c>
      <c r="C3903" s="133" t="s">
        <v>3168</v>
      </c>
      <c r="D3903" s="133" t="s">
        <v>5904</v>
      </c>
      <c r="E3903" s="133" t="s">
        <v>5907</v>
      </c>
      <c r="F3903" s="133" t="s">
        <v>5917</v>
      </c>
      <c r="G3903" s="133">
        <v>137</v>
      </c>
      <c r="H3903" s="133">
        <v>130</v>
      </c>
      <c r="I3903" s="20"/>
      <c r="J3903" s="20"/>
      <c r="K3903" s="20"/>
      <c r="L3903" s="20"/>
      <c r="M3903" s="20"/>
      <c r="N3903" s="20"/>
    </row>
    <row r="3904" spans="1:14" x14ac:dyDescent="0.35">
      <c r="A3904" s="214" t="s">
        <v>3089</v>
      </c>
      <c r="B3904" s="214">
        <v>144763</v>
      </c>
      <c r="C3904" s="133" t="s">
        <v>6625</v>
      </c>
      <c r="D3904" s="133" t="s">
        <v>5904</v>
      </c>
      <c r="E3904" s="133" t="s">
        <v>5906</v>
      </c>
      <c r="F3904" s="133" t="s">
        <v>5909</v>
      </c>
      <c r="G3904" s="133">
        <v>0</v>
      </c>
      <c r="H3904" s="133">
        <v>0</v>
      </c>
      <c r="I3904" s="20"/>
      <c r="J3904" s="20"/>
      <c r="K3904" s="20"/>
      <c r="L3904" s="20"/>
      <c r="M3904" s="20"/>
      <c r="N3904" s="20"/>
    </row>
    <row r="3905" spans="1:14" x14ac:dyDescent="0.35">
      <c r="A3905" s="214" t="s">
        <v>3089</v>
      </c>
      <c r="B3905" s="214">
        <v>144968</v>
      </c>
      <c r="C3905" s="133" t="s">
        <v>3169</v>
      </c>
      <c r="D3905" s="133" t="s">
        <v>5904</v>
      </c>
      <c r="E3905" s="133" t="s">
        <v>5907</v>
      </c>
      <c r="F3905" s="133" t="s">
        <v>5908</v>
      </c>
      <c r="G3905" s="133">
        <v>86</v>
      </c>
      <c r="H3905" s="133">
        <v>85</v>
      </c>
      <c r="I3905" s="20"/>
      <c r="J3905" s="20"/>
      <c r="K3905" s="20"/>
      <c r="L3905" s="20"/>
      <c r="M3905" s="20"/>
      <c r="N3905" s="20"/>
    </row>
    <row r="3906" spans="1:14" x14ac:dyDescent="0.35">
      <c r="A3906" s="214" t="s">
        <v>3089</v>
      </c>
      <c r="B3906" s="214">
        <v>145023</v>
      </c>
      <c r="C3906" s="133" t="s">
        <v>7180</v>
      </c>
      <c r="D3906" s="133" t="s">
        <v>5904</v>
      </c>
      <c r="E3906" s="133" t="s">
        <v>5902</v>
      </c>
      <c r="F3906" s="133" t="s">
        <v>5914</v>
      </c>
      <c r="G3906" s="133">
        <v>0</v>
      </c>
      <c r="H3906" s="133">
        <v>0</v>
      </c>
      <c r="I3906" s="20"/>
      <c r="J3906" s="20"/>
      <c r="K3906" s="20"/>
      <c r="L3906" s="20"/>
      <c r="M3906" s="20"/>
      <c r="N3906" s="20"/>
    </row>
    <row r="3907" spans="1:14" x14ac:dyDescent="0.35">
      <c r="A3907" s="214" t="s">
        <v>3089</v>
      </c>
      <c r="B3907" s="214">
        <v>145052</v>
      </c>
      <c r="C3907" s="133" t="s">
        <v>3170</v>
      </c>
      <c r="D3907" s="133" t="s">
        <v>5904</v>
      </c>
      <c r="E3907" s="133" t="s">
        <v>5907</v>
      </c>
      <c r="F3907" s="133" t="s">
        <v>5908</v>
      </c>
      <c r="G3907" s="133">
        <v>58</v>
      </c>
      <c r="H3907" s="133">
        <v>42</v>
      </c>
      <c r="I3907" s="20"/>
      <c r="J3907" s="20"/>
      <c r="K3907" s="20"/>
      <c r="L3907" s="20"/>
      <c r="M3907" s="20"/>
      <c r="N3907" s="20"/>
    </row>
    <row r="3908" spans="1:14" x14ac:dyDescent="0.35">
      <c r="A3908" s="214" t="s">
        <v>3089</v>
      </c>
      <c r="B3908" s="214">
        <v>145932</v>
      </c>
      <c r="C3908" s="133" t="s">
        <v>6223</v>
      </c>
      <c r="D3908" s="133" t="s">
        <v>5904</v>
      </c>
      <c r="E3908" s="133" t="s">
        <v>5902</v>
      </c>
      <c r="F3908" s="133" t="s">
        <v>5903</v>
      </c>
      <c r="G3908" s="133">
        <v>0</v>
      </c>
      <c r="H3908" s="133">
        <v>0</v>
      </c>
      <c r="I3908" s="20"/>
      <c r="J3908" s="20"/>
      <c r="K3908" s="20"/>
      <c r="L3908" s="20"/>
      <c r="M3908" s="20"/>
      <c r="N3908" s="20"/>
    </row>
    <row r="3909" spans="1:14" x14ac:dyDescent="0.35">
      <c r="A3909" s="214" t="s">
        <v>3089</v>
      </c>
      <c r="B3909" s="214">
        <v>145954</v>
      </c>
      <c r="C3909" s="133" t="s">
        <v>3111</v>
      </c>
      <c r="D3909" s="133" t="s">
        <v>5904</v>
      </c>
      <c r="E3909" s="133" t="s">
        <v>5907</v>
      </c>
      <c r="F3909" s="133" t="s">
        <v>5908</v>
      </c>
      <c r="G3909" s="133">
        <v>70</v>
      </c>
      <c r="H3909" s="133">
        <v>73</v>
      </c>
      <c r="I3909" s="20"/>
      <c r="J3909" s="20"/>
      <c r="K3909" s="20"/>
      <c r="L3909" s="20"/>
      <c r="M3909" s="20"/>
      <c r="N3909" s="20"/>
    </row>
    <row r="3910" spans="1:14" x14ac:dyDescent="0.35">
      <c r="A3910" s="214" t="s">
        <v>3089</v>
      </c>
      <c r="B3910" s="214">
        <v>146971</v>
      </c>
      <c r="C3910" s="133" t="s">
        <v>6627</v>
      </c>
      <c r="D3910" s="133" t="s">
        <v>5904</v>
      </c>
      <c r="E3910" s="133" t="s">
        <v>5902</v>
      </c>
      <c r="F3910" s="133" t="s">
        <v>5914</v>
      </c>
      <c r="G3910" s="133">
        <v>0</v>
      </c>
      <c r="H3910" s="133">
        <v>0</v>
      </c>
      <c r="I3910" s="20"/>
      <c r="J3910" s="20"/>
      <c r="K3910" s="20"/>
      <c r="L3910" s="20"/>
      <c r="M3910" s="20"/>
      <c r="N3910" s="20"/>
    </row>
    <row r="3911" spans="1:14" x14ac:dyDescent="0.35">
      <c r="A3911" s="214" t="s">
        <v>3089</v>
      </c>
      <c r="B3911" s="214">
        <v>147170</v>
      </c>
      <c r="C3911" s="133" t="s">
        <v>6628</v>
      </c>
      <c r="D3911" s="133" t="s">
        <v>5904</v>
      </c>
      <c r="E3911" s="133" t="s">
        <v>5902</v>
      </c>
      <c r="F3911" s="133" t="s">
        <v>5903</v>
      </c>
      <c r="G3911" s="133">
        <v>0</v>
      </c>
      <c r="H3911" s="133">
        <v>0</v>
      </c>
      <c r="I3911" s="20"/>
      <c r="J3911" s="20"/>
      <c r="K3911" s="20"/>
      <c r="L3911" s="20"/>
      <c r="M3911" s="20"/>
      <c r="N3911" s="20"/>
    </row>
    <row r="3912" spans="1:14" x14ac:dyDescent="0.35">
      <c r="A3912" s="214" t="s">
        <v>3089</v>
      </c>
      <c r="B3912" s="214">
        <v>147195</v>
      </c>
      <c r="C3912" s="133" t="s">
        <v>6626</v>
      </c>
      <c r="D3912" s="133" t="s">
        <v>5904</v>
      </c>
      <c r="E3912" s="133" t="s">
        <v>5906</v>
      </c>
      <c r="F3912" s="133" t="s">
        <v>5909</v>
      </c>
      <c r="G3912" s="133">
        <v>0</v>
      </c>
      <c r="H3912" s="133">
        <v>1</v>
      </c>
      <c r="I3912" s="20"/>
      <c r="J3912" s="20"/>
      <c r="K3912" s="20"/>
      <c r="L3912" s="20"/>
      <c r="M3912" s="20"/>
      <c r="N3912" s="20"/>
    </row>
    <row r="3913" spans="1:14" x14ac:dyDescent="0.35">
      <c r="A3913" s="214" t="s">
        <v>3089</v>
      </c>
      <c r="B3913" s="214">
        <v>147196</v>
      </c>
      <c r="C3913" s="133" t="s">
        <v>6630</v>
      </c>
      <c r="D3913" s="133" t="s">
        <v>5904</v>
      </c>
      <c r="E3913" s="133" t="s">
        <v>5906</v>
      </c>
      <c r="F3913" s="133" t="s">
        <v>5909</v>
      </c>
      <c r="G3913" s="133">
        <v>0</v>
      </c>
      <c r="H3913" s="133">
        <v>1</v>
      </c>
      <c r="I3913" s="20"/>
      <c r="J3913" s="20"/>
      <c r="K3913" s="20"/>
      <c r="L3913" s="20"/>
      <c r="M3913" s="20"/>
      <c r="N3913" s="20"/>
    </row>
    <row r="3914" spans="1:14" x14ac:dyDescent="0.35">
      <c r="A3914" s="214" t="s">
        <v>3089</v>
      </c>
      <c r="B3914" s="214">
        <v>147197</v>
      </c>
      <c r="C3914" s="133" t="s">
        <v>6624</v>
      </c>
      <c r="D3914" s="133" t="s">
        <v>5904</v>
      </c>
      <c r="E3914" s="133" t="s">
        <v>5906</v>
      </c>
      <c r="F3914" s="133" t="s">
        <v>5909</v>
      </c>
      <c r="G3914" s="133">
        <v>0</v>
      </c>
      <c r="H3914" s="133">
        <v>1</v>
      </c>
      <c r="I3914" s="20"/>
      <c r="J3914" s="20"/>
      <c r="K3914" s="20"/>
      <c r="L3914" s="20"/>
      <c r="M3914" s="20"/>
      <c r="N3914" s="20"/>
    </row>
    <row r="3915" spans="1:14" x14ac:dyDescent="0.35">
      <c r="A3915" s="214" t="s">
        <v>3089</v>
      </c>
      <c r="B3915" s="214">
        <v>147221</v>
      </c>
      <c r="C3915" s="133" t="s">
        <v>6629</v>
      </c>
      <c r="D3915" s="133" t="s">
        <v>5904</v>
      </c>
      <c r="E3915" s="133" t="s">
        <v>5902</v>
      </c>
      <c r="F3915" s="133" t="s">
        <v>5903</v>
      </c>
      <c r="G3915" s="133">
        <v>0</v>
      </c>
      <c r="H3915" s="133">
        <v>0</v>
      </c>
      <c r="I3915" s="20"/>
      <c r="J3915" s="20"/>
      <c r="K3915" s="20"/>
      <c r="L3915" s="20"/>
      <c r="M3915" s="20"/>
      <c r="N3915" s="20"/>
    </row>
    <row r="3916" spans="1:14" x14ac:dyDescent="0.35">
      <c r="A3916" s="214" t="s">
        <v>3089</v>
      </c>
      <c r="B3916" s="214">
        <v>147268</v>
      </c>
      <c r="C3916" s="133" t="s">
        <v>6631</v>
      </c>
      <c r="D3916" s="133" t="s">
        <v>5904</v>
      </c>
      <c r="E3916" s="133" t="s">
        <v>5907</v>
      </c>
      <c r="F3916" s="133" t="s">
        <v>5908</v>
      </c>
      <c r="G3916" s="133">
        <v>74</v>
      </c>
      <c r="H3916" s="133">
        <v>69</v>
      </c>
      <c r="I3916" s="20"/>
      <c r="J3916" s="20"/>
      <c r="K3916" s="20"/>
      <c r="L3916" s="20"/>
      <c r="M3916" s="20"/>
      <c r="N3916" s="20"/>
    </row>
    <row r="3917" spans="1:14" x14ac:dyDescent="0.35">
      <c r="A3917" s="214" t="s">
        <v>3089</v>
      </c>
      <c r="B3917" s="214">
        <v>147414</v>
      </c>
      <c r="C3917" s="133" t="s">
        <v>6622</v>
      </c>
      <c r="D3917" s="133" t="s">
        <v>5904</v>
      </c>
      <c r="E3917" s="133" t="s">
        <v>5912</v>
      </c>
      <c r="F3917" s="133" t="s">
        <v>5920</v>
      </c>
      <c r="G3917" s="133">
        <v>3</v>
      </c>
      <c r="H3917" s="133">
        <v>11</v>
      </c>
      <c r="I3917" s="20"/>
      <c r="J3917" s="20"/>
      <c r="K3917" s="20"/>
      <c r="L3917" s="20"/>
      <c r="M3917" s="20"/>
      <c r="N3917" s="20"/>
    </row>
    <row r="3918" spans="1:14" x14ac:dyDescent="0.35">
      <c r="A3918" s="214" t="s">
        <v>3089</v>
      </c>
      <c r="B3918" s="214">
        <v>147703</v>
      </c>
      <c r="C3918" s="133" t="s">
        <v>7181</v>
      </c>
      <c r="D3918" s="133" t="s">
        <v>5904</v>
      </c>
      <c r="E3918" s="133" t="s">
        <v>5902</v>
      </c>
      <c r="F3918" s="133" t="s">
        <v>5914</v>
      </c>
      <c r="G3918" s="133">
        <v>0</v>
      </c>
      <c r="H3918" s="133">
        <v>0</v>
      </c>
      <c r="I3918" s="20"/>
      <c r="J3918" s="20"/>
      <c r="K3918" s="20"/>
      <c r="L3918" s="20"/>
      <c r="M3918" s="20"/>
      <c r="N3918" s="20"/>
    </row>
    <row r="3919" spans="1:14" x14ac:dyDescent="0.35">
      <c r="A3919" s="214" t="s">
        <v>3089</v>
      </c>
      <c r="B3919" s="214">
        <v>148185</v>
      </c>
      <c r="C3919" s="133" t="s">
        <v>3115</v>
      </c>
      <c r="D3919" s="133" t="s">
        <v>5904</v>
      </c>
      <c r="E3919" s="133" t="s">
        <v>5907</v>
      </c>
      <c r="F3919" s="133" t="s">
        <v>5908</v>
      </c>
      <c r="G3919" s="133">
        <v>67</v>
      </c>
      <c r="H3919" s="133">
        <v>60</v>
      </c>
      <c r="I3919" s="20"/>
      <c r="J3919" s="20"/>
      <c r="K3919" s="20"/>
      <c r="L3919" s="20"/>
      <c r="M3919" s="20"/>
      <c r="N3919" s="20"/>
    </row>
    <row r="3920" spans="1:14" x14ac:dyDescent="0.35">
      <c r="A3920" s="214" t="s">
        <v>3089</v>
      </c>
      <c r="B3920" s="214">
        <v>148433</v>
      </c>
      <c r="C3920" s="133" t="s">
        <v>7182</v>
      </c>
      <c r="D3920" s="133" t="s">
        <v>5904</v>
      </c>
      <c r="E3920" s="133" t="s">
        <v>5907</v>
      </c>
      <c r="F3920" s="133" t="s">
        <v>5917</v>
      </c>
      <c r="G3920" s="133">
        <v>21</v>
      </c>
      <c r="H3920" s="133">
        <v>19</v>
      </c>
      <c r="I3920" s="20"/>
      <c r="J3920" s="20"/>
      <c r="K3920" s="20"/>
      <c r="L3920" s="20"/>
      <c r="M3920" s="20"/>
      <c r="N3920" s="20"/>
    </row>
    <row r="3921" spans="1:14" x14ac:dyDescent="0.35">
      <c r="A3921" s="214" t="s">
        <v>3171</v>
      </c>
      <c r="B3921" s="214">
        <v>104688</v>
      </c>
      <c r="C3921" s="133" t="s">
        <v>3172</v>
      </c>
      <c r="D3921" s="133" t="s">
        <v>5901</v>
      </c>
      <c r="E3921" s="133" t="s">
        <v>5907</v>
      </c>
      <c r="F3921" s="133" t="s">
        <v>5910</v>
      </c>
      <c r="G3921" s="133">
        <v>184</v>
      </c>
      <c r="H3921" s="133">
        <v>0</v>
      </c>
      <c r="I3921" s="20"/>
      <c r="J3921" s="20"/>
      <c r="K3921" s="20"/>
      <c r="L3921" s="20"/>
      <c r="M3921" s="20"/>
      <c r="N3921" s="20"/>
    </row>
    <row r="3922" spans="1:14" x14ac:dyDescent="0.35">
      <c r="A3922" s="214" t="s">
        <v>3171</v>
      </c>
      <c r="B3922" s="214">
        <v>104692</v>
      </c>
      <c r="C3922" s="133" t="s">
        <v>3173</v>
      </c>
      <c r="D3922" s="133" t="s">
        <v>5904</v>
      </c>
      <c r="E3922" s="133" t="s">
        <v>5907</v>
      </c>
      <c r="F3922" s="133" t="s">
        <v>5910</v>
      </c>
      <c r="G3922" s="133">
        <v>72</v>
      </c>
      <c r="H3922" s="133">
        <v>94</v>
      </c>
      <c r="I3922" s="20"/>
      <c r="J3922" s="20"/>
      <c r="K3922" s="20"/>
      <c r="L3922" s="20"/>
      <c r="M3922" s="20"/>
      <c r="N3922" s="20"/>
    </row>
    <row r="3923" spans="1:14" x14ac:dyDescent="0.35">
      <c r="A3923" s="214" t="s">
        <v>3171</v>
      </c>
      <c r="B3923" s="214">
        <v>104696</v>
      </c>
      <c r="C3923" s="133" t="s">
        <v>3174</v>
      </c>
      <c r="D3923" s="133" t="s">
        <v>5904</v>
      </c>
      <c r="E3923" s="133" t="s">
        <v>5907</v>
      </c>
      <c r="F3923" s="133" t="s">
        <v>5924</v>
      </c>
      <c r="G3923" s="133">
        <v>86</v>
      </c>
      <c r="H3923" s="133">
        <v>86</v>
      </c>
      <c r="I3923" s="20"/>
      <c r="J3923" s="20"/>
      <c r="K3923" s="20"/>
      <c r="L3923" s="20"/>
      <c r="M3923" s="20"/>
      <c r="N3923" s="20"/>
    </row>
    <row r="3924" spans="1:14" x14ac:dyDescent="0.35">
      <c r="A3924" s="214" t="s">
        <v>3171</v>
      </c>
      <c r="B3924" s="214">
        <v>104698</v>
      </c>
      <c r="C3924" s="133" t="s">
        <v>3175</v>
      </c>
      <c r="D3924" s="133" t="s">
        <v>5904</v>
      </c>
      <c r="E3924" s="133" t="s">
        <v>5907</v>
      </c>
      <c r="F3924" s="133" t="s">
        <v>5910</v>
      </c>
      <c r="G3924" s="133">
        <v>105</v>
      </c>
      <c r="H3924" s="133">
        <v>160</v>
      </c>
      <c r="I3924" s="20"/>
      <c r="J3924" s="20"/>
      <c r="K3924" s="20"/>
      <c r="L3924" s="20"/>
      <c r="M3924" s="20"/>
      <c r="N3924" s="20"/>
    </row>
    <row r="3925" spans="1:14" x14ac:dyDescent="0.35">
      <c r="A3925" s="214" t="s">
        <v>3171</v>
      </c>
      <c r="B3925" s="214">
        <v>104700</v>
      </c>
      <c r="C3925" s="133" t="s">
        <v>3176</v>
      </c>
      <c r="D3925" s="133" t="s">
        <v>5904</v>
      </c>
      <c r="E3925" s="133" t="s">
        <v>5907</v>
      </c>
      <c r="F3925" s="133" t="s">
        <v>5910</v>
      </c>
      <c r="G3925" s="133">
        <v>89</v>
      </c>
      <c r="H3925" s="133">
        <v>119</v>
      </c>
      <c r="I3925" s="20"/>
      <c r="J3925" s="20"/>
      <c r="K3925" s="20"/>
      <c r="L3925" s="20"/>
      <c r="M3925" s="20"/>
      <c r="N3925" s="20"/>
    </row>
    <row r="3926" spans="1:14" x14ac:dyDescent="0.35">
      <c r="A3926" s="214" t="s">
        <v>3171</v>
      </c>
      <c r="B3926" s="214">
        <v>104703</v>
      </c>
      <c r="C3926" s="133" t="s">
        <v>3177</v>
      </c>
      <c r="D3926" s="133" t="s">
        <v>5904</v>
      </c>
      <c r="E3926" s="133" t="s">
        <v>5907</v>
      </c>
      <c r="F3926" s="133" t="s">
        <v>5911</v>
      </c>
      <c r="G3926" s="133">
        <v>61</v>
      </c>
      <c r="H3926" s="133">
        <v>55</v>
      </c>
      <c r="I3926" s="20"/>
      <c r="J3926" s="20"/>
      <c r="K3926" s="20"/>
      <c r="L3926" s="20"/>
      <c r="M3926" s="20"/>
      <c r="N3926" s="20"/>
    </row>
    <row r="3927" spans="1:14" x14ac:dyDescent="0.35">
      <c r="A3927" s="214" t="s">
        <v>3171</v>
      </c>
      <c r="B3927" s="214">
        <v>104705</v>
      </c>
      <c r="C3927" s="133" t="s">
        <v>3178</v>
      </c>
      <c r="D3927" s="133" t="s">
        <v>5901</v>
      </c>
      <c r="E3927" s="133" t="s">
        <v>5907</v>
      </c>
      <c r="F3927" s="133" t="s">
        <v>5911</v>
      </c>
      <c r="G3927" s="133">
        <v>180</v>
      </c>
      <c r="H3927" s="133">
        <v>0</v>
      </c>
      <c r="I3927" s="20"/>
      <c r="J3927" s="20"/>
      <c r="K3927" s="20"/>
      <c r="L3927" s="20"/>
      <c r="M3927" s="20"/>
      <c r="N3927" s="20"/>
    </row>
    <row r="3928" spans="1:14" x14ac:dyDescent="0.35">
      <c r="A3928" s="214" t="s">
        <v>3171</v>
      </c>
      <c r="B3928" s="214">
        <v>104706</v>
      </c>
      <c r="C3928" s="133" t="s">
        <v>3179</v>
      </c>
      <c r="D3928" s="133" t="s">
        <v>5904</v>
      </c>
      <c r="E3928" s="133" t="s">
        <v>5907</v>
      </c>
      <c r="F3928" s="133" t="s">
        <v>5911</v>
      </c>
      <c r="G3928" s="133">
        <v>98</v>
      </c>
      <c r="H3928" s="133">
        <v>82</v>
      </c>
      <c r="I3928" s="20"/>
      <c r="J3928" s="20"/>
      <c r="K3928" s="20"/>
      <c r="L3928" s="20"/>
      <c r="M3928" s="20"/>
      <c r="N3928" s="20"/>
    </row>
    <row r="3929" spans="1:14" x14ac:dyDescent="0.35">
      <c r="A3929" s="214" t="s">
        <v>3171</v>
      </c>
      <c r="B3929" s="214">
        <v>104712</v>
      </c>
      <c r="C3929" s="133" t="s">
        <v>3180</v>
      </c>
      <c r="D3929" s="133" t="s">
        <v>5901</v>
      </c>
      <c r="E3929" s="133" t="s">
        <v>5907</v>
      </c>
      <c r="F3929" s="133" t="s">
        <v>5911</v>
      </c>
      <c r="G3929" s="133">
        <v>179</v>
      </c>
      <c r="H3929" s="133">
        <v>0</v>
      </c>
      <c r="I3929" s="20"/>
      <c r="J3929" s="20"/>
      <c r="K3929" s="20"/>
      <c r="L3929" s="20"/>
      <c r="M3929" s="20"/>
      <c r="N3929" s="20"/>
    </row>
    <row r="3930" spans="1:14" x14ac:dyDescent="0.35">
      <c r="A3930" s="214" t="s">
        <v>3171</v>
      </c>
      <c r="B3930" s="214">
        <v>104713</v>
      </c>
      <c r="C3930" s="133" t="s">
        <v>3181</v>
      </c>
      <c r="D3930" s="133" t="s">
        <v>5901</v>
      </c>
      <c r="E3930" s="133" t="s">
        <v>5907</v>
      </c>
      <c r="F3930" s="133" t="s">
        <v>5911</v>
      </c>
      <c r="G3930" s="133">
        <v>215</v>
      </c>
      <c r="H3930" s="133">
        <v>0</v>
      </c>
      <c r="I3930" s="20"/>
      <c r="J3930" s="20"/>
      <c r="K3930" s="20"/>
      <c r="L3930" s="20"/>
      <c r="M3930" s="20"/>
      <c r="N3930" s="20"/>
    </row>
    <row r="3931" spans="1:14" x14ac:dyDescent="0.35">
      <c r="A3931" s="214" t="s">
        <v>3171</v>
      </c>
      <c r="B3931" s="214">
        <v>104714</v>
      </c>
      <c r="C3931" s="133" t="s">
        <v>2918</v>
      </c>
      <c r="D3931" s="133" t="s">
        <v>5905</v>
      </c>
      <c r="E3931" s="133" t="s">
        <v>5907</v>
      </c>
      <c r="F3931" s="133" t="s">
        <v>5911</v>
      </c>
      <c r="G3931" s="133">
        <v>0</v>
      </c>
      <c r="H3931" s="133">
        <v>240</v>
      </c>
      <c r="I3931" s="20"/>
      <c r="J3931" s="20"/>
      <c r="K3931" s="20"/>
      <c r="L3931" s="20"/>
      <c r="M3931" s="20"/>
      <c r="N3931" s="20"/>
    </row>
    <row r="3932" spans="1:14" x14ac:dyDescent="0.35">
      <c r="A3932" s="214" t="s">
        <v>3171</v>
      </c>
      <c r="B3932" s="214">
        <v>104715</v>
      </c>
      <c r="C3932" s="133" t="s">
        <v>3182</v>
      </c>
      <c r="D3932" s="133" t="s">
        <v>5901</v>
      </c>
      <c r="E3932" s="133" t="s">
        <v>5907</v>
      </c>
      <c r="F3932" s="133" t="s">
        <v>5911</v>
      </c>
      <c r="G3932" s="133">
        <v>184</v>
      </c>
      <c r="H3932" s="133">
        <v>0</v>
      </c>
      <c r="I3932" s="20"/>
      <c r="J3932" s="20"/>
      <c r="K3932" s="20"/>
      <c r="L3932" s="20"/>
      <c r="M3932" s="20"/>
      <c r="N3932" s="20"/>
    </row>
    <row r="3933" spans="1:14" x14ac:dyDescent="0.35">
      <c r="A3933" s="214" t="s">
        <v>3171</v>
      </c>
      <c r="B3933" s="214">
        <v>104717</v>
      </c>
      <c r="C3933" s="133" t="s">
        <v>6632</v>
      </c>
      <c r="D3933" s="133" t="s">
        <v>5904</v>
      </c>
      <c r="E3933" s="133" t="s">
        <v>5907</v>
      </c>
      <c r="F3933" s="133" t="s">
        <v>5911</v>
      </c>
      <c r="G3933" s="133">
        <v>88</v>
      </c>
      <c r="H3933" s="133">
        <v>104</v>
      </c>
      <c r="I3933" s="20"/>
      <c r="J3933" s="20"/>
      <c r="K3933" s="20"/>
      <c r="L3933" s="20"/>
      <c r="M3933" s="20"/>
      <c r="N3933" s="20"/>
    </row>
    <row r="3934" spans="1:14" x14ac:dyDescent="0.35">
      <c r="A3934" s="214" t="s">
        <v>3171</v>
      </c>
      <c r="B3934" s="214">
        <v>104721</v>
      </c>
      <c r="C3934" s="133" t="s">
        <v>3183</v>
      </c>
      <c r="D3934" s="133" t="s">
        <v>5904</v>
      </c>
      <c r="E3934" s="133" t="s">
        <v>5907</v>
      </c>
      <c r="F3934" s="133" t="s">
        <v>5911</v>
      </c>
      <c r="G3934" s="133">
        <v>57</v>
      </c>
      <c r="H3934" s="133">
        <v>120</v>
      </c>
      <c r="I3934" s="20"/>
      <c r="J3934" s="20"/>
      <c r="K3934" s="20"/>
      <c r="L3934" s="20"/>
      <c r="M3934" s="20"/>
      <c r="N3934" s="20"/>
    </row>
    <row r="3935" spans="1:14" x14ac:dyDescent="0.35">
      <c r="A3935" s="214" t="s">
        <v>3171</v>
      </c>
      <c r="B3935" s="214">
        <v>104723</v>
      </c>
      <c r="C3935" s="133" t="s">
        <v>6633</v>
      </c>
      <c r="D3935" s="133" t="s">
        <v>5904</v>
      </c>
      <c r="E3935" s="133" t="s">
        <v>5902</v>
      </c>
      <c r="F3935" s="133" t="s">
        <v>5903</v>
      </c>
      <c r="G3935" s="133">
        <v>0</v>
      </c>
      <c r="H3935" s="133">
        <v>0</v>
      </c>
      <c r="I3935" s="20"/>
      <c r="J3935" s="20"/>
      <c r="K3935" s="20"/>
      <c r="L3935" s="20"/>
      <c r="M3935" s="20"/>
      <c r="N3935" s="20"/>
    </row>
    <row r="3936" spans="1:14" x14ac:dyDescent="0.35">
      <c r="A3936" s="214" t="s">
        <v>3171</v>
      </c>
      <c r="B3936" s="214">
        <v>104729</v>
      </c>
      <c r="C3936" s="133" t="s">
        <v>7183</v>
      </c>
      <c r="D3936" s="133" t="s">
        <v>5904</v>
      </c>
      <c r="E3936" s="133" t="s">
        <v>5902</v>
      </c>
      <c r="F3936" s="133" t="s">
        <v>5903</v>
      </c>
      <c r="G3936" s="133">
        <v>0</v>
      </c>
      <c r="H3936" s="133">
        <v>0</v>
      </c>
      <c r="I3936" s="20"/>
      <c r="J3936" s="20"/>
      <c r="K3936" s="20"/>
      <c r="L3936" s="20"/>
      <c r="M3936" s="20"/>
      <c r="N3936" s="20"/>
    </row>
    <row r="3937" spans="1:14" x14ac:dyDescent="0.35">
      <c r="A3937" s="214" t="s">
        <v>3171</v>
      </c>
      <c r="B3937" s="214">
        <v>104730</v>
      </c>
      <c r="C3937" s="133" t="s">
        <v>3184</v>
      </c>
      <c r="D3937" s="133" t="s">
        <v>5904</v>
      </c>
      <c r="E3937" s="133" t="s">
        <v>5902</v>
      </c>
      <c r="F3937" s="133" t="s">
        <v>5903</v>
      </c>
      <c r="G3937" s="133">
        <v>0</v>
      </c>
      <c r="H3937" s="133">
        <v>0</v>
      </c>
      <c r="I3937" s="20"/>
      <c r="J3937" s="20"/>
      <c r="K3937" s="20"/>
      <c r="L3937" s="20"/>
      <c r="M3937" s="20"/>
      <c r="N3937" s="20"/>
    </row>
    <row r="3938" spans="1:14" x14ac:dyDescent="0.35">
      <c r="A3938" s="214" t="s">
        <v>3171</v>
      </c>
      <c r="B3938" s="214">
        <v>104734</v>
      </c>
      <c r="C3938" s="133" t="s">
        <v>3185</v>
      </c>
      <c r="D3938" s="133" t="s">
        <v>5904</v>
      </c>
      <c r="E3938" s="133" t="s">
        <v>5923</v>
      </c>
      <c r="F3938" s="133" t="s">
        <v>5923</v>
      </c>
      <c r="G3938" s="133">
        <v>0</v>
      </c>
      <c r="H3938" s="133">
        <v>1</v>
      </c>
      <c r="I3938" s="20"/>
      <c r="J3938" s="20"/>
      <c r="K3938" s="20"/>
      <c r="L3938" s="20"/>
      <c r="M3938" s="20"/>
      <c r="N3938" s="20"/>
    </row>
    <row r="3939" spans="1:14" x14ac:dyDescent="0.35">
      <c r="A3939" s="214" t="s">
        <v>3171</v>
      </c>
      <c r="B3939" s="214">
        <v>104735</v>
      </c>
      <c r="C3939" s="133" t="s">
        <v>3186</v>
      </c>
      <c r="D3939" s="133" t="s">
        <v>5904</v>
      </c>
      <c r="E3939" s="133" t="s">
        <v>5923</v>
      </c>
      <c r="F3939" s="133" t="s">
        <v>5923</v>
      </c>
      <c r="G3939" s="133">
        <v>1</v>
      </c>
      <c r="H3939" s="133">
        <v>4</v>
      </c>
      <c r="I3939" s="20"/>
      <c r="J3939" s="20"/>
      <c r="K3939" s="20"/>
      <c r="L3939" s="20"/>
      <c r="M3939" s="20"/>
      <c r="N3939" s="20"/>
    </row>
    <row r="3940" spans="1:14" x14ac:dyDescent="0.35">
      <c r="A3940" s="214" t="s">
        <v>3171</v>
      </c>
      <c r="B3940" s="214">
        <v>104736</v>
      </c>
      <c r="C3940" s="133" t="s">
        <v>3187</v>
      </c>
      <c r="D3940" s="133" t="s">
        <v>5904</v>
      </c>
      <c r="E3940" s="133" t="s">
        <v>5912</v>
      </c>
      <c r="F3940" s="133" t="s">
        <v>5915</v>
      </c>
      <c r="G3940" s="133">
        <v>2</v>
      </c>
      <c r="H3940" s="133">
        <v>37</v>
      </c>
      <c r="I3940" s="20"/>
      <c r="J3940" s="20"/>
      <c r="K3940" s="20"/>
      <c r="L3940" s="20"/>
      <c r="M3940" s="20"/>
      <c r="N3940" s="20"/>
    </row>
    <row r="3941" spans="1:14" x14ac:dyDescent="0.35">
      <c r="A3941" s="214" t="s">
        <v>3171</v>
      </c>
      <c r="B3941" s="214">
        <v>104739</v>
      </c>
      <c r="C3941" s="133" t="s">
        <v>3188</v>
      </c>
      <c r="D3941" s="133" t="s">
        <v>5905</v>
      </c>
      <c r="E3941" s="133" t="s">
        <v>5912</v>
      </c>
      <c r="F3941" s="133" t="s">
        <v>5915</v>
      </c>
      <c r="G3941" s="133">
        <v>0</v>
      </c>
      <c r="H3941" s="133">
        <v>8</v>
      </c>
      <c r="I3941" s="20"/>
      <c r="J3941" s="20"/>
      <c r="K3941" s="20"/>
      <c r="L3941" s="20"/>
      <c r="M3941" s="20"/>
      <c r="N3941" s="20"/>
    </row>
    <row r="3942" spans="1:14" x14ac:dyDescent="0.35">
      <c r="A3942" s="214" t="s">
        <v>3171</v>
      </c>
      <c r="B3942" s="214">
        <v>104742</v>
      </c>
      <c r="C3942" s="133" t="s">
        <v>3189</v>
      </c>
      <c r="D3942" s="133" t="s">
        <v>5905</v>
      </c>
      <c r="E3942" s="133" t="s">
        <v>5912</v>
      </c>
      <c r="F3942" s="133" t="s">
        <v>5915</v>
      </c>
      <c r="G3942" s="133">
        <v>0</v>
      </c>
      <c r="H3942" s="133">
        <v>9</v>
      </c>
      <c r="I3942" s="20"/>
      <c r="J3942" s="20"/>
      <c r="K3942" s="20"/>
      <c r="L3942" s="20"/>
      <c r="M3942" s="20"/>
      <c r="N3942" s="20"/>
    </row>
    <row r="3943" spans="1:14" x14ac:dyDescent="0.35">
      <c r="A3943" s="214" t="s">
        <v>3171</v>
      </c>
      <c r="B3943" s="214">
        <v>104744</v>
      </c>
      <c r="C3943" s="133" t="s">
        <v>3190</v>
      </c>
      <c r="D3943" s="133" t="s">
        <v>5905</v>
      </c>
      <c r="E3943" s="133" t="s">
        <v>5912</v>
      </c>
      <c r="F3943" s="133" t="s">
        <v>5915</v>
      </c>
      <c r="G3943" s="133">
        <v>0</v>
      </c>
      <c r="H3943" s="133">
        <v>0</v>
      </c>
      <c r="I3943" s="20"/>
      <c r="J3943" s="20"/>
      <c r="K3943" s="20"/>
      <c r="L3943" s="20"/>
      <c r="M3943" s="20"/>
      <c r="N3943" s="20"/>
    </row>
    <row r="3944" spans="1:14" x14ac:dyDescent="0.35">
      <c r="A3944" s="214" t="s">
        <v>3171</v>
      </c>
      <c r="B3944" s="214">
        <v>104748</v>
      </c>
      <c r="C3944" s="133" t="s">
        <v>3191</v>
      </c>
      <c r="D3944" s="133" t="s">
        <v>5904</v>
      </c>
      <c r="E3944" s="133" t="s">
        <v>5912</v>
      </c>
      <c r="F3944" s="133" t="s">
        <v>5915</v>
      </c>
      <c r="G3944" s="133">
        <v>7</v>
      </c>
      <c r="H3944" s="133">
        <v>10</v>
      </c>
      <c r="I3944" s="20"/>
      <c r="J3944" s="20"/>
      <c r="K3944" s="20"/>
      <c r="L3944" s="20"/>
      <c r="M3944" s="20"/>
      <c r="N3944" s="20"/>
    </row>
    <row r="3945" spans="1:14" x14ac:dyDescent="0.35">
      <c r="A3945" s="214" t="s">
        <v>3171</v>
      </c>
      <c r="B3945" s="214">
        <v>104749</v>
      </c>
      <c r="C3945" s="133" t="s">
        <v>3192</v>
      </c>
      <c r="D3945" s="133" t="s">
        <v>5904</v>
      </c>
      <c r="E3945" s="133" t="s">
        <v>5912</v>
      </c>
      <c r="F3945" s="133" t="s">
        <v>5915</v>
      </c>
      <c r="G3945" s="133">
        <v>6</v>
      </c>
      <c r="H3945" s="133">
        <v>14</v>
      </c>
      <c r="I3945" s="20"/>
      <c r="J3945" s="20"/>
      <c r="K3945" s="20"/>
      <c r="L3945" s="20"/>
      <c r="M3945" s="20"/>
      <c r="N3945" s="20"/>
    </row>
    <row r="3946" spans="1:14" x14ac:dyDescent="0.35">
      <c r="A3946" s="214" t="s">
        <v>3171</v>
      </c>
      <c r="B3946" s="214">
        <v>104750</v>
      </c>
      <c r="C3946" s="133" t="s">
        <v>3193</v>
      </c>
      <c r="D3946" s="133" t="s">
        <v>5904</v>
      </c>
      <c r="E3946" s="133" t="s">
        <v>5912</v>
      </c>
      <c r="F3946" s="133" t="s">
        <v>5915</v>
      </c>
      <c r="G3946" s="133">
        <v>0</v>
      </c>
      <c r="H3946" s="133">
        <v>0</v>
      </c>
      <c r="I3946" s="20"/>
      <c r="J3946" s="20"/>
      <c r="K3946" s="20"/>
      <c r="L3946" s="20"/>
      <c r="M3946" s="20"/>
      <c r="N3946" s="20"/>
    </row>
    <row r="3947" spans="1:14" x14ac:dyDescent="0.35">
      <c r="A3947" s="214" t="s">
        <v>3171</v>
      </c>
      <c r="B3947" s="214">
        <v>104751</v>
      </c>
      <c r="C3947" s="133" t="s">
        <v>3194</v>
      </c>
      <c r="D3947" s="133" t="s">
        <v>5904</v>
      </c>
      <c r="E3947" s="133" t="s">
        <v>5912</v>
      </c>
      <c r="F3947" s="133" t="s">
        <v>5915</v>
      </c>
      <c r="G3947" s="133">
        <v>0</v>
      </c>
      <c r="H3947" s="133">
        <v>0</v>
      </c>
      <c r="I3947" s="20"/>
      <c r="J3947" s="20"/>
      <c r="K3947" s="20"/>
      <c r="L3947" s="20"/>
      <c r="M3947" s="20"/>
      <c r="N3947" s="20"/>
    </row>
    <row r="3948" spans="1:14" x14ac:dyDescent="0.35">
      <c r="A3948" s="214" t="s">
        <v>3171</v>
      </c>
      <c r="B3948" s="214">
        <v>130961</v>
      </c>
      <c r="C3948" s="133" t="s">
        <v>3195</v>
      </c>
      <c r="D3948" s="133" t="s">
        <v>5904</v>
      </c>
      <c r="E3948" s="133" t="s">
        <v>5912</v>
      </c>
      <c r="F3948" s="133" t="s">
        <v>5915</v>
      </c>
      <c r="G3948" s="133">
        <v>2</v>
      </c>
      <c r="H3948" s="133">
        <v>9</v>
      </c>
      <c r="I3948" s="20"/>
      <c r="J3948" s="20"/>
      <c r="K3948" s="20"/>
      <c r="L3948" s="20"/>
      <c r="M3948" s="20"/>
      <c r="N3948" s="20"/>
    </row>
    <row r="3949" spans="1:14" x14ac:dyDescent="0.35">
      <c r="A3949" s="214" t="s">
        <v>3171</v>
      </c>
      <c r="B3949" s="214">
        <v>131065</v>
      </c>
      <c r="C3949" s="133" t="s">
        <v>3196</v>
      </c>
      <c r="D3949" s="133" t="s">
        <v>5904</v>
      </c>
      <c r="E3949" s="133" t="s">
        <v>5907</v>
      </c>
      <c r="F3949" s="133" t="s">
        <v>5908</v>
      </c>
      <c r="G3949" s="133">
        <v>107</v>
      </c>
      <c r="H3949" s="133">
        <v>121</v>
      </c>
      <c r="I3949" s="20"/>
      <c r="J3949" s="20"/>
      <c r="K3949" s="20"/>
      <c r="L3949" s="20"/>
      <c r="M3949" s="20"/>
      <c r="N3949" s="20"/>
    </row>
    <row r="3950" spans="1:14" x14ac:dyDescent="0.35">
      <c r="A3950" s="214" t="s">
        <v>3171</v>
      </c>
      <c r="B3950" s="214">
        <v>132119</v>
      </c>
      <c r="C3950" s="133" t="s">
        <v>3197</v>
      </c>
      <c r="D3950" s="133" t="s">
        <v>5904</v>
      </c>
      <c r="E3950" s="133" t="s">
        <v>5902</v>
      </c>
      <c r="F3950" s="133" t="s">
        <v>5903</v>
      </c>
      <c r="G3950" s="133">
        <v>0</v>
      </c>
      <c r="H3950" s="133">
        <v>0</v>
      </c>
      <c r="I3950" s="20"/>
      <c r="J3950" s="20"/>
      <c r="K3950" s="20"/>
      <c r="L3950" s="20"/>
      <c r="M3950" s="20"/>
      <c r="N3950" s="20"/>
    </row>
    <row r="3951" spans="1:14" x14ac:dyDescent="0.35">
      <c r="A3951" s="214" t="s">
        <v>3171</v>
      </c>
      <c r="B3951" s="214">
        <v>133262</v>
      </c>
      <c r="C3951" s="133" t="s">
        <v>2007</v>
      </c>
      <c r="D3951" s="133" t="s">
        <v>5904</v>
      </c>
      <c r="E3951" s="133" t="s">
        <v>5902</v>
      </c>
      <c r="F3951" s="133" t="s">
        <v>5914</v>
      </c>
      <c r="G3951" s="133">
        <v>0</v>
      </c>
      <c r="H3951" s="133">
        <v>0</v>
      </c>
      <c r="I3951" s="20"/>
      <c r="J3951" s="20"/>
      <c r="K3951" s="20"/>
      <c r="L3951" s="20"/>
      <c r="M3951" s="20"/>
      <c r="N3951" s="20"/>
    </row>
    <row r="3952" spans="1:14" x14ac:dyDescent="0.35">
      <c r="A3952" s="214" t="s">
        <v>3171</v>
      </c>
      <c r="B3952" s="214">
        <v>133309</v>
      </c>
      <c r="C3952" s="133" t="s">
        <v>3198</v>
      </c>
      <c r="D3952" s="133" t="s">
        <v>5904</v>
      </c>
      <c r="E3952" s="133" t="s">
        <v>5902</v>
      </c>
      <c r="F3952" s="133" t="s">
        <v>5914</v>
      </c>
      <c r="G3952" s="133">
        <v>0</v>
      </c>
      <c r="H3952" s="133">
        <v>0</v>
      </c>
      <c r="I3952" s="20"/>
      <c r="J3952" s="20"/>
      <c r="K3952" s="20"/>
      <c r="L3952" s="20"/>
      <c r="M3952" s="20"/>
      <c r="N3952" s="20"/>
    </row>
    <row r="3953" spans="1:14" x14ac:dyDescent="0.35">
      <c r="A3953" s="214" t="s">
        <v>3171</v>
      </c>
      <c r="B3953" s="214">
        <v>133421</v>
      </c>
      <c r="C3953" s="133" t="s">
        <v>3199</v>
      </c>
      <c r="D3953" s="133" t="s">
        <v>5904</v>
      </c>
      <c r="E3953" s="133" t="s">
        <v>5912</v>
      </c>
      <c r="F3953" s="133" t="s">
        <v>5915</v>
      </c>
      <c r="G3953" s="133">
        <v>0</v>
      </c>
      <c r="H3953" s="133">
        <v>5</v>
      </c>
      <c r="I3953" s="20"/>
      <c r="J3953" s="20"/>
      <c r="K3953" s="20"/>
      <c r="L3953" s="20"/>
      <c r="M3953" s="20"/>
      <c r="N3953" s="20"/>
    </row>
    <row r="3954" spans="1:14" x14ac:dyDescent="0.35">
      <c r="A3954" s="214" t="s">
        <v>3171</v>
      </c>
      <c r="B3954" s="214">
        <v>133441</v>
      </c>
      <c r="C3954" s="133" t="s">
        <v>3200</v>
      </c>
      <c r="D3954" s="133" t="s">
        <v>5904</v>
      </c>
      <c r="E3954" s="133" t="s">
        <v>5912</v>
      </c>
      <c r="F3954" s="133" t="s">
        <v>5915</v>
      </c>
      <c r="G3954" s="133">
        <v>9</v>
      </c>
      <c r="H3954" s="133">
        <v>19</v>
      </c>
      <c r="I3954" s="20"/>
      <c r="J3954" s="20"/>
      <c r="K3954" s="20"/>
      <c r="L3954" s="20"/>
      <c r="M3954" s="20"/>
      <c r="N3954" s="20"/>
    </row>
    <row r="3955" spans="1:14" x14ac:dyDescent="0.35">
      <c r="A3955" s="214" t="s">
        <v>3171</v>
      </c>
      <c r="B3955" s="214">
        <v>134658</v>
      </c>
      <c r="C3955" s="133" t="s">
        <v>3201</v>
      </c>
      <c r="D3955" s="133" t="s">
        <v>5904</v>
      </c>
      <c r="E3955" s="133" t="s">
        <v>5912</v>
      </c>
      <c r="F3955" s="133" t="s">
        <v>5915</v>
      </c>
      <c r="G3955" s="133">
        <v>9</v>
      </c>
      <c r="H3955" s="133">
        <v>15</v>
      </c>
      <c r="I3955" s="20"/>
      <c r="J3955" s="20"/>
      <c r="K3955" s="20"/>
      <c r="L3955" s="20"/>
      <c r="M3955" s="20"/>
      <c r="N3955" s="20"/>
    </row>
    <row r="3956" spans="1:14" x14ac:dyDescent="0.35">
      <c r="A3956" s="214" t="s">
        <v>3171</v>
      </c>
      <c r="B3956" s="214">
        <v>135174</v>
      </c>
      <c r="C3956" s="133" t="s">
        <v>3202</v>
      </c>
      <c r="D3956" s="133" t="s">
        <v>5901</v>
      </c>
      <c r="E3956" s="133" t="s">
        <v>5907</v>
      </c>
      <c r="F3956" s="133" t="s">
        <v>5908</v>
      </c>
      <c r="G3956" s="133">
        <v>157</v>
      </c>
      <c r="H3956" s="133">
        <v>0</v>
      </c>
      <c r="I3956" s="20"/>
      <c r="J3956" s="20"/>
      <c r="K3956" s="20"/>
      <c r="L3956" s="20"/>
      <c r="M3956" s="20"/>
      <c r="N3956" s="20"/>
    </row>
    <row r="3957" spans="1:14" x14ac:dyDescent="0.35">
      <c r="A3957" s="214" t="s">
        <v>3171</v>
      </c>
      <c r="B3957" s="214">
        <v>135656</v>
      </c>
      <c r="C3957" s="133" t="s">
        <v>3203</v>
      </c>
      <c r="D3957" s="133" t="s">
        <v>5904</v>
      </c>
      <c r="E3957" s="133" t="s">
        <v>5906</v>
      </c>
      <c r="F3957" s="133" t="s">
        <v>5906</v>
      </c>
      <c r="G3957" s="133">
        <v>0</v>
      </c>
      <c r="H3957" s="133">
        <v>1</v>
      </c>
      <c r="I3957" s="20"/>
      <c r="J3957" s="20"/>
      <c r="K3957" s="20"/>
      <c r="L3957" s="20"/>
      <c r="M3957" s="20"/>
      <c r="N3957" s="20"/>
    </row>
    <row r="3958" spans="1:14" x14ac:dyDescent="0.35">
      <c r="A3958" s="214" t="s">
        <v>3171</v>
      </c>
      <c r="B3958" s="214">
        <v>136119</v>
      </c>
      <c r="C3958" s="133" t="s">
        <v>3204</v>
      </c>
      <c r="D3958" s="133" t="s">
        <v>5904</v>
      </c>
      <c r="E3958" s="133" t="s">
        <v>5907</v>
      </c>
      <c r="F3958" s="133" t="s">
        <v>5908</v>
      </c>
      <c r="G3958" s="133">
        <v>65</v>
      </c>
      <c r="H3958" s="133">
        <v>76</v>
      </c>
      <c r="I3958" s="20"/>
      <c r="J3958" s="20"/>
      <c r="K3958" s="20"/>
      <c r="L3958" s="20"/>
      <c r="M3958" s="20"/>
      <c r="N3958" s="20"/>
    </row>
    <row r="3959" spans="1:14" x14ac:dyDescent="0.35">
      <c r="A3959" s="214" t="s">
        <v>3171</v>
      </c>
      <c r="B3959" s="214">
        <v>136409</v>
      </c>
      <c r="C3959" s="133" t="s">
        <v>3205</v>
      </c>
      <c r="D3959" s="133" t="s">
        <v>5905</v>
      </c>
      <c r="E3959" s="133" t="s">
        <v>5907</v>
      </c>
      <c r="F3959" s="133" t="s">
        <v>5908</v>
      </c>
      <c r="G3959" s="133">
        <v>0</v>
      </c>
      <c r="H3959" s="133">
        <v>75</v>
      </c>
      <c r="I3959" s="20"/>
      <c r="J3959" s="20"/>
      <c r="K3959" s="20"/>
      <c r="L3959" s="20"/>
      <c r="M3959" s="20"/>
      <c r="N3959" s="20"/>
    </row>
    <row r="3960" spans="1:14" x14ac:dyDescent="0.35">
      <c r="A3960" s="214" t="s">
        <v>3171</v>
      </c>
      <c r="B3960" s="214">
        <v>136735</v>
      </c>
      <c r="C3960" s="133" t="s">
        <v>3206</v>
      </c>
      <c r="D3960" s="133" t="s">
        <v>5904</v>
      </c>
      <c r="E3960" s="133" t="s">
        <v>5907</v>
      </c>
      <c r="F3960" s="133" t="s">
        <v>5917</v>
      </c>
      <c r="G3960" s="133">
        <v>87</v>
      </c>
      <c r="H3960" s="133">
        <v>88</v>
      </c>
      <c r="I3960" s="20"/>
      <c r="J3960" s="20"/>
      <c r="K3960" s="20"/>
      <c r="L3960" s="20"/>
      <c r="M3960" s="20"/>
      <c r="N3960" s="20"/>
    </row>
    <row r="3961" spans="1:14" x14ac:dyDescent="0.35">
      <c r="A3961" s="214" t="s">
        <v>3171</v>
      </c>
      <c r="B3961" s="214">
        <v>137675</v>
      </c>
      <c r="C3961" s="133" t="s">
        <v>3207</v>
      </c>
      <c r="D3961" s="133" t="s">
        <v>5904</v>
      </c>
      <c r="E3961" s="133" t="s">
        <v>5907</v>
      </c>
      <c r="F3961" s="133" t="s">
        <v>5908</v>
      </c>
      <c r="G3961" s="133">
        <v>61</v>
      </c>
      <c r="H3961" s="133">
        <v>69</v>
      </c>
      <c r="I3961" s="20"/>
      <c r="J3961" s="20"/>
      <c r="K3961" s="20"/>
      <c r="L3961" s="20"/>
      <c r="M3961" s="20"/>
      <c r="N3961" s="20"/>
    </row>
    <row r="3962" spans="1:14" x14ac:dyDescent="0.35">
      <c r="A3962" s="214" t="s">
        <v>3171</v>
      </c>
      <c r="B3962" s="214">
        <v>137916</v>
      </c>
      <c r="C3962" s="133" t="s">
        <v>3208</v>
      </c>
      <c r="D3962" s="133" t="s">
        <v>5904</v>
      </c>
      <c r="E3962" s="133" t="s">
        <v>5907</v>
      </c>
      <c r="F3962" s="133" t="s">
        <v>5917</v>
      </c>
      <c r="G3962" s="133">
        <v>101</v>
      </c>
      <c r="H3962" s="133">
        <v>79</v>
      </c>
      <c r="I3962" s="20"/>
      <c r="J3962" s="20"/>
      <c r="K3962" s="20"/>
      <c r="L3962" s="20"/>
      <c r="M3962" s="20"/>
      <c r="N3962" s="20"/>
    </row>
    <row r="3963" spans="1:14" x14ac:dyDescent="0.35">
      <c r="A3963" s="214" t="s">
        <v>3171</v>
      </c>
      <c r="B3963" s="214">
        <v>138183</v>
      </c>
      <c r="C3963" s="133" t="s">
        <v>3209</v>
      </c>
      <c r="D3963" s="133" t="s">
        <v>5901</v>
      </c>
      <c r="E3963" s="133" t="s">
        <v>5907</v>
      </c>
      <c r="F3963" s="133" t="s">
        <v>5917</v>
      </c>
      <c r="G3963" s="133">
        <v>150</v>
      </c>
      <c r="H3963" s="133">
        <v>0</v>
      </c>
      <c r="I3963" s="20"/>
      <c r="J3963" s="20"/>
      <c r="K3963" s="20"/>
      <c r="L3963" s="20"/>
      <c r="M3963" s="20"/>
      <c r="N3963" s="20"/>
    </row>
    <row r="3964" spans="1:14" x14ac:dyDescent="0.35">
      <c r="A3964" s="214" t="s">
        <v>3171</v>
      </c>
      <c r="B3964" s="214">
        <v>138379</v>
      </c>
      <c r="C3964" s="133" t="s">
        <v>3210</v>
      </c>
      <c r="D3964" s="133" t="s">
        <v>5904</v>
      </c>
      <c r="E3964" s="133" t="s">
        <v>5906</v>
      </c>
      <c r="F3964" s="133" t="s">
        <v>5909</v>
      </c>
      <c r="G3964" s="133">
        <v>0</v>
      </c>
      <c r="H3964" s="133">
        <v>0</v>
      </c>
      <c r="I3964" s="20"/>
      <c r="J3964" s="20"/>
      <c r="K3964" s="20"/>
      <c r="L3964" s="20"/>
      <c r="M3964" s="20"/>
      <c r="N3964" s="20"/>
    </row>
    <row r="3965" spans="1:14" x14ac:dyDescent="0.35">
      <c r="A3965" s="214" t="s">
        <v>3171</v>
      </c>
      <c r="B3965" s="214">
        <v>138463</v>
      </c>
      <c r="C3965" s="133" t="s">
        <v>3211</v>
      </c>
      <c r="D3965" s="133" t="s">
        <v>5905</v>
      </c>
      <c r="E3965" s="133" t="s">
        <v>5907</v>
      </c>
      <c r="F3965" s="133" t="s">
        <v>5917</v>
      </c>
      <c r="G3965" s="133">
        <v>0</v>
      </c>
      <c r="H3965" s="133">
        <v>213</v>
      </c>
      <c r="I3965" s="20"/>
      <c r="J3965" s="20"/>
      <c r="K3965" s="20"/>
      <c r="L3965" s="20"/>
      <c r="M3965" s="20"/>
      <c r="N3965" s="20"/>
    </row>
    <row r="3966" spans="1:14" x14ac:dyDescent="0.35">
      <c r="A3966" s="214" t="s">
        <v>3171</v>
      </c>
      <c r="B3966" s="214">
        <v>138696</v>
      </c>
      <c r="C3966" s="133" t="s">
        <v>3212</v>
      </c>
      <c r="D3966" s="133" t="s">
        <v>5905</v>
      </c>
      <c r="E3966" s="133" t="s">
        <v>5907</v>
      </c>
      <c r="F3966" s="133" t="s">
        <v>5917</v>
      </c>
      <c r="G3966" s="133">
        <v>0</v>
      </c>
      <c r="H3966" s="133">
        <v>183</v>
      </c>
      <c r="I3966" s="20"/>
      <c r="J3966" s="20"/>
      <c r="K3966" s="20"/>
      <c r="L3966" s="20"/>
      <c r="M3966" s="20"/>
      <c r="N3966" s="20"/>
    </row>
    <row r="3967" spans="1:14" x14ac:dyDescent="0.35">
      <c r="A3967" s="214" t="s">
        <v>3171</v>
      </c>
      <c r="B3967" s="214">
        <v>138787</v>
      </c>
      <c r="C3967" s="133" t="s">
        <v>3213</v>
      </c>
      <c r="D3967" s="133" t="s">
        <v>5904</v>
      </c>
      <c r="E3967" s="133" t="s">
        <v>5907</v>
      </c>
      <c r="F3967" s="133" t="s">
        <v>5908</v>
      </c>
      <c r="G3967" s="133">
        <v>80</v>
      </c>
      <c r="H3967" s="133">
        <v>110</v>
      </c>
      <c r="I3967" s="20"/>
      <c r="J3967" s="20"/>
      <c r="K3967" s="20"/>
      <c r="L3967" s="20"/>
      <c r="M3967" s="20"/>
      <c r="N3967" s="20"/>
    </row>
    <row r="3968" spans="1:14" x14ac:dyDescent="0.35">
      <c r="A3968" s="214" t="s">
        <v>3171</v>
      </c>
      <c r="B3968" s="214">
        <v>138850</v>
      </c>
      <c r="C3968" s="133" t="s">
        <v>3214</v>
      </c>
      <c r="D3968" s="133" t="s">
        <v>5905</v>
      </c>
      <c r="E3968" s="133" t="s">
        <v>5907</v>
      </c>
      <c r="F3968" s="133" t="s">
        <v>5917</v>
      </c>
      <c r="G3968" s="133">
        <v>0</v>
      </c>
      <c r="H3968" s="133">
        <v>169</v>
      </c>
      <c r="I3968" s="20"/>
      <c r="J3968" s="20"/>
      <c r="K3968" s="20"/>
      <c r="L3968" s="20"/>
      <c r="M3968" s="20"/>
      <c r="N3968" s="20"/>
    </row>
    <row r="3969" spans="1:14" x14ac:dyDescent="0.35">
      <c r="A3969" s="214" t="s">
        <v>3171</v>
      </c>
      <c r="B3969" s="214">
        <v>138878</v>
      </c>
      <c r="C3969" s="133" t="s">
        <v>7184</v>
      </c>
      <c r="D3969" s="133" t="s">
        <v>5904</v>
      </c>
      <c r="E3969" s="133" t="s">
        <v>5902</v>
      </c>
      <c r="F3969" s="133" t="s">
        <v>5903</v>
      </c>
      <c r="G3969" s="133">
        <v>0</v>
      </c>
      <c r="H3969" s="133">
        <v>0</v>
      </c>
      <c r="I3969" s="20"/>
      <c r="J3969" s="20"/>
      <c r="K3969" s="20"/>
      <c r="L3969" s="20"/>
      <c r="M3969" s="20"/>
      <c r="N3969" s="20"/>
    </row>
    <row r="3970" spans="1:14" x14ac:dyDescent="0.35">
      <c r="A3970" s="214" t="s">
        <v>3171</v>
      </c>
      <c r="B3970" s="214">
        <v>139114</v>
      </c>
      <c r="C3970" s="133" t="s">
        <v>3215</v>
      </c>
      <c r="D3970" s="133" t="s">
        <v>5904</v>
      </c>
      <c r="E3970" s="133" t="s">
        <v>5906</v>
      </c>
      <c r="F3970" s="133" t="s">
        <v>5909</v>
      </c>
      <c r="G3970" s="133">
        <v>0</v>
      </c>
      <c r="H3970" s="133">
        <v>0</v>
      </c>
      <c r="I3970" s="20"/>
      <c r="J3970" s="20"/>
      <c r="K3970" s="20"/>
      <c r="L3970" s="20"/>
      <c r="M3970" s="20"/>
      <c r="N3970" s="20"/>
    </row>
    <row r="3971" spans="1:14" x14ac:dyDescent="0.35">
      <c r="A3971" s="214" t="s">
        <v>3171</v>
      </c>
      <c r="B3971" s="214">
        <v>139588</v>
      </c>
      <c r="C3971" s="133" t="s">
        <v>3216</v>
      </c>
      <c r="D3971" s="133" t="s">
        <v>5904</v>
      </c>
      <c r="E3971" s="133" t="s">
        <v>5907</v>
      </c>
      <c r="F3971" s="133" t="s">
        <v>5926</v>
      </c>
      <c r="G3971" s="133">
        <v>0</v>
      </c>
      <c r="H3971" s="133">
        <v>0</v>
      </c>
      <c r="I3971" s="20"/>
      <c r="J3971" s="20"/>
      <c r="K3971" s="20"/>
      <c r="L3971" s="20"/>
      <c r="M3971" s="20"/>
      <c r="N3971" s="20"/>
    </row>
    <row r="3972" spans="1:14" x14ac:dyDescent="0.35">
      <c r="A3972" s="214" t="s">
        <v>3171</v>
      </c>
      <c r="B3972" s="214">
        <v>139589</v>
      </c>
      <c r="C3972" s="133" t="s">
        <v>3217</v>
      </c>
      <c r="D3972" s="133" t="s">
        <v>5904</v>
      </c>
      <c r="E3972" s="133" t="s">
        <v>5907</v>
      </c>
      <c r="F3972" s="133" t="s">
        <v>5930</v>
      </c>
      <c r="G3972" s="133">
        <v>0</v>
      </c>
      <c r="H3972" s="133">
        <v>0</v>
      </c>
      <c r="I3972" s="20"/>
      <c r="J3972" s="20"/>
      <c r="K3972" s="20"/>
      <c r="L3972" s="20"/>
      <c r="M3972" s="20"/>
      <c r="N3972" s="20"/>
    </row>
    <row r="3973" spans="1:14" x14ac:dyDescent="0.35">
      <c r="A3973" s="214" t="s">
        <v>3171</v>
      </c>
      <c r="B3973" s="214">
        <v>139686</v>
      </c>
      <c r="C3973" s="133" t="s">
        <v>3218</v>
      </c>
      <c r="D3973" s="133" t="s">
        <v>5904</v>
      </c>
      <c r="E3973" s="133" t="s">
        <v>5907</v>
      </c>
      <c r="F3973" s="133" t="s">
        <v>5908</v>
      </c>
      <c r="G3973" s="133">
        <v>54</v>
      </c>
      <c r="H3973" s="133">
        <v>92</v>
      </c>
      <c r="I3973" s="20"/>
      <c r="J3973" s="20"/>
      <c r="K3973" s="20"/>
      <c r="L3973" s="20"/>
      <c r="M3973" s="20"/>
      <c r="N3973" s="20"/>
    </row>
    <row r="3974" spans="1:14" x14ac:dyDescent="0.35">
      <c r="A3974" s="214" t="s">
        <v>3171</v>
      </c>
      <c r="B3974" s="214">
        <v>142891</v>
      </c>
      <c r="C3974" s="133" t="s">
        <v>3219</v>
      </c>
      <c r="D3974" s="133" t="s">
        <v>5904</v>
      </c>
      <c r="E3974" s="133" t="s">
        <v>5907</v>
      </c>
      <c r="F3974" s="133" t="s">
        <v>5922</v>
      </c>
      <c r="G3974" s="133">
        <v>0</v>
      </c>
      <c r="H3974" s="133">
        <v>0</v>
      </c>
      <c r="I3974" s="20"/>
      <c r="J3974" s="20"/>
      <c r="K3974" s="20"/>
      <c r="L3974" s="20"/>
      <c r="M3974" s="20"/>
      <c r="N3974" s="20"/>
    </row>
    <row r="3975" spans="1:14" x14ac:dyDescent="0.35">
      <c r="A3975" s="214" t="s">
        <v>3171</v>
      </c>
      <c r="B3975" s="214">
        <v>143746</v>
      </c>
      <c r="C3975" s="133" t="s">
        <v>6224</v>
      </c>
      <c r="D3975" s="133" t="s">
        <v>5904</v>
      </c>
      <c r="E3975" s="133" t="s">
        <v>5906</v>
      </c>
      <c r="F3975" s="133" t="s">
        <v>5909</v>
      </c>
      <c r="G3975" s="133">
        <v>0</v>
      </c>
      <c r="H3975" s="133">
        <v>0</v>
      </c>
      <c r="I3975" s="20"/>
      <c r="J3975" s="20"/>
      <c r="K3975" s="20"/>
      <c r="L3975" s="20"/>
      <c r="M3975" s="20"/>
      <c r="N3975" s="20"/>
    </row>
    <row r="3976" spans="1:14" x14ac:dyDescent="0.35">
      <c r="A3976" s="214" t="s">
        <v>3171</v>
      </c>
      <c r="B3976" s="214">
        <v>143912</v>
      </c>
      <c r="C3976" s="133" t="s">
        <v>7185</v>
      </c>
      <c r="D3976" s="133" t="s">
        <v>5904</v>
      </c>
      <c r="E3976" s="133" t="s">
        <v>5902</v>
      </c>
      <c r="F3976" s="133" t="s">
        <v>5903</v>
      </c>
      <c r="G3976" s="133">
        <v>0</v>
      </c>
      <c r="H3976" s="133">
        <v>0</v>
      </c>
      <c r="I3976" s="20"/>
      <c r="J3976" s="20"/>
      <c r="K3976" s="20"/>
      <c r="L3976" s="20"/>
      <c r="M3976" s="20"/>
      <c r="N3976" s="20"/>
    </row>
    <row r="3977" spans="1:14" x14ac:dyDescent="0.35">
      <c r="A3977" s="214" t="s">
        <v>3171</v>
      </c>
      <c r="B3977" s="214">
        <v>144370</v>
      </c>
      <c r="C3977" s="133" t="s">
        <v>7186</v>
      </c>
      <c r="D3977" s="133" t="s">
        <v>5904</v>
      </c>
      <c r="E3977" s="133" t="s">
        <v>5902</v>
      </c>
      <c r="F3977" s="133" t="s">
        <v>5903</v>
      </c>
      <c r="G3977" s="133">
        <v>0</v>
      </c>
      <c r="H3977" s="133">
        <v>0</v>
      </c>
      <c r="I3977" s="20"/>
      <c r="J3977" s="20"/>
      <c r="K3977" s="20"/>
      <c r="L3977" s="20"/>
      <c r="M3977" s="20"/>
      <c r="N3977" s="20"/>
    </row>
    <row r="3978" spans="1:14" x14ac:dyDescent="0.35">
      <c r="A3978" s="214" t="s">
        <v>3171</v>
      </c>
      <c r="B3978" s="214">
        <v>144493</v>
      </c>
      <c r="C3978" s="133" t="s">
        <v>3220</v>
      </c>
      <c r="D3978" s="133" t="s">
        <v>5904</v>
      </c>
      <c r="E3978" s="133" t="s">
        <v>5907</v>
      </c>
      <c r="F3978" s="133" t="s">
        <v>5908</v>
      </c>
      <c r="G3978" s="133">
        <v>70</v>
      </c>
      <c r="H3978" s="133">
        <v>110</v>
      </c>
      <c r="I3978" s="20"/>
      <c r="J3978" s="20"/>
      <c r="K3978" s="20"/>
      <c r="L3978" s="20"/>
      <c r="M3978" s="20"/>
      <c r="N3978" s="20"/>
    </row>
    <row r="3979" spans="1:14" x14ac:dyDescent="0.35">
      <c r="A3979" s="214" t="s">
        <v>3171</v>
      </c>
      <c r="B3979" s="214">
        <v>145182</v>
      </c>
      <c r="C3979" s="133" t="s">
        <v>7187</v>
      </c>
      <c r="D3979" s="133" t="s">
        <v>5904</v>
      </c>
      <c r="E3979" s="133" t="s">
        <v>5902</v>
      </c>
      <c r="F3979" s="133" t="s">
        <v>5914</v>
      </c>
      <c r="G3979" s="133">
        <v>0</v>
      </c>
      <c r="H3979" s="133">
        <v>0</v>
      </c>
      <c r="I3979" s="20"/>
      <c r="J3979" s="20"/>
      <c r="K3979" s="20"/>
      <c r="L3979" s="20"/>
      <c r="M3979" s="20"/>
      <c r="N3979" s="20"/>
    </row>
    <row r="3980" spans="1:14" x14ac:dyDescent="0.35">
      <c r="A3980" s="214" t="s">
        <v>3171</v>
      </c>
      <c r="B3980" s="214">
        <v>145463</v>
      </c>
      <c r="C3980" s="133" t="s">
        <v>6225</v>
      </c>
      <c r="D3980" s="133" t="s">
        <v>5904</v>
      </c>
      <c r="E3980" s="133" t="s">
        <v>5902</v>
      </c>
      <c r="F3980" s="133" t="s">
        <v>5903</v>
      </c>
      <c r="G3980" s="133">
        <v>0</v>
      </c>
      <c r="H3980" s="133">
        <v>0</v>
      </c>
      <c r="I3980" s="20"/>
      <c r="J3980" s="20"/>
      <c r="K3980" s="20"/>
      <c r="L3980" s="20"/>
      <c r="M3980" s="20"/>
      <c r="N3980" s="20"/>
    </row>
    <row r="3981" spans="1:14" x14ac:dyDescent="0.35">
      <c r="A3981" s="214" t="s">
        <v>3171</v>
      </c>
      <c r="B3981" s="214">
        <v>147477</v>
      </c>
      <c r="C3981" s="133" t="s">
        <v>7188</v>
      </c>
      <c r="D3981" s="133" t="s">
        <v>5904</v>
      </c>
      <c r="E3981" s="133" t="s">
        <v>5907</v>
      </c>
      <c r="F3981" s="133" t="s">
        <v>5922</v>
      </c>
      <c r="G3981" s="133">
        <v>0</v>
      </c>
      <c r="H3981" s="133">
        <v>0</v>
      </c>
      <c r="I3981" s="20"/>
      <c r="J3981" s="20"/>
      <c r="K3981" s="20"/>
      <c r="L3981" s="20"/>
      <c r="M3981" s="20"/>
      <c r="N3981" s="20"/>
    </row>
    <row r="3982" spans="1:14" x14ac:dyDescent="0.35">
      <c r="A3982" s="214" t="s">
        <v>3171</v>
      </c>
      <c r="B3982" s="214">
        <v>148226</v>
      </c>
      <c r="C3982" s="133" t="s">
        <v>7189</v>
      </c>
      <c r="D3982" s="133" t="s">
        <v>5901</v>
      </c>
      <c r="E3982" s="133" t="s">
        <v>5907</v>
      </c>
      <c r="F3982" s="133" t="s">
        <v>5908</v>
      </c>
      <c r="G3982" s="133">
        <v>125</v>
      </c>
      <c r="H3982" s="133">
        <v>142</v>
      </c>
      <c r="I3982" s="20"/>
      <c r="J3982" s="20"/>
      <c r="K3982" s="20"/>
      <c r="L3982" s="20"/>
      <c r="M3982" s="20"/>
      <c r="N3982" s="20"/>
    </row>
    <row r="3983" spans="1:14" x14ac:dyDescent="0.35">
      <c r="A3983" s="214" t="s">
        <v>3222</v>
      </c>
      <c r="B3983" s="214">
        <v>109686</v>
      </c>
      <c r="C3983" s="133" t="s">
        <v>3223</v>
      </c>
      <c r="D3983" s="133" t="s">
        <v>5904</v>
      </c>
      <c r="E3983" s="133" t="s">
        <v>5907</v>
      </c>
      <c r="F3983" s="133" t="s">
        <v>5924</v>
      </c>
      <c r="G3983" s="133">
        <v>120</v>
      </c>
      <c r="H3983" s="133">
        <v>85</v>
      </c>
      <c r="I3983" s="20"/>
      <c r="J3983" s="20"/>
      <c r="K3983" s="20"/>
      <c r="L3983" s="20"/>
      <c r="M3983" s="20"/>
      <c r="N3983" s="20"/>
    </row>
    <row r="3984" spans="1:14" x14ac:dyDescent="0.35">
      <c r="A3984" s="214" t="s">
        <v>3222</v>
      </c>
      <c r="B3984" s="214">
        <v>109707</v>
      </c>
      <c r="C3984" s="133" t="s">
        <v>3224</v>
      </c>
      <c r="D3984" s="133" t="s">
        <v>5904</v>
      </c>
      <c r="E3984" s="133" t="s">
        <v>5907</v>
      </c>
      <c r="F3984" s="133" t="s">
        <v>5924</v>
      </c>
      <c r="G3984" s="133">
        <v>76</v>
      </c>
      <c r="H3984" s="133">
        <v>87</v>
      </c>
      <c r="I3984" s="20"/>
      <c r="J3984" s="20"/>
      <c r="K3984" s="20"/>
      <c r="L3984" s="20"/>
      <c r="M3984" s="20"/>
      <c r="N3984" s="20"/>
    </row>
    <row r="3985" spans="1:14" x14ac:dyDescent="0.35">
      <c r="A3985" s="214" t="s">
        <v>3222</v>
      </c>
      <c r="B3985" s="214">
        <v>109709</v>
      </c>
      <c r="C3985" s="133" t="s">
        <v>3225</v>
      </c>
      <c r="D3985" s="133" t="s">
        <v>5904</v>
      </c>
      <c r="E3985" s="133" t="s">
        <v>5907</v>
      </c>
      <c r="F3985" s="133" t="s">
        <v>5924</v>
      </c>
      <c r="G3985" s="133">
        <v>98</v>
      </c>
      <c r="H3985" s="133">
        <v>89</v>
      </c>
      <c r="I3985" s="20"/>
      <c r="J3985" s="20"/>
      <c r="K3985" s="20"/>
      <c r="L3985" s="20"/>
      <c r="M3985" s="20"/>
      <c r="N3985" s="20"/>
    </row>
    <row r="3986" spans="1:14" x14ac:dyDescent="0.35">
      <c r="A3986" s="214" t="s">
        <v>3222</v>
      </c>
      <c r="B3986" s="214">
        <v>109713</v>
      </c>
      <c r="C3986" s="133" t="s">
        <v>3226</v>
      </c>
      <c r="D3986" s="133" t="s">
        <v>5904</v>
      </c>
      <c r="E3986" s="133" t="s">
        <v>5907</v>
      </c>
      <c r="F3986" s="133" t="s">
        <v>5924</v>
      </c>
      <c r="G3986" s="133">
        <v>98</v>
      </c>
      <c r="H3986" s="133">
        <v>97</v>
      </c>
      <c r="I3986" s="20"/>
      <c r="J3986" s="20"/>
      <c r="K3986" s="20"/>
      <c r="L3986" s="20"/>
      <c r="M3986" s="20"/>
      <c r="N3986" s="20"/>
    </row>
    <row r="3987" spans="1:14" x14ac:dyDescent="0.35">
      <c r="A3987" s="214" t="s">
        <v>3222</v>
      </c>
      <c r="B3987" s="214">
        <v>109726</v>
      </c>
      <c r="C3987" s="133" t="s">
        <v>3227</v>
      </c>
      <c r="D3987" s="133" t="s">
        <v>5904</v>
      </c>
      <c r="E3987" s="133" t="s">
        <v>5902</v>
      </c>
      <c r="F3987" s="133" t="s">
        <v>5903</v>
      </c>
      <c r="G3987" s="133">
        <v>0</v>
      </c>
      <c r="H3987" s="133">
        <v>0</v>
      </c>
      <c r="I3987" s="20"/>
      <c r="J3987" s="20"/>
      <c r="K3987" s="20"/>
      <c r="L3987" s="20"/>
      <c r="M3987" s="20"/>
      <c r="N3987" s="20"/>
    </row>
    <row r="3988" spans="1:14" x14ac:dyDescent="0.35">
      <c r="A3988" s="214" t="s">
        <v>3222</v>
      </c>
      <c r="B3988" s="214">
        <v>109743</v>
      </c>
      <c r="C3988" s="133" t="s">
        <v>3228</v>
      </c>
      <c r="D3988" s="133" t="s">
        <v>5904</v>
      </c>
      <c r="E3988" s="133" t="s">
        <v>5912</v>
      </c>
      <c r="F3988" s="133" t="s">
        <v>5915</v>
      </c>
      <c r="G3988" s="133">
        <v>5</v>
      </c>
      <c r="H3988" s="133">
        <v>9</v>
      </c>
      <c r="I3988" s="20"/>
      <c r="J3988" s="20"/>
      <c r="K3988" s="20"/>
      <c r="L3988" s="20"/>
      <c r="M3988" s="20"/>
      <c r="N3988" s="20"/>
    </row>
    <row r="3989" spans="1:14" x14ac:dyDescent="0.35">
      <c r="A3989" s="214" t="s">
        <v>3222</v>
      </c>
      <c r="B3989" s="214">
        <v>109744</v>
      </c>
      <c r="C3989" s="133" t="s">
        <v>3229</v>
      </c>
      <c r="D3989" s="133" t="s">
        <v>5904</v>
      </c>
      <c r="E3989" s="133" t="s">
        <v>5912</v>
      </c>
      <c r="F3989" s="133" t="s">
        <v>5915</v>
      </c>
      <c r="G3989" s="133">
        <v>6</v>
      </c>
      <c r="H3989" s="133">
        <v>18</v>
      </c>
      <c r="I3989" s="20"/>
      <c r="J3989" s="20"/>
      <c r="K3989" s="20"/>
      <c r="L3989" s="20"/>
      <c r="M3989" s="20"/>
      <c r="N3989" s="20"/>
    </row>
    <row r="3990" spans="1:14" x14ac:dyDescent="0.35">
      <c r="A3990" s="214" t="s">
        <v>3222</v>
      </c>
      <c r="B3990" s="214">
        <v>109745</v>
      </c>
      <c r="C3990" s="133" t="s">
        <v>3230</v>
      </c>
      <c r="D3990" s="133" t="s">
        <v>5904</v>
      </c>
      <c r="E3990" s="133" t="s">
        <v>5912</v>
      </c>
      <c r="F3990" s="133" t="s">
        <v>5915</v>
      </c>
      <c r="G3990" s="133">
        <v>2</v>
      </c>
      <c r="H3990" s="133">
        <v>5</v>
      </c>
      <c r="I3990" s="20"/>
      <c r="J3990" s="20"/>
      <c r="K3990" s="20"/>
      <c r="L3990" s="20"/>
      <c r="M3990" s="20"/>
      <c r="N3990" s="20"/>
    </row>
    <row r="3991" spans="1:14" x14ac:dyDescent="0.35">
      <c r="A3991" s="214" t="s">
        <v>3222</v>
      </c>
      <c r="B3991" s="214">
        <v>130331</v>
      </c>
      <c r="C3991" s="133" t="s">
        <v>3231</v>
      </c>
      <c r="D3991" s="133" t="s">
        <v>5904</v>
      </c>
      <c r="E3991" s="133" t="s">
        <v>5902</v>
      </c>
      <c r="F3991" s="133" t="s">
        <v>5903</v>
      </c>
      <c r="G3991" s="133">
        <v>0</v>
      </c>
      <c r="H3991" s="133">
        <v>0</v>
      </c>
      <c r="I3991" s="20"/>
      <c r="J3991" s="20"/>
      <c r="K3991" s="20"/>
      <c r="L3991" s="20"/>
      <c r="M3991" s="20"/>
      <c r="N3991" s="20"/>
    </row>
    <row r="3992" spans="1:14" x14ac:dyDescent="0.35">
      <c r="A3992" s="214" t="s">
        <v>3222</v>
      </c>
      <c r="B3992" s="214">
        <v>131825</v>
      </c>
      <c r="C3992" s="133" t="s">
        <v>6636</v>
      </c>
      <c r="D3992" s="133" t="s">
        <v>5904</v>
      </c>
      <c r="E3992" s="133" t="s">
        <v>5902</v>
      </c>
      <c r="F3992" s="133" t="s">
        <v>5903</v>
      </c>
      <c r="G3992" s="133">
        <v>0</v>
      </c>
      <c r="H3992" s="133">
        <v>0</v>
      </c>
      <c r="I3992" s="20"/>
      <c r="J3992" s="20"/>
      <c r="K3992" s="20"/>
      <c r="L3992" s="20"/>
      <c r="M3992" s="20"/>
      <c r="N3992" s="20"/>
    </row>
    <row r="3993" spans="1:14" x14ac:dyDescent="0.35">
      <c r="A3993" s="214" t="s">
        <v>3222</v>
      </c>
      <c r="B3993" s="214">
        <v>134289</v>
      </c>
      <c r="C3993" s="133" t="s">
        <v>7190</v>
      </c>
      <c r="D3993" s="133" t="s">
        <v>5904</v>
      </c>
      <c r="E3993" s="133" t="s">
        <v>5902</v>
      </c>
      <c r="F3993" s="133" t="s">
        <v>5903</v>
      </c>
      <c r="G3993" s="133">
        <v>0</v>
      </c>
      <c r="H3993" s="133">
        <v>0</v>
      </c>
      <c r="I3993" s="20"/>
      <c r="J3993" s="20"/>
      <c r="K3993" s="20"/>
      <c r="L3993" s="20"/>
      <c r="M3993" s="20"/>
      <c r="N3993" s="20"/>
    </row>
    <row r="3994" spans="1:14" x14ac:dyDescent="0.35">
      <c r="A3994" s="214" t="s">
        <v>3222</v>
      </c>
      <c r="B3994" s="214">
        <v>134525</v>
      </c>
      <c r="C3994" s="133" t="s">
        <v>3232</v>
      </c>
      <c r="D3994" s="133" t="s">
        <v>5904</v>
      </c>
      <c r="E3994" s="133" t="s">
        <v>5906</v>
      </c>
      <c r="F3994" s="133" t="s">
        <v>5906</v>
      </c>
      <c r="G3994" s="133">
        <v>0</v>
      </c>
      <c r="H3994" s="133">
        <v>0</v>
      </c>
      <c r="I3994" s="20"/>
      <c r="J3994" s="20"/>
      <c r="K3994" s="20"/>
      <c r="L3994" s="20"/>
      <c r="M3994" s="20"/>
      <c r="N3994" s="20"/>
    </row>
    <row r="3995" spans="1:14" x14ac:dyDescent="0.35">
      <c r="A3995" s="214" t="s">
        <v>3222</v>
      </c>
      <c r="B3995" s="214">
        <v>134805</v>
      </c>
      <c r="C3995" s="133" t="s">
        <v>6635</v>
      </c>
      <c r="D3995" s="133" t="s">
        <v>5905</v>
      </c>
      <c r="E3995" s="133" t="s">
        <v>5902</v>
      </c>
      <c r="F3995" s="133" t="s">
        <v>5903</v>
      </c>
      <c r="G3995" s="133">
        <v>0</v>
      </c>
      <c r="H3995" s="133">
        <v>0</v>
      </c>
      <c r="I3995" s="20"/>
      <c r="J3995" s="20"/>
      <c r="K3995" s="20"/>
      <c r="L3995" s="20"/>
      <c r="M3995" s="20"/>
      <c r="N3995" s="20"/>
    </row>
    <row r="3996" spans="1:14" x14ac:dyDescent="0.35">
      <c r="A3996" s="214" t="s">
        <v>3222</v>
      </c>
      <c r="B3996" s="214">
        <v>134807</v>
      </c>
      <c r="C3996" s="133" t="s">
        <v>3233</v>
      </c>
      <c r="D3996" s="133" t="s">
        <v>5901</v>
      </c>
      <c r="E3996" s="133" t="s">
        <v>5902</v>
      </c>
      <c r="F3996" s="133" t="s">
        <v>5903</v>
      </c>
      <c r="G3996" s="133">
        <v>0</v>
      </c>
      <c r="H3996" s="133">
        <v>0</v>
      </c>
      <c r="I3996" s="20"/>
      <c r="J3996" s="20"/>
      <c r="K3996" s="20"/>
      <c r="L3996" s="20"/>
      <c r="M3996" s="20"/>
      <c r="N3996" s="20"/>
    </row>
    <row r="3997" spans="1:14" x14ac:dyDescent="0.35">
      <c r="A3997" s="214" t="s">
        <v>3222</v>
      </c>
      <c r="B3997" s="214">
        <v>135337</v>
      </c>
      <c r="C3997" s="133" t="s">
        <v>3234</v>
      </c>
      <c r="D3997" s="133" t="s">
        <v>5904</v>
      </c>
      <c r="E3997" s="133" t="s">
        <v>5907</v>
      </c>
      <c r="F3997" s="133" t="s">
        <v>5908</v>
      </c>
      <c r="G3997" s="133">
        <v>148</v>
      </c>
      <c r="H3997" s="133">
        <v>150</v>
      </c>
      <c r="I3997" s="20"/>
      <c r="J3997" s="20"/>
      <c r="K3997" s="20"/>
      <c r="L3997" s="20"/>
      <c r="M3997" s="20"/>
      <c r="N3997" s="20"/>
    </row>
    <row r="3998" spans="1:14" x14ac:dyDescent="0.35">
      <c r="A3998" s="214" t="s">
        <v>3222</v>
      </c>
      <c r="B3998" s="214">
        <v>135338</v>
      </c>
      <c r="C3998" s="133" t="s">
        <v>3235</v>
      </c>
      <c r="D3998" s="133" t="s">
        <v>5904</v>
      </c>
      <c r="E3998" s="133" t="s">
        <v>5907</v>
      </c>
      <c r="F3998" s="133" t="s">
        <v>5908</v>
      </c>
      <c r="G3998" s="133">
        <v>135</v>
      </c>
      <c r="H3998" s="133">
        <v>135</v>
      </c>
      <c r="I3998" s="20"/>
      <c r="J3998" s="20"/>
      <c r="K3998" s="20"/>
      <c r="L3998" s="20"/>
      <c r="M3998" s="20"/>
      <c r="N3998" s="20"/>
    </row>
    <row r="3999" spans="1:14" x14ac:dyDescent="0.35">
      <c r="A3999" s="214" t="s">
        <v>3222</v>
      </c>
      <c r="B3999" s="214">
        <v>135539</v>
      </c>
      <c r="C3999" s="133" t="s">
        <v>3236</v>
      </c>
      <c r="D3999" s="133" t="s">
        <v>5904</v>
      </c>
      <c r="E3999" s="133" t="s">
        <v>5902</v>
      </c>
      <c r="F3999" s="133" t="s">
        <v>5903</v>
      </c>
      <c r="G3999" s="133">
        <v>0</v>
      </c>
      <c r="H3999" s="133">
        <v>0</v>
      </c>
      <c r="I3999" s="20"/>
      <c r="J3999" s="20"/>
      <c r="K3999" s="20"/>
      <c r="L3999" s="20"/>
      <c r="M3999" s="20"/>
      <c r="N3999" s="20"/>
    </row>
    <row r="4000" spans="1:14" x14ac:dyDescent="0.35">
      <c r="A4000" s="214" t="s">
        <v>3222</v>
      </c>
      <c r="B4000" s="214">
        <v>135699</v>
      </c>
      <c r="C4000" s="133" t="s">
        <v>6634</v>
      </c>
      <c r="D4000" s="133" t="s">
        <v>5904</v>
      </c>
      <c r="E4000" s="133" t="s">
        <v>5902</v>
      </c>
      <c r="F4000" s="133" t="s">
        <v>5903</v>
      </c>
      <c r="G4000" s="133">
        <v>0</v>
      </c>
      <c r="H4000" s="133">
        <v>0</v>
      </c>
      <c r="I4000" s="20"/>
      <c r="J4000" s="20"/>
      <c r="K4000" s="20"/>
      <c r="L4000" s="20"/>
      <c r="M4000" s="20"/>
      <c r="N4000" s="20"/>
    </row>
    <row r="4001" spans="1:14" x14ac:dyDescent="0.35">
      <c r="A4001" s="214" t="s">
        <v>3222</v>
      </c>
      <c r="B4001" s="214">
        <v>136319</v>
      </c>
      <c r="C4001" s="133" t="s">
        <v>3237</v>
      </c>
      <c r="D4001" s="133" t="s">
        <v>5904</v>
      </c>
      <c r="E4001" s="133" t="s">
        <v>5907</v>
      </c>
      <c r="F4001" s="133" t="s">
        <v>5917</v>
      </c>
      <c r="G4001" s="133">
        <v>122</v>
      </c>
      <c r="H4001" s="133">
        <v>104</v>
      </c>
      <c r="I4001" s="20"/>
      <c r="J4001" s="20"/>
      <c r="K4001" s="20"/>
      <c r="L4001" s="20"/>
      <c r="M4001" s="20"/>
      <c r="N4001" s="20"/>
    </row>
    <row r="4002" spans="1:14" x14ac:dyDescent="0.35">
      <c r="A4002" s="214" t="s">
        <v>3222</v>
      </c>
      <c r="B4002" s="214">
        <v>136651</v>
      </c>
      <c r="C4002" s="133" t="s">
        <v>3238</v>
      </c>
      <c r="D4002" s="133" t="s">
        <v>5905</v>
      </c>
      <c r="E4002" s="133" t="s">
        <v>5907</v>
      </c>
      <c r="F4002" s="133" t="s">
        <v>5917</v>
      </c>
      <c r="G4002" s="133">
        <v>0</v>
      </c>
      <c r="H4002" s="133">
        <v>239</v>
      </c>
      <c r="I4002" s="20"/>
      <c r="J4002" s="20"/>
      <c r="K4002" s="20"/>
      <c r="L4002" s="20"/>
      <c r="M4002" s="20"/>
      <c r="N4002" s="20"/>
    </row>
    <row r="4003" spans="1:14" x14ac:dyDescent="0.35">
      <c r="A4003" s="214" t="s">
        <v>3222</v>
      </c>
      <c r="B4003" s="214">
        <v>137679</v>
      </c>
      <c r="C4003" s="133" t="s">
        <v>3239</v>
      </c>
      <c r="D4003" s="133" t="s">
        <v>5904</v>
      </c>
      <c r="E4003" s="133" t="s">
        <v>5907</v>
      </c>
      <c r="F4003" s="133" t="s">
        <v>5917</v>
      </c>
      <c r="G4003" s="133">
        <v>136</v>
      </c>
      <c r="H4003" s="133">
        <v>158</v>
      </c>
      <c r="I4003" s="20"/>
      <c r="J4003" s="20"/>
      <c r="K4003" s="20"/>
      <c r="L4003" s="20"/>
      <c r="M4003" s="20"/>
      <c r="N4003" s="20"/>
    </row>
    <row r="4004" spans="1:14" x14ac:dyDescent="0.35">
      <c r="A4004" s="214" t="s">
        <v>3222</v>
      </c>
      <c r="B4004" s="214">
        <v>142310</v>
      </c>
      <c r="C4004" s="133" t="s">
        <v>3240</v>
      </c>
      <c r="D4004" s="133" t="s">
        <v>5904</v>
      </c>
      <c r="E4004" s="133" t="s">
        <v>5907</v>
      </c>
      <c r="F4004" s="133" t="s">
        <v>5917</v>
      </c>
      <c r="G4004" s="133">
        <v>158</v>
      </c>
      <c r="H4004" s="133">
        <v>130</v>
      </c>
      <c r="I4004" s="20"/>
      <c r="J4004" s="20"/>
      <c r="K4004" s="20"/>
      <c r="L4004" s="20"/>
      <c r="M4004" s="20"/>
      <c r="N4004" s="20"/>
    </row>
    <row r="4005" spans="1:14" x14ac:dyDescent="0.35">
      <c r="A4005" s="214" t="s">
        <v>3222</v>
      </c>
      <c r="B4005" s="214">
        <v>142672</v>
      </c>
      <c r="C4005" s="133" t="s">
        <v>3241</v>
      </c>
      <c r="D4005" s="133" t="s">
        <v>5904</v>
      </c>
      <c r="E4005" s="133" t="s">
        <v>5902</v>
      </c>
      <c r="F4005" s="133" t="s">
        <v>5914</v>
      </c>
      <c r="G4005" s="133">
        <v>0</v>
      </c>
      <c r="H4005" s="133">
        <v>0</v>
      </c>
      <c r="I4005" s="20"/>
      <c r="J4005" s="20"/>
      <c r="K4005" s="20"/>
      <c r="L4005" s="20"/>
      <c r="M4005" s="20"/>
      <c r="N4005" s="20"/>
    </row>
    <row r="4006" spans="1:14" x14ac:dyDescent="0.35">
      <c r="A4006" s="214" t="s">
        <v>3222</v>
      </c>
      <c r="B4006" s="214">
        <v>144311</v>
      </c>
      <c r="C4006" s="133" t="s">
        <v>3242</v>
      </c>
      <c r="D4006" s="133" t="s">
        <v>5904</v>
      </c>
      <c r="E4006" s="133" t="s">
        <v>5907</v>
      </c>
      <c r="F4006" s="133" t="s">
        <v>5917</v>
      </c>
      <c r="G4006" s="133">
        <v>116</v>
      </c>
      <c r="H4006" s="133">
        <v>125</v>
      </c>
      <c r="I4006" s="20"/>
      <c r="J4006" s="20"/>
      <c r="K4006" s="20"/>
      <c r="L4006" s="20"/>
      <c r="M4006" s="20"/>
      <c r="N4006" s="20"/>
    </row>
    <row r="4007" spans="1:14" x14ac:dyDescent="0.35">
      <c r="A4007" s="214" t="s">
        <v>3222</v>
      </c>
      <c r="B4007" s="214">
        <v>144312</v>
      </c>
      <c r="C4007" s="133" t="s">
        <v>3243</v>
      </c>
      <c r="D4007" s="133" t="s">
        <v>5901</v>
      </c>
      <c r="E4007" s="133" t="s">
        <v>5907</v>
      </c>
      <c r="F4007" s="133" t="s">
        <v>5917</v>
      </c>
      <c r="G4007" s="133">
        <v>209</v>
      </c>
      <c r="H4007" s="133">
        <v>0</v>
      </c>
      <c r="I4007" s="20"/>
      <c r="J4007" s="20"/>
      <c r="K4007" s="20"/>
      <c r="L4007" s="20"/>
      <c r="M4007" s="20"/>
      <c r="N4007" s="20"/>
    </row>
    <row r="4008" spans="1:14" x14ac:dyDescent="0.35">
      <c r="A4008" s="214" t="s">
        <v>3222</v>
      </c>
      <c r="B4008" s="214">
        <v>145872</v>
      </c>
      <c r="C4008" s="133" t="s">
        <v>6226</v>
      </c>
      <c r="D4008" s="133" t="s">
        <v>5904</v>
      </c>
      <c r="E4008" s="133" t="s">
        <v>5907</v>
      </c>
      <c r="F4008" s="133" t="s">
        <v>5916</v>
      </c>
      <c r="G4008" s="133">
        <v>99</v>
      </c>
      <c r="H4008" s="133">
        <v>136</v>
      </c>
      <c r="I4008" s="20"/>
      <c r="J4008" s="20"/>
      <c r="K4008" s="20"/>
      <c r="L4008" s="20"/>
      <c r="M4008" s="20"/>
      <c r="N4008" s="20"/>
    </row>
    <row r="4009" spans="1:14" x14ac:dyDescent="0.35">
      <c r="A4009" s="214" t="s">
        <v>3222</v>
      </c>
      <c r="B4009" s="214">
        <v>147690</v>
      </c>
      <c r="C4009" s="133" t="s">
        <v>7191</v>
      </c>
      <c r="D4009" s="133" t="s">
        <v>5905</v>
      </c>
      <c r="E4009" s="133" t="s">
        <v>5902</v>
      </c>
      <c r="F4009" s="133" t="s">
        <v>5903</v>
      </c>
      <c r="G4009" s="133">
        <v>0</v>
      </c>
      <c r="H4009" s="133">
        <v>0</v>
      </c>
      <c r="I4009" s="20"/>
      <c r="J4009" s="20"/>
      <c r="K4009" s="20"/>
      <c r="L4009" s="20"/>
      <c r="M4009" s="20"/>
      <c r="N4009" s="20"/>
    </row>
    <row r="4010" spans="1:14" x14ac:dyDescent="0.35">
      <c r="A4010" s="214" t="s">
        <v>3244</v>
      </c>
      <c r="B4010" s="214">
        <v>105560</v>
      </c>
      <c r="C4010" s="133" t="s">
        <v>3245</v>
      </c>
      <c r="D4010" s="133" t="s">
        <v>5904</v>
      </c>
      <c r="E4010" s="133" t="s">
        <v>5907</v>
      </c>
      <c r="F4010" s="133" t="s">
        <v>5910</v>
      </c>
      <c r="G4010" s="133">
        <v>137</v>
      </c>
      <c r="H4010" s="133">
        <v>131</v>
      </c>
      <c r="I4010" s="20"/>
      <c r="J4010" s="20"/>
      <c r="K4010" s="20"/>
      <c r="L4010" s="20"/>
      <c r="M4010" s="20"/>
      <c r="N4010" s="20"/>
    </row>
    <row r="4011" spans="1:14" x14ac:dyDescent="0.35">
      <c r="A4011" s="214" t="s">
        <v>3244</v>
      </c>
      <c r="B4011" s="214">
        <v>105574</v>
      </c>
      <c r="C4011" s="133" t="s">
        <v>3247</v>
      </c>
      <c r="D4011" s="133" t="s">
        <v>5904</v>
      </c>
      <c r="E4011" s="133" t="s">
        <v>5907</v>
      </c>
      <c r="F4011" s="133" t="s">
        <v>5911</v>
      </c>
      <c r="G4011" s="133">
        <v>59</v>
      </c>
      <c r="H4011" s="133">
        <v>90</v>
      </c>
      <c r="I4011" s="20"/>
      <c r="J4011" s="20"/>
      <c r="K4011" s="20"/>
      <c r="L4011" s="20"/>
      <c r="M4011" s="20"/>
      <c r="N4011" s="20"/>
    </row>
    <row r="4012" spans="1:14" x14ac:dyDescent="0.35">
      <c r="A4012" s="214" t="s">
        <v>3244</v>
      </c>
      <c r="B4012" s="214">
        <v>105576</v>
      </c>
      <c r="C4012" s="133" t="s">
        <v>3248</v>
      </c>
      <c r="D4012" s="133" t="s">
        <v>5904</v>
      </c>
      <c r="E4012" s="133" t="s">
        <v>5907</v>
      </c>
      <c r="F4012" s="133" t="s">
        <v>5911</v>
      </c>
      <c r="G4012" s="133">
        <v>106</v>
      </c>
      <c r="H4012" s="133">
        <v>84</v>
      </c>
      <c r="I4012" s="20"/>
      <c r="J4012" s="20"/>
      <c r="K4012" s="20"/>
      <c r="L4012" s="20"/>
      <c r="M4012" s="20"/>
      <c r="N4012" s="20"/>
    </row>
    <row r="4013" spans="1:14" x14ac:dyDescent="0.35">
      <c r="A4013" s="214" t="s">
        <v>3244</v>
      </c>
      <c r="B4013" s="214">
        <v>105577</v>
      </c>
      <c r="C4013" s="133" t="s">
        <v>3249</v>
      </c>
      <c r="D4013" s="133" t="s">
        <v>5904</v>
      </c>
      <c r="E4013" s="133" t="s">
        <v>5907</v>
      </c>
      <c r="F4013" s="133" t="s">
        <v>5911</v>
      </c>
      <c r="G4013" s="133">
        <v>117</v>
      </c>
      <c r="H4013" s="133">
        <v>123</v>
      </c>
      <c r="I4013" s="20"/>
      <c r="J4013" s="20"/>
      <c r="K4013" s="20"/>
      <c r="L4013" s="20"/>
      <c r="M4013" s="20"/>
      <c r="N4013" s="20"/>
    </row>
    <row r="4014" spans="1:14" x14ac:dyDescent="0.35">
      <c r="A4014" s="214" t="s">
        <v>3244</v>
      </c>
      <c r="B4014" s="214">
        <v>105581</v>
      </c>
      <c r="C4014" s="133" t="s">
        <v>3250</v>
      </c>
      <c r="D4014" s="133" t="s">
        <v>5904</v>
      </c>
      <c r="E4014" s="133" t="s">
        <v>5907</v>
      </c>
      <c r="F4014" s="133" t="s">
        <v>5911</v>
      </c>
      <c r="G4014" s="133">
        <v>79</v>
      </c>
      <c r="H4014" s="133">
        <v>87</v>
      </c>
      <c r="I4014" s="20"/>
      <c r="J4014" s="20"/>
      <c r="K4014" s="20"/>
      <c r="L4014" s="20"/>
      <c r="M4014" s="20"/>
      <c r="N4014" s="20"/>
    </row>
    <row r="4015" spans="1:14" x14ac:dyDescent="0.35">
      <c r="A4015" s="214" t="s">
        <v>3244</v>
      </c>
      <c r="B4015" s="214">
        <v>105585</v>
      </c>
      <c r="C4015" s="133" t="s">
        <v>3251</v>
      </c>
      <c r="D4015" s="133" t="s">
        <v>5904</v>
      </c>
      <c r="E4015" s="133" t="s">
        <v>5902</v>
      </c>
      <c r="F4015" s="133" t="s">
        <v>5903</v>
      </c>
      <c r="G4015" s="133">
        <v>0</v>
      </c>
      <c r="H4015" s="133">
        <v>0</v>
      </c>
      <c r="I4015" s="20"/>
      <c r="J4015" s="20"/>
      <c r="K4015" s="20"/>
      <c r="L4015" s="20"/>
      <c r="M4015" s="20"/>
      <c r="N4015" s="20"/>
    </row>
    <row r="4016" spans="1:14" x14ac:dyDescent="0.35">
      <c r="A4016" s="214" t="s">
        <v>3244</v>
      </c>
      <c r="B4016" s="214">
        <v>105588</v>
      </c>
      <c r="C4016" s="133" t="s">
        <v>3252</v>
      </c>
      <c r="D4016" s="133" t="s">
        <v>5904</v>
      </c>
      <c r="E4016" s="133" t="s">
        <v>5902</v>
      </c>
      <c r="F4016" s="133" t="s">
        <v>5903</v>
      </c>
      <c r="G4016" s="133">
        <v>0</v>
      </c>
      <c r="H4016" s="133">
        <v>0</v>
      </c>
      <c r="I4016" s="20"/>
      <c r="J4016" s="20"/>
      <c r="K4016" s="20"/>
      <c r="L4016" s="20"/>
      <c r="M4016" s="20"/>
      <c r="N4016" s="20"/>
    </row>
    <row r="4017" spans="1:14" x14ac:dyDescent="0.35">
      <c r="A4017" s="214" t="s">
        <v>3244</v>
      </c>
      <c r="B4017" s="214">
        <v>105591</v>
      </c>
      <c r="C4017" s="133" t="s">
        <v>3253</v>
      </c>
      <c r="D4017" s="133" t="s">
        <v>5905</v>
      </c>
      <c r="E4017" s="133" t="s">
        <v>5902</v>
      </c>
      <c r="F4017" s="133" t="s">
        <v>5903</v>
      </c>
      <c r="G4017" s="133">
        <v>0</v>
      </c>
      <c r="H4017" s="133">
        <v>0</v>
      </c>
      <c r="I4017" s="20"/>
      <c r="J4017" s="20"/>
      <c r="K4017" s="20"/>
      <c r="L4017" s="20"/>
      <c r="M4017" s="20"/>
      <c r="N4017" s="20"/>
    </row>
    <row r="4018" spans="1:14" x14ac:dyDescent="0.35">
      <c r="A4018" s="214" t="s">
        <v>3244</v>
      </c>
      <c r="B4018" s="214">
        <v>105592</v>
      </c>
      <c r="C4018" s="133" t="s">
        <v>3254</v>
      </c>
      <c r="D4018" s="133" t="s">
        <v>5901</v>
      </c>
      <c r="E4018" s="133" t="s">
        <v>5902</v>
      </c>
      <c r="F4018" s="133" t="s">
        <v>5903</v>
      </c>
      <c r="G4018" s="133">
        <v>0</v>
      </c>
      <c r="H4018" s="133">
        <v>0</v>
      </c>
      <c r="I4018" s="20"/>
      <c r="J4018" s="20"/>
      <c r="K4018" s="20"/>
      <c r="L4018" s="20"/>
      <c r="M4018" s="20"/>
      <c r="N4018" s="20"/>
    </row>
    <row r="4019" spans="1:14" x14ac:dyDescent="0.35">
      <c r="A4019" s="214" t="s">
        <v>3244</v>
      </c>
      <c r="B4019" s="214">
        <v>105594</v>
      </c>
      <c r="C4019" s="133" t="s">
        <v>3255</v>
      </c>
      <c r="D4019" s="133" t="s">
        <v>5904</v>
      </c>
      <c r="E4019" s="133" t="s">
        <v>5902</v>
      </c>
      <c r="F4019" s="133" t="s">
        <v>5903</v>
      </c>
      <c r="G4019" s="133">
        <v>0</v>
      </c>
      <c r="H4019" s="133">
        <v>0</v>
      </c>
      <c r="I4019" s="20"/>
      <c r="J4019" s="20"/>
      <c r="K4019" s="20"/>
      <c r="L4019" s="20"/>
      <c r="M4019" s="20"/>
      <c r="N4019" s="20"/>
    </row>
    <row r="4020" spans="1:14" x14ac:dyDescent="0.35">
      <c r="A4020" s="214" t="s">
        <v>3244</v>
      </c>
      <c r="B4020" s="214">
        <v>105595</v>
      </c>
      <c r="C4020" s="133" t="s">
        <v>3256</v>
      </c>
      <c r="D4020" s="133" t="s">
        <v>5901</v>
      </c>
      <c r="E4020" s="133" t="s">
        <v>5902</v>
      </c>
      <c r="F4020" s="133" t="s">
        <v>5903</v>
      </c>
      <c r="G4020" s="133">
        <v>0</v>
      </c>
      <c r="H4020" s="133">
        <v>0</v>
      </c>
      <c r="I4020" s="20"/>
      <c r="J4020" s="20"/>
      <c r="K4020" s="20"/>
      <c r="L4020" s="20"/>
      <c r="M4020" s="20"/>
      <c r="N4020" s="20"/>
    </row>
    <row r="4021" spans="1:14" x14ac:dyDescent="0.35">
      <c r="A4021" s="214" t="s">
        <v>3244</v>
      </c>
      <c r="B4021" s="214">
        <v>105596</v>
      </c>
      <c r="C4021" s="133" t="s">
        <v>7192</v>
      </c>
      <c r="D4021" s="133" t="s">
        <v>5904</v>
      </c>
      <c r="E4021" s="133" t="s">
        <v>5902</v>
      </c>
      <c r="F4021" s="133" t="s">
        <v>5903</v>
      </c>
      <c r="G4021" s="133">
        <v>0</v>
      </c>
      <c r="H4021" s="133">
        <v>0</v>
      </c>
      <c r="I4021" s="20"/>
      <c r="J4021" s="20"/>
      <c r="K4021" s="20"/>
      <c r="L4021" s="20"/>
      <c r="M4021" s="20"/>
      <c r="N4021" s="20"/>
    </row>
    <row r="4022" spans="1:14" x14ac:dyDescent="0.35">
      <c r="A4022" s="214" t="s">
        <v>3244</v>
      </c>
      <c r="B4022" s="214">
        <v>105598</v>
      </c>
      <c r="C4022" s="133" t="s">
        <v>3257</v>
      </c>
      <c r="D4022" s="133" t="s">
        <v>5904</v>
      </c>
      <c r="E4022" s="133" t="s">
        <v>5902</v>
      </c>
      <c r="F4022" s="133" t="s">
        <v>5903</v>
      </c>
      <c r="G4022" s="133">
        <v>0</v>
      </c>
      <c r="H4022" s="133">
        <v>0</v>
      </c>
      <c r="I4022" s="20"/>
      <c r="J4022" s="20"/>
      <c r="K4022" s="20"/>
      <c r="L4022" s="20"/>
      <c r="M4022" s="20"/>
      <c r="N4022" s="20"/>
    </row>
    <row r="4023" spans="1:14" x14ac:dyDescent="0.35">
      <c r="A4023" s="214" t="s">
        <v>3244</v>
      </c>
      <c r="B4023" s="214">
        <v>105601</v>
      </c>
      <c r="C4023" s="133" t="s">
        <v>3258</v>
      </c>
      <c r="D4023" s="133" t="s">
        <v>5904</v>
      </c>
      <c r="E4023" s="133" t="s">
        <v>5902</v>
      </c>
      <c r="F4023" s="133" t="s">
        <v>5903</v>
      </c>
      <c r="G4023" s="133">
        <v>0</v>
      </c>
      <c r="H4023" s="133">
        <v>0</v>
      </c>
      <c r="I4023" s="20"/>
      <c r="J4023" s="20"/>
      <c r="K4023" s="20"/>
      <c r="L4023" s="20"/>
      <c r="M4023" s="20"/>
      <c r="N4023" s="20"/>
    </row>
    <row r="4024" spans="1:14" x14ac:dyDescent="0.35">
      <c r="A4024" s="214" t="s">
        <v>3244</v>
      </c>
      <c r="B4024" s="214">
        <v>105602</v>
      </c>
      <c r="C4024" s="133" t="s">
        <v>6227</v>
      </c>
      <c r="D4024" s="133" t="s">
        <v>5904</v>
      </c>
      <c r="E4024" s="133" t="s">
        <v>5912</v>
      </c>
      <c r="F4024" s="133" t="s">
        <v>5915</v>
      </c>
      <c r="G4024" s="133">
        <v>0</v>
      </c>
      <c r="H4024" s="133">
        <v>0</v>
      </c>
      <c r="I4024" s="20"/>
      <c r="J4024" s="20"/>
      <c r="K4024" s="20"/>
      <c r="L4024" s="20"/>
      <c r="M4024" s="20"/>
      <c r="N4024" s="20"/>
    </row>
    <row r="4025" spans="1:14" x14ac:dyDescent="0.35">
      <c r="A4025" s="214" t="s">
        <v>3244</v>
      </c>
      <c r="B4025" s="214">
        <v>105606</v>
      </c>
      <c r="C4025" s="133" t="s">
        <v>3259</v>
      </c>
      <c r="D4025" s="133" t="s">
        <v>5904</v>
      </c>
      <c r="E4025" s="133" t="s">
        <v>5912</v>
      </c>
      <c r="F4025" s="133" t="s">
        <v>5915</v>
      </c>
      <c r="G4025" s="133">
        <v>0</v>
      </c>
      <c r="H4025" s="133">
        <v>0</v>
      </c>
      <c r="I4025" s="20"/>
      <c r="J4025" s="20"/>
      <c r="K4025" s="20"/>
      <c r="L4025" s="20"/>
      <c r="M4025" s="20"/>
      <c r="N4025" s="20"/>
    </row>
    <row r="4026" spans="1:14" x14ac:dyDescent="0.35">
      <c r="A4026" s="214" t="s">
        <v>3244</v>
      </c>
      <c r="B4026" s="214">
        <v>105608</v>
      </c>
      <c r="C4026" s="133" t="s">
        <v>3260</v>
      </c>
      <c r="D4026" s="133" t="s">
        <v>5904</v>
      </c>
      <c r="E4026" s="133" t="s">
        <v>5912</v>
      </c>
      <c r="F4026" s="133" t="s">
        <v>5915</v>
      </c>
      <c r="G4026" s="133">
        <v>5</v>
      </c>
      <c r="H4026" s="133">
        <v>19</v>
      </c>
      <c r="I4026" s="20"/>
      <c r="J4026" s="20"/>
      <c r="K4026" s="20"/>
      <c r="L4026" s="20"/>
      <c r="M4026" s="20"/>
      <c r="N4026" s="20"/>
    </row>
    <row r="4027" spans="1:14" x14ac:dyDescent="0.35">
      <c r="A4027" s="214" t="s">
        <v>3244</v>
      </c>
      <c r="B4027" s="214">
        <v>105613</v>
      </c>
      <c r="C4027" s="133" t="s">
        <v>3261</v>
      </c>
      <c r="D4027" s="133" t="s">
        <v>5904</v>
      </c>
      <c r="E4027" s="133" t="s">
        <v>5912</v>
      </c>
      <c r="F4027" s="133" t="s">
        <v>5915</v>
      </c>
      <c r="G4027" s="133">
        <v>0</v>
      </c>
      <c r="H4027" s="133">
        <v>0</v>
      </c>
      <c r="I4027" s="20"/>
      <c r="J4027" s="20"/>
      <c r="K4027" s="20"/>
      <c r="L4027" s="20"/>
      <c r="M4027" s="20"/>
      <c r="N4027" s="20"/>
    </row>
    <row r="4028" spans="1:14" x14ac:dyDescent="0.35">
      <c r="A4028" s="214" t="s">
        <v>3244</v>
      </c>
      <c r="B4028" s="214">
        <v>105614</v>
      </c>
      <c r="C4028" s="133" t="s">
        <v>3262</v>
      </c>
      <c r="D4028" s="133" t="s">
        <v>5904</v>
      </c>
      <c r="E4028" s="133" t="s">
        <v>5912</v>
      </c>
      <c r="F4028" s="133" t="s">
        <v>5915</v>
      </c>
      <c r="G4028" s="133">
        <v>2</v>
      </c>
      <c r="H4028" s="133">
        <v>11</v>
      </c>
      <c r="I4028" s="20"/>
      <c r="J4028" s="20"/>
      <c r="K4028" s="20"/>
      <c r="L4028" s="20"/>
      <c r="M4028" s="20"/>
      <c r="N4028" s="20"/>
    </row>
    <row r="4029" spans="1:14" x14ac:dyDescent="0.35">
      <c r="A4029" s="214" t="s">
        <v>3244</v>
      </c>
      <c r="B4029" s="214">
        <v>105616</v>
      </c>
      <c r="C4029" s="133" t="s">
        <v>3263</v>
      </c>
      <c r="D4029" s="133" t="s">
        <v>5904</v>
      </c>
      <c r="E4029" s="133" t="s">
        <v>5912</v>
      </c>
      <c r="F4029" s="133" t="s">
        <v>5915</v>
      </c>
      <c r="G4029" s="133">
        <v>0</v>
      </c>
      <c r="H4029" s="133">
        <v>0</v>
      </c>
      <c r="I4029" s="20"/>
      <c r="J4029" s="20"/>
      <c r="K4029" s="20"/>
      <c r="L4029" s="20"/>
      <c r="M4029" s="20"/>
      <c r="N4029" s="20"/>
    </row>
    <row r="4030" spans="1:14" x14ac:dyDescent="0.35">
      <c r="A4030" s="214" t="s">
        <v>3244</v>
      </c>
      <c r="B4030" s="214">
        <v>105623</v>
      </c>
      <c r="C4030" s="133" t="s">
        <v>3265</v>
      </c>
      <c r="D4030" s="133" t="s">
        <v>5904</v>
      </c>
      <c r="E4030" s="133" t="s">
        <v>5912</v>
      </c>
      <c r="F4030" s="133" t="s">
        <v>5915</v>
      </c>
      <c r="G4030" s="133">
        <v>3</v>
      </c>
      <c r="H4030" s="133">
        <v>18</v>
      </c>
      <c r="I4030" s="20"/>
      <c r="J4030" s="20"/>
      <c r="K4030" s="20"/>
      <c r="L4030" s="20"/>
      <c r="M4030" s="20"/>
      <c r="N4030" s="20"/>
    </row>
    <row r="4031" spans="1:14" x14ac:dyDescent="0.35">
      <c r="A4031" s="214" t="s">
        <v>3244</v>
      </c>
      <c r="B4031" s="214">
        <v>127802</v>
      </c>
      <c r="C4031" s="133" t="s">
        <v>3266</v>
      </c>
      <c r="D4031" s="133" t="s">
        <v>5904</v>
      </c>
      <c r="E4031" s="133" t="s">
        <v>5912</v>
      </c>
      <c r="F4031" s="133" t="s">
        <v>5915</v>
      </c>
      <c r="G4031" s="133">
        <v>0</v>
      </c>
      <c r="H4031" s="133">
        <v>0</v>
      </c>
      <c r="I4031" s="20"/>
      <c r="J4031" s="20"/>
      <c r="K4031" s="20"/>
      <c r="L4031" s="20"/>
      <c r="M4031" s="20"/>
      <c r="N4031" s="20"/>
    </row>
    <row r="4032" spans="1:14" x14ac:dyDescent="0.35">
      <c r="A4032" s="214" t="s">
        <v>3244</v>
      </c>
      <c r="B4032" s="214">
        <v>130318</v>
      </c>
      <c r="C4032" s="133" t="s">
        <v>6641</v>
      </c>
      <c r="D4032" s="133" t="s">
        <v>5901</v>
      </c>
      <c r="E4032" s="133" t="s">
        <v>5902</v>
      </c>
      <c r="F4032" s="133" t="s">
        <v>5903</v>
      </c>
      <c r="G4032" s="133">
        <v>0</v>
      </c>
      <c r="H4032" s="133">
        <v>0</v>
      </c>
      <c r="I4032" s="20"/>
      <c r="J4032" s="20"/>
      <c r="K4032" s="20"/>
      <c r="L4032" s="20"/>
      <c r="M4032" s="20"/>
      <c r="N4032" s="20"/>
    </row>
    <row r="4033" spans="1:14" x14ac:dyDescent="0.35">
      <c r="A4033" s="214" t="s">
        <v>3244</v>
      </c>
      <c r="B4033" s="214">
        <v>131015</v>
      </c>
      <c r="C4033" s="133" t="s">
        <v>3267</v>
      </c>
      <c r="D4033" s="133" t="s">
        <v>5905</v>
      </c>
      <c r="E4033" s="133" t="s">
        <v>5902</v>
      </c>
      <c r="F4033" s="133" t="s">
        <v>5903</v>
      </c>
      <c r="G4033" s="133">
        <v>0</v>
      </c>
      <c r="H4033" s="133">
        <v>0</v>
      </c>
      <c r="I4033" s="20"/>
      <c r="J4033" s="20"/>
      <c r="K4033" s="20"/>
      <c r="L4033" s="20"/>
      <c r="M4033" s="20"/>
      <c r="N4033" s="20"/>
    </row>
    <row r="4034" spans="1:14" x14ac:dyDescent="0.35">
      <c r="A4034" s="214" t="s">
        <v>3244</v>
      </c>
      <c r="B4034" s="214">
        <v>131880</v>
      </c>
      <c r="C4034" s="133" t="s">
        <v>3268</v>
      </c>
      <c r="D4034" s="133" t="s">
        <v>5904</v>
      </c>
      <c r="E4034" s="133" t="s">
        <v>5907</v>
      </c>
      <c r="F4034" s="133" t="s">
        <v>5911</v>
      </c>
      <c r="G4034" s="133">
        <v>103</v>
      </c>
      <c r="H4034" s="133">
        <v>119</v>
      </c>
      <c r="I4034" s="20"/>
      <c r="J4034" s="20"/>
      <c r="K4034" s="20"/>
      <c r="L4034" s="20"/>
      <c r="M4034" s="20"/>
      <c r="N4034" s="20"/>
    </row>
    <row r="4035" spans="1:14" x14ac:dyDescent="0.35">
      <c r="A4035" s="214" t="s">
        <v>3244</v>
      </c>
      <c r="B4035" s="214">
        <v>131979</v>
      </c>
      <c r="C4035" s="133" t="s">
        <v>3269</v>
      </c>
      <c r="D4035" s="133" t="s">
        <v>5905</v>
      </c>
      <c r="E4035" s="133" t="s">
        <v>5902</v>
      </c>
      <c r="F4035" s="133" t="s">
        <v>5903</v>
      </c>
      <c r="G4035" s="133">
        <v>0</v>
      </c>
      <c r="H4035" s="133">
        <v>0</v>
      </c>
      <c r="I4035" s="20"/>
      <c r="J4035" s="20"/>
      <c r="K4035" s="20"/>
      <c r="L4035" s="20"/>
      <c r="M4035" s="20"/>
      <c r="N4035" s="20"/>
    </row>
    <row r="4036" spans="1:14" x14ac:dyDescent="0.35">
      <c r="A4036" s="214" t="s">
        <v>3244</v>
      </c>
      <c r="B4036" s="214">
        <v>132905</v>
      </c>
      <c r="C4036" s="133" t="s">
        <v>3270</v>
      </c>
      <c r="D4036" s="133" t="s">
        <v>5904</v>
      </c>
      <c r="E4036" s="133" t="s">
        <v>5912</v>
      </c>
      <c r="F4036" s="133" t="s">
        <v>5915</v>
      </c>
      <c r="G4036" s="133">
        <v>7</v>
      </c>
      <c r="H4036" s="133">
        <v>21</v>
      </c>
      <c r="I4036" s="20"/>
      <c r="J4036" s="20"/>
      <c r="K4036" s="20"/>
      <c r="L4036" s="20"/>
      <c r="M4036" s="20"/>
      <c r="N4036" s="20"/>
    </row>
    <row r="4037" spans="1:14" x14ac:dyDescent="0.35">
      <c r="A4037" s="214" t="s">
        <v>3244</v>
      </c>
      <c r="B4037" s="214">
        <v>133945</v>
      </c>
      <c r="C4037" s="133" t="s">
        <v>3271</v>
      </c>
      <c r="D4037" s="133" t="s">
        <v>5904</v>
      </c>
      <c r="E4037" s="133" t="s">
        <v>5906</v>
      </c>
      <c r="F4037" s="133" t="s">
        <v>5906</v>
      </c>
      <c r="G4037" s="133">
        <v>0</v>
      </c>
      <c r="H4037" s="133">
        <v>0</v>
      </c>
      <c r="I4037" s="20"/>
      <c r="J4037" s="20"/>
      <c r="K4037" s="20"/>
      <c r="L4037" s="20"/>
      <c r="M4037" s="20"/>
      <c r="N4037" s="20"/>
    </row>
    <row r="4038" spans="1:14" x14ac:dyDescent="0.35">
      <c r="A4038" s="214" t="s">
        <v>3244</v>
      </c>
      <c r="B4038" s="214">
        <v>134224</v>
      </c>
      <c r="C4038" s="133" t="s">
        <v>3272</v>
      </c>
      <c r="D4038" s="133" t="s">
        <v>5904</v>
      </c>
      <c r="E4038" s="133" t="s">
        <v>5907</v>
      </c>
      <c r="F4038" s="133" t="s">
        <v>5908</v>
      </c>
      <c r="G4038" s="133">
        <v>70</v>
      </c>
      <c r="H4038" s="133">
        <v>101</v>
      </c>
      <c r="I4038" s="20"/>
      <c r="J4038" s="20"/>
      <c r="K4038" s="20"/>
      <c r="L4038" s="20"/>
      <c r="M4038" s="20"/>
      <c r="N4038" s="20"/>
    </row>
    <row r="4039" spans="1:14" x14ac:dyDescent="0.35">
      <c r="A4039" s="214" t="s">
        <v>3244</v>
      </c>
      <c r="B4039" s="214">
        <v>135027</v>
      </c>
      <c r="C4039" s="133" t="s">
        <v>3273</v>
      </c>
      <c r="D4039" s="133" t="s">
        <v>5904</v>
      </c>
      <c r="E4039" s="133" t="s">
        <v>5902</v>
      </c>
      <c r="F4039" s="133" t="s">
        <v>5914</v>
      </c>
      <c r="G4039" s="133">
        <v>0</v>
      </c>
      <c r="H4039" s="133">
        <v>0</v>
      </c>
      <c r="I4039" s="20"/>
      <c r="J4039" s="20"/>
      <c r="K4039" s="20"/>
      <c r="L4039" s="20"/>
      <c r="M4039" s="20"/>
      <c r="N4039" s="20"/>
    </row>
    <row r="4040" spans="1:14" x14ac:dyDescent="0.35">
      <c r="A4040" s="214" t="s">
        <v>3244</v>
      </c>
      <c r="B4040" s="214">
        <v>135296</v>
      </c>
      <c r="C4040" s="133" t="s">
        <v>3274</v>
      </c>
      <c r="D4040" s="133" t="s">
        <v>5904</v>
      </c>
      <c r="E4040" s="133" t="s">
        <v>5907</v>
      </c>
      <c r="F4040" s="133" t="s">
        <v>5908</v>
      </c>
      <c r="G4040" s="133">
        <v>77</v>
      </c>
      <c r="H4040" s="133">
        <v>103</v>
      </c>
      <c r="I4040" s="20"/>
      <c r="J4040" s="20"/>
      <c r="K4040" s="20"/>
      <c r="L4040" s="20"/>
      <c r="M4040" s="20"/>
      <c r="N4040" s="20"/>
    </row>
    <row r="4041" spans="1:14" x14ac:dyDescent="0.35">
      <c r="A4041" s="214" t="s">
        <v>3244</v>
      </c>
      <c r="B4041" s="214">
        <v>135874</v>
      </c>
      <c r="C4041" s="133" t="s">
        <v>3275</v>
      </c>
      <c r="D4041" s="133" t="s">
        <v>5904</v>
      </c>
      <c r="E4041" s="133" t="s">
        <v>5907</v>
      </c>
      <c r="F4041" s="133" t="s">
        <v>5908</v>
      </c>
      <c r="G4041" s="133">
        <v>106</v>
      </c>
      <c r="H4041" s="133">
        <v>119</v>
      </c>
      <c r="I4041" s="20"/>
      <c r="J4041" s="20"/>
      <c r="K4041" s="20"/>
      <c r="L4041" s="20"/>
      <c r="M4041" s="20"/>
      <c r="N4041" s="20"/>
    </row>
    <row r="4042" spans="1:14" x14ac:dyDescent="0.35">
      <c r="A4042" s="214" t="s">
        <v>3244</v>
      </c>
      <c r="B4042" s="214">
        <v>135875</v>
      </c>
      <c r="C4042" s="133" t="s">
        <v>3276</v>
      </c>
      <c r="D4042" s="133" t="s">
        <v>5904</v>
      </c>
      <c r="E4042" s="133" t="s">
        <v>5907</v>
      </c>
      <c r="F4042" s="133" t="s">
        <v>5908</v>
      </c>
      <c r="G4042" s="133">
        <v>85</v>
      </c>
      <c r="H4042" s="133">
        <v>121</v>
      </c>
      <c r="I4042" s="20"/>
      <c r="J4042" s="20"/>
      <c r="K4042" s="20"/>
      <c r="L4042" s="20"/>
      <c r="M4042" s="20"/>
      <c r="N4042" s="20"/>
    </row>
    <row r="4043" spans="1:14" x14ac:dyDescent="0.35">
      <c r="A4043" s="214" t="s">
        <v>3244</v>
      </c>
      <c r="B4043" s="214">
        <v>136105</v>
      </c>
      <c r="C4043" s="133" t="s">
        <v>3277</v>
      </c>
      <c r="D4043" s="133" t="s">
        <v>5904</v>
      </c>
      <c r="E4043" s="133" t="s">
        <v>5907</v>
      </c>
      <c r="F4043" s="133" t="s">
        <v>5908</v>
      </c>
      <c r="G4043" s="133">
        <v>135</v>
      </c>
      <c r="H4043" s="133">
        <v>133</v>
      </c>
      <c r="I4043" s="20"/>
      <c r="J4043" s="20"/>
      <c r="K4043" s="20"/>
      <c r="L4043" s="20"/>
      <c r="M4043" s="20"/>
      <c r="N4043" s="20"/>
    </row>
    <row r="4044" spans="1:14" x14ac:dyDescent="0.35">
      <c r="A4044" s="214" t="s">
        <v>3244</v>
      </c>
      <c r="B4044" s="214">
        <v>136174</v>
      </c>
      <c r="C4044" s="133" t="s">
        <v>6228</v>
      </c>
      <c r="D4044" s="133" t="s">
        <v>5904</v>
      </c>
      <c r="E4044" s="133" t="s">
        <v>5907</v>
      </c>
      <c r="F4044" s="133" t="s">
        <v>5908</v>
      </c>
      <c r="G4044" s="133">
        <v>169</v>
      </c>
      <c r="H4044" s="133">
        <v>155</v>
      </c>
      <c r="I4044" s="20"/>
      <c r="J4044" s="20"/>
      <c r="K4044" s="20"/>
      <c r="L4044" s="20"/>
      <c r="M4044" s="20"/>
      <c r="N4044" s="20"/>
    </row>
    <row r="4045" spans="1:14" x14ac:dyDescent="0.35">
      <c r="A4045" s="214" t="s">
        <v>3244</v>
      </c>
      <c r="B4045" s="214">
        <v>136242</v>
      </c>
      <c r="C4045" s="133" t="s">
        <v>3278</v>
      </c>
      <c r="D4045" s="133" t="s">
        <v>5904</v>
      </c>
      <c r="E4045" s="133" t="s">
        <v>5902</v>
      </c>
      <c r="F4045" s="133" t="s">
        <v>5903</v>
      </c>
      <c r="G4045" s="133">
        <v>0</v>
      </c>
      <c r="H4045" s="133">
        <v>0</v>
      </c>
      <c r="I4045" s="20"/>
      <c r="J4045" s="20"/>
      <c r="K4045" s="20"/>
      <c r="L4045" s="20"/>
      <c r="M4045" s="20"/>
      <c r="N4045" s="20"/>
    </row>
    <row r="4046" spans="1:14" x14ac:dyDescent="0.35">
      <c r="A4046" s="214" t="s">
        <v>3244</v>
      </c>
      <c r="B4046" s="214">
        <v>136264</v>
      </c>
      <c r="C4046" s="133" t="s">
        <v>3279</v>
      </c>
      <c r="D4046" s="133" t="s">
        <v>5904</v>
      </c>
      <c r="E4046" s="133" t="s">
        <v>5902</v>
      </c>
      <c r="F4046" s="133" t="s">
        <v>5903</v>
      </c>
      <c r="G4046" s="133">
        <v>0</v>
      </c>
      <c r="H4046" s="133">
        <v>0</v>
      </c>
      <c r="I4046" s="20"/>
      <c r="J4046" s="20"/>
      <c r="K4046" s="20"/>
      <c r="L4046" s="20"/>
      <c r="M4046" s="20"/>
      <c r="N4046" s="20"/>
    </row>
    <row r="4047" spans="1:14" x14ac:dyDescent="0.35">
      <c r="A4047" s="214" t="s">
        <v>3244</v>
      </c>
      <c r="B4047" s="214">
        <v>136743</v>
      </c>
      <c r="C4047" s="133" t="s">
        <v>3280</v>
      </c>
      <c r="D4047" s="133" t="s">
        <v>5904</v>
      </c>
      <c r="E4047" s="133" t="s">
        <v>5906</v>
      </c>
      <c r="F4047" s="133" t="s">
        <v>5906</v>
      </c>
      <c r="G4047" s="133">
        <v>0</v>
      </c>
      <c r="H4047" s="133">
        <v>4</v>
      </c>
      <c r="I4047" s="20"/>
      <c r="J4047" s="20"/>
      <c r="K4047" s="20"/>
      <c r="L4047" s="20"/>
      <c r="M4047" s="20"/>
      <c r="N4047" s="20"/>
    </row>
    <row r="4048" spans="1:14" x14ac:dyDescent="0.35">
      <c r="A4048" s="214" t="s">
        <v>3244</v>
      </c>
      <c r="B4048" s="214">
        <v>137309</v>
      </c>
      <c r="C4048" s="133" t="s">
        <v>3281</v>
      </c>
      <c r="D4048" s="133" t="s">
        <v>5904</v>
      </c>
      <c r="E4048" s="133" t="s">
        <v>5907</v>
      </c>
      <c r="F4048" s="133" t="s">
        <v>5917</v>
      </c>
      <c r="G4048" s="133">
        <v>66</v>
      </c>
      <c r="H4048" s="133">
        <v>47</v>
      </c>
      <c r="I4048" s="20"/>
      <c r="J4048" s="20"/>
      <c r="K4048" s="20"/>
      <c r="L4048" s="20"/>
      <c r="M4048" s="20"/>
      <c r="N4048" s="20"/>
    </row>
    <row r="4049" spans="1:14" x14ac:dyDescent="0.35">
      <c r="A4049" s="214" t="s">
        <v>3244</v>
      </c>
      <c r="B4049" s="214">
        <v>137801</v>
      </c>
      <c r="C4049" s="133" t="s">
        <v>3282</v>
      </c>
      <c r="D4049" s="133" t="s">
        <v>5904</v>
      </c>
      <c r="E4049" s="133" t="s">
        <v>5907</v>
      </c>
      <c r="F4049" s="133" t="s">
        <v>5917</v>
      </c>
      <c r="G4049" s="133">
        <v>122</v>
      </c>
      <c r="H4049" s="133">
        <v>123</v>
      </c>
      <c r="I4049" s="20"/>
      <c r="J4049" s="20"/>
      <c r="K4049" s="20"/>
      <c r="L4049" s="20"/>
      <c r="M4049" s="20"/>
      <c r="N4049" s="20"/>
    </row>
    <row r="4050" spans="1:14" x14ac:dyDescent="0.35">
      <c r="A4050" s="214" t="s">
        <v>3244</v>
      </c>
      <c r="B4050" s="214">
        <v>137887</v>
      </c>
      <c r="C4050" s="133" t="s">
        <v>3283</v>
      </c>
      <c r="D4050" s="133" t="s">
        <v>5904</v>
      </c>
      <c r="E4050" s="133" t="s">
        <v>5902</v>
      </c>
      <c r="F4050" s="133" t="s">
        <v>5903</v>
      </c>
      <c r="G4050" s="133">
        <v>0</v>
      </c>
      <c r="H4050" s="133">
        <v>0</v>
      </c>
      <c r="I4050" s="20"/>
      <c r="J4050" s="20"/>
      <c r="K4050" s="20"/>
      <c r="L4050" s="20"/>
      <c r="M4050" s="20"/>
      <c r="N4050" s="20"/>
    </row>
    <row r="4051" spans="1:14" x14ac:dyDescent="0.35">
      <c r="A4051" s="214" t="s">
        <v>3244</v>
      </c>
      <c r="B4051" s="214">
        <v>138097</v>
      </c>
      <c r="C4051" s="133" t="s">
        <v>3284</v>
      </c>
      <c r="D4051" s="133" t="s">
        <v>5904</v>
      </c>
      <c r="E4051" s="133" t="s">
        <v>5907</v>
      </c>
      <c r="F4051" s="133" t="s">
        <v>5908</v>
      </c>
      <c r="G4051" s="133">
        <v>71</v>
      </c>
      <c r="H4051" s="133">
        <v>84</v>
      </c>
      <c r="I4051" s="20"/>
      <c r="J4051" s="20"/>
      <c r="K4051" s="20"/>
      <c r="L4051" s="20"/>
      <c r="M4051" s="20"/>
      <c r="N4051" s="20"/>
    </row>
    <row r="4052" spans="1:14" x14ac:dyDescent="0.35">
      <c r="A4052" s="214" t="s">
        <v>3244</v>
      </c>
      <c r="B4052" s="214">
        <v>138532</v>
      </c>
      <c r="C4052" s="133" t="s">
        <v>3285</v>
      </c>
      <c r="D4052" s="133" t="s">
        <v>5904</v>
      </c>
      <c r="E4052" s="133" t="s">
        <v>5912</v>
      </c>
      <c r="F4052" s="133" t="s">
        <v>5920</v>
      </c>
      <c r="G4052" s="133">
        <v>8</v>
      </c>
      <c r="H4052" s="133">
        <v>16</v>
      </c>
      <c r="I4052" s="20"/>
      <c r="J4052" s="20"/>
      <c r="K4052" s="20"/>
      <c r="L4052" s="20"/>
      <c r="M4052" s="20"/>
      <c r="N4052" s="20"/>
    </row>
    <row r="4053" spans="1:14" x14ac:dyDescent="0.35">
      <c r="A4053" s="214" t="s">
        <v>3244</v>
      </c>
      <c r="B4053" s="214">
        <v>139148</v>
      </c>
      <c r="C4053" s="133" t="s">
        <v>3286</v>
      </c>
      <c r="D4053" s="133" t="s">
        <v>5904</v>
      </c>
      <c r="E4053" s="133" t="s">
        <v>5907</v>
      </c>
      <c r="F4053" s="133" t="s">
        <v>5917</v>
      </c>
      <c r="G4053" s="133">
        <v>137</v>
      </c>
      <c r="H4053" s="133">
        <v>161</v>
      </c>
      <c r="I4053" s="20"/>
      <c r="J4053" s="20"/>
      <c r="K4053" s="20"/>
      <c r="L4053" s="20"/>
      <c r="M4053" s="20"/>
      <c r="N4053" s="20"/>
    </row>
    <row r="4054" spans="1:14" x14ac:dyDescent="0.35">
      <c r="A4054" s="214" t="s">
        <v>3244</v>
      </c>
      <c r="B4054" s="214">
        <v>139456</v>
      </c>
      <c r="C4054" s="133" t="s">
        <v>3287</v>
      </c>
      <c r="D4054" s="133" t="s">
        <v>5904</v>
      </c>
      <c r="E4054" s="133" t="s">
        <v>5907</v>
      </c>
      <c r="F4054" s="133" t="s">
        <v>5917</v>
      </c>
      <c r="G4054" s="133">
        <v>94</v>
      </c>
      <c r="H4054" s="133">
        <v>74</v>
      </c>
      <c r="I4054" s="20"/>
      <c r="J4054" s="20"/>
      <c r="K4054" s="20"/>
      <c r="L4054" s="20"/>
      <c r="M4054" s="20"/>
      <c r="N4054" s="20"/>
    </row>
    <row r="4055" spans="1:14" x14ac:dyDescent="0.35">
      <c r="A4055" s="214" t="s">
        <v>3244</v>
      </c>
      <c r="B4055" s="214">
        <v>139730</v>
      </c>
      <c r="C4055" s="133" t="s">
        <v>6639</v>
      </c>
      <c r="D4055" s="133" t="s">
        <v>5904</v>
      </c>
      <c r="E4055" s="133" t="s">
        <v>5907</v>
      </c>
      <c r="F4055" s="133" t="s">
        <v>5922</v>
      </c>
      <c r="G4055" s="133">
        <v>0</v>
      </c>
      <c r="H4055" s="133">
        <v>0</v>
      </c>
      <c r="I4055" s="20"/>
      <c r="J4055" s="20"/>
      <c r="K4055" s="20"/>
      <c r="L4055" s="20"/>
      <c r="M4055" s="20"/>
      <c r="N4055" s="20"/>
    </row>
    <row r="4056" spans="1:14" x14ac:dyDescent="0.35">
      <c r="A4056" s="214" t="s">
        <v>3244</v>
      </c>
      <c r="B4056" s="214">
        <v>139831</v>
      </c>
      <c r="C4056" s="133" t="s">
        <v>6637</v>
      </c>
      <c r="D4056" s="133" t="s">
        <v>5904</v>
      </c>
      <c r="E4056" s="133" t="s">
        <v>5902</v>
      </c>
      <c r="F4056" s="133" t="s">
        <v>5903</v>
      </c>
      <c r="G4056" s="133">
        <v>0</v>
      </c>
      <c r="H4056" s="133">
        <v>0</v>
      </c>
      <c r="I4056" s="20"/>
      <c r="J4056" s="20"/>
      <c r="K4056" s="20"/>
      <c r="L4056" s="20"/>
      <c r="M4056" s="20"/>
      <c r="N4056" s="20"/>
    </row>
    <row r="4057" spans="1:14" x14ac:dyDescent="0.35">
      <c r="A4057" s="214" t="s">
        <v>3244</v>
      </c>
      <c r="B4057" s="214">
        <v>140703</v>
      </c>
      <c r="C4057" s="133" t="s">
        <v>3288</v>
      </c>
      <c r="D4057" s="133" t="s">
        <v>5905</v>
      </c>
      <c r="E4057" s="133" t="s">
        <v>5907</v>
      </c>
      <c r="F4057" s="133" t="s">
        <v>5917</v>
      </c>
      <c r="G4057" s="133">
        <v>0</v>
      </c>
      <c r="H4057" s="133">
        <v>157</v>
      </c>
      <c r="I4057" s="20"/>
      <c r="J4057" s="20"/>
      <c r="K4057" s="20"/>
      <c r="L4057" s="20"/>
      <c r="M4057" s="20"/>
      <c r="N4057" s="20"/>
    </row>
    <row r="4058" spans="1:14" x14ac:dyDescent="0.35">
      <c r="A4058" s="214" t="s">
        <v>3244</v>
      </c>
      <c r="B4058" s="214">
        <v>141196</v>
      </c>
      <c r="C4058" s="133" t="s">
        <v>3289</v>
      </c>
      <c r="D4058" s="133" t="s">
        <v>5901</v>
      </c>
      <c r="E4058" s="133" t="s">
        <v>5907</v>
      </c>
      <c r="F4058" s="133" t="s">
        <v>5908</v>
      </c>
      <c r="G4058" s="133">
        <v>200</v>
      </c>
      <c r="H4058" s="133">
        <v>0</v>
      </c>
      <c r="I4058" s="20"/>
      <c r="J4058" s="20"/>
      <c r="K4058" s="20"/>
      <c r="L4058" s="20"/>
      <c r="M4058" s="20"/>
      <c r="N4058" s="20"/>
    </row>
    <row r="4059" spans="1:14" x14ac:dyDescent="0.35">
      <c r="A4059" s="214" t="s">
        <v>3244</v>
      </c>
      <c r="B4059" s="214">
        <v>141207</v>
      </c>
      <c r="C4059" s="133" t="s">
        <v>6638</v>
      </c>
      <c r="D4059" s="133" t="s">
        <v>5904</v>
      </c>
      <c r="E4059" s="133" t="s">
        <v>5902</v>
      </c>
      <c r="F4059" s="133" t="s">
        <v>5914</v>
      </c>
      <c r="G4059" s="133">
        <v>0</v>
      </c>
      <c r="H4059" s="133">
        <v>0</v>
      </c>
      <c r="I4059" s="20"/>
      <c r="J4059" s="20"/>
      <c r="K4059" s="20"/>
      <c r="L4059" s="20"/>
      <c r="M4059" s="20"/>
      <c r="N4059" s="20"/>
    </row>
    <row r="4060" spans="1:14" x14ac:dyDescent="0.35">
      <c r="A4060" s="214" t="s">
        <v>3244</v>
      </c>
      <c r="B4060" s="214">
        <v>141264</v>
      </c>
      <c r="C4060" s="133" t="s">
        <v>3290</v>
      </c>
      <c r="D4060" s="133" t="s">
        <v>5901</v>
      </c>
      <c r="E4060" s="133" t="s">
        <v>5907</v>
      </c>
      <c r="F4060" s="133" t="s">
        <v>5917</v>
      </c>
      <c r="G4060" s="133">
        <v>268</v>
      </c>
      <c r="H4060" s="133">
        <v>0</v>
      </c>
      <c r="I4060" s="20"/>
      <c r="J4060" s="20"/>
      <c r="K4060" s="20"/>
      <c r="L4060" s="20"/>
      <c r="M4060" s="20"/>
      <c r="N4060" s="20"/>
    </row>
    <row r="4061" spans="1:14" x14ac:dyDescent="0.35">
      <c r="A4061" s="214" t="s">
        <v>3244</v>
      </c>
      <c r="B4061" s="214">
        <v>141392</v>
      </c>
      <c r="C4061" s="133" t="s">
        <v>3291</v>
      </c>
      <c r="D4061" s="133" t="s">
        <v>5904</v>
      </c>
      <c r="E4061" s="133" t="s">
        <v>5907</v>
      </c>
      <c r="F4061" s="133" t="s">
        <v>5908</v>
      </c>
      <c r="G4061" s="133">
        <v>0</v>
      </c>
      <c r="H4061" s="133">
        <v>0</v>
      </c>
      <c r="I4061" s="20"/>
      <c r="J4061" s="20"/>
      <c r="K4061" s="20"/>
      <c r="L4061" s="20"/>
      <c r="M4061" s="20"/>
      <c r="N4061" s="20"/>
    </row>
    <row r="4062" spans="1:14" x14ac:dyDescent="0.35">
      <c r="A4062" s="214" t="s">
        <v>3244</v>
      </c>
      <c r="B4062" s="214">
        <v>141680</v>
      </c>
      <c r="C4062" s="133" t="s">
        <v>3292</v>
      </c>
      <c r="D4062" s="133" t="s">
        <v>5904</v>
      </c>
      <c r="E4062" s="133" t="s">
        <v>5902</v>
      </c>
      <c r="F4062" s="133" t="s">
        <v>5903</v>
      </c>
      <c r="G4062" s="133">
        <v>0</v>
      </c>
      <c r="H4062" s="133">
        <v>0</v>
      </c>
      <c r="I4062" s="20"/>
      <c r="J4062" s="20"/>
      <c r="K4062" s="20"/>
      <c r="L4062" s="20"/>
      <c r="M4062" s="20"/>
      <c r="N4062" s="20"/>
    </row>
    <row r="4063" spans="1:14" x14ac:dyDescent="0.35">
      <c r="A4063" s="214" t="s">
        <v>3244</v>
      </c>
      <c r="B4063" s="214">
        <v>141805</v>
      </c>
      <c r="C4063" s="133" t="s">
        <v>3293</v>
      </c>
      <c r="D4063" s="133" t="s">
        <v>5904</v>
      </c>
      <c r="E4063" s="133" t="s">
        <v>5912</v>
      </c>
      <c r="F4063" s="133" t="s">
        <v>5920</v>
      </c>
      <c r="G4063" s="133">
        <v>12</v>
      </c>
      <c r="H4063" s="133">
        <v>21</v>
      </c>
      <c r="I4063" s="20"/>
      <c r="J4063" s="20"/>
      <c r="K4063" s="20"/>
      <c r="L4063" s="20"/>
      <c r="M4063" s="20"/>
      <c r="N4063" s="20"/>
    </row>
    <row r="4064" spans="1:14" x14ac:dyDescent="0.35">
      <c r="A4064" s="214" t="s">
        <v>3244</v>
      </c>
      <c r="B4064" s="214">
        <v>141884</v>
      </c>
      <c r="C4064" s="133" t="s">
        <v>3294</v>
      </c>
      <c r="D4064" s="133" t="s">
        <v>5904</v>
      </c>
      <c r="E4064" s="133" t="s">
        <v>5907</v>
      </c>
      <c r="F4064" s="133" t="s">
        <v>5908</v>
      </c>
      <c r="G4064" s="133">
        <v>124</v>
      </c>
      <c r="H4064" s="133">
        <v>140</v>
      </c>
      <c r="I4064" s="20"/>
      <c r="J4064" s="20"/>
      <c r="K4064" s="20"/>
      <c r="L4064" s="20"/>
      <c r="M4064" s="20"/>
      <c r="N4064" s="20"/>
    </row>
    <row r="4065" spans="1:14" x14ac:dyDescent="0.35">
      <c r="A4065" s="214" t="s">
        <v>3244</v>
      </c>
      <c r="B4065" s="214">
        <v>142224</v>
      </c>
      <c r="C4065" s="133" t="s">
        <v>6640</v>
      </c>
      <c r="D4065" s="133" t="s">
        <v>5904</v>
      </c>
      <c r="E4065" s="133" t="s">
        <v>5902</v>
      </c>
      <c r="F4065" s="133" t="s">
        <v>5903</v>
      </c>
      <c r="G4065" s="133">
        <v>0</v>
      </c>
      <c r="H4065" s="133">
        <v>0</v>
      </c>
      <c r="I4065" s="20"/>
      <c r="J4065" s="20"/>
      <c r="K4065" s="20"/>
      <c r="L4065" s="20"/>
      <c r="M4065" s="20"/>
      <c r="N4065" s="20"/>
    </row>
    <row r="4066" spans="1:14" x14ac:dyDescent="0.35">
      <c r="A4066" s="214" t="s">
        <v>3244</v>
      </c>
      <c r="B4066" s="214">
        <v>142762</v>
      </c>
      <c r="C4066" s="133" t="s">
        <v>6229</v>
      </c>
      <c r="D4066" s="133" t="s">
        <v>5904</v>
      </c>
      <c r="E4066" s="133" t="s">
        <v>5907</v>
      </c>
      <c r="F4066" s="133" t="s">
        <v>5908</v>
      </c>
      <c r="G4066" s="133">
        <v>117</v>
      </c>
      <c r="H4066" s="133">
        <v>121</v>
      </c>
      <c r="I4066" s="20"/>
      <c r="J4066" s="20"/>
      <c r="K4066" s="20"/>
      <c r="L4066" s="20"/>
      <c r="M4066" s="20"/>
      <c r="N4066" s="20"/>
    </row>
    <row r="4067" spans="1:14" x14ac:dyDescent="0.35">
      <c r="A4067" s="214" t="s">
        <v>3244</v>
      </c>
      <c r="B4067" s="214">
        <v>142893</v>
      </c>
      <c r="C4067" s="133" t="s">
        <v>3295</v>
      </c>
      <c r="D4067" s="133" t="s">
        <v>5904</v>
      </c>
      <c r="E4067" s="133" t="s">
        <v>5912</v>
      </c>
      <c r="F4067" s="133" t="s">
        <v>5925</v>
      </c>
      <c r="G4067" s="133">
        <v>5</v>
      </c>
      <c r="H4067" s="133">
        <v>11</v>
      </c>
      <c r="I4067" s="20"/>
      <c r="J4067" s="20"/>
      <c r="K4067" s="20"/>
      <c r="L4067" s="20"/>
      <c r="M4067" s="20"/>
      <c r="N4067" s="20"/>
    </row>
    <row r="4068" spans="1:14" x14ac:dyDescent="0.35">
      <c r="A4068" s="214" t="s">
        <v>3244</v>
      </c>
      <c r="B4068" s="214">
        <v>143260</v>
      </c>
      <c r="C4068" s="133" t="s">
        <v>3296</v>
      </c>
      <c r="D4068" s="133" t="s">
        <v>5904</v>
      </c>
      <c r="E4068" s="133" t="s">
        <v>5907</v>
      </c>
      <c r="F4068" s="133" t="s">
        <v>5917</v>
      </c>
      <c r="G4068" s="133">
        <v>128</v>
      </c>
      <c r="H4068" s="133">
        <v>169</v>
      </c>
      <c r="I4068" s="20"/>
      <c r="J4068" s="20"/>
      <c r="K4068" s="20"/>
      <c r="L4068" s="20"/>
      <c r="M4068" s="20"/>
      <c r="N4068" s="20"/>
    </row>
    <row r="4069" spans="1:14" x14ac:dyDescent="0.35">
      <c r="A4069" s="214" t="s">
        <v>3244</v>
      </c>
      <c r="B4069" s="214">
        <v>143729</v>
      </c>
      <c r="C4069" s="133" t="s">
        <v>6642</v>
      </c>
      <c r="D4069" s="133" t="s">
        <v>5904</v>
      </c>
      <c r="E4069" s="133" t="s">
        <v>5907</v>
      </c>
      <c r="F4069" s="133" t="s">
        <v>5916</v>
      </c>
      <c r="G4069" s="133">
        <v>89</v>
      </c>
      <c r="H4069" s="133">
        <v>126</v>
      </c>
      <c r="I4069" s="20"/>
      <c r="J4069" s="20"/>
      <c r="K4069" s="20"/>
      <c r="L4069" s="20"/>
      <c r="M4069" s="20"/>
      <c r="N4069" s="20"/>
    </row>
    <row r="4070" spans="1:14" x14ac:dyDescent="0.35">
      <c r="A4070" s="214" t="s">
        <v>3244</v>
      </c>
      <c r="B4070" s="214">
        <v>144494</v>
      </c>
      <c r="C4070" s="133" t="s">
        <v>3297</v>
      </c>
      <c r="D4070" s="133" t="s">
        <v>5904</v>
      </c>
      <c r="E4070" s="133" t="s">
        <v>5907</v>
      </c>
      <c r="F4070" s="133" t="s">
        <v>5908</v>
      </c>
      <c r="G4070" s="133">
        <v>89</v>
      </c>
      <c r="H4070" s="133">
        <v>102</v>
      </c>
      <c r="I4070" s="20"/>
      <c r="J4070" s="20"/>
      <c r="K4070" s="20"/>
      <c r="L4070" s="20"/>
      <c r="M4070" s="20"/>
      <c r="N4070" s="20"/>
    </row>
    <row r="4071" spans="1:14" x14ac:dyDescent="0.35">
      <c r="A4071" s="214" t="s">
        <v>3244</v>
      </c>
      <c r="B4071" s="214">
        <v>144744</v>
      </c>
      <c r="C4071" s="133" t="s">
        <v>3298</v>
      </c>
      <c r="D4071" s="133" t="s">
        <v>5905</v>
      </c>
      <c r="E4071" s="133" t="s">
        <v>5907</v>
      </c>
      <c r="F4071" s="133" t="s">
        <v>5916</v>
      </c>
      <c r="G4071" s="133">
        <v>0</v>
      </c>
      <c r="H4071" s="133">
        <v>130</v>
      </c>
      <c r="I4071" s="20"/>
      <c r="J4071" s="20"/>
      <c r="K4071" s="20"/>
      <c r="L4071" s="20"/>
      <c r="M4071" s="20"/>
      <c r="N4071" s="20"/>
    </row>
    <row r="4072" spans="1:14" x14ac:dyDescent="0.35">
      <c r="A4072" s="214" t="s">
        <v>3244</v>
      </c>
      <c r="B4072" s="214">
        <v>144745</v>
      </c>
      <c r="C4072" s="133" t="s">
        <v>3299</v>
      </c>
      <c r="D4072" s="133" t="s">
        <v>5901</v>
      </c>
      <c r="E4072" s="133" t="s">
        <v>5907</v>
      </c>
      <c r="F4072" s="133" t="s">
        <v>5916</v>
      </c>
      <c r="G4072" s="133">
        <v>132</v>
      </c>
      <c r="H4072" s="133">
        <v>0</v>
      </c>
      <c r="I4072" s="20"/>
      <c r="J4072" s="20"/>
      <c r="K4072" s="20"/>
      <c r="L4072" s="20"/>
      <c r="M4072" s="20"/>
      <c r="N4072" s="20"/>
    </row>
    <row r="4073" spans="1:14" x14ac:dyDescent="0.35">
      <c r="A4073" s="214" t="s">
        <v>3244</v>
      </c>
      <c r="B4073" s="214">
        <v>144755</v>
      </c>
      <c r="C4073" s="133" t="s">
        <v>3300</v>
      </c>
      <c r="D4073" s="133" t="s">
        <v>5904</v>
      </c>
      <c r="E4073" s="133" t="s">
        <v>5907</v>
      </c>
      <c r="F4073" s="133" t="s">
        <v>5916</v>
      </c>
      <c r="G4073" s="133">
        <v>88</v>
      </c>
      <c r="H4073" s="133">
        <v>122</v>
      </c>
      <c r="I4073" s="20"/>
      <c r="J4073" s="20"/>
      <c r="K4073" s="20"/>
      <c r="L4073" s="20"/>
      <c r="M4073" s="20"/>
      <c r="N4073" s="20"/>
    </row>
    <row r="4074" spans="1:14" x14ac:dyDescent="0.35">
      <c r="A4074" s="214" t="s">
        <v>3244</v>
      </c>
      <c r="B4074" s="214">
        <v>145845</v>
      </c>
      <c r="C4074" s="133" t="s">
        <v>3264</v>
      </c>
      <c r="D4074" s="133" t="s">
        <v>5904</v>
      </c>
      <c r="E4074" s="133" t="s">
        <v>5912</v>
      </c>
      <c r="F4074" s="133" t="s">
        <v>5927</v>
      </c>
      <c r="G4074" s="133">
        <v>2</v>
      </c>
      <c r="H4074" s="133">
        <v>36</v>
      </c>
      <c r="I4074" s="20"/>
      <c r="J4074" s="20"/>
      <c r="K4074" s="20"/>
      <c r="L4074" s="20"/>
      <c r="M4074" s="20"/>
      <c r="N4074" s="20"/>
    </row>
    <row r="4075" spans="1:14" x14ac:dyDescent="0.35">
      <c r="A4075" s="214" t="s">
        <v>3244</v>
      </c>
      <c r="B4075" s="214">
        <v>145873</v>
      </c>
      <c r="C4075" s="133" t="s">
        <v>6230</v>
      </c>
      <c r="D4075" s="133" t="s">
        <v>5904</v>
      </c>
      <c r="E4075" s="133" t="s">
        <v>5907</v>
      </c>
      <c r="F4075" s="133" t="s">
        <v>5916</v>
      </c>
      <c r="G4075" s="133">
        <v>62</v>
      </c>
      <c r="H4075" s="133">
        <v>97</v>
      </c>
      <c r="I4075" s="20"/>
      <c r="J4075" s="20"/>
      <c r="K4075" s="20"/>
      <c r="L4075" s="20"/>
      <c r="M4075" s="20"/>
      <c r="N4075" s="20"/>
    </row>
    <row r="4076" spans="1:14" x14ac:dyDescent="0.35">
      <c r="A4076" s="214" t="s">
        <v>3244</v>
      </c>
      <c r="B4076" s="214">
        <v>146239</v>
      </c>
      <c r="C4076" s="133" t="s">
        <v>3246</v>
      </c>
      <c r="D4076" s="133" t="s">
        <v>5904</v>
      </c>
      <c r="E4076" s="133" t="s">
        <v>5907</v>
      </c>
      <c r="F4076" s="133" t="s">
        <v>5917</v>
      </c>
      <c r="G4076" s="133">
        <v>172</v>
      </c>
      <c r="H4076" s="133">
        <v>226</v>
      </c>
      <c r="I4076" s="20"/>
      <c r="J4076" s="20"/>
      <c r="K4076" s="20"/>
      <c r="L4076" s="20"/>
      <c r="M4076" s="20"/>
      <c r="N4076" s="20"/>
    </row>
    <row r="4077" spans="1:14" x14ac:dyDescent="0.35">
      <c r="A4077" s="214" t="s">
        <v>3244</v>
      </c>
      <c r="B4077" s="214">
        <v>146337</v>
      </c>
      <c r="C4077" s="133" t="s">
        <v>6231</v>
      </c>
      <c r="D4077" s="133" t="s">
        <v>5904</v>
      </c>
      <c r="E4077" s="133" t="s">
        <v>5902</v>
      </c>
      <c r="F4077" s="133" t="s">
        <v>5903</v>
      </c>
      <c r="G4077" s="133">
        <v>0</v>
      </c>
      <c r="H4077" s="133">
        <v>0</v>
      </c>
      <c r="I4077" s="20"/>
      <c r="J4077" s="20"/>
      <c r="K4077" s="20"/>
      <c r="L4077" s="20"/>
      <c r="M4077" s="20"/>
      <c r="N4077" s="20"/>
    </row>
    <row r="4078" spans="1:14" x14ac:dyDescent="0.35">
      <c r="A4078" s="214" t="s">
        <v>3244</v>
      </c>
      <c r="B4078" s="214">
        <v>147885</v>
      </c>
      <c r="C4078" s="133" t="s">
        <v>7193</v>
      </c>
      <c r="D4078" s="133" t="s">
        <v>5904</v>
      </c>
      <c r="E4078" s="133" t="s">
        <v>5912</v>
      </c>
      <c r="F4078" s="133" t="s">
        <v>5925</v>
      </c>
      <c r="G4078" s="133">
        <v>0</v>
      </c>
      <c r="H4078" s="133">
        <v>0</v>
      </c>
      <c r="I4078" s="20"/>
      <c r="J4078" s="20"/>
      <c r="K4078" s="20"/>
      <c r="L4078" s="20"/>
      <c r="M4078" s="20"/>
      <c r="N4078" s="20"/>
    </row>
    <row r="4079" spans="1:14" x14ac:dyDescent="0.35">
      <c r="A4079" s="214" t="s">
        <v>3301</v>
      </c>
      <c r="B4079" s="214">
        <v>118908</v>
      </c>
      <c r="C4079" s="133" t="s">
        <v>3302</v>
      </c>
      <c r="D4079" s="133" t="s">
        <v>5904</v>
      </c>
      <c r="E4079" s="133" t="s">
        <v>5907</v>
      </c>
      <c r="F4079" s="133" t="s">
        <v>5911</v>
      </c>
      <c r="G4079" s="133">
        <v>76</v>
      </c>
      <c r="H4079" s="133">
        <v>97</v>
      </c>
      <c r="I4079" s="20"/>
      <c r="J4079" s="20"/>
      <c r="K4079" s="20"/>
      <c r="L4079" s="20"/>
      <c r="M4079" s="20"/>
      <c r="N4079" s="20"/>
    </row>
    <row r="4080" spans="1:14" x14ac:dyDescent="0.35">
      <c r="A4080" s="214" t="s">
        <v>3301</v>
      </c>
      <c r="B4080" s="214">
        <v>118948</v>
      </c>
      <c r="C4080" s="133" t="s">
        <v>3303</v>
      </c>
      <c r="D4080" s="133" t="s">
        <v>5904</v>
      </c>
      <c r="E4080" s="133" t="s">
        <v>5902</v>
      </c>
      <c r="F4080" s="133" t="s">
        <v>5903</v>
      </c>
      <c r="G4080" s="133">
        <v>0</v>
      </c>
      <c r="H4080" s="133">
        <v>0</v>
      </c>
      <c r="I4080" s="20"/>
      <c r="J4080" s="20"/>
      <c r="K4080" s="20"/>
      <c r="L4080" s="20"/>
      <c r="M4080" s="20"/>
      <c r="N4080" s="20"/>
    </row>
    <row r="4081" spans="1:14" x14ac:dyDescent="0.35">
      <c r="A4081" s="214" t="s">
        <v>3301</v>
      </c>
      <c r="B4081" s="214">
        <v>118979</v>
      </c>
      <c r="C4081" s="133" t="s">
        <v>3304</v>
      </c>
      <c r="D4081" s="133" t="s">
        <v>5904</v>
      </c>
      <c r="E4081" s="133" t="s">
        <v>5902</v>
      </c>
      <c r="F4081" s="133" t="s">
        <v>5903</v>
      </c>
      <c r="G4081" s="133">
        <v>0</v>
      </c>
      <c r="H4081" s="133">
        <v>0</v>
      </c>
      <c r="I4081" s="20"/>
      <c r="J4081" s="20"/>
      <c r="K4081" s="20"/>
      <c r="L4081" s="20"/>
      <c r="M4081" s="20"/>
      <c r="N4081" s="20"/>
    </row>
    <row r="4082" spans="1:14" x14ac:dyDescent="0.35">
      <c r="A4082" s="214" t="s">
        <v>3301</v>
      </c>
      <c r="B4082" s="214">
        <v>118985</v>
      </c>
      <c r="C4082" s="133" t="s">
        <v>3305</v>
      </c>
      <c r="D4082" s="133" t="s">
        <v>5904</v>
      </c>
      <c r="E4082" s="133" t="s">
        <v>5902</v>
      </c>
      <c r="F4082" s="133" t="s">
        <v>5903</v>
      </c>
      <c r="G4082" s="133">
        <v>0</v>
      </c>
      <c r="H4082" s="133">
        <v>0</v>
      </c>
      <c r="I4082" s="20"/>
      <c r="J4082" s="20"/>
      <c r="K4082" s="20"/>
      <c r="L4082" s="20"/>
      <c r="M4082" s="20"/>
      <c r="N4082" s="20"/>
    </row>
    <row r="4083" spans="1:14" x14ac:dyDescent="0.35">
      <c r="A4083" s="214" t="s">
        <v>3301</v>
      </c>
      <c r="B4083" s="214">
        <v>119006</v>
      </c>
      <c r="C4083" s="133" t="s">
        <v>3306</v>
      </c>
      <c r="D4083" s="133" t="s">
        <v>5904</v>
      </c>
      <c r="E4083" s="133" t="s">
        <v>5902</v>
      </c>
      <c r="F4083" s="133" t="s">
        <v>5903</v>
      </c>
      <c r="G4083" s="133">
        <v>0</v>
      </c>
      <c r="H4083" s="133">
        <v>0</v>
      </c>
      <c r="I4083" s="20"/>
      <c r="J4083" s="20"/>
      <c r="K4083" s="20"/>
      <c r="L4083" s="20"/>
      <c r="M4083" s="20"/>
      <c r="N4083" s="20"/>
    </row>
    <row r="4084" spans="1:14" x14ac:dyDescent="0.35">
      <c r="A4084" s="214" t="s">
        <v>3301</v>
      </c>
      <c r="B4084" s="214">
        <v>119052</v>
      </c>
      <c r="C4084" s="133" t="s">
        <v>3307</v>
      </c>
      <c r="D4084" s="133" t="s">
        <v>5904</v>
      </c>
      <c r="E4084" s="133" t="s">
        <v>5912</v>
      </c>
      <c r="F4084" s="133" t="s">
        <v>5915</v>
      </c>
      <c r="G4084" s="133">
        <v>8</v>
      </c>
      <c r="H4084" s="133">
        <v>7</v>
      </c>
      <c r="I4084" s="20"/>
      <c r="J4084" s="20"/>
      <c r="K4084" s="20"/>
      <c r="L4084" s="20"/>
      <c r="M4084" s="20"/>
      <c r="N4084" s="20"/>
    </row>
    <row r="4085" spans="1:14" x14ac:dyDescent="0.35">
      <c r="A4085" s="214" t="s">
        <v>3301</v>
      </c>
      <c r="B4085" s="214">
        <v>132097</v>
      </c>
      <c r="C4085" s="133" t="s">
        <v>3308</v>
      </c>
      <c r="D4085" s="133" t="s">
        <v>5904</v>
      </c>
      <c r="E4085" s="133" t="s">
        <v>5902</v>
      </c>
      <c r="F4085" s="133" t="s">
        <v>5914</v>
      </c>
      <c r="G4085" s="133">
        <v>0</v>
      </c>
      <c r="H4085" s="133">
        <v>0</v>
      </c>
      <c r="I4085" s="20"/>
      <c r="J4085" s="20"/>
      <c r="K4085" s="20"/>
      <c r="L4085" s="20"/>
      <c r="M4085" s="20"/>
      <c r="N4085" s="20"/>
    </row>
    <row r="4086" spans="1:14" x14ac:dyDescent="0.35">
      <c r="A4086" s="214" t="s">
        <v>3301</v>
      </c>
      <c r="B4086" s="214">
        <v>133767</v>
      </c>
      <c r="C4086" s="133" t="s">
        <v>3309</v>
      </c>
      <c r="D4086" s="133" t="s">
        <v>5904</v>
      </c>
      <c r="E4086" s="133" t="s">
        <v>5906</v>
      </c>
      <c r="F4086" s="133" t="s">
        <v>5906</v>
      </c>
      <c r="G4086" s="133">
        <v>0</v>
      </c>
      <c r="H4086" s="133">
        <v>0</v>
      </c>
      <c r="I4086" s="20"/>
      <c r="J4086" s="20"/>
      <c r="K4086" s="20"/>
      <c r="L4086" s="20"/>
      <c r="M4086" s="20"/>
      <c r="N4086" s="20"/>
    </row>
    <row r="4087" spans="1:14" x14ac:dyDescent="0.35">
      <c r="A4087" s="214" t="s">
        <v>3301</v>
      </c>
      <c r="B4087" s="214">
        <v>135576</v>
      </c>
      <c r="C4087" s="133" t="s">
        <v>3310</v>
      </c>
      <c r="D4087" s="133" t="s">
        <v>5904</v>
      </c>
      <c r="E4087" s="133" t="s">
        <v>5902</v>
      </c>
      <c r="F4087" s="133" t="s">
        <v>5914</v>
      </c>
      <c r="G4087" s="133">
        <v>0</v>
      </c>
      <c r="H4087" s="133">
        <v>0</v>
      </c>
      <c r="I4087" s="20"/>
      <c r="J4087" s="20"/>
      <c r="K4087" s="20"/>
      <c r="L4087" s="20"/>
      <c r="M4087" s="20"/>
      <c r="N4087" s="20"/>
    </row>
    <row r="4088" spans="1:14" x14ac:dyDescent="0.35">
      <c r="A4088" s="214" t="s">
        <v>3301</v>
      </c>
      <c r="B4088" s="214">
        <v>135964</v>
      </c>
      <c r="C4088" s="133" t="s">
        <v>3311</v>
      </c>
      <c r="D4088" s="133" t="s">
        <v>5904</v>
      </c>
      <c r="E4088" s="133" t="s">
        <v>5907</v>
      </c>
      <c r="F4088" s="133" t="s">
        <v>5908</v>
      </c>
      <c r="G4088" s="133">
        <v>123</v>
      </c>
      <c r="H4088" s="133">
        <v>135</v>
      </c>
      <c r="I4088" s="20"/>
      <c r="J4088" s="20"/>
      <c r="K4088" s="20"/>
      <c r="L4088" s="20"/>
      <c r="M4088" s="20"/>
      <c r="N4088" s="20"/>
    </row>
    <row r="4089" spans="1:14" x14ac:dyDescent="0.35">
      <c r="A4089" s="214" t="s">
        <v>3301</v>
      </c>
      <c r="B4089" s="214">
        <v>136107</v>
      </c>
      <c r="C4089" s="133" t="s">
        <v>3312</v>
      </c>
      <c r="D4089" s="133" t="s">
        <v>5904</v>
      </c>
      <c r="E4089" s="133" t="s">
        <v>5907</v>
      </c>
      <c r="F4089" s="133" t="s">
        <v>5908</v>
      </c>
      <c r="G4089" s="133">
        <v>114</v>
      </c>
      <c r="H4089" s="133">
        <v>133</v>
      </c>
      <c r="I4089" s="20"/>
      <c r="J4089" s="20"/>
      <c r="K4089" s="20"/>
      <c r="L4089" s="20"/>
      <c r="M4089" s="20"/>
      <c r="N4089" s="20"/>
    </row>
    <row r="4090" spans="1:14" x14ac:dyDescent="0.35">
      <c r="A4090" s="214" t="s">
        <v>3301</v>
      </c>
      <c r="B4090" s="214">
        <v>136108</v>
      </c>
      <c r="C4090" s="133" t="s">
        <v>3313</v>
      </c>
      <c r="D4090" s="133" t="s">
        <v>5904</v>
      </c>
      <c r="E4090" s="133" t="s">
        <v>5907</v>
      </c>
      <c r="F4090" s="133" t="s">
        <v>5908</v>
      </c>
      <c r="G4090" s="133">
        <v>128</v>
      </c>
      <c r="H4090" s="133">
        <v>111</v>
      </c>
      <c r="I4090" s="20"/>
      <c r="J4090" s="20"/>
      <c r="K4090" s="20"/>
      <c r="L4090" s="20"/>
      <c r="M4090" s="20"/>
      <c r="N4090" s="20"/>
    </row>
    <row r="4091" spans="1:14" x14ac:dyDescent="0.35">
      <c r="A4091" s="214" t="s">
        <v>3301</v>
      </c>
      <c r="B4091" s="214">
        <v>136313</v>
      </c>
      <c r="C4091" s="133" t="s">
        <v>3314</v>
      </c>
      <c r="D4091" s="133" t="s">
        <v>5901</v>
      </c>
      <c r="E4091" s="133" t="s">
        <v>5907</v>
      </c>
      <c r="F4091" s="133" t="s">
        <v>5917</v>
      </c>
      <c r="G4091" s="133">
        <v>235</v>
      </c>
      <c r="H4091" s="133">
        <v>0</v>
      </c>
      <c r="I4091" s="20"/>
      <c r="J4091" s="20"/>
      <c r="K4091" s="20"/>
      <c r="L4091" s="20"/>
      <c r="M4091" s="20"/>
      <c r="N4091" s="20"/>
    </row>
    <row r="4092" spans="1:14" x14ac:dyDescent="0.35">
      <c r="A4092" s="214" t="s">
        <v>3301</v>
      </c>
      <c r="B4092" s="214">
        <v>136337</v>
      </c>
      <c r="C4092" s="133" t="s">
        <v>3315</v>
      </c>
      <c r="D4092" s="133" t="s">
        <v>5901</v>
      </c>
      <c r="E4092" s="133" t="s">
        <v>5907</v>
      </c>
      <c r="F4092" s="133" t="s">
        <v>5917</v>
      </c>
      <c r="G4092" s="133">
        <v>148</v>
      </c>
      <c r="H4092" s="133">
        <v>0</v>
      </c>
      <c r="I4092" s="20"/>
      <c r="J4092" s="20"/>
      <c r="K4092" s="20"/>
      <c r="L4092" s="20"/>
      <c r="M4092" s="20"/>
      <c r="N4092" s="20"/>
    </row>
    <row r="4093" spans="1:14" x14ac:dyDescent="0.35">
      <c r="A4093" s="214" t="s">
        <v>3301</v>
      </c>
      <c r="B4093" s="214">
        <v>136456</v>
      </c>
      <c r="C4093" s="133" t="s">
        <v>3316</v>
      </c>
      <c r="D4093" s="133" t="s">
        <v>5901</v>
      </c>
      <c r="E4093" s="133" t="s">
        <v>5907</v>
      </c>
      <c r="F4093" s="133" t="s">
        <v>5917</v>
      </c>
      <c r="G4093" s="133">
        <v>316</v>
      </c>
      <c r="H4093" s="133">
        <v>0</v>
      </c>
      <c r="I4093" s="20"/>
      <c r="J4093" s="20"/>
      <c r="K4093" s="20"/>
      <c r="L4093" s="20"/>
      <c r="M4093" s="20"/>
      <c r="N4093" s="20"/>
    </row>
    <row r="4094" spans="1:14" x14ac:dyDescent="0.35">
      <c r="A4094" s="214" t="s">
        <v>3301</v>
      </c>
      <c r="B4094" s="214">
        <v>136594</v>
      </c>
      <c r="C4094" s="133" t="s">
        <v>3317</v>
      </c>
      <c r="D4094" s="133" t="s">
        <v>5905</v>
      </c>
      <c r="E4094" s="133" t="s">
        <v>5907</v>
      </c>
      <c r="F4094" s="133" t="s">
        <v>5917</v>
      </c>
      <c r="G4094" s="133">
        <v>0</v>
      </c>
      <c r="H4094" s="133">
        <v>150</v>
      </c>
      <c r="I4094" s="20"/>
      <c r="J4094" s="20"/>
      <c r="K4094" s="20"/>
      <c r="L4094" s="20"/>
      <c r="M4094" s="20"/>
      <c r="N4094" s="20"/>
    </row>
    <row r="4095" spans="1:14" x14ac:dyDescent="0.35">
      <c r="A4095" s="214" t="s">
        <v>3301</v>
      </c>
      <c r="B4095" s="214">
        <v>136662</v>
      </c>
      <c r="C4095" s="133" t="s">
        <v>3318</v>
      </c>
      <c r="D4095" s="133" t="s">
        <v>5905</v>
      </c>
      <c r="E4095" s="133" t="s">
        <v>5907</v>
      </c>
      <c r="F4095" s="133" t="s">
        <v>5917</v>
      </c>
      <c r="G4095" s="133">
        <v>0</v>
      </c>
      <c r="H4095" s="133">
        <v>216</v>
      </c>
      <c r="I4095" s="20"/>
      <c r="J4095" s="20"/>
      <c r="K4095" s="20"/>
      <c r="L4095" s="20"/>
      <c r="M4095" s="20"/>
      <c r="N4095" s="20"/>
    </row>
    <row r="4096" spans="1:14" x14ac:dyDescent="0.35">
      <c r="A4096" s="214" t="s">
        <v>3301</v>
      </c>
      <c r="B4096" s="214">
        <v>136864</v>
      </c>
      <c r="C4096" s="133" t="s">
        <v>3319</v>
      </c>
      <c r="D4096" s="133" t="s">
        <v>5904</v>
      </c>
      <c r="E4096" s="133" t="s">
        <v>5907</v>
      </c>
      <c r="F4096" s="133" t="s">
        <v>5917</v>
      </c>
      <c r="G4096" s="133">
        <v>119</v>
      </c>
      <c r="H4096" s="133">
        <v>118</v>
      </c>
      <c r="I4096" s="20"/>
      <c r="J4096" s="20"/>
      <c r="K4096" s="20"/>
      <c r="L4096" s="20"/>
      <c r="M4096" s="20"/>
      <c r="N4096" s="20"/>
    </row>
    <row r="4097" spans="1:14" x14ac:dyDescent="0.35">
      <c r="A4097" s="214" t="s">
        <v>3301</v>
      </c>
      <c r="B4097" s="214">
        <v>137119</v>
      </c>
      <c r="C4097" s="133" t="s">
        <v>3320</v>
      </c>
      <c r="D4097" s="133" t="s">
        <v>5904</v>
      </c>
      <c r="E4097" s="133" t="s">
        <v>5907</v>
      </c>
      <c r="F4097" s="133" t="s">
        <v>5908</v>
      </c>
      <c r="G4097" s="133">
        <v>136</v>
      </c>
      <c r="H4097" s="133">
        <v>163</v>
      </c>
      <c r="I4097" s="20"/>
      <c r="J4097" s="20"/>
      <c r="K4097" s="20"/>
      <c r="L4097" s="20"/>
      <c r="M4097" s="20"/>
      <c r="N4097" s="20"/>
    </row>
    <row r="4098" spans="1:14" x14ac:dyDescent="0.35">
      <c r="A4098" s="214" t="s">
        <v>3301</v>
      </c>
      <c r="B4098" s="214">
        <v>137376</v>
      </c>
      <c r="C4098" s="133" t="s">
        <v>3321</v>
      </c>
      <c r="D4098" s="133" t="s">
        <v>5904</v>
      </c>
      <c r="E4098" s="133" t="s">
        <v>5907</v>
      </c>
      <c r="F4098" s="133" t="s">
        <v>5917</v>
      </c>
      <c r="G4098" s="133">
        <v>106</v>
      </c>
      <c r="H4098" s="133">
        <v>118</v>
      </c>
      <c r="I4098" s="20"/>
      <c r="J4098" s="20"/>
      <c r="K4098" s="20"/>
      <c r="L4098" s="20"/>
      <c r="M4098" s="20"/>
      <c r="N4098" s="20"/>
    </row>
    <row r="4099" spans="1:14" x14ac:dyDescent="0.35">
      <c r="A4099" s="214" t="s">
        <v>3301</v>
      </c>
      <c r="B4099" s="214">
        <v>137389</v>
      </c>
      <c r="C4099" s="133" t="s">
        <v>7194</v>
      </c>
      <c r="D4099" s="133" t="s">
        <v>5901</v>
      </c>
      <c r="E4099" s="133" t="s">
        <v>5907</v>
      </c>
      <c r="F4099" s="133" t="s">
        <v>5917</v>
      </c>
      <c r="G4099" s="133">
        <v>146</v>
      </c>
      <c r="H4099" s="133">
        <v>0</v>
      </c>
      <c r="I4099" s="20"/>
      <c r="J4099" s="20"/>
      <c r="K4099" s="20"/>
      <c r="L4099" s="20"/>
      <c r="M4099" s="20"/>
      <c r="N4099" s="20"/>
    </row>
    <row r="4100" spans="1:14" x14ac:dyDescent="0.35">
      <c r="A4100" s="214" t="s">
        <v>3301</v>
      </c>
      <c r="B4100" s="214">
        <v>137630</v>
      </c>
      <c r="C4100" s="133" t="s">
        <v>3322</v>
      </c>
      <c r="D4100" s="133" t="s">
        <v>5901</v>
      </c>
      <c r="E4100" s="133" t="s">
        <v>5907</v>
      </c>
      <c r="F4100" s="133" t="s">
        <v>5917</v>
      </c>
      <c r="G4100" s="133">
        <v>126</v>
      </c>
      <c r="H4100" s="133">
        <v>0</v>
      </c>
      <c r="I4100" s="20"/>
      <c r="J4100" s="20"/>
      <c r="K4100" s="20"/>
      <c r="L4100" s="20"/>
      <c r="M4100" s="20"/>
      <c r="N4100" s="20"/>
    </row>
    <row r="4101" spans="1:14" x14ac:dyDescent="0.35">
      <c r="A4101" s="214" t="s">
        <v>3301</v>
      </c>
      <c r="B4101" s="214">
        <v>138046</v>
      </c>
      <c r="C4101" s="133" t="s">
        <v>6232</v>
      </c>
      <c r="D4101" s="133" t="s">
        <v>5905</v>
      </c>
      <c r="E4101" s="133" t="s">
        <v>5907</v>
      </c>
      <c r="F4101" s="133" t="s">
        <v>5917</v>
      </c>
      <c r="G4101" s="133">
        <v>0</v>
      </c>
      <c r="H4101" s="133">
        <v>187</v>
      </c>
      <c r="I4101" s="20"/>
      <c r="J4101" s="20"/>
      <c r="K4101" s="20"/>
      <c r="L4101" s="20"/>
      <c r="M4101" s="20"/>
      <c r="N4101" s="20"/>
    </row>
    <row r="4102" spans="1:14" x14ac:dyDescent="0.35">
      <c r="A4102" s="214" t="s">
        <v>3301</v>
      </c>
      <c r="B4102" s="214">
        <v>138511</v>
      </c>
      <c r="C4102" s="133" t="s">
        <v>3323</v>
      </c>
      <c r="D4102" s="133" t="s">
        <v>5904</v>
      </c>
      <c r="E4102" s="133" t="s">
        <v>5907</v>
      </c>
      <c r="F4102" s="133" t="s">
        <v>5908</v>
      </c>
      <c r="G4102" s="133">
        <v>93</v>
      </c>
      <c r="H4102" s="133">
        <v>113</v>
      </c>
      <c r="I4102" s="20"/>
      <c r="J4102" s="20"/>
      <c r="K4102" s="20"/>
      <c r="L4102" s="20"/>
      <c r="M4102" s="20"/>
      <c r="N4102" s="20"/>
    </row>
    <row r="4103" spans="1:14" x14ac:dyDescent="0.35">
      <c r="A4103" s="214" t="s">
        <v>3301</v>
      </c>
      <c r="B4103" s="214">
        <v>140701</v>
      </c>
      <c r="C4103" s="133" t="s">
        <v>3324</v>
      </c>
      <c r="D4103" s="133" t="s">
        <v>5904</v>
      </c>
      <c r="E4103" s="133" t="s">
        <v>5912</v>
      </c>
      <c r="F4103" s="133" t="s">
        <v>5920</v>
      </c>
      <c r="G4103" s="133">
        <v>8</v>
      </c>
      <c r="H4103" s="133">
        <v>35</v>
      </c>
      <c r="I4103" s="20"/>
      <c r="J4103" s="20"/>
      <c r="K4103" s="20"/>
      <c r="L4103" s="20"/>
      <c r="M4103" s="20"/>
      <c r="N4103" s="20"/>
    </row>
    <row r="4104" spans="1:14" x14ac:dyDescent="0.35">
      <c r="A4104" s="214" t="s">
        <v>3301</v>
      </c>
      <c r="B4104" s="214">
        <v>141005</v>
      </c>
      <c r="C4104" s="133" t="s">
        <v>3325</v>
      </c>
      <c r="D4104" s="133" t="s">
        <v>5904</v>
      </c>
      <c r="E4104" s="133" t="s">
        <v>5912</v>
      </c>
      <c r="F4104" s="133" t="s">
        <v>5925</v>
      </c>
      <c r="G4104" s="133">
        <v>1</v>
      </c>
      <c r="H4104" s="133">
        <v>8</v>
      </c>
      <c r="I4104" s="20"/>
      <c r="J4104" s="20"/>
      <c r="K4104" s="20"/>
      <c r="L4104" s="20"/>
      <c r="M4104" s="20"/>
      <c r="N4104" s="20"/>
    </row>
    <row r="4105" spans="1:14" x14ac:dyDescent="0.35">
      <c r="A4105" s="214" t="s">
        <v>3301</v>
      </c>
      <c r="B4105" s="214">
        <v>141466</v>
      </c>
      <c r="C4105" s="133" t="s">
        <v>3326</v>
      </c>
      <c r="D4105" s="133" t="s">
        <v>5905</v>
      </c>
      <c r="E4105" s="133" t="s">
        <v>5907</v>
      </c>
      <c r="F4105" s="133" t="s">
        <v>5917</v>
      </c>
      <c r="G4105" s="133">
        <v>0</v>
      </c>
      <c r="H4105" s="133">
        <v>268</v>
      </c>
      <c r="I4105" s="20"/>
      <c r="J4105" s="20"/>
      <c r="K4105" s="20"/>
      <c r="L4105" s="20"/>
      <c r="M4105" s="20"/>
      <c r="N4105" s="20"/>
    </row>
    <row r="4106" spans="1:14" x14ac:dyDescent="0.35">
      <c r="A4106" s="214" t="s">
        <v>3301</v>
      </c>
      <c r="B4106" s="214">
        <v>142266</v>
      </c>
      <c r="C4106" s="133" t="s">
        <v>3327</v>
      </c>
      <c r="D4106" s="133" t="s">
        <v>5904</v>
      </c>
      <c r="E4106" s="133" t="s">
        <v>5912</v>
      </c>
      <c r="F4106" s="133" t="s">
        <v>5920</v>
      </c>
      <c r="G4106" s="133">
        <v>0</v>
      </c>
      <c r="H4106" s="133">
        <v>0</v>
      </c>
      <c r="I4106" s="20"/>
      <c r="J4106" s="20"/>
      <c r="K4106" s="20"/>
      <c r="L4106" s="20"/>
      <c r="M4106" s="20"/>
      <c r="N4106" s="20"/>
    </row>
    <row r="4107" spans="1:14" x14ac:dyDescent="0.35">
      <c r="A4107" s="214" t="s">
        <v>3301</v>
      </c>
      <c r="B4107" s="214">
        <v>142411</v>
      </c>
      <c r="C4107" s="133" t="s">
        <v>6644</v>
      </c>
      <c r="D4107" s="133" t="s">
        <v>5904</v>
      </c>
      <c r="E4107" s="133" t="s">
        <v>5902</v>
      </c>
      <c r="F4107" s="133" t="s">
        <v>5914</v>
      </c>
      <c r="G4107" s="133">
        <v>0</v>
      </c>
      <c r="H4107" s="133">
        <v>0</v>
      </c>
      <c r="I4107" s="20"/>
      <c r="J4107" s="20"/>
      <c r="K4107" s="20"/>
      <c r="L4107" s="20"/>
      <c r="M4107" s="20"/>
      <c r="N4107" s="20"/>
    </row>
    <row r="4108" spans="1:14" x14ac:dyDescent="0.35">
      <c r="A4108" s="214" t="s">
        <v>3301</v>
      </c>
      <c r="B4108" s="214">
        <v>142555</v>
      </c>
      <c r="C4108" s="133" t="s">
        <v>3328</v>
      </c>
      <c r="D4108" s="133" t="s">
        <v>5904</v>
      </c>
      <c r="E4108" s="133" t="s">
        <v>5912</v>
      </c>
      <c r="F4108" s="133" t="s">
        <v>5920</v>
      </c>
      <c r="G4108" s="133">
        <v>6</v>
      </c>
      <c r="H4108" s="133">
        <v>18</v>
      </c>
      <c r="I4108" s="20"/>
      <c r="J4108" s="20"/>
      <c r="K4108" s="20"/>
      <c r="L4108" s="20"/>
      <c r="M4108" s="20"/>
      <c r="N4108" s="20"/>
    </row>
    <row r="4109" spans="1:14" x14ac:dyDescent="0.35">
      <c r="A4109" s="214" t="s">
        <v>3301</v>
      </c>
      <c r="B4109" s="214">
        <v>142568</v>
      </c>
      <c r="C4109" s="133" t="s">
        <v>3329</v>
      </c>
      <c r="D4109" s="133" t="s">
        <v>5904</v>
      </c>
      <c r="E4109" s="133" t="s">
        <v>5902</v>
      </c>
      <c r="F4109" s="133" t="s">
        <v>5903</v>
      </c>
      <c r="G4109" s="133">
        <v>0</v>
      </c>
      <c r="H4109" s="133">
        <v>0</v>
      </c>
      <c r="I4109" s="20"/>
      <c r="J4109" s="20"/>
      <c r="K4109" s="20"/>
      <c r="L4109" s="20"/>
      <c r="M4109" s="20"/>
      <c r="N4109" s="20"/>
    </row>
    <row r="4110" spans="1:14" x14ac:dyDescent="0.35">
      <c r="A4110" s="214" t="s">
        <v>3301</v>
      </c>
      <c r="B4110" s="214">
        <v>144134</v>
      </c>
      <c r="C4110" s="133" t="s">
        <v>3330</v>
      </c>
      <c r="D4110" s="133" t="s">
        <v>5904</v>
      </c>
      <c r="E4110" s="133" t="s">
        <v>5906</v>
      </c>
      <c r="F4110" s="133" t="s">
        <v>5921</v>
      </c>
      <c r="G4110" s="133">
        <v>1</v>
      </c>
      <c r="H4110" s="133">
        <v>1</v>
      </c>
      <c r="I4110" s="20"/>
      <c r="J4110" s="20"/>
      <c r="K4110" s="20"/>
      <c r="L4110" s="20"/>
      <c r="M4110" s="20"/>
      <c r="N4110" s="20"/>
    </row>
    <row r="4111" spans="1:14" x14ac:dyDescent="0.35">
      <c r="A4111" s="214" t="s">
        <v>3301</v>
      </c>
      <c r="B4111" s="214">
        <v>145231</v>
      </c>
      <c r="C4111" s="133" t="s">
        <v>6643</v>
      </c>
      <c r="D4111" s="133" t="s">
        <v>5904</v>
      </c>
      <c r="E4111" s="133" t="s">
        <v>5902</v>
      </c>
      <c r="F4111" s="133" t="s">
        <v>5914</v>
      </c>
      <c r="G4111" s="133">
        <v>0</v>
      </c>
      <c r="H4111" s="133">
        <v>0</v>
      </c>
      <c r="I4111" s="20"/>
      <c r="J4111" s="20"/>
      <c r="K4111" s="20"/>
      <c r="L4111" s="20"/>
      <c r="M4111" s="20"/>
      <c r="N4111" s="20"/>
    </row>
    <row r="4112" spans="1:14" x14ac:dyDescent="0.35">
      <c r="A4112" s="214" t="s">
        <v>3301</v>
      </c>
      <c r="B4112" s="214">
        <v>146648</v>
      </c>
      <c r="C4112" s="133" t="s">
        <v>6233</v>
      </c>
      <c r="D4112" s="133" t="s">
        <v>5904</v>
      </c>
      <c r="E4112" s="133" t="s">
        <v>5907</v>
      </c>
      <c r="F4112" s="133" t="s">
        <v>5926</v>
      </c>
      <c r="G4112" s="133">
        <v>0</v>
      </c>
      <c r="H4112" s="133">
        <v>0</v>
      </c>
      <c r="I4112" s="20"/>
      <c r="J4112" s="20"/>
      <c r="K4112" s="20"/>
      <c r="L4112" s="20"/>
      <c r="M4112" s="20"/>
      <c r="N4112" s="20"/>
    </row>
    <row r="4113" spans="1:14" x14ac:dyDescent="0.35">
      <c r="A4113" s="214" t="s">
        <v>3331</v>
      </c>
      <c r="B4113" s="214">
        <v>101069</v>
      </c>
      <c r="C4113" s="133" t="s">
        <v>3332</v>
      </c>
      <c r="D4113" s="133" t="s">
        <v>5905</v>
      </c>
      <c r="E4113" s="133" t="s">
        <v>5902</v>
      </c>
      <c r="F4113" s="133" t="s">
        <v>5903</v>
      </c>
      <c r="G4113" s="133">
        <v>0</v>
      </c>
      <c r="H4113" s="133">
        <v>0</v>
      </c>
      <c r="I4113" s="20"/>
      <c r="J4113" s="20"/>
      <c r="K4113" s="20"/>
      <c r="L4113" s="20"/>
      <c r="M4113" s="20"/>
      <c r="N4113" s="20"/>
    </row>
    <row r="4114" spans="1:14" x14ac:dyDescent="0.35">
      <c r="A4114" s="214" t="s">
        <v>3331</v>
      </c>
      <c r="B4114" s="214">
        <v>101086</v>
      </c>
      <c r="C4114" s="133" t="s">
        <v>5328</v>
      </c>
      <c r="D4114" s="133" t="s">
        <v>5904</v>
      </c>
      <c r="E4114" s="133" t="s">
        <v>5902</v>
      </c>
      <c r="F4114" s="133" t="s">
        <v>5903</v>
      </c>
      <c r="G4114" s="133">
        <v>0</v>
      </c>
      <c r="H4114" s="133">
        <v>0</v>
      </c>
      <c r="I4114" s="20"/>
      <c r="J4114" s="20"/>
      <c r="K4114" s="20"/>
      <c r="L4114" s="20"/>
      <c r="M4114" s="20"/>
      <c r="N4114" s="20"/>
    </row>
    <row r="4115" spans="1:14" x14ac:dyDescent="0.35">
      <c r="A4115" s="214" t="s">
        <v>3331</v>
      </c>
      <c r="B4115" s="214">
        <v>102673</v>
      </c>
      <c r="C4115" s="133" t="s">
        <v>3333</v>
      </c>
      <c r="D4115" s="133" t="s">
        <v>5901</v>
      </c>
      <c r="E4115" s="133" t="s">
        <v>5907</v>
      </c>
      <c r="F4115" s="133" t="s">
        <v>5910</v>
      </c>
      <c r="G4115" s="133">
        <v>234</v>
      </c>
      <c r="H4115" s="133">
        <v>0</v>
      </c>
      <c r="I4115" s="20"/>
      <c r="J4115" s="20"/>
      <c r="K4115" s="20"/>
      <c r="L4115" s="20"/>
      <c r="M4115" s="20"/>
      <c r="N4115" s="20"/>
    </row>
    <row r="4116" spans="1:14" x14ac:dyDescent="0.35">
      <c r="A4116" s="214" t="s">
        <v>3331</v>
      </c>
      <c r="B4116" s="214">
        <v>102674</v>
      </c>
      <c r="C4116" s="133" t="s">
        <v>3334</v>
      </c>
      <c r="D4116" s="133" t="s">
        <v>5904</v>
      </c>
      <c r="E4116" s="133" t="s">
        <v>5907</v>
      </c>
      <c r="F4116" s="133" t="s">
        <v>5910</v>
      </c>
      <c r="G4116" s="133">
        <v>99</v>
      </c>
      <c r="H4116" s="133">
        <v>110</v>
      </c>
      <c r="I4116" s="20"/>
      <c r="J4116" s="20"/>
      <c r="K4116" s="20"/>
      <c r="L4116" s="20"/>
      <c r="M4116" s="20"/>
      <c r="N4116" s="20"/>
    </row>
    <row r="4117" spans="1:14" x14ac:dyDescent="0.35">
      <c r="A4117" s="214" t="s">
        <v>3331</v>
      </c>
      <c r="B4117" s="214">
        <v>102679</v>
      </c>
      <c r="C4117" s="133" t="s">
        <v>3335</v>
      </c>
      <c r="D4117" s="133" t="s">
        <v>5905</v>
      </c>
      <c r="E4117" s="133" t="s">
        <v>5907</v>
      </c>
      <c r="F4117" s="133" t="s">
        <v>5918</v>
      </c>
      <c r="G4117" s="133">
        <v>0</v>
      </c>
      <c r="H4117" s="133">
        <v>238</v>
      </c>
      <c r="I4117" s="20"/>
      <c r="J4117" s="20"/>
      <c r="K4117" s="20"/>
      <c r="L4117" s="20"/>
      <c r="M4117" s="20"/>
      <c r="N4117" s="20"/>
    </row>
    <row r="4118" spans="1:14" x14ac:dyDescent="0.35">
      <c r="A4118" s="214" t="s">
        <v>3331</v>
      </c>
      <c r="B4118" s="214">
        <v>102681</v>
      </c>
      <c r="C4118" s="133" t="s">
        <v>3336</v>
      </c>
      <c r="D4118" s="133" t="s">
        <v>5905</v>
      </c>
      <c r="E4118" s="133" t="s">
        <v>5907</v>
      </c>
      <c r="F4118" s="133" t="s">
        <v>5911</v>
      </c>
      <c r="G4118" s="133">
        <v>0</v>
      </c>
      <c r="H4118" s="133">
        <v>198</v>
      </c>
      <c r="I4118" s="20"/>
      <c r="J4118" s="20"/>
      <c r="K4118" s="20"/>
      <c r="L4118" s="20"/>
      <c r="M4118" s="20"/>
      <c r="N4118" s="20"/>
    </row>
    <row r="4119" spans="1:14" x14ac:dyDescent="0.35">
      <c r="A4119" s="214" t="s">
        <v>3331</v>
      </c>
      <c r="B4119" s="214">
        <v>102683</v>
      </c>
      <c r="C4119" s="133" t="s">
        <v>3337</v>
      </c>
      <c r="D4119" s="133" t="s">
        <v>5901</v>
      </c>
      <c r="E4119" s="133" t="s">
        <v>5907</v>
      </c>
      <c r="F4119" s="133" t="s">
        <v>5911</v>
      </c>
      <c r="G4119" s="133">
        <v>210</v>
      </c>
      <c r="H4119" s="133">
        <v>0</v>
      </c>
      <c r="I4119" s="20"/>
      <c r="J4119" s="20"/>
      <c r="K4119" s="20"/>
      <c r="L4119" s="20"/>
      <c r="M4119" s="20"/>
      <c r="N4119" s="20"/>
    </row>
    <row r="4120" spans="1:14" x14ac:dyDescent="0.35">
      <c r="A4120" s="214" t="s">
        <v>3331</v>
      </c>
      <c r="B4120" s="214">
        <v>102684</v>
      </c>
      <c r="C4120" s="133" t="s">
        <v>715</v>
      </c>
      <c r="D4120" s="133" t="s">
        <v>5904</v>
      </c>
      <c r="E4120" s="133" t="s">
        <v>5902</v>
      </c>
      <c r="F4120" s="133" t="s">
        <v>5903</v>
      </c>
      <c r="G4120" s="133">
        <v>0</v>
      </c>
      <c r="H4120" s="133">
        <v>0</v>
      </c>
      <c r="I4120" s="20"/>
      <c r="J4120" s="20"/>
      <c r="K4120" s="20"/>
      <c r="L4120" s="20"/>
      <c r="M4120" s="20"/>
      <c r="N4120" s="20"/>
    </row>
    <row r="4121" spans="1:14" x14ac:dyDescent="0.35">
      <c r="A4121" s="214" t="s">
        <v>3331</v>
      </c>
      <c r="B4121" s="214">
        <v>102685</v>
      </c>
      <c r="C4121" s="133" t="s">
        <v>3338</v>
      </c>
      <c r="D4121" s="133" t="s">
        <v>5904</v>
      </c>
      <c r="E4121" s="133" t="s">
        <v>5902</v>
      </c>
      <c r="F4121" s="133" t="s">
        <v>5903</v>
      </c>
      <c r="G4121" s="133">
        <v>0</v>
      </c>
      <c r="H4121" s="133">
        <v>0</v>
      </c>
      <c r="I4121" s="20"/>
      <c r="J4121" s="20"/>
      <c r="K4121" s="20"/>
      <c r="L4121" s="20"/>
      <c r="M4121" s="20"/>
      <c r="N4121" s="20"/>
    </row>
    <row r="4122" spans="1:14" x14ac:dyDescent="0.35">
      <c r="A4122" s="214" t="s">
        <v>3331</v>
      </c>
      <c r="B4122" s="214">
        <v>102686</v>
      </c>
      <c r="C4122" s="133" t="s">
        <v>1629</v>
      </c>
      <c r="D4122" s="133" t="s">
        <v>5904</v>
      </c>
      <c r="E4122" s="133" t="s">
        <v>5902</v>
      </c>
      <c r="F4122" s="133" t="s">
        <v>5903</v>
      </c>
      <c r="G4122" s="133">
        <v>0</v>
      </c>
      <c r="H4122" s="133">
        <v>0</v>
      </c>
      <c r="I4122" s="20"/>
      <c r="J4122" s="20"/>
      <c r="K4122" s="20"/>
      <c r="L4122" s="20"/>
      <c r="M4122" s="20"/>
      <c r="N4122" s="20"/>
    </row>
    <row r="4123" spans="1:14" x14ac:dyDescent="0.35">
      <c r="A4123" s="214" t="s">
        <v>3331</v>
      </c>
      <c r="B4123" s="214">
        <v>102687</v>
      </c>
      <c r="C4123" s="133" t="s">
        <v>3339</v>
      </c>
      <c r="D4123" s="133" t="s">
        <v>5905</v>
      </c>
      <c r="E4123" s="133" t="s">
        <v>5902</v>
      </c>
      <c r="F4123" s="133" t="s">
        <v>5903</v>
      </c>
      <c r="G4123" s="133">
        <v>0</v>
      </c>
      <c r="H4123" s="133">
        <v>0</v>
      </c>
      <c r="I4123" s="20"/>
      <c r="J4123" s="20"/>
      <c r="K4123" s="20"/>
      <c r="L4123" s="20"/>
      <c r="M4123" s="20"/>
      <c r="N4123" s="20"/>
    </row>
    <row r="4124" spans="1:14" x14ac:dyDescent="0.35">
      <c r="A4124" s="214" t="s">
        <v>3331</v>
      </c>
      <c r="B4124" s="214">
        <v>102689</v>
      </c>
      <c r="C4124" s="133" t="s">
        <v>3340</v>
      </c>
      <c r="D4124" s="133" t="s">
        <v>5901</v>
      </c>
      <c r="E4124" s="133" t="s">
        <v>5902</v>
      </c>
      <c r="F4124" s="133" t="s">
        <v>5903</v>
      </c>
      <c r="G4124" s="133">
        <v>0</v>
      </c>
      <c r="H4124" s="133">
        <v>0</v>
      </c>
      <c r="I4124" s="20"/>
      <c r="J4124" s="20"/>
      <c r="K4124" s="20"/>
      <c r="L4124" s="20"/>
      <c r="M4124" s="20"/>
      <c r="N4124" s="20"/>
    </row>
    <row r="4125" spans="1:14" x14ac:dyDescent="0.35">
      <c r="A4125" s="214" t="s">
        <v>3331</v>
      </c>
      <c r="B4125" s="214">
        <v>102690</v>
      </c>
      <c r="C4125" s="133" t="s">
        <v>6646</v>
      </c>
      <c r="D4125" s="133" t="s">
        <v>5905</v>
      </c>
      <c r="E4125" s="133" t="s">
        <v>5902</v>
      </c>
      <c r="F4125" s="133" t="s">
        <v>5903</v>
      </c>
      <c r="G4125" s="133">
        <v>0</v>
      </c>
      <c r="H4125" s="133">
        <v>0</v>
      </c>
      <c r="I4125" s="20"/>
      <c r="J4125" s="20"/>
      <c r="K4125" s="20"/>
      <c r="L4125" s="20"/>
      <c r="M4125" s="20"/>
      <c r="N4125" s="20"/>
    </row>
    <row r="4126" spans="1:14" x14ac:dyDescent="0.35">
      <c r="A4126" s="214" t="s">
        <v>3331</v>
      </c>
      <c r="B4126" s="214">
        <v>102692</v>
      </c>
      <c r="C4126" s="133" t="s">
        <v>3341</v>
      </c>
      <c r="D4126" s="133" t="s">
        <v>5901</v>
      </c>
      <c r="E4126" s="133" t="s">
        <v>5902</v>
      </c>
      <c r="F4126" s="133" t="s">
        <v>5903</v>
      </c>
      <c r="G4126" s="133">
        <v>0</v>
      </c>
      <c r="H4126" s="133">
        <v>0</v>
      </c>
      <c r="I4126" s="20"/>
      <c r="J4126" s="20"/>
      <c r="K4126" s="20"/>
      <c r="L4126" s="20"/>
      <c r="M4126" s="20"/>
      <c r="N4126" s="20"/>
    </row>
    <row r="4127" spans="1:14" x14ac:dyDescent="0.35">
      <c r="A4127" s="214" t="s">
        <v>3331</v>
      </c>
      <c r="B4127" s="214">
        <v>102693</v>
      </c>
      <c r="C4127" s="133" t="s">
        <v>3342</v>
      </c>
      <c r="D4127" s="133" t="s">
        <v>5904</v>
      </c>
      <c r="E4127" s="133" t="s">
        <v>5902</v>
      </c>
      <c r="F4127" s="133" t="s">
        <v>5903</v>
      </c>
      <c r="G4127" s="133">
        <v>0</v>
      </c>
      <c r="H4127" s="133">
        <v>0</v>
      </c>
      <c r="I4127" s="20"/>
      <c r="J4127" s="20"/>
      <c r="K4127" s="20"/>
      <c r="L4127" s="20"/>
      <c r="M4127" s="20"/>
      <c r="N4127" s="20"/>
    </row>
    <row r="4128" spans="1:14" x14ac:dyDescent="0.35">
      <c r="A4128" s="214" t="s">
        <v>3331</v>
      </c>
      <c r="B4128" s="214">
        <v>102694</v>
      </c>
      <c r="C4128" s="133" t="s">
        <v>3343</v>
      </c>
      <c r="D4128" s="133" t="s">
        <v>5904</v>
      </c>
      <c r="E4128" s="133" t="s">
        <v>5902</v>
      </c>
      <c r="F4128" s="133" t="s">
        <v>5914</v>
      </c>
      <c r="G4128" s="133">
        <v>0</v>
      </c>
      <c r="H4128" s="133">
        <v>0</v>
      </c>
      <c r="I4128" s="20"/>
      <c r="J4128" s="20"/>
      <c r="K4128" s="20"/>
      <c r="L4128" s="20"/>
      <c r="M4128" s="20"/>
      <c r="N4128" s="20"/>
    </row>
    <row r="4129" spans="1:14" x14ac:dyDescent="0.35">
      <c r="A4129" s="214" t="s">
        <v>3331</v>
      </c>
      <c r="B4129" s="214">
        <v>102697</v>
      </c>
      <c r="C4129" s="133" t="s">
        <v>3344</v>
      </c>
      <c r="D4129" s="133" t="s">
        <v>5904</v>
      </c>
      <c r="E4129" s="133" t="s">
        <v>5912</v>
      </c>
      <c r="F4129" s="133" t="s">
        <v>5915</v>
      </c>
      <c r="G4129" s="133">
        <v>1</v>
      </c>
      <c r="H4129" s="133">
        <v>2</v>
      </c>
      <c r="I4129" s="20"/>
      <c r="J4129" s="20"/>
      <c r="K4129" s="20"/>
      <c r="L4129" s="20"/>
      <c r="M4129" s="20"/>
      <c r="N4129" s="20"/>
    </row>
    <row r="4130" spans="1:14" x14ac:dyDescent="0.35">
      <c r="A4130" s="214" t="s">
        <v>3331</v>
      </c>
      <c r="B4130" s="214">
        <v>102698</v>
      </c>
      <c r="C4130" s="133" t="s">
        <v>3345</v>
      </c>
      <c r="D4130" s="133" t="s">
        <v>5904</v>
      </c>
      <c r="E4130" s="133" t="s">
        <v>5912</v>
      </c>
      <c r="F4130" s="133" t="s">
        <v>5915</v>
      </c>
      <c r="G4130" s="133">
        <v>3</v>
      </c>
      <c r="H4130" s="133">
        <v>9</v>
      </c>
      <c r="I4130" s="20"/>
      <c r="J4130" s="20"/>
      <c r="K4130" s="20"/>
      <c r="L4130" s="20"/>
      <c r="M4130" s="20"/>
      <c r="N4130" s="20"/>
    </row>
    <row r="4131" spans="1:14" x14ac:dyDescent="0.35">
      <c r="A4131" s="214" t="s">
        <v>3331</v>
      </c>
      <c r="B4131" s="214">
        <v>102699</v>
      </c>
      <c r="C4131" s="133" t="s">
        <v>3346</v>
      </c>
      <c r="D4131" s="133" t="s">
        <v>5904</v>
      </c>
      <c r="E4131" s="133" t="s">
        <v>5912</v>
      </c>
      <c r="F4131" s="133" t="s">
        <v>5915</v>
      </c>
      <c r="G4131" s="133">
        <v>9</v>
      </c>
      <c r="H4131" s="133">
        <v>20</v>
      </c>
      <c r="I4131" s="20"/>
      <c r="J4131" s="20"/>
      <c r="K4131" s="20"/>
      <c r="L4131" s="20"/>
      <c r="M4131" s="20"/>
      <c r="N4131" s="20"/>
    </row>
    <row r="4132" spans="1:14" x14ac:dyDescent="0.35">
      <c r="A4132" s="214" t="s">
        <v>3331</v>
      </c>
      <c r="B4132" s="214">
        <v>109774</v>
      </c>
      <c r="C4132" s="133" t="s">
        <v>7195</v>
      </c>
      <c r="D4132" s="133" t="s">
        <v>5904</v>
      </c>
      <c r="E4132" s="133" t="s">
        <v>5902</v>
      </c>
      <c r="F4132" s="133" t="s">
        <v>5903</v>
      </c>
      <c r="G4132" s="133">
        <v>0</v>
      </c>
      <c r="H4132" s="133">
        <v>0</v>
      </c>
      <c r="I4132" s="20"/>
      <c r="J4132" s="20"/>
      <c r="K4132" s="20"/>
      <c r="L4132" s="20"/>
      <c r="M4132" s="20"/>
      <c r="N4132" s="20"/>
    </row>
    <row r="4133" spans="1:14" x14ac:dyDescent="0.35">
      <c r="A4133" s="214" t="s">
        <v>3331</v>
      </c>
      <c r="B4133" s="214">
        <v>131897</v>
      </c>
      <c r="C4133" s="133" t="s">
        <v>3347</v>
      </c>
      <c r="D4133" s="133" t="s">
        <v>5904</v>
      </c>
      <c r="E4133" s="133" t="s">
        <v>5907</v>
      </c>
      <c r="F4133" s="133" t="s">
        <v>5908</v>
      </c>
      <c r="G4133" s="133">
        <v>92</v>
      </c>
      <c r="H4133" s="133">
        <v>133</v>
      </c>
      <c r="I4133" s="20"/>
      <c r="J4133" s="20"/>
      <c r="K4133" s="20"/>
      <c r="L4133" s="20"/>
      <c r="M4133" s="20"/>
      <c r="N4133" s="20"/>
    </row>
    <row r="4134" spans="1:14" x14ac:dyDescent="0.35">
      <c r="A4134" s="214" t="s">
        <v>3331</v>
      </c>
      <c r="B4134" s="214">
        <v>133754</v>
      </c>
      <c r="C4134" s="133" t="s">
        <v>7196</v>
      </c>
      <c r="D4134" s="133" t="s">
        <v>5904</v>
      </c>
      <c r="E4134" s="133" t="s">
        <v>5906</v>
      </c>
      <c r="F4134" s="133" t="s">
        <v>5906</v>
      </c>
      <c r="G4134" s="133">
        <v>1</v>
      </c>
      <c r="H4134" s="133">
        <v>0</v>
      </c>
      <c r="I4134" s="20"/>
      <c r="J4134" s="20"/>
      <c r="K4134" s="20"/>
      <c r="L4134" s="20"/>
      <c r="M4134" s="20"/>
      <c r="N4134" s="20"/>
    </row>
    <row r="4135" spans="1:14" x14ac:dyDescent="0.35">
      <c r="A4135" s="214" t="s">
        <v>3331</v>
      </c>
      <c r="B4135" s="214">
        <v>134003</v>
      </c>
      <c r="C4135" s="133" t="s">
        <v>3348</v>
      </c>
      <c r="D4135" s="133" t="s">
        <v>5904</v>
      </c>
      <c r="E4135" s="133" t="s">
        <v>5907</v>
      </c>
      <c r="F4135" s="133" t="s">
        <v>5908</v>
      </c>
      <c r="G4135" s="133">
        <v>57</v>
      </c>
      <c r="H4135" s="133">
        <v>66</v>
      </c>
      <c r="I4135" s="20"/>
      <c r="J4135" s="20"/>
      <c r="K4135" s="20"/>
      <c r="L4135" s="20"/>
      <c r="M4135" s="20"/>
      <c r="N4135" s="20"/>
    </row>
    <row r="4136" spans="1:14" x14ac:dyDescent="0.35">
      <c r="A4136" s="214" t="s">
        <v>3331</v>
      </c>
      <c r="B4136" s="214">
        <v>134594</v>
      </c>
      <c r="C4136" s="133" t="s">
        <v>408</v>
      </c>
      <c r="D4136" s="133" t="s">
        <v>5904</v>
      </c>
      <c r="E4136" s="133" t="s">
        <v>5902</v>
      </c>
      <c r="F4136" s="133" t="s">
        <v>5914</v>
      </c>
      <c r="G4136" s="133">
        <v>0</v>
      </c>
      <c r="H4136" s="133">
        <v>0</v>
      </c>
      <c r="I4136" s="20"/>
      <c r="J4136" s="20"/>
      <c r="K4136" s="20"/>
      <c r="L4136" s="20"/>
      <c r="M4136" s="20"/>
      <c r="N4136" s="20"/>
    </row>
    <row r="4137" spans="1:14" x14ac:dyDescent="0.35">
      <c r="A4137" s="214" t="s">
        <v>3331</v>
      </c>
      <c r="B4137" s="214">
        <v>136678</v>
      </c>
      <c r="C4137" s="133" t="s">
        <v>6645</v>
      </c>
      <c r="D4137" s="133" t="s">
        <v>5904</v>
      </c>
      <c r="E4137" s="133" t="s">
        <v>5902</v>
      </c>
      <c r="F4137" s="133" t="s">
        <v>5903</v>
      </c>
      <c r="G4137" s="133">
        <v>0</v>
      </c>
      <c r="H4137" s="133">
        <v>0</v>
      </c>
      <c r="I4137" s="20"/>
      <c r="J4137" s="20"/>
      <c r="K4137" s="20"/>
      <c r="L4137" s="20"/>
      <c r="M4137" s="20"/>
      <c r="N4137" s="20"/>
    </row>
    <row r="4138" spans="1:14" x14ac:dyDescent="0.35">
      <c r="A4138" s="214" t="s">
        <v>3331</v>
      </c>
      <c r="B4138" s="214">
        <v>138495</v>
      </c>
      <c r="C4138" s="133" t="s">
        <v>3349</v>
      </c>
      <c r="D4138" s="133" t="s">
        <v>5904</v>
      </c>
      <c r="E4138" s="133" t="s">
        <v>5907</v>
      </c>
      <c r="F4138" s="133" t="s">
        <v>5908</v>
      </c>
      <c r="G4138" s="133">
        <v>92</v>
      </c>
      <c r="H4138" s="133">
        <v>87</v>
      </c>
      <c r="I4138" s="20"/>
      <c r="J4138" s="20"/>
      <c r="K4138" s="20"/>
      <c r="L4138" s="20"/>
      <c r="M4138" s="20"/>
      <c r="N4138" s="20"/>
    </row>
    <row r="4139" spans="1:14" x14ac:dyDescent="0.35">
      <c r="A4139" s="214" t="s">
        <v>3331</v>
      </c>
      <c r="B4139" s="214">
        <v>139417</v>
      </c>
      <c r="C4139" s="133" t="s">
        <v>3350</v>
      </c>
      <c r="D4139" s="133" t="s">
        <v>5904</v>
      </c>
      <c r="E4139" s="133" t="s">
        <v>5902</v>
      </c>
      <c r="F4139" s="133" t="s">
        <v>5903</v>
      </c>
      <c r="G4139" s="133">
        <v>0</v>
      </c>
      <c r="H4139" s="133">
        <v>0</v>
      </c>
      <c r="I4139" s="20"/>
      <c r="J4139" s="20"/>
      <c r="K4139" s="20"/>
      <c r="L4139" s="20"/>
      <c r="M4139" s="20"/>
      <c r="N4139" s="20"/>
    </row>
    <row r="4140" spans="1:14" x14ac:dyDescent="0.35">
      <c r="A4140" s="214" t="s">
        <v>3331</v>
      </c>
      <c r="B4140" s="214">
        <v>140496</v>
      </c>
      <c r="C4140" s="133" t="s">
        <v>3351</v>
      </c>
      <c r="D4140" s="133" t="s">
        <v>5904</v>
      </c>
      <c r="E4140" s="133" t="s">
        <v>5902</v>
      </c>
      <c r="F4140" s="133" t="s">
        <v>5903</v>
      </c>
      <c r="G4140" s="133">
        <v>0</v>
      </c>
      <c r="H4140" s="133">
        <v>0</v>
      </c>
      <c r="I4140" s="20"/>
      <c r="J4140" s="20"/>
      <c r="K4140" s="20"/>
      <c r="L4140" s="20"/>
      <c r="M4140" s="20"/>
      <c r="N4140" s="20"/>
    </row>
    <row r="4141" spans="1:14" x14ac:dyDescent="0.35">
      <c r="A4141" s="214" t="s">
        <v>3331</v>
      </c>
      <c r="B4141" s="214">
        <v>141023</v>
      </c>
      <c r="C4141" s="133" t="s">
        <v>3352</v>
      </c>
      <c r="D4141" s="133" t="s">
        <v>5904</v>
      </c>
      <c r="E4141" s="133" t="s">
        <v>5902</v>
      </c>
      <c r="F4141" s="133" t="s">
        <v>5903</v>
      </c>
      <c r="G4141" s="133">
        <v>0</v>
      </c>
      <c r="H4141" s="133">
        <v>0</v>
      </c>
      <c r="I4141" s="20"/>
      <c r="J4141" s="20"/>
      <c r="K4141" s="20"/>
      <c r="L4141" s="20"/>
      <c r="M4141" s="20"/>
      <c r="N4141" s="20"/>
    </row>
    <row r="4142" spans="1:14" x14ac:dyDescent="0.35">
      <c r="A4142" s="214" t="s">
        <v>3331</v>
      </c>
      <c r="B4142" s="214">
        <v>145860</v>
      </c>
      <c r="C4142" s="133" t="s">
        <v>6234</v>
      </c>
      <c r="D4142" s="133" t="s">
        <v>5904</v>
      </c>
      <c r="E4142" s="133" t="s">
        <v>5907</v>
      </c>
      <c r="F4142" s="133" t="s">
        <v>5916</v>
      </c>
      <c r="G4142" s="133">
        <v>72</v>
      </c>
      <c r="H4142" s="133">
        <v>115</v>
      </c>
      <c r="I4142" s="20"/>
      <c r="J4142" s="20"/>
      <c r="K4142" s="20"/>
      <c r="L4142" s="20"/>
      <c r="M4142" s="20"/>
      <c r="N4142" s="20"/>
    </row>
    <row r="4143" spans="1:14" x14ac:dyDescent="0.35">
      <c r="A4143" s="214" t="s">
        <v>3353</v>
      </c>
      <c r="B4143" s="214">
        <v>111773</v>
      </c>
      <c r="C4143" s="133" t="s">
        <v>3355</v>
      </c>
      <c r="D4143" s="133" t="s">
        <v>5904</v>
      </c>
      <c r="E4143" s="133" t="s">
        <v>5912</v>
      </c>
      <c r="F4143" s="133" t="s">
        <v>5915</v>
      </c>
      <c r="G4143" s="133">
        <v>1</v>
      </c>
      <c r="H4143" s="133">
        <v>6</v>
      </c>
      <c r="I4143" s="20"/>
      <c r="J4143" s="20"/>
      <c r="K4143" s="20"/>
      <c r="L4143" s="20"/>
      <c r="M4143" s="20"/>
      <c r="N4143" s="20"/>
    </row>
    <row r="4144" spans="1:14" x14ac:dyDescent="0.35">
      <c r="A4144" s="214" t="s">
        <v>3353</v>
      </c>
      <c r="B4144" s="214">
        <v>111775</v>
      </c>
      <c r="C4144" s="133" t="s">
        <v>3356</v>
      </c>
      <c r="D4144" s="133" t="s">
        <v>5904</v>
      </c>
      <c r="E4144" s="133" t="s">
        <v>5912</v>
      </c>
      <c r="F4144" s="133" t="s">
        <v>5915</v>
      </c>
      <c r="G4144" s="133">
        <v>0</v>
      </c>
      <c r="H4144" s="133">
        <v>0</v>
      </c>
      <c r="I4144" s="20"/>
      <c r="J4144" s="20"/>
      <c r="K4144" s="20"/>
      <c r="L4144" s="20"/>
      <c r="M4144" s="20"/>
      <c r="N4144" s="20"/>
    </row>
    <row r="4145" spans="1:14" x14ac:dyDescent="0.35">
      <c r="A4145" s="214" t="s">
        <v>3353</v>
      </c>
      <c r="B4145" s="214">
        <v>130908</v>
      </c>
      <c r="C4145" s="133" t="s">
        <v>3357</v>
      </c>
      <c r="D4145" s="133" t="s">
        <v>5904</v>
      </c>
      <c r="E4145" s="133" t="s">
        <v>5907</v>
      </c>
      <c r="F4145" s="133" t="s">
        <v>5908</v>
      </c>
      <c r="G4145" s="133">
        <v>132</v>
      </c>
      <c r="H4145" s="133">
        <v>131</v>
      </c>
      <c r="I4145" s="20"/>
      <c r="J4145" s="20"/>
      <c r="K4145" s="20"/>
      <c r="L4145" s="20"/>
      <c r="M4145" s="20"/>
      <c r="N4145" s="20"/>
    </row>
    <row r="4146" spans="1:14" x14ac:dyDescent="0.35">
      <c r="A4146" s="214" t="s">
        <v>3353</v>
      </c>
      <c r="B4146" s="214">
        <v>131425</v>
      </c>
      <c r="C4146" s="133" t="s">
        <v>3358</v>
      </c>
      <c r="D4146" s="133" t="s">
        <v>5904</v>
      </c>
      <c r="E4146" s="133" t="s">
        <v>5912</v>
      </c>
      <c r="F4146" s="133" t="s">
        <v>5915</v>
      </c>
      <c r="G4146" s="133">
        <v>8</v>
      </c>
      <c r="H4146" s="133">
        <v>13</v>
      </c>
      <c r="I4146" s="20"/>
      <c r="J4146" s="20"/>
      <c r="K4146" s="20"/>
      <c r="L4146" s="20"/>
      <c r="M4146" s="20"/>
      <c r="N4146" s="20"/>
    </row>
    <row r="4147" spans="1:14" x14ac:dyDescent="0.35">
      <c r="A4147" s="214" t="s">
        <v>3353</v>
      </c>
      <c r="B4147" s="214">
        <v>133768</v>
      </c>
      <c r="C4147" s="133" t="s">
        <v>3359</v>
      </c>
      <c r="D4147" s="133" t="s">
        <v>5904</v>
      </c>
      <c r="E4147" s="133" t="s">
        <v>5907</v>
      </c>
      <c r="F4147" s="133" t="s">
        <v>5908</v>
      </c>
      <c r="G4147" s="133">
        <v>104</v>
      </c>
      <c r="H4147" s="133">
        <v>80</v>
      </c>
      <c r="I4147" s="20"/>
      <c r="J4147" s="20"/>
      <c r="K4147" s="20"/>
      <c r="L4147" s="20"/>
      <c r="M4147" s="20"/>
      <c r="N4147" s="20"/>
    </row>
    <row r="4148" spans="1:14" x14ac:dyDescent="0.35">
      <c r="A4148" s="214" t="s">
        <v>3353</v>
      </c>
      <c r="B4148" s="214">
        <v>134223</v>
      </c>
      <c r="C4148" s="133" t="s">
        <v>3360</v>
      </c>
      <c r="D4148" s="133" t="s">
        <v>5904</v>
      </c>
      <c r="E4148" s="133" t="s">
        <v>5907</v>
      </c>
      <c r="F4148" s="133" t="s">
        <v>5908</v>
      </c>
      <c r="G4148" s="133">
        <v>113</v>
      </c>
      <c r="H4148" s="133">
        <v>123</v>
      </c>
      <c r="I4148" s="20"/>
      <c r="J4148" s="20"/>
      <c r="K4148" s="20"/>
      <c r="L4148" s="20"/>
      <c r="M4148" s="20"/>
      <c r="N4148" s="20"/>
    </row>
    <row r="4149" spans="1:14" x14ac:dyDescent="0.35">
      <c r="A4149" s="214" t="s">
        <v>3353</v>
      </c>
      <c r="B4149" s="214">
        <v>136259</v>
      </c>
      <c r="C4149" s="133" t="s">
        <v>7197</v>
      </c>
      <c r="D4149" s="133" t="s">
        <v>5904</v>
      </c>
      <c r="E4149" s="133" t="s">
        <v>5902</v>
      </c>
      <c r="F4149" s="133" t="s">
        <v>5903</v>
      </c>
      <c r="G4149" s="133">
        <v>0</v>
      </c>
      <c r="H4149" s="133">
        <v>0</v>
      </c>
      <c r="I4149" s="20"/>
      <c r="J4149" s="20"/>
      <c r="K4149" s="20"/>
      <c r="L4149" s="20"/>
      <c r="M4149" s="20"/>
      <c r="N4149" s="20"/>
    </row>
    <row r="4150" spans="1:14" x14ac:dyDescent="0.35">
      <c r="A4150" s="214" t="s">
        <v>3353</v>
      </c>
      <c r="B4150" s="214">
        <v>138711</v>
      </c>
      <c r="C4150" s="133" t="s">
        <v>3361</v>
      </c>
      <c r="D4150" s="133" t="s">
        <v>5904</v>
      </c>
      <c r="E4150" s="133" t="s">
        <v>5907</v>
      </c>
      <c r="F4150" s="133" t="s">
        <v>5917</v>
      </c>
      <c r="G4150" s="133">
        <v>97</v>
      </c>
      <c r="H4150" s="133">
        <v>73</v>
      </c>
      <c r="I4150" s="20"/>
      <c r="J4150" s="20"/>
      <c r="K4150" s="20"/>
      <c r="L4150" s="20"/>
      <c r="M4150" s="20"/>
      <c r="N4150" s="20"/>
    </row>
    <row r="4151" spans="1:14" x14ac:dyDescent="0.35">
      <c r="A4151" s="214" t="s">
        <v>3353</v>
      </c>
      <c r="B4151" s="214">
        <v>139823</v>
      </c>
      <c r="C4151" s="133" t="s">
        <v>3362</v>
      </c>
      <c r="D4151" s="133" t="s">
        <v>5904</v>
      </c>
      <c r="E4151" s="133" t="s">
        <v>5907</v>
      </c>
      <c r="F4151" s="133" t="s">
        <v>5908</v>
      </c>
      <c r="G4151" s="133">
        <v>97</v>
      </c>
      <c r="H4151" s="133">
        <v>111</v>
      </c>
      <c r="I4151" s="20"/>
      <c r="J4151" s="20"/>
      <c r="K4151" s="20"/>
      <c r="L4151" s="20"/>
      <c r="M4151" s="20"/>
      <c r="N4151" s="20"/>
    </row>
    <row r="4152" spans="1:14" x14ac:dyDescent="0.35">
      <c r="A4152" s="214" t="s">
        <v>3353</v>
      </c>
      <c r="B4152" s="214">
        <v>142382</v>
      </c>
      <c r="C4152" s="133" t="s">
        <v>3363</v>
      </c>
      <c r="D4152" s="133" t="s">
        <v>5904</v>
      </c>
      <c r="E4152" s="133" t="s">
        <v>5907</v>
      </c>
      <c r="F4152" s="133" t="s">
        <v>5917</v>
      </c>
      <c r="G4152" s="133">
        <v>117</v>
      </c>
      <c r="H4152" s="133">
        <v>123</v>
      </c>
      <c r="I4152" s="20"/>
      <c r="J4152" s="20"/>
      <c r="K4152" s="20"/>
      <c r="L4152" s="20"/>
      <c r="M4152" s="20"/>
      <c r="N4152" s="20"/>
    </row>
    <row r="4153" spans="1:14" x14ac:dyDescent="0.35">
      <c r="A4153" s="214" t="s">
        <v>3353</v>
      </c>
      <c r="B4153" s="214">
        <v>142487</v>
      </c>
      <c r="C4153" s="133" t="s">
        <v>3364</v>
      </c>
      <c r="D4153" s="133" t="s">
        <v>5904</v>
      </c>
      <c r="E4153" s="133" t="s">
        <v>5906</v>
      </c>
      <c r="F4153" s="133" t="s">
        <v>5921</v>
      </c>
      <c r="G4153" s="133">
        <v>0</v>
      </c>
      <c r="H4153" s="133">
        <v>0</v>
      </c>
      <c r="I4153" s="20"/>
      <c r="J4153" s="20"/>
      <c r="K4153" s="20"/>
      <c r="L4153" s="20"/>
      <c r="M4153" s="20"/>
      <c r="N4153" s="20"/>
    </row>
    <row r="4154" spans="1:14" x14ac:dyDescent="0.35">
      <c r="A4154" s="214" t="s">
        <v>3353</v>
      </c>
      <c r="B4154" s="214">
        <v>142502</v>
      </c>
      <c r="C4154" s="133" t="s">
        <v>3365</v>
      </c>
      <c r="D4154" s="133" t="s">
        <v>5904</v>
      </c>
      <c r="E4154" s="133" t="s">
        <v>5906</v>
      </c>
      <c r="F4154" s="133" t="s">
        <v>5921</v>
      </c>
      <c r="G4154" s="133">
        <v>1</v>
      </c>
      <c r="H4154" s="133">
        <v>4</v>
      </c>
      <c r="I4154" s="20"/>
      <c r="J4154" s="20"/>
      <c r="K4154" s="20"/>
      <c r="L4154" s="20"/>
      <c r="M4154" s="20"/>
      <c r="N4154" s="20"/>
    </row>
    <row r="4155" spans="1:14" x14ac:dyDescent="0.35">
      <c r="A4155" s="214" t="s">
        <v>3353</v>
      </c>
      <c r="B4155" s="214">
        <v>142511</v>
      </c>
      <c r="C4155" s="133" t="s">
        <v>3366</v>
      </c>
      <c r="D4155" s="133" t="s">
        <v>5904</v>
      </c>
      <c r="E4155" s="133" t="s">
        <v>5906</v>
      </c>
      <c r="F4155" s="133" t="s">
        <v>5921</v>
      </c>
      <c r="G4155" s="133">
        <v>0</v>
      </c>
      <c r="H4155" s="133">
        <v>0</v>
      </c>
      <c r="I4155" s="20"/>
      <c r="J4155" s="20"/>
      <c r="K4155" s="20"/>
      <c r="L4155" s="20"/>
      <c r="M4155" s="20"/>
      <c r="N4155" s="20"/>
    </row>
    <row r="4156" spans="1:14" x14ac:dyDescent="0.35">
      <c r="A4156" s="214" t="s">
        <v>3353</v>
      </c>
      <c r="B4156" s="214">
        <v>143519</v>
      </c>
      <c r="C4156" s="133" t="s">
        <v>3367</v>
      </c>
      <c r="D4156" s="133" t="s">
        <v>5904</v>
      </c>
      <c r="E4156" s="133" t="s">
        <v>5912</v>
      </c>
      <c r="F4156" s="133" t="s">
        <v>5927</v>
      </c>
      <c r="G4156" s="133">
        <v>0</v>
      </c>
      <c r="H4156" s="133">
        <v>10</v>
      </c>
      <c r="I4156" s="20"/>
      <c r="J4156" s="20"/>
      <c r="K4156" s="20"/>
      <c r="L4156" s="20"/>
      <c r="M4156" s="20"/>
      <c r="N4156" s="20"/>
    </row>
    <row r="4157" spans="1:14" x14ac:dyDescent="0.35">
      <c r="A4157" s="214" t="s">
        <v>3353</v>
      </c>
      <c r="B4157" s="214">
        <v>145774</v>
      </c>
      <c r="C4157" s="133" t="s">
        <v>3354</v>
      </c>
      <c r="D4157" s="133" t="s">
        <v>5904</v>
      </c>
      <c r="E4157" s="133" t="s">
        <v>5907</v>
      </c>
      <c r="F4157" s="133" t="s">
        <v>5917</v>
      </c>
      <c r="G4157" s="133">
        <v>143</v>
      </c>
      <c r="H4157" s="133">
        <v>150</v>
      </c>
      <c r="I4157" s="20"/>
      <c r="J4157" s="20"/>
      <c r="K4157" s="20"/>
      <c r="L4157" s="20"/>
      <c r="M4157" s="20"/>
      <c r="N4157" s="20"/>
    </row>
    <row r="4158" spans="1:14" x14ac:dyDescent="0.35">
      <c r="A4158" s="214" t="s">
        <v>3353</v>
      </c>
      <c r="B4158" s="214">
        <v>145877</v>
      </c>
      <c r="C4158" s="133" t="s">
        <v>6235</v>
      </c>
      <c r="D4158" s="133" t="s">
        <v>5904</v>
      </c>
      <c r="E4158" s="133" t="s">
        <v>5912</v>
      </c>
      <c r="F4158" s="133" t="s">
        <v>5925</v>
      </c>
      <c r="G4158" s="133">
        <v>0</v>
      </c>
      <c r="H4158" s="133">
        <v>0</v>
      </c>
      <c r="I4158" s="20"/>
      <c r="J4158" s="20"/>
      <c r="K4158" s="20"/>
      <c r="L4158" s="20"/>
      <c r="M4158" s="20"/>
      <c r="N4158" s="20"/>
    </row>
    <row r="4159" spans="1:14" x14ac:dyDescent="0.35">
      <c r="A4159" s="214" t="s">
        <v>3353</v>
      </c>
      <c r="B4159" s="214">
        <v>147848</v>
      </c>
      <c r="C4159" s="133" t="s">
        <v>7198</v>
      </c>
      <c r="D4159" s="133" t="s">
        <v>5904</v>
      </c>
      <c r="E4159" s="133" t="s">
        <v>5907</v>
      </c>
      <c r="F4159" s="133" t="s">
        <v>5916</v>
      </c>
      <c r="G4159" s="133">
        <v>47</v>
      </c>
      <c r="H4159" s="133">
        <v>48</v>
      </c>
      <c r="I4159" s="20"/>
      <c r="J4159" s="20"/>
      <c r="K4159" s="20"/>
      <c r="L4159" s="20"/>
      <c r="M4159" s="20"/>
      <c r="N4159" s="20"/>
    </row>
    <row r="4160" spans="1:14" x14ac:dyDescent="0.35">
      <c r="A4160" s="214" t="s">
        <v>3368</v>
      </c>
      <c r="B4160" s="214">
        <v>110517</v>
      </c>
      <c r="C4160" s="133" t="s">
        <v>3369</v>
      </c>
      <c r="D4160" s="133" t="s">
        <v>5904</v>
      </c>
      <c r="E4160" s="133" t="s">
        <v>5907</v>
      </c>
      <c r="F4160" s="133" t="s">
        <v>5911</v>
      </c>
      <c r="G4160" s="133">
        <v>137</v>
      </c>
      <c r="H4160" s="133">
        <v>164</v>
      </c>
      <c r="I4160" s="20"/>
      <c r="J4160" s="20"/>
      <c r="K4160" s="20"/>
      <c r="L4160" s="20"/>
      <c r="M4160" s="20"/>
      <c r="N4160" s="20"/>
    </row>
    <row r="4161" spans="1:14" x14ac:dyDescent="0.35">
      <c r="A4161" s="214" t="s">
        <v>3368</v>
      </c>
      <c r="B4161" s="214">
        <v>110532</v>
      </c>
      <c r="C4161" s="133" t="s">
        <v>3370</v>
      </c>
      <c r="D4161" s="133" t="s">
        <v>5904</v>
      </c>
      <c r="E4161" s="133" t="s">
        <v>5907</v>
      </c>
      <c r="F4161" s="133" t="s">
        <v>5924</v>
      </c>
      <c r="G4161" s="133">
        <v>108</v>
      </c>
      <c r="H4161" s="133">
        <v>99</v>
      </c>
      <c r="I4161" s="20"/>
      <c r="J4161" s="20"/>
      <c r="K4161" s="20"/>
      <c r="L4161" s="20"/>
      <c r="M4161" s="20"/>
      <c r="N4161" s="20"/>
    </row>
    <row r="4162" spans="1:14" x14ac:dyDescent="0.35">
      <c r="A4162" s="214" t="s">
        <v>3368</v>
      </c>
      <c r="B4162" s="214">
        <v>110565</v>
      </c>
      <c r="C4162" s="133" t="s">
        <v>3371</v>
      </c>
      <c r="D4162" s="133" t="s">
        <v>5904</v>
      </c>
      <c r="E4162" s="133" t="s">
        <v>5902</v>
      </c>
      <c r="F4162" s="133" t="s">
        <v>5903</v>
      </c>
      <c r="G4162" s="133">
        <v>0</v>
      </c>
      <c r="H4162" s="133">
        <v>0</v>
      </c>
      <c r="I4162" s="20"/>
      <c r="J4162" s="20"/>
      <c r="K4162" s="20"/>
      <c r="L4162" s="20"/>
      <c r="M4162" s="20"/>
      <c r="N4162" s="20"/>
    </row>
    <row r="4163" spans="1:14" x14ac:dyDescent="0.35">
      <c r="A4163" s="214" t="s">
        <v>3368</v>
      </c>
      <c r="B4163" s="214">
        <v>110567</v>
      </c>
      <c r="C4163" s="133" t="s">
        <v>3372</v>
      </c>
      <c r="D4163" s="133" t="s">
        <v>5904</v>
      </c>
      <c r="E4163" s="133" t="s">
        <v>5902</v>
      </c>
      <c r="F4163" s="133" t="s">
        <v>5903</v>
      </c>
      <c r="G4163" s="133">
        <v>0</v>
      </c>
      <c r="H4163" s="133">
        <v>0</v>
      </c>
      <c r="I4163" s="20"/>
      <c r="J4163" s="20"/>
      <c r="K4163" s="20"/>
      <c r="L4163" s="20"/>
      <c r="M4163" s="20"/>
      <c r="N4163" s="20"/>
    </row>
    <row r="4164" spans="1:14" x14ac:dyDescent="0.35">
      <c r="A4164" s="214" t="s">
        <v>3368</v>
      </c>
      <c r="B4164" s="214">
        <v>110571</v>
      </c>
      <c r="C4164" s="133" t="s">
        <v>3373</v>
      </c>
      <c r="D4164" s="133" t="s">
        <v>5904</v>
      </c>
      <c r="E4164" s="133" t="s">
        <v>5902</v>
      </c>
      <c r="F4164" s="133" t="s">
        <v>5903</v>
      </c>
      <c r="G4164" s="133">
        <v>0</v>
      </c>
      <c r="H4164" s="133">
        <v>0</v>
      </c>
      <c r="I4164" s="20"/>
      <c r="J4164" s="20"/>
      <c r="K4164" s="20"/>
      <c r="L4164" s="20"/>
      <c r="M4164" s="20"/>
      <c r="N4164" s="20"/>
    </row>
    <row r="4165" spans="1:14" x14ac:dyDescent="0.35">
      <c r="A4165" s="214" t="s">
        <v>3368</v>
      </c>
      <c r="B4165" s="214">
        <v>110575</v>
      </c>
      <c r="C4165" s="133" t="s">
        <v>3374</v>
      </c>
      <c r="D4165" s="133" t="s">
        <v>5904</v>
      </c>
      <c r="E4165" s="133" t="s">
        <v>5912</v>
      </c>
      <c r="F4165" s="133" t="s">
        <v>5915</v>
      </c>
      <c r="G4165" s="133">
        <v>5</v>
      </c>
      <c r="H4165" s="133">
        <v>15</v>
      </c>
      <c r="I4165" s="20"/>
      <c r="J4165" s="20"/>
      <c r="K4165" s="20"/>
      <c r="L4165" s="20"/>
      <c r="M4165" s="20"/>
      <c r="N4165" s="20"/>
    </row>
    <row r="4166" spans="1:14" x14ac:dyDescent="0.35">
      <c r="A4166" s="214" t="s">
        <v>3368</v>
      </c>
      <c r="B4166" s="214">
        <v>110580</v>
      </c>
      <c r="C4166" s="133" t="s">
        <v>3375</v>
      </c>
      <c r="D4166" s="133" t="s">
        <v>5904</v>
      </c>
      <c r="E4166" s="133" t="s">
        <v>5912</v>
      </c>
      <c r="F4166" s="133" t="s">
        <v>5915</v>
      </c>
      <c r="G4166" s="133">
        <v>0</v>
      </c>
      <c r="H4166" s="133">
        <v>0</v>
      </c>
      <c r="I4166" s="20"/>
      <c r="J4166" s="20"/>
      <c r="K4166" s="20"/>
      <c r="L4166" s="20"/>
      <c r="M4166" s="20"/>
      <c r="N4166" s="20"/>
    </row>
    <row r="4167" spans="1:14" x14ac:dyDescent="0.35">
      <c r="A4167" s="214" t="s">
        <v>3368</v>
      </c>
      <c r="B4167" s="214">
        <v>110584</v>
      </c>
      <c r="C4167" s="133" t="s">
        <v>3376</v>
      </c>
      <c r="D4167" s="133" t="s">
        <v>5904</v>
      </c>
      <c r="E4167" s="133" t="s">
        <v>5912</v>
      </c>
      <c r="F4167" s="133" t="s">
        <v>5915</v>
      </c>
      <c r="G4167" s="133">
        <v>2</v>
      </c>
      <c r="H4167" s="133">
        <v>14</v>
      </c>
      <c r="I4167" s="20"/>
      <c r="J4167" s="20"/>
      <c r="K4167" s="20"/>
      <c r="L4167" s="20"/>
      <c r="M4167" s="20"/>
      <c r="N4167" s="20"/>
    </row>
    <row r="4168" spans="1:14" x14ac:dyDescent="0.35">
      <c r="A4168" s="214" t="s">
        <v>3368</v>
      </c>
      <c r="B4168" s="214">
        <v>110587</v>
      </c>
      <c r="C4168" s="133" t="s">
        <v>3377</v>
      </c>
      <c r="D4168" s="133" t="s">
        <v>5904</v>
      </c>
      <c r="E4168" s="133" t="s">
        <v>5912</v>
      </c>
      <c r="F4168" s="133" t="s">
        <v>5915</v>
      </c>
      <c r="G4168" s="133">
        <v>6</v>
      </c>
      <c r="H4168" s="133">
        <v>12</v>
      </c>
      <c r="I4168" s="20"/>
      <c r="J4168" s="20"/>
      <c r="K4168" s="20"/>
      <c r="L4168" s="20"/>
      <c r="M4168" s="20"/>
      <c r="N4168" s="20"/>
    </row>
    <row r="4169" spans="1:14" x14ac:dyDescent="0.35">
      <c r="A4169" s="214" t="s">
        <v>3368</v>
      </c>
      <c r="B4169" s="214">
        <v>110592</v>
      </c>
      <c r="C4169" s="133" t="s">
        <v>3378</v>
      </c>
      <c r="D4169" s="133" t="s">
        <v>5904</v>
      </c>
      <c r="E4169" s="133" t="s">
        <v>5912</v>
      </c>
      <c r="F4169" s="133" t="s">
        <v>5915</v>
      </c>
      <c r="G4169" s="133">
        <v>6</v>
      </c>
      <c r="H4169" s="133">
        <v>4</v>
      </c>
      <c r="I4169" s="20"/>
      <c r="J4169" s="20"/>
      <c r="K4169" s="20"/>
      <c r="L4169" s="20"/>
      <c r="M4169" s="20"/>
      <c r="N4169" s="20"/>
    </row>
    <row r="4170" spans="1:14" x14ac:dyDescent="0.35">
      <c r="A4170" s="214" t="s">
        <v>3368</v>
      </c>
      <c r="B4170" s="214">
        <v>134310</v>
      </c>
      <c r="C4170" s="133" t="s">
        <v>3379</v>
      </c>
      <c r="D4170" s="133" t="s">
        <v>5904</v>
      </c>
      <c r="E4170" s="133" t="s">
        <v>5906</v>
      </c>
      <c r="F4170" s="133" t="s">
        <v>5906</v>
      </c>
      <c r="G4170" s="133">
        <v>0</v>
      </c>
      <c r="H4170" s="133">
        <v>0</v>
      </c>
      <c r="I4170" s="20"/>
      <c r="J4170" s="20"/>
      <c r="K4170" s="20"/>
      <c r="L4170" s="20"/>
      <c r="M4170" s="20"/>
      <c r="N4170" s="20"/>
    </row>
    <row r="4171" spans="1:14" x14ac:dyDescent="0.35">
      <c r="A4171" s="214" t="s">
        <v>3368</v>
      </c>
      <c r="B4171" s="214">
        <v>135665</v>
      </c>
      <c r="C4171" s="133" t="s">
        <v>3380</v>
      </c>
      <c r="D4171" s="133" t="s">
        <v>5904</v>
      </c>
      <c r="E4171" s="133" t="s">
        <v>5907</v>
      </c>
      <c r="F4171" s="133" t="s">
        <v>5908</v>
      </c>
      <c r="G4171" s="133">
        <v>114</v>
      </c>
      <c r="H4171" s="133">
        <v>108</v>
      </c>
      <c r="I4171" s="20"/>
      <c r="J4171" s="20"/>
      <c r="K4171" s="20"/>
      <c r="L4171" s="20"/>
      <c r="M4171" s="20"/>
      <c r="N4171" s="20"/>
    </row>
    <row r="4172" spans="1:14" x14ac:dyDescent="0.35">
      <c r="A4172" s="214" t="s">
        <v>3368</v>
      </c>
      <c r="B4172" s="214">
        <v>136153</v>
      </c>
      <c r="C4172" s="133" t="s">
        <v>3381</v>
      </c>
      <c r="D4172" s="133" t="s">
        <v>5904</v>
      </c>
      <c r="E4172" s="133" t="s">
        <v>5902</v>
      </c>
      <c r="F4172" s="133" t="s">
        <v>5903</v>
      </c>
      <c r="G4172" s="133">
        <v>0</v>
      </c>
      <c r="H4172" s="133">
        <v>0</v>
      </c>
      <c r="I4172" s="20"/>
      <c r="J4172" s="20"/>
      <c r="K4172" s="20"/>
      <c r="L4172" s="20"/>
      <c r="M4172" s="20"/>
      <c r="N4172" s="20"/>
    </row>
    <row r="4173" spans="1:14" x14ac:dyDescent="0.35">
      <c r="A4173" s="214" t="s">
        <v>3368</v>
      </c>
      <c r="B4173" s="214">
        <v>136454</v>
      </c>
      <c r="C4173" s="133" t="s">
        <v>3382</v>
      </c>
      <c r="D4173" s="133" t="s">
        <v>5904</v>
      </c>
      <c r="E4173" s="133" t="s">
        <v>5907</v>
      </c>
      <c r="F4173" s="133" t="s">
        <v>5917</v>
      </c>
      <c r="G4173" s="133">
        <v>154</v>
      </c>
      <c r="H4173" s="133">
        <v>146</v>
      </c>
      <c r="I4173" s="20"/>
      <c r="J4173" s="20"/>
      <c r="K4173" s="20"/>
      <c r="L4173" s="20"/>
      <c r="M4173" s="20"/>
      <c r="N4173" s="20"/>
    </row>
    <row r="4174" spans="1:14" x14ac:dyDescent="0.35">
      <c r="A4174" s="214" t="s">
        <v>3368</v>
      </c>
      <c r="B4174" s="214">
        <v>136468</v>
      </c>
      <c r="C4174" s="133" t="s">
        <v>3383</v>
      </c>
      <c r="D4174" s="133" t="s">
        <v>5904</v>
      </c>
      <c r="E4174" s="133" t="s">
        <v>5907</v>
      </c>
      <c r="F4174" s="133" t="s">
        <v>5917</v>
      </c>
      <c r="G4174" s="133">
        <v>145</v>
      </c>
      <c r="H4174" s="133">
        <v>114</v>
      </c>
      <c r="I4174" s="20"/>
      <c r="J4174" s="20"/>
      <c r="K4174" s="20"/>
      <c r="L4174" s="20"/>
      <c r="M4174" s="20"/>
      <c r="N4174" s="20"/>
    </row>
    <row r="4175" spans="1:14" x14ac:dyDescent="0.35">
      <c r="A4175" s="214" t="s">
        <v>3368</v>
      </c>
      <c r="B4175" s="214">
        <v>136730</v>
      </c>
      <c r="C4175" s="133" t="s">
        <v>3384</v>
      </c>
      <c r="D4175" s="133" t="s">
        <v>5904</v>
      </c>
      <c r="E4175" s="133" t="s">
        <v>5907</v>
      </c>
      <c r="F4175" s="133" t="s">
        <v>5917</v>
      </c>
      <c r="G4175" s="133">
        <v>130</v>
      </c>
      <c r="H4175" s="133">
        <v>170</v>
      </c>
      <c r="I4175" s="20"/>
      <c r="J4175" s="20"/>
      <c r="K4175" s="20"/>
      <c r="L4175" s="20"/>
      <c r="M4175" s="20"/>
      <c r="N4175" s="20"/>
    </row>
    <row r="4176" spans="1:14" x14ac:dyDescent="0.35">
      <c r="A4176" s="214" t="s">
        <v>3368</v>
      </c>
      <c r="B4176" s="214">
        <v>136842</v>
      </c>
      <c r="C4176" s="133" t="s">
        <v>3385</v>
      </c>
      <c r="D4176" s="133" t="s">
        <v>5904</v>
      </c>
      <c r="E4176" s="133" t="s">
        <v>5907</v>
      </c>
      <c r="F4176" s="133" t="s">
        <v>5917</v>
      </c>
      <c r="G4176" s="133">
        <v>288</v>
      </c>
      <c r="H4176" s="133">
        <v>191</v>
      </c>
      <c r="I4176" s="20"/>
      <c r="J4176" s="20"/>
      <c r="K4176" s="20"/>
      <c r="L4176" s="20"/>
      <c r="M4176" s="20"/>
      <c r="N4176" s="20"/>
    </row>
    <row r="4177" spans="1:14" x14ac:dyDescent="0.35">
      <c r="A4177" s="214" t="s">
        <v>3368</v>
      </c>
      <c r="B4177" s="214">
        <v>136844</v>
      </c>
      <c r="C4177" s="133" t="s">
        <v>3386</v>
      </c>
      <c r="D4177" s="133" t="s">
        <v>5904</v>
      </c>
      <c r="E4177" s="133" t="s">
        <v>5907</v>
      </c>
      <c r="F4177" s="133" t="s">
        <v>5917</v>
      </c>
      <c r="G4177" s="133">
        <v>117</v>
      </c>
      <c r="H4177" s="133">
        <v>123</v>
      </c>
      <c r="I4177" s="20"/>
      <c r="J4177" s="20"/>
      <c r="K4177" s="20"/>
      <c r="L4177" s="20"/>
      <c r="M4177" s="20"/>
      <c r="N4177" s="20"/>
    </row>
    <row r="4178" spans="1:14" x14ac:dyDescent="0.35">
      <c r="A4178" s="214" t="s">
        <v>3368</v>
      </c>
      <c r="B4178" s="214">
        <v>137052</v>
      </c>
      <c r="C4178" s="133" t="s">
        <v>3387</v>
      </c>
      <c r="D4178" s="133" t="s">
        <v>5904</v>
      </c>
      <c r="E4178" s="133" t="s">
        <v>5907</v>
      </c>
      <c r="F4178" s="133" t="s">
        <v>5917</v>
      </c>
      <c r="G4178" s="133">
        <v>175</v>
      </c>
      <c r="H4178" s="133">
        <v>186</v>
      </c>
      <c r="I4178" s="20"/>
      <c r="J4178" s="20"/>
      <c r="K4178" s="20"/>
      <c r="L4178" s="20"/>
      <c r="M4178" s="20"/>
      <c r="N4178" s="20"/>
    </row>
    <row r="4179" spans="1:14" x14ac:dyDescent="0.35">
      <c r="A4179" s="214" t="s">
        <v>3368</v>
      </c>
      <c r="B4179" s="214">
        <v>138253</v>
      </c>
      <c r="C4179" s="133" t="s">
        <v>3388</v>
      </c>
      <c r="D4179" s="133" t="s">
        <v>5904</v>
      </c>
      <c r="E4179" s="133" t="s">
        <v>5912</v>
      </c>
      <c r="F4179" s="133" t="s">
        <v>5927</v>
      </c>
      <c r="G4179" s="133">
        <v>2</v>
      </c>
      <c r="H4179" s="133">
        <v>16</v>
      </c>
      <c r="I4179" s="20"/>
      <c r="J4179" s="20"/>
      <c r="K4179" s="20"/>
      <c r="L4179" s="20"/>
      <c r="M4179" s="20"/>
      <c r="N4179" s="20"/>
    </row>
    <row r="4180" spans="1:14" x14ac:dyDescent="0.35">
      <c r="A4180" s="214" t="s">
        <v>3368</v>
      </c>
      <c r="B4180" s="214">
        <v>138439</v>
      </c>
      <c r="C4180" s="133" t="s">
        <v>3389</v>
      </c>
      <c r="D4180" s="133" t="s">
        <v>5904</v>
      </c>
      <c r="E4180" s="133" t="s">
        <v>5907</v>
      </c>
      <c r="F4180" s="133" t="s">
        <v>5908</v>
      </c>
      <c r="G4180" s="133">
        <v>67</v>
      </c>
      <c r="H4180" s="133">
        <v>65</v>
      </c>
      <c r="I4180" s="20"/>
      <c r="J4180" s="20"/>
      <c r="K4180" s="20"/>
      <c r="L4180" s="20"/>
      <c r="M4180" s="20"/>
      <c r="N4180" s="20"/>
    </row>
    <row r="4181" spans="1:14" x14ac:dyDescent="0.35">
      <c r="A4181" s="214" t="s">
        <v>3368</v>
      </c>
      <c r="B4181" s="214">
        <v>140252</v>
      </c>
      <c r="C4181" s="133" t="s">
        <v>3390</v>
      </c>
      <c r="D4181" s="133" t="s">
        <v>5904</v>
      </c>
      <c r="E4181" s="133" t="s">
        <v>5906</v>
      </c>
      <c r="F4181" s="133" t="s">
        <v>5921</v>
      </c>
      <c r="G4181" s="133">
        <v>0</v>
      </c>
      <c r="H4181" s="133">
        <v>0</v>
      </c>
      <c r="I4181" s="20"/>
      <c r="J4181" s="20"/>
      <c r="K4181" s="20"/>
      <c r="L4181" s="20"/>
      <c r="M4181" s="20"/>
      <c r="N4181" s="20"/>
    </row>
    <row r="4182" spans="1:14" x14ac:dyDescent="0.35">
      <c r="A4182" s="214" t="s">
        <v>3368</v>
      </c>
      <c r="B4182" s="214">
        <v>142322</v>
      </c>
      <c r="C4182" s="133" t="s">
        <v>3391</v>
      </c>
      <c r="D4182" s="133" t="s">
        <v>5904</v>
      </c>
      <c r="E4182" s="133" t="s">
        <v>5902</v>
      </c>
      <c r="F4182" s="133" t="s">
        <v>5914</v>
      </c>
      <c r="G4182" s="133">
        <v>0</v>
      </c>
      <c r="H4182" s="133">
        <v>0</v>
      </c>
      <c r="I4182" s="20"/>
      <c r="J4182" s="20"/>
      <c r="K4182" s="20"/>
      <c r="L4182" s="20"/>
      <c r="M4182" s="20"/>
      <c r="N4182" s="20"/>
    </row>
    <row r="4183" spans="1:14" x14ac:dyDescent="0.35">
      <c r="A4183" s="214" t="s">
        <v>3368</v>
      </c>
      <c r="B4183" s="214">
        <v>143134</v>
      </c>
      <c r="C4183" s="133" t="s">
        <v>6647</v>
      </c>
      <c r="D4183" s="133" t="s">
        <v>5904</v>
      </c>
      <c r="E4183" s="133" t="s">
        <v>5907</v>
      </c>
      <c r="F4183" s="133" t="s">
        <v>5908</v>
      </c>
      <c r="G4183" s="133">
        <v>134</v>
      </c>
      <c r="H4183" s="133">
        <v>154</v>
      </c>
      <c r="I4183" s="20"/>
      <c r="J4183" s="20"/>
      <c r="K4183" s="20"/>
      <c r="L4183" s="20"/>
      <c r="M4183" s="20"/>
      <c r="N4183" s="20"/>
    </row>
    <row r="4184" spans="1:14" x14ac:dyDescent="0.35">
      <c r="A4184" s="214" t="s">
        <v>3368</v>
      </c>
      <c r="B4184" s="214">
        <v>145063</v>
      </c>
      <c r="C4184" s="133" t="s">
        <v>6236</v>
      </c>
      <c r="D4184" s="133" t="s">
        <v>5904</v>
      </c>
      <c r="E4184" s="133" t="s">
        <v>5907</v>
      </c>
      <c r="F4184" s="133" t="s">
        <v>5916</v>
      </c>
      <c r="G4184" s="133">
        <v>71</v>
      </c>
      <c r="H4184" s="133">
        <v>79</v>
      </c>
      <c r="I4184" s="20"/>
      <c r="J4184" s="20"/>
      <c r="K4184" s="20"/>
      <c r="L4184" s="20"/>
      <c r="M4184" s="20"/>
      <c r="N4184" s="20"/>
    </row>
    <row r="4185" spans="1:14" x14ac:dyDescent="0.35">
      <c r="A4185" s="214" t="s">
        <v>3368</v>
      </c>
      <c r="B4185" s="214">
        <v>145736</v>
      </c>
      <c r="C4185" s="133" t="s">
        <v>6237</v>
      </c>
      <c r="D4185" s="133" t="s">
        <v>5904</v>
      </c>
      <c r="E4185" s="133" t="s">
        <v>5907</v>
      </c>
      <c r="F4185" s="133" t="s">
        <v>5908</v>
      </c>
      <c r="G4185" s="133">
        <v>136</v>
      </c>
      <c r="H4185" s="133">
        <v>134</v>
      </c>
      <c r="I4185" s="20"/>
      <c r="J4185" s="20"/>
      <c r="K4185" s="20"/>
      <c r="L4185" s="20"/>
      <c r="M4185" s="20"/>
      <c r="N4185" s="20"/>
    </row>
    <row r="4186" spans="1:14" x14ac:dyDescent="0.35">
      <c r="A4186" s="214" t="s">
        <v>3368</v>
      </c>
      <c r="B4186" s="214">
        <v>147224</v>
      </c>
      <c r="C4186" s="133" t="s">
        <v>6648</v>
      </c>
      <c r="D4186" s="133" t="s">
        <v>5904</v>
      </c>
      <c r="E4186" s="133" t="s">
        <v>5902</v>
      </c>
      <c r="F4186" s="133" t="s">
        <v>5903</v>
      </c>
      <c r="G4186" s="133">
        <v>0</v>
      </c>
      <c r="H4186" s="133">
        <v>0</v>
      </c>
      <c r="I4186" s="20"/>
      <c r="J4186" s="20"/>
      <c r="K4186" s="20"/>
      <c r="L4186" s="20"/>
      <c r="M4186" s="20"/>
      <c r="N4186" s="20"/>
    </row>
    <row r="4187" spans="1:14" x14ac:dyDescent="0.35">
      <c r="A4187" s="214" t="s">
        <v>3368</v>
      </c>
      <c r="B4187" s="214">
        <v>147860</v>
      </c>
      <c r="C4187" s="133" t="s">
        <v>7199</v>
      </c>
      <c r="D4187" s="133" t="s">
        <v>5904</v>
      </c>
      <c r="E4187" s="133" t="s">
        <v>5907</v>
      </c>
      <c r="F4187" s="133" t="s">
        <v>5916</v>
      </c>
      <c r="G4187" s="133">
        <v>81</v>
      </c>
      <c r="H4187" s="133">
        <v>99</v>
      </c>
      <c r="I4187" s="20"/>
      <c r="J4187" s="20"/>
      <c r="K4187" s="20"/>
      <c r="L4187" s="20"/>
      <c r="M4187" s="20"/>
      <c r="N4187" s="20"/>
    </row>
    <row r="4188" spans="1:14" x14ac:dyDescent="0.35">
      <c r="A4188" s="214" t="s">
        <v>3392</v>
      </c>
      <c r="B4188" s="214">
        <v>108519</v>
      </c>
      <c r="C4188" s="133" t="s">
        <v>3393</v>
      </c>
      <c r="D4188" s="133" t="s">
        <v>5904</v>
      </c>
      <c r="E4188" s="133" t="s">
        <v>5907</v>
      </c>
      <c r="F4188" s="133" t="s">
        <v>5924</v>
      </c>
      <c r="G4188" s="133">
        <v>56</v>
      </c>
      <c r="H4188" s="133">
        <v>72</v>
      </c>
      <c r="I4188" s="20"/>
      <c r="J4188" s="20"/>
      <c r="K4188" s="20"/>
      <c r="L4188" s="20"/>
      <c r="M4188" s="20"/>
      <c r="N4188" s="20"/>
    </row>
    <row r="4189" spans="1:14" x14ac:dyDescent="0.35">
      <c r="A4189" s="214" t="s">
        <v>3392</v>
      </c>
      <c r="B4189" s="214">
        <v>108521</v>
      </c>
      <c r="C4189" s="133" t="s">
        <v>3394</v>
      </c>
      <c r="D4189" s="133" t="s">
        <v>5904</v>
      </c>
      <c r="E4189" s="133" t="s">
        <v>5907</v>
      </c>
      <c r="F4189" s="133" t="s">
        <v>5924</v>
      </c>
      <c r="G4189" s="133">
        <v>64</v>
      </c>
      <c r="H4189" s="133">
        <v>64</v>
      </c>
      <c r="I4189" s="20"/>
      <c r="J4189" s="20"/>
      <c r="K4189" s="20"/>
      <c r="L4189" s="20"/>
      <c r="M4189" s="20"/>
      <c r="N4189" s="20"/>
    </row>
    <row r="4190" spans="1:14" x14ac:dyDescent="0.35">
      <c r="A4190" s="214" t="s">
        <v>3392</v>
      </c>
      <c r="B4190" s="214">
        <v>108538</v>
      </c>
      <c r="C4190" s="133" t="s">
        <v>3395</v>
      </c>
      <c r="D4190" s="133" t="s">
        <v>5901</v>
      </c>
      <c r="E4190" s="133" t="s">
        <v>5902</v>
      </c>
      <c r="F4190" s="133" t="s">
        <v>5903</v>
      </c>
      <c r="G4190" s="133">
        <v>0</v>
      </c>
      <c r="H4190" s="133">
        <v>0</v>
      </c>
      <c r="I4190" s="20"/>
      <c r="J4190" s="20"/>
      <c r="K4190" s="20"/>
      <c r="L4190" s="20"/>
      <c r="M4190" s="20"/>
      <c r="N4190" s="20"/>
    </row>
    <row r="4191" spans="1:14" x14ac:dyDescent="0.35">
      <c r="A4191" s="214" t="s">
        <v>3392</v>
      </c>
      <c r="B4191" s="214">
        <v>108540</v>
      </c>
      <c r="C4191" s="133" t="s">
        <v>3396</v>
      </c>
      <c r="D4191" s="133" t="s">
        <v>5904</v>
      </c>
      <c r="E4191" s="133" t="s">
        <v>5902</v>
      </c>
      <c r="F4191" s="133" t="s">
        <v>5903</v>
      </c>
      <c r="G4191" s="133">
        <v>0</v>
      </c>
      <c r="H4191" s="133">
        <v>0</v>
      </c>
      <c r="I4191" s="20"/>
      <c r="J4191" s="20"/>
      <c r="K4191" s="20"/>
      <c r="L4191" s="20"/>
      <c r="M4191" s="20"/>
      <c r="N4191" s="20"/>
    </row>
    <row r="4192" spans="1:14" x14ac:dyDescent="0.35">
      <c r="A4192" s="214" t="s">
        <v>3392</v>
      </c>
      <c r="B4192" s="214">
        <v>108542</v>
      </c>
      <c r="C4192" s="133" t="s">
        <v>642</v>
      </c>
      <c r="D4192" s="133" t="s">
        <v>5901</v>
      </c>
      <c r="E4192" s="133" t="s">
        <v>5902</v>
      </c>
      <c r="F4192" s="133" t="s">
        <v>5903</v>
      </c>
      <c r="G4192" s="133">
        <v>0</v>
      </c>
      <c r="H4192" s="133">
        <v>0</v>
      </c>
      <c r="I4192" s="20"/>
      <c r="J4192" s="20"/>
      <c r="K4192" s="20"/>
      <c r="L4192" s="20"/>
      <c r="M4192" s="20"/>
      <c r="N4192" s="20"/>
    </row>
    <row r="4193" spans="1:14" x14ac:dyDescent="0.35">
      <c r="A4193" s="214" t="s">
        <v>3392</v>
      </c>
      <c r="B4193" s="214">
        <v>108544</v>
      </c>
      <c r="C4193" s="133" t="s">
        <v>3397</v>
      </c>
      <c r="D4193" s="133" t="s">
        <v>5905</v>
      </c>
      <c r="E4193" s="133" t="s">
        <v>5902</v>
      </c>
      <c r="F4193" s="133" t="s">
        <v>5903</v>
      </c>
      <c r="G4193" s="133">
        <v>0</v>
      </c>
      <c r="H4193" s="133">
        <v>0</v>
      </c>
      <c r="I4193" s="20"/>
      <c r="J4193" s="20"/>
      <c r="K4193" s="20"/>
      <c r="L4193" s="20"/>
      <c r="M4193" s="20"/>
      <c r="N4193" s="20"/>
    </row>
    <row r="4194" spans="1:14" x14ac:dyDescent="0.35">
      <c r="A4194" s="214" t="s">
        <v>3392</v>
      </c>
      <c r="B4194" s="214">
        <v>108547</v>
      </c>
      <c r="C4194" s="133" t="s">
        <v>3398</v>
      </c>
      <c r="D4194" s="133" t="s">
        <v>5904</v>
      </c>
      <c r="E4194" s="133" t="s">
        <v>5902</v>
      </c>
      <c r="F4194" s="133" t="s">
        <v>5903</v>
      </c>
      <c r="G4194" s="133">
        <v>0</v>
      </c>
      <c r="H4194" s="133">
        <v>0</v>
      </c>
      <c r="I4194" s="20"/>
      <c r="J4194" s="20"/>
      <c r="K4194" s="20"/>
      <c r="L4194" s="20"/>
      <c r="M4194" s="20"/>
      <c r="N4194" s="20"/>
    </row>
    <row r="4195" spans="1:14" x14ac:dyDescent="0.35">
      <c r="A4195" s="214" t="s">
        <v>3392</v>
      </c>
      <c r="B4195" s="214">
        <v>108549</v>
      </c>
      <c r="C4195" s="133" t="s">
        <v>3399</v>
      </c>
      <c r="D4195" s="133" t="s">
        <v>5904</v>
      </c>
      <c r="E4195" s="133" t="s">
        <v>5902</v>
      </c>
      <c r="F4195" s="133" t="s">
        <v>5903</v>
      </c>
      <c r="G4195" s="133">
        <v>0</v>
      </c>
      <c r="H4195" s="133">
        <v>0</v>
      </c>
      <c r="I4195" s="20"/>
      <c r="J4195" s="20"/>
      <c r="K4195" s="20"/>
      <c r="L4195" s="20"/>
      <c r="M4195" s="20"/>
      <c r="N4195" s="20"/>
    </row>
    <row r="4196" spans="1:14" x14ac:dyDescent="0.35">
      <c r="A4196" s="214" t="s">
        <v>3392</v>
      </c>
      <c r="B4196" s="214">
        <v>108551</v>
      </c>
      <c r="C4196" s="133" t="s">
        <v>3400</v>
      </c>
      <c r="D4196" s="133" t="s">
        <v>5904</v>
      </c>
      <c r="E4196" s="133" t="s">
        <v>5923</v>
      </c>
      <c r="F4196" s="133" t="s">
        <v>5923</v>
      </c>
      <c r="G4196" s="133">
        <v>2</v>
      </c>
      <c r="H4196" s="133">
        <v>5</v>
      </c>
      <c r="I4196" s="20"/>
      <c r="J4196" s="20"/>
      <c r="K4196" s="20"/>
      <c r="L4196" s="20"/>
      <c r="M4196" s="20"/>
      <c r="N4196" s="20"/>
    </row>
    <row r="4197" spans="1:14" x14ac:dyDescent="0.35">
      <c r="A4197" s="214" t="s">
        <v>3392</v>
      </c>
      <c r="B4197" s="214">
        <v>108651</v>
      </c>
      <c r="C4197" s="133" t="s">
        <v>3401</v>
      </c>
      <c r="D4197" s="133" t="s">
        <v>5904</v>
      </c>
      <c r="E4197" s="133" t="s">
        <v>5902</v>
      </c>
      <c r="F4197" s="133" t="s">
        <v>5903</v>
      </c>
      <c r="G4197" s="133">
        <v>0</v>
      </c>
      <c r="H4197" s="133">
        <v>0</v>
      </c>
      <c r="I4197" s="20"/>
      <c r="J4197" s="20"/>
      <c r="K4197" s="20"/>
      <c r="L4197" s="20"/>
      <c r="M4197" s="20"/>
      <c r="N4197" s="20"/>
    </row>
    <row r="4198" spans="1:14" x14ac:dyDescent="0.35">
      <c r="A4198" s="214" t="s">
        <v>3392</v>
      </c>
      <c r="B4198" s="214">
        <v>131986</v>
      </c>
      <c r="C4198" s="133" t="s">
        <v>3402</v>
      </c>
      <c r="D4198" s="133" t="s">
        <v>5904</v>
      </c>
      <c r="E4198" s="133" t="s">
        <v>5912</v>
      </c>
      <c r="F4198" s="133" t="s">
        <v>5913</v>
      </c>
      <c r="G4198" s="133">
        <v>0</v>
      </c>
      <c r="H4198" s="133">
        <v>0</v>
      </c>
      <c r="I4198" s="20"/>
      <c r="J4198" s="20"/>
      <c r="K4198" s="20"/>
      <c r="L4198" s="20"/>
      <c r="M4198" s="20"/>
      <c r="N4198" s="20"/>
    </row>
    <row r="4199" spans="1:14" x14ac:dyDescent="0.35">
      <c r="A4199" s="214" t="s">
        <v>3392</v>
      </c>
      <c r="B4199" s="214">
        <v>131987</v>
      </c>
      <c r="C4199" s="133" t="s">
        <v>3403</v>
      </c>
      <c r="D4199" s="133" t="s">
        <v>5904</v>
      </c>
      <c r="E4199" s="133" t="s">
        <v>5912</v>
      </c>
      <c r="F4199" s="133" t="s">
        <v>5913</v>
      </c>
      <c r="G4199" s="133">
        <v>13</v>
      </c>
      <c r="H4199" s="133">
        <v>25</v>
      </c>
      <c r="I4199" s="20"/>
      <c r="J4199" s="20"/>
      <c r="K4199" s="20"/>
      <c r="L4199" s="20"/>
      <c r="M4199" s="20"/>
      <c r="N4199" s="20"/>
    </row>
    <row r="4200" spans="1:14" x14ac:dyDescent="0.35">
      <c r="A4200" s="214" t="s">
        <v>3392</v>
      </c>
      <c r="B4200" s="214">
        <v>133779</v>
      </c>
      <c r="C4200" s="133" t="s">
        <v>6238</v>
      </c>
      <c r="D4200" s="133" t="s">
        <v>5904</v>
      </c>
      <c r="E4200" s="133" t="s">
        <v>5923</v>
      </c>
      <c r="F4200" s="133" t="s">
        <v>5923</v>
      </c>
      <c r="G4200" s="133">
        <v>0</v>
      </c>
      <c r="H4200" s="133">
        <v>5</v>
      </c>
      <c r="I4200" s="20"/>
      <c r="J4200" s="20"/>
      <c r="K4200" s="20"/>
      <c r="L4200" s="20"/>
      <c r="M4200" s="20"/>
      <c r="N4200" s="20"/>
    </row>
    <row r="4201" spans="1:14" x14ac:dyDescent="0.35">
      <c r="A4201" s="214" t="s">
        <v>3392</v>
      </c>
      <c r="B4201" s="214">
        <v>135423</v>
      </c>
      <c r="C4201" s="133" t="s">
        <v>3405</v>
      </c>
      <c r="D4201" s="133" t="s">
        <v>5904</v>
      </c>
      <c r="E4201" s="133" t="s">
        <v>5907</v>
      </c>
      <c r="F4201" s="133" t="s">
        <v>5908</v>
      </c>
      <c r="G4201" s="133">
        <v>131</v>
      </c>
      <c r="H4201" s="133">
        <v>129</v>
      </c>
      <c r="I4201" s="20"/>
      <c r="J4201" s="20"/>
      <c r="K4201" s="20"/>
      <c r="L4201" s="20"/>
      <c r="M4201" s="20"/>
      <c r="N4201" s="20"/>
    </row>
    <row r="4202" spans="1:14" x14ac:dyDescent="0.35">
      <c r="A4202" s="214" t="s">
        <v>3392</v>
      </c>
      <c r="B4202" s="214">
        <v>136258</v>
      </c>
      <c r="C4202" s="133" t="s">
        <v>3406</v>
      </c>
      <c r="D4202" s="133" t="s">
        <v>5901</v>
      </c>
      <c r="E4202" s="133" t="s">
        <v>5902</v>
      </c>
      <c r="F4202" s="133" t="s">
        <v>5903</v>
      </c>
      <c r="G4202" s="133">
        <v>0</v>
      </c>
      <c r="H4202" s="133">
        <v>0</v>
      </c>
      <c r="I4202" s="20"/>
      <c r="J4202" s="20"/>
      <c r="K4202" s="20"/>
      <c r="L4202" s="20"/>
      <c r="M4202" s="20"/>
      <c r="N4202" s="20"/>
    </row>
    <row r="4203" spans="1:14" x14ac:dyDescent="0.35">
      <c r="A4203" s="214" t="s">
        <v>3392</v>
      </c>
      <c r="B4203" s="214">
        <v>136348</v>
      </c>
      <c r="C4203" s="133" t="s">
        <v>3407</v>
      </c>
      <c r="D4203" s="133" t="s">
        <v>5904</v>
      </c>
      <c r="E4203" s="133" t="s">
        <v>5907</v>
      </c>
      <c r="F4203" s="133" t="s">
        <v>5917</v>
      </c>
      <c r="G4203" s="133">
        <v>83</v>
      </c>
      <c r="H4203" s="133">
        <v>100</v>
      </c>
      <c r="I4203" s="20"/>
      <c r="J4203" s="20"/>
      <c r="K4203" s="20"/>
      <c r="L4203" s="20"/>
      <c r="M4203" s="20"/>
      <c r="N4203" s="20"/>
    </row>
    <row r="4204" spans="1:14" x14ac:dyDescent="0.35">
      <c r="A4204" s="214" t="s">
        <v>3392</v>
      </c>
      <c r="B4204" s="214">
        <v>136352</v>
      </c>
      <c r="C4204" s="133" t="s">
        <v>3408</v>
      </c>
      <c r="D4204" s="133" t="s">
        <v>5904</v>
      </c>
      <c r="E4204" s="133" t="s">
        <v>5907</v>
      </c>
      <c r="F4204" s="133" t="s">
        <v>5917</v>
      </c>
      <c r="G4204" s="133">
        <v>0</v>
      </c>
      <c r="H4204" s="133">
        <v>0</v>
      </c>
      <c r="I4204" s="20"/>
      <c r="J4204" s="20"/>
      <c r="K4204" s="20"/>
      <c r="L4204" s="20"/>
      <c r="M4204" s="20"/>
      <c r="N4204" s="20"/>
    </row>
    <row r="4205" spans="1:14" x14ac:dyDescent="0.35">
      <c r="A4205" s="214" t="s">
        <v>3392</v>
      </c>
      <c r="B4205" s="214">
        <v>137708</v>
      </c>
      <c r="C4205" s="133" t="s">
        <v>3409</v>
      </c>
      <c r="D4205" s="133" t="s">
        <v>5901</v>
      </c>
      <c r="E4205" s="133" t="s">
        <v>5907</v>
      </c>
      <c r="F4205" s="133" t="s">
        <v>5917</v>
      </c>
      <c r="G4205" s="133">
        <v>226</v>
      </c>
      <c r="H4205" s="133">
        <v>0</v>
      </c>
      <c r="I4205" s="20"/>
      <c r="J4205" s="20"/>
      <c r="K4205" s="20"/>
      <c r="L4205" s="20"/>
      <c r="M4205" s="20"/>
      <c r="N4205" s="20"/>
    </row>
    <row r="4206" spans="1:14" x14ac:dyDescent="0.35">
      <c r="A4206" s="214" t="s">
        <v>3392</v>
      </c>
      <c r="B4206" s="214">
        <v>137900</v>
      </c>
      <c r="C4206" s="133" t="s">
        <v>3410</v>
      </c>
      <c r="D4206" s="133" t="s">
        <v>5905</v>
      </c>
      <c r="E4206" s="133" t="s">
        <v>5907</v>
      </c>
      <c r="F4206" s="133" t="s">
        <v>5917</v>
      </c>
      <c r="G4206" s="133">
        <v>0</v>
      </c>
      <c r="H4206" s="133">
        <v>221</v>
      </c>
      <c r="I4206" s="20"/>
      <c r="J4206" s="20"/>
      <c r="K4206" s="20"/>
      <c r="L4206" s="20"/>
      <c r="M4206" s="20"/>
      <c r="N4206" s="20"/>
    </row>
    <row r="4207" spans="1:14" x14ac:dyDescent="0.35">
      <c r="A4207" s="214" t="s">
        <v>3392</v>
      </c>
      <c r="B4207" s="214">
        <v>138120</v>
      </c>
      <c r="C4207" s="133" t="s">
        <v>3411</v>
      </c>
      <c r="D4207" s="133" t="s">
        <v>5904</v>
      </c>
      <c r="E4207" s="133" t="s">
        <v>5907</v>
      </c>
      <c r="F4207" s="133" t="s">
        <v>5917</v>
      </c>
      <c r="G4207" s="133">
        <v>189</v>
      </c>
      <c r="H4207" s="133">
        <v>159</v>
      </c>
      <c r="I4207" s="20"/>
      <c r="J4207" s="20"/>
      <c r="K4207" s="20"/>
      <c r="L4207" s="20"/>
      <c r="M4207" s="20"/>
      <c r="N4207" s="20"/>
    </row>
    <row r="4208" spans="1:14" x14ac:dyDescent="0.35">
      <c r="A4208" s="214" t="s">
        <v>3392</v>
      </c>
      <c r="B4208" s="214">
        <v>140081</v>
      </c>
      <c r="C4208" s="133" t="s">
        <v>2193</v>
      </c>
      <c r="D4208" s="133" t="s">
        <v>5904</v>
      </c>
      <c r="E4208" s="133" t="s">
        <v>5907</v>
      </c>
      <c r="F4208" s="133" t="s">
        <v>5917</v>
      </c>
      <c r="G4208" s="133">
        <v>125</v>
      </c>
      <c r="H4208" s="133">
        <v>116</v>
      </c>
      <c r="I4208" s="20"/>
      <c r="J4208" s="20"/>
      <c r="K4208" s="20"/>
      <c r="L4208" s="20"/>
      <c r="M4208" s="20"/>
      <c r="N4208" s="20"/>
    </row>
    <row r="4209" spans="1:14" x14ac:dyDescent="0.35">
      <c r="A4209" s="214" t="s">
        <v>3392</v>
      </c>
      <c r="B4209" s="214">
        <v>140965</v>
      </c>
      <c r="C4209" s="133" t="s">
        <v>3412</v>
      </c>
      <c r="D4209" s="133" t="s">
        <v>5904</v>
      </c>
      <c r="E4209" s="133" t="s">
        <v>5907</v>
      </c>
      <c r="F4209" s="133" t="s">
        <v>5930</v>
      </c>
      <c r="G4209" s="133">
        <v>61</v>
      </c>
      <c r="H4209" s="133">
        <v>60</v>
      </c>
      <c r="I4209" s="20"/>
      <c r="J4209" s="20"/>
      <c r="K4209" s="20"/>
      <c r="L4209" s="20"/>
      <c r="M4209" s="20"/>
      <c r="N4209" s="20"/>
    </row>
    <row r="4210" spans="1:14" x14ac:dyDescent="0.35">
      <c r="A4210" s="214" t="s">
        <v>3392</v>
      </c>
      <c r="B4210" s="214">
        <v>141865</v>
      </c>
      <c r="C4210" s="133" t="s">
        <v>3413</v>
      </c>
      <c r="D4210" s="133" t="s">
        <v>5904</v>
      </c>
      <c r="E4210" s="133" t="s">
        <v>5912</v>
      </c>
      <c r="F4210" s="133" t="s">
        <v>5920</v>
      </c>
      <c r="G4210" s="133">
        <v>1</v>
      </c>
      <c r="H4210" s="133">
        <v>25</v>
      </c>
      <c r="I4210" s="20"/>
      <c r="J4210" s="20"/>
      <c r="K4210" s="20"/>
      <c r="L4210" s="20"/>
      <c r="M4210" s="20"/>
      <c r="N4210" s="20"/>
    </row>
    <row r="4211" spans="1:14" x14ac:dyDescent="0.35">
      <c r="A4211" s="214" t="s">
        <v>3392</v>
      </c>
      <c r="B4211" s="214">
        <v>142673</v>
      </c>
      <c r="C4211" s="133" t="s">
        <v>3414</v>
      </c>
      <c r="D4211" s="133" t="s">
        <v>5904</v>
      </c>
      <c r="E4211" s="133" t="s">
        <v>5907</v>
      </c>
      <c r="F4211" s="133" t="s">
        <v>5917</v>
      </c>
      <c r="G4211" s="133">
        <v>0</v>
      </c>
      <c r="H4211" s="133">
        <v>0</v>
      </c>
      <c r="I4211" s="20"/>
      <c r="J4211" s="20"/>
      <c r="K4211" s="20"/>
      <c r="L4211" s="20"/>
      <c r="M4211" s="20"/>
      <c r="N4211" s="20"/>
    </row>
    <row r="4212" spans="1:14" x14ac:dyDescent="0.35">
      <c r="A4212" s="214" t="s">
        <v>3392</v>
      </c>
      <c r="B4212" s="214">
        <v>144271</v>
      </c>
      <c r="C4212" s="133" t="s">
        <v>3415</v>
      </c>
      <c r="D4212" s="133" t="s">
        <v>5904</v>
      </c>
      <c r="E4212" s="133" t="s">
        <v>5907</v>
      </c>
      <c r="F4212" s="133" t="s">
        <v>5917</v>
      </c>
      <c r="G4212" s="133">
        <v>103</v>
      </c>
      <c r="H4212" s="133">
        <v>114</v>
      </c>
      <c r="I4212" s="20"/>
      <c r="J4212" s="20"/>
      <c r="K4212" s="20"/>
      <c r="L4212" s="20"/>
      <c r="M4212" s="20"/>
      <c r="N4212" s="20"/>
    </row>
    <row r="4213" spans="1:14" x14ac:dyDescent="0.35">
      <c r="A4213" s="214" t="s">
        <v>3392</v>
      </c>
      <c r="B4213" s="214">
        <v>144358</v>
      </c>
      <c r="C4213" s="133" t="s">
        <v>6239</v>
      </c>
      <c r="D4213" s="133" t="s">
        <v>5904</v>
      </c>
      <c r="E4213" s="133" t="s">
        <v>5906</v>
      </c>
      <c r="F4213" s="133" t="s">
        <v>5928</v>
      </c>
      <c r="G4213" s="133">
        <v>0</v>
      </c>
      <c r="H4213" s="133">
        <v>0</v>
      </c>
      <c r="I4213" s="20"/>
      <c r="J4213" s="20"/>
      <c r="K4213" s="20"/>
      <c r="L4213" s="20"/>
      <c r="M4213" s="20"/>
      <c r="N4213" s="20"/>
    </row>
    <row r="4214" spans="1:14" x14ac:dyDescent="0.35">
      <c r="A4214" s="214" t="s">
        <v>3392</v>
      </c>
      <c r="B4214" s="214">
        <v>145361</v>
      </c>
      <c r="C4214" s="133" t="s">
        <v>3416</v>
      </c>
      <c r="D4214" s="133" t="s">
        <v>5904</v>
      </c>
      <c r="E4214" s="133" t="s">
        <v>5906</v>
      </c>
      <c r="F4214" s="133" t="s">
        <v>5921</v>
      </c>
      <c r="G4214" s="133">
        <v>1</v>
      </c>
      <c r="H4214" s="133">
        <v>0</v>
      </c>
      <c r="I4214" s="20"/>
      <c r="J4214" s="20"/>
      <c r="K4214" s="20"/>
      <c r="L4214" s="20"/>
      <c r="M4214" s="20"/>
      <c r="N4214" s="20"/>
    </row>
    <row r="4215" spans="1:14" x14ac:dyDescent="0.35">
      <c r="A4215" s="214" t="s">
        <v>3392</v>
      </c>
      <c r="B4215" s="214">
        <v>145528</v>
      </c>
      <c r="C4215" s="133" t="s">
        <v>6240</v>
      </c>
      <c r="D4215" s="133" t="s">
        <v>5904</v>
      </c>
      <c r="E4215" s="133" t="s">
        <v>5907</v>
      </c>
      <c r="F4215" s="133" t="s">
        <v>5917</v>
      </c>
      <c r="G4215" s="133">
        <v>104</v>
      </c>
      <c r="H4215" s="133">
        <v>132</v>
      </c>
      <c r="I4215" s="20"/>
      <c r="J4215" s="20"/>
      <c r="K4215" s="20"/>
      <c r="L4215" s="20"/>
      <c r="M4215" s="20"/>
      <c r="N4215" s="20"/>
    </row>
    <row r="4216" spans="1:14" x14ac:dyDescent="0.35">
      <c r="A4216" s="214" t="s">
        <v>3392</v>
      </c>
      <c r="B4216" s="214">
        <v>145900</v>
      </c>
      <c r="C4216" s="133" t="s">
        <v>6241</v>
      </c>
      <c r="D4216" s="133" t="s">
        <v>5904</v>
      </c>
      <c r="E4216" s="133" t="s">
        <v>5907</v>
      </c>
      <c r="F4216" s="133" t="s">
        <v>5926</v>
      </c>
      <c r="G4216" s="133">
        <v>0</v>
      </c>
      <c r="H4216" s="133">
        <v>0</v>
      </c>
      <c r="I4216" s="20"/>
      <c r="J4216" s="20"/>
      <c r="K4216" s="20"/>
      <c r="L4216" s="20"/>
      <c r="M4216" s="20"/>
      <c r="N4216" s="20"/>
    </row>
    <row r="4217" spans="1:14" x14ac:dyDescent="0.35">
      <c r="A4217" s="214" t="s">
        <v>3392</v>
      </c>
      <c r="B4217" s="214">
        <v>146680</v>
      </c>
      <c r="C4217" s="133" t="s">
        <v>3404</v>
      </c>
      <c r="D4217" s="133" t="s">
        <v>5904</v>
      </c>
      <c r="E4217" s="133" t="s">
        <v>5912</v>
      </c>
      <c r="F4217" s="133" t="s">
        <v>5920</v>
      </c>
      <c r="G4217" s="133">
        <v>4</v>
      </c>
      <c r="H4217" s="133">
        <v>19</v>
      </c>
      <c r="I4217" s="20"/>
      <c r="J4217" s="20"/>
      <c r="K4217" s="20"/>
      <c r="L4217" s="20"/>
      <c r="M4217" s="20"/>
      <c r="N4217" s="20"/>
    </row>
    <row r="4218" spans="1:14" x14ac:dyDescent="0.35">
      <c r="A4218" s="214" t="s">
        <v>3392</v>
      </c>
      <c r="B4218" s="214">
        <v>146752</v>
      </c>
      <c r="C4218" s="133" t="s">
        <v>6649</v>
      </c>
      <c r="D4218" s="133" t="s">
        <v>5904</v>
      </c>
      <c r="E4218" s="133" t="s">
        <v>5907</v>
      </c>
      <c r="F4218" s="133" t="s">
        <v>5908</v>
      </c>
      <c r="G4218" s="133">
        <v>168</v>
      </c>
      <c r="H4218" s="133">
        <v>190</v>
      </c>
      <c r="I4218" s="20"/>
      <c r="J4218" s="20"/>
      <c r="K4218" s="20"/>
      <c r="L4218" s="20"/>
      <c r="M4218" s="20"/>
      <c r="N4218" s="20"/>
    </row>
    <row r="4219" spans="1:14" x14ac:dyDescent="0.35">
      <c r="A4219" s="214" t="s">
        <v>3392</v>
      </c>
      <c r="B4219" s="214">
        <v>148135</v>
      </c>
      <c r="C4219" s="133" t="s">
        <v>7200</v>
      </c>
      <c r="D4219" s="133" t="s">
        <v>5904</v>
      </c>
      <c r="E4219" s="133" t="s">
        <v>5907</v>
      </c>
      <c r="F4219" s="133" t="s">
        <v>5908</v>
      </c>
      <c r="G4219" s="133">
        <v>140</v>
      </c>
      <c r="H4219" s="133">
        <v>144</v>
      </c>
      <c r="I4219" s="20"/>
      <c r="J4219" s="20"/>
      <c r="K4219" s="20"/>
      <c r="L4219" s="20"/>
      <c r="M4219" s="20"/>
      <c r="N4219" s="20"/>
    </row>
    <row r="4220" spans="1:14" x14ac:dyDescent="0.35">
      <c r="A4220" s="214" t="s">
        <v>3417</v>
      </c>
      <c r="B4220" s="214">
        <v>102708</v>
      </c>
      <c r="C4220" s="133" t="s">
        <v>3418</v>
      </c>
      <c r="D4220" s="133" t="s">
        <v>5904</v>
      </c>
      <c r="E4220" s="133" t="s">
        <v>5906</v>
      </c>
      <c r="F4220" s="133" t="s">
        <v>5906</v>
      </c>
      <c r="G4220" s="133">
        <v>0</v>
      </c>
      <c r="H4220" s="133">
        <v>1</v>
      </c>
      <c r="I4220" s="20"/>
      <c r="J4220" s="20"/>
      <c r="K4220" s="20"/>
      <c r="L4220" s="20"/>
      <c r="M4220" s="20"/>
      <c r="N4220" s="20"/>
    </row>
    <row r="4221" spans="1:14" x14ac:dyDescent="0.35">
      <c r="A4221" s="214" t="s">
        <v>3417</v>
      </c>
      <c r="B4221" s="214">
        <v>102776</v>
      </c>
      <c r="C4221" s="133" t="s">
        <v>3419</v>
      </c>
      <c r="D4221" s="133" t="s">
        <v>5904</v>
      </c>
      <c r="E4221" s="133" t="s">
        <v>5907</v>
      </c>
      <c r="F4221" s="133" t="s">
        <v>5910</v>
      </c>
      <c r="G4221" s="133">
        <v>124</v>
      </c>
      <c r="H4221" s="133">
        <v>172</v>
      </c>
      <c r="I4221" s="20"/>
      <c r="J4221" s="20"/>
      <c r="K4221" s="20"/>
      <c r="L4221" s="20"/>
      <c r="M4221" s="20"/>
      <c r="N4221" s="20"/>
    </row>
    <row r="4222" spans="1:14" x14ac:dyDescent="0.35">
      <c r="A4222" s="214" t="s">
        <v>3417</v>
      </c>
      <c r="B4222" s="214">
        <v>102777</v>
      </c>
      <c r="C4222" s="133" t="s">
        <v>2660</v>
      </c>
      <c r="D4222" s="133" t="s">
        <v>5905</v>
      </c>
      <c r="E4222" s="133" t="s">
        <v>5907</v>
      </c>
      <c r="F4222" s="133" t="s">
        <v>5924</v>
      </c>
      <c r="G4222" s="133">
        <v>0</v>
      </c>
      <c r="H4222" s="133">
        <v>144</v>
      </c>
      <c r="I4222" s="20"/>
      <c r="J4222" s="20"/>
      <c r="K4222" s="20"/>
      <c r="L4222" s="20"/>
      <c r="M4222" s="20"/>
      <c r="N4222" s="20"/>
    </row>
    <row r="4223" spans="1:14" x14ac:dyDescent="0.35">
      <c r="A4223" s="214" t="s">
        <v>3417</v>
      </c>
      <c r="B4223" s="214">
        <v>102778</v>
      </c>
      <c r="C4223" s="133" t="s">
        <v>3420</v>
      </c>
      <c r="D4223" s="133" t="s">
        <v>5904</v>
      </c>
      <c r="E4223" s="133" t="s">
        <v>5907</v>
      </c>
      <c r="F4223" s="133" t="s">
        <v>5924</v>
      </c>
      <c r="G4223" s="133">
        <v>117</v>
      </c>
      <c r="H4223" s="133">
        <v>154</v>
      </c>
      <c r="I4223" s="20"/>
      <c r="J4223" s="20"/>
      <c r="K4223" s="20"/>
      <c r="L4223" s="20"/>
      <c r="M4223" s="20"/>
      <c r="N4223" s="20"/>
    </row>
    <row r="4224" spans="1:14" x14ac:dyDescent="0.35">
      <c r="A4224" s="214" t="s">
        <v>3417</v>
      </c>
      <c r="B4224" s="214">
        <v>102782</v>
      </c>
      <c r="C4224" s="133" t="s">
        <v>3421</v>
      </c>
      <c r="D4224" s="133" t="s">
        <v>5901</v>
      </c>
      <c r="E4224" s="133" t="s">
        <v>5907</v>
      </c>
      <c r="F4224" s="133" t="s">
        <v>5910</v>
      </c>
      <c r="G4224" s="133">
        <v>300</v>
      </c>
      <c r="H4224" s="133">
        <v>0</v>
      </c>
      <c r="I4224" s="20"/>
      <c r="J4224" s="20"/>
      <c r="K4224" s="20"/>
      <c r="L4224" s="20"/>
      <c r="M4224" s="20"/>
      <c r="N4224" s="20"/>
    </row>
    <row r="4225" spans="1:14" x14ac:dyDescent="0.35">
      <c r="A4225" s="214" t="s">
        <v>3417</v>
      </c>
      <c r="B4225" s="214">
        <v>102786</v>
      </c>
      <c r="C4225" s="133" t="s">
        <v>3425</v>
      </c>
      <c r="D4225" s="133" t="s">
        <v>5901</v>
      </c>
      <c r="E4225" s="133" t="s">
        <v>5907</v>
      </c>
      <c r="F4225" s="133" t="s">
        <v>5911</v>
      </c>
      <c r="G4225" s="133">
        <v>190</v>
      </c>
      <c r="H4225" s="133">
        <v>0</v>
      </c>
      <c r="I4225" s="20"/>
      <c r="J4225" s="20"/>
      <c r="K4225" s="20"/>
      <c r="L4225" s="20"/>
      <c r="M4225" s="20"/>
      <c r="N4225" s="20"/>
    </row>
    <row r="4226" spans="1:14" x14ac:dyDescent="0.35">
      <c r="A4226" s="214" t="s">
        <v>3417</v>
      </c>
      <c r="B4226" s="214">
        <v>102787</v>
      </c>
      <c r="C4226" s="133" t="s">
        <v>3426</v>
      </c>
      <c r="D4226" s="133" t="s">
        <v>5905</v>
      </c>
      <c r="E4226" s="133" t="s">
        <v>5907</v>
      </c>
      <c r="F4226" s="133" t="s">
        <v>5911</v>
      </c>
      <c r="G4226" s="133">
        <v>0</v>
      </c>
      <c r="H4226" s="133">
        <v>197</v>
      </c>
      <c r="I4226" s="20"/>
      <c r="J4226" s="20"/>
      <c r="K4226" s="20"/>
      <c r="L4226" s="20"/>
      <c r="M4226" s="20"/>
      <c r="N4226" s="20"/>
    </row>
    <row r="4227" spans="1:14" x14ac:dyDescent="0.35">
      <c r="A4227" s="214" t="s">
        <v>3417</v>
      </c>
      <c r="B4227" s="214">
        <v>102789</v>
      </c>
      <c r="C4227" s="133" t="s">
        <v>3427</v>
      </c>
      <c r="D4227" s="133" t="s">
        <v>5904</v>
      </c>
      <c r="E4227" s="133" t="s">
        <v>5902</v>
      </c>
      <c r="F4227" s="133" t="s">
        <v>5903</v>
      </c>
      <c r="G4227" s="133">
        <v>0</v>
      </c>
      <c r="H4227" s="133">
        <v>0</v>
      </c>
      <c r="I4227" s="20"/>
      <c r="J4227" s="20"/>
      <c r="K4227" s="20"/>
      <c r="L4227" s="20"/>
      <c r="M4227" s="20"/>
      <c r="N4227" s="20"/>
    </row>
    <row r="4228" spans="1:14" x14ac:dyDescent="0.35">
      <c r="A4228" s="214" t="s">
        <v>3417</v>
      </c>
      <c r="B4228" s="214">
        <v>131031</v>
      </c>
      <c r="C4228" s="133" t="s">
        <v>6651</v>
      </c>
      <c r="D4228" s="133" t="s">
        <v>5904</v>
      </c>
      <c r="E4228" s="133" t="s">
        <v>5902</v>
      </c>
      <c r="F4228" s="133" t="s">
        <v>5903</v>
      </c>
      <c r="G4228" s="133">
        <v>0</v>
      </c>
      <c r="H4228" s="133">
        <v>0</v>
      </c>
      <c r="I4228" s="20"/>
      <c r="J4228" s="20"/>
      <c r="K4228" s="20"/>
      <c r="L4228" s="20"/>
      <c r="M4228" s="20"/>
      <c r="N4228" s="20"/>
    </row>
    <row r="4229" spans="1:14" x14ac:dyDescent="0.35">
      <c r="A4229" s="214" t="s">
        <v>3417</v>
      </c>
      <c r="B4229" s="214">
        <v>132058</v>
      </c>
      <c r="C4229" s="133" t="s">
        <v>3428</v>
      </c>
      <c r="D4229" s="133" t="s">
        <v>5904</v>
      </c>
      <c r="E4229" s="133" t="s">
        <v>5907</v>
      </c>
      <c r="F4229" s="133" t="s">
        <v>5910</v>
      </c>
      <c r="G4229" s="133">
        <v>164</v>
      </c>
      <c r="H4229" s="133">
        <v>150</v>
      </c>
      <c r="I4229" s="20"/>
      <c r="J4229" s="20"/>
      <c r="K4229" s="20"/>
      <c r="L4229" s="20"/>
      <c r="M4229" s="20"/>
      <c r="N4229" s="20"/>
    </row>
    <row r="4230" spans="1:14" x14ac:dyDescent="0.35">
      <c r="A4230" s="214" t="s">
        <v>3417</v>
      </c>
      <c r="B4230" s="214">
        <v>134417</v>
      </c>
      <c r="C4230" s="133" t="s">
        <v>3429</v>
      </c>
      <c r="D4230" s="133" t="s">
        <v>5904</v>
      </c>
      <c r="E4230" s="133" t="s">
        <v>5902</v>
      </c>
      <c r="F4230" s="133" t="s">
        <v>5903</v>
      </c>
      <c r="G4230" s="133">
        <v>0</v>
      </c>
      <c r="H4230" s="133">
        <v>0</v>
      </c>
      <c r="I4230" s="20"/>
      <c r="J4230" s="20"/>
      <c r="K4230" s="20"/>
      <c r="L4230" s="20"/>
      <c r="M4230" s="20"/>
      <c r="N4230" s="20"/>
    </row>
    <row r="4231" spans="1:14" x14ac:dyDescent="0.35">
      <c r="A4231" s="214" t="s">
        <v>3417</v>
      </c>
      <c r="B4231" s="214">
        <v>134577</v>
      </c>
      <c r="C4231" s="133" t="s">
        <v>6652</v>
      </c>
      <c r="D4231" s="133" t="s">
        <v>5904</v>
      </c>
      <c r="E4231" s="133" t="s">
        <v>5902</v>
      </c>
      <c r="F4231" s="133" t="s">
        <v>5903</v>
      </c>
      <c r="G4231" s="133">
        <v>0</v>
      </c>
      <c r="H4231" s="133">
        <v>0</v>
      </c>
      <c r="I4231" s="20"/>
      <c r="J4231" s="20"/>
      <c r="K4231" s="20"/>
      <c r="L4231" s="20"/>
      <c r="M4231" s="20"/>
      <c r="N4231" s="20"/>
    </row>
    <row r="4232" spans="1:14" x14ac:dyDescent="0.35">
      <c r="A4232" s="214" t="s">
        <v>3417</v>
      </c>
      <c r="B4232" s="214">
        <v>134591</v>
      </c>
      <c r="C4232" s="133" t="s">
        <v>6242</v>
      </c>
      <c r="D4232" s="133" t="s">
        <v>5904</v>
      </c>
      <c r="E4232" s="133" t="s">
        <v>5902</v>
      </c>
      <c r="F4232" s="133" t="s">
        <v>5903</v>
      </c>
      <c r="G4232" s="133">
        <v>0</v>
      </c>
      <c r="H4232" s="133">
        <v>0</v>
      </c>
      <c r="I4232" s="20"/>
      <c r="J4232" s="20"/>
      <c r="K4232" s="20"/>
      <c r="L4232" s="20"/>
      <c r="M4232" s="20"/>
      <c r="N4232" s="20"/>
    </row>
    <row r="4233" spans="1:14" x14ac:dyDescent="0.35">
      <c r="A4233" s="214" t="s">
        <v>3417</v>
      </c>
      <c r="B4233" s="214">
        <v>134627</v>
      </c>
      <c r="C4233" s="133" t="s">
        <v>3430</v>
      </c>
      <c r="D4233" s="133" t="s">
        <v>5901</v>
      </c>
      <c r="E4233" s="133" t="s">
        <v>5902</v>
      </c>
      <c r="F4233" s="133" t="s">
        <v>5903</v>
      </c>
      <c r="G4233" s="133">
        <v>0</v>
      </c>
      <c r="H4233" s="133">
        <v>0</v>
      </c>
      <c r="I4233" s="20"/>
      <c r="J4233" s="20"/>
      <c r="K4233" s="20"/>
      <c r="L4233" s="20"/>
      <c r="M4233" s="20"/>
      <c r="N4233" s="20"/>
    </row>
    <row r="4234" spans="1:14" x14ac:dyDescent="0.35">
      <c r="A4234" s="214" t="s">
        <v>3417</v>
      </c>
      <c r="B4234" s="214">
        <v>134919</v>
      </c>
      <c r="C4234" s="133" t="s">
        <v>3431</v>
      </c>
      <c r="D4234" s="133" t="s">
        <v>5904</v>
      </c>
      <c r="E4234" s="133" t="s">
        <v>5906</v>
      </c>
      <c r="F4234" s="133" t="s">
        <v>5906</v>
      </c>
      <c r="G4234" s="133">
        <v>0</v>
      </c>
      <c r="H4234" s="133">
        <v>0</v>
      </c>
      <c r="I4234" s="20"/>
      <c r="J4234" s="20"/>
      <c r="K4234" s="20"/>
      <c r="L4234" s="20"/>
      <c r="M4234" s="20"/>
      <c r="N4234" s="20"/>
    </row>
    <row r="4235" spans="1:14" x14ac:dyDescent="0.35">
      <c r="A4235" s="214" t="s">
        <v>3417</v>
      </c>
      <c r="B4235" s="214">
        <v>136052</v>
      </c>
      <c r="C4235" s="133" t="s">
        <v>7201</v>
      </c>
      <c r="D4235" s="133" t="s">
        <v>5904</v>
      </c>
      <c r="E4235" s="133" t="s">
        <v>5902</v>
      </c>
      <c r="F4235" s="133" t="s">
        <v>5914</v>
      </c>
      <c r="G4235" s="133">
        <v>0</v>
      </c>
      <c r="H4235" s="133">
        <v>0</v>
      </c>
      <c r="I4235" s="20"/>
      <c r="J4235" s="20"/>
      <c r="K4235" s="20"/>
      <c r="L4235" s="20"/>
      <c r="M4235" s="20"/>
      <c r="N4235" s="20"/>
    </row>
    <row r="4236" spans="1:14" x14ac:dyDescent="0.35">
      <c r="A4236" s="214" t="s">
        <v>3417</v>
      </c>
      <c r="B4236" s="214">
        <v>136669</v>
      </c>
      <c r="C4236" s="133" t="s">
        <v>3432</v>
      </c>
      <c r="D4236" s="133" t="s">
        <v>5904</v>
      </c>
      <c r="E4236" s="133" t="s">
        <v>5907</v>
      </c>
      <c r="F4236" s="133" t="s">
        <v>5917</v>
      </c>
      <c r="G4236" s="133">
        <v>191</v>
      </c>
      <c r="H4236" s="133">
        <v>211</v>
      </c>
      <c r="I4236" s="20"/>
      <c r="J4236" s="20"/>
      <c r="K4236" s="20"/>
      <c r="L4236" s="20"/>
      <c r="M4236" s="20"/>
      <c r="N4236" s="20"/>
    </row>
    <row r="4237" spans="1:14" x14ac:dyDescent="0.35">
      <c r="A4237" s="214" t="s">
        <v>3417</v>
      </c>
      <c r="B4237" s="214">
        <v>136978</v>
      </c>
      <c r="C4237" s="133" t="s">
        <v>3433</v>
      </c>
      <c r="D4237" s="133" t="s">
        <v>5904</v>
      </c>
      <c r="E4237" s="133" t="s">
        <v>5907</v>
      </c>
      <c r="F4237" s="133" t="s">
        <v>5917</v>
      </c>
      <c r="G4237" s="133">
        <v>87</v>
      </c>
      <c r="H4237" s="133">
        <v>219</v>
      </c>
      <c r="I4237" s="20"/>
      <c r="J4237" s="20"/>
      <c r="K4237" s="20"/>
      <c r="L4237" s="20"/>
      <c r="M4237" s="20"/>
      <c r="N4237" s="20"/>
    </row>
    <row r="4238" spans="1:14" x14ac:dyDescent="0.35">
      <c r="A4238" s="214" t="s">
        <v>3417</v>
      </c>
      <c r="B4238" s="214">
        <v>138196</v>
      </c>
      <c r="C4238" s="133" t="s">
        <v>3434</v>
      </c>
      <c r="D4238" s="133" t="s">
        <v>5904</v>
      </c>
      <c r="E4238" s="133" t="s">
        <v>5907</v>
      </c>
      <c r="F4238" s="133" t="s">
        <v>5916</v>
      </c>
      <c r="G4238" s="133">
        <v>37</v>
      </c>
      <c r="H4238" s="133">
        <v>39</v>
      </c>
      <c r="I4238" s="20"/>
      <c r="J4238" s="20"/>
      <c r="K4238" s="20"/>
      <c r="L4238" s="20"/>
      <c r="M4238" s="20"/>
      <c r="N4238" s="20"/>
    </row>
    <row r="4239" spans="1:14" x14ac:dyDescent="0.35">
      <c r="A4239" s="214" t="s">
        <v>3417</v>
      </c>
      <c r="B4239" s="214">
        <v>138403</v>
      </c>
      <c r="C4239" s="133" t="s">
        <v>3435</v>
      </c>
      <c r="D4239" s="133" t="s">
        <v>5904</v>
      </c>
      <c r="E4239" s="133" t="s">
        <v>5907</v>
      </c>
      <c r="F4239" s="133" t="s">
        <v>5922</v>
      </c>
      <c r="G4239" s="133">
        <v>0</v>
      </c>
      <c r="H4239" s="133">
        <v>0</v>
      </c>
      <c r="I4239" s="20"/>
      <c r="J4239" s="20"/>
      <c r="K4239" s="20"/>
      <c r="L4239" s="20"/>
      <c r="M4239" s="20"/>
      <c r="N4239" s="20"/>
    </row>
    <row r="4240" spans="1:14" x14ac:dyDescent="0.35">
      <c r="A4240" s="214" t="s">
        <v>3417</v>
      </c>
      <c r="B4240" s="214">
        <v>138801</v>
      </c>
      <c r="C4240" s="133" t="s">
        <v>6650</v>
      </c>
      <c r="D4240" s="133" t="s">
        <v>5905</v>
      </c>
      <c r="E4240" s="133" t="s">
        <v>5902</v>
      </c>
      <c r="F4240" s="133" t="s">
        <v>5903</v>
      </c>
      <c r="G4240" s="133">
        <v>0</v>
      </c>
      <c r="H4240" s="133">
        <v>0</v>
      </c>
      <c r="I4240" s="20"/>
      <c r="J4240" s="20"/>
      <c r="K4240" s="20"/>
      <c r="L4240" s="20"/>
      <c r="M4240" s="20"/>
      <c r="N4240" s="20"/>
    </row>
    <row r="4241" spans="1:14" x14ac:dyDescent="0.35">
      <c r="A4241" s="214" t="s">
        <v>3417</v>
      </c>
      <c r="B4241" s="214">
        <v>139703</v>
      </c>
      <c r="C4241" s="133" t="s">
        <v>3436</v>
      </c>
      <c r="D4241" s="133" t="s">
        <v>5904</v>
      </c>
      <c r="E4241" s="133" t="s">
        <v>5907</v>
      </c>
      <c r="F4241" s="133" t="s">
        <v>5908</v>
      </c>
      <c r="G4241" s="133">
        <v>99</v>
      </c>
      <c r="H4241" s="133">
        <v>108</v>
      </c>
      <c r="I4241" s="20"/>
      <c r="J4241" s="20"/>
      <c r="K4241" s="20"/>
      <c r="L4241" s="20"/>
      <c r="M4241" s="20"/>
      <c r="N4241" s="20"/>
    </row>
    <row r="4242" spans="1:14" x14ac:dyDescent="0.35">
      <c r="A4242" s="214" t="s">
        <v>3417</v>
      </c>
      <c r="B4242" s="214">
        <v>139834</v>
      </c>
      <c r="C4242" s="133" t="s">
        <v>3437</v>
      </c>
      <c r="D4242" s="133" t="s">
        <v>5904</v>
      </c>
      <c r="E4242" s="133" t="s">
        <v>5907</v>
      </c>
      <c r="F4242" s="133" t="s">
        <v>5916</v>
      </c>
      <c r="G4242" s="133">
        <v>47</v>
      </c>
      <c r="H4242" s="133">
        <v>61</v>
      </c>
      <c r="I4242" s="20"/>
      <c r="J4242" s="20"/>
      <c r="K4242" s="20"/>
      <c r="L4242" s="20"/>
      <c r="M4242" s="20"/>
      <c r="N4242" s="20"/>
    </row>
    <row r="4243" spans="1:14" x14ac:dyDescent="0.35">
      <c r="A4243" s="214" t="s">
        <v>3417</v>
      </c>
      <c r="B4243" s="214">
        <v>140373</v>
      </c>
      <c r="C4243" s="133" t="s">
        <v>3438</v>
      </c>
      <c r="D4243" s="133" t="s">
        <v>5904</v>
      </c>
      <c r="E4243" s="133" t="s">
        <v>5907</v>
      </c>
      <c r="F4243" s="133" t="s">
        <v>5908</v>
      </c>
      <c r="G4243" s="133">
        <v>145</v>
      </c>
      <c r="H4243" s="133">
        <v>212</v>
      </c>
      <c r="I4243" s="20"/>
      <c r="J4243" s="20"/>
      <c r="K4243" s="20"/>
      <c r="L4243" s="20"/>
      <c r="M4243" s="20"/>
      <c r="N4243" s="20"/>
    </row>
    <row r="4244" spans="1:14" x14ac:dyDescent="0.35">
      <c r="A4244" s="214" t="s">
        <v>3417</v>
      </c>
      <c r="B4244" s="214">
        <v>141082</v>
      </c>
      <c r="C4244" s="133" t="s">
        <v>3439</v>
      </c>
      <c r="D4244" s="133" t="s">
        <v>5904</v>
      </c>
      <c r="E4244" s="133" t="s">
        <v>5907</v>
      </c>
      <c r="F4244" s="133" t="s">
        <v>5916</v>
      </c>
      <c r="G4244" s="133">
        <v>47</v>
      </c>
      <c r="H4244" s="133">
        <v>41</v>
      </c>
      <c r="I4244" s="20"/>
      <c r="J4244" s="20"/>
      <c r="K4244" s="20"/>
      <c r="L4244" s="20"/>
      <c r="M4244" s="20"/>
      <c r="N4244" s="20"/>
    </row>
    <row r="4245" spans="1:14" x14ac:dyDescent="0.35">
      <c r="A4245" s="214" t="s">
        <v>3417</v>
      </c>
      <c r="B4245" s="214">
        <v>141139</v>
      </c>
      <c r="C4245" s="133" t="s">
        <v>3440</v>
      </c>
      <c r="D4245" s="133" t="s">
        <v>5904</v>
      </c>
      <c r="E4245" s="133" t="s">
        <v>5906</v>
      </c>
      <c r="F4245" s="133" t="s">
        <v>5909</v>
      </c>
      <c r="G4245" s="133">
        <v>0</v>
      </c>
      <c r="H4245" s="133">
        <v>1</v>
      </c>
      <c r="I4245" s="20"/>
      <c r="J4245" s="20"/>
      <c r="K4245" s="20"/>
      <c r="L4245" s="20"/>
      <c r="M4245" s="20"/>
      <c r="N4245" s="20"/>
    </row>
    <row r="4246" spans="1:14" x14ac:dyDescent="0.35">
      <c r="A4246" s="214" t="s">
        <v>3417</v>
      </c>
      <c r="B4246" s="214">
        <v>141255</v>
      </c>
      <c r="C4246" s="133" t="s">
        <v>3441</v>
      </c>
      <c r="D4246" s="133" t="s">
        <v>5904</v>
      </c>
      <c r="E4246" s="133" t="s">
        <v>5912</v>
      </c>
      <c r="F4246" s="133" t="s">
        <v>5920</v>
      </c>
      <c r="G4246" s="133">
        <v>2</v>
      </c>
      <c r="H4246" s="133">
        <v>18</v>
      </c>
      <c r="I4246" s="20"/>
      <c r="J4246" s="20"/>
      <c r="K4246" s="20"/>
      <c r="L4246" s="20"/>
      <c r="M4246" s="20"/>
      <c r="N4246" s="20"/>
    </row>
    <row r="4247" spans="1:14" x14ac:dyDescent="0.35">
      <c r="A4247" s="214" t="s">
        <v>3417</v>
      </c>
      <c r="B4247" s="214">
        <v>142644</v>
      </c>
      <c r="C4247" s="133" t="s">
        <v>3424</v>
      </c>
      <c r="D4247" s="133" t="s">
        <v>5901</v>
      </c>
      <c r="E4247" s="133" t="s">
        <v>5907</v>
      </c>
      <c r="F4247" s="133" t="s">
        <v>5917</v>
      </c>
      <c r="G4247" s="133">
        <v>265</v>
      </c>
      <c r="H4247" s="133">
        <v>0</v>
      </c>
      <c r="I4247" s="20"/>
      <c r="J4247" s="20"/>
      <c r="K4247" s="20"/>
      <c r="L4247" s="20"/>
      <c r="M4247" s="20"/>
      <c r="N4247" s="20"/>
    </row>
    <row r="4248" spans="1:14" x14ac:dyDescent="0.35">
      <c r="A4248" s="214" t="s">
        <v>3417</v>
      </c>
      <c r="B4248" s="214">
        <v>142903</v>
      </c>
      <c r="C4248" s="133" t="s">
        <v>3442</v>
      </c>
      <c r="D4248" s="133" t="s">
        <v>5904</v>
      </c>
      <c r="E4248" s="133" t="s">
        <v>5907</v>
      </c>
      <c r="F4248" s="133" t="s">
        <v>5926</v>
      </c>
      <c r="G4248" s="133">
        <v>0</v>
      </c>
      <c r="H4248" s="133">
        <v>0</v>
      </c>
      <c r="I4248" s="20"/>
      <c r="J4248" s="20"/>
      <c r="K4248" s="20"/>
      <c r="L4248" s="20"/>
      <c r="M4248" s="20"/>
      <c r="N4248" s="20"/>
    </row>
    <row r="4249" spans="1:14" x14ac:dyDescent="0.35">
      <c r="A4249" s="214" t="s">
        <v>3417</v>
      </c>
      <c r="B4249" s="214">
        <v>143274</v>
      </c>
      <c r="C4249" s="133" t="s">
        <v>3443</v>
      </c>
      <c r="D4249" s="133" t="s">
        <v>5904</v>
      </c>
      <c r="E4249" s="133" t="s">
        <v>5907</v>
      </c>
      <c r="F4249" s="133" t="s">
        <v>5917</v>
      </c>
      <c r="G4249" s="133">
        <v>115</v>
      </c>
      <c r="H4249" s="133">
        <v>154</v>
      </c>
      <c r="I4249" s="20"/>
      <c r="J4249" s="20"/>
      <c r="K4249" s="20"/>
      <c r="L4249" s="20"/>
      <c r="M4249" s="20"/>
      <c r="N4249" s="20"/>
    </row>
    <row r="4250" spans="1:14" x14ac:dyDescent="0.35">
      <c r="A4250" s="214" t="s">
        <v>3417</v>
      </c>
      <c r="B4250" s="214">
        <v>143275</v>
      </c>
      <c r="C4250" s="133" t="s">
        <v>6653</v>
      </c>
      <c r="D4250" s="133" t="s">
        <v>5904</v>
      </c>
      <c r="E4250" s="133" t="s">
        <v>5912</v>
      </c>
      <c r="F4250" s="133" t="s">
        <v>5920</v>
      </c>
      <c r="G4250" s="133">
        <v>1</v>
      </c>
      <c r="H4250" s="133">
        <v>5</v>
      </c>
      <c r="I4250" s="20"/>
      <c r="J4250" s="20"/>
      <c r="K4250" s="20"/>
      <c r="L4250" s="20"/>
      <c r="M4250" s="20"/>
      <c r="N4250" s="20"/>
    </row>
    <row r="4251" spans="1:14" x14ac:dyDescent="0.35">
      <c r="A4251" s="214" t="s">
        <v>3417</v>
      </c>
      <c r="B4251" s="214">
        <v>144511</v>
      </c>
      <c r="C4251" s="133" t="s">
        <v>3444</v>
      </c>
      <c r="D4251" s="133" t="s">
        <v>5904</v>
      </c>
      <c r="E4251" s="133" t="s">
        <v>5907</v>
      </c>
      <c r="F4251" s="133" t="s">
        <v>5922</v>
      </c>
      <c r="G4251" s="133">
        <v>0</v>
      </c>
      <c r="H4251" s="133">
        <v>0</v>
      </c>
      <c r="I4251" s="20"/>
      <c r="J4251" s="20"/>
      <c r="K4251" s="20"/>
      <c r="L4251" s="20"/>
      <c r="M4251" s="20"/>
      <c r="N4251" s="20"/>
    </row>
    <row r="4252" spans="1:14" x14ac:dyDescent="0.35">
      <c r="A4252" s="214" t="s">
        <v>3417</v>
      </c>
      <c r="B4252" s="214">
        <v>144739</v>
      </c>
      <c r="C4252" s="133" t="s">
        <v>3445</v>
      </c>
      <c r="D4252" s="133" t="s">
        <v>5904</v>
      </c>
      <c r="E4252" s="133" t="s">
        <v>5907</v>
      </c>
      <c r="F4252" s="133" t="s">
        <v>5916</v>
      </c>
      <c r="G4252" s="133">
        <v>69</v>
      </c>
      <c r="H4252" s="133">
        <v>106</v>
      </c>
      <c r="I4252" s="20"/>
      <c r="J4252" s="20"/>
      <c r="K4252" s="20"/>
      <c r="L4252" s="20"/>
      <c r="M4252" s="20"/>
      <c r="N4252" s="20"/>
    </row>
    <row r="4253" spans="1:14" x14ac:dyDescent="0.35">
      <c r="A4253" s="214" t="s">
        <v>3417</v>
      </c>
      <c r="B4253" s="214">
        <v>145113</v>
      </c>
      <c r="C4253" s="133" t="s">
        <v>3422</v>
      </c>
      <c r="D4253" s="133" t="s">
        <v>5904</v>
      </c>
      <c r="E4253" s="133" t="s">
        <v>5907</v>
      </c>
      <c r="F4253" s="133" t="s">
        <v>5908</v>
      </c>
      <c r="G4253" s="133">
        <v>126</v>
      </c>
      <c r="H4253" s="133">
        <v>142</v>
      </c>
      <c r="I4253" s="20"/>
      <c r="J4253" s="20"/>
      <c r="K4253" s="20"/>
      <c r="L4253" s="20"/>
      <c r="M4253" s="20"/>
      <c r="N4253" s="20"/>
    </row>
    <row r="4254" spans="1:14" x14ac:dyDescent="0.35">
      <c r="A4254" s="214" t="s">
        <v>3417</v>
      </c>
      <c r="B4254" s="214">
        <v>145410</v>
      </c>
      <c r="C4254" s="133" t="s">
        <v>6243</v>
      </c>
      <c r="D4254" s="133" t="s">
        <v>5904</v>
      </c>
      <c r="E4254" s="133" t="s">
        <v>5907</v>
      </c>
      <c r="F4254" s="133" t="s">
        <v>5908</v>
      </c>
      <c r="G4254" s="133">
        <v>83</v>
      </c>
      <c r="H4254" s="133">
        <v>90</v>
      </c>
      <c r="I4254" s="20"/>
      <c r="J4254" s="20"/>
      <c r="K4254" s="20"/>
      <c r="L4254" s="20"/>
      <c r="M4254" s="20"/>
      <c r="N4254" s="20"/>
    </row>
    <row r="4255" spans="1:14" x14ac:dyDescent="0.35">
      <c r="A4255" s="214" t="s">
        <v>3417</v>
      </c>
      <c r="B4255" s="214">
        <v>145552</v>
      </c>
      <c r="C4255" s="133" t="s">
        <v>6275</v>
      </c>
      <c r="D4255" s="133" t="s">
        <v>5904</v>
      </c>
      <c r="E4255" s="133" t="s">
        <v>5902</v>
      </c>
      <c r="F4255" s="133" t="s">
        <v>5903</v>
      </c>
      <c r="G4255" s="133">
        <v>0</v>
      </c>
      <c r="H4255" s="133">
        <v>0</v>
      </c>
      <c r="I4255" s="20"/>
      <c r="J4255" s="20"/>
      <c r="K4255" s="20"/>
      <c r="L4255" s="20"/>
      <c r="M4255" s="20"/>
      <c r="N4255" s="20"/>
    </row>
    <row r="4256" spans="1:14" x14ac:dyDescent="0.35">
      <c r="A4256" s="214" t="s">
        <v>3417</v>
      </c>
      <c r="B4256" s="214">
        <v>148224</v>
      </c>
      <c r="C4256" s="133" t="s">
        <v>3423</v>
      </c>
      <c r="D4256" s="133" t="s">
        <v>5904</v>
      </c>
      <c r="E4256" s="133" t="s">
        <v>5907</v>
      </c>
      <c r="F4256" s="133" t="s">
        <v>5908</v>
      </c>
      <c r="G4256" s="133">
        <v>81</v>
      </c>
      <c r="H4256" s="133">
        <v>69</v>
      </c>
      <c r="I4256" s="20"/>
      <c r="J4256" s="20"/>
      <c r="K4256" s="20"/>
      <c r="L4256" s="20"/>
      <c r="M4256" s="20"/>
      <c r="N4256" s="20"/>
    </row>
    <row r="4257" spans="1:14" x14ac:dyDescent="0.35">
      <c r="A4257" s="214" t="s">
        <v>3446</v>
      </c>
      <c r="B4257" s="214">
        <v>121164</v>
      </c>
      <c r="C4257" s="133" t="s">
        <v>3449</v>
      </c>
      <c r="D4257" s="133" t="s">
        <v>5904</v>
      </c>
      <c r="E4257" s="133" t="s">
        <v>5907</v>
      </c>
      <c r="F4257" s="133" t="s">
        <v>5924</v>
      </c>
      <c r="G4257" s="133">
        <v>116</v>
      </c>
      <c r="H4257" s="133">
        <v>110</v>
      </c>
      <c r="I4257" s="20"/>
      <c r="J4257" s="20"/>
      <c r="K4257" s="20"/>
      <c r="L4257" s="20"/>
      <c r="M4257" s="20"/>
      <c r="N4257" s="20"/>
    </row>
    <row r="4258" spans="1:14" x14ac:dyDescent="0.35">
      <c r="A4258" s="214" t="s">
        <v>3446</v>
      </c>
      <c r="B4258" s="214">
        <v>121221</v>
      </c>
      <c r="C4258" s="133" t="s">
        <v>3452</v>
      </c>
      <c r="D4258" s="133" t="s">
        <v>5904</v>
      </c>
      <c r="E4258" s="133" t="s">
        <v>5902</v>
      </c>
      <c r="F4258" s="133" t="s">
        <v>5903</v>
      </c>
      <c r="G4258" s="133">
        <v>0</v>
      </c>
      <c r="H4258" s="133">
        <v>0</v>
      </c>
      <c r="I4258" s="20"/>
      <c r="J4258" s="20"/>
      <c r="K4258" s="20"/>
      <c r="L4258" s="20"/>
      <c r="M4258" s="20"/>
      <c r="N4258" s="20"/>
    </row>
    <row r="4259" spans="1:14" x14ac:dyDescent="0.35">
      <c r="A4259" s="214" t="s">
        <v>3446</v>
      </c>
      <c r="B4259" s="214">
        <v>121222</v>
      </c>
      <c r="C4259" s="133" t="s">
        <v>3453</v>
      </c>
      <c r="D4259" s="133" t="s">
        <v>5904</v>
      </c>
      <c r="E4259" s="133" t="s">
        <v>5902</v>
      </c>
      <c r="F4259" s="133" t="s">
        <v>5903</v>
      </c>
      <c r="G4259" s="133">
        <v>0</v>
      </c>
      <c r="H4259" s="133">
        <v>0</v>
      </c>
      <c r="I4259" s="20"/>
      <c r="J4259" s="20"/>
      <c r="K4259" s="20"/>
      <c r="L4259" s="20"/>
      <c r="M4259" s="20"/>
      <c r="N4259" s="20"/>
    </row>
    <row r="4260" spans="1:14" x14ac:dyDescent="0.35">
      <c r="A4260" s="214" t="s">
        <v>3446</v>
      </c>
      <c r="B4260" s="214">
        <v>121223</v>
      </c>
      <c r="C4260" s="133" t="s">
        <v>6657</v>
      </c>
      <c r="D4260" s="133" t="s">
        <v>5904</v>
      </c>
      <c r="E4260" s="133" t="s">
        <v>5902</v>
      </c>
      <c r="F4260" s="133" t="s">
        <v>5903</v>
      </c>
      <c r="G4260" s="133">
        <v>0</v>
      </c>
      <c r="H4260" s="133">
        <v>0</v>
      </c>
      <c r="I4260" s="20"/>
      <c r="J4260" s="20"/>
      <c r="K4260" s="20"/>
      <c r="L4260" s="20"/>
      <c r="M4260" s="20"/>
      <c r="N4260" s="20"/>
    </row>
    <row r="4261" spans="1:14" x14ac:dyDescent="0.35">
      <c r="A4261" s="214" t="s">
        <v>3446</v>
      </c>
      <c r="B4261" s="214">
        <v>121224</v>
      </c>
      <c r="C4261" s="133" t="s">
        <v>231</v>
      </c>
      <c r="D4261" s="133" t="s">
        <v>5904</v>
      </c>
      <c r="E4261" s="133" t="s">
        <v>5902</v>
      </c>
      <c r="F4261" s="133" t="s">
        <v>5903</v>
      </c>
      <c r="G4261" s="133">
        <v>0</v>
      </c>
      <c r="H4261" s="133">
        <v>0</v>
      </c>
      <c r="I4261" s="20"/>
      <c r="J4261" s="20"/>
      <c r="K4261" s="20"/>
      <c r="L4261" s="20"/>
      <c r="M4261" s="20"/>
      <c r="N4261" s="20"/>
    </row>
    <row r="4262" spans="1:14" x14ac:dyDescent="0.35">
      <c r="A4262" s="214" t="s">
        <v>3446</v>
      </c>
      <c r="B4262" s="214">
        <v>121225</v>
      </c>
      <c r="C4262" s="133" t="s">
        <v>3454</v>
      </c>
      <c r="D4262" s="133" t="s">
        <v>5904</v>
      </c>
      <c r="E4262" s="133" t="s">
        <v>5902</v>
      </c>
      <c r="F4262" s="133" t="s">
        <v>5903</v>
      </c>
      <c r="G4262" s="133">
        <v>0</v>
      </c>
      <c r="H4262" s="133">
        <v>0</v>
      </c>
      <c r="I4262" s="20"/>
      <c r="J4262" s="20"/>
      <c r="K4262" s="20"/>
      <c r="L4262" s="20"/>
      <c r="M4262" s="20"/>
      <c r="N4262" s="20"/>
    </row>
    <row r="4263" spans="1:14" x14ac:dyDescent="0.35">
      <c r="A4263" s="214" t="s">
        <v>3446</v>
      </c>
      <c r="B4263" s="214">
        <v>121229</v>
      </c>
      <c r="C4263" s="133" t="s">
        <v>3455</v>
      </c>
      <c r="D4263" s="133" t="s">
        <v>5904</v>
      </c>
      <c r="E4263" s="133" t="s">
        <v>5902</v>
      </c>
      <c r="F4263" s="133" t="s">
        <v>5914</v>
      </c>
      <c r="G4263" s="133">
        <v>0</v>
      </c>
      <c r="H4263" s="133">
        <v>0</v>
      </c>
      <c r="I4263" s="20"/>
      <c r="J4263" s="20"/>
      <c r="K4263" s="20"/>
      <c r="L4263" s="20"/>
      <c r="M4263" s="20"/>
      <c r="N4263" s="20"/>
    </row>
    <row r="4264" spans="1:14" x14ac:dyDescent="0.35">
      <c r="A4264" s="214" t="s">
        <v>3446</v>
      </c>
      <c r="B4264" s="214">
        <v>121231</v>
      </c>
      <c r="C4264" s="133" t="s">
        <v>3456</v>
      </c>
      <c r="D4264" s="133" t="s">
        <v>5904</v>
      </c>
      <c r="E4264" s="133" t="s">
        <v>5902</v>
      </c>
      <c r="F4264" s="133" t="s">
        <v>5903</v>
      </c>
      <c r="G4264" s="133">
        <v>0</v>
      </c>
      <c r="H4264" s="133">
        <v>0</v>
      </c>
      <c r="I4264" s="20"/>
      <c r="J4264" s="20"/>
      <c r="K4264" s="20"/>
      <c r="L4264" s="20"/>
      <c r="M4264" s="20"/>
      <c r="N4264" s="20"/>
    </row>
    <row r="4265" spans="1:14" x14ac:dyDescent="0.35">
      <c r="A4265" s="214" t="s">
        <v>3446</v>
      </c>
      <c r="B4265" s="214">
        <v>121237</v>
      </c>
      <c r="C4265" s="133" t="s">
        <v>3457</v>
      </c>
      <c r="D4265" s="133" t="s">
        <v>5904</v>
      </c>
      <c r="E4265" s="133" t="s">
        <v>5902</v>
      </c>
      <c r="F4265" s="133" t="s">
        <v>5903</v>
      </c>
      <c r="G4265" s="133">
        <v>0</v>
      </c>
      <c r="H4265" s="133">
        <v>0</v>
      </c>
      <c r="I4265" s="20"/>
      <c r="J4265" s="20"/>
      <c r="K4265" s="20"/>
      <c r="L4265" s="20"/>
      <c r="M4265" s="20"/>
      <c r="N4265" s="20"/>
    </row>
    <row r="4266" spans="1:14" x14ac:dyDescent="0.35">
      <c r="A4266" s="214" t="s">
        <v>3446</v>
      </c>
      <c r="B4266" s="214">
        <v>121239</v>
      </c>
      <c r="C4266" s="133" t="s">
        <v>3458</v>
      </c>
      <c r="D4266" s="133" t="s">
        <v>5904</v>
      </c>
      <c r="E4266" s="133" t="s">
        <v>5902</v>
      </c>
      <c r="F4266" s="133" t="s">
        <v>5903</v>
      </c>
      <c r="G4266" s="133">
        <v>0</v>
      </c>
      <c r="H4266" s="133">
        <v>0</v>
      </c>
      <c r="I4266" s="20"/>
      <c r="J4266" s="20"/>
      <c r="K4266" s="20"/>
      <c r="L4266" s="20"/>
      <c r="M4266" s="20"/>
      <c r="N4266" s="20"/>
    </row>
    <row r="4267" spans="1:14" x14ac:dyDescent="0.35">
      <c r="A4267" s="214" t="s">
        <v>3446</v>
      </c>
      <c r="B4267" s="214">
        <v>121241</v>
      </c>
      <c r="C4267" s="133" t="s">
        <v>3459</v>
      </c>
      <c r="D4267" s="133" t="s">
        <v>5901</v>
      </c>
      <c r="E4267" s="133" t="s">
        <v>5902</v>
      </c>
      <c r="F4267" s="133" t="s">
        <v>5903</v>
      </c>
      <c r="G4267" s="133">
        <v>0</v>
      </c>
      <c r="H4267" s="133">
        <v>0</v>
      </c>
      <c r="I4267" s="20"/>
      <c r="J4267" s="20"/>
      <c r="K4267" s="20"/>
      <c r="L4267" s="20"/>
      <c r="M4267" s="20"/>
      <c r="N4267" s="20"/>
    </row>
    <row r="4268" spans="1:14" x14ac:dyDescent="0.35">
      <c r="A4268" s="214" t="s">
        <v>3446</v>
      </c>
      <c r="B4268" s="214">
        <v>121242</v>
      </c>
      <c r="C4268" s="133" t="s">
        <v>6655</v>
      </c>
      <c r="D4268" s="133" t="s">
        <v>5904</v>
      </c>
      <c r="E4268" s="133" t="s">
        <v>5902</v>
      </c>
      <c r="F4268" s="133" t="s">
        <v>5903</v>
      </c>
      <c r="G4268" s="133">
        <v>0</v>
      </c>
      <c r="H4268" s="133">
        <v>0</v>
      </c>
      <c r="I4268" s="20"/>
      <c r="J4268" s="20"/>
      <c r="K4268" s="20"/>
      <c r="L4268" s="20"/>
      <c r="M4268" s="20"/>
      <c r="N4268" s="20"/>
    </row>
    <row r="4269" spans="1:14" x14ac:dyDescent="0.35">
      <c r="A4269" s="214" t="s">
        <v>3446</v>
      </c>
      <c r="B4269" s="214">
        <v>121245</v>
      </c>
      <c r="C4269" s="133" t="s">
        <v>3460</v>
      </c>
      <c r="D4269" s="133" t="s">
        <v>5904</v>
      </c>
      <c r="E4269" s="133" t="s">
        <v>5902</v>
      </c>
      <c r="F4269" s="133" t="s">
        <v>5903</v>
      </c>
      <c r="G4269" s="133">
        <v>0</v>
      </c>
      <c r="H4269" s="133">
        <v>0</v>
      </c>
      <c r="I4269" s="20"/>
      <c r="J4269" s="20"/>
      <c r="K4269" s="20"/>
      <c r="L4269" s="20"/>
      <c r="M4269" s="20"/>
      <c r="N4269" s="20"/>
    </row>
    <row r="4270" spans="1:14" x14ac:dyDescent="0.35">
      <c r="A4270" s="214" t="s">
        <v>3446</v>
      </c>
      <c r="B4270" s="214">
        <v>121246</v>
      </c>
      <c r="C4270" s="133" t="s">
        <v>3461</v>
      </c>
      <c r="D4270" s="133" t="s">
        <v>5904</v>
      </c>
      <c r="E4270" s="133" t="s">
        <v>5902</v>
      </c>
      <c r="F4270" s="133" t="s">
        <v>5914</v>
      </c>
      <c r="G4270" s="133">
        <v>0</v>
      </c>
      <c r="H4270" s="133">
        <v>0</v>
      </c>
      <c r="I4270" s="20"/>
      <c r="J4270" s="20"/>
      <c r="K4270" s="20"/>
      <c r="L4270" s="20"/>
      <c r="M4270" s="20"/>
      <c r="N4270" s="20"/>
    </row>
    <row r="4271" spans="1:14" x14ac:dyDescent="0.35">
      <c r="A4271" s="214" t="s">
        <v>3446</v>
      </c>
      <c r="B4271" s="214">
        <v>121250</v>
      </c>
      <c r="C4271" s="133" t="s">
        <v>3462</v>
      </c>
      <c r="D4271" s="133" t="s">
        <v>5904</v>
      </c>
      <c r="E4271" s="133" t="s">
        <v>5902</v>
      </c>
      <c r="F4271" s="133" t="s">
        <v>5903</v>
      </c>
      <c r="G4271" s="133">
        <v>0</v>
      </c>
      <c r="H4271" s="133">
        <v>0</v>
      </c>
      <c r="I4271" s="20"/>
      <c r="J4271" s="20"/>
      <c r="K4271" s="20"/>
      <c r="L4271" s="20"/>
      <c r="M4271" s="20"/>
      <c r="N4271" s="20"/>
    </row>
    <row r="4272" spans="1:14" x14ac:dyDescent="0.35">
      <c r="A4272" s="214" t="s">
        <v>3446</v>
      </c>
      <c r="B4272" s="214">
        <v>121251</v>
      </c>
      <c r="C4272" s="133" t="s">
        <v>3463</v>
      </c>
      <c r="D4272" s="133" t="s">
        <v>5904</v>
      </c>
      <c r="E4272" s="133" t="s">
        <v>5902</v>
      </c>
      <c r="F4272" s="133" t="s">
        <v>5903</v>
      </c>
      <c r="G4272" s="133">
        <v>0</v>
      </c>
      <c r="H4272" s="133">
        <v>0</v>
      </c>
      <c r="I4272" s="20"/>
      <c r="J4272" s="20"/>
      <c r="K4272" s="20"/>
      <c r="L4272" s="20"/>
      <c r="M4272" s="20"/>
      <c r="N4272" s="20"/>
    </row>
    <row r="4273" spans="1:14" x14ac:dyDescent="0.35">
      <c r="A4273" s="214" t="s">
        <v>3446</v>
      </c>
      <c r="B4273" s="214">
        <v>121252</v>
      </c>
      <c r="C4273" s="133" t="s">
        <v>133</v>
      </c>
      <c r="D4273" s="133" t="s">
        <v>5904</v>
      </c>
      <c r="E4273" s="133" t="s">
        <v>5902</v>
      </c>
      <c r="F4273" s="133" t="s">
        <v>5914</v>
      </c>
      <c r="G4273" s="133">
        <v>0</v>
      </c>
      <c r="H4273" s="133">
        <v>0</v>
      </c>
      <c r="I4273" s="20"/>
      <c r="J4273" s="20"/>
      <c r="K4273" s="20"/>
      <c r="L4273" s="20"/>
      <c r="M4273" s="20"/>
      <c r="N4273" s="20"/>
    </row>
    <row r="4274" spans="1:14" x14ac:dyDescent="0.35">
      <c r="A4274" s="214" t="s">
        <v>3446</v>
      </c>
      <c r="B4274" s="214">
        <v>121254</v>
      </c>
      <c r="C4274" s="133" t="s">
        <v>3464</v>
      </c>
      <c r="D4274" s="133" t="s">
        <v>5904</v>
      </c>
      <c r="E4274" s="133" t="s">
        <v>5912</v>
      </c>
      <c r="F4274" s="133" t="s">
        <v>5913</v>
      </c>
      <c r="G4274" s="133">
        <v>4</v>
      </c>
      <c r="H4274" s="133">
        <v>11</v>
      </c>
      <c r="I4274" s="20"/>
      <c r="J4274" s="20"/>
      <c r="K4274" s="20"/>
      <c r="L4274" s="20"/>
      <c r="M4274" s="20"/>
      <c r="N4274" s="20"/>
    </row>
    <row r="4275" spans="1:14" x14ac:dyDescent="0.35">
      <c r="A4275" s="214" t="s">
        <v>3446</v>
      </c>
      <c r="B4275" s="214">
        <v>121256</v>
      </c>
      <c r="C4275" s="133" t="s">
        <v>3465</v>
      </c>
      <c r="D4275" s="133" t="s">
        <v>5904</v>
      </c>
      <c r="E4275" s="133" t="s">
        <v>5912</v>
      </c>
      <c r="F4275" s="133" t="s">
        <v>5913</v>
      </c>
      <c r="G4275" s="133">
        <v>7</v>
      </c>
      <c r="H4275" s="133">
        <v>17</v>
      </c>
      <c r="I4275" s="20"/>
      <c r="J4275" s="20"/>
      <c r="K4275" s="20"/>
      <c r="L4275" s="20"/>
      <c r="M4275" s="20"/>
      <c r="N4275" s="20"/>
    </row>
    <row r="4276" spans="1:14" x14ac:dyDescent="0.35">
      <c r="A4276" s="214" t="s">
        <v>3446</v>
      </c>
      <c r="B4276" s="214">
        <v>121257</v>
      </c>
      <c r="C4276" s="133" t="s">
        <v>3466</v>
      </c>
      <c r="D4276" s="133" t="s">
        <v>5904</v>
      </c>
      <c r="E4276" s="133" t="s">
        <v>5912</v>
      </c>
      <c r="F4276" s="133" t="s">
        <v>5913</v>
      </c>
      <c r="G4276" s="133">
        <v>2</v>
      </c>
      <c r="H4276" s="133">
        <v>1</v>
      </c>
      <c r="I4276" s="20"/>
      <c r="J4276" s="20"/>
      <c r="K4276" s="20"/>
      <c r="L4276" s="20"/>
      <c r="M4276" s="20"/>
      <c r="N4276" s="20"/>
    </row>
    <row r="4277" spans="1:14" x14ac:dyDescent="0.35">
      <c r="A4277" s="214" t="s">
        <v>3446</v>
      </c>
      <c r="B4277" s="214">
        <v>121258</v>
      </c>
      <c r="C4277" s="133" t="s">
        <v>3467</v>
      </c>
      <c r="D4277" s="133" t="s">
        <v>5904</v>
      </c>
      <c r="E4277" s="133" t="s">
        <v>5912</v>
      </c>
      <c r="F4277" s="133" t="s">
        <v>5913</v>
      </c>
      <c r="G4277" s="133">
        <v>2</v>
      </c>
      <c r="H4277" s="133">
        <v>10</v>
      </c>
      <c r="I4277" s="20"/>
      <c r="J4277" s="20"/>
      <c r="K4277" s="20"/>
      <c r="L4277" s="20"/>
      <c r="M4277" s="20"/>
      <c r="N4277" s="20"/>
    </row>
    <row r="4278" spans="1:14" x14ac:dyDescent="0.35">
      <c r="A4278" s="214" t="s">
        <v>3446</v>
      </c>
      <c r="B4278" s="214">
        <v>121260</v>
      </c>
      <c r="C4278" s="133" t="s">
        <v>6244</v>
      </c>
      <c r="D4278" s="133" t="s">
        <v>5904</v>
      </c>
      <c r="E4278" s="133" t="s">
        <v>5912</v>
      </c>
      <c r="F4278" s="133" t="s">
        <v>5913</v>
      </c>
      <c r="G4278" s="133">
        <v>2</v>
      </c>
      <c r="H4278" s="133">
        <v>5</v>
      </c>
      <c r="I4278" s="20"/>
      <c r="J4278" s="20"/>
      <c r="K4278" s="20"/>
      <c r="L4278" s="20"/>
      <c r="M4278" s="20"/>
      <c r="N4278" s="20"/>
    </row>
    <row r="4279" spans="1:14" x14ac:dyDescent="0.35">
      <c r="A4279" s="214" t="s">
        <v>3446</v>
      </c>
      <c r="B4279" s="214">
        <v>121261</v>
      </c>
      <c r="C4279" s="133" t="s">
        <v>3468</v>
      </c>
      <c r="D4279" s="133" t="s">
        <v>5904</v>
      </c>
      <c r="E4279" s="133" t="s">
        <v>5912</v>
      </c>
      <c r="F4279" s="133" t="s">
        <v>5913</v>
      </c>
      <c r="G4279" s="133">
        <v>1</v>
      </c>
      <c r="H4279" s="133">
        <v>7</v>
      </c>
      <c r="I4279" s="20"/>
      <c r="J4279" s="20"/>
      <c r="K4279" s="20"/>
      <c r="L4279" s="20"/>
      <c r="M4279" s="20"/>
      <c r="N4279" s="20"/>
    </row>
    <row r="4280" spans="1:14" x14ac:dyDescent="0.35">
      <c r="A4280" s="214" t="s">
        <v>3446</v>
      </c>
      <c r="B4280" s="214">
        <v>121262</v>
      </c>
      <c r="C4280" s="133" t="s">
        <v>3469</v>
      </c>
      <c r="D4280" s="133" t="s">
        <v>5904</v>
      </c>
      <c r="E4280" s="133" t="s">
        <v>5912</v>
      </c>
      <c r="F4280" s="133" t="s">
        <v>5913</v>
      </c>
      <c r="G4280" s="133">
        <v>5</v>
      </c>
      <c r="H4280" s="133">
        <v>17</v>
      </c>
      <c r="I4280" s="20"/>
      <c r="J4280" s="20"/>
      <c r="K4280" s="20"/>
      <c r="L4280" s="20"/>
      <c r="M4280" s="20"/>
      <c r="N4280" s="20"/>
    </row>
    <row r="4281" spans="1:14" x14ac:dyDescent="0.35">
      <c r="A4281" s="214" t="s">
        <v>3446</v>
      </c>
      <c r="B4281" s="214">
        <v>121264</v>
      </c>
      <c r="C4281" s="133" t="s">
        <v>3470</v>
      </c>
      <c r="D4281" s="133" t="s">
        <v>5904</v>
      </c>
      <c r="E4281" s="133" t="s">
        <v>5912</v>
      </c>
      <c r="F4281" s="133" t="s">
        <v>5913</v>
      </c>
      <c r="G4281" s="133">
        <v>1</v>
      </c>
      <c r="H4281" s="133">
        <v>5</v>
      </c>
      <c r="I4281" s="20"/>
      <c r="J4281" s="20"/>
      <c r="K4281" s="20"/>
      <c r="L4281" s="20"/>
      <c r="M4281" s="20"/>
      <c r="N4281" s="20"/>
    </row>
    <row r="4282" spans="1:14" x14ac:dyDescent="0.35">
      <c r="A4282" s="214" t="s">
        <v>3446</v>
      </c>
      <c r="B4282" s="214">
        <v>121265</v>
      </c>
      <c r="C4282" s="133" t="s">
        <v>3471</v>
      </c>
      <c r="D4282" s="133" t="s">
        <v>5904</v>
      </c>
      <c r="E4282" s="133" t="s">
        <v>5912</v>
      </c>
      <c r="F4282" s="133" t="s">
        <v>5913</v>
      </c>
      <c r="G4282" s="133">
        <v>5</v>
      </c>
      <c r="H4282" s="133">
        <v>7</v>
      </c>
      <c r="I4282" s="20"/>
      <c r="J4282" s="20"/>
      <c r="K4282" s="20"/>
      <c r="L4282" s="20"/>
      <c r="M4282" s="20"/>
      <c r="N4282" s="20"/>
    </row>
    <row r="4283" spans="1:14" x14ac:dyDescent="0.35">
      <c r="A4283" s="214" t="s">
        <v>3446</v>
      </c>
      <c r="B4283" s="214">
        <v>129511</v>
      </c>
      <c r="C4283" s="133" t="s">
        <v>3472</v>
      </c>
      <c r="D4283" s="133" t="s">
        <v>5904</v>
      </c>
      <c r="E4283" s="133" t="s">
        <v>5902</v>
      </c>
      <c r="F4283" s="133" t="s">
        <v>5903</v>
      </c>
      <c r="G4283" s="133">
        <v>0</v>
      </c>
      <c r="H4283" s="133">
        <v>0</v>
      </c>
      <c r="I4283" s="20"/>
      <c r="J4283" s="20"/>
      <c r="K4283" s="20"/>
      <c r="L4283" s="20"/>
      <c r="M4283" s="20"/>
      <c r="N4283" s="20"/>
    </row>
    <row r="4284" spans="1:14" x14ac:dyDescent="0.35">
      <c r="A4284" s="214" t="s">
        <v>3446</v>
      </c>
      <c r="B4284" s="214">
        <v>134440</v>
      </c>
      <c r="C4284" s="133" t="s">
        <v>6658</v>
      </c>
      <c r="D4284" s="133" t="s">
        <v>5904</v>
      </c>
      <c r="E4284" s="133" t="s">
        <v>5902</v>
      </c>
      <c r="F4284" s="133" t="s">
        <v>5903</v>
      </c>
      <c r="G4284" s="133">
        <v>0</v>
      </c>
      <c r="H4284" s="133">
        <v>0</v>
      </c>
      <c r="I4284" s="20"/>
      <c r="J4284" s="20"/>
      <c r="K4284" s="20"/>
      <c r="L4284" s="20"/>
      <c r="M4284" s="20"/>
      <c r="N4284" s="20"/>
    </row>
    <row r="4285" spans="1:14" x14ac:dyDescent="0.35">
      <c r="A4285" s="214" t="s">
        <v>3446</v>
      </c>
      <c r="B4285" s="214">
        <v>134455</v>
      </c>
      <c r="C4285" s="133" t="s">
        <v>7202</v>
      </c>
      <c r="D4285" s="133" t="s">
        <v>5904</v>
      </c>
      <c r="E4285" s="133" t="s">
        <v>5902</v>
      </c>
      <c r="F4285" s="133" t="s">
        <v>5903</v>
      </c>
      <c r="G4285" s="133">
        <v>0</v>
      </c>
      <c r="H4285" s="133">
        <v>0</v>
      </c>
      <c r="I4285" s="20"/>
      <c r="J4285" s="20"/>
      <c r="K4285" s="20"/>
      <c r="L4285" s="20"/>
      <c r="M4285" s="20"/>
      <c r="N4285" s="20"/>
    </row>
    <row r="4286" spans="1:14" x14ac:dyDescent="0.35">
      <c r="A4286" s="214" t="s">
        <v>3446</v>
      </c>
      <c r="B4286" s="214">
        <v>134978</v>
      </c>
      <c r="C4286" s="133" t="s">
        <v>3473</v>
      </c>
      <c r="D4286" s="133" t="s">
        <v>5905</v>
      </c>
      <c r="E4286" s="133" t="s">
        <v>5902</v>
      </c>
      <c r="F4286" s="133" t="s">
        <v>5914</v>
      </c>
      <c r="G4286" s="133">
        <v>0</v>
      </c>
      <c r="H4286" s="133">
        <v>0</v>
      </c>
      <c r="I4286" s="20"/>
      <c r="J4286" s="20"/>
      <c r="K4286" s="20"/>
      <c r="L4286" s="20"/>
      <c r="M4286" s="20"/>
      <c r="N4286" s="20"/>
    </row>
    <row r="4287" spans="1:14" x14ac:dyDescent="0.35">
      <c r="A4287" s="214" t="s">
        <v>3446</v>
      </c>
      <c r="B4287" s="214">
        <v>135066</v>
      </c>
      <c r="C4287" s="133" t="s">
        <v>3474</v>
      </c>
      <c r="D4287" s="133" t="s">
        <v>5904</v>
      </c>
      <c r="E4287" s="133" t="s">
        <v>5902</v>
      </c>
      <c r="F4287" s="133" t="s">
        <v>5914</v>
      </c>
      <c r="G4287" s="133">
        <v>0</v>
      </c>
      <c r="H4287" s="133">
        <v>0</v>
      </c>
      <c r="I4287" s="20"/>
      <c r="J4287" s="20"/>
      <c r="K4287" s="20"/>
      <c r="L4287" s="20"/>
      <c r="M4287" s="20"/>
      <c r="N4287" s="20"/>
    </row>
    <row r="4288" spans="1:14" x14ac:dyDescent="0.35">
      <c r="A4288" s="214" t="s">
        <v>3446</v>
      </c>
      <c r="B4288" s="214">
        <v>135250</v>
      </c>
      <c r="C4288" s="133" t="s">
        <v>3476</v>
      </c>
      <c r="D4288" s="133" t="s">
        <v>5904</v>
      </c>
      <c r="E4288" s="133" t="s">
        <v>5902</v>
      </c>
      <c r="F4288" s="133" t="s">
        <v>5903</v>
      </c>
      <c r="G4288" s="133">
        <v>0</v>
      </c>
      <c r="H4288" s="133">
        <v>0</v>
      </c>
      <c r="I4288" s="20"/>
      <c r="J4288" s="20"/>
      <c r="K4288" s="20"/>
      <c r="L4288" s="20"/>
      <c r="M4288" s="20"/>
      <c r="N4288" s="20"/>
    </row>
    <row r="4289" spans="1:14" x14ac:dyDescent="0.35">
      <c r="A4289" s="214" t="s">
        <v>3446</v>
      </c>
      <c r="B4289" s="214">
        <v>135650</v>
      </c>
      <c r="C4289" s="133" t="s">
        <v>3477</v>
      </c>
      <c r="D4289" s="133" t="s">
        <v>5904</v>
      </c>
      <c r="E4289" s="133" t="s">
        <v>5907</v>
      </c>
      <c r="F4289" s="133" t="s">
        <v>5908</v>
      </c>
      <c r="G4289" s="133">
        <v>58</v>
      </c>
      <c r="H4289" s="133">
        <v>54</v>
      </c>
      <c r="I4289" s="20"/>
      <c r="J4289" s="20"/>
      <c r="K4289" s="20"/>
      <c r="L4289" s="20"/>
      <c r="M4289" s="20"/>
      <c r="N4289" s="20"/>
    </row>
    <row r="4290" spans="1:14" x14ac:dyDescent="0.35">
      <c r="A4290" s="214" t="s">
        <v>3446</v>
      </c>
      <c r="B4290" s="214">
        <v>135859</v>
      </c>
      <c r="C4290" s="133" t="s">
        <v>3478</v>
      </c>
      <c r="D4290" s="133" t="s">
        <v>5904</v>
      </c>
      <c r="E4290" s="133" t="s">
        <v>5902</v>
      </c>
      <c r="F4290" s="133" t="s">
        <v>5914</v>
      </c>
      <c r="G4290" s="133">
        <v>0</v>
      </c>
      <c r="H4290" s="133">
        <v>0</v>
      </c>
      <c r="I4290" s="20"/>
      <c r="J4290" s="20"/>
      <c r="K4290" s="20"/>
      <c r="L4290" s="20"/>
      <c r="M4290" s="20"/>
      <c r="N4290" s="20"/>
    </row>
    <row r="4291" spans="1:14" x14ac:dyDescent="0.35">
      <c r="A4291" s="214" t="s">
        <v>3446</v>
      </c>
      <c r="B4291" s="214">
        <v>135904</v>
      </c>
      <c r="C4291" s="133" t="s">
        <v>3479</v>
      </c>
      <c r="D4291" s="133" t="s">
        <v>5904</v>
      </c>
      <c r="E4291" s="133" t="s">
        <v>5907</v>
      </c>
      <c r="F4291" s="133" t="s">
        <v>5908</v>
      </c>
      <c r="G4291" s="133">
        <v>81</v>
      </c>
      <c r="H4291" s="133">
        <v>71</v>
      </c>
      <c r="I4291" s="20"/>
      <c r="J4291" s="20"/>
      <c r="K4291" s="20"/>
      <c r="L4291" s="20"/>
      <c r="M4291" s="20"/>
      <c r="N4291" s="20"/>
    </row>
    <row r="4292" spans="1:14" x14ac:dyDescent="0.35">
      <c r="A4292" s="214" t="s">
        <v>3446</v>
      </c>
      <c r="B4292" s="214">
        <v>136186</v>
      </c>
      <c r="C4292" s="133" t="s">
        <v>3480</v>
      </c>
      <c r="D4292" s="133" t="s">
        <v>5904</v>
      </c>
      <c r="E4292" s="133" t="s">
        <v>5907</v>
      </c>
      <c r="F4292" s="133" t="s">
        <v>5908</v>
      </c>
      <c r="G4292" s="133">
        <v>106</v>
      </c>
      <c r="H4292" s="133">
        <v>114</v>
      </c>
      <c r="I4292" s="20"/>
      <c r="J4292" s="20"/>
      <c r="K4292" s="20"/>
      <c r="L4292" s="20"/>
      <c r="M4292" s="20"/>
      <c r="N4292" s="20"/>
    </row>
    <row r="4293" spans="1:14" x14ac:dyDescent="0.35">
      <c r="A4293" s="214" t="s">
        <v>3446</v>
      </c>
      <c r="B4293" s="214">
        <v>136187</v>
      </c>
      <c r="C4293" s="133" t="s">
        <v>3481</v>
      </c>
      <c r="D4293" s="133" t="s">
        <v>5904</v>
      </c>
      <c r="E4293" s="133" t="s">
        <v>5907</v>
      </c>
      <c r="F4293" s="133" t="s">
        <v>5908</v>
      </c>
      <c r="G4293" s="133">
        <v>89</v>
      </c>
      <c r="H4293" s="133">
        <v>90</v>
      </c>
      <c r="I4293" s="20"/>
      <c r="J4293" s="20"/>
      <c r="K4293" s="20"/>
      <c r="L4293" s="20"/>
      <c r="M4293" s="20"/>
      <c r="N4293" s="20"/>
    </row>
    <row r="4294" spans="1:14" x14ac:dyDescent="0.35">
      <c r="A4294" s="214" t="s">
        <v>3446</v>
      </c>
      <c r="B4294" s="214">
        <v>136202</v>
      </c>
      <c r="C4294" s="133" t="s">
        <v>3482</v>
      </c>
      <c r="D4294" s="133" t="s">
        <v>5904</v>
      </c>
      <c r="E4294" s="133" t="s">
        <v>5907</v>
      </c>
      <c r="F4294" s="133" t="s">
        <v>5908</v>
      </c>
      <c r="G4294" s="133">
        <v>90</v>
      </c>
      <c r="H4294" s="133">
        <v>88</v>
      </c>
      <c r="I4294" s="20"/>
      <c r="J4294" s="20"/>
      <c r="K4294" s="20"/>
      <c r="L4294" s="20"/>
      <c r="M4294" s="20"/>
      <c r="N4294" s="20"/>
    </row>
    <row r="4295" spans="1:14" x14ac:dyDescent="0.35">
      <c r="A4295" s="214" t="s">
        <v>3446</v>
      </c>
      <c r="B4295" s="214">
        <v>136204</v>
      </c>
      <c r="C4295" s="133" t="s">
        <v>3483</v>
      </c>
      <c r="D4295" s="133" t="s">
        <v>5904</v>
      </c>
      <c r="E4295" s="133" t="s">
        <v>5907</v>
      </c>
      <c r="F4295" s="133" t="s">
        <v>5908</v>
      </c>
      <c r="G4295" s="133">
        <v>126</v>
      </c>
      <c r="H4295" s="133">
        <v>111</v>
      </c>
      <c r="I4295" s="20"/>
      <c r="J4295" s="20"/>
      <c r="K4295" s="20"/>
      <c r="L4295" s="20"/>
      <c r="M4295" s="20"/>
      <c r="N4295" s="20"/>
    </row>
    <row r="4296" spans="1:14" x14ac:dyDescent="0.35">
      <c r="A4296" s="214" t="s">
        <v>3446</v>
      </c>
      <c r="B4296" s="214">
        <v>136481</v>
      </c>
      <c r="C4296" s="133" t="s">
        <v>3484</v>
      </c>
      <c r="D4296" s="133" t="s">
        <v>5904</v>
      </c>
      <c r="E4296" s="133" t="s">
        <v>5907</v>
      </c>
      <c r="F4296" s="133" t="s">
        <v>5917</v>
      </c>
      <c r="G4296" s="133">
        <v>87</v>
      </c>
      <c r="H4296" s="133">
        <v>94</v>
      </c>
      <c r="I4296" s="20"/>
      <c r="J4296" s="20"/>
      <c r="K4296" s="20"/>
      <c r="L4296" s="20"/>
      <c r="M4296" s="20"/>
      <c r="N4296" s="20"/>
    </row>
    <row r="4297" spans="1:14" x14ac:dyDescent="0.35">
      <c r="A4297" s="214" t="s">
        <v>3446</v>
      </c>
      <c r="B4297" s="214">
        <v>136515</v>
      </c>
      <c r="C4297" s="133" t="s">
        <v>3485</v>
      </c>
      <c r="D4297" s="133" t="s">
        <v>5904</v>
      </c>
      <c r="E4297" s="133" t="s">
        <v>5907</v>
      </c>
      <c r="F4297" s="133" t="s">
        <v>5917</v>
      </c>
      <c r="G4297" s="133">
        <v>143</v>
      </c>
      <c r="H4297" s="133">
        <v>138</v>
      </c>
      <c r="I4297" s="20"/>
      <c r="J4297" s="20"/>
      <c r="K4297" s="20"/>
      <c r="L4297" s="20"/>
      <c r="M4297" s="20"/>
      <c r="N4297" s="20"/>
    </row>
    <row r="4298" spans="1:14" x14ac:dyDescent="0.35">
      <c r="A4298" s="214" t="s">
        <v>3446</v>
      </c>
      <c r="B4298" s="214">
        <v>137092</v>
      </c>
      <c r="C4298" s="133" t="s">
        <v>3486</v>
      </c>
      <c r="D4298" s="133" t="s">
        <v>5904</v>
      </c>
      <c r="E4298" s="133" t="s">
        <v>5907</v>
      </c>
      <c r="F4298" s="133" t="s">
        <v>5917</v>
      </c>
      <c r="G4298" s="133">
        <v>76</v>
      </c>
      <c r="H4298" s="133">
        <v>72</v>
      </c>
      <c r="I4298" s="20"/>
      <c r="J4298" s="20"/>
      <c r="K4298" s="20"/>
      <c r="L4298" s="20"/>
      <c r="M4298" s="20"/>
      <c r="N4298" s="20"/>
    </row>
    <row r="4299" spans="1:14" x14ac:dyDescent="0.35">
      <c r="A4299" s="214" t="s">
        <v>3446</v>
      </c>
      <c r="B4299" s="214">
        <v>137431</v>
      </c>
      <c r="C4299" s="133" t="s">
        <v>3487</v>
      </c>
      <c r="D4299" s="133" t="s">
        <v>5904</v>
      </c>
      <c r="E4299" s="133" t="s">
        <v>5907</v>
      </c>
      <c r="F4299" s="133" t="s">
        <v>5917</v>
      </c>
      <c r="G4299" s="133">
        <v>77</v>
      </c>
      <c r="H4299" s="133">
        <v>69</v>
      </c>
      <c r="I4299" s="20"/>
      <c r="J4299" s="20"/>
      <c r="K4299" s="20"/>
      <c r="L4299" s="20"/>
      <c r="M4299" s="20"/>
      <c r="N4299" s="20"/>
    </row>
    <row r="4300" spans="1:14" x14ac:dyDescent="0.35">
      <c r="A4300" s="214" t="s">
        <v>3446</v>
      </c>
      <c r="B4300" s="214">
        <v>137461</v>
      </c>
      <c r="C4300" s="133" t="s">
        <v>3488</v>
      </c>
      <c r="D4300" s="133" t="s">
        <v>5904</v>
      </c>
      <c r="E4300" s="133" t="s">
        <v>5907</v>
      </c>
      <c r="F4300" s="133" t="s">
        <v>5917</v>
      </c>
      <c r="G4300" s="133">
        <v>124</v>
      </c>
      <c r="H4300" s="133">
        <v>152</v>
      </c>
      <c r="I4300" s="20"/>
      <c r="J4300" s="20"/>
      <c r="K4300" s="20"/>
      <c r="L4300" s="20"/>
      <c r="M4300" s="20"/>
      <c r="N4300" s="20"/>
    </row>
    <row r="4301" spans="1:14" x14ac:dyDescent="0.35">
      <c r="A4301" s="214" t="s">
        <v>3446</v>
      </c>
      <c r="B4301" s="214">
        <v>137541</v>
      </c>
      <c r="C4301" s="133" t="s">
        <v>3489</v>
      </c>
      <c r="D4301" s="133" t="s">
        <v>5904</v>
      </c>
      <c r="E4301" s="133" t="s">
        <v>5907</v>
      </c>
      <c r="F4301" s="133" t="s">
        <v>5917</v>
      </c>
      <c r="G4301" s="133">
        <v>137</v>
      </c>
      <c r="H4301" s="133">
        <v>118</v>
      </c>
      <c r="I4301" s="20"/>
      <c r="J4301" s="20"/>
      <c r="K4301" s="20"/>
      <c r="L4301" s="20"/>
      <c r="M4301" s="20"/>
      <c r="N4301" s="20"/>
    </row>
    <row r="4302" spans="1:14" x14ac:dyDescent="0.35">
      <c r="A4302" s="214" t="s">
        <v>3446</v>
      </c>
      <c r="B4302" s="214">
        <v>137621</v>
      </c>
      <c r="C4302" s="133" t="s">
        <v>3490</v>
      </c>
      <c r="D4302" s="133" t="s">
        <v>5904</v>
      </c>
      <c r="E4302" s="133" t="s">
        <v>5907</v>
      </c>
      <c r="F4302" s="133" t="s">
        <v>5917</v>
      </c>
      <c r="G4302" s="133">
        <v>56</v>
      </c>
      <c r="H4302" s="133">
        <v>61</v>
      </c>
      <c r="I4302" s="20"/>
      <c r="J4302" s="20"/>
      <c r="K4302" s="20"/>
      <c r="L4302" s="20"/>
      <c r="M4302" s="20"/>
      <c r="N4302" s="20"/>
    </row>
    <row r="4303" spans="1:14" x14ac:dyDescent="0.35">
      <c r="A4303" s="214" t="s">
        <v>3446</v>
      </c>
      <c r="B4303" s="214">
        <v>137913</v>
      </c>
      <c r="C4303" s="133" t="s">
        <v>3491</v>
      </c>
      <c r="D4303" s="133" t="s">
        <v>5904</v>
      </c>
      <c r="E4303" s="133" t="s">
        <v>5907</v>
      </c>
      <c r="F4303" s="133" t="s">
        <v>5917</v>
      </c>
      <c r="G4303" s="133">
        <v>120</v>
      </c>
      <c r="H4303" s="133">
        <v>92</v>
      </c>
      <c r="I4303" s="20"/>
      <c r="J4303" s="20"/>
      <c r="K4303" s="20"/>
      <c r="L4303" s="20"/>
      <c r="M4303" s="20"/>
      <c r="N4303" s="20"/>
    </row>
    <row r="4304" spans="1:14" x14ac:dyDescent="0.35">
      <c r="A4304" s="214" t="s">
        <v>3446</v>
      </c>
      <c r="B4304" s="214">
        <v>137949</v>
      </c>
      <c r="C4304" s="133" t="s">
        <v>7203</v>
      </c>
      <c r="D4304" s="133" t="s">
        <v>5904</v>
      </c>
      <c r="E4304" s="133" t="s">
        <v>5907</v>
      </c>
      <c r="F4304" s="133" t="s">
        <v>5917</v>
      </c>
      <c r="G4304" s="133">
        <v>65</v>
      </c>
      <c r="H4304" s="133">
        <v>60</v>
      </c>
      <c r="I4304" s="20"/>
      <c r="J4304" s="20"/>
      <c r="K4304" s="20"/>
      <c r="L4304" s="20"/>
      <c r="M4304" s="20"/>
      <c r="N4304" s="20"/>
    </row>
    <row r="4305" spans="1:14" x14ac:dyDescent="0.35">
      <c r="A4305" s="214" t="s">
        <v>3446</v>
      </c>
      <c r="B4305" s="214">
        <v>138039</v>
      </c>
      <c r="C4305" s="133" t="s">
        <v>3492</v>
      </c>
      <c r="D4305" s="133" t="s">
        <v>5904</v>
      </c>
      <c r="E4305" s="133" t="s">
        <v>5907</v>
      </c>
      <c r="F4305" s="133" t="s">
        <v>5917</v>
      </c>
      <c r="G4305" s="133">
        <v>124</v>
      </c>
      <c r="H4305" s="133">
        <v>122</v>
      </c>
      <c r="I4305" s="20"/>
      <c r="J4305" s="20"/>
      <c r="K4305" s="20"/>
      <c r="L4305" s="20"/>
      <c r="M4305" s="20"/>
      <c r="N4305" s="20"/>
    </row>
    <row r="4306" spans="1:14" x14ac:dyDescent="0.35">
      <c r="A4306" s="214" t="s">
        <v>3446</v>
      </c>
      <c r="B4306" s="214">
        <v>138138</v>
      </c>
      <c r="C4306" s="133" t="s">
        <v>3493</v>
      </c>
      <c r="D4306" s="133" t="s">
        <v>5904</v>
      </c>
      <c r="E4306" s="133" t="s">
        <v>5902</v>
      </c>
      <c r="F4306" s="133" t="s">
        <v>5914</v>
      </c>
      <c r="G4306" s="133">
        <v>0</v>
      </c>
      <c r="H4306" s="133">
        <v>0</v>
      </c>
      <c r="I4306" s="20"/>
      <c r="J4306" s="20"/>
      <c r="K4306" s="20"/>
      <c r="L4306" s="20"/>
      <c r="M4306" s="20"/>
      <c r="N4306" s="20"/>
    </row>
    <row r="4307" spans="1:14" x14ac:dyDescent="0.35">
      <c r="A4307" s="214" t="s">
        <v>3446</v>
      </c>
      <c r="B4307" s="214">
        <v>138758</v>
      </c>
      <c r="C4307" s="133" t="s">
        <v>3494</v>
      </c>
      <c r="D4307" s="133" t="s">
        <v>5904</v>
      </c>
      <c r="E4307" s="133" t="s">
        <v>5907</v>
      </c>
      <c r="F4307" s="133" t="s">
        <v>5917</v>
      </c>
      <c r="G4307" s="133">
        <v>61</v>
      </c>
      <c r="H4307" s="133">
        <v>54</v>
      </c>
      <c r="I4307" s="20"/>
      <c r="J4307" s="20"/>
      <c r="K4307" s="20"/>
      <c r="L4307" s="20"/>
      <c r="M4307" s="20"/>
      <c r="N4307" s="20"/>
    </row>
    <row r="4308" spans="1:14" x14ac:dyDescent="0.35">
      <c r="A4308" s="214" t="s">
        <v>3446</v>
      </c>
      <c r="B4308" s="214">
        <v>138779</v>
      </c>
      <c r="C4308" s="133" t="s">
        <v>6245</v>
      </c>
      <c r="D4308" s="133" t="s">
        <v>5904</v>
      </c>
      <c r="E4308" s="133" t="s">
        <v>5902</v>
      </c>
      <c r="F4308" s="133" t="s">
        <v>5914</v>
      </c>
      <c r="G4308" s="133">
        <v>0</v>
      </c>
      <c r="H4308" s="133">
        <v>0</v>
      </c>
      <c r="I4308" s="20"/>
      <c r="J4308" s="20"/>
      <c r="K4308" s="20"/>
      <c r="L4308" s="20"/>
      <c r="M4308" s="20"/>
      <c r="N4308" s="20"/>
    </row>
    <row r="4309" spans="1:14" x14ac:dyDescent="0.35">
      <c r="A4309" s="214" t="s">
        <v>3446</v>
      </c>
      <c r="B4309" s="214">
        <v>138829</v>
      </c>
      <c r="C4309" s="133" t="s">
        <v>3495</v>
      </c>
      <c r="D4309" s="133" t="s">
        <v>5904</v>
      </c>
      <c r="E4309" s="133" t="s">
        <v>5907</v>
      </c>
      <c r="F4309" s="133" t="s">
        <v>5917</v>
      </c>
      <c r="G4309" s="133">
        <v>84</v>
      </c>
      <c r="H4309" s="133">
        <v>82</v>
      </c>
      <c r="I4309" s="20"/>
      <c r="J4309" s="20"/>
      <c r="K4309" s="20"/>
      <c r="L4309" s="20"/>
      <c r="M4309" s="20"/>
      <c r="N4309" s="20"/>
    </row>
    <row r="4310" spans="1:14" x14ac:dyDescent="0.35">
      <c r="A4310" s="214" t="s">
        <v>3446</v>
      </c>
      <c r="B4310" s="214">
        <v>138880</v>
      </c>
      <c r="C4310" s="133" t="s">
        <v>3496</v>
      </c>
      <c r="D4310" s="133" t="s">
        <v>5904</v>
      </c>
      <c r="E4310" s="133" t="s">
        <v>5902</v>
      </c>
      <c r="F4310" s="133" t="s">
        <v>5914</v>
      </c>
      <c r="G4310" s="133">
        <v>0</v>
      </c>
      <c r="H4310" s="133">
        <v>0</v>
      </c>
      <c r="I4310" s="20"/>
      <c r="J4310" s="20"/>
      <c r="K4310" s="20"/>
      <c r="L4310" s="20"/>
      <c r="M4310" s="20"/>
      <c r="N4310" s="20"/>
    </row>
    <row r="4311" spans="1:14" x14ac:dyDescent="0.35">
      <c r="A4311" s="214" t="s">
        <v>3446</v>
      </c>
      <c r="B4311" s="214">
        <v>138918</v>
      </c>
      <c r="C4311" s="133" t="s">
        <v>3497</v>
      </c>
      <c r="D4311" s="133" t="s">
        <v>5904</v>
      </c>
      <c r="E4311" s="133" t="s">
        <v>5907</v>
      </c>
      <c r="F4311" s="133" t="s">
        <v>5908</v>
      </c>
      <c r="G4311" s="133">
        <v>66</v>
      </c>
      <c r="H4311" s="133">
        <v>58</v>
      </c>
      <c r="I4311" s="20"/>
      <c r="J4311" s="20"/>
      <c r="K4311" s="20"/>
      <c r="L4311" s="20"/>
      <c r="M4311" s="20"/>
      <c r="N4311" s="20"/>
    </row>
    <row r="4312" spans="1:14" x14ac:dyDescent="0.35">
      <c r="A4312" s="214" t="s">
        <v>3446</v>
      </c>
      <c r="B4312" s="214">
        <v>139058</v>
      </c>
      <c r="C4312" s="133" t="s">
        <v>3498</v>
      </c>
      <c r="D4312" s="133" t="s">
        <v>5904</v>
      </c>
      <c r="E4312" s="133" t="s">
        <v>5907</v>
      </c>
      <c r="F4312" s="133" t="s">
        <v>5908</v>
      </c>
      <c r="G4312" s="133">
        <v>70</v>
      </c>
      <c r="H4312" s="133">
        <v>61</v>
      </c>
      <c r="I4312" s="20"/>
      <c r="J4312" s="20"/>
      <c r="K4312" s="20"/>
      <c r="L4312" s="20"/>
      <c r="M4312" s="20"/>
      <c r="N4312" s="20"/>
    </row>
    <row r="4313" spans="1:14" x14ac:dyDescent="0.35">
      <c r="A4313" s="214" t="s">
        <v>3446</v>
      </c>
      <c r="B4313" s="214">
        <v>139099</v>
      </c>
      <c r="C4313" s="133" t="s">
        <v>6246</v>
      </c>
      <c r="D4313" s="133" t="s">
        <v>5905</v>
      </c>
      <c r="E4313" s="133" t="s">
        <v>5912</v>
      </c>
      <c r="F4313" s="133" t="s">
        <v>5920</v>
      </c>
      <c r="G4313" s="133">
        <v>0</v>
      </c>
      <c r="H4313" s="133">
        <v>8</v>
      </c>
      <c r="I4313" s="20"/>
      <c r="J4313" s="20"/>
      <c r="K4313" s="20"/>
      <c r="L4313" s="20"/>
      <c r="M4313" s="20"/>
      <c r="N4313" s="20"/>
    </row>
    <row r="4314" spans="1:14" x14ac:dyDescent="0.35">
      <c r="A4314" s="214" t="s">
        <v>3446</v>
      </c>
      <c r="B4314" s="214">
        <v>139311</v>
      </c>
      <c r="C4314" s="133" t="s">
        <v>3499</v>
      </c>
      <c r="D4314" s="133" t="s">
        <v>5904</v>
      </c>
      <c r="E4314" s="133" t="s">
        <v>5907</v>
      </c>
      <c r="F4314" s="133" t="s">
        <v>5917</v>
      </c>
      <c r="G4314" s="133">
        <v>71</v>
      </c>
      <c r="H4314" s="133">
        <v>74</v>
      </c>
      <c r="I4314" s="20"/>
      <c r="J4314" s="20"/>
      <c r="K4314" s="20"/>
      <c r="L4314" s="20"/>
      <c r="M4314" s="20"/>
      <c r="N4314" s="20"/>
    </row>
    <row r="4315" spans="1:14" x14ac:dyDescent="0.35">
      <c r="A4315" s="214" t="s">
        <v>3446</v>
      </c>
      <c r="B4315" s="214">
        <v>139487</v>
      </c>
      <c r="C4315" s="133" t="s">
        <v>3500</v>
      </c>
      <c r="D4315" s="133" t="s">
        <v>5904</v>
      </c>
      <c r="E4315" s="133" t="s">
        <v>5907</v>
      </c>
      <c r="F4315" s="133" t="s">
        <v>5917</v>
      </c>
      <c r="G4315" s="133">
        <v>105</v>
      </c>
      <c r="H4315" s="133">
        <v>114</v>
      </c>
      <c r="I4315" s="20"/>
      <c r="J4315" s="20"/>
      <c r="K4315" s="20"/>
      <c r="L4315" s="20"/>
      <c r="M4315" s="20"/>
      <c r="N4315" s="20"/>
    </row>
    <row r="4316" spans="1:14" x14ac:dyDescent="0.35">
      <c r="A4316" s="214" t="s">
        <v>3446</v>
      </c>
      <c r="B4316" s="214">
        <v>139572</v>
      </c>
      <c r="C4316" s="133" t="s">
        <v>7204</v>
      </c>
      <c r="D4316" s="133" t="s">
        <v>5904</v>
      </c>
      <c r="E4316" s="133" t="s">
        <v>5907</v>
      </c>
      <c r="F4316" s="133" t="s">
        <v>5908</v>
      </c>
      <c r="G4316" s="133">
        <v>66</v>
      </c>
      <c r="H4316" s="133">
        <v>73</v>
      </c>
      <c r="I4316" s="20"/>
      <c r="J4316" s="20"/>
      <c r="K4316" s="20"/>
      <c r="L4316" s="20"/>
      <c r="M4316" s="20"/>
      <c r="N4316" s="20"/>
    </row>
    <row r="4317" spans="1:14" x14ac:dyDescent="0.35">
      <c r="A4317" s="214" t="s">
        <v>3446</v>
      </c>
      <c r="B4317" s="214">
        <v>139665</v>
      </c>
      <c r="C4317" s="133" t="s">
        <v>3501</v>
      </c>
      <c r="D4317" s="133" t="s">
        <v>5904</v>
      </c>
      <c r="E4317" s="133" t="s">
        <v>5906</v>
      </c>
      <c r="F4317" s="133" t="s">
        <v>5909</v>
      </c>
      <c r="G4317" s="133">
        <v>1</v>
      </c>
      <c r="H4317" s="133">
        <v>6</v>
      </c>
      <c r="I4317" s="20"/>
      <c r="J4317" s="20"/>
      <c r="K4317" s="20"/>
      <c r="L4317" s="20"/>
      <c r="M4317" s="20"/>
      <c r="N4317" s="20"/>
    </row>
    <row r="4318" spans="1:14" x14ac:dyDescent="0.35">
      <c r="A4318" s="214" t="s">
        <v>3446</v>
      </c>
      <c r="B4318" s="214">
        <v>139896</v>
      </c>
      <c r="C4318" s="133" t="s">
        <v>3502</v>
      </c>
      <c r="D4318" s="133" t="s">
        <v>5904</v>
      </c>
      <c r="E4318" s="133" t="s">
        <v>5907</v>
      </c>
      <c r="F4318" s="133" t="s">
        <v>5922</v>
      </c>
      <c r="G4318" s="133">
        <v>0</v>
      </c>
      <c r="H4318" s="133">
        <v>0</v>
      </c>
      <c r="I4318" s="20"/>
      <c r="J4318" s="20"/>
      <c r="K4318" s="20"/>
      <c r="L4318" s="20"/>
      <c r="M4318" s="20"/>
      <c r="N4318" s="20"/>
    </row>
    <row r="4319" spans="1:14" x14ac:dyDescent="0.35">
      <c r="A4319" s="214" t="s">
        <v>3446</v>
      </c>
      <c r="B4319" s="214">
        <v>140188</v>
      </c>
      <c r="C4319" s="133" t="s">
        <v>3503</v>
      </c>
      <c r="D4319" s="133" t="s">
        <v>5904</v>
      </c>
      <c r="E4319" s="133" t="s">
        <v>5907</v>
      </c>
      <c r="F4319" s="133" t="s">
        <v>5908</v>
      </c>
      <c r="G4319" s="133">
        <v>111</v>
      </c>
      <c r="H4319" s="133">
        <v>118</v>
      </c>
      <c r="I4319" s="20"/>
      <c r="J4319" s="20"/>
      <c r="K4319" s="20"/>
      <c r="L4319" s="20"/>
      <c r="M4319" s="20"/>
      <c r="N4319" s="20"/>
    </row>
    <row r="4320" spans="1:14" x14ac:dyDescent="0.35">
      <c r="A4320" s="214" t="s">
        <v>3446</v>
      </c>
      <c r="B4320" s="214">
        <v>140364</v>
      </c>
      <c r="C4320" s="133" t="s">
        <v>3504</v>
      </c>
      <c r="D4320" s="133" t="s">
        <v>5904</v>
      </c>
      <c r="E4320" s="133" t="s">
        <v>5907</v>
      </c>
      <c r="F4320" s="133" t="s">
        <v>5908</v>
      </c>
      <c r="G4320" s="133">
        <v>60</v>
      </c>
      <c r="H4320" s="133">
        <v>81</v>
      </c>
      <c r="I4320" s="20"/>
      <c r="J4320" s="20"/>
      <c r="K4320" s="20"/>
      <c r="L4320" s="20"/>
      <c r="M4320" s="20"/>
      <c r="N4320" s="20"/>
    </row>
    <row r="4321" spans="1:14" x14ac:dyDescent="0.35">
      <c r="A4321" s="214" t="s">
        <v>3446</v>
      </c>
      <c r="B4321" s="214">
        <v>140534</v>
      </c>
      <c r="C4321" s="133" t="s">
        <v>7205</v>
      </c>
      <c r="D4321" s="133" t="s">
        <v>5904</v>
      </c>
      <c r="E4321" s="133" t="s">
        <v>5907</v>
      </c>
      <c r="F4321" s="133" t="s">
        <v>5917</v>
      </c>
      <c r="G4321" s="133">
        <v>59</v>
      </c>
      <c r="H4321" s="133">
        <v>67</v>
      </c>
      <c r="I4321" s="20"/>
      <c r="J4321" s="20"/>
      <c r="K4321" s="20"/>
      <c r="L4321" s="20"/>
      <c r="M4321" s="20"/>
      <c r="N4321" s="20"/>
    </row>
    <row r="4322" spans="1:14" x14ac:dyDescent="0.35">
      <c r="A4322" s="214" t="s">
        <v>3446</v>
      </c>
      <c r="B4322" s="214">
        <v>140557</v>
      </c>
      <c r="C4322" s="133" t="s">
        <v>3505</v>
      </c>
      <c r="D4322" s="133" t="s">
        <v>5904</v>
      </c>
      <c r="E4322" s="133" t="s">
        <v>5907</v>
      </c>
      <c r="F4322" s="133" t="s">
        <v>5908</v>
      </c>
      <c r="G4322" s="133">
        <v>78</v>
      </c>
      <c r="H4322" s="133">
        <v>55</v>
      </c>
      <c r="I4322" s="20"/>
      <c r="J4322" s="20"/>
      <c r="K4322" s="20"/>
      <c r="L4322" s="20"/>
      <c r="M4322" s="20"/>
      <c r="N4322" s="20"/>
    </row>
    <row r="4323" spans="1:14" x14ac:dyDescent="0.35">
      <c r="A4323" s="214" t="s">
        <v>3446</v>
      </c>
      <c r="B4323" s="214">
        <v>140753</v>
      </c>
      <c r="C4323" s="133" t="s">
        <v>3506</v>
      </c>
      <c r="D4323" s="133" t="s">
        <v>5904</v>
      </c>
      <c r="E4323" s="133" t="s">
        <v>5906</v>
      </c>
      <c r="F4323" s="133" t="s">
        <v>5921</v>
      </c>
      <c r="G4323" s="133">
        <v>6</v>
      </c>
      <c r="H4323" s="133">
        <v>14</v>
      </c>
      <c r="I4323" s="20"/>
      <c r="J4323" s="20"/>
      <c r="K4323" s="20"/>
      <c r="L4323" s="20"/>
      <c r="M4323" s="20"/>
      <c r="N4323" s="20"/>
    </row>
    <row r="4324" spans="1:14" x14ac:dyDescent="0.35">
      <c r="A4324" s="214" t="s">
        <v>3446</v>
      </c>
      <c r="B4324" s="214">
        <v>140815</v>
      </c>
      <c r="C4324" s="133" t="s">
        <v>3507</v>
      </c>
      <c r="D4324" s="133" t="s">
        <v>5904</v>
      </c>
      <c r="E4324" s="133" t="s">
        <v>5907</v>
      </c>
      <c r="F4324" s="133" t="s">
        <v>5916</v>
      </c>
      <c r="G4324" s="133">
        <v>92</v>
      </c>
      <c r="H4324" s="133">
        <v>92</v>
      </c>
      <c r="I4324" s="20"/>
      <c r="J4324" s="20"/>
      <c r="K4324" s="20"/>
      <c r="L4324" s="20"/>
      <c r="M4324" s="20"/>
      <c r="N4324" s="20"/>
    </row>
    <row r="4325" spans="1:14" x14ac:dyDescent="0.35">
      <c r="A4325" s="214" t="s">
        <v>3446</v>
      </c>
      <c r="B4325" s="214">
        <v>141086</v>
      </c>
      <c r="C4325" s="133" t="s">
        <v>3508</v>
      </c>
      <c r="D4325" s="133" t="s">
        <v>5904</v>
      </c>
      <c r="E4325" s="133" t="s">
        <v>5907</v>
      </c>
      <c r="F4325" s="133" t="s">
        <v>5926</v>
      </c>
      <c r="G4325" s="133">
        <v>0</v>
      </c>
      <c r="H4325" s="133">
        <v>0</v>
      </c>
      <c r="I4325" s="20"/>
      <c r="J4325" s="20"/>
      <c r="K4325" s="20"/>
      <c r="L4325" s="20"/>
      <c r="M4325" s="20"/>
      <c r="N4325" s="20"/>
    </row>
    <row r="4326" spans="1:14" x14ac:dyDescent="0.35">
      <c r="A4326" s="214" t="s">
        <v>3446</v>
      </c>
      <c r="B4326" s="214">
        <v>141177</v>
      </c>
      <c r="C4326" s="133" t="s">
        <v>3509</v>
      </c>
      <c r="D4326" s="133" t="s">
        <v>5904</v>
      </c>
      <c r="E4326" s="133" t="s">
        <v>5907</v>
      </c>
      <c r="F4326" s="133" t="s">
        <v>5908</v>
      </c>
      <c r="G4326" s="133">
        <v>85</v>
      </c>
      <c r="H4326" s="133">
        <v>96</v>
      </c>
      <c r="I4326" s="20"/>
      <c r="J4326" s="20"/>
      <c r="K4326" s="20"/>
      <c r="L4326" s="20"/>
      <c r="M4326" s="20"/>
      <c r="N4326" s="20"/>
    </row>
    <row r="4327" spans="1:14" x14ac:dyDescent="0.35">
      <c r="A4327" s="214" t="s">
        <v>3446</v>
      </c>
      <c r="B4327" s="214">
        <v>141268</v>
      </c>
      <c r="C4327" s="133" t="s">
        <v>3510</v>
      </c>
      <c r="D4327" s="133" t="s">
        <v>5904</v>
      </c>
      <c r="E4327" s="133" t="s">
        <v>5907</v>
      </c>
      <c r="F4327" s="133" t="s">
        <v>5917</v>
      </c>
      <c r="G4327" s="133">
        <v>78</v>
      </c>
      <c r="H4327" s="133">
        <v>83</v>
      </c>
      <c r="I4327" s="20"/>
      <c r="J4327" s="20"/>
      <c r="K4327" s="20"/>
      <c r="L4327" s="20"/>
      <c r="M4327" s="20"/>
      <c r="N4327" s="20"/>
    </row>
    <row r="4328" spans="1:14" x14ac:dyDescent="0.35">
      <c r="A4328" s="214" t="s">
        <v>3446</v>
      </c>
      <c r="B4328" s="214">
        <v>141269</v>
      </c>
      <c r="C4328" s="133" t="s">
        <v>6656</v>
      </c>
      <c r="D4328" s="133" t="s">
        <v>5904</v>
      </c>
      <c r="E4328" s="133" t="s">
        <v>5907</v>
      </c>
      <c r="F4328" s="133" t="s">
        <v>5917</v>
      </c>
      <c r="G4328" s="133">
        <v>115</v>
      </c>
      <c r="H4328" s="133">
        <v>154</v>
      </c>
      <c r="I4328" s="20"/>
      <c r="J4328" s="20"/>
      <c r="K4328" s="20"/>
      <c r="L4328" s="20"/>
      <c r="M4328" s="20"/>
      <c r="N4328" s="20"/>
    </row>
    <row r="4329" spans="1:14" x14ac:dyDescent="0.35">
      <c r="A4329" s="214" t="s">
        <v>3446</v>
      </c>
      <c r="B4329" s="214">
        <v>141331</v>
      </c>
      <c r="C4329" s="133" t="s">
        <v>3511</v>
      </c>
      <c r="D4329" s="133" t="s">
        <v>5904</v>
      </c>
      <c r="E4329" s="133" t="s">
        <v>5907</v>
      </c>
      <c r="F4329" s="133" t="s">
        <v>5908</v>
      </c>
      <c r="G4329" s="133">
        <v>73</v>
      </c>
      <c r="H4329" s="133">
        <v>59</v>
      </c>
      <c r="I4329" s="20"/>
      <c r="J4329" s="20"/>
      <c r="K4329" s="20"/>
      <c r="L4329" s="20"/>
      <c r="M4329" s="20"/>
      <c r="N4329" s="20"/>
    </row>
    <row r="4330" spans="1:14" x14ac:dyDescent="0.35">
      <c r="A4330" s="214" t="s">
        <v>3446</v>
      </c>
      <c r="B4330" s="214">
        <v>141395</v>
      </c>
      <c r="C4330" s="133" t="s">
        <v>3512</v>
      </c>
      <c r="D4330" s="133" t="s">
        <v>5904</v>
      </c>
      <c r="E4330" s="133" t="s">
        <v>5907</v>
      </c>
      <c r="F4330" s="133" t="s">
        <v>5908</v>
      </c>
      <c r="G4330" s="133">
        <v>48</v>
      </c>
      <c r="H4330" s="133">
        <v>44</v>
      </c>
      <c r="I4330" s="20"/>
      <c r="J4330" s="20"/>
      <c r="K4330" s="20"/>
      <c r="L4330" s="20"/>
      <c r="M4330" s="20"/>
      <c r="N4330" s="20"/>
    </row>
    <row r="4331" spans="1:14" x14ac:dyDescent="0.35">
      <c r="A4331" s="214" t="s">
        <v>3446</v>
      </c>
      <c r="B4331" s="214">
        <v>141948</v>
      </c>
      <c r="C4331" s="133" t="s">
        <v>6247</v>
      </c>
      <c r="D4331" s="133" t="s">
        <v>5904</v>
      </c>
      <c r="E4331" s="133" t="s">
        <v>5912</v>
      </c>
      <c r="F4331" s="133" t="s">
        <v>5927</v>
      </c>
      <c r="G4331" s="133">
        <v>2</v>
      </c>
      <c r="H4331" s="133">
        <v>8</v>
      </c>
      <c r="I4331" s="20"/>
      <c r="J4331" s="20"/>
      <c r="K4331" s="20"/>
      <c r="L4331" s="20"/>
      <c r="M4331" s="20"/>
      <c r="N4331" s="20"/>
    </row>
    <row r="4332" spans="1:14" x14ac:dyDescent="0.35">
      <c r="A4332" s="214" t="s">
        <v>3446</v>
      </c>
      <c r="B4332" s="214">
        <v>142058</v>
      </c>
      <c r="C4332" s="133" t="s">
        <v>3513</v>
      </c>
      <c r="D4332" s="133" t="s">
        <v>5904</v>
      </c>
      <c r="E4332" s="133" t="s">
        <v>5907</v>
      </c>
      <c r="F4332" s="133" t="s">
        <v>5908</v>
      </c>
      <c r="G4332" s="133">
        <v>86</v>
      </c>
      <c r="H4332" s="133">
        <v>71</v>
      </c>
      <c r="I4332" s="20"/>
      <c r="J4332" s="20"/>
      <c r="K4332" s="20"/>
      <c r="L4332" s="20"/>
      <c r="M4332" s="20"/>
      <c r="N4332" s="20"/>
    </row>
    <row r="4333" spans="1:14" x14ac:dyDescent="0.35">
      <c r="A4333" s="214" t="s">
        <v>3446</v>
      </c>
      <c r="B4333" s="214">
        <v>142059</v>
      </c>
      <c r="C4333" s="133" t="s">
        <v>3514</v>
      </c>
      <c r="D4333" s="133" t="s">
        <v>5904</v>
      </c>
      <c r="E4333" s="133" t="s">
        <v>5907</v>
      </c>
      <c r="F4333" s="133" t="s">
        <v>5908</v>
      </c>
      <c r="G4333" s="133">
        <v>23</v>
      </c>
      <c r="H4333" s="133">
        <v>35</v>
      </c>
      <c r="I4333" s="20"/>
      <c r="J4333" s="20"/>
      <c r="K4333" s="20"/>
      <c r="L4333" s="20"/>
      <c r="M4333" s="20"/>
      <c r="N4333" s="20"/>
    </row>
    <row r="4334" spans="1:14" x14ac:dyDescent="0.35">
      <c r="A4334" s="214" t="s">
        <v>3446</v>
      </c>
      <c r="B4334" s="214">
        <v>142396</v>
      </c>
      <c r="C4334" s="133" t="s">
        <v>3515</v>
      </c>
      <c r="D4334" s="133" t="s">
        <v>5904</v>
      </c>
      <c r="E4334" s="133" t="s">
        <v>5907</v>
      </c>
      <c r="F4334" s="133" t="s">
        <v>5908</v>
      </c>
      <c r="G4334" s="133">
        <v>90</v>
      </c>
      <c r="H4334" s="133">
        <v>78</v>
      </c>
      <c r="I4334" s="20"/>
      <c r="J4334" s="20"/>
      <c r="K4334" s="20"/>
      <c r="L4334" s="20"/>
      <c r="M4334" s="20"/>
      <c r="N4334" s="20"/>
    </row>
    <row r="4335" spans="1:14" x14ac:dyDescent="0.35">
      <c r="A4335" s="214" t="s">
        <v>3446</v>
      </c>
      <c r="B4335" s="214">
        <v>142883</v>
      </c>
      <c r="C4335" s="133" t="s">
        <v>3516</v>
      </c>
      <c r="D4335" s="133" t="s">
        <v>5904</v>
      </c>
      <c r="E4335" s="133" t="s">
        <v>5907</v>
      </c>
      <c r="F4335" s="133" t="s">
        <v>5916</v>
      </c>
      <c r="G4335" s="133">
        <v>86</v>
      </c>
      <c r="H4335" s="133">
        <v>76</v>
      </c>
      <c r="I4335" s="20"/>
      <c r="J4335" s="20"/>
      <c r="K4335" s="20"/>
      <c r="L4335" s="20"/>
      <c r="M4335" s="20"/>
      <c r="N4335" s="20"/>
    </row>
    <row r="4336" spans="1:14" x14ac:dyDescent="0.35">
      <c r="A4336" s="214" t="s">
        <v>3446</v>
      </c>
      <c r="B4336" s="214">
        <v>143278</v>
      </c>
      <c r="C4336" s="133" t="s">
        <v>3517</v>
      </c>
      <c r="D4336" s="133" t="s">
        <v>5904</v>
      </c>
      <c r="E4336" s="133" t="s">
        <v>5907</v>
      </c>
      <c r="F4336" s="133" t="s">
        <v>5917</v>
      </c>
      <c r="G4336" s="133">
        <v>147</v>
      </c>
      <c r="H4336" s="133">
        <v>153</v>
      </c>
      <c r="I4336" s="20"/>
      <c r="J4336" s="20"/>
      <c r="K4336" s="20"/>
      <c r="L4336" s="20"/>
      <c r="M4336" s="20"/>
      <c r="N4336" s="20"/>
    </row>
    <row r="4337" spans="1:14" x14ac:dyDescent="0.35">
      <c r="A4337" s="214" t="s">
        <v>3446</v>
      </c>
      <c r="B4337" s="214">
        <v>143520</v>
      </c>
      <c r="C4337" s="133" t="s">
        <v>3518</v>
      </c>
      <c r="D4337" s="133" t="s">
        <v>5904</v>
      </c>
      <c r="E4337" s="133" t="s">
        <v>5907</v>
      </c>
      <c r="F4337" s="133" t="s">
        <v>5908</v>
      </c>
      <c r="G4337" s="133">
        <v>51</v>
      </c>
      <c r="H4337" s="133">
        <v>45</v>
      </c>
      <c r="I4337" s="20"/>
      <c r="J4337" s="20"/>
      <c r="K4337" s="20"/>
      <c r="L4337" s="20"/>
      <c r="M4337" s="20"/>
      <c r="N4337" s="20"/>
    </row>
    <row r="4338" spans="1:14" x14ac:dyDescent="0.35">
      <c r="A4338" s="214" t="s">
        <v>3446</v>
      </c>
      <c r="B4338" s="214">
        <v>144018</v>
      </c>
      <c r="C4338" s="133" t="s">
        <v>3519</v>
      </c>
      <c r="D4338" s="133" t="s">
        <v>5904</v>
      </c>
      <c r="E4338" s="133" t="s">
        <v>5907</v>
      </c>
      <c r="F4338" s="133" t="s">
        <v>5908</v>
      </c>
      <c r="G4338" s="133">
        <v>68</v>
      </c>
      <c r="H4338" s="133">
        <v>88</v>
      </c>
      <c r="I4338" s="20"/>
      <c r="J4338" s="20"/>
      <c r="K4338" s="20"/>
      <c r="L4338" s="20"/>
      <c r="M4338" s="20"/>
      <c r="N4338" s="20"/>
    </row>
    <row r="4339" spans="1:14" x14ac:dyDescent="0.35">
      <c r="A4339" s="214" t="s">
        <v>3446</v>
      </c>
      <c r="B4339" s="214">
        <v>144316</v>
      </c>
      <c r="C4339" s="133" t="s">
        <v>3520</v>
      </c>
      <c r="D4339" s="133" t="s">
        <v>5904</v>
      </c>
      <c r="E4339" s="133" t="s">
        <v>5907</v>
      </c>
      <c r="F4339" s="133" t="s">
        <v>5917</v>
      </c>
      <c r="G4339" s="133">
        <v>125</v>
      </c>
      <c r="H4339" s="133">
        <v>110</v>
      </c>
      <c r="I4339" s="20"/>
      <c r="J4339" s="20"/>
      <c r="K4339" s="20"/>
      <c r="L4339" s="20"/>
      <c r="M4339" s="20"/>
      <c r="N4339" s="20"/>
    </row>
    <row r="4340" spans="1:14" x14ac:dyDescent="0.35">
      <c r="A4340" s="214" t="s">
        <v>3446</v>
      </c>
      <c r="B4340" s="214">
        <v>144359</v>
      </c>
      <c r="C4340" s="133" t="s">
        <v>6248</v>
      </c>
      <c r="D4340" s="133" t="s">
        <v>5904</v>
      </c>
      <c r="E4340" s="133" t="s">
        <v>5907</v>
      </c>
      <c r="F4340" s="133" t="s">
        <v>5908</v>
      </c>
      <c r="G4340" s="133">
        <v>139</v>
      </c>
      <c r="H4340" s="133">
        <v>182</v>
      </c>
      <c r="I4340" s="20"/>
      <c r="J4340" s="20"/>
      <c r="K4340" s="20"/>
      <c r="L4340" s="20"/>
      <c r="M4340" s="20"/>
      <c r="N4340" s="20"/>
    </row>
    <row r="4341" spans="1:14" x14ac:dyDescent="0.35">
      <c r="A4341" s="214" t="s">
        <v>3446</v>
      </c>
      <c r="B4341" s="214">
        <v>144769</v>
      </c>
      <c r="C4341" s="133" t="s">
        <v>3521</v>
      </c>
      <c r="D4341" s="133" t="s">
        <v>5904</v>
      </c>
      <c r="E4341" s="133" t="s">
        <v>5912</v>
      </c>
      <c r="F4341" s="133" t="s">
        <v>5925</v>
      </c>
      <c r="G4341" s="133">
        <v>3</v>
      </c>
      <c r="H4341" s="133">
        <v>13</v>
      </c>
      <c r="I4341" s="20"/>
      <c r="J4341" s="20"/>
      <c r="K4341" s="20"/>
      <c r="L4341" s="20"/>
      <c r="M4341" s="20"/>
      <c r="N4341" s="20"/>
    </row>
    <row r="4342" spans="1:14" x14ac:dyDescent="0.35">
      <c r="A4342" s="214" t="s">
        <v>3446</v>
      </c>
      <c r="B4342" s="214">
        <v>145089</v>
      </c>
      <c r="C4342" s="133" t="s">
        <v>3522</v>
      </c>
      <c r="D4342" s="133" t="s">
        <v>5904</v>
      </c>
      <c r="E4342" s="133" t="s">
        <v>5907</v>
      </c>
      <c r="F4342" s="133" t="s">
        <v>5917</v>
      </c>
      <c r="G4342" s="133">
        <v>56</v>
      </c>
      <c r="H4342" s="133">
        <v>69</v>
      </c>
      <c r="I4342" s="20"/>
      <c r="J4342" s="20"/>
      <c r="K4342" s="20"/>
      <c r="L4342" s="20"/>
      <c r="M4342" s="20"/>
      <c r="N4342" s="20"/>
    </row>
    <row r="4343" spans="1:14" x14ac:dyDescent="0.35">
      <c r="A4343" s="214" t="s">
        <v>3446</v>
      </c>
      <c r="B4343" s="214">
        <v>145159</v>
      </c>
      <c r="C4343" s="133" t="s">
        <v>6654</v>
      </c>
      <c r="D4343" s="133" t="s">
        <v>5904</v>
      </c>
      <c r="E4343" s="133" t="s">
        <v>5902</v>
      </c>
      <c r="F4343" s="133" t="s">
        <v>5914</v>
      </c>
      <c r="G4343" s="133">
        <v>0</v>
      </c>
      <c r="H4343" s="133">
        <v>0</v>
      </c>
      <c r="I4343" s="20"/>
      <c r="J4343" s="20"/>
      <c r="K4343" s="20"/>
      <c r="L4343" s="20"/>
      <c r="M4343" s="20"/>
      <c r="N4343" s="20"/>
    </row>
    <row r="4344" spans="1:14" x14ac:dyDescent="0.35">
      <c r="A4344" s="214" t="s">
        <v>3446</v>
      </c>
      <c r="B4344" s="214">
        <v>145196</v>
      </c>
      <c r="C4344" s="133" t="s">
        <v>3523</v>
      </c>
      <c r="D4344" s="133" t="s">
        <v>5904</v>
      </c>
      <c r="E4344" s="133" t="s">
        <v>5907</v>
      </c>
      <c r="F4344" s="133" t="s">
        <v>5908</v>
      </c>
      <c r="G4344" s="133">
        <v>105</v>
      </c>
      <c r="H4344" s="133">
        <v>115</v>
      </c>
      <c r="I4344" s="20"/>
      <c r="J4344" s="20"/>
      <c r="K4344" s="20"/>
      <c r="L4344" s="20"/>
      <c r="M4344" s="20"/>
      <c r="N4344" s="20"/>
    </row>
    <row r="4345" spans="1:14" x14ac:dyDescent="0.35">
      <c r="A4345" s="214" t="s">
        <v>3446</v>
      </c>
      <c r="B4345" s="214">
        <v>145501</v>
      </c>
      <c r="C4345" s="133" t="s">
        <v>6249</v>
      </c>
      <c r="D4345" s="133" t="s">
        <v>5904</v>
      </c>
      <c r="E4345" s="133" t="s">
        <v>5907</v>
      </c>
      <c r="F4345" s="133" t="s">
        <v>5917</v>
      </c>
      <c r="G4345" s="133">
        <v>72</v>
      </c>
      <c r="H4345" s="133">
        <v>75</v>
      </c>
      <c r="I4345" s="20"/>
      <c r="J4345" s="20"/>
      <c r="K4345" s="20"/>
      <c r="L4345" s="20"/>
      <c r="M4345" s="20"/>
      <c r="N4345" s="20"/>
    </row>
    <row r="4346" spans="1:14" x14ac:dyDescent="0.35">
      <c r="A4346" s="214" t="s">
        <v>3446</v>
      </c>
      <c r="B4346" s="214">
        <v>145529</v>
      </c>
      <c r="C4346" s="133" t="s">
        <v>3475</v>
      </c>
      <c r="D4346" s="133" t="s">
        <v>5904</v>
      </c>
      <c r="E4346" s="133" t="s">
        <v>5912</v>
      </c>
      <c r="F4346" s="133" t="s">
        <v>5920</v>
      </c>
      <c r="G4346" s="133">
        <v>8</v>
      </c>
      <c r="H4346" s="133">
        <v>11</v>
      </c>
      <c r="I4346" s="20"/>
      <c r="J4346" s="20"/>
      <c r="K4346" s="20"/>
      <c r="L4346" s="20"/>
      <c r="M4346" s="20"/>
      <c r="N4346" s="20"/>
    </row>
    <row r="4347" spans="1:14" x14ac:dyDescent="0.35">
      <c r="A4347" s="214" t="s">
        <v>3446</v>
      </c>
      <c r="B4347" s="214">
        <v>145749</v>
      </c>
      <c r="C4347" s="133" t="s">
        <v>6250</v>
      </c>
      <c r="D4347" s="133" t="s">
        <v>5904</v>
      </c>
      <c r="E4347" s="133" t="s">
        <v>5907</v>
      </c>
      <c r="F4347" s="133" t="s">
        <v>5919</v>
      </c>
      <c r="G4347" s="133">
        <v>0</v>
      </c>
      <c r="H4347" s="133">
        <v>0</v>
      </c>
      <c r="I4347" s="20"/>
      <c r="J4347" s="20"/>
      <c r="K4347" s="20"/>
      <c r="L4347" s="20"/>
      <c r="M4347" s="20"/>
      <c r="N4347" s="20"/>
    </row>
    <row r="4348" spans="1:14" x14ac:dyDescent="0.35">
      <c r="A4348" s="214" t="s">
        <v>3446</v>
      </c>
      <c r="B4348" s="214">
        <v>145776</v>
      </c>
      <c r="C4348" s="133" t="s">
        <v>3448</v>
      </c>
      <c r="D4348" s="133" t="s">
        <v>5904</v>
      </c>
      <c r="E4348" s="133" t="s">
        <v>5907</v>
      </c>
      <c r="F4348" s="133" t="s">
        <v>5917</v>
      </c>
      <c r="G4348" s="133">
        <v>78</v>
      </c>
      <c r="H4348" s="133">
        <v>82</v>
      </c>
      <c r="I4348" s="20"/>
      <c r="J4348" s="20"/>
      <c r="K4348" s="20"/>
      <c r="L4348" s="20"/>
      <c r="M4348" s="20"/>
      <c r="N4348" s="20"/>
    </row>
    <row r="4349" spans="1:14" x14ac:dyDescent="0.35">
      <c r="A4349" s="214" t="s">
        <v>3446</v>
      </c>
      <c r="B4349" s="214">
        <v>145960</v>
      </c>
      <c r="C4349" s="133" t="s">
        <v>7206</v>
      </c>
      <c r="D4349" s="133" t="s">
        <v>5904</v>
      </c>
      <c r="E4349" s="133" t="s">
        <v>5902</v>
      </c>
      <c r="F4349" s="133" t="s">
        <v>5914</v>
      </c>
      <c r="G4349" s="133">
        <v>0</v>
      </c>
      <c r="H4349" s="133">
        <v>0</v>
      </c>
      <c r="I4349" s="20"/>
      <c r="J4349" s="20"/>
      <c r="K4349" s="20"/>
      <c r="L4349" s="20"/>
      <c r="M4349" s="20"/>
      <c r="N4349" s="20"/>
    </row>
    <row r="4350" spans="1:14" x14ac:dyDescent="0.35">
      <c r="A4350" s="214" t="s">
        <v>3446</v>
      </c>
      <c r="B4350" s="214">
        <v>146059</v>
      </c>
      <c r="C4350" s="133" t="s">
        <v>6251</v>
      </c>
      <c r="D4350" s="133" t="s">
        <v>5904</v>
      </c>
      <c r="E4350" s="133" t="s">
        <v>5907</v>
      </c>
      <c r="F4350" s="133" t="s">
        <v>5917</v>
      </c>
      <c r="G4350" s="133">
        <v>57</v>
      </c>
      <c r="H4350" s="133">
        <v>50</v>
      </c>
      <c r="I4350" s="20"/>
      <c r="J4350" s="20"/>
      <c r="K4350" s="20"/>
      <c r="L4350" s="20"/>
      <c r="M4350" s="20"/>
      <c r="N4350" s="20"/>
    </row>
    <row r="4351" spans="1:14" x14ac:dyDescent="0.35">
      <c r="A4351" s="214" t="s">
        <v>3446</v>
      </c>
      <c r="B4351" s="214">
        <v>146063</v>
      </c>
      <c r="C4351" s="133" t="s">
        <v>6252</v>
      </c>
      <c r="D4351" s="133" t="s">
        <v>5904</v>
      </c>
      <c r="E4351" s="133" t="s">
        <v>5907</v>
      </c>
      <c r="F4351" s="133" t="s">
        <v>5917</v>
      </c>
      <c r="G4351" s="133">
        <v>81</v>
      </c>
      <c r="H4351" s="133">
        <v>71</v>
      </c>
      <c r="I4351" s="20"/>
      <c r="J4351" s="20"/>
      <c r="K4351" s="20"/>
      <c r="L4351" s="20"/>
      <c r="M4351" s="20"/>
      <c r="N4351" s="20"/>
    </row>
    <row r="4352" spans="1:14" x14ac:dyDescent="0.35">
      <c r="A4352" s="214" t="s">
        <v>3446</v>
      </c>
      <c r="B4352" s="214">
        <v>146144</v>
      </c>
      <c r="C4352" s="133" t="s">
        <v>3451</v>
      </c>
      <c r="D4352" s="133" t="s">
        <v>5904</v>
      </c>
      <c r="E4352" s="133" t="s">
        <v>5907</v>
      </c>
      <c r="F4352" s="133" t="s">
        <v>5917</v>
      </c>
      <c r="G4352" s="133">
        <v>50</v>
      </c>
      <c r="H4352" s="133">
        <v>42</v>
      </c>
      <c r="I4352" s="20"/>
      <c r="J4352" s="20"/>
      <c r="K4352" s="20"/>
      <c r="L4352" s="20"/>
      <c r="M4352" s="20"/>
      <c r="N4352" s="20"/>
    </row>
    <row r="4353" spans="1:14" x14ac:dyDescent="0.35">
      <c r="A4353" s="214" t="s">
        <v>3446</v>
      </c>
      <c r="B4353" s="214">
        <v>146237</v>
      </c>
      <c r="C4353" s="133" t="s">
        <v>3450</v>
      </c>
      <c r="D4353" s="133" t="s">
        <v>5904</v>
      </c>
      <c r="E4353" s="133" t="s">
        <v>5907</v>
      </c>
      <c r="F4353" s="133" t="s">
        <v>5917</v>
      </c>
      <c r="G4353" s="133">
        <v>52</v>
      </c>
      <c r="H4353" s="133">
        <v>61</v>
      </c>
      <c r="I4353" s="20"/>
      <c r="J4353" s="20"/>
      <c r="K4353" s="20"/>
      <c r="L4353" s="20"/>
      <c r="M4353" s="20"/>
      <c r="N4353" s="20"/>
    </row>
    <row r="4354" spans="1:14" x14ac:dyDescent="0.35">
      <c r="A4354" s="214" t="s">
        <v>3446</v>
      </c>
      <c r="B4354" s="214">
        <v>146626</v>
      </c>
      <c r="C4354" s="133" t="s">
        <v>6659</v>
      </c>
      <c r="D4354" s="133" t="s">
        <v>5904</v>
      </c>
      <c r="E4354" s="133" t="s">
        <v>5902</v>
      </c>
      <c r="F4354" s="133" t="s">
        <v>5914</v>
      </c>
      <c r="G4354" s="133">
        <v>0</v>
      </c>
      <c r="H4354" s="133">
        <v>0</v>
      </c>
      <c r="I4354" s="20"/>
      <c r="J4354" s="20"/>
      <c r="K4354" s="20"/>
      <c r="L4354" s="20"/>
      <c r="M4354" s="20"/>
      <c r="N4354" s="20"/>
    </row>
    <row r="4355" spans="1:14" x14ac:dyDescent="0.35">
      <c r="A4355" s="214" t="s">
        <v>3446</v>
      </c>
      <c r="B4355" s="214">
        <v>147505</v>
      </c>
      <c r="C4355" s="133" t="s">
        <v>3447</v>
      </c>
      <c r="D4355" s="133" t="s">
        <v>5904</v>
      </c>
      <c r="E4355" s="133" t="s">
        <v>5907</v>
      </c>
      <c r="F4355" s="133" t="s">
        <v>5917</v>
      </c>
      <c r="G4355" s="133">
        <v>34</v>
      </c>
      <c r="H4355" s="133">
        <v>56</v>
      </c>
      <c r="I4355" s="20"/>
      <c r="J4355" s="20"/>
      <c r="K4355" s="20"/>
      <c r="L4355" s="20"/>
      <c r="M4355" s="20"/>
      <c r="N4355" s="20"/>
    </row>
    <row r="4356" spans="1:14" x14ac:dyDescent="0.35">
      <c r="A4356" s="214" t="s">
        <v>3524</v>
      </c>
      <c r="B4356" s="214">
        <v>118124</v>
      </c>
      <c r="C4356" s="133" t="s">
        <v>3525</v>
      </c>
      <c r="D4356" s="133" t="s">
        <v>5904</v>
      </c>
      <c r="E4356" s="133" t="s">
        <v>5902</v>
      </c>
      <c r="F4356" s="133" t="s">
        <v>5903</v>
      </c>
      <c r="G4356" s="133">
        <v>0</v>
      </c>
      <c r="H4356" s="133">
        <v>0</v>
      </c>
      <c r="I4356" s="20"/>
      <c r="J4356" s="20"/>
      <c r="K4356" s="20"/>
      <c r="L4356" s="20"/>
      <c r="M4356" s="20"/>
      <c r="N4356" s="20"/>
    </row>
    <row r="4357" spans="1:14" x14ac:dyDescent="0.35">
      <c r="A4357" s="214" t="s">
        <v>3524</v>
      </c>
      <c r="B4357" s="214">
        <v>118125</v>
      </c>
      <c r="C4357" s="133" t="s">
        <v>3526</v>
      </c>
      <c r="D4357" s="133" t="s">
        <v>5904</v>
      </c>
      <c r="E4357" s="133" t="s">
        <v>5902</v>
      </c>
      <c r="F4357" s="133" t="s">
        <v>5903</v>
      </c>
      <c r="G4357" s="133">
        <v>0</v>
      </c>
      <c r="H4357" s="133">
        <v>0</v>
      </c>
      <c r="I4357" s="20"/>
      <c r="J4357" s="20"/>
      <c r="K4357" s="20"/>
      <c r="L4357" s="20"/>
      <c r="M4357" s="20"/>
      <c r="N4357" s="20"/>
    </row>
    <row r="4358" spans="1:14" x14ac:dyDescent="0.35">
      <c r="A4358" s="214" t="s">
        <v>3524</v>
      </c>
      <c r="B4358" s="214">
        <v>135176</v>
      </c>
      <c r="C4358" s="133" t="s">
        <v>3527</v>
      </c>
      <c r="D4358" s="133" t="s">
        <v>5904</v>
      </c>
      <c r="E4358" s="133" t="s">
        <v>5907</v>
      </c>
      <c r="F4358" s="133" t="s">
        <v>5908</v>
      </c>
      <c r="G4358" s="133">
        <v>62</v>
      </c>
      <c r="H4358" s="133">
        <v>70</v>
      </c>
      <c r="I4358" s="20"/>
      <c r="J4358" s="20"/>
      <c r="K4358" s="20"/>
      <c r="L4358" s="20"/>
      <c r="M4358" s="20"/>
      <c r="N4358" s="20"/>
    </row>
    <row r="4359" spans="1:14" x14ac:dyDescent="0.35">
      <c r="A4359" s="214" t="s">
        <v>3524</v>
      </c>
      <c r="B4359" s="214">
        <v>135209</v>
      </c>
      <c r="C4359" s="133" t="s">
        <v>3528</v>
      </c>
      <c r="D4359" s="133" t="s">
        <v>5904</v>
      </c>
      <c r="E4359" s="133" t="s">
        <v>5907</v>
      </c>
      <c r="F4359" s="133" t="s">
        <v>5908</v>
      </c>
      <c r="G4359" s="133">
        <v>87</v>
      </c>
      <c r="H4359" s="133">
        <v>92</v>
      </c>
      <c r="I4359" s="20"/>
      <c r="J4359" s="20"/>
      <c r="K4359" s="20"/>
      <c r="L4359" s="20"/>
      <c r="M4359" s="20"/>
      <c r="N4359" s="20"/>
    </row>
    <row r="4360" spans="1:14" x14ac:dyDescent="0.35">
      <c r="A4360" s="214" t="s">
        <v>3524</v>
      </c>
      <c r="B4360" s="214">
        <v>135294</v>
      </c>
      <c r="C4360" s="133" t="s">
        <v>3529</v>
      </c>
      <c r="D4360" s="133" t="s">
        <v>5904</v>
      </c>
      <c r="E4360" s="133" t="s">
        <v>5907</v>
      </c>
      <c r="F4360" s="133" t="s">
        <v>5908</v>
      </c>
      <c r="G4360" s="133">
        <v>87</v>
      </c>
      <c r="H4360" s="133">
        <v>97</v>
      </c>
      <c r="I4360" s="20"/>
      <c r="J4360" s="20"/>
      <c r="K4360" s="20"/>
      <c r="L4360" s="20"/>
      <c r="M4360" s="20"/>
      <c r="N4360" s="20"/>
    </row>
    <row r="4361" spans="1:14" x14ac:dyDescent="0.35">
      <c r="A4361" s="214" t="s">
        <v>3524</v>
      </c>
      <c r="B4361" s="214">
        <v>136192</v>
      </c>
      <c r="C4361" s="133" t="s">
        <v>3530</v>
      </c>
      <c r="D4361" s="133" t="s">
        <v>5904</v>
      </c>
      <c r="E4361" s="133" t="s">
        <v>5907</v>
      </c>
      <c r="F4361" s="133" t="s">
        <v>5908</v>
      </c>
      <c r="G4361" s="133">
        <v>92</v>
      </c>
      <c r="H4361" s="133">
        <v>101</v>
      </c>
      <c r="I4361" s="20"/>
      <c r="J4361" s="20"/>
      <c r="K4361" s="20"/>
      <c r="L4361" s="20"/>
      <c r="M4361" s="20"/>
      <c r="N4361" s="20"/>
    </row>
    <row r="4362" spans="1:14" x14ac:dyDescent="0.35">
      <c r="A4362" s="214" t="s">
        <v>3524</v>
      </c>
      <c r="B4362" s="214">
        <v>136268</v>
      </c>
      <c r="C4362" s="133" t="s">
        <v>3531</v>
      </c>
      <c r="D4362" s="133" t="s">
        <v>5904</v>
      </c>
      <c r="E4362" s="133" t="s">
        <v>5907</v>
      </c>
      <c r="F4362" s="133" t="s">
        <v>5917</v>
      </c>
      <c r="G4362" s="133">
        <v>182</v>
      </c>
      <c r="H4362" s="133">
        <v>173</v>
      </c>
      <c r="I4362" s="20"/>
      <c r="J4362" s="20"/>
      <c r="K4362" s="20"/>
      <c r="L4362" s="20"/>
      <c r="M4362" s="20"/>
      <c r="N4362" s="20"/>
    </row>
    <row r="4363" spans="1:14" x14ac:dyDescent="0.35">
      <c r="A4363" s="214" t="s">
        <v>3524</v>
      </c>
      <c r="B4363" s="214">
        <v>136277</v>
      </c>
      <c r="C4363" s="133" t="s">
        <v>3532</v>
      </c>
      <c r="D4363" s="133" t="s">
        <v>5904</v>
      </c>
      <c r="E4363" s="133" t="s">
        <v>5907</v>
      </c>
      <c r="F4363" s="133" t="s">
        <v>5917</v>
      </c>
      <c r="G4363" s="133">
        <v>102</v>
      </c>
      <c r="H4363" s="133">
        <v>96</v>
      </c>
      <c r="I4363" s="20"/>
      <c r="J4363" s="20"/>
      <c r="K4363" s="20"/>
      <c r="L4363" s="20"/>
      <c r="M4363" s="20"/>
      <c r="N4363" s="20"/>
    </row>
    <row r="4364" spans="1:14" x14ac:dyDescent="0.35">
      <c r="A4364" s="214" t="s">
        <v>3524</v>
      </c>
      <c r="B4364" s="214">
        <v>137196</v>
      </c>
      <c r="C4364" s="133" t="s">
        <v>3533</v>
      </c>
      <c r="D4364" s="133" t="s">
        <v>5904</v>
      </c>
      <c r="E4364" s="133" t="s">
        <v>5907</v>
      </c>
      <c r="F4364" s="133" t="s">
        <v>5917</v>
      </c>
      <c r="G4364" s="133">
        <v>45</v>
      </c>
      <c r="H4364" s="133">
        <v>79</v>
      </c>
      <c r="I4364" s="20"/>
      <c r="J4364" s="20"/>
      <c r="K4364" s="20"/>
      <c r="L4364" s="20"/>
      <c r="M4364" s="20"/>
      <c r="N4364" s="20"/>
    </row>
    <row r="4365" spans="1:14" x14ac:dyDescent="0.35">
      <c r="A4365" s="214" t="s">
        <v>3524</v>
      </c>
      <c r="B4365" s="214">
        <v>137200</v>
      </c>
      <c r="C4365" s="133" t="s">
        <v>3534</v>
      </c>
      <c r="D4365" s="133" t="s">
        <v>5904</v>
      </c>
      <c r="E4365" s="133" t="s">
        <v>5907</v>
      </c>
      <c r="F4365" s="133" t="s">
        <v>5917</v>
      </c>
      <c r="G4365" s="133">
        <v>89</v>
      </c>
      <c r="H4365" s="133">
        <v>97</v>
      </c>
      <c r="I4365" s="20"/>
      <c r="J4365" s="20"/>
      <c r="K4365" s="20"/>
      <c r="L4365" s="20"/>
      <c r="M4365" s="20"/>
      <c r="N4365" s="20"/>
    </row>
    <row r="4366" spans="1:14" x14ac:dyDescent="0.35">
      <c r="A4366" s="214" t="s">
        <v>3524</v>
      </c>
      <c r="B4366" s="214">
        <v>137363</v>
      </c>
      <c r="C4366" s="133" t="s">
        <v>3535</v>
      </c>
      <c r="D4366" s="133" t="s">
        <v>5904</v>
      </c>
      <c r="E4366" s="133" t="s">
        <v>5912</v>
      </c>
      <c r="F4366" s="133" t="s">
        <v>5920</v>
      </c>
      <c r="G4366" s="133">
        <v>7</v>
      </c>
      <c r="H4366" s="133">
        <v>21</v>
      </c>
      <c r="I4366" s="20"/>
      <c r="J4366" s="20"/>
      <c r="K4366" s="20"/>
      <c r="L4366" s="20"/>
      <c r="M4366" s="20"/>
      <c r="N4366" s="20"/>
    </row>
    <row r="4367" spans="1:14" x14ac:dyDescent="0.35">
      <c r="A4367" s="214" t="s">
        <v>3524</v>
      </c>
      <c r="B4367" s="214">
        <v>137394</v>
      </c>
      <c r="C4367" s="133" t="s">
        <v>3536</v>
      </c>
      <c r="D4367" s="133" t="s">
        <v>5904</v>
      </c>
      <c r="E4367" s="133" t="s">
        <v>5912</v>
      </c>
      <c r="F4367" s="133" t="s">
        <v>5920</v>
      </c>
      <c r="G4367" s="133">
        <v>6</v>
      </c>
      <c r="H4367" s="133">
        <v>3</v>
      </c>
      <c r="I4367" s="20"/>
      <c r="J4367" s="20"/>
      <c r="K4367" s="20"/>
      <c r="L4367" s="20"/>
      <c r="M4367" s="20"/>
      <c r="N4367" s="20"/>
    </row>
    <row r="4368" spans="1:14" x14ac:dyDescent="0.35">
      <c r="A4368" s="214" t="s">
        <v>3524</v>
      </c>
      <c r="B4368" s="214">
        <v>137464</v>
      </c>
      <c r="C4368" s="133" t="s">
        <v>3537</v>
      </c>
      <c r="D4368" s="133" t="s">
        <v>5904</v>
      </c>
      <c r="E4368" s="133" t="s">
        <v>5907</v>
      </c>
      <c r="F4368" s="133" t="s">
        <v>5917</v>
      </c>
      <c r="G4368" s="133">
        <v>100</v>
      </c>
      <c r="H4368" s="133">
        <v>82</v>
      </c>
      <c r="I4368" s="20"/>
      <c r="J4368" s="20"/>
      <c r="K4368" s="20"/>
      <c r="L4368" s="20"/>
      <c r="M4368" s="20"/>
      <c r="N4368" s="20"/>
    </row>
    <row r="4369" spans="1:14" x14ac:dyDescent="0.35">
      <c r="A4369" s="214" t="s">
        <v>3524</v>
      </c>
      <c r="B4369" s="214">
        <v>139649</v>
      </c>
      <c r="C4369" s="133" t="s">
        <v>1557</v>
      </c>
      <c r="D4369" s="133" t="s">
        <v>5904</v>
      </c>
      <c r="E4369" s="133" t="s">
        <v>5907</v>
      </c>
      <c r="F4369" s="133" t="s">
        <v>5908</v>
      </c>
      <c r="G4369" s="133">
        <v>55</v>
      </c>
      <c r="H4369" s="133">
        <v>65</v>
      </c>
      <c r="I4369" s="20"/>
      <c r="J4369" s="20"/>
      <c r="K4369" s="20"/>
      <c r="L4369" s="20"/>
      <c r="M4369" s="20"/>
      <c r="N4369" s="20"/>
    </row>
    <row r="4370" spans="1:14" x14ac:dyDescent="0.35">
      <c r="A4370" s="214" t="s">
        <v>3524</v>
      </c>
      <c r="B4370" s="214">
        <v>141101</v>
      </c>
      <c r="C4370" s="133" t="s">
        <v>3538</v>
      </c>
      <c r="D4370" s="133" t="s">
        <v>5904</v>
      </c>
      <c r="E4370" s="133" t="s">
        <v>5906</v>
      </c>
      <c r="F4370" s="133" t="s">
        <v>5928</v>
      </c>
      <c r="G4370" s="133">
        <v>0</v>
      </c>
      <c r="H4370" s="133">
        <v>1</v>
      </c>
      <c r="I4370" s="20"/>
      <c r="J4370" s="20"/>
      <c r="K4370" s="20"/>
      <c r="L4370" s="20"/>
      <c r="M4370" s="20"/>
      <c r="N4370" s="20"/>
    </row>
    <row r="4371" spans="1:14" x14ac:dyDescent="0.35">
      <c r="A4371" s="214" t="s">
        <v>3524</v>
      </c>
      <c r="B4371" s="214">
        <v>141585</v>
      </c>
      <c r="C4371" s="133" t="s">
        <v>3539</v>
      </c>
      <c r="D4371" s="133" t="s">
        <v>5904</v>
      </c>
      <c r="E4371" s="133" t="s">
        <v>5906</v>
      </c>
      <c r="F4371" s="133" t="s">
        <v>5921</v>
      </c>
      <c r="G4371" s="133">
        <v>0</v>
      </c>
      <c r="H4371" s="133">
        <v>0</v>
      </c>
      <c r="I4371" s="20"/>
      <c r="J4371" s="20"/>
      <c r="K4371" s="20"/>
      <c r="L4371" s="20"/>
      <c r="M4371" s="20"/>
      <c r="N4371" s="20"/>
    </row>
    <row r="4372" spans="1:14" x14ac:dyDescent="0.35">
      <c r="A4372" s="214" t="s">
        <v>3524</v>
      </c>
      <c r="B4372" s="214">
        <v>142828</v>
      </c>
      <c r="C4372" s="133" t="s">
        <v>7207</v>
      </c>
      <c r="D4372" s="133" t="s">
        <v>5904</v>
      </c>
      <c r="E4372" s="133" t="s">
        <v>5902</v>
      </c>
      <c r="F4372" s="133" t="s">
        <v>5914</v>
      </c>
      <c r="G4372" s="133">
        <v>0</v>
      </c>
      <c r="H4372" s="133">
        <v>0</v>
      </c>
      <c r="I4372" s="20"/>
      <c r="J4372" s="20"/>
      <c r="K4372" s="20"/>
      <c r="L4372" s="20"/>
      <c r="M4372" s="20"/>
      <c r="N4372" s="20"/>
    </row>
    <row r="4373" spans="1:14" x14ac:dyDescent="0.35">
      <c r="A4373" s="214" t="s">
        <v>3524</v>
      </c>
      <c r="B4373" s="214">
        <v>144366</v>
      </c>
      <c r="C4373" s="133" t="s">
        <v>7208</v>
      </c>
      <c r="D4373" s="133" t="s">
        <v>5904</v>
      </c>
      <c r="E4373" s="133" t="s">
        <v>5902</v>
      </c>
      <c r="F4373" s="133" t="s">
        <v>5914</v>
      </c>
      <c r="G4373" s="133">
        <v>0</v>
      </c>
      <c r="H4373" s="133">
        <v>0</v>
      </c>
      <c r="I4373" s="20"/>
      <c r="J4373" s="20"/>
      <c r="K4373" s="20"/>
      <c r="L4373" s="20"/>
      <c r="M4373" s="20"/>
      <c r="N4373" s="20"/>
    </row>
    <row r="4374" spans="1:14" x14ac:dyDescent="0.35">
      <c r="A4374" s="214" t="s">
        <v>3524</v>
      </c>
      <c r="B4374" s="214">
        <v>147462</v>
      </c>
      <c r="C4374" s="133" t="s">
        <v>6660</v>
      </c>
      <c r="D4374" s="133" t="s">
        <v>5904</v>
      </c>
      <c r="E4374" s="133" t="s">
        <v>5902</v>
      </c>
      <c r="F4374" s="133" t="s">
        <v>5903</v>
      </c>
      <c r="G4374" s="133">
        <v>0</v>
      </c>
      <c r="H4374" s="133">
        <v>0</v>
      </c>
      <c r="I4374" s="20"/>
      <c r="J4374" s="20"/>
      <c r="K4374" s="20"/>
      <c r="L4374" s="20"/>
      <c r="M4374" s="20"/>
      <c r="N4374" s="20"/>
    </row>
    <row r="4375" spans="1:14" x14ac:dyDescent="0.35">
      <c r="A4375" s="214" t="s">
        <v>3540</v>
      </c>
      <c r="B4375" s="214">
        <v>117704</v>
      </c>
      <c r="C4375" s="133" t="s">
        <v>3541</v>
      </c>
      <c r="D4375" s="133" t="s">
        <v>5904</v>
      </c>
      <c r="E4375" s="133" t="s">
        <v>5906</v>
      </c>
      <c r="F4375" s="133" t="s">
        <v>5906</v>
      </c>
      <c r="G4375" s="133">
        <v>0</v>
      </c>
      <c r="H4375" s="133">
        <v>0</v>
      </c>
      <c r="I4375" s="20"/>
      <c r="J4375" s="20"/>
      <c r="K4375" s="20"/>
      <c r="L4375" s="20"/>
      <c r="M4375" s="20"/>
      <c r="N4375" s="20"/>
    </row>
    <row r="4376" spans="1:14" x14ac:dyDescent="0.35">
      <c r="A4376" s="214" t="s">
        <v>3540</v>
      </c>
      <c r="B4376" s="214">
        <v>118097</v>
      </c>
      <c r="C4376" s="133" t="s">
        <v>3542</v>
      </c>
      <c r="D4376" s="133" t="s">
        <v>5904</v>
      </c>
      <c r="E4376" s="133" t="s">
        <v>5907</v>
      </c>
      <c r="F4376" s="133" t="s">
        <v>5910</v>
      </c>
      <c r="G4376" s="133">
        <v>141</v>
      </c>
      <c r="H4376" s="133">
        <v>127</v>
      </c>
      <c r="I4376" s="20"/>
      <c r="J4376" s="20"/>
      <c r="K4376" s="20"/>
      <c r="L4376" s="20"/>
      <c r="M4376" s="20"/>
      <c r="N4376" s="20"/>
    </row>
    <row r="4377" spans="1:14" x14ac:dyDescent="0.35">
      <c r="A4377" s="214" t="s">
        <v>3540</v>
      </c>
      <c r="B4377" s="214">
        <v>118109</v>
      </c>
      <c r="C4377" s="133" t="s">
        <v>3543</v>
      </c>
      <c r="D4377" s="133" t="s">
        <v>5904</v>
      </c>
      <c r="E4377" s="133" t="s">
        <v>5907</v>
      </c>
      <c r="F4377" s="133" t="s">
        <v>5910</v>
      </c>
      <c r="G4377" s="133">
        <v>92</v>
      </c>
      <c r="H4377" s="133">
        <v>124</v>
      </c>
      <c r="I4377" s="20"/>
      <c r="J4377" s="20"/>
      <c r="K4377" s="20"/>
      <c r="L4377" s="20"/>
      <c r="M4377" s="20"/>
      <c r="N4377" s="20"/>
    </row>
    <row r="4378" spans="1:14" x14ac:dyDescent="0.35">
      <c r="A4378" s="214" t="s">
        <v>3540</v>
      </c>
      <c r="B4378" s="214">
        <v>118112</v>
      </c>
      <c r="C4378" s="133" t="s">
        <v>3544</v>
      </c>
      <c r="D4378" s="133" t="s">
        <v>5904</v>
      </c>
      <c r="E4378" s="133" t="s">
        <v>5907</v>
      </c>
      <c r="F4378" s="133" t="s">
        <v>5918</v>
      </c>
      <c r="G4378" s="133">
        <v>55</v>
      </c>
      <c r="H4378" s="133">
        <v>73</v>
      </c>
      <c r="I4378" s="20"/>
      <c r="J4378" s="20"/>
      <c r="K4378" s="20"/>
      <c r="L4378" s="20"/>
      <c r="M4378" s="20"/>
      <c r="N4378" s="20"/>
    </row>
    <row r="4379" spans="1:14" x14ac:dyDescent="0.35">
      <c r="A4379" s="214" t="s">
        <v>3540</v>
      </c>
      <c r="B4379" s="214">
        <v>118146</v>
      </c>
      <c r="C4379" s="133" t="s">
        <v>3097</v>
      </c>
      <c r="D4379" s="133" t="s">
        <v>5904</v>
      </c>
      <c r="E4379" s="133" t="s">
        <v>5912</v>
      </c>
      <c r="F4379" s="133" t="s">
        <v>5915</v>
      </c>
      <c r="G4379" s="133">
        <v>7</v>
      </c>
      <c r="H4379" s="133">
        <v>18</v>
      </c>
      <c r="I4379" s="20"/>
      <c r="J4379" s="20"/>
      <c r="K4379" s="20"/>
      <c r="L4379" s="20"/>
      <c r="M4379" s="20"/>
      <c r="N4379" s="20"/>
    </row>
    <row r="4380" spans="1:14" x14ac:dyDescent="0.35">
      <c r="A4380" s="214" t="s">
        <v>3540</v>
      </c>
      <c r="B4380" s="214">
        <v>118147</v>
      </c>
      <c r="C4380" s="133" t="s">
        <v>3545</v>
      </c>
      <c r="D4380" s="133" t="s">
        <v>5904</v>
      </c>
      <c r="E4380" s="133" t="s">
        <v>5912</v>
      </c>
      <c r="F4380" s="133" t="s">
        <v>5915</v>
      </c>
      <c r="G4380" s="133">
        <v>0</v>
      </c>
      <c r="H4380" s="133">
        <v>0</v>
      </c>
      <c r="I4380" s="20"/>
      <c r="J4380" s="20"/>
      <c r="K4380" s="20"/>
      <c r="L4380" s="20"/>
      <c r="M4380" s="20"/>
      <c r="N4380" s="20"/>
    </row>
    <row r="4381" spans="1:14" x14ac:dyDescent="0.35">
      <c r="A4381" s="214" t="s">
        <v>3540</v>
      </c>
      <c r="B4381" s="214">
        <v>134315</v>
      </c>
      <c r="C4381" s="133" t="s">
        <v>7209</v>
      </c>
      <c r="D4381" s="133" t="s">
        <v>5904</v>
      </c>
      <c r="E4381" s="133" t="s">
        <v>5902</v>
      </c>
      <c r="F4381" s="133" t="s">
        <v>5914</v>
      </c>
      <c r="G4381" s="133">
        <v>0</v>
      </c>
      <c r="H4381" s="133">
        <v>0</v>
      </c>
      <c r="I4381" s="20"/>
      <c r="J4381" s="20"/>
      <c r="K4381" s="20"/>
      <c r="L4381" s="20"/>
      <c r="M4381" s="20"/>
      <c r="N4381" s="20"/>
    </row>
    <row r="4382" spans="1:14" x14ac:dyDescent="0.35">
      <c r="A4382" s="214" t="s">
        <v>3540</v>
      </c>
      <c r="B4382" s="214">
        <v>134589</v>
      </c>
      <c r="C4382" s="133" t="s">
        <v>7210</v>
      </c>
      <c r="D4382" s="133" t="s">
        <v>5904</v>
      </c>
      <c r="E4382" s="133" t="s">
        <v>5902</v>
      </c>
      <c r="F4382" s="133" t="s">
        <v>5903</v>
      </c>
      <c r="G4382" s="133">
        <v>0</v>
      </c>
      <c r="H4382" s="133">
        <v>0</v>
      </c>
      <c r="I4382" s="20"/>
      <c r="J4382" s="20"/>
      <c r="K4382" s="20"/>
      <c r="L4382" s="20"/>
      <c r="M4382" s="20"/>
      <c r="N4382" s="20"/>
    </row>
    <row r="4383" spans="1:14" x14ac:dyDescent="0.35">
      <c r="A4383" s="214" t="s">
        <v>3540</v>
      </c>
      <c r="B4383" s="214">
        <v>135065</v>
      </c>
      <c r="C4383" s="133" t="s">
        <v>3546</v>
      </c>
      <c r="D4383" s="133" t="s">
        <v>5904</v>
      </c>
      <c r="E4383" s="133" t="s">
        <v>5902</v>
      </c>
      <c r="F4383" s="133" t="s">
        <v>5903</v>
      </c>
      <c r="G4383" s="133">
        <v>0</v>
      </c>
      <c r="H4383" s="133">
        <v>0</v>
      </c>
      <c r="I4383" s="20"/>
      <c r="J4383" s="20"/>
      <c r="K4383" s="20"/>
      <c r="L4383" s="20"/>
      <c r="M4383" s="20"/>
      <c r="N4383" s="20"/>
    </row>
    <row r="4384" spans="1:14" x14ac:dyDescent="0.35">
      <c r="A4384" s="214" t="s">
        <v>3540</v>
      </c>
      <c r="B4384" s="214">
        <v>135247</v>
      </c>
      <c r="C4384" s="133" t="s">
        <v>3547</v>
      </c>
      <c r="D4384" s="133" t="s">
        <v>5904</v>
      </c>
      <c r="E4384" s="133" t="s">
        <v>5902</v>
      </c>
      <c r="F4384" s="133" t="s">
        <v>5914</v>
      </c>
      <c r="G4384" s="133">
        <v>0</v>
      </c>
      <c r="H4384" s="133">
        <v>0</v>
      </c>
      <c r="I4384" s="20"/>
      <c r="J4384" s="20"/>
      <c r="K4384" s="20"/>
      <c r="L4384" s="20"/>
      <c r="M4384" s="20"/>
      <c r="N4384" s="20"/>
    </row>
    <row r="4385" spans="1:14" x14ac:dyDescent="0.35">
      <c r="A4385" s="214" t="s">
        <v>3540</v>
      </c>
      <c r="B4385" s="214">
        <v>135674</v>
      </c>
      <c r="C4385" s="133" t="s">
        <v>3548</v>
      </c>
      <c r="D4385" s="133" t="s">
        <v>5904</v>
      </c>
      <c r="E4385" s="133" t="s">
        <v>5907</v>
      </c>
      <c r="F4385" s="133" t="s">
        <v>5908</v>
      </c>
      <c r="G4385" s="133">
        <v>78</v>
      </c>
      <c r="H4385" s="133">
        <v>83</v>
      </c>
      <c r="I4385" s="20"/>
      <c r="J4385" s="20"/>
      <c r="K4385" s="20"/>
      <c r="L4385" s="20"/>
      <c r="M4385" s="20"/>
      <c r="N4385" s="20"/>
    </row>
    <row r="4386" spans="1:14" x14ac:dyDescent="0.35">
      <c r="A4386" s="214" t="s">
        <v>3540</v>
      </c>
      <c r="B4386" s="214">
        <v>137004</v>
      </c>
      <c r="C4386" s="133" t="s">
        <v>3549</v>
      </c>
      <c r="D4386" s="133" t="s">
        <v>5904</v>
      </c>
      <c r="E4386" s="133" t="s">
        <v>5907</v>
      </c>
      <c r="F4386" s="133" t="s">
        <v>5917</v>
      </c>
      <c r="G4386" s="133">
        <v>75</v>
      </c>
      <c r="H4386" s="133">
        <v>63</v>
      </c>
      <c r="I4386" s="20"/>
      <c r="J4386" s="20"/>
      <c r="K4386" s="20"/>
      <c r="L4386" s="20"/>
      <c r="M4386" s="20"/>
      <c r="N4386" s="20"/>
    </row>
    <row r="4387" spans="1:14" x14ac:dyDescent="0.35">
      <c r="A4387" s="214" t="s">
        <v>3540</v>
      </c>
      <c r="B4387" s="214">
        <v>137453</v>
      </c>
      <c r="C4387" s="133" t="s">
        <v>3550</v>
      </c>
      <c r="D4387" s="133" t="s">
        <v>5904</v>
      </c>
      <c r="E4387" s="133" t="s">
        <v>5907</v>
      </c>
      <c r="F4387" s="133" t="s">
        <v>5917</v>
      </c>
      <c r="G4387" s="133">
        <v>80</v>
      </c>
      <c r="H4387" s="133">
        <v>74</v>
      </c>
      <c r="I4387" s="20"/>
      <c r="J4387" s="20"/>
      <c r="K4387" s="20"/>
      <c r="L4387" s="20"/>
      <c r="M4387" s="20"/>
      <c r="N4387" s="20"/>
    </row>
    <row r="4388" spans="1:14" x14ac:dyDescent="0.35">
      <c r="A4388" s="214" t="s">
        <v>3540</v>
      </c>
      <c r="B4388" s="214">
        <v>137742</v>
      </c>
      <c r="C4388" s="133" t="s">
        <v>3551</v>
      </c>
      <c r="D4388" s="133" t="s">
        <v>5904</v>
      </c>
      <c r="E4388" s="133" t="s">
        <v>5907</v>
      </c>
      <c r="F4388" s="133" t="s">
        <v>5917</v>
      </c>
      <c r="G4388" s="133">
        <v>93</v>
      </c>
      <c r="H4388" s="133">
        <v>96</v>
      </c>
      <c r="I4388" s="20"/>
      <c r="J4388" s="20"/>
      <c r="K4388" s="20"/>
      <c r="L4388" s="20"/>
      <c r="M4388" s="20"/>
      <c r="N4388" s="20"/>
    </row>
    <row r="4389" spans="1:14" x14ac:dyDescent="0.35">
      <c r="A4389" s="214" t="s">
        <v>3540</v>
      </c>
      <c r="B4389" s="214">
        <v>137759</v>
      </c>
      <c r="C4389" s="133" t="s">
        <v>3552</v>
      </c>
      <c r="D4389" s="133" t="s">
        <v>5904</v>
      </c>
      <c r="E4389" s="133" t="s">
        <v>5907</v>
      </c>
      <c r="F4389" s="133" t="s">
        <v>5917</v>
      </c>
      <c r="G4389" s="133">
        <v>39</v>
      </c>
      <c r="H4389" s="133">
        <v>71</v>
      </c>
      <c r="I4389" s="20"/>
      <c r="J4389" s="20"/>
      <c r="K4389" s="20"/>
      <c r="L4389" s="20"/>
      <c r="M4389" s="20"/>
      <c r="N4389" s="20"/>
    </row>
    <row r="4390" spans="1:14" x14ac:dyDescent="0.35">
      <c r="A4390" s="214" t="s">
        <v>3540</v>
      </c>
      <c r="B4390" s="214">
        <v>137832</v>
      </c>
      <c r="C4390" s="133" t="s">
        <v>3553</v>
      </c>
      <c r="D4390" s="133" t="s">
        <v>5904</v>
      </c>
      <c r="E4390" s="133" t="s">
        <v>5907</v>
      </c>
      <c r="F4390" s="133" t="s">
        <v>5917</v>
      </c>
      <c r="G4390" s="133">
        <v>39</v>
      </c>
      <c r="H4390" s="133">
        <v>40</v>
      </c>
      <c r="I4390" s="20"/>
      <c r="J4390" s="20"/>
      <c r="K4390" s="20"/>
      <c r="L4390" s="20"/>
      <c r="M4390" s="20"/>
      <c r="N4390" s="20"/>
    </row>
    <row r="4391" spans="1:14" x14ac:dyDescent="0.35">
      <c r="A4391" s="214" t="s">
        <v>3540</v>
      </c>
      <c r="B4391" s="214">
        <v>138018</v>
      </c>
      <c r="C4391" s="133" t="s">
        <v>3554</v>
      </c>
      <c r="D4391" s="133" t="s">
        <v>5904</v>
      </c>
      <c r="E4391" s="133" t="s">
        <v>5907</v>
      </c>
      <c r="F4391" s="133" t="s">
        <v>5917</v>
      </c>
      <c r="G4391" s="133">
        <v>64</v>
      </c>
      <c r="H4391" s="133">
        <v>91</v>
      </c>
      <c r="I4391" s="20"/>
      <c r="J4391" s="20"/>
      <c r="K4391" s="20"/>
      <c r="L4391" s="20"/>
      <c r="M4391" s="20"/>
      <c r="N4391" s="20"/>
    </row>
    <row r="4392" spans="1:14" x14ac:dyDescent="0.35">
      <c r="A4392" s="214" t="s">
        <v>3540</v>
      </c>
      <c r="B4392" s="214">
        <v>138831</v>
      </c>
      <c r="C4392" s="133" t="s">
        <v>3555</v>
      </c>
      <c r="D4392" s="133" t="s">
        <v>5904</v>
      </c>
      <c r="E4392" s="133" t="s">
        <v>5907</v>
      </c>
      <c r="F4392" s="133" t="s">
        <v>5917</v>
      </c>
      <c r="G4392" s="133">
        <v>57</v>
      </c>
      <c r="H4392" s="133">
        <v>60</v>
      </c>
      <c r="I4392" s="20"/>
      <c r="J4392" s="20"/>
      <c r="K4392" s="20"/>
      <c r="L4392" s="20"/>
      <c r="M4392" s="20"/>
      <c r="N4392" s="20"/>
    </row>
    <row r="4393" spans="1:14" x14ac:dyDescent="0.35">
      <c r="A4393" s="214" t="s">
        <v>3540</v>
      </c>
      <c r="B4393" s="214">
        <v>139059</v>
      </c>
      <c r="C4393" s="133" t="s">
        <v>3556</v>
      </c>
      <c r="D4393" s="133" t="s">
        <v>5904</v>
      </c>
      <c r="E4393" s="133" t="s">
        <v>5907</v>
      </c>
      <c r="F4393" s="133" t="s">
        <v>5908</v>
      </c>
      <c r="G4393" s="133">
        <v>83</v>
      </c>
      <c r="H4393" s="133">
        <v>85</v>
      </c>
      <c r="I4393" s="20"/>
      <c r="J4393" s="20"/>
      <c r="K4393" s="20"/>
      <c r="L4393" s="20"/>
      <c r="M4393" s="20"/>
      <c r="N4393" s="20"/>
    </row>
    <row r="4394" spans="1:14" x14ac:dyDescent="0.35">
      <c r="A4394" s="214" t="s">
        <v>3540</v>
      </c>
      <c r="B4394" s="214">
        <v>139277</v>
      </c>
      <c r="C4394" s="133" t="s">
        <v>3557</v>
      </c>
      <c r="D4394" s="133" t="s">
        <v>5904</v>
      </c>
      <c r="E4394" s="133" t="s">
        <v>5907</v>
      </c>
      <c r="F4394" s="133" t="s">
        <v>5908</v>
      </c>
      <c r="G4394" s="133">
        <v>91</v>
      </c>
      <c r="H4394" s="133">
        <v>79</v>
      </c>
      <c r="I4394" s="20"/>
      <c r="J4394" s="20"/>
      <c r="K4394" s="20"/>
      <c r="L4394" s="20"/>
      <c r="M4394" s="20"/>
      <c r="N4394" s="20"/>
    </row>
    <row r="4395" spans="1:14" x14ac:dyDescent="0.35">
      <c r="A4395" s="214" t="s">
        <v>3540</v>
      </c>
      <c r="B4395" s="214">
        <v>141485</v>
      </c>
      <c r="C4395" s="133" t="s">
        <v>3558</v>
      </c>
      <c r="D4395" s="133" t="s">
        <v>5904</v>
      </c>
      <c r="E4395" s="133" t="s">
        <v>5906</v>
      </c>
      <c r="F4395" s="133" t="s">
        <v>5921</v>
      </c>
      <c r="G4395" s="133">
        <v>0</v>
      </c>
      <c r="H4395" s="133">
        <v>0</v>
      </c>
      <c r="I4395" s="20"/>
      <c r="J4395" s="20"/>
      <c r="K4395" s="20"/>
      <c r="L4395" s="20"/>
      <c r="M4395" s="20"/>
      <c r="N4395" s="20"/>
    </row>
    <row r="4396" spans="1:14" x14ac:dyDescent="0.35">
      <c r="A4396" s="214" t="s">
        <v>3540</v>
      </c>
      <c r="B4396" s="214">
        <v>142130</v>
      </c>
      <c r="C4396" s="133" t="s">
        <v>6253</v>
      </c>
      <c r="D4396" s="133" t="s">
        <v>5904</v>
      </c>
      <c r="E4396" s="133" t="s">
        <v>5907</v>
      </c>
      <c r="F4396" s="133" t="s">
        <v>5926</v>
      </c>
      <c r="G4396" s="133">
        <v>0</v>
      </c>
      <c r="H4396" s="133">
        <v>0</v>
      </c>
      <c r="I4396" s="20"/>
      <c r="J4396" s="20"/>
      <c r="K4396" s="20"/>
      <c r="L4396" s="20"/>
      <c r="M4396" s="20"/>
      <c r="N4396" s="20"/>
    </row>
    <row r="4397" spans="1:14" x14ac:dyDescent="0.35">
      <c r="A4397" s="214" t="s">
        <v>3540</v>
      </c>
      <c r="B4397" s="214">
        <v>145462</v>
      </c>
      <c r="C4397" s="133" t="s">
        <v>7211</v>
      </c>
      <c r="D4397" s="133" t="s">
        <v>5904</v>
      </c>
      <c r="E4397" s="133" t="s">
        <v>5902</v>
      </c>
      <c r="F4397" s="133" t="s">
        <v>5914</v>
      </c>
      <c r="G4397" s="133">
        <v>0</v>
      </c>
      <c r="H4397" s="133">
        <v>0</v>
      </c>
      <c r="I4397" s="20"/>
      <c r="J4397" s="20"/>
      <c r="K4397" s="20"/>
      <c r="L4397" s="20"/>
      <c r="M4397" s="20"/>
      <c r="N4397" s="20"/>
    </row>
    <row r="4398" spans="1:14" x14ac:dyDescent="0.35">
      <c r="A4398" s="214" t="s">
        <v>3540</v>
      </c>
      <c r="B4398" s="214">
        <v>147782</v>
      </c>
      <c r="C4398" s="133" t="s">
        <v>7212</v>
      </c>
      <c r="D4398" s="133" t="s">
        <v>5904</v>
      </c>
      <c r="E4398" s="133" t="s">
        <v>5902</v>
      </c>
      <c r="F4398" s="133" t="s">
        <v>5903</v>
      </c>
      <c r="G4398" s="133">
        <v>0</v>
      </c>
      <c r="H4398" s="133">
        <v>0</v>
      </c>
      <c r="I4398" s="20"/>
      <c r="J4398" s="20"/>
      <c r="K4398" s="20"/>
      <c r="L4398" s="20"/>
      <c r="M4398" s="20"/>
      <c r="N4398" s="20"/>
    </row>
    <row r="4399" spans="1:14" x14ac:dyDescent="0.35">
      <c r="A4399" s="214" t="s">
        <v>3540</v>
      </c>
      <c r="B4399" s="214">
        <v>148028</v>
      </c>
      <c r="C4399" s="133" t="s">
        <v>7213</v>
      </c>
      <c r="D4399" s="133" t="s">
        <v>5904</v>
      </c>
      <c r="E4399" s="133" t="s">
        <v>5902</v>
      </c>
      <c r="F4399" s="133" t="s">
        <v>5914</v>
      </c>
      <c r="G4399" s="133">
        <v>0</v>
      </c>
      <c r="H4399" s="133">
        <v>0</v>
      </c>
      <c r="I4399" s="20"/>
      <c r="J4399" s="20"/>
      <c r="K4399" s="20"/>
      <c r="L4399" s="20"/>
      <c r="M4399" s="20"/>
      <c r="N4399" s="20"/>
    </row>
    <row r="4400" spans="1:14" x14ac:dyDescent="0.35">
      <c r="A4400" s="214" t="s">
        <v>3559</v>
      </c>
      <c r="B4400" s="214">
        <v>109361</v>
      </c>
      <c r="C4400" s="133" t="s">
        <v>3560</v>
      </c>
      <c r="D4400" s="133" t="s">
        <v>5904</v>
      </c>
      <c r="E4400" s="133" t="s">
        <v>5902</v>
      </c>
      <c r="F4400" s="133" t="s">
        <v>5903</v>
      </c>
      <c r="G4400" s="133">
        <v>0</v>
      </c>
      <c r="H4400" s="133">
        <v>0</v>
      </c>
      <c r="I4400" s="20"/>
      <c r="J4400" s="20"/>
      <c r="K4400" s="20"/>
      <c r="L4400" s="20"/>
      <c r="M4400" s="20"/>
      <c r="N4400" s="20"/>
    </row>
    <row r="4401" spans="1:14" x14ac:dyDescent="0.35">
      <c r="A4401" s="214" t="s">
        <v>3559</v>
      </c>
      <c r="B4401" s="214">
        <v>109362</v>
      </c>
      <c r="C4401" s="133" t="s">
        <v>3561</v>
      </c>
      <c r="D4401" s="133" t="s">
        <v>5904</v>
      </c>
      <c r="E4401" s="133" t="s">
        <v>5902</v>
      </c>
      <c r="F4401" s="133" t="s">
        <v>5903</v>
      </c>
      <c r="G4401" s="133">
        <v>0</v>
      </c>
      <c r="H4401" s="133">
        <v>0</v>
      </c>
      <c r="I4401" s="20"/>
      <c r="J4401" s="20"/>
      <c r="K4401" s="20"/>
      <c r="L4401" s="20"/>
      <c r="M4401" s="20"/>
      <c r="N4401" s="20"/>
    </row>
    <row r="4402" spans="1:14" x14ac:dyDescent="0.35">
      <c r="A4402" s="214" t="s">
        <v>3559</v>
      </c>
      <c r="B4402" s="214">
        <v>109363</v>
      </c>
      <c r="C4402" s="133" t="s">
        <v>3562</v>
      </c>
      <c r="D4402" s="133" t="s">
        <v>5904</v>
      </c>
      <c r="E4402" s="133" t="s">
        <v>5902</v>
      </c>
      <c r="F4402" s="133" t="s">
        <v>5903</v>
      </c>
      <c r="G4402" s="133">
        <v>0</v>
      </c>
      <c r="H4402" s="133">
        <v>0</v>
      </c>
      <c r="I4402" s="20"/>
      <c r="J4402" s="20"/>
      <c r="K4402" s="20"/>
      <c r="L4402" s="20"/>
      <c r="M4402" s="20"/>
      <c r="N4402" s="20"/>
    </row>
    <row r="4403" spans="1:14" x14ac:dyDescent="0.35">
      <c r="A4403" s="214" t="s">
        <v>3559</v>
      </c>
      <c r="B4403" s="214">
        <v>109364</v>
      </c>
      <c r="C4403" s="133" t="s">
        <v>3563</v>
      </c>
      <c r="D4403" s="133" t="s">
        <v>5904</v>
      </c>
      <c r="E4403" s="133" t="s">
        <v>5902</v>
      </c>
      <c r="F4403" s="133" t="s">
        <v>5903</v>
      </c>
      <c r="G4403" s="133">
        <v>0</v>
      </c>
      <c r="H4403" s="133">
        <v>0</v>
      </c>
      <c r="I4403" s="20"/>
      <c r="J4403" s="20"/>
      <c r="K4403" s="20"/>
      <c r="L4403" s="20"/>
      <c r="M4403" s="20"/>
      <c r="N4403" s="20"/>
    </row>
    <row r="4404" spans="1:14" x14ac:dyDescent="0.35">
      <c r="A4404" s="214" t="s">
        <v>3559</v>
      </c>
      <c r="B4404" s="214">
        <v>109406</v>
      </c>
      <c r="C4404" s="133" t="s">
        <v>3564</v>
      </c>
      <c r="D4404" s="133" t="s">
        <v>5904</v>
      </c>
      <c r="E4404" s="133" t="s">
        <v>5912</v>
      </c>
      <c r="F4404" s="133" t="s">
        <v>5913</v>
      </c>
      <c r="G4404" s="133">
        <v>9</v>
      </c>
      <c r="H4404" s="133">
        <v>15</v>
      </c>
      <c r="I4404" s="20"/>
      <c r="J4404" s="20"/>
      <c r="K4404" s="20"/>
      <c r="L4404" s="20"/>
      <c r="M4404" s="20"/>
      <c r="N4404" s="20"/>
    </row>
    <row r="4405" spans="1:14" x14ac:dyDescent="0.35">
      <c r="A4405" s="214" t="s">
        <v>3559</v>
      </c>
      <c r="B4405" s="214">
        <v>109407</v>
      </c>
      <c r="C4405" s="133" t="s">
        <v>3565</v>
      </c>
      <c r="D4405" s="133" t="s">
        <v>5904</v>
      </c>
      <c r="E4405" s="133" t="s">
        <v>5912</v>
      </c>
      <c r="F4405" s="133" t="s">
        <v>5915</v>
      </c>
      <c r="G4405" s="133">
        <v>2</v>
      </c>
      <c r="H4405" s="133">
        <v>6</v>
      </c>
      <c r="I4405" s="20"/>
      <c r="J4405" s="20"/>
      <c r="K4405" s="20"/>
      <c r="L4405" s="20"/>
      <c r="M4405" s="20"/>
      <c r="N4405" s="20"/>
    </row>
    <row r="4406" spans="1:14" x14ac:dyDescent="0.35">
      <c r="A4406" s="214" t="s">
        <v>3559</v>
      </c>
      <c r="B4406" s="214">
        <v>109409</v>
      </c>
      <c r="C4406" s="133" t="s">
        <v>3566</v>
      </c>
      <c r="D4406" s="133" t="s">
        <v>5904</v>
      </c>
      <c r="E4406" s="133" t="s">
        <v>5912</v>
      </c>
      <c r="F4406" s="133" t="s">
        <v>5915</v>
      </c>
      <c r="G4406" s="133">
        <v>4</v>
      </c>
      <c r="H4406" s="133">
        <v>1</v>
      </c>
      <c r="I4406" s="20"/>
      <c r="J4406" s="20"/>
      <c r="K4406" s="20"/>
      <c r="L4406" s="20"/>
      <c r="M4406" s="20"/>
      <c r="N4406" s="20"/>
    </row>
    <row r="4407" spans="1:14" x14ac:dyDescent="0.35">
      <c r="A4407" s="214" t="s">
        <v>3559</v>
      </c>
      <c r="B4407" s="214">
        <v>136708</v>
      </c>
      <c r="C4407" s="133" t="s">
        <v>3567</v>
      </c>
      <c r="D4407" s="133" t="s">
        <v>5904</v>
      </c>
      <c r="E4407" s="133" t="s">
        <v>5907</v>
      </c>
      <c r="F4407" s="133" t="s">
        <v>5908</v>
      </c>
      <c r="G4407" s="133">
        <v>110</v>
      </c>
      <c r="H4407" s="133">
        <v>93</v>
      </c>
      <c r="I4407" s="20"/>
      <c r="J4407" s="20"/>
      <c r="K4407" s="20"/>
      <c r="L4407" s="20"/>
      <c r="M4407" s="20"/>
      <c r="N4407" s="20"/>
    </row>
    <row r="4408" spans="1:14" x14ac:dyDescent="0.35">
      <c r="A4408" s="214" t="s">
        <v>3559</v>
      </c>
      <c r="B4408" s="214">
        <v>136722</v>
      </c>
      <c r="C4408" s="133" t="s">
        <v>3568</v>
      </c>
      <c r="D4408" s="133" t="s">
        <v>5904</v>
      </c>
      <c r="E4408" s="133" t="s">
        <v>5907</v>
      </c>
      <c r="F4408" s="133" t="s">
        <v>5917</v>
      </c>
      <c r="G4408" s="133">
        <v>121</v>
      </c>
      <c r="H4408" s="133">
        <v>148</v>
      </c>
      <c r="I4408" s="20"/>
      <c r="J4408" s="20"/>
      <c r="K4408" s="20"/>
      <c r="L4408" s="20"/>
      <c r="M4408" s="20"/>
      <c r="N4408" s="20"/>
    </row>
    <row r="4409" spans="1:14" x14ac:dyDescent="0.35">
      <c r="A4409" s="214" t="s">
        <v>3559</v>
      </c>
      <c r="B4409" s="214">
        <v>136856</v>
      </c>
      <c r="C4409" s="133" t="s">
        <v>3569</v>
      </c>
      <c r="D4409" s="133" t="s">
        <v>5904</v>
      </c>
      <c r="E4409" s="133" t="s">
        <v>5907</v>
      </c>
      <c r="F4409" s="133" t="s">
        <v>5917</v>
      </c>
      <c r="G4409" s="133">
        <v>158</v>
      </c>
      <c r="H4409" s="133">
        <v>179</v>
      </c>
      <c r="I4409" s="20"/>
      <c r="J4409" s="20"/>
      <c r="K4409" s="20"/>
      <c r="L4409" s="20"/>
      <c r="M4409" s="20"/>
      <c r="N4409" s="20"/>
    </row>
    <row r="4410" spans="1:14" x14ac:dyDescent="0.35">
      <c r="A4410" s="214" t="s">
        <v>3559</v>
      </c>
      <c r="B4410" s="214">
        <v>137000</v>
      </c>
      <c r="C4410" s="133" t="s">
        <v>6254</v>
      </c>
      <c r="D4410" s="133" t="s">
        <v>5904</v>
      </c>
      <c r="E4410" s="133" t="s">
        <v>5907</v>
      </c>
      <c r="F4410" s="133" t="s">
        <v>5917</v>
      </c>
      <c r="G4410" s="133">
        <v>135</v>
      </c>
      <c r="H4410" s="133">
        <v>135</v>
      </c>
      <c r="I4410" s="20"/>
      <c r="J4410" s="20"/>
      <c r="K4410" s="20"/>
      <c r="L4410" s="20"/>
      <c r="M4410" s="20"/>
      <c r="N4410" s="20"/>
    </row>
    <row r="4411" spans="1:14" x14ac:dyDescent="0.35">
      <c r="A4411" s="214" t="s">
        <v>3559</v>
      </c>
      <c r="B4411" s="214">
        <v>137300</v>
      </c>
      <c r="C4411" s="133" t="s">
        <v>3570</v>
      </c>
      <c r="D4411" s="133" t="s">
        <v>5904</v>
      </c>
      <c r="E4411" s="133" t="s">
        <v>5907</v>
      </c>
      <c r="F4411" s="133" t="s">
        <v>5917</v>
      </c>
      <c r="G4411" s="133">
        <v>147</v>
      </c>
      <c r="H4411" s="133">
        <v>151</v>
      </c>
      <c r="I4411" s="20"/>
      <c r="J4411" s="20"/>
      <c r="K4411" s="20"/>
      <c r="L4411" s="20"/>
      <c r="M4411" s="20"/>
      <c r="N4411" s="20"/>
    </row>
    <row r="4412" spans="1:14" x14ac:dyDescent="0.35">
      <c r="A4412" s="214" t="s">
        <v>3559</v>
      </c>
      <c r="B4412" s="214">
        <v>137884</v>
      </c>
      <c r="C4412" s="133" t="s">
        <v>3571</v>
      </c>
      <c r="D4412" s="133" t="s">
        <v>5904</v>
      </c>
      <c r="E4412" s="133" t="s">
        <v>5907</v>
      </c>
      <c r="F4412" s="133" t="s">
        <v>5917</v>
      </c>
      <c r="G4412" s="133">
        <v>127</v>
      </c>
      <c r="H4412" s="133">
        <v>113</v>
      </c>
      <c r="I4412" s="20"/>
      <c r="J4412" s="20"/>
      <c r="K4412" s="20"/>
      <c r="L4412" s="20"/>
      <c r="M4412" s="20"/>
      <c r="N4412" s="20"/>
    </row>
    <row r="4413" spans="1:14" x14ac:dyDescent="0.35">
      <c r="A4413" s="214" t="s">
        <v>3559</v>
      </c>
      <c r="B4413" s="214">
        <v>138455</v>
      </c>
      <c r="C4413" s="133" t="s">
        <v>3572</v>
      </c>
      <c r="D4413" s="133" t="s">
        <v>5904</v>
      </c>
      <c r="E4413" s="133" t="s">
        <v>5906</v>
      </c>
      <c r="F4413" s="133" t="s">
        <v>5906</v>
      </c>
      <c r="G4413" s="133">
        <v>0</v>
      </c>
      <c r="H4413" s="133">
        <v>0</v>
      </c>
      <c r="I4413" s="20"/>
      <c r="J4413" s="20"/>
      <c r="K4413" s="20"/>
      <c r="L4413" s="20"/>
      <c r="M4413" s="20"/>
      <c r="N4413" s="20"/>
    </row>
    <row r="4414" spans="1:14" x14ac:dyDescent="0.35">
      <c r="A4414" s="214" t="s">
        <v>3559</v>
      </c>
      <c r="B4414" s="214">
        <v>138466</v>
      </c>
      <c r="C4414" s="133" t="s">
        <v>3573</v>
      </c>
      <c r="D4414" s="133" t="s">
        <v>5904</v>
      </c>
      <c r="E4414" s="133" t="s">
        <v>5907</v>
      </c>
      <c r="F4414" s="133" t="s">
        <v>5917</v>
      </c>
      <c r="G4414" s="133">
        <v>100</v>
      </c>
      <c r="H4414" s="133">
        <v>93</v>
      </c>
      <c r="I4414" s="20"/>
      <c r="J4414" s="20"/>
      <c r="K4414" s="20"/>
      <c r="L4414" s="20"/>
      <c r="M4414" s="20"/>
      <c r="N4414" s="20"/>
    </row>
    <row r="4415" spans="1:14" x14ac:dyDescent="0.35">
      <c r="A4415" s="214" t="s">
        <v>3559</v>
      </c>
      <c r="B4415" s="214">
        <v>142853</v>
      </c>
      <c r="C4415" s="133" t="s">
        <v>7214</v>
      </c>
      <c r="D4415" s="133" t="s">
        <v>5904</v>
      </c>
      <c r="E4415" s="133" t="s">
        <v>5907</v>
      </c>
      <c r="F4415" s="133" t="s">
        <v>5917</v>
      </c>
      <c r="G4415" s="133">
        <v>79</v>
      </c>
      <c r="H4415" s="133">
        <v>96</v>
      </c>
      <c r="I4415" s="20"/>
      <c r="J4415" s="20"/>
      <c r="K4415" s="20"/>
      <c r="L4415" s="20"/>
      <c r="M4415" s="20"/>
      <c r="N4415" s="20"/>
    </row>
    <row r="4416" spans="1:14" x14ac:dyDescent="0.35">
      <c r="A4416" s="214" t="s">
        <v>3559</v>
      </c>
      <c r="B4416" s="214">
        <v>143137</v>
      </c>
      <c r="C4416" s="133" t="s">
        <v>3574</v>
      </c>
      <c r="D4416" s="133" t="s">
        <v>5904</v>
      </c>
      <c r="E4416" s="133" t="s">
        <v>5907</v>
      </c>
      <c r="F4416" s="133" t="s">
        <v>5908</v>
      </c>
      <c r="G4416" s="133">
        <v>129</v>
      </c>
      <c r="H4416" s="133">
        <v>126</v>
      </c>
      <c r="I4416" s="20"/>
      <c r="J4416" s="20"/>
      <c r="K4416" s="20"/>
      <c r="L4416" s="20"/>
      <c r="M4416" s="20"/>
      <c r="N4416" s="20"/>
    </row>
    <row r="4417" spans="1:14" x14ac:dyDescent="0.35">
      <c r="A4417" s="214" t="s">
        <v>3559</v>
      </c>
      <c r="B4417" s="214">
        <v>147350</v>
      </c>
      <c r="C4417" s="133" t="s">
        <v>6661</v>
      </c>
      <c r="D4417" s="133" t="s">
        <v>5904</v>
      </c>
      <c r="E4417" s="133" t="s">
        <v>5907</v>
      </c>
      <c r="F4417" s="133" t="s">
        <v>5916</v>
      </c>
      <c r="G4417" s="133">
        <v>38</v>
      </c>
      <c r="H4417" s="133">
        <v>68</v>
      </c>
      <c r="I4417" s="20"/>
      <c r="J4417" s="20"/>
      <c r="K4417" s="20"/>
      <c r="L4417" s="20"/>
      <c r="M4417" s="20"/>
      <c r="N4417" s="20"/>
    </row>
    <row r="4418" spans="1:14" x14ac:dyDescent="0.35">
      <c r="A4418" s="214" t="s">
        <v>3559</v>
      </c>
      <c r="B4418" s="214">
        <v>147351</v>
      </c>
      <c r="C4418" s="133" t="s">
        <v>6662</v>
      </c>
      <c r="D4418" s="133" t="s">
        <v>5904</v>
      </c>
      <c r="E4418" s="133" t="s">
        <v>5907</v>
      </c>
      <c r="F4418" s="133" t="s">
        <v>5917</v>
      </c>
      <c r="G4418" s="133">
        <v>50</v>
      </c>
      <c r="H4418" s="133">
        <v>71</v>
      </c>
      <c r="I4418" s="20"/>
      <c r="J4418" s="20"/>
      <c r="K4418" s="20"/>
      <c r="L4418" s="20"/>
      <c r="M4418" s="20"/>
      <c r="N4418" s="20"/>
    </row>
    <row r="4419" spans="1:14" x14ac:dyDescent="0.35">
      <c r="A4419" s="214" t="s">
        <v>3575</v>
      </c>
      <c r="B4419" s="214">
        <v>108565</v>
      </c>
      <c r="C4419" s="133" t="s">
        <v>3576</v>
      </c>
      <c r="D4419" s="133" t="s">
        <v>5904</v>
      </c>
      <c r="E4419" s="133" t="s">
        <v>5906</v>
      </c>
      <c r="F4419" s="133" t="s">
        <v>5906</v>
      </c>
      <c r="G4419" s="133">
        <v>1</v>
      </c>
      <c r="H4419" s="133">
        <v>3</v>
      </c>
      <c r="I4419" s="20"/>
      <c r="J4419" s="20"/>
      <c r="K4419" s="20"/>
      <c r="L4419" s="20"/>
      <c r="M4419" s="20"/>
      <c r="N4419" s="20"/>
    </row>
    <row r="4420" spans="1:14" x14ac:dyDescent="0.35">
      <c r="A4420" s="214" t="s">
        <v>3575</v>
      </c>
      <c r="B4420" s="214">
        <v>108627</v>
      </c>
      <c r="C4420" s="133" t="s">
        <v>3577</v>
      </c>
      <c r="D4420" s="133" t="s">
        <v>5904</v>
      </c>
      <c r="E4420" s="133" t="s">
        <v>5907</v>
      </c>
      <c r="F4420" s="133" t="s">
        <v>5924</v>
      </c>
      <c r="G4420" s="133">
        <v>79</v>
      </c>
      <c r="H4420" s="133">
        <v>102</v>
      </c>
      <c r="I4420" s="20"/>
      <c r="J4420" s="20"/>
      <c r="K4420" s="20"/>
      <c r="L4420" s="20"/>
      <c r="M4420" s="20"/>
      <c r="N4420" s="20"/>
    </row>
    <row r="4421" spans="1:14" x14ac:dyDescent="0.35">
      <c r="A4421" s="214" t="s">
        <v>3575</v>
      </c>
      <c r="B4421" s="214">
        <v>108628</v>
      </c>
      <c r="C4421" s="133" t="s">
        <v>3578</v>
      </c>
      <c r="D4421" s="133" t="s">
        <v>5904</v>
      </c>
      <c r="E4421" s="133" t="s">
        <v>5907</v>
      </c>
      <c r="F4421" s="133" t="s">
        <v>5924</v>
      </c>
      <c r="G4421" s="133">
        <v>35</v>
      </c>
      <c r="H4421" s="133">
        <v>25</v>
      </c>
      <c r="I4421" s="20"/>
      <c r="J4421" s="20"/>
      <c r="K4421" s="20"/>
      <c r="L4421" s="20"/>
      <c r="M4421" s="20"/>
      <c r="N4421" s="20"/>
    </row>
    <row r="4422" spans="1:14" x14ac:dyDescent="0.35">
      <c r="A4422" s="214" t="s">
        <v>3575</v>
      </c>
      <c r="B4422" s="214">
        <v>108635</v>
      </c>
      <c r="C4422" s="133" t="s">
        <v>3579</v>
      </c>
      <c r="D4422" s="133" t="s">
        <v>5904</v>
      </c>
      <c r="E4422" s="133" t="s">
        <v>5907</v>
      </c>
      <c r="F4422" s="133" t="s">
        <v>5924</v>
      </c>
      <c r="G4422" s="133">
        <v>71</v>
      </c>
      <c r="H4422" s="133">
        <v>75</v>
      </c>
      <c r="I4422" s="20"/>
      <c r="J4422" s="20"/>
      <c r="K4422" s="20"/>
      <c r="L4422" s="20"/>
      <c r="M4422" s="20"/>
      <c r="N4422" s="20"/>
    </row>
    <row r="4423" spans="1:14" x14ac:dyDescent="0.35">
      <c r="A4423" s="214" t="s">
        <v>3575</v>
      </c>
      <c r="B4423" s="214">
        <v>108636</v>
      </c>
      <c r="C4423" s="133" t="s">
        <v>3580</v>
      </c>
      <c r="D4423" s="133" t="s">
        <v>5904</v>
      </c>
      <c r="E4423" s="133" t="s">
        <v>5907</v>
      </c>
      <c r="F4423" s="133" t="s">
        <v>5924</v>
      </c>
      <c r="G4423" s="133">
        <v>81</v>
      </c>
      <c r="H4423" s="133">
        <v>106</v>
      </c>
      <c r="I4423" s="20"/>
      <c r="J4423" s="20"/>
      <c r="K4423" s="20"/>
      <c r="L4423" s="20"/>
      <c r="M4423" s="20"/>
      <c r="N4423" s="20"/>
    </row>
    <row r="4424" spans="1:14" x14ac:dyDescent="0.35">
      <c r="A4424" s="214" t="s">
        <v>3575</v>
      </c>
      <c r="B4424" s="214">
        <v>108637</v>
      </c>
      <c r="C4424" s="133" t="s">
        <v>3581</v>
      </c>
      <c r="D4424" s="133" t="s">
        <v>5904</v>
      </c>
      <c r="E4424" s="133" t="s">
        <v>5907</v>
      </c>
      <c r="F4424" s="133" t="s">
        <v>5924</v>
      </c>
      <c r="G4424" s="133">
        <v>44</v>
      </c>
      <c r="H4424" s="133">
        <v>40</v>
      </c>
      <c r="I4424" s="20"/>
      <c r="J4424" s="20"/>
      <c r="K4424" s="20"/>
      <c r="L4424" s="20"/>
      <c r="M4424" s="20"/>
      <c r="N4424" s="20"/>
    </row>
    <row r="4425" spans="1:14" x14ac:dyDescent="0.35">
      <c r="A4425" s="214" t="s">
        <v>3575</v>
      </c>
      <c r="B4425" s="214">
        <v>108638</v>
      </c>
      <c r="C4425" s="133" t="s">
        <v>3582</v>
      </c>
      <c r="D4425" s="133" t="s">
        <v>5904</v>
      </c>
      <c r="E4425" s="133" t="s">
        <v>5907</v>
      </c>
      <c r="F4425" s="133" t="s">
        <v>5924</v>
      </c>
      <c r="G4425" s="133">
        <v>0</v>
      </c>
      <c r="H4425" s="133">
        <v>0</v>
      </c>
      <c r="I4425" s="20"/>
      <c r="J4425" s="20"/>
      <c r="K4425" s="20"/>
      <c r="L4425" s="20"/>
      <c r="M4425" s="20"/>
      <c r="N4425" s="20"/>
    </row>
    <row r="4426" spans="1:14" x14ac:dyDescent="0.35">
      <c r="A4426" s="214" t="s">
        <v>3575</v>
      </c>
      <c r="B4426" s="214">
        <v>108639</v>
      </c>
      <c r="C4426" s="133" t="s">
        <v>3583</v>
      </c>
      <c r="D4426" s="133" t="s">
        <v>5904</v>
      </c>
      <c r="E4426" s="133" t="s">
        <v>5907</v>
      </c>
      <c r="F4426" s="133" t="s">
        <v>5924</v>
      </c>
      <c r="G4426" s="133">
        <v>109</v>
      </c>
      <c r="H4426" s="133">
        <v>116</v>
      </c>
      <c r="I4426" s="20"/>
      <c r="J4426" s="20"/>
      <c r="K4426" s="20"/>
      <c r="L4426" s="20"/>
      <c r="M4426" s="20"/>
      <c r="N4426" s="20"/>
    </row>
    <row r="4427" spans="1:14" x14ac:dyDescent="0.35">
      <c r="A4427" s="214" t="s">
        <v>3575</v>
      </c>
      <c r="B4427" s="214">
        <v>108640</v>
      </c>
      <c r="C4427" s="133" t="s">
        <v>6663</v>
      </c>
      <c r="D4427" s="133" t="s">
        <v>5904</v>
      </c>
      <c r="E4427" s="133" t="s">
        <v>5907</v>
      </c>
      <c r="F4427" s="133" t="s">
        <v>5924</v>
      </c>
      <c r="G4427" s="133">
        <v>71</v>
      </c>
      <c r="H4427" s="133">
        <v>87</v>
      </c>
      <c r="I4427" s="20"/>
      <c r="J4427" s="20"/>
      <c r="K4427" s="20"/>
      <c r="L4427" s="20"/>
      <c r="M4427" s="20"/>
      <c r="N4427" s="20"/>
    </row>
    <row r="4428" spans="1:14" x14ac:dyDescent="0.35">
      <c r="A4428" s="214" t="s">
        <v>3575</v>
      </c>
      <c r="B4428" s="214">
        <v>108641</v>
      </c>
      <c r="C4428" s="133" t="s">
        <v>3584</v>
      </c>
      <c r="D4428" s="133" t="s">
        <v>5904</v>
      </c>
      <c r="E4428" s="133" t="s">
        <v>5907</v>
      </c>
      <c r="F4428" s="133" t="s">
        <v>5924</v>
      </c>
      <c r="G4428" s="133">
        <v>95</v>
      </c>
      <c r="H4428" s="133">
        <v>92</v>
      </c>
      <c r="I4428" s="20"/>
      <c r="J4428" s="20"/>
      <c r="K4428" s="20"/>
      <c r="L4428" s="20"/>
      <c r="M4428" s="20"/>
      <c r="N4428" s="20"/>
    </row>
    <row r="4429" spans="1:14" x14ac:dyDescent="0.35">
      <c r="A4429" s="214" t="s">
        <v>3575</v>
      </c>
      <c r="B4429" s="214">
        <v>108642</v>
      </c>
      <c r="C4429" s="133" t="s">
        <v>3585</v>
      </c>
      <c r="D4429" s="133" t="s">
        <v>5904</v>
      </c>
      <c r="E4429" s="133" t="s">
        <v>5907</v>
      </c>
      <c r="F4429" s="133" t="s">
        <v>5924</v>
      </c>
      <c r="G4429" s="133">
        <v>0</v>
      </c>
      <c r="H4429" s="133">
        <v>0</v>
      </c>
      <c r="I4429" s="20"/>
      <c r="J4429" s="20"/>
      <c r="K4429" s="20"/>
      <c r="L4429" s="20"/>
      <c r="M4429" s="20"/>
      <c r="N4429" s="20"/>
    </row>
    <row r="4430" spans="1:14" x14ac:dyDescent="0.35">
      <c r="A4430" s="214" t="s">
        <v>3575</v>
      </c>
      <c r="B4430" s="214">
        <v>108644</v>
      </c>
      <c r="C4430" s="133" t="s">
        <v>3586</v>
      </c>
      <c r="D4430" s="133" t="s">
        <v>5904</v>
      </c>
      <c r="E4430" s="133" t="s">
        <v>5907</v>
      </c>
      <c r="F4430" s="133" t="s">
        <v>5924</v>
      </c>
      <c r="G4430" s="133">
        <v>81</v>
      </c>
      <c r="H4430" s="133">
        <v>96</v>
      </c>
      <c r="I4430" s="20"/>
      <c r="J4430" s="20"/>
      <c r="K4430" s="20"/>
      <c r="L4430" s="20"/>
      <c r="M4430" s="20"/>
      <c r="N4430" s="20"/>
    </row>
    <row r="4431" spans="1:14" x14ac:dyDescent="0.35">
      <c r="A4431" s="214" t="s">
        <v>3575</v>
      </c>
      <c r="B4431" s="214">
        <v>108645</v>
      </c>
      <c r="C4431" s="133" t="s">
        <v>3587</v>
      </c>
      <c r="D4431" s="133" t="s">
        <v>5904</v>
      </c>
      <c r="E4431" s="133" t="s">
        <v>5907</v>
      </c>
      <c r="F4431" s="133" t="s">
        <v>5924</v>
      </c>
      <c r="G4431" s="133">
        <v>72</v>
      </c>
      <c r="H4431" s="133">
        <v>97</v>
      </c>
      <c r="I4431" s="20"/>
      <c r="J4431" s="20"/>
      <c r="K4431" s="20"/>
      <c r="L4431" s="20"/>
      <c r="M4431" s="20"/>
      <c r="N4431" s="20"/>
    </row>
    <row r="4432" spans="1:14" x14ac:dyDescent="0.35">
      <c r="A4432" s="214" t="s">
        <v>3575</v>
      </c>
      <c r="B4432" s="214">
        <v>108649</v>
      </c>
      <c r="C4432" s="133" t="s">
        <v>3588</v>
      </c>
      <c r="D4432" s="133" t="s">
        <v>5904</v>
      </c>
      <c r="E4432" s="133" t="s">
        <v>5907</v>
      </c>
      <c r="F4432" s="133" t="s">
        <v>5910</v>
      </c>
      <c r="G4432" s="133">
        <v>28</v>
      </c>
      <c r="H4432" s="133">
        <v>34</v>
      </c>
      <c r="I4432" s="20"/>
      <c r="J4432" s="20"/>
      <c r="K4432" s="20"/>
      <c r="L4432" s="20"/>
      <c r="M4432" s="20"/>
      <c r="N4432" s="20"/>
    </row>
    <row r="4433" spans="1:14" x14ac:dyDescent="0.35">
      <c r="A4433" s="214" t="s">
        <v>3575</v>
      </c>
      <c r="B4433" s="214">
        <v>108652</v>
      </c>
      <c r="C4433" s="133" t="s">
        <v>3589</v>
      </c>
      <c r="D4433" s="133" t="s">
        <v>5904</v>
      </c>
      <c r="E4433" s="133" t="s">
        <v>5912</v>
      </c>
      <c r="F4433" s="133" t="s">
        <v>5913</v>
      </c>
      <c r="G4433" s="133">
        <v>4</v>
      </c>
      <c r="H4433" s="133">
        <v>12</v>
      </c>
      <c r="I4433" s="20"/>
      <c r="J4433" s="20"/>
      <c r="K4433" s="20"/>
      <c r="L4433" s="20"/>
      <c r="M4433" s="20"/>
      <c r="N4433" s="20"/>
    </row>
    <row r="4434" spans="1:14" x14ac:dyDescent="0.35">
      <c r="A4434" s="214" t="s">
        <v>3575</v>
      </c>
      <c r="B4434" s="214">
        <v>108653</v>
      </c>
      <c r="C4434" s="133" t="s">
        <v>1997</v>
      </c>
      <c r="D4434" s="133" t="s">
        <v>5904</v>
      </c>
      <c r="E4434" s="133" t="s">
        <v>5912</v>
      </c>
      <c r="F4434" s="133" t="s">
        <v>5913</v>
      </c>
      <c r="G4434" s="133">
        <v>14</v>
      </c>
      <c r="H4434" s="133">
        <v>37</v>
      </c>
      <c r="I4434" s="20"/>
      <c r="J4434" s="20"/>
      <c r="K4434" s="20"/>
      <c r="L4434" s="20"/>
      <c r="M4434" s="20"/>
      <c r="N4434" s="20"/>
    </row>
    <row r="4435" spans="1:14" x14ac:dyDescent="0.35">
      <c r="A4435" s="214" t="s">
        <v>3575</v>
      </c>
      <c r="B4435" s="214">
        <v>108655</v>
      </c>
      <c r="C4435" s="133" t="s">
        <v>3590</v>
      </c>
      <c r="D4435" s="133" t="s">
        <v>5904</v>
      </c>
      <c r="E4435" s="133" t="s">
        <v>5912</v>
      </c>
      <c r="F4435" s="133" t="s">
        <v>5913</v>
      </c>
      <c r="G4435" s="133">
        <v>0</v>
      </c>
      <c r="H4435" s="133">
        <v>0</v>
      </c>
      <c r="I4435" s="20"/>
      <c r="J4435" s="20"/>
      <c r="K4435" s="20"/>
      <c r="L4435" s="20"/>
      <c r="M4435" s="20"/>
      <c r="N4435" s="20"/>
    </row>
    <row r="4436" spans="1:14" x14ac:dyDescent="0.35">
      <c r="A4436" s="214" t="s">
        <v>3575</v>
      </c>
      <c r="B4436" s="214">
        <v>108657</v>
      </c>
      <c r="C4436" s="133" t="s">
        <v>3591</v>
      </c>
      <c r="D4436" s="133" t="s">
        <v>5904</v>
      </c>
      <c r="E4436" s="133" t="s">
        <v>5923</v>
      </c>
      <c r="F4436" s="133" t="s">
        <v>5923</v>
      </c>
      <c r="G4436" s="133">
        <v>4</v>
      </c>
      <c r="H4436" s="133">
        <v>17</v>
      </c>
      <c r="I4436" s="20"/>
      <c r="J4436" s="20"/>
      <c r="K4436" s="20"/>
      <c r="L4436" s="20"/>
      <c r="M4436" s="20"/>
      <c r="N4436" s="20"/>
    </row>
    <row r="4437" spans="1:14" x14ac:dyDescent="0.35">
      <c r="A4437" s="214" t="s">
        <v>3575</v>
      </c>
      <c r="B4437" s="214">
        <v>131544</v>
      </c>
      <c r="C4437" s="133" t="s">
        <v>3592</v>
      </c>
      <c r="D4437" s="133" t="s">
        <v>5904</v>
      </c>
      <c r="E4437" s="133" t="s">
        <v>5912</v>
      </c>
      <c r="F4437" s="133" t="s">
        <v>5913</v>
      </c>
      <c r="G4437" s="133">
        <v>4</v>
      </c>
      <c r="H4437" s="133">
        <v>11</v>
      </c>
      <c r="I4437" s="20"/>
      <c r="J4437" s="20"/>
      <c r="K4437" s="20"/>
      <c r="L4437" s="20"/>
      <c r="M4437" s="20"/>
      <c r="N4437" s="20"/>
    </row>
    <row r="4438" spans="1:14" x14ac:dyDescent="0.35">
      <c r="A4438" s="214" t="s">
        <v>3575</v>
      </c>
      <c r="B4438" s="214">
        <v>133432</v>
      </c>
      <c r="C4438" s="133" t="s">
        <v>3593</v>
      </c>
      <c r="D4438" s="133" t="s">
        <v>5904</v>
      </c>
      <c r="E4438" s="133" t="s">
        <v>5912</v>
      </c>
      <c r="F4438" s="133" t="s">
        <v>5913</v>
      </c>
      <c r="G4438" s="133">
        <v>0</v>
      </c>
      <c r="H4438" s="133">
        <v>18</v>
      </c>
      <c r="I4438" s="20"/>
      <c r="J4438" s="20"/>
      <c r="K4438" s="20"/>
      <c r="L4438" s="20"/>
      <c r="M4438" s="20"/>
      <c r="N4438" s="20"/>
    </row>
    <row r="4439" spans="1:14" x14ac:dyDescent="0.35">
      <c r="A4439" s="214" t="s">
        <v>3575</v>
      </c>
      <c r="B4439" s="214">
        <v>135001</v>
      </c>
      <c r="C4439" s="133" t="s">
        <v>3594</v>
      </c>
      <c r="D4439" s="133" t="s">
        <v>5904</v>
      </c>
      <c r="E4439" s="133" t="s">
        <v>5902</v>
      </c>
      <c r="F4439" s="133" t="s">
        <v>5914</v>
      </c>
      <c r="G4439" s="133">
        <v>0</v>
      </c>
      <c r="H4439" s="133">
        <v>0</v>
      </c>
      <c r="I4439" s="20"/>
      <c r="J4439" s="20"/>
      <c r="K4439" s="20"/>
      <c r="L4439" s="20"/>
      <c r="M4439" s="20"/>
      <c r="N4439" s="20"/>
    </row>
    <row r="4440" spans="1:14" x14ac:dyDescent="0.35">
      <c r="A4440" s="214" t="s">
        <v>3575</v>
      </c>
      <c r="B4440" s="214">
        <v>137734</v>
      </c>
      <c r="C4440" s="133" t="s">
        <v>6115</v>
      </c>
      <c r="D4440" s="133" t="s">
        <v>5904</v>
      </c>
      <c r="E4440" s="133" t="s">
        <v>5907</v>
      </c>
      <c r="F4440" s="133" t="s">
        <v>5917</v>
      </c>
      <c r="G4440" s="133">
        <v>141</v>
      </c>
      <c r="H4440" s="133">
        <v>128</v>
      </c>
      <c r="I4440" s="20"/>
      <c r="J4440" s="20"/>
      <c r="K4440" s="20"/>
      <c r="L4440" s="20"/>
      <c r="M4440" s="20"/>
      <c r="N4440" s="20"/>
    </row>
    <row r="4441" spans="1:14" x14ac:dyDescent="0.35">
      <c r="A4441" s="214" t="s">
        <v>3575</v>
      </c>
      <c r="B4441" s="214">
        <v>139658</v>
      </c>
      <c r="C4441" s="133" t="s">
        <v>3595</v>
      </c>
      <c r="D4441" s="133" t="s">
        <v>5904</v>
      </c>
      <c r="E4441" s="133" t="s">
        <v>5907</v>
      </c>
      <c r="F4441" s="133" t="s">
        <v>5908</v>
      </c>
      <c r="G4441" s="133">
        <v>48</v>
      </c>
      <c r="H4441" s="133">
        <v>81</v>
      </c>
      <c r="I4441" s="20"/>
      <c r="J4441" s="20"/>
      <c r="K4441" s="20"/>
      <c r="L4441" s="20"/>
      <c r="M4441" s="20"/>
      <c r="N4441" s="20"/>
    </row>
    <row r="4442" spans="1:14" x14ac:dyDescent="0.35">
      <c r="A4442" s="214" t="s">
        <v>3575</v>
      </c>
      <c r="B4442" s="214">
        <v>143049</v>
      </c>
      <c r="C4442" s="133" t="s">
        <v>6664</v>
      </c>
      <c r="D4442" s="133" t="s">
        <v>5904</v>
      </c>
      <c r="E4442" s="133" t="s">
        <v>5902</v>
      </c>
      <c r="F4442" s="133" t="s">
        <v>5903</v>
      </c>
      <c r="G4442" s="133">
        <v>0</v>
      </c>
      <c r="H4442" s="133">
        <v>0</v>
      </c>
      <c r="I4442" s="20"/>
      <c r="J4442" s="20"/>
      <c r="K4442" s="20"/>
      <c r="L4442" s="20"/>
      <c r="M4442" s="20"/>
      <c r="N4442" s="20"/>
    </row>
    <row r="4443" spans="1:14" x14ac:dyDescent="0.35">
      <c r="A4443" s="214" t="s">
        <v>3575</v>
      </c>
      <c r="B4443" s="214">
        <v>144279</v>
      </c>
      <c r="C4443" s="133" t="s">
        <v>6255</v>
      </c>
      <c r="D4443" s="133" t="s">
        <v>5904</v>
      </c>
      <c r="E4443" s="133" t="s">
        <v>5907</v>
      </c>
      <c r="F4443" s="133" t="s">
        <v>5908</v>
      </c>
      <c r="G4443" s="133">
        <v>43</v>
      </c>
      <c r="H4443" s="133">
        <v>66</v>
      </c>
      <c r="I4443" s="20"/>
      <c r="J4443" s="20"/>
      <c r="K4443" s="20"/>
      <c r="L4443" s="20"/>
      <c r="M4443" s="20"/>
      <c r="N4443" s="20"/>
    </row>
    <row r="4444" spans="1:14" x14ac:dyDescent="0.35">
      <c r="A4444" s="214" t="s">
        <v>3575</v>
      </c>
      <c r="B4444" s="214">
        <v>145239</v>
      </c>
      <c r="C4444" s="133" t="s">
        <v>3596</v>
      </c>
      <c r="D4444" s="133" t="s">
        <v>5904</v>
      </c>
      <c r="E4444" s="133" t="s">
        <v>5902</v>
      </c>
      <c r="F4444" s="133" t="s">
        <v>5914</v>
      </c>
      <c r="G4444" s="133">
        <v>0</v>
      </c>
      <c r="H4444" s="133">
        <v>0</v>
      </c>
      <c r="I4444" s="20"/>
      <c r="J4444" s="20"/>
      <c r="K4444" s="20"/>
      <c r="L4444" s="20"/>
      <c r="M4444" s="20"/>
      <c r="N4444" s="20"/>
    </row>
    <row r="4445" spans="1:14" x14ac:dyDescent="0.35">
      <c r="A4445" s="214" t="s">
        <v>3597</v>
      </c>
      <c r="B4445" s="214">
        <v>112456</v>
      </c>
      <c r="C4445" s="133" t="s">
        <v>3598</v>
      </c>
      <c r="D4445" s="133" t="s">
        <v>5904</v>
      </c>
      <c r="E4445" s="133" t="s">
        <v>5902</v>
      </c>
      <c r="F4445" s="133" t="s">
        <v>5914</v>
      </c>
      <c r="G4445" s="133">
        <v>0</v>
      </c>
      <c r="H4445" s="133">
        <v>0</v>
      </c>
      <c r="I4445" s="20"/>
      <c r="J4445" s="20"/>
      <c r="K4445" s="20"/>
      <c r="L4445" s="20"/>
      <c r="M4445" s="20"/>
      <c r="N4445" s="20"/>
    </row>
    <row r="4446" spans="1:14" x14ac:dyDescent="0.35">
      <c r="A4446" s="214" t="s">
        <v>3597</v>
      </c>
      <c r="B4446" s="214">
        <v>121663</v>
      </c>
      <c r="C4446" s="133" t="s">
        <v>3599</v>
      </c>
      <c r="D4446" s="133" t="s">
        <v>5904</v>
      </c>
      <c r="E4446" s="133" t="s">
        <v>5907</v>
      </c>
      <c r="F4446" s="133" t="s">
        <v>5910</v>
      </c>
      <c r="G4446" s="133">
        <v>56</v>
      </c>
      <c r="H4446" s="133">
        <v>56</v>
      </c>
      <c r="I4446" s="20"/>
      <c r="J4446" s="20"/>
      <c r="K4446" s="20"/>
      <c r="L4446" s="20"/>
      <c r="M4446" s="20"/>
      <c r="N4446" s="20"/>
    </row>
    <row r="4447" spans="1:14" x14ac:dyDescent="0.35">
      <c r="A4447" s="214" t="s">
        <v>3597</v>
      </c>
      <c r="B4447" s="214">
        <v>121665</v>
      </c>
      <c r="C4447" s="133" t="s">
        <v>3600</v>
      </c>
      <c r="D4447" s="133" t="s">
        <v>5904</v>
      </c>
      <c r="E4447" s="133" t="s">
        <v>5907</v>
      </c>
      <c r="F4447" s="133" t="s">
        <v>5910</v>
      </c>
      <c r="G4447" s="133">
        <v>70</v>
      </c>
      <c r="H4447" s="133">
        <v>82</v>
      </c>
      <c r="I4447" s="20"/>
      <c r="J4447" s="20"/>
      <c r="K4447" s="20"/>
      <c r="L4447" s="20"/>
      <c r="M4447" s="20"/>
      <c r="N4447" s="20"/>
    </row>
    <row r="4448" spans="1:14" x14ac:dyDescent="0.35">
      <c r="A4448" s="214" t="s">
        <v>3597</v>
      </c>
      <c r="B4448" s="214">
        <v>121666</v>
      </c>
      <c r="C4448" s="133" t="s">
        <v>3601</v>
      </c>
      <c r="D4448" s="133" t="s">
        <v>5904</v>
      </c>
      <c r="E4448" s="133" t="s">
        <v>5907</v>
      </c>
      <c r="F4448" s="133" t="s">
        <v>5910</v>
      </c>
      <c r="G4448" s="133">
        <v>85</v>
      </c>
      <c r="H4448" s="133">
        <v>81</v>
      </c>
      <c r="I4448" s="20"/>
      <c r="J4448" s="20"/>
      <c r="K4448" s="20"/>
      <c r="L4448" s="20"/>
      <c r="M4448" s="20"/>
      <c r="N4448" s="20"/>
    </row>
    <row r="4449" spans="1:14" x14ac:dyDescent="0.35">
      <c r="A4449" s="214" t="s">
        <v>3597</v>
      </c>
      <c r="B4449" s="214">
        <v>121667</v>
      </c>
      <c r="C4449" s="133" t="s">
        <v>3602</v>
      </c>
      <c r="D4449" s="133" t="s">
        <v>5904</v>
      </c>
      <c r="E4449" s="133" t="s">
        <v>5907</v>
      </c>
      <c r="F4449" s="133" t="s">
        <v>5910</v>
      </c>
      <c r="G4449" s="133">
        <v>76</v>
      </c>
      <c r="H4449" s="133">
        <v>64</v>
      </c>
      <c r="I4449" s="20"/>
      <c r="J4449" s="20"/>
      <c r="K4449" s="20"/>
      <c r="L4449" s="20"/>
      <c r="M4449" s="20"/>
      <c r="N4449" s="20"/>
    </row>
    <row r="4450" spans="1:14" x14ac:dyDescent="0.35">
      <c r="A4450" s="214" t="s">
        <v>3597</v>
      </c>
      <c r="B4450" s="214">
        <v>121668</v>
      </c>
      <c r="C4450" s="133" t="s">
        <v>3603</v>
      </c>
      <c r="D4450" s="133" t="s">
        <v>5904</v>
      </c>
      <c r="E4450" s="133" t="s">
        <v>5907</v>
      </c>
      <c r="F4450" s="133" t="s">
        <v>5910</v>
      </c>
      <c r="G4450" s="133">
        <v>51</v>
      </c>
      <c r="H4450" s="133">
        <v>37</v>
      </c>
      <c r="I4450" s="20"/>
      <c r="J4450" s="20"/>
      <c r="K4450" s="20"/>
      <c r="L4450" s="20"/>
      <c r="M4450" s="20"/>
      <c r="N4450" s="20"/>
    </row>
    <row r="4451" spans="1:14" x14ac:dyDescent="0.35">
      <c r="A4451" s="214" t="s">
        <v>3597</v>
      </c>
      <c r="B4451" s="214">
        <v>121670</v>
      </c>
      <c r="C4451" s="133" t="s">
        <v>3604</v>
      </c>
      <c r="D4451" s="133" t="s">
        <v>5904</v>
      </c>
      <c r="E4451" s="133" t="s">
        <v>5907</v>
      </c>
      <c r="F4451" s="133" t="s">
        <v>5910</v>
      </c>
      <c r="G4451" s="133">
        <v>56</v>
      </c>
      <c r="H4451" s="133">
        <v>53</v>
      </c>
      <c r="I4451" s="20"/>
      <c r="J4451" s="20"/>
      <c r="K4451" s="20"/>
      <c r="L4451" s="20"/>
      <c r="M4451" s="20"/>
      <c r="N4451" s="20"/>
    </row>
    <row r="4452" spans="1:14" x14ac:dyDescent="0.35">
      <c r="A4452" s="214" t="s">
        <v>3597</v>
      </c>
      <c r="B4452" s="214">
        <v>121671</v>
      </c>
      <c r="C4452" s="133" t="s">
        <v>3605</v>
      </c>
      <c r="D4452" s="133" t="s">
        <v>5904</v>
      </c>
      <c r="E4452" s="133" t="s">
        <v>5907</v>
      </c>
      <c r="F4452" s="133" t="s">
        <v>5910</v>
      </c>
      <c r="G4452" s="133">
        <v>82</v>
      </c>
      <c r="H4452" s="133">
        <v>78</v>
      </c>
      <c r="I4452" s="20"/>
      <c r="J4452" s="20"/>
      <c r="K4452" s="20"/>
      <c r="L4452" s="20"/>
      <c r="M4452" s="20"/>
      <c r="N4452" s="20"/>
    </row>
    <row r="4453" spans="1:14" x14ac:dyDescent="0.35">
      <c r="A4453" s="214" t="s">
        <v>3597</v>
      </c>
      <c r="B4453" s="214">
        <v>121679</v>
      </c>
      <c r="C4453" s="133" t="s">
        <v>3609</v>
      </c>
      <c r="D4453" s="133" t="s">
        <v>5904</v>
      </c>
      <c r="E4453" s="133" t="s">
        <v>5907</v>
      </c>
      <c r="F4453" s="133" t="s">
        <v>5910</v>
      </c>
      <c r="G4453" s="133">
        <v>25</v>
      </c>
      <c r="H4453" s="133">
        <v>34</v>
      </c>
      <c r="I4453" s="20"/>
      <c r="J4453" s="20"/>
      <c r="K4453" s="20"/>
      <c r="L4453" s="20"/>
      <c r="M4453" s="20"/>
      <c r="N4453" s="20"/>
    </row>
    <row r="4454" spans="1:14" x14ac:dyDescent="0.35">
      <c r="A4454" s="214" t="s">
        <v>3597</v>
      </c>
      <c r="B4454" s="214">
        <v>121681</v>
      </c>
      <c r="C4454" s="133" t="s">
        <v>3610</v>
      </c>
      <c r="D4454" s="133" t="s">
        <v>5904</v>
      </c>
      <c r="E4454" s="133" t="s">
        <v>5907</v>
      </c>
      <c r="F4454" s="133" t="s">
        <v>5910</v>
      </c>
      <c r="G4454" s="133">
        <v>73</v>
      </c>
      <c r="H4454" s="133">
        <v>83</v>
      </c>
      <c r="I4454" s="20"/>
      <c r="J4454" s="20"/>
      <c r="K4454" s="20"/>
      <c r="L4454" s="20"/>
      <c r="M4454" s="20"/>
      <c r="N4454" s="20"/>
    </row>
    <row r="4455" spans="1:14" x14ac:dyDescent="0.35">
      <c r="A4455" s="214" t="s">
        <v>3597</v>
      </c>
      <c r="B4455" s="214">
        <v>121687</v>
      </c>
      <c r="C4455" s="133" t="s">
        <v>2711</v>
      </c>
      <c r="D4455" s="133" t="s">
        <v>5904</v>
      </c>
      <c r="E4455" s="133" t="s">
        <v>5907</v>
      </c>
      <c r="F4455" s="133" t="s">
        <v>5910</v>
      </c>
      <c r="G4455" s="133">
        <v>120</v>
      </c>
      <c r="H4455" s="133">
        <v>147</v>
      </c>
      <c r="I4455" s="20"/>
      <c r="J4455" s="20"/>
      <c r="K4455" s="20"/>
      <c r="L4455" s="20"/>
      <c r="M4455" s="20"/>
      <c r="N4455" s="20"/>
    </row>
    <row r="4456" spans="1:14" x14ac:dyDescent="0.35">
      <c r="A4456" s="214" t="s">
        <v>3597</v>
      </c>
      <c r="B4456" s="214">
        <v>121689</v>
      </c>
      <c r="C4456" s="133" t="s">
        <v>3611</v>
      </c>
      <c r="D4456" s="133" t="s">
        <v>5904</v>
      </c>
      <c r="E4456" s="133" t="s">
        <v>5907</v>
      </c>
      <c r="F4456" s="133" t="s">
        <v>5910</v>
      </c>
      <c r="G4456" s="133">
        <v>58</v>
      </c>
      <c r="H4456" s="133">
        <v>57</v>
      </c>
      <c r="I4456" s="20"/>
      <c r="J4456" s="20"/>
      <c r="K4456" s="20"/>
      <c r="L4456" s="20"/>
      <c r="M4456" s="20"/>
      <c r="N4456" s="20"/>
    </row>
    <row r="4457" spans="1:14" x14ac:dyDescent="0.35">
      <c r="A4457" s="214" t="s">
        <v>3597</v>
      </c>
      <c r="B4457" s="214">
        <v>121690</v>
      </c>
      <c r="C4457" s="133" t="s">
        <v>3612</v>
      </c>
      <c r="D4457" s="133" t="s">
        <v>5904</v>
      </c>
      <c r="E4457" s="133" t="s">
        <v>5907</v>
      </c>
      <c r="F4457" s="133" t="s">
        <v>5910</v>
      </c>
      <c r="G4457" s="133">
        <v>38</v>
      </c>
      <c r="H4457" s="133">
        <v>38</v>
      </c>
      <c r="I4457" s="20"/>
      <c r="J4457" s="20"/>
      <c r="K4457" s="20"/>
      <c r="L4457" s="20"/>
      <c r="M4457" s="20"/>
      <c r="N4457" s="20"/>
    </row>
    <row r="4458" spans="1:14" x14ac:dyDescent="0.35">
      <c r="A4458" s="214" t="s">
        <v>3597</v>
      </c>
      <c r="B4458" s="214">
        <v>121694</v>
      </c>
      <c r="C4458" s="133" t="s">
        <v>3614</v>
      </c>
      <c r="D4458" s="133" t="s">
        <v>5904</v>
      </c>
      <c r="E4458" s="133" t="s">
        <v>5907</v>
      </c>
      <c r="F4458" s="133" t="s">
        <v>5910</v>
      </c>
      <c r="G4458" s="133">
        <v>56</v>
      </c>
      <c r="H4458" s="133">
        <v>64</v>
      </c>
      <c r="I4458" s="20"/>
      <c r="J4458" s="20"/>
      <c r="K4458" s="20"/>
      <c r="L4458" s="20"/>
      <c r="M4458" s="20"/>
      <c r="N4458" s="20"/>
    </row>
    <row r="4459" spans="1:14" x14ac:dyDescent="0.35">
      <c r="A4459" s="214" t="s">
        <v>3597</v>
      </c>
      <c r="B4459" s="214">
        <v>121699</v>
      </c>
      <c r="C4459" s="133" t="s">
        <v>3616</v>
      </c>
      <c r="D4459" s="133" t="s">
        <v>5904</v>
      </c>
      <c r="E4459" s="133" t="s">
        <v>5907</v>
      </c>
      <c r="F4459" s="133" t="s">
        <v>5910</v>
      </c>
      <c r="G4459" s="133">
        <v>30</v>
      </c>
      <c r="H4459" s="133">
        <v>33</v>
      </c>
      <c r="I4459" s="20"/>
      <c r="J4459" s="20"/>
      <c r="K4459" s="20"/>
      <c r="L4459" s="20"/>
      <c r="M4459" s="20"/>
      <c r="N4459" s="20"/>
    </row>
    <row r="4460" spans="1:14" x14ac:dyDescent="0.35">
      <c r="A4460" s="214" t="s">
        <v>3597</v>
      </c>
      <c r="B4460" s="214">
        <v>121700</v>
      </c>
      <c r="C4460" s="133" t="s">
        <v>3617</v>
      </c>
      <c r="D4460" s="133" t="s">
        <v>5904</v>
      </c>
      <c r="E4460" s="133" t="s">
        <v>5907</v>
      </c>
      <c r="F4460" s="133" t="s">
        <v>5910</v>
      </c>
      <c r="G4460" s="133">
        <v>35</v>
      </c>
      <c r="H4460" s="133">
        <v>45</v>
      </c>
      <c r="I4460" s="20"/>
      <c r="J4460" s="20"/>
      <c r="K4460" s="20"/>
      <c r="L4460" s="20"/>
      <c r="M4460" s="20"/>
      <c r="N4460" s="20"/>
    </row>
    <row r="4461" spans="1:14" x14ac:dyDescent="0.35">
      <c r="A4461" s="214" t="s">
        <v>3597</v>
      </c>
      <c r="B4461" s="214">
        <v>121702</v>
      </c>
      <c r="C4461" s="133" t="s">
        <v>3618</v>
      </c>
      <c r="D4461" s="133" t="s">
        <v>5904</v>
      </c>
      <c r="E4461" s="133" t="s">
        <v>5907</v>
      </c>
      <c r="F4461" s="133" t="s">
        <v>5910</v>
      </c>
      <c r="G4461" s="133">
        <v>137</v>
      </c>
      <c r="H4461" s="133">
        <v>98</v>
      </c>
      <c r="I4461" s="20"/>
      <c r="J4461" s="20"/>
      <c r="K4461" s="20"/>
      <c r="L4461" s="20"/>
      <c r="M4461" s="20"/>
      <c r="N4461" s="20"/>
    </row>
    <row r="4462" spans="1:14" x14ac:dyDescent="0.35">
      <c r="A4462" s="214" t="s">
        <v>3597</v>
      </c>
      <c r="B4462" s="214">
        <v>121716</v>
      </c>
      <c r="C4462" s="133" t="s">
        <v>3619</v>
      </c>
      <c r="D4462" s="133" t="s">
        <v>5905</v>
      </c>
      <c r="E4462" s="133" t="s">
        <v>5907</v>
      </c>
      <c r="F4462" s="133" t="s">
        <v>5911</v>
      </c>
      <c r="G4462" s="133">
        <v>0</v>
      </c>
      <c r="H4462" s="133">
        <v>128</v>
      </c>
      <c r="I4462" s="20"/>
      <c r="J4462" s="20"/>
      <c r="K4462" s="20"/>
      <c r="L4462" s="20"/>
      <c r="M4462" s="20"/>
      <c r="N4462" s="20"/>
    </row>
    <row r="4463" spans="1:14" x14ac:dyDescent="0.35">
      <c r="A4463" s="214" t="s">
        <v>3597</v>
      </c>
      <c r="B4463" s="214">
        <v>121717</v>
      </c>
      <c r="C4463" s="133" t="s">
        <v>3620</v>
      </c>
      <c r="D4463" s="133" t="s">
        <v>5904</v>
      </c>
      <c r="E4463" s="133" t="s">
        <v>5907</v>
      </c>
      <c r="F4463" s="133" t="s">
        <v>5911</v>
      </c>
      <c r="G4463" s="133">
        <v>116</v>
      </c>
      <c r="H4463" s="133">
        <v>108</v>
      </c>
      <c r="I4463" s="20"/>
      <c r="J4463" s="20"/>
      <c r="K4463" s="20"/>
      <c r="L4463" s="20"/>
      <c r="M4463" s="20"/>
      <c r="N4463" s="20"/>
    </row>
    <row r="4464" spans="1:14" x14ac:dyDescent="0.35">
      <c r="A4464" s="214" t="s">
        <v>3597</v>
      </c>
      <c r="B4464" s="214">
        <v>121718</v>
      </c>
      <c r="C4464" s="133" t="s">
        <v>7215</v>
      </c>
      <c r="D4464" s="133" t="s">
        <v>5904</v>
      </c>
      <c r="E4464" s="133" t="s">
        <v>5907</v>
      </c>
      <c r="F4464" s="133" t="s">
        <v>5911</v>
      </c>
      <c r="G4464" s="133">
        <v>19</v>
      </c>
      <c r="H4464" s="133">
        <v>31</v>
      </c>
      <c r="I4464" s="20"/>
      <c r="J4464" s="20"/>
      <c r="K4464" s="20"/>
      <c r="L4464" s="20"/>
      <c r="M4464" s="20"/>
      <c r="N4464" s="20"/>
    </row>
    <row r="4465" spans="1:14" x14ac:dyDescent="0.35">
      <c r="A4465" s="214" t="s">
        <v>3597</v>
      </c>
      <c r="B4465" s="214">
        <v>121725</v>
      </c>
      <c r="C4465" s="133" t="s">
        <v>3621</v>
      </c>
      <c r="D4465" s="133" t="s">
        <v>5901</v>
      </c>
      <c r="E4465" s="133" t="s">
        <v>5902</v>
      </c>
      <c r="F4465" s="133" t="s">
        <v>5903</v>
      </c>
      <c r="G4465" s="133">
        <v>0</v>
      </c>
      <c r="H4465" s="133">
        <v>0</v>
      </c>
      <c r="I4465" s="20"/>
      <c r="J4465" s="20"/>
      <c r="K4465" s="20"/>
      <c r="L4465" s="20"/>
      <c r="M4465" s="20"/>
      <c r="N4465" s="20"/>
    </row>
    <row r="4466" spans="1:14" x14ac:dyDescent="0.35">
      <c r="A4466" s="214" t="s">
        <v>3597</v>
      </c>
      <c r="B4466" s="214">
        <v>121730</v>
      </c>
      <c r="C4466" s="133" t="s">
        <v>6670</v>
      </c>
      <c r="D4466" s="133" t="s">
        <v>5904</v>
      </c>
      <c r="E4466" s="133" t="s">
        <v>5902</v>
      </c>
      <c r="F4466" s="133" t="s">
        <v>5903</v>
      </c>
      <c r="G4466" s="133">
        <v>0</v>
      </c>
      <c r="H4466" s="133">
        <v>0</v>
      </c>
      <c r="I4466" s="20"/>
      <c r="J4466" s="20"/>
      <c r="K4466" s="20"/>
      <c r="L4466" s="20"/>
      <c r="M4466" s="20"/>
      <c r="N4466" s="20"/>
    </row>
    <row r="4467" spans="1:14" x14ac:dyDescent="0.35">
      <c r="A4467" s="214" t="s">
        <v>3597</v>
      </c>
      <c r="B4467" s="214">
        <v>121732</v>
      </c>
      <c r="C4467" s="133" t="s">
        <v>3622</v>
      </c>
      <c r="D4467" s="133" t="s">
        <v>5904</v>
      </c>
      <c r="E4467" s="133" t="s">
        <v>5902</v>
      </c>
      <c r="F4467" s="133" t="s">
        <v>5903</v>
      </c>
      <c r="G4467" s="133">
        <v>0</v>
      </c>
      <c r="H4467" s="133">
        <v>0</v>
      </c>
      <c r="I4467" s="20"/>
      <c r="J4467" s="20"/>
      <c r="K4467" s="20"/>
      <c r="L4467" s="20"/>
      <c r="M4467" s="20"/>
      <c r="N4467" s="20"/>
    </row>
    <row r="4468" spans="1:14" x14ac:dyDescent="0.35">
      <c r="A4468" s="214" t="s">
        <v>3597</v>
      </c>
      <c r="B4468" s="214">
        <v>121733</v>
      </c>
      <c r="C4468" s="133" t="s">
        <v>3623</v>
      </c>
      <c r="D4468" s="133" t="s">
        <v>5904</v>
      </c>
      <c r="E4468" s="133" t="s">
        <v>5902</v>
      </c>
      <c r="F4468" s="133" t="s">
        <v>5903</v>
      </c>
      <c r="G4468" s="133">
        <v>0</v>
      </c>
      <c r="H4468" s="133">
        <v>0</v>
      </c>
      <c r="I4468" s="20"/>
      <c r="J4468" s="20"/>
      <c r="K4468" s="20"/>
      <c r="L4468" s="20"/>
      <c r="M4468" s="20"/>
      <c r="N4468" s="20"/>
    </row>
    <row r="4469" spans="1:14" x14ac:dyDescent="0.35">
      <c r="A4469" s="214" t="s">
        <v>3597</v>
      </c>
      <c r="B4469" s="214">
        <v>121735</v>
      </c>
      <c r="C4469" s="133" t="s">
        <v>3624</v>
      </c>
      <c r="D4469" s="133" t="s">
        <v>5904</v>
      </c>
      <c r="E4469" s="133" t="s">
        <v>5902</v>
      </c>
      <c r="F4469" s="133" t="s">
        <v>5903</v>
      </c>
      <c r="G4469" s="133">
        <v>0</v>
      </c>
      <c r="H4469" s="133">
        <v>0</v>
      </c>
      <c r="I4469" s="20"/>
      <c r="J4469" s="20"/>
      <c r="K4469" s="20"/>
      <c r="L4469" s="20"/>
      <c r="M4469" s="20"/>
      <c r="N4469" s="20"/>
    </row>
    <row r="4470" spans="1:14" x14ac:dyDescent="0.35">
      <c r="A4470" s="214" t="s">
        <v>3597</v>
      </c>
      <c r="B4470" s="214">
        <v>121738</v>
      </c>
      <c r="C4470" s="133" t="s">
        <v>3625</v>
      </c>
      <c r="D4470" s="133" t="s">
        <v>5904</v>
      </c>
      <c r="E4470" s="133" t="s">
        <v>5902</v>
      </c>
      <c r="F4470" s="133" t="s">
        <v>5903</v>
      </c>
      <c r="G4470" s="133">
        <v>0</v>
      </c>
      <c r="H4470" s="133">
        <v>0</v>
      </c>
      <c r="I4470" s="20"/>
      <c r="J4470" s="20"/>
      <c r="K4470" s="20"/>
      <c r="L4470" s="20"/>
      <c r="M4470" s="20"/>
      <c r="N4470" s="20"/>
    </row>
    <row r="4471" spans="1:14" x14ac:dyDescent="0.35">
      <c r="A4471" s="214" t="s">
        <v>3597</v>
      </c>
      <c r="B4471" s="214">
        <v>121740</v>
      </c>
      <c r="C4471" s="133" t="s">
        <v>3626</v>
      </c>
      <c r="D4471" s="133" t="s">
        <v>5904</v>
      </c>
      <c r="E4471" s="133" t="s">
        <v>5902</v>
      </c>
      <c r="F4471" s="133" t="s">
        <v>5903</v>
      </c>
      <c r="G4471" s="133">
        <v>0</v>
      </c>
      <c r="H4471" s="133">
        <v>0</v>
      </c>
      <c r="I4471" s="20"/>
      <c r="J4471" s="20"/>
      <c r="K4471" s="20"/>
      <c r="L4471" s="20"/>
      <c r="M4471" s="20"/>
      <c r="N4471" s="20"/>
    </row>
    <row r="4472" spans="1:14" x14ac:dyDescent="0.35">
      <c r="A4472" s="214" t="s">
        <v>3597</v>
      </c>
      <c r="B4472" s="214">
        <v>121741</v>
      </c>
      <c r="C4472" s="133" t="s">
        <v>6665</v>
      </c>
      <c r="D4472" s="133" t="s">
        <v>5901</v>
      </c>
      <c r="E4472" s="133" t="s">
        <v>5902</v>
      </c>
      <c r="F4472" s="133" t="s">
        <v>5903</v>
      </c>
      <c r="G4472" s="133">
        <v>0</v>
      </c>
      <c r="H4472" s="133">
        <v>0</v>
      </c>
      <c r="I4472" s="20"/>
      <c r="J4472" s="20"/>
      <c r="K4472" s="20"/>
      <c r="L4472" s="20"/>
      <c r="M4472" s="20"/>
      <c r="N4472" s="20"/>
    </row>
    <row r="4473" spans="1:14" x14ac:dyDescent="0.35">
      <c r="A4473" s="214" t="s">
        <v>3597</v>
      </c>
      <c r="B4473" s="214">
        <v>121743</v>
      </c>
      <c r="C4473" s="133" t="s">
        <v>3627</v>
      </c>
      <c r="D4473" s="133" t="s">
        <v>5904</v>
      </c>
      <c r="E4473" s="133" t="s">
        <v>5902</v>
      </c>
      <c r="F4473" s="133" t="s">
        <v>5903</v>
      </c>
      <c r="G4473" s="133">
        <v>0</v>
      </c>
      <c r="H4473" s="133">
        <v>0</v>
      </c>
      <c r="I4473" s="20"/>
      <c r="J4473" s="20"/>
      <c r="K4473" s="20"/>
      <c r="L4473" s="20"/>
      <c r="M4473" s="20"/>
      <c r="N4473" s="20"/>
    </row>
    <row r="4474" spans="1:14" x14ac:dyDescent="0.35">
      <c r="A4474" s="214" t="s">
        <v>3597</v>
      </c>
      <c r="B4474" s="214">
        <v>121746</v>
      </c>
      <c r="C4474" s="133" t="s">
        <v>3628</v>
      </c>
      <c r="D4474" s="133" t="s">
        <v>5904</v>
      </c>
      <c r="E4474" s="133" t="s">
        <v>5902</v>
      </c>
      <c r="F4474" s="133" t="s">
        <v>5903</v>
      </c>
      <c r="G4474" s="133">
        <v>0</v>
      </c>
      <c r="H4474" s="133">
        <v>0</v>
      </c>
      <c r="I4474" s="20"/>
      <c r="J4474" s="20"/>
      <c r="K4474" s="20"/>
      <c r="L4474" s="20"/>
      <c r="M4474" s="20"/>
      <c r="N4474" s="20"/>
    </row>
    <row r="4475" spans="1:14" x14ac:dyDescent="0.35">
      <c r="A4475" s="214" t="s">
        <v>3597</v>
      </c>
      <c r="B4475" s="214">
        <v>121748</v>
      </c>
      <c r="C4475" s="133" t="s">
        <v>3629</v>
      </c>
      <c r="D4475" s="133" t="s">
        <v>5904</v>
      </c>
      <c r="E4475" s="133" t="s">
        <v>5902</v>
      </c>
      <c r="F4475" s="133" t="s">
        <v>5903</v>
      </c>
      <c r="G4475" s="133">
        <v>0</v>
      </c>
      <c r="H4475" s="133">
        <v>0</v>
      </c>
      <c r="I4475" s="20"/>
      <c r="J4475" s="20"/>
      <c r="K4475" s="20"/>
      <c r="L4475" s="20"/>
      <c r="M4475" s="20"/>
      <c r="N4475" s="20"/>
    </row>
    <row r="4476" spans="1:14" x14ac:dyDescent="0.35">
      <c r="A4476" s="214" t="s">
        <v>3597</v>
      </c>
      <c r="B4476" s="214">
        <v>121749</v>
      </c>
      <c r="C4476" s="133" t="s">
        <v>3630</v>
      </c>
      <c r="D4476" s="133" t="s">
        <v>5901</v>
      </c>
      <c r="E4476" s="133" t="s">
        <v>5902</v>
      </c>
      <c r="F4476" s="133" t="s">
        <v>5903</v>
      </c>
      <c r="G4476" s="133">
        <v>0</v>
      </c>
      <c r="H4476" s="133">
        <v>0</v>
      </c>
      <c r="I4476" s="20"/>
      <c r="J4476" s="20"/>
      <c r="K4476" s="20"/>
      <c r="L4476" s="20"/>
      <c r="M4476" s="20"/>
      <c r="N4476" s="20"/>
    </row>
    <row r="4477" spans="1:14" x14ac:dyDescent="0.35">
      <c r="A4477" s="214" t="s">
        <v>3597</v>
      </c>
      <c r="B4477" s="214">
        <v>121752</v>
      </c>
      <c r="C4477" s="133" t="s">
        <v>3631</v>
      </c>
      <c r="D4477" s="133" t="s">
        <v>5904</v>
      </c>
      <c r="E4477" s="133" t="s">
        <v>5902</v>
      </c>
      <c r="F4477" s="133" t="s">
        <v>5903</v>
      </c>
      <c r="G4477" s="133">
        <v>0</v>
      </c>
      <c r="H4477" s="133">
        <v>0</v>
      </c>
      <c r="I4477" s="20"/>
      <c r="J4477" s="20"/>
      <c r="K4477" s="20"/>
      <c r="L4477" s="20"/>
      <c r="M4477" s="20"/>
      <c r="N4477" s="20"/>
    </row>
    <row r="4478" spans="1:14" x14ac:dyDescent="0.35">
      <c r="A4478" s="214" t="s">
        <v>3597</v>
      </c>
      <c r="B4478" s="214">
        <v>121753</v>
      </c>
      <c r="C4478" s="133" t="s">
        <v>3632</v>
      </c>
      <c r="D4478" s="133" t="s">
        <v>5904</v>
      </c>
      <c r="E4478" s="133" t="s">
        <v>5902</v>
      </c>
      <c r="F4478" s="133" t="s">
        <v>5903</v>
      </c>
      <c r="G4478" s="133">
        <v>0</v>
      </c>
      <c r="H4478" s="133">
        <v>0</v>
      </c>
      <c r="I4478" s="20"/>
      <c r="J4478" s="20"/>
      <c r="K4478" s="20"/>
      <c r="L4478" s="20"/>
      <c r="M4478" s="20"/>
      <c r="N4478" s="20"/>
    </row>
    <row r="4479" spans="1:14" x14ac:dyDescent="0.35">
      <c r="A4479" s="214" t="s">
        <v>3597</v>
      </c>
      <c r="B4479" s="214">
        <v>121757</v>
      </c>
      <c r="C4479" s="133" t="s">
        <v>3633</v>
      </c>
      <c r="D4479" s="133" t="s">
        <v>5904</v>
      </c>
      <c r="E4479" s="133" t="s">
        <v>5902</v>
      </c>
      <c r="F4479" s="133" t="s">
        <v>5903</v>
      </c>
      <c r="G4479" s="133">
        <v>0</v>
      </c>
      <c r="H4479" s="133">
        <v>0</v>
      </c>
      <c r="I4479" s="20"/>
      <c r="J4479" s="20"/>
      <c r="K4479" s="20"/>
      <c r="L4479" s="20"/>
      <c r="M4479" s="20"/>
      <c r="N4479" s="20"/>
    </row>
    <row r="4480" spans="1:14" x14ac:dyDescent="0.35">
      <c r="A4480" s="214" t="s">
        <v>3597</v>
      </c>
      <c r="B4480" s="214">
        <v>121758</v>
      </c>
      <c r="C4480" s="133" t="s">
        <v>3634</v>
      </c>
      <c r="D4480" s="133" t="s">
        <v>5904</v>
      </c>
      <c r="E4480" s="133" t="s">
        <v>5902</v>
      </c>
      <c r="F4480" s="133" t="s">
        <v>5903</v>
      </c>
      <c r="G4480" s="133">
        <v>0</v>
      </c>
      <c r="H4480" s="133">
        <v>0</v>
      </c>
      <c r="I4480" s="20"/>
      <c r="J4480" s="20"/>
      <c r="K4480" s="20"/>
      <c r="L4480" s="20"/>
      <c r="M4480" s="20"/>
      <c r="N4480" s="20"/>
    </row>
    <row r="4481" spans="1:14" x14ac:dyDescent="0.35">
      <c r="A4481" s="214" t="s">
        <v>3597</v>
      </c>
      <c r="B4481" s="214">
        <v>121763</v>
      </c>
      <c r="C4481" s="133" t="s">
        <v>3635</v>
      </c>
      <c r="D4481" s="133" t="s">
        <v>5904</v>
      </c>
      <c r="E4481" s="133" t="s">
        <v>5902</v>
      </c>
      <c r="F4481" s="133" t="s">
        <v>5903</v>
      </c>
      <c r="G4481" s="133">
        <v>0</v>
      </c>
      <c r="H4481" s="133">
        <v>0</v>
      </c>
      <c r="I4481" s="20"/>
      <c r="J4481" s="20"/>
      <c r="K4481" s="20"/>
      <c r="L4481" s="20"/>
      <c r="M4481" s="20"/>
      <c r="N4481" s="20"/>
    </row>
    <row r="4482" spans="1:14" x14ac:dyDescent="0.35">
      <c r="A4482" s="214" t="s">
        <v>3597</v>
      </c>
      <c r="B4482" s="214">
        <v>121764</v>
      </c>
      <c r="C4482" s="133" t="s">
        <v>3636</v>
      </c>
      <c r="D4482" s="133" t="s">
        <v>5905</v>
      </c>
      <c r="E4482" s="133" t="s">
        <v>5912</v>
      </c>
      <c r="F4482" s="133" t="s">
        <v>5915</v>
      </c>
      <c r="G4482" s="133">
        <v>0</v>
      </c>
      <c r="H4482" s="133">
        <v>8</v>
      </c>
      <c r="I4482" s="20"/>
      <c r="J4482" s="20"/>
      <c r="K4482" s="20"/>
      <c r="L4482" s="20"/>
      <c r="M4482" s="20"/>
      <c r="N4482" s="20"/>
    </row>
    <row r="4483" spans="1:14" x14ac:dyDescent="0.35">
      <c r="A4483" s="214" t="s">
        <v>3597</v>
      </c>
      <c r="B4483" s="214">
        <v>121765</v>
      </c>
      <c r="C4483" s="133" t="s">
        <v>3637</v>
      </c>
      <c r="D4483" s="133" t="s">
        <v>5905</v>
      </c>
      <c r="E4483" s="133" t="s">
        <v>5923</v>
      </c>
      <c r="F4483" s="133" t="s">
        <v>5923</v>
      </c>
      <c r="G4483" s="133">
        <v>0</v>
      </c>
      <c r="H4483" s="133">
        <v>7</v>
      </c>
      <c r="I4483" s="20"/>
      <c r="J4483" s="20"/>
      <c r="K4483" s="20"/>
      <c r="L4483" s="20"/>
      <c r="M4483" s="20"/>
      <c r="N4483" s="20"/>
    </row>
    <row r="4484" spans="1:14" x14ac:dyDescent="0.35">
      <c r="A4484" s="214" t="s">
        <v>3597</v>
      </c>
      <c r="B4484" s="214">
        <v>121766</v>
      </c>
      <c r="C4484" s="133" t="s">
        <v>3638</v>
      </c>
      <c r="D4484" s="133" t="s">
        <v>5904</v>
      </c>
      <c r="E4484" s="133" t="s">
        <v>5912</v>
      </c>
      <c r="F4484" s="133" t="s">
        <v>5915</v>
      </c>
      <c r="G4484" s="133">
        <v>2</v>
      </c>
      <c r="H4484" s="133">
        <v>2</v>
      </c>
      <c r="I4484" s="20"/>
      <c r="J4484" s="20"/>
      <c r="K4484" s="20"/>
      <c r="L4484" s="20"/>
      <c r="M4484" s="20"/>
      <c r="N4484" s="20"/>
    </row>
    <row r="4485" spans="1:14" x14ac:dyDescent="0.35">
      <c r="A4485" s="214" t="s">
        <v>3597</v>
      </c>
      <c r="B4485" s="214">
        <v>121771</v>
      </c>
      <c r="C4485" s="133" t="s">
        <v>3639</v>
      </c>
      <c r="D4485" s="133" t="s">
        <v>5904</v>
      </c>
      <c r="E4485" s="133" t="s">
        <v>5912</v>
      </c>
      <c r="F4485" s="133" t="s">
        <v>5915</v>
      </c>
      <c r="G4485" s="133">
        <v>1</v>
      </c>
      <c r="H4485" s="133">
        <v>3</v>
      </c>
      <c r="I4485" s="20"/>
      <c r="J4485" s="20"/>
      <c r="K4485" s="20"/>
      <c r="L4485" s="20"/>
      <c r="M4485" s="20"/>
      <c r="N4485" s="20"/>
    </row>
    <row r="4486" spans="1:14" x14ac:dyDescent="0.35">
      <c r="A4486" s="214" t="s">
        <v>3597</v>
      </c>
      <c r="B4486" s="214">
        <v>121772</v>
      </c>
      <c r="C4486" s="133" t="s">
        <v>3640</v>
      </c>
      <c r="D4486" s="133" t="s">
        <v>5904</v>
      </c>
      <c r="E4486" s="133" t="s">
        <v>5912</v>
      </c>
      <c r="F4486" s="133" t="s">
        <v>5915</v>
      </c>
      <c r="G4486" s="133">
        <v>3</v>
      </c>
      <c r="H4486" s="133">
        <v>9</v>
      </c>
      <c r="I4486" s="20"/>
      <c r="J4486" s="20"/>
      <c r="K4486" s="20"/>
      <c r="L4486" s="20"/>
      <c r="M4486" s="20"/>
      <c r="N4486" s="20"/>
    </row>
    <row r="4487" spans="1:14" x14ac:dyDescent="0.35">
      <c r="A4487" s="214" t="s">
        <v>3597</v>
      </c>
      <c r="B4487" s="214">
        <v>121776</v>
      </c>
      <c r="C4487" s="133" t="s">
        <v>3642</v>
      </c>
      <c r="D4487" s="133" t="s">
        <v>5904</v>
      </c>
      <c r="E4487" s="133" t="s">
        <v>5912</v>
      </c>
      <c r="F4487" s="133" t="s">
        <v>5915</v>
      </c>
      <c r="G4487" s="133">
        <v>2</v>
      </c>
      <c r="H4487" s="133">
        <v>2</v>
      </c>
      <c r="I4487" s="20"/>
      <c r="J4487" s="20"/>
      <c r="K4487" s="20"/>
      <c r="L4487" s="20"/>
      <c r="M4487" s="20"/>
      <c r="N4487" s="20"/>
    </row>
    <row r="4488" spans="1:14" x14ac:dyDescent="0.35">
      <c r="A4488" s="214" t="s">
        <v>3597</v>
      </c>
      <c r="B4488" s="214">
        <v>121778</v>
      </c>
      <c r="C4488" s="133" t="s">
        <v>3643</v>
      </c>
      <c r="D4488" s="133" t="s">
        <v>5904</v>
      </c>
      <c r="E4488" s="133" t="s">
        <v>5912</v>
      </c>
      <c r="F4488" s="133" t="s">
        <v>5915</v>
      </c>
      <c r="G4488" s="133">
        <v>4</v>
      </c>
      <c r="H4488" s="133">
        <v>2</v>
      </c>
      <c r="I4488" s="20"/>
      <c r="J4488" s="20"/>
      <c r="K4488" s="20"/>
      <c r="L4488" s="20"/>
      <c r="M4488" s="20"/>
      <c r="N4488" s="20"/>
    </row>
    <row r="4489" spans="1:14" x14ac:dyDescent="0.35">
      <c r="A4489" s="214" t="s">
        <v>3597</v>
      </c>
      <c r="B4489" s="214">
        <v>121779</v>
      </c>
      <c r="C4489" s="133" t="s">
        <v>3644</v>
      </c>
      <c r="D4489" s="133" t="s">
        <v>5904</v>
      </c>
      <c r="E4489" s="133" t="s">
        <v>5912</v>
      </c>
      <c r="F4489" s="133" t="s">
        <v>5915</v>
      </c>
      <c r="G4489" s="133">
        <v>6</v>
      </c>
      <c r="H4489" s="133">
        <v>17</v>
      </c>
      <c r="I4489" s="20"/>
      <c r="J4489" s="20"/>
      <c r="K4489" s="20"/>
      <c r="L4489" s="20"/>
      <c r="M4489" s="20"/>
      <c r="N4489" s="20"/>
    </row>
    <row r="4490" spans="1:14" x14ac:dyDescent="0.35">
      <c r="A4490" s="214" t="s">
        <v>3597</v>
      </c>
      <c r="B4490" s="214">
        <v>121780</v>
      </c>
      <c r="C4490" s="133" t="s">
        <v>3645</v>
      </c>
      <c r="D4490" s="133" t="s">
        <v>5904</v>
      </c>
      <c r="E4490" s="133" t="s">
        <v>5912</v>
      </c>
      <c r="F4490" s="133" t="s">
        <v>5915</v>
      </c>
      <c r="G4490" s="133">
        <v>1</v>
      </c>
      <c r="H4490" s="133">
        <v>14</v>
      </c>
      <c r="I4490" s="20"/>
      <c r="J4490" s="20"/>
      <c r="K4490" s="20"/>
      <c r="L4490" s="20"/>
      <c r="M4490" s="20"/>
      <c r="N4490" s="20"/>
    </row>
    <row r="4491" spans="1:14" x14ac:dyDescent="0.35">
      <c r="A4491" s="214" t="s">
        <v>3597</v>
      </c>
      <c r="B4491" s="214">
        <v>131124</v>
      </c>
      <c r="C4491" s="133" t="s">
        <v>3646</v>
      </c>
      <c r="D4491" s="133" t="s">
        <v>5904</v>
      </c>
      <c r="E4491" s="133" t="s">
        <v>5902</v>
      </c>
      <c r="F4491" s="133" t="s">
        <v>5903</v>
      </c>
      <c r="G4491" s="133">
        <v>0</v>
      </c>
      <c r="H4491" s="133">
        <v>0</v>
      </c>
      <c r="I4491" s="20"/>
      <c r="J4491" s="20"/>
      <c r="K4491" s="20"/>
      <c r="L4491" s="20"/>
      <c r="M4491" s="20"/>
      <c r="N4491" s="20"/>
    </row>
    <row r="4492" spans="1:14" x14ac:dyDescent="0.35">
      <c r="A4492" s="214" t="s">
        <v>3597</v>
      </c>
      <c r="B4492" s="214">
        <v>132027</v>
      </c>
      <c r="C4492" s="133" t="s">
        <v>3647</v>
      </c>
      <c r="D4492" s="133" t="s">
        <v>5904</v>
      </c>
      <c r="E4492" s="133" t="s">
        <v>5906</v>
      </c>
      <c r="F4492" s="133" t="s">
        <v>5906</v>
      </c>
      <c r="G4492" s="133">
        <v>0</v>
      </c>
      <c r="H4492" s="133">
        <v>0</v>
      </c>
      <c r="I4492" s="20"/>
      <c r="J4492" s="20"/>
      <c r="K4492" s="20"/>
      <c r="L4492" s="20"/>
      <c r="M4492" s="20"/>
      <c r="N4492" s="20"/>
    </row>
    <row r="4493" spans="1:14" x14ac:dyDescent="0.35">
      <c r="A4493" s="214" t="s">
        <v>3597</v>
      </c>
      <c r="B4493" s="214">
        <v>134660</v>
      </c>
      <c r="C4493" s="133" t="s">
        <v>3648</v>
      </c>
      <c r="D4493" s="133" t="s">
        <v>5904</v>
      </c>
      <c r="E4493" s="133" t="s">
        <v>5902</v>
      </c>
      <c r="F4493" s="133" t="s">
        <v>5914</v>
      </c>
      <c r="G4493" s="133">
        <v>0</v>
      </c>
      <c r="H4493" s="133">
        <v>0</v>
      </c>
      <c r="I4493" s="20"/>
      <c r="J4493" s="20"/>
      <c r="K4493" s="20"/>
      <c r="L4493" s="20"/>
      <c r="M4493" s="20"/>
      <c r="N4493" s="20"/>
    </row>
    <row r="4494" spans="1:14" x14ac:dyDescent="0.35">
      <c r="A4494" s="214" t="s">
        <v>3597</v>
      </c>
      <c r="B4494" s="214">
        <v>135850</v>
      </c>
      <c r="C4494" s="133" t="s">
        <v>3649</v>
      </c>
      <c r="D4494" s="133" t="s">
        <v>5904</v>
      </c>
      <c r="E4494" s="133" t="s">
        <v>5906</v>
      </c>
      <c r="F4494" s="133" t="s">
        <v>5906</v>
      </c>
      <c r="G4494" s="133">
        <v>0</v>
      </c>
      <c r="H4494" s="133">
        <v>0</v>
      </c>
      <c r="I4494" s="20"/>
      <c r="J4494" s="20"/>
      <c r="K4494" s="20"/>
      <c r="L4494" s="20"/>
      <c r="M4494" s="20"/>
      <c r="N4494" s="20"/>
    </row>
    <row r="4495" spans="1:14" x14ac:dyDescent="0.35">
      <c r="A4495" s="214" t="s">
        <v>3597</v>
      </c>
      <c r="B4495" s="214">
        <v>135851</v>
      </c>
      <c r="C4495" s="133" t="s">
        <v>3650</v>
      </c>
      <c r="D4495" s="133" t="s">
        <v>5904</v>
      </c>
      <c r="E4495" s="133" t="s">
        <v>5906</v>
      </c>
      <c r="F4495" s="133" t="s">
        <v>5906</v>
      </c>
      <c r="G4495" s="133">
        <v>0</v>
      </c>
      <c r="H4495" s="133">
        <v>0</v>
      </c>
      <c r="I4495" s="20"/>
      <c r="J4495" s="20"/>
      <c r="K4495" s="20"/>
      <c r="L4495" s="20"/>
      <c r="M4495" s="20"/>
      <c r="N4495" s="20"/>
    </row>
    <row r="4496" spans="1:14" x14ac:dyDescent="0.35">
      <c r="A4496" s="214" t="s">
        <v>3597</v>
      </c>
      <c r="B4496" s="214">
        <v>136497</v>
      </c>
      <c r="C4496" s="133" t="s">
        <v>3651</v>
      </c>
      <c r="D4496" s="133" t="s">
        <v>5904</v>
      </c>
      <c r="E4496" s="133" t="s">
        <v>5907</v>
      </c>
      <c r="F4496" s="133" t="s">
        <v>5917</v>
      </c>
      <c r="G4496" s="133">
        <v>141</v>
      </c>
      <c r="H4496" s="133">
        <v>150</v>
      </c>
      <c r="I4496" s="20"/>
      <c r="J4496" s="20"/>
      <c r="K4496" s="20"/>
      <c r="L4496" s="20"/>
      <c r="M4496" s="20"/>
      <c r="N4496" s="20"/>
    </row>
    <row r="4497" spans="1:14" x14ac:dyDescent="0.35">
      <c r="A4497" s="214" t="s">
        <v>3597</v>
      </c>
      <c r="B4497" s="214">
        <v>136664</v>
      </c>
      <c r="C4497" s="133" t="s">
        <v>3652</v>
      </c>
      <c r="D4497" s="133" t="s">
        <v>5901</v>
      </c>
      <c r="E4497" s="133" t="s">
        <v>5907</v>
      </c>
      <c r="F4497" s="133" t="s">
        <v>5917</v>
      </c>
      <c r="G4497" s="133">
        <v>116</v>
      </c>
      <c r="H4497" s="133">
        <v>0</v>
      </c>
      <c r="I4497" s="20"/>
      <c r="J4497" s="20"/>
      <c r="K4497" s="20"/>
      <c r="L4497" s="20"/>
      <c r="M4497" s="20"/>
      <c r="N4497" s="20"/>
    </row>
    <row r="4498" spans="1:14" x14ac:dyDescent="0.35">
      <c r="A4498" s="214" t="s">
        <v>3597</v>
      </c>
      <c r="B4498" s="214">
        <v>136728</v>
      </c>
      <c r="C4498" s="133" t="s">
        <v>3653</v>
      </c>
      <c r="D4498" s="133" t="s">
        <v>5904</v>
      </c>
      <c r="E4498" s="133" t="s">
        <v>5907</v>
      </c>
      <c r="F4498" s="133" t="s">
        <v>5917</v>
      </c>
      <c r="G4498" s="133">
        <v>77</v>
      </c>
      <c r="H4498" s="133">
        <v>81</v>
      </c>
      <c r="I4498" s="20"/>
      <c r="J4498" s="20"/>
      <c r="K4498" s="20"/>
      <c r="L4498" s="20"/>
      <c r="M4498" s="20"/>
      <c r="N4498" s="20"/>
    </row>
    <row r="4499" spans="1:14" x14ac:dyDescent="0.35">
      <c r="A4499" s="214" t="s">
        <v>3597</v>
      </c>
      <c r="B4499" s="214">
        <v>136736</v>
      </c>
      <c r="C4499" s="133" t="s">
        <v>3654</v>
      </c>
      <c r="D4499" s="133" t="s">
        <v>5904</v>
      </c>
      <c r="E4499" s="133" t="s">
        <v>5907</v>
      </c>
      <c r="F4499" s="133" t="s">
        <v>5917</v>
      </c>
      <c r="G4499" s="133">
        <v>154</v>
      </c>
      <c r="H4499" s="133">
        <v>143</v>
      </c>
      <c r="I4499" s="20"/>
      <c r="J4499" s="20"/>
      <c r="K4499" s="20"/>
      <c r="L4499" s="20"/>
      <c r="M4499" s="20"/>
      <c r="N4499" s="20"/>
    </row>
    <row r="4500" spans="1:14" x14ac:dyDescent="0.35">
      <c r="A4500" s="214" t="s">
        <v>3597</v>
      </c>
      <c r="B4500" s="214">
        <v>136896</v>
      </c>
      <c r="C4500" s="133" t="s">
        <v>3655</v>
      </c>
      <c r="D4500" s="133" t="s">
        <v>5904</v>
      </c>
      <c r="E4500" s="133" t="s">
        <v>5907</v>
      </c>
      <c r="F4500" s="133" t="s">
        <v>5917</v>
      </c>
      <c r="G4500" s="133">
        <v>65</v>
      </c>
      <c r="H4500" s="133">
        <v>77</v>
      </c>
      <c r="I4500" s="20"/>
      <c r="J4500" s="20"/>
      <c r="K4500" s="20"/>
      <c r="L4500" s="20"/>
      <c r="M4500" s="20"/>
      <c r="N4500" s="20"/>
    </row>
    <row r="4501" spans="1:14" x14ac:dyDescent="0.35">
      <c r="A4501" s="214" t="s">
        <v>3597</v>
      </c>
      <c r="B4501" s="214">
        <v>137139</v>
      </c>
      <c r="C4501" s="133" t="s">
        <v>3656</v>
      </c>
      <c r="D4501" s="133" t="s">
        <v>5904</v>
      </c>
      <c r="E4501" s="133" t="s">
        <v>5907</v>
      </c>
      <c r="F4501" s="133" t="s">
        <v>5917</v>
      </c>
      <c r="G4501" s="133">
        <v>144</v>
      </c>
      <c r="H4501" s="133">
        <v>112</v>
      </c>
      <c r="I4501" s="20"/>
      <c r="J4501" s="20"/>
      <c r="K4501" s="20"/>
      <c r="L4501" s="20"/>
      <c r="M4501" s="20"/>
      <c r="N4501" s="20"/>
    </row>
    <row r="4502" spans="1:14" x14ac:dyDescent="0.35">
      <c r="A4502" s="214" t="s">
        <v>3597</v>
      </c>
      <c r="B4502" s="214">
        <v>137412</v>
      </c>
      <c r="C4502" s="133" t="s">
        <v>3657</v>
      </c>
      <c r="D4502" s="133" t="s">
        <v>5904</v>
      </c>
      <c r="E4502" s="133" t="s">
        <v>5907</v>
      </c>
      <c r="F4502" s="133" t="s">
        <v>5917</v>
      </c>
      <c r="G4502" s="133">
        <v>82</v>
      </c>
      <c r="H4502" s="133">
        <v>65</v>
      </c>
      <c r="I4502" s="20"/>
      <c r="J4502" s="20"/>
      <c r="K4502" s="20"/>
      <c r="L4502" s="20"/>
      <c r="M4502" s="20"/>
      <c r="N4502" s="20"/>
    </row>
    <row r="4503" spans="1:14" x14ac:dyDescent="0.35">
      <c r="A4503" s="214" t="s">
        <v>3597</v>
      </c>
      <c r="B4503" s="214">
        <v>137751</v>
      </c>
      <c r="C4503" s="133" t="s">
        <v>3658</v>
      </c>
      <c r="D4503" s="133" t="s">
        <v>5904</v>
      </c>
      <c r="E4503" s="133" t="s">
        <v>5906</v>
      </c>
      <c r="F4503" s="133" t="s">
        <v>5906</v>
      </c>
      <c r="G4503" s="133">
        <v>0</v>
      </c>
      <c r="H4503" s="133">
        <v>0</v>
      </c>
      <c r="I4503" s="20"/>
      <c r="J4503" s="20"/>
      <c r="K4503" s="20"/>
      <c r="L4503" s="20"/>
      <c r="M4503" s="20"/>
      <c r="N4503" s="20"/>
    </row>
    <row r="4504" spans="1:14" x14ac:dyDescent="0.35">
      <c r="A4504" s="214" t="s">
        <v>3597</v>
      </c>
      <c r="B4504" s="214">
        <v>138190</v>
      </c>
      <c r="C4504" s="133" t="s">
        <v>3659</v>
      </c>
      <c r="D4504" s="133" t="s">
        <v>5904</v>
      </c>
      <c r="E4504" s="133" t="s">
        <v>5907</v>
      </c>
      <c r="F4504" s="133" t="s">
        <v>5917</v>
      </c>
      <c r="G4504" s="133">
        <v>74</v>
      </c>
      <c r="H4504" s="133">
        <v>76</v>
      </c>
      <c r="I4504" s="20"/>
      <c r="J4504" s="20"/>
      <c r="K4504" s="20"/>
      <c r="L4504" s="20"/>
      <c r="M4504" s="20"/>
      <c r="N4504" s="20"/>
    </row>
    <row r="4505" spans="1:14" x14ac:dyDescent="0.35">
      <c r="A4505" s="214" t="s">
        <v>3597</v>
      </c>
      <c r="B4505" s="214">
        <v>139482</v>
      </c>
      <c r="C4505" s="133" t="s">
        <v>3660</v>
      </c>
      <c r="D4505" s="133" t="s">
        <v>5904</v>
      </c>
      <c r="E4505" s="133" t="s">
        <v>5912</v>
      </c>
      <c r="F4505" s="133" t="s">
        <v>5920</v>
      </c>
      <c r="G4505" s="133">
        <v>6</v>
      </c>
      <c r="H4505" s="133">
        <v>11</v>
      </c>
      <c r="I4505" s="20"/>
      <c r="J4505" s="20"/>
      <c r="K4505" s="20"/>
      <c r="L4505" s="20"/>
      <c r="M4505" s="20"/>
      <c r="N4505" s="20"/>
    </row>
    <row r="4506" spans="1:14" x14ac:dyDescent="0.35">
      <c r="A4506" s="214" t="s">
        <v>3597</v>
      </c>
      <c r="B4506" s="214">
        <v>140077</v>
      </c>
      <c r="C4506" s="133" t="s">
        <v>7216</v>
      </c>
      <c r="D4506" s="133" t="s">
        <v>5904</v>
      </c>
      <c r="E4506" s="133" t="s">
        <v>5906</v>
      </c>
      <c r="F4506" s="133" t="s">
        <v>5921</v>
      </c>
      <c r="G4506" s="133">
        <v>0</v>
      </c>
      <c r="H4506" s="133">
        <v>0</v>
      </c>
      <c r="I4506" s="20"/>
      <c r="J4506" s="20"/>
      <c r="K4506" s="20"/>
      <c r="L4506" s="20"/>
      <c r="M4506" s="20"/>
      <c r="N4506" s="20"/>
    </row>
    <row r="4507" spans="1:14" x14ac:dyDescent="0.35">
      <c r="A4507" s="214" t="s">
        <v>3597</v>
      </c>
      <c r="B4507" s="214">
        <v>141179</v>
      </c>
      <c r="C4507" s="133" t="s">
        <v>3661</v>
      </c>
      <c r="D4507" s="133" t="s">
        <v>5904</v>
      </c>
      <c r="E4507" s="133" t="s">
        <v>5907</v>
      </c>
      <c r="F4507" s="133" t="s">
        <v>5908</v>
      </c>
      <c r="G4507" s="133">
        <v>40</v>
      </c>
      <c r="H4507" s="133">
        <v>48</v>
      </c>
      <c r="I4507" s="20"/>
      <c r="J4507" s="20"/>
      <c r="K4507" s="20"/>
      <c r="L4507" s="20"/>
      <c r="M4507" s="20"/>
      <c r="N4507" s="20"/>
    </row>
    <row r="4508" spans="1:14" x14ac:dyDescent="0.35">
      <c r="A4508" s="214" t="s">
        <v>3597</v>
      </c>
      <c r="B4508" s="214">
        <v>141930</v>
      </c>
      <c r="C4508" s="133" t="s">
        <v>3662</v>
      </c>
      <c r="D4508" s="133" t="s">
        <v>5904</v>
      </c>
      <c r="E4508" s="133" t="s">
        <v>5907</v>
      </c>
      <c r="F4508" s="133" t="s">
        <v>5917</v>
      </c>
      <c r="G4508" s="133">
        <v>93</v>
      </c>
      <c r="H4508" s="133">
        <v>95</v>
      </c>
      <c r="I4508" s="20"/>
      <c r="J4508" s="20"/>
      <c r="K4508" s="20"/>
      <c r="L4508" s="20"/>
      <c r="M4508" s="20"/>
      <c r="N4508" s="20"/>
    </row>
    <row r="4509" spans="1:14" x14ac:dyDescent="0.35">
      <c r="A4509" s="214" t="s">
        <v>3597</v>
      </c>
      <c r="B4509" s="214">
        <v>142061</v>
      </c>
      <c r="C4509" s="133" t="s">
        <v>3663</v>
      </c>
      <c r="D4509" s="133" t="s">
        <v>5904</v>
      </c>
      <c r="E4509" s="133" t="s">
        <v>5907</v>
      </c>
      <c r="F4509" s="133" t="s">
        <v>5908</v>
      </c>
      <c r="G4509" s="133">
        <v>40</v>
      </c>
      <c r="H4509" s="133">
        <v>46</v>
      </c>
      <c r="I4509" s="20"/>
      <c r="J4509" s="20"/>
      <c r="K4509" s="20"/>
      <c r="L4509" s="20"/>
      <c r="M4509" s="20"/>
      <c r="N4509" s="20"/>
    </row>
    <row r="4510" spans="1:14" x14ac:dyDescent="0.35">
      <c r="A4510" s="214" t="s">
        <v>3597</v>
      </c>
      <c r="B4510" s="214">
        <v>142884</v>
      </c>
      <c r="C4510" s="133" t="s">
        <v>3664</v>
      </c>
      <c r="D4510" s="133" t="s">
        <v>5904</v>
      </c>
      <c r="E4510" s="133" t="s">
        <v>5907</v>
      </c>
      <c r="F4510" s="133" t="s">
        <v>5926</v>
      </c>
      <c r="G4510" s="133">
        <v>0</v>
      </c>
      <c r="H4510" s="133">
        <v>0</v>
      </c>
      <c r="I4510" s="20"/>
      <c r="J4510" s="20"/>
      <c r="K4510" s="20"/>
      <c r="L4510" s="20"/>
      <c r="M4510" s="20"/>
      <c r="N4510" s="20"/>
    </row>
    <row r="4511" spans="1:14" x14ac:dyDescent="0.35">
      <c r="A4511" s="214" t="s">
        <v>3597</v>
      </c>
      <c r="B4511" s="214">
        <v>142911</v>
      </c>
      <c r="C4511" s="133" t="s">
        <v>3665</v>
      </c>
      <c r="D4511" s="133" t="s">
        <v>5904</v>
      </c>
      <c r="E4511" s="133" t="s">
        <v>5902</v>
      </c>
      <c r="F4511" s="133" t="s">
        <v>5914</v>
      </c>
      <c r="G4511" s="133">
        <v>0</v>
      </c>
      <c r="H4511" s="133">
        <v>0</v>
      </c>
      <c r="I4511" s="20"/>
      <c r="J4511" s="20"/>
      <c r="K4511" s="20"/>
      <c r="L4511" s="20"/>
      <c r="M4511" s="20"/>
      <c r="N4511" s="20"/>
    </row>
    <row r="4512" spans="1:14" x14ac:dyDescent="0.35">
      <c r="A4512" s="214" t="s">
        <v>3597</v>
      </c>
      <c r="B4512" s="214">
        <v>143138</v>
      </c>
      <c r="C4512" s="133" t="s">
        <v>3666</v>
      </c>
      <c r="D4512" s="133" t="s">
        <v>5904</v>
      </c>
      <c r="E4512" s="133" t="s">
        <v>5907</v>
      </c>
      <c r="F4512" s="133" t="s">
        <v>5908</v>
      </c>
      <c r="G4512" s="133">
        <v>91</v>
      </c>
      <c r="H4512" s="133">
        <v>90</v>
      </c>
      <c r="I4512" s="20"/>
      <c r="J4512" s="20"/>
      <c r="K4512" s="20"/>
      <c r="L4512" s="20"/>
      <c r="M4512" s="20"/>
      <c r="N4512" s="20"/>
    </row>
    <row r="4513" spans="1:14" x14ac:dyDescent="0.35">
      <c r="A4513" s="214" t="s">
        <v>3597</v>
      </c>
      <c r="B4513" s="214">
        <v>143288</v>
      </c>
      <c r="C4513" s="133" t="s">
        <v>3667</v>
      </c>
      <c r="D4513" s="133" t="s">
        <v>5904</v>
      </c>
      <c r="E4513" s="133" t="s">
        <v>5907</v>
      </c>
      <c r="F4513" s="133" t="s">
        <v>5917</v>
      </c>
      <c r="G4513" s="133">
        <v>94</v>
      </c>
      <c r="H4513" s="133">
        <v>104</v>
      </c>
      <c r="I4513" s="20"/>
      <c r="J4513" s="20"/>
      <c r="K4513" s="20"/>
      <c r="L4513" s="20"/>
      <c r="M4513" s="20"/>
      <c r="N4513" s="20"/>
    </row>
    <row r="4514" spans="1:14" x14ac:dyDescent="0.35">
      <c r="A4514" s="214" t="s">
        <v>3597</v>
      </c>
      <c r="B4514" s="214">
        <v>144929</v>
      </c>
      <c r="C4514" s="133" t="s">
        <v>3668</v>
      </c>
      <c r="D4514" s="133" t="s">
        <v>5904</v>
      </c>
      <c r="E4514" s="133" t="s">
        <v>5907</v>
      </c>
      <c r="F4514" s="133" t="s">
        <v>5917</v>
      </c>
      <c r="G4514" s="133">
        <v>43</v>
      </c>
      <c r="H4514" s="133">
        <v>67</v>
      </c>
      <c r="I4514" s="20"/>
      <c r="J4514" s="20"/>
      <c r="K4514" s="20"/>
      <c r="L4514" s="20"/>
      <c r="M4514" s="20"/>
      <c r="N4514" s="20"/>
    </row>
    <row r="4515" spans="1:14" x14ac:dyDescent="0.35">
      <c r="A4515" s="214" t="s">
        <v>3597</v>
      </c>
      <c r="B4515" s="214">
        <v>144976</v>
      </c>
      <c r="C4515" s="133" t="s">
        <v>6256</v>
      </c>
      <c r="D4515" s="133" t="s">
        <v>5904</v>
      </c>
      <c r="E4515" s="133" t="s">
        <v>5907</v>
      </c>
      <c r="F4515" s="133" t="s">
        <v>5908</v>
      </c>
      <c r="G4515" s="133">
        <v>53</v>
      </c>
      <c r="H4515" s="133">
        <v>64</v>
      </c>
      <c r="I4515" s="20"/>
      <c r="J4515" s="20"/>
      <c r="K4515" s="20"/>
      <c r="L4515" s="20"/>
      <c r="M4515" s="20"/>
      <c r="N4515" s="20"/>
    </row>
    <row r="4516" spans="1:14" x14ac:dyDescent="0.35">
      <c r="A4516" s="214" t="s">
        <v>3597</v>
      </c>
      <c r="B4516" s="214">
        <v>145090</v>
      </c>
      <c r="C4516" s="133" t="s">
        <v>3669</v>
      </c>
      <c r="D4516" s="133" t="s">
        <v>5904</v>
      </c>
      <c r="E4516" s="133" t="s">
        <v>5907</v>
      </c>
      <c r="F4516" s="133" t="s">
        <v>5917</v>
      </c>
      <c r="G4516" s="133">
        <v>96</v>
      </c>
      <c r="H4516" s="133">
        <v>125</v>
      </c>
      <c r="I4516" s="20"/>
      <c r="J4516" s="20"/>
      <c r="K4516" s="20"/>
      <c r="L4516" s="20"/>
      <c r="M4516" s="20"/>
      <c r="N4516" s="20"/>
    </row>
    <row r="4517" spans="1:14" x14ac:dyDescent="0.35">
      <c r="A4517" s="214" t="s">
        <v>3597</v>
      </c>
      <c r="B4517" s="214">
        <v>145241</v>
      </c>
      <c r="C4517" s="133" t="s">
        <v>6257</v>
      </c>
      <c r="D4517" s="133" t="s">
        <v>5904</v>
      </c>
      <c r="E4517" s="133" t="s">
        <v>5902</v>
      </c>
      <c r="F4517" s="133" t="s">
        <v>5914</v>
      </c>
      <c r="G4517" s="133">
        <v>0</v>
      </c>
      <c r="H4517" s="133">
        <v>0</v>
      </c>
      <c r="I4517" s="20"/>
      <c r="J4517" s="20"/>
      <c r="K4517" s="20"/>
      <c r="L4517" s="20"/>
      <c r="M4517" s="20"/>
      <c r="N4517" s="20"/>
    </row>
    <row r="4518" spans="1:14" x14ac:dyDescent="0.35">
      <c r="A4518" s="214" t="s">
        <v>3597</v>
      </c>
      <c r="B4518" s="214">
        <v>145777</v>
      </c>
      <c r="C4518" s="133" t="s">
        <v>3613</v>
      </c>
      <c r="D4518" s="133" t="s">
        <v>5904</v>
      </c>
      <c r="E4518" s="133" t="s">
        <v>5907</v>
      </c>
      <c r="F4518" s="133" t="s">
        <v>5917</v>
      </c>
      <c r="G4518" s="133">
        <v>128</v>
      </c>
      <c r="H4518" s="133">
        <v>133</v>
      </c>
      <c r="I4518" s="20"/>
      <c r="J4518" s="20"/>
      <c r="K4518" s="20"/>
      <c r="L4518" s="20"/>
      <c r="M4518" s="20"/>
      <c r="N4518" s="20"/>
    </row>
    <row r="4519" spans="1:14" x14ac:dyDescent="0.35">
      <c r="A4519" s="214" t="s">
        <v>3597</v>
      </c>
      <c r="B4519" s="214">
        <v>145819</v>
      </c>
      <c r="C4519" s="133" t="s">
        <v>3615</v>
      </c>
      <c r="D4519" s="133" t="s">
        <v>5904</v>
      </c>
      <c r="E4519" s="133" t="s">
        <v>5907</v>
      </c>
      <c r="F4519" s="133" t="s">
        <v>5917</v>
      </c>
      <c r="G4519" s="133">
        <v>79</v>
      </c>
      <c r="H4519" s="133">
        <v>77</v>
      </c>
      <c r="I4519" s="20"/>
      <c r="J4519" s="20"/>
      <c r="K4519" s="20"/>
      <c r="L4519" s="20"/>
      <c r="M4519" s="20"/>
      <c r="N4519" s="20"/>
    </row>
    <row r="4520" spans="1:14" x14ac:dyDescent="0.35">
      <c r="A4520" s="214" t="s">
        <v>3597</v>
      </c>
      <c r="B4520" s="214">
        <v>146769</v>
      </c>
      <c r="C4520" s="133" t="s">
        <v>3607</v>
      </c>
      <c r="D4520" s="133" t="s">
        <v>5904</v>
      </c>
      <c r="E4520" s="133" t="s">
        <v>5907</v>
      </c>
      <c r="F4520" s="133" t="s">
        <v>5908</v>
      </c>
      <c r="G4520" s="133">
        <v>109</v>
      </c>
      <c r="H4520" s="133">
        <v>101</v>
      </c>
      <c r="I4520" s="20"/>
      <c r="J4520" s="20"/>
      <c r="K4520" s="20"/>
      <c r="L4520" s="20"/>
      <c r="M4520" s="20"/>
      <c r="N4520" s="20"/>
    </row>
    <row r="4521" spans="1:14" x14ac:dyDescent="0.35">
      <c r="A4521" s="214" t="s">
        <v>3597</v>
      </c>
      <c r="B4521" s="214">
        <v>146819</v>
      </c>
      <c r="C4521" s="133" t="s">
        <v>3606</v>
      </c>
      <c r="D4521" s="133" t="s">
        <v>5904</v>
      </c>
      <c r="E4521" s="133" t="s">
        <v>5907</v>
      </c>
      <c r="F4521" s="133" t="s">
        <v>5908</v>
      </c>
      <c r="G4521" s="133">
        <v>63</v>
      </c>
      <c r="H4521" s="133">
        <v>76</v>
      </c>
      <c r="I4521" s="20"/>
      <c r="J4521" s="20"/>
      <c r="K4521" s="20"/>
      <c r="L4521" s="20"/>
      <c r="M4521" s="20"/>
      <c r="N4521" s="20"/>
    </row>
    <row r="4522" spans="1:14" x14ac:dyDescent="0.35">
      <c r="A4522" s="214" t="s">
        <v>3597</v>
      </c>
      <c r="B4522" s="214">
        <v>146969</v>
      </c>
      <c r="C4522" s="133" t="s">
        <v>3608</v>
      </c>
      <c r="D4522" s="133" t="s">
        <v>5904</v>
      </c>
      <c r="E4522" s="133" t="s">
        <v>5907</v>
      </c>
      <c r="F4522" s="133" t="s">
        <v>5908</v>
      </c>
      <c r="G4522" s="133">
        <v>85</v>
      </c>
      <c r="H4522" s="133">
        <v>97</v>
      </c>
      <c r="I4522" s="20"/>
      <c r="J4522" s="20"/>
      <c r="K4522" s="20"/>
      <c r="L4522" s="20"/>
      <c r="M4522" s="20"/>
      <c r="N4522" s="20"/>
    </row>
    <row r="4523" spans="1:14" x14ac:dyDescent="0.35">
      <c r="A4523" s="214" t="s">
        <v>3597</v>
      </c>
      <c r="B4523" s="214">
        <v>147161</v>
      </c>
      <c r="C4523" s="133" t="s">
        <v>6666</v>
      </c>
      <c r="D4523" s="133" t="s">
        <v>5904</v>
      </c>
      <c r="E4523" s="133" t="s">
        <v>5902</v>
      </c>
      <c r="F4523" s="133" t="s">
        <v>5903</v>
      </c>
      <c r="G4523" s="133">
        <v>0</v>
      </c>
      <c r="H4523" s="133">
        <v>0</v>
      </c>
      <c r="I4523" s="20"/>
      <c r="J4523" s="20"/>
      <c r="K4523" s="20"/>
      <c r="L4523" s="20"/>
      <c r="M4523" s="20"/>
      <c r="N4523" s="20"/>
    </row>
    <row r="4524" spans="1:14" x14ac:dyDescent="0.35">
      <c r="A4524" s="214" t="s">
        <v>3597</v>
      </c>
      <c r="B4524" s="214">
        <v>147212</v>
      </c>
      <c r="C4524" s="133" t="s">
        <v>6667</v>
      </c>
      <c r="D4524" s="133" t="s">
        <v>5904</v>
      </c>
      <c r="E4524" s="133" t="s">
        <v>5907</v>
      </c>
      <c r="F4524" s="133" t="s">
        <v>5917</v>
      </c>
      <c r="G4524" s="133">
        <v>66</v>
      </c>
      <c r="H4524" s="133">
        <v>53</v>
      </c>
      <c r="I4524" s="20"/>
      <c r="J4524" s="20"/>
      <c r="K4524" s="20"/>
      <c r="L4524" s="20"/>
      <c r="M4524" s="20"/>
      <c r="N4524" s="20"/>
    </row>
    <row r="4525" spans="1:14" x14ac:dyDescent="0.35">
      <c r="A4525" s="214" t="s">
        <v>3597</v>
      </c>
      <c r="B4525" s="214">
        <v>147213</v>
      </c>
      <c r="C4525" s="133" t="s">
        <v>6669</v>
      </c>
      <c r="D4525" s="133" t="s">
        <v>5904</v>
      </c>
      <c r="E4525" s="133" t="s">
        <v>5907</v>
      </c>
      <c r="F4525" s="133" t="s">
        <v>5917</v>
      </c>
      <c r="G4525" s="133">
        <v>57</v>
      </c>
      <c r="H4525" s="133">
        <v>64</v>
      </c>
      <c r="I4525" s="20"/>
      <c r="J4525" s="20"/>
      <c r="K4525" s="20"/>
      <c r="L4525" s="20"/>
      <c r="M4525" s="20"/>
      <c r="N4525" s="20"/>
    </row>
    <row r="4526" spans="1:14" x14ac:dyDescent="0.35">
      <c r="A4526" s="214" t="s">
        <v>3597</v>
      </c>
      <c r="B4526" s="214">
        <v>147298</v>
      </c>
      <c r="C4526" s="133" t="s">
        <v>6668</v>
      </c>
      <c r="D4526" s="133" t="s">
        <v>5904</v>
      </c>
      <c r="E4526" s="133" t="s">
        <v>5902</v>
      </c>
      <c r="F4526" s="133" t="s">
        <v>5914</v>
      </c>
      <c r="G4526" s="133">
        <v>0</v>
      </c>
      <c r="H4526" s="133">
        <v>0</v>
      </c>
      <c r="I4526" s="20"/>
      <c r="J4526" s="20"/>
      <c r="K4526" s="20"/>
      <c r="L4526" s="20"/>
      <c r="M4526" s="20"/>
      <c r="N4526" s="20"/>
    </row>
    <row r="4527" spans="1:14" x14ac:dyDescent="0.35">
      <c r="A4527" s="214" t="s">
        <v>3597</v>
      </c>
      <c r="B4527" s="214">
        <v>147819</v>
      </c>
      <c r="C4527" s="133" t="s">
        <v>3641</v>
      </c>
      <c r="D4527" s="133" t="s">
        <v>5904</v>
      </c>
      <c r="E4527" s="133" t="s">
        <v>5912</v>
      </c>
      <c r="F4527" s="133" t="s">
        <v>5920</v>
      </c>
      <c r="G4527" s="133">
        <v>13</v>
      </c>
      <c r="H4527" s="133">
        <v>14</v>
      </c>
      <c r="I4527" s="20"/>
      <c r="J4527" s="20"/>
      <c r="K4527" s="20"/>
      <c r="L4527" s="20"/>
      <c r="M4527" s="20"/>
      <c r="N4527" s="20"/>
    </row>
    <row r="4528" spans="1:14" x14ac:dyDescent="0.35">
      <c r="A4528" s="214" t="s">
        <v>3670</v>
      </c>
      <c r="B4528" s="214">
        <v>122066</v>
      </c>
      <c r="C4528" s="133" t="s">
        <v>3672</v>
      </c>
      <c r="D4528" s="133" t="s">
        <v>5904</v>
      </c>
      <c r="E4528" s="133" t="s">
        <v>5907</v>
      </c>
      <c r="F4528" s="133" t="s">
        <v>5924</v>
      </c>
      <c r="G4528" s="133">
        <v>84</v>
      </c>
      <c r="H4528" s="133">
        <v>119</v>
      </c>
      <c r="I4528" s="20"/>
      <c r="J4528" s="20"/>
      <c r="K4528" s="20"/>
      <c r="L4528" s="20"/>
      <c r="M4528" s="20"/>
      <c r="N4528" s="20"/>
    </row>
    <row r="4529" spans="1:14" x14ac:dyDescent="0.35">
      <c r="A4529" s="214" t="s">
        <v>3670</v>
      </c>
      <c r="B4529" s="214">
        <v>122125</v>
      </c>
      <c r="C4529" s="133" t="s">
        <v>3673</v>
      </c>
      <c r="D4529" s="133" t="s">
        <v>5904</v>
      </c>
      <c r="E4529" s="133" t="s">
        <v>5902</v>
      </c>
      <c r="F4529" s="133" t="s">
        <v>5903</v>
      </c>
      <c r="G4529" s="133">
        <v>0</v>
      </c>
      <c r="H4529" s="133">
        <v>0</v>
      </c>
      <c r="I4529" s="20"/>
      <c r="J4529" s="20"/>
      <c r="K4529" s="20"/>
      <c r="L4529" s="20"/>
      <c r="M4529" s="20"/>
      <c r="N4529" s="20"/>
    </row>
    <row r="4530" spans="1:14" x14ac:dyDescent="0.35">
      <c r="A4530" s="214" t="s">
        <v>3670</v>
      </c>
      <c r="B4530" s="214">
        <v>122126</v>
      </c>
      <c r="C4530" s="133" t="s">
        <v>750</v>
      </c>
      <c r="D4530" s="133" t="s">
        <v>5904</v>
      </c>
      <c r="E4530" s="133" t="s">
        <v>5902</v>
      </c>
      <c r="F4530" s="133" t="s">
        <v>5903</v>
      </c>
      <c r="G4530" s="133">
        <v>0</v>
      </c>
      <c r="H4530" s="133">
        <v>0</v>
      </c>
      <c r="I4530" s="20"/>
      <c r="J4530" s="20"/>
      <c r="K4530" s="20"/>
      <c r="L4530" s="20"/>
      <c r="M4530" s="20"/>
      <c r="N4530" s="20"/>
    </row>
    <row r="4531" spans="1:14" x14ac:dyDescent="0.35">
      <c r="A4531" s="214" t="s">
        <v>3670</v>
      </c>
      <c r="B4531" s="214">
        <v>122127</v>
      </c>
      <c r="C4531" s="133" t="s">
        <v>3674</v>
      </c>
      <c r="D4531" s="133" t="s">
        <v>5904</v>
      </c>
      <c r="E4531" s="133" t="s">
        <v>5902</v>
      </c>
      <c r="F4531" s="133" t="s">
        <v>5903</v>
      </c>
      <c r="G4531" s="133">
        <v>0</v>
      </c>
      <c r="H4531" s="133">
        <v>0</v>
      </c>
      <c r="I4531" s="20"/>
      <c r="J4531" s="20"/>
      <c r="K4531" s="20"/>
      <c r="L4531" s="20"/>
      <c r="M4531" s="20"/>
      <c r="N4531" s="20"/>
    </row>
    <row r="4532" spans="1:14" x14ac:dyDescent="0.35">
      <c r="A4532" s="214" t="s">
        <v>3670</v>
      </c>
      <c r="B4532" s="214">
        <v>122129</v>
      </c>
      <c r="C4532" s="133" t="s">
        <v>3675</v>
      </c>
      <c r="D4532" s="133" t="s">
        <v>5904</v>
      </c>
      <c r="E4532" s="133" t="s">
        <v>5902</v>
      </c>
      <c r="F4532" s="133" t="s">
        <v>5903</v>
      </c>
      <c r="G4532" s="133">
        <v>0</v>
      </c>
      <c r="H4532" s="133">
        <v>0</v>
      </c>
      <c r="I4532" s="20"/>
      <c r="J4532" s="20"/>
      <c r="K4532" s="20"/>
      <c r="L4532" s="20"/>
      <c r="M4532" s="20"/>
      <c r="N4532" s="20"/>
    </row>
    <row r="4533" spans="1:14" x14ac:dyDescent="0.35">
      <c r="A4533" s="214" t="s">
        <v>3670</v>
      </c>
      <c r="B4533" s="214">
        <v>122131</v>
      </c>
      <c r="C4533" s="133" t="s">
        <v>3676</v>
      </c>
      <c r="D4533" s="133" t="s">
        <v>5904</v>
      </c>
      <c r="E4533" s="133" t="s">
        <v>5902</v>
      </c>
      <c r="F4533" s="133" t="s">
        <v>5903</v>
      </c>
      <c r="G4533" s="133">
        <v>0</v>
      </c>
      <c r="H4533" s="133">
        <v>0</v>
      </c>
      <c r="I4533" s="20"/>
      <c r="J4533" s="20"/>
      <c r="K4533" s="20"/>
      <c r="L4533" s="20"/>
      <c r="M4533" s="20"/>
      <c r="N4533" s="20"/>
    </row>
    <row r="4534" spans="1:14" x14ac:dyDescent="0.35">
      <c r="A4534" s="214" t="s">
        <v>3670</v>
      </c>
      <c r="B4534" s="214">
        <v>122133</v>
      </c>
      <c r="C4534" s="133" t="s">
        <v>3677</v>
      </c>
      <c r="D4534" s="133" t="s">
        <v>5904</v>
      </c>
      <c r="E4534" s="133" t="s">
        <v>5902</v>
      </c>
      <c r="F4534" s="133" t="s">
        <v>5903</v>
      </c>
      <c r="G4534" s="133">
        <v>0</v>
      </c>
      <c r="H4534" s="133">
        <v>0</v>
      </c>
      <c r="I4534" s="20"/>
      <c r="J4534" s="20"/>
      <c r="K4534" s="20"/>
      <c r="L4534" s="20"/>
      <c r="M4534" s="20"/>
      <c r="N4534" s="20"/>
    </row>
    <row r="4535" spans="1:14" x14ac:dyDescent="0.35">
      <c r="A4535" s="214" t="s">
        <v>3670</v>
      </c>
      <c r="B4535" s="214">
        <v>122136</v>
      </c>
      <c r="C4535" s="133" t="s">
        <v>3678</v>
      </c>
      <c r="D4535" s="133" t="s">
        <v>5904</v>
      </c>
      <c r="E4535" s="133" t="s">
        <v>5902</v>
      </c>
      <c r="F4535" s="133" t="s">
        <v>5914</v>
      </c>
      <c r="G4535" s="133">
        <v>0</v>
      </c>
      <c r="H4535" s="133">
        <v>0</v>
      </c>
      <c r="I4535" s="20"/>
      <c r="J4535" s="20"/>
      <c r="K4535" s="20"/>
      <c r="L4535" s="20"/>
      <c r="M4535" s="20"/>
      <c r="N4535" s="20"/>
    </row>
    <row r="4536" spans="1:14" x14ac:dyDescent="0.35">
      <c r="A4536" s="214" t="s">
        <v>3670</v>
      </c>
      <c r="B4536" s="214">
        <v>122137</v>
      </c>
      <c r="C4536" s="133" t="s">
        <v>3679</v>
      </c>
      <c r="D4536" s="133" t="s">
        <v>5904</v>
      </c>
      <c r="E4536" s="133" t="s">
        <v>5902</v>
      </c>
      <c r="F4536" s="133" t="s">
        <v>5903</v>
      </c>
      <c r="G4536" s="133">
        <v>0</v>
      </c>
      <c r="H4536" s="133">
        <v>0</v>
      </c>
      <c r="I4536" s="20"/>
      <c r="J4536" s="20"/>
      <c r="K4536" s="20"/>
      <c r="L4536" s="20"/>
      <c r="M4536" s="20"/>
      <c r="N4536" s="20"/>
    </row>
    <row r="4537" spans="1:14" x14ac:dyDescent="0.35">
      <c r="A4537" s="214" t="s">
        <v>3670</v>
      </c>
      <c r="B4537" s="214">
        <v>122138</v>
      </c>
      <c r="C4537" s="133" t="s">
        <v>3680</v>
      </c>
      <c r="D4537" s="133" t="s">
        <v>5904</v>
      </c>
      <c r="E4537" s="133" t="s">
        <v>5902</v>
      </c>
      <c r="F4537" s="133" t="s">
        <v>5903</v>
      </c>
      <c r="G4537" s="133">
        <v>0</v>
      </c>
      <c r="H4537" s="133">
        <v>0</v>
      </c>
      <c r="I4537" s="20"/>
      <c r="J4537" s="20"/>
      <c r="K4537" s="20"/>
      <c r="L4537" s="20"/>
      <c r="M4537" s="20"/>
      <c r="N4537" s="20"/>
    </row>
    <row r="4538" spans="1:14" x14ac:dyDescent="0.35">
      <c r="A4538" s="214" t="s">
        <v>3670</v>
      </c>
      <c r="B4538" s="214">
        <v>122139</v>
      </c>
      <c r="C4538" s="133" t="s">
        <v>3681</v>
      </c>
      <c r="D4538" s="133" t="s">
        <v>5904</v>
      </c>
      <c r="E4538" s="133" t="s">
        <v>5902</v>
      </c>
      <c r="F4538" s="133" t="s">
        <v>5903</v>
      </c>
      <c r="G4538" s="133">
        <v>0</v>
      </c>
      <c r="H4538" s="133">
        <v>0</v>
      </c>
      <c r="I4538" s="20"/>
      <c r="J4538" s="20"/>
      <c r="K4538" s="20"/>
      <c r="L4538" s="20"/>
      <c r="M4538" s="20"/>
      <c r="N4538" s="20"/>
    </row>
    <row r="4539" spans="1:14" x14ac:dyDescent="0.35">
      <c r="A4539" s="214" t="s">
        <v>3670</v>
      </c>
      <c r="B4539" s="214">
        <v>122141</v>
      </c>
      <c r="C4539" s="133" t="s">
        <v>3682</v>
      </c>
      <c r="D4539" s="133" t="s">
        <v>5904</v>
      </c>
      <c r="E4539" s="133" t="s">
        <v>5902</v>
      </c>
      <c r="F4539" s="133" t="s">
        <v>5903</v>
      </c>
      <c r="G4539" s="133">
        <v>0</v>
      </c>
      <c r="H4539" s="133">
        <v>0</v>
      </c>
      <c r="I4539" s="20"/>
      <c r="J4539" s="20"/>
      <c r="K4539" s="20"/>
      <c r="L4539" s="20"/>
      <c r="M4539" s="20"/>
      <c r="N4539" s="20"/>
    </row>
    <row r="4540" spans="1:14" x14ac:dyDescent="0.35">
      <c r="A4540" s="214" t="s">
        <v>3670</v>
      </c>
      <c r="B4540" s="214">
        <v>122144</v>
      </c>
      <c r="C4540" s="133" t="s">
        <v>3683</v>
      </c>
      <c r="D4540" s="133" t="s">
        <v>5901</v>
      </c>
      <c r="E4540" s="133" t="s">
        <v>5902</v>
      </c>
      <c r="F4540" s="133" t="s">
        <v>5903</v>
      </c>
      <c r="G4540" s="133">
        <v>0</v>
      </c>
      <c r="H4540" s="133">
        <v>0</v>
      </c>
      <c r="I4540" s="20"/>
      <c r="J4540" s="20"/>
      <c r="K4540" s="20"/>
      <c r="L4540" s="20"/>
      <c r="M4540" s="20"/>
      <c r="N4540" s="20"/>
    </row>
    <row r="4541" spans="1:14" x14ac:dyDescent="0.35">
      <c r="A4541" s="214" t="s">
        <v>3670</v>
      </c>
      <c r="B4541" s="214">
        <v>122149</v>
      </c>
      <c r="C4541" s="133" t="s">
        <v>3684</v>
      </c>
      <c r="D4541" s="133" t="s">
        <v>5904</v>
      </c>
      <c r="E4541" s="133" t="s">
        <v>5902</v>
      </c>
      <c r="F4541" s="133" t="s">
        <v>5903</v>
      </c>
      <c r="G4541" s="133">
        <v>0</v>
      </c>
      <c r="H4541" s="133">
        <v>0</v>
      </c>
      <c r="I4541" s="20"/>
      <c r="J4541" s="20"/>
      <c r="K4541" s="20"/>
      <c r="L4541" s="20"/>
      <c r="M4541" s="20"/>
      <c r="N4541" s="20"/>
    </row>
    <row r="4542" spans="1:14" x14ac:dyDescent="0.35">
      <c r="A4542" s="214" t="s">
        <v>3670</v>
      </c>
      <c r="B4542" s="214">
        <v>122150</v>
      </c>
      <c r="C4542" s="133" t="s">
        <v>3685</v>
      </c>
      <c r="D4542" s="133" t="s">
        <v>5904</v>
      </c>
      <c r="E4542" s="133" t="s">
        <v>5902</v>
      </c>
      <c r="F4542" s="133" t="s">
        <v>5914</v>
      </c>
      <c r="G4542" s="133">
        <v>0</v>
      </c>
      <c r="H4542" s="133">
        <v>0</v>
      </c>
      <c r="I4542" s="20"/>
      <c r="J4542" s="20"/>
      <c r="K4542" s="20"/>
      <c r="L4542" s="20"/>
      <c r="M4542" s="20"/>
      <c r="N4542" s="20"/>
    </row>
    <row r="4543" spans="1:14" x14ac:dyDescent="0.35">
      <c r="A4543" s="214" t="s">
        <v>3670</v>
      </c>
      <c r="B4543" s="214">
        <v>122151</v>
      </c>
      <c r="C4543" s="133" t="s">
        <v>3686</v>
      </c>
      <c r="D4543" s="133" t="s">
        <v>5904</v>
      </c>
      <c r="E4543" s="133" t="s">
        <v>5902</v>
      </c>
      <c r="F4543" s="133" t="s">
        <v>5903</v>
      </c>
      <c r="G4543" s="133">
        <v>0</v>
      </c>
      <c r="H4543" s="133">
        <v>0</v>
      </c>
      <c r="I4543" s="20"/>
      <c r="J4543" s="20"/>
      <c r="K4543" s="20"/>
      <c r="L4543" s="20"/>
      <c r="M4543" s="20"/>
      <c r="N4543" s="20"/>
    </row>
    <row r="4544" spans="1:14" x14ac:dyDescent="0.35">
      <c r="A4544" s="214" t="s">
        <v>3670</v>
      </c>
      <c r="B4544" s="214">
        <v>122160</v>
      </c>
      <c r="C4544" s="133" t="s">
        <v>3687</v>
      </c>
      <c r="D4544" s="133" t="s">
        <v>5904</v>
      </c>
      <c r="E4544" s="133" t="s">
        <v>5912</v>
      </c>
      <c r="F4544" s="133" t="s">
        <v>5915</v>
      </c>
      <c r="G4544" s="133">
        <v>0</v>
      </c>
      <c r="H4544" s="133">
        <v>0</v>
      </c>
      <c r="I4544" s="20"/>
      <c r="J4544" s="20"/>
      <c r="K4544" s="20"/>
      <c r="L4544" s="20"/>
      <c r="M4544" s="20"/>
      <c r="N4544" s="20"/>
    </row>
    <row r="4545" spans="1:14" x14ac:dyDescent="0.35">
      <c r="A4545" s="214" t="s">
        <v>3670</v>
      </c>
      <c r="B4545" s="214">
        <v>122162</v>
      </c>
      <c r="C4545" s="133" t="s">
        <v>3688</v>
      </c>
      <c r="D4545" s="133" t="s">
        <v>5904</v>
      </c>
      <c r="E4545" s="133" t="s">
        <v>5912</v>
      </c>
      <c r="F4545" s="133" t="s">
        <v>5915</v>
      </c>
      <c r="G4545" s="133">
        <v>2</v>
      </c>
      <c r="H4545" s="133">
        <v>15</v>
      </c>
      <c r="I4545" s="20"/>
      <c r="J4545" s="20"/>
      <c r="K4545" s="20"/>
      <c r="L4545" s="20"/>
      <c r="M4545" s="20"/>
      <c r="N4545" s="20"/>
    </row>
    <row r="4546" spans="1:14" x14ac:dyDescent="0.35">
      <c r="A4546" s="214" t="s">
        <v>3670</v>
      </c>
      <c r="B4546" s="214">
        <v>122167</v>
      </c>
      <c r="C4546" s="133" t="s">
        <v>3689</v>
      </c>
      <c r="D4546" s="133" t="s">
        <v>5904</v>
      </c>
      <c r="E4546" s="133" t="s">
        <v>5912</v>
      </c>
      <c r="F4546" s="133" t="s">
        <v>5915</v>
      </c>
      <c r="G4546" s="133">
        <v>0</v>
      </c>
      <c r="H4546" s="133">
        <v>0</v>
      </c>
      <c r="I4546" s="20"/>
      <c r="J4546" s="20"/>
      <c r="K4546" s="20"/>
      <c r="L4546" s="20"/>
      <c r="M4546" s="20"/>
      <c r="N4546" s="20"/>
    </row>
    <row r="4547" spans="1:14" x14ac:dyDescent="0.35">
      <c r="A4547" s="214" t="s">
        <v>3670</v>
      </c>
      <c r="B4547" s="214">
        <v>131079</v>
      </c>
      <c r="C4547" s="133" t="s">
        <v>7217</v>
      </c>
      <c r="D4547" s="133" t="s">
        <v>5904</v>
      </c>
      <c r="E4547" s="133" t="s">
        <v>5912</v>
      </c>
      <c r="F4547" s="133" t="s">
        <v>5915</v>
      </c>
      <c r="G4547" s="133">
        <v>0</v>
      </c>
      <c r="H4547" s="133">
        <v>0</v>
      </c>
      <c r="I4547" s="20"/>
      <c r="J4547" s="20"/>
      <c r="K4547" s="20"/>
      <c r="L4547" s="20"/>
      <c r="M4547" s="20"/>
      <c r="N4547" s="20"/>
    </row>
    <row r="4548" spans="1:14" x14ac:dyDescent="0.35">
      <c r="A4548" s="214" t="s">
        <v>3670</v>
      </c>
      <c r="B4548" s="214">
        <v>131802</v>
      </c>
      <c r="C4548" s="133" t="s">
        <v>3690</v>
      </c>
      <c r="D4548" s="133" t="s">
        <v>5904</v>
      </c>
      <c r="E4548" s="133" t="s">
        <v>5902</v>
      </c>
      <c r="F4548" s="133" t="s">
        <v>5914</v>
      </c>
      <c r="G4548" s="133">
        <v>0</v>
      </c>
      <c r="H4548" s="133">
        <v>0</v>
      </c>
      <c r="I4548" s="20"/>
      <c r="J4548" s="20"/>
      <c r="K4548" s="20"/>
      <c r="L4548" s="20"/>
      <c r="M4548" s="20"/>
      <c r="N4548" s="20"/>
    </row>
    <row r="4549" spans="1:14" x14ac:dyDescent="0.35">
      <c r="A4549" s="214" t="s">
        <v>3670</v>
      </c>
      <c r="B4549" s="214">
        <v>134137</v>
      </c>
      <c r="C4549" s="133" t="s">
        <v>6671</v>
      </c>
      <c r="D4549" s="133" t="s">
        <v>5904</v>
      </c>
      <c r="E4549" s="133" t="s">
        <v>5902</v>
      </c>
      <c r="F4549" s="133" t="s">
        <v>5914</v>
      </c>
      <c r="G4549" s="133">
        <v>0</v>
      </c>
      <c r="H4549" s="133">
        <v>0</v>
      </c>
      <c r="I4549" s="20"/>
      <c r="J4549" s="20"/>
      <c r="K4549" s="20"/>
      <c r="L4549" s="20"/>
      <c r="M4549" s="20"/>
      <c r="N4549" s="20"/>
    </row>
    <row r="4550" spans="1:14" x14ac:dyDescent="0.35">
      <c r="A4550" s="214" t="s">
        <v>3670</v>
      </c>
      <c r="B4550" s="214">
        <v>134814</v>
      </c>
      <c r="C4550" s="133" t="s">
        <v>3692</v>
      </c>
      <c r="D4550" s="133" t="s">
        <v>5904</v>
      </c>
      <c r="E4550" s="133" t="s">
        <v>5907</v>
      </c>
      <c r="F4550" s="133" t="s">
        <v>5908</v>
      </c>
      <c r="G4550" s="133">
        <v>143</v>
      </c>
      <c r="H4550" s="133">
        <v>156</v>
      </c>
      <c r="I4550" s="20"/>
      <c r="J4550" s="20"/>
      <c r="K4550" s="20"/>
      <c r="L4550" s="20"/>
      <c r="M4550" s="20"/>
      <c r="N4550" s="20"/>
    </row>
    <row r="4551" spans="1:14" x14ac:dyDescent="0.35">
      <c r="A4551" s="214" t="s">
        <v>3670</v>
      </c>
      <c r="B4551" s="214">
        <v>135306</v>
      </c>
      <c r="C4551" s="133" t="s">
        <v>3693</v>
      </c>
      <c r="D4551" s="133" t="s">
        <v>5904</v>
      </c>
      <c r="E4551" s="133" t="s">
        <v>5907</v>
      </c>
      <c r="F4551" s="133" t="s">
        <v>5908</v>
      </c>
      <c r="G4551" s="133">
        <v>106</v>
      </c>
      <c r="H4551" s="133">
        <v>98</v>
      </c>
      <c r="I4551" s="20"/>
      <c r="J4551" s="20"/>
      <c r="K4551" s="20"/>
      <c r="L4551" s="20"/>
      <c r="M4551" s="20"/>
      <c r="N4551" s="20"/>
    </row>
    <row r="4552" spans="1:14" x14ac:dyDescent="0.35">
      <c r="A4552" s="214" t="s">
        <v>3670</v>
      </c>
      <c r="B4552" s="214">
        <v>135317</v>
      </c>
      <c r="C4552" s="133" t="s">
        <v>3694</v>
      </c>
      <c r="D4552" s="133" t="s">
        <v>5904</v>
      </c>
      <c r="E4552" s="133" t="s">
        <v>5907</v>
      </c>
      <c r="F4552" s="133" t="s">
        <v>5908</v>
      </c>
      <c r="G4552" s="133">
        <v>92</v>
      </c>
      <c r="H4552" s="133">
        <v>94</v>
      </c>
      <c r="I4552" s="20"/>
      <c r="J4552" s="20"/>
      <c r="K4552" s="20"/>
      <c r="L4552" s="20"/>
      <c r="M4552" s="20"/>
      <c r="N4552" s="20"/>
    </row>
    <row r="4553" spans="1:14" x14ac:dyDescent="0.35">
      <c r="A4553" s="214" t="s">
        <v>3670</v>
      </c>
      <c r="B4553" s="214">
        <v>135754</v>
      </c>
      <c r="C4553" s="133" t="s">
        <v>3695</v>
      </c>
      <c r="D4553" s="133" t="s">
        <v>5904</v>
      </c>
      <c r="E4553" s="133" t="s">
        <v>5902</v>
      </c>
      <c r="F4553" s="133" t="s">
        <v>5914</v>
      </c>
      <c r="G4553" s="133">
        <v>0</v>
      </c>
      <c r="H4553" s="133">
        <v>0</v>
      </c>
      <c r="I4553" s="20"/>
      <c r="J4553" s="20"/>
      <c r="K4553" s="20"/>
      <c r="L4553" s="20"/>
      <c r="M4553" s="20"/>
      <c r="N4553" s="20"/>
    </row>
    <row r="4554" spans="1:14" x14ac:dyDescent="0.35">
      <c r="A4554" s="214" t="s">
        <v>3670</v>
      </c>
      <c r="B4554" s="214">
        <v>135785</v>
      </c>
      <c r="C4554" s="133" t="s">
        <v>3696</v>
      </c>
      <c r="D4554" s="133" t="s">
        <v>5904</v>
      </c>
      <c r="E4554" s="133" t="s">
        <v>5902</v>
      </c>
      <c r="F4554" s="133" t="s">
        <v>5903</v>
      </c>
      <c r="G4554" s="133">
        <v>0</v>
      </c>
      <c r="H4554" s="133">
        <v>0</v>
      </c>
      <c r="I4554" s="20"/>
      <c r="J4554" s="20"/>
      <c r="K4554" s="20"/>
      <c r="L4554" s="20"/>
      <c r="M4554" s="20"/>
      <c r="N4554" s="20"/>
    </row>
    <row r="4555" spans="1:14" x14ac:dyDescent="0.35">
      <c r="A4555" s="214" t="s">
        <v>3670</v>
      </c>
      <c r="B4555" s="214">
        <v>135799</v>
      </c>
      <c r="C4555" s="133" t="s">
        <v>7218</v>
      </c>
      <c r="D4555" s="133" t="s">
        <v>5904</v>
      </c>
      <c r="E4555" s="133" t="s">
        <v>5902</v>
      </c>
      <c r="F4555" s="133" t="s">
        <v>5903</v>
      </c>
      <c r="G4555" s="133">
        <v>0</v>
      </c>
      <c r="H4555" s="133">
        <v>0</v>
      </c>
      <c r="I4555" s="20"/>
      <c r="J4555" s="20"/>
      <c r="K4555" s="20"/>
      <c r="L4555" s="20"/>
      <c r="M4555" s="20"/>
      <c r="N4555" s="20"/>
    </row>
    <row r="4556" spans="1:14" x14ac:dyDescent="0.35">
      <c r="A4556" s="214" t="s">
        <v>3670</v>
      </c>
      <c r="B4556" s="214">
        <v>135966</v>
      </c>
      <c r="C4556" s="133" t="s">
        <v>3697</v>
      </c>
      <c r="D4556" s="133" t="s">
        <v>5904</v>
      </c>
      <c r="E4556" s="133" t="s">
        <v>5907</v>
      </c>
      <c r="F4556" s="133" t="s">
        <v>5908</v>
      </c>
      <c r="G4556" s="133">
        <v>108</v>
      </c>
      <c r="H4556" s="133">
        <v>135</v>
      </c>
      <c r="I4556" s="20"/>
      <c r="J4556" s="20"/>
      <c r="K4556" s="20"/>
      <c r="L4556" s="20"/>
      <c r="M4556" s="20"/>
      <c r="N4556" s="20"/>
    </row>
    <row r="4557" spans="1:14" x14ac:dyDescent="0.35">
      <c r="A4557" s="214" t="s">
        <v>3670</v>
      </c>
      <c r="B4557" s="214">
        <v>135967</v>
      </c>
      <c r="C4557" s="133" t="s">
        <v>3698</v>
      </c>
      <c r="D4557" s="133" t="s">
        <v>5904</v>
      </c>
      <c r="E4557" s="133" t="s">
        <v>5907</v>
      </c>
      <c r="F4557" s="133" t="s">
        <v>5908</v>
      </c>
      <c r="G4557" s="133">
        <v>91</v>
      </c>
      <c r="H4557" s="133">
        <v>152</v>
      </c>
      <c r="I4557" s="20"/>
      <c r="J4557" s="20"/>
      <c r="K4557" s="20"/>
      <c r="L4557" s="20"/>
      <c r="M4557" s="20"/>
      <c r="N4557" s="20"/>
    </row>
    <row r="4558" spans="1:14" x14ac:dyDescent="0.35">
      <c r="A4558" s="214" t="s">
        <v>3670</v>
      </c>
      <c r="B4558" s="214">
        <v>136201</v>
      </c>
      <c r="C4558" s="133" t="s">
        <v>3699</v>
      </c>
      <c r="D4558" s="133" t="s">
        <v>5904</v>
      </c>
      <c r="E4558" s="133" t="s">
        <v>5907</v>
      </c>
      <c r="F4558" s="133" t="s">
        <v>5908</v>
      </c>
      <c r="G4558" s="133">
        <v>101</v>
      </c>
      <c r="H4558" s="133">
        <v>131</v>
      </c>
      <c r="I4558" s="20"/>
      <c r="J4558" s="20"/>
      <c r="K4558" s="20"/>
      <c r="L4558" s="20"/>
      <c r="M4558" s="20"/>
      <c r="N4558" s="20"/>
    </row>
    <row r="4559" spans="1:14" x14ac:dyDescent="0.35">
      <c r="A4559" s="214" t="s">
        <v>3670</v>
      </c>
      <c r="B4559" s="214">
        <v>136227</v>
      </c>
      <c r="C4559" s="133" t="s">
        <v>7219</v>
      </c>
      <c r="D4559" s="133" t="s">
        <v>5904</v>
      </c>
      <c r="E4559" s="133" t="s">
        <v>5902</v>
      </c>
      <c r="F4559" s="133" t="s">
        <v>5914</v>
      </c>
      <c r="G4559" s="133">
        <v>0</v>
      </c>
      <c r="H4559" s="133">
        <v>0</v>
      </c>
      <c r="I4559" s="20"/>
      <c r="J4559" s="20"/>
      <c r="K4559" s="20"/>
      <c r="L4559" s="20"/>
      <c r="M4559" s="20"/>
      <c r="N4559" s="20"/>
    </row>
    <row r="4560" spans="1:14" x14ac:dyDescent="0.35">
      <c r="A4560" s="214" t="s">
        <v>3670</v>
      </c>
      <c r="B4560" s="214">
        <v>136299</v>
      </c>
      <c r="C4560" s="133" t="s">
        <v>3700</v>
      </c>
      <c r="D4560" s="133" t="s">
        <v>5905</v>
      </c>
      <c r="E4560" s="133" t="s">
        <v>5907</v>
      </c>
      <c r="F4560" s="133" t="s">
        <v>5917</v>
      </c>
      <c r="G4560" s="133">
        <v>0</v>
      </c>
      <c r="H4560" s="133">
        <v>223</v>
      </c>
      <c r="I4560" s="20"/>
      <c r="J4560" s="20"/>
      <c r="K4560" s="20"/>
      <c r="L4560" s="20"/>
      <c r="M4560" s="20"/>
      <c r="N4560" s="20"/>
    </row>
    <row r="4561" spans="1:14" x14ac:dyDescent="0.35">
      <c r="A4561" s="214" t="s">
        <v>3670</v>
      </c>
      <c r="B4561" s="214">
        <v>136488</v>
      </c>
      <c r="C4561" s="133" t="s">
        <v>3701</v>
      </c>
      <c r="D4561" s="133" t="s">
        <v>5904</v>
      </c>
      <c r="E4561" s="133" t="s">
        <v>5907</v>
      </c>
      <c r="F4561" s="133" t="s">
        <v>5917</v>
      </c>
      <c r="G4561" s="133">
        <v>123</v>
      </c>
      <c r="H4561" s="133">
        <v>109</v>
      </c>
      <c r="I4561" s="20"/>
      <c r="J4561" s="20"/>
      <c r="K4561" s="20"/>
      <c r="L4561" s="20"/>
      <c r="M4561" s="20"/>
      <c r="N4561" s="20"/>
    </row>
    <row r="4562" spans="1:14" x14ac:dyDescent="0.35">
      <c r="A4562" s="214" t="s">
        <v>3670</v>
      </c>
      <c r="B4562" s="214">
        <v>136489</v>
      </c>
      <c r="C4562" s="133" t="s">
        <v>3702</v>
      </c>
      <c r="D4562" s="133" t="s">
        <v>5904</v>
      </c>
      <c r="E4562" s="133" t="s">
        <v>5907</v>
      </c>
      <c r="F4562" s="133" t="s">
        <v>5917</v>
      </c>
      <c r="G4562" s="133">
        <v>95</v>
      </c>
      <c r="H4562" s="133">
        <v>126</v>
      </c>
      <c r="I4562" s="20"/>
      <c r="J4562" s="20"/>
      <c r="K4562" s="20"/>
      <c r="L4562" s="20"/>
      <c r="M4562" s="20"/>
      <c r="N4562" s="20"/>
    </row>
    <row r="4563" spans="1:14" x14ac:dyDescent="0.35">
      <c r="A4563" s="214" t="s">
        <v>3670</v>
      </c>
      <c r="B4563" s="214">
        <v>136948</v>
      </c>
      <c r="C4563" s="133" t="s">
        <v>3703</v>
      </c>
      <c r="D4563" s="133" t="s">
        <v>5904</v>
      </c>
      <c r="E4563" s="133" t="s">
        <v>5907</v>
      </c>
      <c r="F4563" s="133" t="s">
        <v>5908</v>
      </c>
      <c r="G4563" s="133">
        <v>129</v>
      </c>
      <c r="H4563" s="133">
        <v>135</v>
      </c>
      <c r="I4563" s="20"/>
      <c r="J4563" s="20"/>
      <c r="K4563" s="20"/>
      <c r="L4563" s="20"/>
      <c r="M4563" s="20"/>
      <c r="N4563" s="20"/>
    </row>
    <row r="4564" spans="1:14" x14ac:dyDescent="0.35">
      <c r="A4564" s="214" t="s">
        <v>3670</v>
      </c>
      <c r="B4564" s="214">
        <v>136976</v>
      </c>
      <c r="C4564" s="133" t="s">
        <v>3704</v>
      </c>
      <c r="D4564" s="133" t="s">
        <v>5901</v>
      </c>
      <c r="E4564" s="133" t="s">
        <v>5907</v>
      </c>
      <c r="F4564" s="133" t="s">
        <v>5917</v>
      </c>
      <c r="G4564" s="133">
        <v>197</v>
      </c>
      <c r="H4564" s="133">
        <v>0</v>
      </c>
      <c r="I4564" s="20"/>
      <c r="J4564" s="20"/>
      <c r="K4564" s="20"/>
      <c r="L4564" s="20"/>
      <c r="M4564" s="20"/>
      <c r="N4564" s="20"/>
    </row>
    <row r="4565" spans="1:14" x14ac:dyDescent="0.35">
      <c r="A4565" s="214" t="s">
        <v>3670</v>
      </c>
      <c r="B4565" s="214">
        <v>137049</v>
      </c>
      <c r="C4565" s="133" t="s">
        <v>3705</v>
      </c>
      <c r="D4565" s="133" t="s">
        <v>5904</v>
      </c>
      <c r="E4565" s="133" t="s">
        <v>5907</v>
      </c>
      <c r="F4565" s="133" t="s">
        <v>5917</v>
      </c>
      <c r="G4565" s="133">
        <v>64</v>
      </c>
      <c r="H4565" s="133">
        <v>104</v>
      </c>
      <c r="I4565" s="20"/>
      <c r="J4565" s="20"/>
      <c r="K4565" s="20"/>
      <c r="L4565" s="20"/>
      <c r="M4565" s="20"/>
      <c r="N4565" s="20"/>
    </row>
    <row r="4566" spans="1:14" x14ac:dyDescent="0.35">
      <c r="A4566" s="214" t="s">
        <v>3670</v>
      </c>
      <c r="B4566" s="214">
        <v>137086</v>
      </c>
      <c r="C4566" s="133" t="s">
        <v>3706</v>
      </c>
      <c r="D4566" s="133" t="s">
        <v>5904</v>
      </c>
      <c r="E4566" s="133" t="s">
        <v>5907</v>
      </c>
      <c r="F4566" s="133" t="s">
        <v>5917</v>
      </c>
      <c r="G4566" s="133">
        <v>112</v>
      </c>
      <c r="H4566" s="133">
        <v>105</v>
      </c>
      <c r="I4566" s="20"/>
      <c r="J4566" s="20"/>
      <c r="K4566" s="20"/>
      <c r="L4566" s="20"/>
      <c r="M4566" s="20"/>
      <c r="N4566" s="20"/>
    </row>
    <row r="4567" spans="1:14" x14ac:dyDescent="0.35">
      <c r="A4567" s="214" t="s">
        <v>3670</v>
      </c>
      <c r="B4567" s="214">
        <v>137087</v>
      </c>
      <c r="C4567" s="133" t="s">
        <v>3707</v>
      </c>
      <c r="D4567" s="133" t="s">
        <v>5904</v>
      </c>
      <c r="E4567" s="133" t="s">
        <v>5907</v>
      </c>
      <c r="F4567" s="133" t="s">
        <v>5917</v>
      </c>
      <c r="G4567" s="133">
        <v>97</v>
      </c>
      <c r="H4567" s="133">
        <v>115</v>
      </c>
      <c r="I4567" s="20"/>
      <c r="J4567" s="20"/>
      <c r="K4567" s="20"/>
      <c r="L4567" s="20"/>
      <c r="M4567" s="20"/>
      <c r="N4567" s="20"/>
    </row>
    <row r="4568" spans="1:14" x14ac:dyDescent="0.35">
      <c r="A4568" s="214" t="s">
        <v>3670</v>
      </c>
      <c r="B4568" s="214">
        <v>137089</v>
      </c>
      <c r="C4568" s="133" t="s">
        <v>3708</v>
      </c>
      <c r="D4568" s="133" t="s">
        <v>5904</v>
      </c>
      <c r="E4568" s="133" t="s">
        <v>5907</v>
      </c>
      <c r="F4568" s="133" t="s">
        <v>5917</v>
      </c>
      <c r="G4568" s="133">
        <v>150</v>
      </c>
      <c r="H4568" s="133">
        <v>127</v>
      </c>
      <c r="I4568" s="20"/>
      <c r="J4568" s="20"/>
      <c r="K4568" s="20"/>
      <c r="L4568" s="20"/>
      <c r="M4568" s="20"/>
      <c r="N4568" s="20"/>
    </row>
    <row r="4569" spans="1:14" x14ac:dyDescent="0.35">
      <c r="A4569" s="214" t="s">
        <v>3670</v>
      </c>
      <c r="B4569" s="214">
        <v>137354</v>
      </c>
      <c r="C4569" s="133" t="s">
        <v>3709</v>
      </c>
      <c r="D4569" s="133" t="s">
        <v>5904</v>
      </c>
      <c r="E4569" s="133" t="s">
        <v>5912</v>
      </c>
      <c r="F4569" s="133" t="s">
        <v>5920</v>
      </c>
      <c r="G4569" s="133">
        <v>14</v>
      </c>
      <c r="H4569" s="133">
        <v>23</v>
      </c>
      <c r="I4569" s="20"/>
      <c r="J4569" s="20"/>
      <c r="K4569" s="20"/>
      <c r="L4569" s="20"/>
      <c r="M4569" s="20"/>
      <c r="N4569" s="20"/>
    </row>
    <row r="4570" spans="1:14" x14ac:dyDescent="0.35">
      <c r="A4570" s="214" t="s">
        <v>3670</v>
      </c>
      <c r="B4570" s="214">
        <v>137613</v>
      </c>
      <c r="C4570" s="133" t="s">
        <v>3710</v>
      </c>
      <c r="D4570" s="133" t="s">
        <v>5904</v>
      </c>
      <c r="E4570" s="133" t="s">
        <v>5907</v>
      </c>
      <c r="F4570" s="133" t="s">
        <v>5917</v>
      </c>
      <c r="G4570" s="133">
        <v>83</v>
      </c>
      <c r="H4570" s="133">
        <v>97</v>
      </c>
      <c r="I4570" s="20"/>
      <c r="J4570" s="20"/>
      <c r="K4570" s="20"/>
      <c r="L4570" s="20"/>
      <c r="M4570" s="20"/>
      <c r="N4570" s="20"/>
    </row>
    <row r="4571" spans="1:14" x14ac:dyDescent="0.35">
      <c r="A4571" s="214" t="s">
        <v>3670</v>
      </c>
      <c r="B4571" s="214">
        <v>137614</v>
      </c>
      <c r="C4571" s="133" t="s">
        <v>3711</v>
      </c>
      <c r="D4571" s="133" t="s">
        <v>5904</v>
      </c>
      <c r="E4571" s="133" t="s">
        <v>5907</v>
      </c>
      <c r="F4571" s="133" t="s">
        <v>5917</v>
      </c>
      <c r="G4571" s="133">
        <v>107</v>
      </c>
      <c r="H4571" s="133">
        <v>132</v>
      </c>
      <c r="I4571" s="20"/>
      <c r="J4571" s="20"/>
      <c r="K4571" s="20"/>
      <c r="L4571" s="20"/>
      <c r="M4571" s="20"/>
      <c r="N4571" s="20"/>
    </row>
    <row r="4572" spans="1:14" x14ac:dyDescent="0.35">
      <c r="A4572" s="214" t="s">
        <v>3670</v>
      </c>
      <c r="B4572" s="214">
        <v>137875</v>
      </c>
      <c r="C4572" s="133" t="s">
        <v>7220</v>
      </c>
      <c r="D4572" s="133" t="s">
        <v>5904</v>
      </c>
      <c r="E4572" s="133" t="s">
        <v>5912</v>
      </c>
      <c r="F4572" s="133" t="s">
        <v>5920</v>
      </c>
      <c r="G4572" s="133">
        <v>1</v>
      </c>
      <c r="H4572" s="133">
        <v>0</v>
      </c>
      <c r="I4572" s="20"/>
      <c r="J4572" s="20"/>
      <c r="K4572" s="20"/>
      <c r="L4572" s="20"/>
      <c r="M4572" s="20"/>
      <c r="N4572" s="20"/>
    </row>
    <row r="4573" spans="1:14" x14ac:dyDescent="0.35">
      <c r="A4573" s="214" t="s">
        <v>3670</v>
      </c>
      <c r="B4573" s="214">
        <v>137878</v>
      </c>
      <c r="C4573" s="133" t="s">
        <v>3712</v>
      </c>
      <c r="D4573" s="133" t="s">
        <v>5904</v>
      </c>
      <c r="E4573" s="133" t="s">
        <v>5907</v>
      </c>
      <c r="F4573" s="133" t="s">
        <v>5917</v>
      </c>
      <c r="G4573" s="133">
        <v>99</v>
      </c>
      <c r="H4573" s="133">
        <v>86</v>
      </c>
      <c r="I4573" s="20"/>
      <c r="J4573" s="20"/>
      <c r="K4573" s="20"/>
      <c r="L4573" s="20"/>
      <c r="M4573" s="20"/>
      <c r="N4573" s="20"/>
    </row>
    <row r="4574" spans="1:14" x14ac:dyDescent="0.35">
      <c r="A4574" s="214" t="s">
        <v>3670</v>
      </c>
      <c r="B4574" s="214">
        <v>137912</v>
      </c>
      <c r="C4574" s="133" t="s">
        <v>3713</v>
      </c>
      <c r="D4574" s="133" t="s">
        <v>5904</v>
      </c>
      <c r="E4574" s="133" t="s">
        <v>5907</v>
      </c>
      <c r="F4574" s="133" t="s">
        <v>5917</v>
      </c>
      <c r="G4574" s="133">
        <v>120</v>
      </c>
      <c r="H4574" s="133">
        <v>120</v>
      </c>
      <c r="I4574" s="20"/>
      <c r="J4574" s="20"/>
      <c r="K4574" s="20"/>
      <c r="L4574" s="20"/>
      <c r="M4574" s="20"/>
      <c r="N4574" s="20"/>
    </row>
    <row r="4575" spans="1:14" x14ac:dyDescent="0.35">
      <c r="A4575" s="214" t="s">
        <v>3670</v>
      </c>
      <c r="B4575" s="214">
        <v>138030</v>
      </c>
      <c r="C4575" s="133" t="s">
        <v>3714</v>
      </c>
      <c r="D4575" s="133" t="s">
        <v>5904</v>
      </c>
      <c r="E4575" s="133" t="s">
        <v>5907</v>
      </c>
      <c r="F4575" s="133" t="s">
        <v>5917</v>
      </c>
      <c r="G4575" s="133">
        <v>71</v>
      </c>
      <c r="H4575" s="133">
        <v>100</v>
      </c>
      <c r="I4575" s="20"/>
      <c r="J4575" s="20"/>
      <c r="K4575" s="20"/>
      <c r="L4575" s="20"/>
      <c r="M4575" s="20"/>
      <c r="N4575" s="20"/>
    </row>
    <row r="4576" spans="1:14" x14ac:dyDescent="0.35">
      <c r="A4576" s="214" t="s">
        <v>3670</v>
      </c>
      <c r="B4576" s="214">
        <v>138073</v>
      </c>
      <c r="C4576" s="133" t="s">
        <v>3715</v>
      </c>
      <c r="D4576" s="133" t="s">
        <v>5904</v>
      </c>
      <c r="E4576" s="133" t="s">
        <v>5907</v>
      </c>
      <c r="F4576" s="133" t="s">
        <v>5908</v>
      </c>
      <c r="G4576" s="133">
        <v>58</v>
      </c>
      <c r="H4576" s="133">
        <v>64</v>
      </c>
      <c r="I4576" s="20"/>
      <c r="J4576" s="20"/>
      <c r="K4576" s="20"/>
      <c r="L4576" s="20"/>
      <c r="M4576" s="20"/>
      <c r="N4576" s="20"/>
    </row>
    <row r="4577" spans="1:14" x14ac:dyDescent="0.35">
      <c r="A4577" s="214" t="s">
        <v>3670</v>
      </c>
      <c r="B4577" s="214">
        <v>138214</v>
      </c>
      <c r="C4577" s="133" t="s">
        <v>3716</v>
      </c>
      <c r="D4577" s="133" t="s">
        <v>5904</v>
      </c>
      <c r="E4577" s="133" t="s">
        <v>5907</v>
      </c>
      <c r="F4577" s="133" t="s">
        <v>5917</v>
      </c>
      <c r="G4577" s="133">
        <v>118</v>
      </c>
      <c r="H4577" s="133">
        <v>152</v>
      </c>
      <c r="I4577" s="20"/>
      <c r="J4577" s="20"/>
      <c r="K4577" s="20"/>
      <c r="L4577" s="20"/>
      <c r="M4577" s="20"/>
      <c r="N4577" s="20"/>
    </row>
    <row r="4578" spans="1:14" x14ac:dyDescent="0.35">
      <c r="A4578" s="214" t="s">
        <v>3670</v>
      </c>
      <c r="B4578" s="214">
        <v>138235</v>
      </c>
      <c r="C4578" s="133" t="s">
        <v>3717</v>
      </c>
      <c r="D4578" s="133" t="s">
        <v>5904</v>
      </c>
      <c r="E4578" s="133" t="s">
        <v>5907</v>
      </c>
      <c r="F4578" s="133" t="s">
        <v>5908</v>
      </c>
      <c r="G4578" s="133">
        <v>130</v>
      </c>
      <c r="H4578" s="133">
        <v>91</v>
      </c>
      <c r="I4578" s="20"/>
      <c r="J4578" s="20"/>
      <c r="K4578" s="20"/>
      <c r="L4578" s="20"/>
      <c r="M4578" s="20"/>
      <c r="N4578" s="20"/>
    </row>
    <row r="4579" spans="1:14" x14ac:dyDescent="0.35">
      <c r="A4579" s="214" t="s">
        <v>3670</v>
      </c>
      <c r="B4579" s="214">
        <v>138254</v>
      </c>
      <c r="C4579" s="133" t="s">
        <v>3718</v>
      </c>
      <c r="D4579" s="133" t="s">
        <v>5904</v>
      </c>
      <c r="E4579" s="133" t="s">
        <v>5907</v>
      </c>
      <c r="F4579" s="133" t="s">
        <v>5916</v>
      </c>
      <c r="G4579" s="133">
        <v>114</v>
      </c>
      <c r="H4579" s="133">
        <v>120</v>
      </c>
      <c r="I4579" s="20"/>
      <c r="J4579" s="20"/>
      <c r="K4579" s="20"/>
      <c r="L4579" s="20"/>
      <c r="M4579" s="20"/>
      <c r="N4579" s="20"/>
    </row>
    <row r="4580" spans="1:14" x14ac:dyDescent="0.35">
      <c r="A4580" s="214" t="s">
        <v>3670</v>
      </c>
      <c r="B4580" s="214">
        <v>138634</v>
      </c>
      <c r="C4580" s="133" t="s">
        <v>3719</v>
      </c>
      <c r="D4580" s="133" t="s">
        <v>5904</v>
      </c>
      <c r="E4580" s="133" t="s">
        <v>5912</v>
      </c>
      <c r="F4580" s="133" t="s">
        <v>5920</v>
      </c>
      <c r="G4580" s="133">
        <v>1</v>
      </c>
      <c r="H4580" s="133">
        <v>16</v>
      </c>
      <c r="I4580" s="20"/>
      <c r="J4580" s="20"/>
      <c r="K4580" s="20"/>
      <c r="L4580" s="20"/>
      <c r="M4580" s="20"/>
      <c r="N4580" s="20"/>
    </row>
    <row r="4581" spans="1:14" x14ac:dyDescent="0.35">
      <c r="A4581" s="214" t="s">
        <v>3670</v>
      </c>
      <c r="B4581" s="214">
        <v>138858</v>
      </c>
      <c r="C4581" s="133" t="s">
        <v>3720</v>
      </c>
      <c r="D4581" s="133" t="s">
        <v>5904</v>
      </c>
      <c r="E4581" s="133" t="s">
        <v>5907</v>
      </c>
      <c r="F4581" s="133" t="s">
        <v>5908</v>
      </c>
      <c r="G4581" s="133">
        <v>149</v>
      </c>
      <c r="H4581" s="133">
        <v>121</v>
      </c>
      <c r="I4581" s="20"/>
      <c r="J4581" s="20"/>
      <c r="K4581" s="20"/>
      <c r="L4581" s="20"/>
      <c r="M4581" s="20"/>
      <c r="N4581" s="20"/>
    </row>
    <row r="4582" spans="1:14" x14ac:dyDescent="0.35">
      <c r="A4582" s="214" t="s">
        <v>3670</v>
      </c>
      <c r="B4582" s="214">
        <v>138932</v>
      </c>
      <c r="C4582" s="133" t="s">
        <v>3721</v>
      </c>
      <c r="D4582" s="133" t="s">
        <v>5904</v>
      </c>
      <c r="E4582" s="133" t="s">
        <v>5907</v>
      </c>
      <c r="F4582" s="133" t="s">
        <v>5917</v>
      </c>
      <c r="G4582" s="133">
        <v>127</v>
      </c>
      <c r="H4582" s="133">
        <v>109</v>
      </c>
      <c r="I4582" s="20"/>
      <c r="J4582" s="20"/>
      <c r="K4582" s="20"/>
      <c r="L4582" s="20"/>
      <c r="M4582" s="20"/>
      <c r="N4582" s="20"/>
    </row>
    <row r="4583" spans="1:14" x14ac:dyDescent="0.35">
      <c r="A4583" s="214" t="s">
        <v>3670</v>
      </c>
      <c r="B4583" s="214">
        <v>138967</v>
      </c>
      <c r="C4583" s="133" t="s">
        <v>3722</v>
      </c>
      <c r="D4583" s="133" t="s">
        <v>5904</v>
      </c>
      <c r="E4583" s="133" t="s">
        <v>5906</v>
      </c>
      <c r="F4583" s="133" t="s">
        <v>5921</v>
      </c>
      <c r="G4583" s="133">
        <v>0</v>
      </c>
      <c r="H4583" s="133">
        <v>0</v>
      </c>
      <c r="I4583" s="20"/>
      <c r="J4583" s="20"/>
      <c r="K4583" s="20"/>
      <c r="L4583" s="20"/>
      <c r="M4583" s="20"/>
      <c r="N4583" s="20"/>
    </row>
    <row r="4584" spans="1:14" x14ac:dyDescent="0.35">
      <c r="A4584" s="214" t="s">
        <v>3670</v>
      </c>
      <c r="B4584" s="214">
        <v>139060</v>
      </c>
      <c r="C4584" s="133" t="s">
        <v>3723</v>
      </c>
      <c r="D4584" s="133" t="s">
        <v>5904</v>
      </c>
      <c r="E4584" s="133" t="s">
        <v>5907</v>
      </c>
      <c r="F4584" s="133" t="s">
        <v>5908</v>
      </c>
      <c r="G4584" s="133">
        <v>58</v>
      </c>
      <c r="H4584" s="133">
        <v>95</v>
      </c>
      <c r="I4584" s="20"/>
      <c r="J4584" s="20"/>
      <c r="K4584" s="20"/>
      <c r="L4584" s="20"/>
      <c r="M4584" s="20"/>
      <c r="N4584" s="20"/>
    </row>
    <row r="4585" spans="1:14" x14ac:dyDescent="0.35">
      <c r="A4585" s="214" t="s">
        <v>3670</v>
      </c>
      <c r="B4585" s="214">
        <v>139158</v>
      </c>
      <c r="C4585" s="133" t="s">
        <v>3724</v>
      </c>
      <c r="D4585" s="133" t="s">
        <v>5904</v>
      </c>
      <c r="E4585" s="133" t="s">
        <v>5907</v>
      </c>
      <c r="F4585" s="133" t="s">
        <v>5917</v>
      </c>
      <c r="G4585" s="133">
        <v>120</v>
      </c>
      <c r="H4585" s="133">
        <v>120</v>
      </c>
      <c r="I4585" s="20"/>
      <c r="J4585" s="20"/>
      <c r="K4585" s="20"/>
      <c r="L4585" s="20"/>
      <c r="M4585" s="20"/>
      <c r="N4585" s="20"/>
    </row>
    <row r="4586" spans="1:14" x14ac:dyDescent="0.35">
      <c r="A4586" s="214" t="s">
        <v>3670</v>
      </c>
      <c r="B4586" s="214">
        <v>139690</v>
      </c>
      <c r="C4586" s="133" t="s">
        <v>3725</v>
      </c>
      <c r="D4586" s="133" t="s">
        <v>5904</v>
      </c>
      <c r="E4586" s="133" t="s">
        <v>5907</v>
      </c>
      <c r="F4586" s="133" t="s">
        <v>5926</v>
      </c>
      <c r="G4586" s="133">
        <v>0</v>
      </c>
      <c r="H4586" s="133">
        <v>0</v>
      </c>
      <c r="I4586" s="20"/>
      <c r="J4586" s="20"/>
      <c r="K4586" s="20"/>
      <c r="L4586" s="20"/>
      <c r="M4586" s="20"/>
      <c r="N4586" s="20"/>
    </row>
    <row r="4587" spans="1:14" x14ac:dyDescent="0.35">
      <c r="A4587" s="214" t="s">
        <v>3670</v>
      </c>
      <c r="B4587" s="214">
        <v>139819</v>
      </c>
      <c r="C4587" s="133" t="s">
        <v>3726</v>
      </c>
      <c r="D4587" s="133" t="s">
        <v>5904</v>
      </c>
      <c r="E4587" s="133" t="s">
        <v>5907</v>
      </c>
      <c r="F4587" s="133" t="s">
        <v>5908</v>
      </c>
      <c r="G4587" s="133">
        <v>107</v>
      </c>
      <c r="H4587" s="133">
        <v>116</v>
      </c>
      <c r="I4587" s="20"/>
      <c r="J4587" s="20"/>
      <c r="K4587" s="20"/>
      <c r="L4587" s="20"/>
      <c r="M4587" s="20"/>
      <c r="N4587" s="20"/>
    </row>
    <row r="4588" spans="1:14" x14ac:dyDescent="0.35">
      <c r="A4588" s="214" t="s">
        <v>3670</v>
      </c>
      <c r="B4588" s="214">
        <v>139957</v>
      </c>
      <c r="C4588" s="133" t="s">
        <v>3727</v>
      </c>
      <c r="D4588" s="133" t="s">
        <v>5904</v>
      </c>
      <c r="E4588" s="133" t="s">
        <v>5907</v>
      </c>
      <c r="F4588" s="133" t="s">
        <v>5908</v>
      </c>
      <c r="G4588" s="133">
        <v>105</v>
      </c>
      <c r="H4588" s="133">
        <v>113</v>
      </c>
      <c r="I4588" s="20"/>
      <c r="J4588" s="20"/>
      <c r="K4588" s="20"/>
      <c r="L4588" s="20"/>
      <c r="M4588" s="20"/>
      <c r="N4588" s="20"/>
    </row>
    <row r="4589" spans="1:14" x14ac:dyDescent="0.35">
      <c r="A4589" s="214" t="s">
        <v>3670</v>
      </c>
      <c r="B4589" s="214">
        <v>139961</v>
      </c>
      <c r="C4589" s="133" t="s">
        <v>3728</v>
      </c>
      <c r="D4589" s="133" t="s">
        <v>5904</v>
      </c>
      <c r="E4589" s="133" t="s">
        <v>5907</v>
      </c>
      <c r="F4589" s="133" t="s">
        <v>5908</v>
      </c>
      <c r="G4589" s="133">
        <v>115</v>
      </c>
      <c r="H4589" s="133">
        <v>139</v>
      </c>
      <c r="I4589" s="20"/>
      <c r="J4589" s="20"/>
      <c r="K4589" s="20"/>
      <c r="L4589" s="20"/>
      <c r="M4589" s="20"/>
      <c r="N4589" s="20"/>
    </row>
    <row r="4590" spans="1:14" x14ac:dyDescent="0.35">
      <c r="A4590" s="214" t="s">
        <v>3670</v>
      </c>
      <c r="B4590" s="214">
        <v>139988</v>
      </c>
      <c r="C4590" s="133" t="s">
        <v>3729</v>
      </c>
      <c r="D4590" s="133" t="s">
        <v>5904</v>
      </c>
      <c r="E4590" s="133" t="s">
        <v>5907</v>
      </c>
      <c r="F4590" s="133" t="s">
        <v>5917</v>
      </c>
      <c r="G4590" s="133">
        <v>70</v>
      </c>
      <c r="H4590" s="133">
        <v>79</v>
      </c>
      <c r="I4590" s="20"/>
      <c r="J4590" s="20"/>
      <c r="K4590" s="20"/>
      <c r="L4590" s="20"/>
      <c r="M4590" s="20"/>
      <c r="N4590" s="20"/>
    </row>
    <row r="4591" spans="1:14" x14ac:dyDescent="0.35">
      <c r="A4591" s="214" t="s">
        <v>3670</v>
      </c>
      <c r="B4591" s="214">
        <v>140277</v>
      </c>
      <c r="C4591" s="133" t="s">
        <v>3730</v>
      </c>
      <c r="D4591" s="133" t="s">
        <v>5904</v>
      </c>
      <c r="E4591" s="133" t="s">
        <v>5912</v>
      </c>
      <c r="F4591" s="133" t="s">
        <v>5920</v>
      </c>
      <c r="G4591" s="133">
        <v>8</v>
      </c>
      <c r="H4591" s="133">
        <v>20</v>
      </c>
      <c r="I4591" s="20"/>
      <c r="J4591" s="20"/>
      <c r="K4591" s="20"/>
      <c r="L4591" s="20"/>
      <c r="M4591" s="20"/>
      <c r="N4591" s="20"/>
    </row>
    <row r="4592" spans="1:14" x14ac:dyDescent="0.35">
      <c r="A4592" s="214" t="s">
        <v>3670</v>
      </c>
      <c r="B4592" s="214">
        <v>140436</v>
      </c>
      <c r="C4592" s="133" t="s">
        <v>3731</v>
      </c>
      <c r="D4592" s="133" t="s">
        <v>5904</v>
      </c>
      <c r="E4592" s="133" t="s">
        <v>5912</v>
      </c>
      <c r="F4592" s="133" t="s">
        <v>5920</v>
      </c>
      <c r="G4592" s="133">
        <v>9</v>
      </c>
      <c r="H4592" s="133">
        <v>21</v>
      </c>
      <c r="I4592" s="20"/>
      <c r="J4592" s="20"/>
      <c r="K4592" s="20"/>
      <c r="L4592" s="20"/>
      <c r="M4592" s="20"/>
      <c r="N4592" s="20"/>
    </row>
    <row r="4593" spans="1:14" x14ac:dyDescent="0.35">
      <c r="A4593" s="214" t="s">
        <v>3670</v>
      </c>
      <c r="B4593" s="214">
        <v>140510</v>
      </c>
      <c r="C4593" s="133" t="s">
        <v>3732</v>
      </c>
      <c r="D4593" s="133" t="s">
        <v>5901</v>
      </c>
      <c r="E4593" s="133" t="s">
        <v>5907</v>
      </c>
      <c r="F4593" s="133" t="s">
        <v>5917</v>
      </c>
      <c r="G4593" s="133">
        <v>292</v>
      </c>
      <c r="H4593" s="133">
        <v>0</v>
      </c>
      <c r="I4593" s="20"/>
      <c r="J4593" s="20"/>
      <c r="K4593" s="20"/>
      <c r="L4593" s="20"/>
      <c r="M4593" s="20"/>
      <c r="N4593" s="20"/>
    </row>
    <row r="4594" spans="1:14" x14ac:dyDescent="0.35">
      <c r="A4594" s="214" t="s">
        <v>3670</v>
      </c>
      <c r="B4594" s="214">
        <v>141726</v>
      </c>
      <c r="C4594" s="133" t="s">
        <v>3733</v>
      </c>
      <c r="D4594" s="133" t="s">
        <v>5904</v>
      </c>
      <c r="E4594" s="133" t="s">
        <v>5912</v>
      </c>
      <c r="F4594" s="133" t="s">
        <v>5920</v>
      </c>
      <c r="G4594" s="133">
        <v>3</v>
      </c>
      <c r="H4594" s="133">
        <v>7</v>
      </c>
      <c r="I4594" s="20"/>
      <c r="J4594" s="20"/>
      <c r="K4594" s="20"/>
      <c r="L4594" s="20"/>
      <c r="M4594" s="20"/>
      <c r="N4594" s="20"/>
    </row>
    <row r="4595" spans="1:14" x14ac:dyDescent="0.35">
      <c r="A4595" s="214" t="s">
        <v>3670</v>
      </c>
      <c r="B4595" s="214">
        <v>141791</v>
      </c>
      <c r="C4595" s="133" t="s">
        <v>3734</v>
      </c>
      <c r="D4595" s="133" t="s">
        <v>5904</v>
      </c>
      <c r="E4595" s="133" t="s">
        <v>5912</v>
      </c>
      <c r="F4595" s="133" t="s">
        <v>5920</v>
      </c>
      <c r="G4595" s="133">
        <v>14</v>
      </c>
      <c r="H4595" s="133">
        <v>21</v>
      </c>
      <c r="I4595" s="20"/>
      <c r="J4595" s="20"/>
      <c r="K4595" s="20"/>
      <c r="L4595" s="20"/>
      <c r="M4595" s="20"/>
      <c r="N4595" s="20"/>
    </row>
    <row r="4596" spans="1:14" x14ac:dyDescent="0.35">
      <c r="A4596" s="214" t="s">
        <v>3670</v>
      </c>
      <c r="B4596" s="214">
        <v>142063</v>
      </c>
      <c r="C4596" s="133" t="s">
        <v>3735</v>
      </c>
      <c r="D4596" s="133" t="s">
        <v>5904</v>
      </c>
      <c r="E4596" s="133" t="s">
        <v>5907</v>
      </c>
      <c r="F4596" s="133" t="s">
        <v>5908</v>
      </c>
      <c r="G4596" s="133">
        <v>102</v>
      </c>
      <c r="H4596" s="133">
        <v>96</v>
      </c>
      <c r="I4596" s="20"/>
      <c r="J4596" s="20"/>
      <c r="K4596" s="20"/>
      <c r="L4596" s="20"/>
      <c r="M4596" s="20"/>
      <c r="N4596" s="20"/>
    </row>
    <row r="4597" spans="1:14" x14ac:dyDescent="0.35">
      <c r="A4597" s="214" t="s">
        <v>3670</v>
      </c>
      <c r="B4597" s="214">
        <v>142485</v>
      </c>
      <c r="C4597" s="133" t="s">
        <v>3736</v>
      </c>
      <c r="D4597" s="133" t="s">
        <v>5904</v>
      </c>
      <c r="E4597" s="133" t="s">
        <v>5907</v>
      </c>
      <c r="F4597" s="133" t="s">
        <v>5916</v>
      </c>
      <c r="G4597" s="133">
        <v>166</v>
      </c>
      <c r="H4597" s="133">
        <v>189</v>
      </c>
      <c r="I4597" s="20"/>
      <c r="J4597" s="20"/>
      <c r="K4597" s="20"/>
      <c r="L4597" s="20"/>
      <c r="M4597" s="20"/>
      <c r="N4597" s="20"/>
    </row>
    <row r="4598" spans="1:14" x14ac:dyDescent="0.35">
      <c r="A4598" s="214" t="s">
        <v>3670</v>
      </c>
      <c r="B4598" s="214">
        <v>142747</v>
      </c>
      <c r="C4598" s="133" t="s">
        <v>3737</v>
      </c>
      <c r="D4598" s="133" t="s">
        <v>5904</v>
      </c>
      <c r="E4598" s="133" t="s">
        <v>5907</v>
      </c>
      <c r="F4598" s="133" t="s">
        <v>5917</v>
      </c>
      <c r="G4598" s="133">
        <v>76</v>
      </c>
      <c r="H4598" s="133">
        <v>83</v>
      </c>
      <c r="I4598" s="20"/>
      <c r="J4598" s="20"/>
      <c r="K4598" s="20"/>
      <c r="L4598" s="20"/>
      <c r="M4598" s="20"/>
      <c r="N4598" s="20"/>
    </row>
    <row r="4599" spans="1:14" x14ac:dyDescent="0.35">
      <c r="A4599" s="214" t="s">
        <v>3670</v>
      </c>
      <c r="B4599" s="214">
        <v>142783</v>
      </c>
      <c r="C4599" s="133" t="s">
        <v>3738</v>
      </c>
      <c r="D4599" s="133" t="s">
        <v>5904</v>
      </c>
      <c r="E4599" s="133" t="s">
        <v>5912</v>
      </c>
      <c r="F4599" s="133" t="s">
        <v>5925</v>
      </c>
      <c r="G4599" s="133">
        <v>3</v>
      </c>
      <c r="H4599" s="133">
        <v>10</v>
      </c>
      <c r="I4599" s="20"/>
      <c r="J4599" s="20"/>
      <c r="K4599" s="20"/>
      <c r="L4599" s="20"/>
      <c r="M4599" s="20"/>
      <c r="N4599" s="20"/>
    </row>
    <row r="4600" spans="1:14" x14ac:dyDescent="0.35">
      <c r="A4600" s="214" t="s">
        <v>3670</v>
      </c>
      <c r="B4600" s="214">
        <v>142869</v>
      </c>
      <c r="C4600" s="133" t="s">
        <v>3739</v>
      </c>
      <c r="D4600" s="133" t="s">
        <v>5904</v>
      </c>
      <c r="E4600" s="133" t="s">
        <v>5907</v>
      </c>
      <c r="F4600" s="133" t="s">
        <v>5916</v>
      </c>
      <c r="G4600" s="133">
        <v>58</v>
      </c>
      <c r="H4600" s="133">
        <v>65</v>
      </c>
      <c r="I4600" s="20"/>
      <c r="J4600" s="20"/>
      <c r="K4600" s="20"/>
      <c r="L4600" s="20"/>
      <c r="M4600" s="20"/>
      <c r="N4600" s="20"/>
    </row>
    <row r="4601" spans="1:14" x14ac:dyDescent="0.35">
      <c r="A4601" s="214" t="s">
        <v>3670</v>
      </c>
      <c r="B4601" s="214">
        <v>142926</v>
      </c>
      <c r="C4601" s="133" t="s">
        <v>3740</v>
      </c>
      <c r="D4601" s="133" t="s">
        <v>5904</v>
      </c>
      <c r="E4601" s="133" t="s">
        <v>5906</v>
      </c>
      <c r="F4601" s="133" t="s">
        <v>5909</v>
      </c>
      <c r="G4601" s="133">
        <v>0</v>
      </c>
      <c r="H4601" s="133">
        <v>2</v>
      </c>
      <c r="I4601" s="20"/>
      <c r="J4601" s="20"/>
      <c r="K4601" s="20"/>
      <c r="L4601" s="20"/>
      <c r="M4601" s="20"/>
      <c r="N4601" s="20"/>
    </row>
    <row r="4602" spans="1:14" x14ac:dyDescent="0.35">
      <c r="A4602" s="214" t="s">
        <v>3670</v>
      </c>
      <c r="B4602" s="214">
        <v>143421</v>
      </c>
      <c r="C4602" s="133" t="s">
        <v>3741</v>
      </c>
      <c r="D4602" s="133" t="s">
        <v>5904</v>
      </c>
      <c r="E4602" s="133" t="s">
        <v>5907</v>
      </c>
      <c r="F4602" s="133" t="s">
        <v>5917</v>
      </c>
      <c r="G4602" s="133">
        <v>100</v>
      </c>
      <c r="H4602" s="133">
        <v>107</v>
      </c>
      <c r="I4602" s="20"/>
      <c r="J4602" s="20"/>
      <c r="K4602" s="20"/>
      <c r="L4602" s="20"/>
      <c r="M4602" s="20"/>
      <c r="N4602" s="20"/>
    </row>
    <row r="4603" spans="1:14" x14ac:dyDescent="0.35">
      <c r="A4603" s="214" t="s">
        <v>3670</v>
      </c>
      <c r="B4603" s="214">
        <v>144377</v>
      </c>
      <c r="C4603" s="133" t="s">
        <v>3742</v>
      </c>
      <c r="D4603" s="133" t="s">
        <v>5904</v>
      </c>
      <c r="E4603" s="133" t="s">
        <v>5902</v>
      </c>
      <c r="F4603" s="133" t="s">
        <v>5903</v>
      </c>
      <c r="G4603" s="133">
        <v>0</v>
      </c>
      <c r="H4603" s="133">
        <v>0</v>
      </c>
      <c r="I4603" s="20"/>
      <c r="J4603" s="20"/>
      <c r="K4603" s="20"/>
      <c r="L4603" s="20"/>
      <c r="M4603" s="20"/>
      <c r="N4603" s="20"/>
    </row>
    <row r="4604" spans="1:14" x14ac:dyDescent="0.35">
      <c r="A4604" s="214" t="s">
        <v>3670</v>
      </c>
      <c r="B4604" s="214">
        <v>144684</v>
      </c>
      <c r="C4604" s="133" t="s">
        <v>3743</v>
      </c>
      <c r="D4604" s="133" t="s">
        <v>5904</v>
      </c>
      <c r="E4604" s="133" t="s">
        <v>5912</v>
      </c>
      <c r="F4604" s="133" t="s">
        <v>5920</v>
      </c>
      <c r="G4604" s="133">
        <v>4</v>
      </c>
      <c r="H4604" s="133">
        <v>8</v>
      </c>
      <c r="I4604" s="20"/>
      <c r="J4604" s="20"/>
      <c r="K4604" s="20"/>
      <c r="L4604" s="20"/>
      <c r="M4604" s="20"/>
      <c r="N4604" s="20"/>
    </row>
    <row r="4605" spans="1:14" x14ac:dyDescent="0.35">
      <c r="A4605" s="214" t="s">
        <v>3670</v>
      </c>
      <c r="B4605" s="214">
        <v>144685</v>
      </c>
      <c r="C4605" s="133" t="s">
        <v>3691</v>
      </c>
      <c r="D4605" s="133" t="s">
        <v>5904</v>
      </c>
      <c r="E4605" s="133" t="s">
        <v>5906</v>
      </c>
      <c r="F4605" s="133" t="s">
        <v>5921</v>
      </c>
      <c r="G4605" s="133">
        <v>0</v>
      </c>
      <c r="H4605" s="133">
        <v>0</v>
      </c>
      <c r="I4605" s="20"/>
      <c r="J4605" s="20"/>
      <c r="K4605" s="20"/>
      <c r="L4605" s="20"/>
      <c r="M4605" s="20"/>
      <c r="N4605" s="20"/>
    </row>
    <row r="4606" spans="1:14" x14ac:dyDescent="0.35">
      <c r="A4606" s="214" t="s">
        <v>3670</v>
      </c>
      <c r="B4606" s="214">
        <v>144759</v>
      </c>
      <c r="C4606" s="133" t="s">
        <v>3744</v>
      </c>
      <c r="D4606" s="133" t="s">
        <v>5904</v>
      </c>
      <c r="E4606" s="133" t="s">
        <v>5912</v>
      </c>
      <c r="F4606" s="133" t="s">
        <v>5925</v>
      </c>
      <c r="G4606" s="133">
        <v>1</v>
      </c>
      <c r="H4606" s="133">
        <v>8</v>
      </c>
      <c r="I4606" s="20"/>
      <c r="J4606" s="20"/>
      <c r="K4606" s="20"/>
      <c r="L4606" s="20"/>
      <c r="M4606" s="20"/>
      <c r="N4606" s="20"/>
    </row>
    <row r="4607" spans="1:14" x14ac:dyDescent="0.35">
      <c r="A4607" s="214" t="s">
        <v>3670</v>
      </c>
      <c r="B4607" s="214">
        <v>145906</v>
      </c>
      <c r="C4607" s="133" t="s">
        <v>6258</v>
      </c>
      <c r="D4607" s="133" t="s">
        <v>5904</v>
      </c>
      <c r="E4607" s="133" t="s">
        <v>5912</v>
      </c>
      <c r="F4607" s="133" t="s">
        <v>5925</v>
      </c>
      <c r="G4607" s="133">
        <v>5</v>
      </c>
      <c r="H4607" s="133">
        <v>12</v>
      </c>
      <c r="I4607" s="20"/>
      <c r="J4607" s="20"/>
      <c r="K4607" s="20"/>
      <c r="L4607" s="20"/>
      <c r="M4607" s="20"/>
      <c r="N4607" s="20"/>
    </row>
    <row r="4608" spans="1:14" x14ac:dyDescent="0.35">
      <c r="A4608" s="214" t="s">
        <v>3670</v>
      </c>
      <c r="B4608" s="214">
        <v>146209</v>
      </c>
      <c r="C4608" s="133" t="s">
        <v>6259</v>
      </c>
      <c r="D4608" s="133" t="s">
        <v>5904</v>
      </c>
      <c r="E4608" s="133" t="s">
        <v>5907</v>
      </c>
      <c r="F4608" s="133" t="s">
        <v>5908</v>
      </c>
      <c r="G4608" s="133">
        <v>75</v>
      </c>
      <c r="H4608" s="133">
        <v>84</v>
      </c>
      <c r="I4608" s="20"/>
      <c r="J4608" s="20"/>
      <c r="K4608" s="20"/>
      <c r="L4608" s="20"/>
      <c r="M4608" s="20"/>
      <c r="N4608" s="20"/>
    </row>
    <row r="4609" spans="1:14" x14ac:dyDescent="0.35">
      <c r="A4609" s="214" t="s">
        <v>3670</v>
      </c>
      <c r="B4609" s="214">
        <v>146489</v>
      </c>
      <c r="C4609" s="133" t="s">
        <v>3671</v>
      </c>
      <c r="D4609" s="133" t="s">
        <v>5904</v>
      </c>
      <c r="E4609" s="133" t="s">
        <v>5907</v>
      </c>
      <c r="F4609" s="133" t="s">
        <v>5917</v>
      </c>
      <c r="G4609" s="133">
        <v>112</v>
      </c>
      <c r="H4609" s="133">
        <v>129</v>
      </c>
      <c r="I4609" s="20"/>
      <c r="J4609" s="20"/>
      <c r="K4609" s="20"/>
      <c r="L4609" s="20"/>
      <c r="M4609" s="20"/>
      <c r="N4609" s="20"/>
    </row>
    <row r="4610" spans="1:14" x14ac:dyDescent="0.35">
      <c r="A4610" s="214" t="s">
        <v>3670</v>
      </c>
      <c r="B4610" s="214">
        <v>147697</v>
      </c>
      <c r="C4610" s="133" t="s">
        <v>7221</v>
      </c>
      <c r="D4610" s="133" t="s">
        <v>5904</v>
      </c>
      <c r="E4610" s="133" t="s">
        <v>5902</v>
      </c>
      <c r="F4610" s="133" t="s">
        <v>5903</v>
      </c>
      <c r="G4610" s="133">
        <v>0</v>
      </c>
      <c r="H4610" s="133">
        <v>0</v>
      </c>
      <c r="I4610" s="20"/>
      <c r="J4610" s="20"/>
      <c r="K4610" s="20"/>
      <c r="L4610" s="20"/>
      <c r="M4610" s="20"/>
      <c r="N4610" s="20"/>
    </row>
    <row r="4611" spans="1:14" x14ac:dyDescent="0.35">
      <c r="A4611" s="214" t="s">
        <v>3745</v>
      </c>
      <c r="B4611" s="214">
        <v>122326</v>
      </c>
      <c r="C4611" s="133" t="s">
        <v>3746</v>
      </c>
      <c r="D4611" s="133" t="s">
        <v>5904</v>
      </c>
      <c r="E4611" s="133" t="s">
        <v>5907</v>
      </c>
      <c r="F4611" s="133" t="s">
        <v>5910</v>
      </c>
      <c r="G4611" s="133">
        <v>39</v>
      </c>
      <c r="H4611" s="133">
        <v>46</v>
      </c>
      <c r="I4611" s="20"/>
      <c r="J4611" s="20"/>
      <c r="K4611" s="20"/>
      <c r="L4611" s="20"/>
      <c r="M4611" s="20"/>
      <c r="N4611" s="20"/>
    </row>
    <row r="4612" spans="1:14" x14ac:dyDescent="0.35">
      <c r="A4612" s="214" t="s">
        <v>3745</v>
      </c>
      <c r="B4612" s="214">
        <v>122328</v>
      </c>
      <c r="C4612" s="133" t="s">
        <v>3747</v>
      </c>
      <c r="D4612" s="133" t="s">
        <v>5904</v>
      </c>
      <c r="E4612" s="133" t="s">
        <v>5907</v>
      </c>
      <c r="F4612" s="133" t="s">
        <v>5924</v>
      </c>
      <c r="G4612" s="133">
        <v>28</v>
      </c>
      <c r="H4612" s="133">
        <v>45</v>
      </c>
      <c r="I4612" s="20"/>
      <c r="J4612" s="20"/>
      <c r="K4612" s="20"/>
      <c r="L4612" s="20"/>
      <c r="M4612" s="20"/>
      <c r="N4612" s="20"/>
    </row>
    <row r="4613" spans="1:14" x14ac:dyDescent="0.35">
      <c r="A4613" s="214" t="s">
        <v>3745</v>
      </c>
      <c r="B4613" s="214">
        <v>122334</v>
      </c>
      <c r="C4613" s="133" t="s">
        <v>3748</v>
      </c>
      <c r="D4613" s="133" t="s">
        <v>5904</v>
      </c>
      <c r="E4613" s="133" t="s">
        <v>5907</v>
      </c>
      <c r="F4613" s="133" t="s">
        <v>5910</v>
      </c>
      <c r="G4613" s="133">
        <v>40</v>
      </c>
      <c r="H4613" s="133">
        <v>45</v>
      </c>
      <c r="I4613" s="20"/>
      <c r="J4613" s="20"/>
      <c r="K4613" s="20"/>
      <c r="L4613" s="20"/>
      <c r="M4613" s="20"/>
      <c r="N4613" s="20"/>
    </row>
    <row r="4614" spans="1:14" x14ac:dyDescent="0.35">
      <c r="A4614" s="214" t="s">
        <v>3745</v>
      </c>
      <c r="B4614" s="214">
        <v>122335</v>
      </c>
      <c r="C4614" s="133" t="s">
        <v>3749</v>
      </c>
      <c r="D4614" s="133" t="s">
        <v>5904</v>
      </c>
      <c r="E4614" s="133" t="s">
        <v>5907</v>
      </c>
      <c r="F4614" s="133" t="s">
        <v>5910</v>
      </c>
      <c r="G4614" s="133">
        <v>38</v>
      </c>
      <c r="H4614" s="133">
        <v>33</v>
      </c>
      <c r="I4614" s="20"/>
      <c r="J4614" s="20"/>
      <c r="K4614" s="20"/>
      <c r="L4614" s="20"/>
      <c r="M4614" s="20"/>
      <c r="N4614" s="20"/>
    </row>
    <row r="4615" spans="1:14" x14ac:dyDescent="0.35">
      <c r="A4615" s="214" t="s">
        <v>3745</v>
      </c>
      <c r="B4615" s="214">
        <v>122348</v>
      </c>
      <c r="C4615" s="133" t="s">
        <v>3752</v>
      </c>
      <c r="D4615" s="133" t="s">
        <v>5904</v>
      </c>
      <c r="E4615" s="133" t="s">
        <v>5907</v>
      </c>
      <c r="F4615" s="133" t="s">
        <v>5910</v>
      </c>
      <c r="G4615" s="133">
        <v>44</v>
      </c>
      <c r="H4615" s="133">
        <v>32</v>
      </c>
      <c r="I4615" s="20"/>
      <c r="J4615" s="20"/>
      <c r="K4615" s="20"/>
      <c r="L4615" s="20"/>
      <c r="M4615" s="20"/>
      <c r="N4615" s="20"/>
    </row>
    <row r="4616" spans="1:14" x14ac:dyDescent="0.35">
      <c r="A4616" s="214" t="s">
        <v>3745</v>
      </c>
      <c r="B4616" s="214">
        <v>122350</v>
      </c>
      <c r="C4616" s="133" t="s">
        <v>3753</v>
      </c>
      <c r="D4616" s="133" t="s">
        <v>5904</v>
      </c>
      <c r="E4616" s="133" t="s">
        <v>5907</v>
      </c>
      <c r="F4616" s="133" t="s">
        <v>5924</v>
      </c>
      <c r="G4616" s="133">
        <v>8</v>
      </c>
      <c r="H4616" s="133">
        <v>10</v>
      </c>
      <c r="I4616" s="20"/>
      <c r="J4616" s="20"/>
      <c r="K4616" s="20"/>
      <c r="L4616" s="20"/>
      <c r="M4616" s="20"/>
      <c r="N4616" s="20"/>
    </row>
    <row r="4617" spans="1:14" x14ac:dyDescent="0.35">
      <c r="A4617" s="214" t="s">
        <v>3745</v>
      </c>
      <c r="B4617" s="214">
        <v>122352</v>
      </c>
      <c r="C4617" s="133" t="s">
        <v>3755</v>
      </c>
      <c r="D4617" s="133" t="s">
        <v>5904</v>
      </c>
      <c r="E4617" s="133" t="s">
        <v>5907</v>
      </c>
      <c r="F4617" s="133" t="s">
        <v>5910</v>
      </c>
      <c r="G4617" s="133">
        <v>11</v>
      </c>
      <c r="H4617" s="133">
        <v>14</v>
      </c>
      <c r="I4617" s="20"/>
      <c r="J4617" s="20"/>
      <c r="K4617" s="20"/>
      <c r="L4617" s="20"/>
      <c r="M4617" s="20"/>
      <c r="N4617" s="20"/>
    </row>
    <row r="4618" spans="1:14" x14ac:dyDescent="0.35">
      <c r="A4618" s="214" t="s">
        <v>3745</v>
      </c>
      <c r="B4618" s="214">
        <v>122354</v>
      </c>
      <c r="C4618" s="133" t="s">
        <v>3756</v>
      </c>
      <c r="D4618" s="133" t="s">
        <v>5904</v>
      </c>
      <c r="E4618" s="133" t="s">
        <v>5907</v>
      </c>
      <c r="F4618" s="133" t="s">
        <v>5910</v>
      </c>
      <c r="G4618" s="133">
        <v>29</v>
      </c>
      <c r="H4618" s="133">
        <v>43</v>
      </c>
      <c r="I4618" s="20"/>
      <c r="J4618" s="20"/>
      <c r="K4618" s="20"/>
      <c r="L4618" s="20"/>
      <c r="M4618" s="20"/>
      <c r="N4618" s="20"/>
    </row>
    <row r="4619" spans="1:14" x14ac:dyDescent="0.35">
      <c r="A4619" s="214" t="s">
        <v>3745</v>
      </c>
      <c r="B4619" s="214">
        <v>122362</v>
      </c>
      <c r="C4619" s="133" t="s">
        <v>3758</v>
      </c>
      <c r="D4619" s="133" t="s">
        <v>5904</v>
      </c>
      <c r="E4619" s="133" t="s">
        <v>5907</v>
      </c>
      <c r="F4619" s="133" t="s">
        <v>5910</v>
      </c>
      <c r="G4619" s="133">
        <v>126</v>
      </c>
      <c r="H4619" s="133">
        <v>124</v>
      </c>
      <c r="I4619" s="20"/>
      <c r="J4619" s="20"/>
      <c r="K4619" s="20"/>
      <c r="L4619" s="20"/>
      <c r="M4619" s="20"/>
      <c r="N4619" s="20"/>
    </row>
    <row r="4620" spans="1:14" x14ac:dyDescent="0.35">
      <c r="A4620" s="214" t="s">
        <v>3745</v>
      </c>
      <c r="B4620" s="214">
        <v>122363</v>
      </c>
      <c r="C4620" s="133" t="s">
        <v>3759</v>
      </c>
      <c r="D4620" s="133" t="s">
        <v>5904</v>
      </c>
      <c r="E4620" s="133" t="s">
        <v>5907</v>
      </c>
      <c r="F4620" s="133" t="s">
        <v>5910</v>
      </c>
      <c r="G4620" s="133">
        <v>48</v>
      </c>
      <c r="H4620" s="133">
        <v>49</v>
      </c>
      <c r="I4620" s="20"/>
      <c r="J4620" s="20"/>
      <c r="K4620" s="20"/>
      <c r="L4620" s="20"/>
      <c r="M4620" s="20"/>
      <c r="N4620" s="20"/>
    </row>
    <row r="4621" spans="1:14" x14ac:dyDescent="0.35">
      <c r="A4621" s="214" t="s">
        <v>3745</v>
      </c>
      <c r="B4621" s="214">
        <v>122374</v>
      </c>
      <c r="C4621" s="133" t="s">
        <v>3761</v>
      </c>
      <c r="D4621" s="133" t="s">
        <v>5904</v>
      </c>
      <c r="E4621" s="133" t="s">
        <v>5907</v>
      </c>
      <c r="F4621" s="133" t="s">
        <v>5910</v>
      </c>
      <c r="G4621" s="133">
        <v>0</v>
      </c>
      <c r="H4621" s="133">
        <v>0</v>
      </c>
      <c r="I4621" s="20"/>
      <c r="J4621" s="20"/>
      <c r="K4621" s="20"/>
      <c r="L4621" s="20"/>
      <c r="M4621" s="20"/>
      <c r="N4621" s="20"/>
    </row>
    <row r="4622" spans="1:14" x14ac:dyDescent="0.35">
      <c r="A4622" s="214" t="s">
        <v>3745</v>
      </c>
      <c r="B4622" s="214">
        <v>122376</v>
      </c>
      <c r="C4622" s="133" t="s">
        <v>3762</v>
      </c>
      <c r="D4622" s="133" t="s">
        <v>5904</v>
      </c>
      <c r="E4622" s="133" t="s">
        <v>5902</v>
      </c>
      <c r="F4622" s="133" t="s">
        <v>5903</v>
      </c>
      <c r="G4622" s="133">
        <v>0</v>
      </c>
      <c r="H4622" s="133">
        <v>0</v>
      </c>
      <c r="I4622" s="20"/>
      <c r="J4622" s="20"/>
      <c r="K4622" s="20"/>
      <c r="L4622" s="20"/>
      <c r="M4622" s="20"/>
      <c r="N4622" s="20"/>
    </row>
    <row r="4623" spans="1:14" x14ac:dyDescent="0.35">
      <c r="A4623" s="214" t="s">
        <v>3745</v>
      </c>
      <c r="B4623" s="214">
        <v>122377</v>
      </c>
      <c r="C4623" s="133" t="s">
        <v>3763</v>
      </c>
      <c r="D4623" s="133" t="s">
        <v>5904</v>
      </c>
      <c r="E4623" s="133" t="s">
        <v>5902</v>
      </c>
      <c r="F4623" s="133" t="s">
        <v>5903</v>
      </c>
      <c r="G4623" s="133">
        <v>0</v>
      </c>
      <c r="H4623" s="133">
        <v>0</v>
      </c>
      <c r="I4623" s="20"/>
      <c r="J4623" s="20"/>
      <c r="K4623" s="20"/>
      <c r="L4623" s="20"/>
      <c r="M4623" s="20"/>
      <c r="N4623" s="20"/>
    </row>
    <row r="4624" spans="1:14" x14ac:dyDescent="0.35">
      <c r="A4624" s="214" t="s">
        <v>3745</v>
      </c>
      <c r="B4624" s="214">
        <v>122382</v>
      </c>
      <c r="C4624" s="133" t="s">
        <v>3764</v>
      </c>
      <c r="D4624" s="133" t="s">
        <v>5904</v>
      </c>
      <c r="E4624" s="133" t="s">
        <v>5912</v>
      </c>
      <c r="F4624" s="133" t="s">
        <v>5915</v>
      </c>
      <c r="G4624" s="133">
        <v>3</v>
      </c>
      <c r="H4624" s="133">
        <v>14</v>
      </c>
      <c r="I4624" s="20"/>
      <c r="J4624" s="20"/>
      <c r="K4624" s="20"/>
      <c r="L4624" s="20"/>
      <c r="M4624" s="20"/>
      <c r="N4624" s="20"/>
    </row>
    <row r="4625" spans="1:14" x14ac:dyDescent="0.35">
      <c r="A4625" s="214" t="s">
        <v>3745</v>
      </c>
      <c r="B4625" s="214">
        <v>122383</v>
      </c>
      <c r="C4625" s="133" t="s">
        <v>3765</v>
      </c>
      <c r="D4625" s="133" t="s">
        <v>5904</v>
      </c>
      <c r="E4625" s="133" t="s">
        <v>5912</v>
      </c>
      <c r="F4625" s="133" t="s">
        <v>5915</v>
      </c>
      <c r="G4625" s="133">
        <v>7</v>
      </c>
      <c r="H4625" s="133">
        <v>14</v>
      </c>
      <c r="I4625" s="20"/>
      <c r="J4625" s="20"/>
      <c r="K4625" s="20"/>
      <c r="L4625" s="20"/>
      <c r="M4625" s="20"/>
      <c r="N4625" s="20"/>
    </row>
    <row r="4626" spans="1:14" x14ac:dyDescent="0.35">
      <c r="A4626" s="214" t="s">
        <v>3745</v>
      </c>
      <c r="B4626" s="214">
        <v>122384</v>
      </c>
      <c r="C4626" s="133" t="s">
        <v>3766</v>
      </c>
      <c r="D4626" s="133" t="s">
        <v>5904</v>
      </c>
      <c r="E4626" s="133" t="s">
        <v>5912</v>
      </c>
      <c r="F4626" s="133" t="s">
        <v>5915</v>
      </c>
      <c r="G4626" s="133">
        <v>3</v>
      </c>
      <c r="H4626" s="133">
        <v>4</v>
      </c>
      <c r="I4626" s="20"/>
      <c r="J4626" s="20"/>
      <c r="K4626" s="20"/>
      <c r="L4626" s="20"/>
      <c r="M4626" s="20"/>
      <c r="N4626" s="20"/>
    </row>
    <row r="4627" spans="1:14" x14ac:dyDescent="0.35">
      <c r="A4627" s="214" t="s">
        <v>3745</v>
      </c>
      <c r="B4627" s="214">
        <v>122385</v>
      </c>
      <c r="C4627" s="133" t="s">
        <v>3767</v>
      </c>
      <c r="D4627" s="133" t="s">
        <v>5904</v>
      </c>
      <c r="E4627" s="133" t="s">
        <v>5912</v>
      </c>
      <c r="F4627" s="133" t="s">
        <v>5915</v>
      </c>
      <c r="G4627" s="133">
        <v>0</v>
      </c>
      <c r="H4627" s="133">
        <v>4</v>
      </c>
      <c r="I4627" s="20"/>
      <c r="J4627" s="20"/>
      <c r="K4627" s="20"/>
      <c r="L4627" s="20"/>
      <c r="M4627" s="20"/>
      <c r="N4627" s="20"/>
    </row>
    <row r="4628" spans="1:14" x14ac:dyDescent="0.35">
      <c r="A4628" s="214" t="s">
        <v>3745</v>
      </c>
      <c r="B4628" s="214">
        <v>122388</v>
      </c>
      <c r="C4628" s="133" t="s">
        <v>3639</v>
      </c>
      <c r="D4628" s="133" t="s">
        <v>5904</v>
      </c>
      <c r="E4628" s="133" t="s">
        <v>5912</v>
      </c>
      <c r="F4628" s="133" t="s">
        <v>5915</v>
      </c>
      <c r="G4628" s="133">
        <v>0</v>
      </c>
      <c r="H4628" s="133">
        <v>0</v>
      </c>
      <c r="I4628" s="20"/>
      <c r="J4628" s="20"/>
      <c r="K4628" s="20"/>
      <c r="L4628" s="20"/>
      <c r="M4628" s="20"/>
      <c r="N4628" s="20"/>
    </row>
    <row r="4629" spans="1:14" x14ac:dyDescent="0.35">
      <c r="A4629" s="214" t="s">
        <v>3745</v>
      </c>
      <c r="B4629" s="214">
        <v>122389</v>
      </c>
      <c r="C4629" s="133" t="s">
        <v>3769</v>
      </c>
      <c r="D4629" s="133" t="s">
        <v>5904</v>
      </c>
      <c r="E4629" s="133" t="s">
        <v>5912</v>
      </c>
      <c r="F4629" s="133" t="s">
        <v>5915</v>
      </c>
      <c r="G4629" s="133">
        <v>8</v>
      </c>
      <c r="H4629" s="133">
        <v>16</v>
      </c>
      <c r="I4629" s="20"/>
      <c r="J4629" s="20"/>
      <c r="K4629" s="20"/>
      <c r="L4629" s="20"/>
      <c r="M4629" s="20"/>
      <c r="N4629" s="20"/>
    </row>
    <row r="4630" spans="1:14" x14ac:dyDescent="0.35">
      <c r="A4630" s="214" t="s">
        <v>3745</v>
      </c>
      <c r="B4630" s="214">
        <v>122390</v>
      </c>
      <c r="C4630" s="133" t="s">
        <v>3770</v>
      </c>
      <c r="D4630" s="133" t="s">
        <v>5904</v>
      </c>
      <c r="E4630" s="133" t="s">
        <v>5923</v>
      </c>
      <c r="F4630" s="133" t="s">
        <v>5923</v>
      </c>
      <c r="G4630" s="133">
        <v>4</v>
      </c>
      <c r="H4630" s="133">
        <v>4</v>
      </c>
      <c r="I4630" s="20"/>
      <c r="J4630" s="20"/>
      <c r="K4630" s="20"/>
      <c r="L4630" s="20"/>
      <c r="M4630" s="20"/>
      <c r="N4630" s="20"/>
    </row>
    <row r="4631" spans="1:14" x14ac:dyDescent="0.35">
      <c r="A4631" s="214" t="s">
        <v>3745</v>
      </c>
      <c r="B4631" s="214">
        <v>132130</v>
      </c>
      <c r="C4631" s="133" t="s">
        <v>3771</v>
      </c>
      <c r="D4631" s="133" t="s">
        <v>5904</v>
      </c>
      <c r="E4631" s="133" t="s">
        <v>5906</v>
      </c>
      <c r="F4631" s="133" t="s">
        <v>5906</v>
      </c>
      <c r="G4631" s="133">
        <v>0</v>
      </c>
      <c r="H4631" s="133">
        <v>0</v>
      </c>
      <c r="I4631" s="20"/>
      <c r="J4631" s="20"/>
      <c r="K4631" s="20"/>
      <c r="L4631" s="20"/>
      <c r="M4631" s="20"/>
      <c r="N4631" s="20"/>
    </row>
    <row r="4632" spans="1:14" x14ac:dyDescent="0.35">
      <c r="A4632" s="214" t="s">
        <v>3745</v>
      </c>
      <c r="B4632" s="214">
        <v>132771</v>
      </c>
      <c r="C4632" s="133" t="s">
        <v>3772</v>
      </c>
      <c r="D4632" s="133" t="s">
        <v>5905</v>
      </c>
      <c r="E4632" s="133" t="s">
        <v>5912</v>
      </c>
      <c r="F4632" s="133" t="s">
        <v>5915</v>
      </c>
      <c r="G4632" s="133">
        <v>0</v>
      </c>
      <c r="H4632" s="133">
        <v>11</v>
      </c>
      <c r="I4632" s="20"/>
      <c r="J4632" s="20"/>
      <c r="K4632" s="20"/>
      <c r="L4632" s="20"/>
      <c r="M4632" s="20"/>
      <c r="N4632" s="20"/>
    </row>
    <row r="4633" spans="1:14" x14ac:dyDescent="0.35">
      <c r="A4633" s="214" t="s">
        <v>3745</v>
      </c>
      <c r="B4633" s="214">
        <v>132855</v>
      </c>
      <c r="C4633" s="133" t="s">
        <v>7222</v>
      </c>
      <c r="D4633" s="133" t="s">
        <v>5904</v>
      </c>
      <c r="E4633" s="133" t="s">
        <v>5902</v>
      </c>
      <c r="F4633" s="133" t="s">
        <v>5914</v>
      </c>
      <c r="G4633" s="133">
        <v>0</v>
      </c>
      <c r="H4633" s="133">
        <v>0</v>
      </c>
      <c r="I4633" s="20"/>
      <c r="J4633" s="20"/>
      <c r="K4633" s="20"/>
      <c r="L4633" s="20"/>
      <c r="M4633" s="20"/>
      <c r="N4633" s="20"/>
    </row>
    <row r="4634" spans="1:14" x14ac:dyDescent="0.35">
      <c r="A4634" s="214" t="s">
        <v>3745</v>
      </c>
      <c r="B4634" s="214">
        <v>135619</v>
      </c>
      <c r="C4634" s="133" t="s">
        <v>3773</v>
      </c>
      <c r="D4634" s="133" t="s">
        <v>5904</v>
      </c>
      <c r="E4634" s="133" t="s">
        <v>5907</v>
      </c>
      <c r="F4634" s="133" t="s">
        <v>5908</v>
      </c>
      <c r="G4634" s="133">
        <v>121</v>
      </c>
      <c r="H4634" s="133">
        <v>102</v>
      </c>
      <c r="I4634" s="20"/>
      <c r="J4634" s="20"/>
      <c r="K4634" s="20"/>
      <c r="L4634" s="20"/>
      <c r="M4634" s="20"/>
      <c r="N4634" s="20"/>
    </row>
    <row r="4635" spans="1:14" x14ac:dyDescent="0.35">
      <c r="A4635" s="214" t="s">
        <v>3745</v>
      </c>
      <c r="B4635" s="214">
        <v>135886</v>
      </c>
      <c r="C4635" s="133" t="s">
        <v>6260</v>
      </c>
      <c r="D4635" s="133" t="s">
        <v>5904</v>
      </c>
      <c r="E4635" s="133" t="s">
        <v>5907</v>
      </c>
      <c r="F4635" s="133" t="s">
        <v>5908</v>
      </c>
      <c r="G4635" s="133">
        <v>97</v>
      </c>
      <c r="H4635" s="133">
        <v>89</v>
      </c>
      <c r="I4635" s="20"/>
      <c r="J4635" s="20"/>
      <c r="K4635" s="20"/>
      <c r="L4635" s="20"/>
      <c r="M4635" s="20"/>
      <c r="N4635" s="20"/>
    </row>
    <row r="4636" spans="1:14" x14ac:dyDescent="0.35">
      <c r="A4636" s="214" t="s">
        <v>3745</v>
      </c>
      <c r="B4636" s="214">
        <v>137385</v>
      </c>
      <c r="C4636" s="133" t="s">
        <v>7223</v>
      </c>
      <c r="D4636" s="133" t="s">
        <v>5904</v>
      </c>
      <c r="E4636" s="133" t="s">
        <v>5902</v>
      </c>
      <c r="F4636" s="133" t="s">
        <v>5914</v>
      </c>
      <c r="G4636" s="133">
        <v>0</v>
      </c>
      <c r="H4636" s="133">
        <v>0</v>
      </c>
      <c r="I4636" s="20"/>
      <c r="J4636" s="20"/>
      <c r="K4636" s="20"/>
      <c r="L4636" s="20"/>
      <c r="M4636" s="20"/>
      <c r="N4636" s="20"/>
    </row>
    <row r="4637" spans="1:14" x14ac:dyDescent="0.35">
      <c r="A4637" s="214" t="s">
        <v>3745</v>
      </c>
      <c r="B4637" s="214">
        <v>137457</v>
      </c>
      <c r="C4637" s="133" t="s">
        <v>3774</v>
      </c>
      <c r="D4637" s="133" t="s">
        <v>5904</v>
      </c>
      <c r="E4637" s="133" t="s">
        <v>5907</v>
      </c>
      <c r="F4637" s="133" t="s">
        <v>5917</v>
      </c>
      <c r="G4637" s="133">
        <v>172</v>
      </c>
      <c r="H4637" s="133">
        <v>174</v>
      </c>
      <c r="I4637" s="20"/>
      <c r="J4637" s="20"/>
      <c r="K4637" s="20"/>
      <c r="L4637" s="20"/>
      <c r="M4637" s="20"/>
      <c r="N4637" s="20"/>
    </row>
    <row r="4638" spans="1:14" x14ac:dyDescent="0.35">
      <c r="A4638" s="214" t="s">
        <v>3745</v>
      </c>
      <c r="B4638" s="214">
        <v>137598</v>
      </c>
      <c r="C4638" s="133" t="s">
        <v>3775</v>
      </c>
      <c r="D4638" s="133" t="s">
        <v>5904</v>
      </c>
      <c r="E4638" s="133" t="s">
        <v>5907</v>
      </c>
      <c r="F4638" s="133" t="s">
        <v>5917</v>
      </c>
      <c r="G4638" s="133">
        <v>0</v>
      </c>
      <c r="H4638" s="133">
        <v>0</v>
      </c>
      <c r="I4638" s="20"/>
      <c r="J4638" s="20"/>
      <c r="K4638" s="20"/>
      <c r="L4638" s="20"/>
      <c r="M4638" s="20"/>
      <c r="N4638" s="20"/>
    </row>
    <row r="4639" spans="1:14" x14ac:dyDescent="0.35">
      <c r="A4639" s="214" t="s">
        <v>3745</v>
      </c>
      <c r="B4639" s="214">
        <v>137746</v>
      </c>
      <c r="C4639" s="133" t="s">
        <v>3776</v>
      </c>
      <c r="D4639" s="133" t="s">
        <v>5904</v>
      </c>
      <c r="E4639" s="133" t="s">
        <v>5907</v>
      </c>
      <c r="F4639" s="133" t="s">
        <v>5917</v>
      </c>
      <c r="G4639" s="133">
        <v>0</v>
      </c>
      <c r="H4639" s="133">
        <v>0</v>
      </c>
      <c r="I4639" s="20"/>
      <c r="J4639" s="20"/>
      <c r="K4639" s="20"/>
      <c r="L4639" s="20"/>
      <c r="M4639" s="20"/>
      <c r="N4639" s="20"/>
    </row>
    <row r="4640" spans="1:14" x14ac:dyDescent="0.35">
      <c r="A4640" s="214" t="s">
        <v>3745</v>
      </c>
      <c r="B4640" s="214">
        <v>137747</v>
      </c>
      <c r="C4640" s="133" t="s">
        <v>3777</v>
      </c>
      <c r="D4640" s="133" t="s">
        <v>5904</v>
      </c>
      <c r="E4640" s="133" t="s">
        <v>5907</v>
      </c>
      <c r="F4640" s="133" t="s">
        <v>5917</v>
      </c>
      <c r="G4640" s="133">
        <v>81</v>
      </c>
      <c r="H4640" s="133">
        <v>77</v>
      </c>
      <c r="I4640" s="20"/>
      <c r="J4640" s="20"/>
      <c r="K4640" s="20"/>
      <c r="L4640" s="20"/>
      <c r="M4640" s="20"/>
      <c r="N4640" s="20"/>
    </row>
    <row r="4641" spans="1:14" x14ac:dyDescent="0.35">
      <c r="A4641" s="214" t="s">
        <v>3745</v>
      </c>
      <c r="B4641" s="214">
        <v>137748</v>
      </c>
      <c r="C4641" s="133" t="s">
        <v>3778</v>
      </c>
      <c r="D4641" s="133" t="s">
        <v>5904</v>
      </c>
      <c r="E4641" s="133" t="s">
        <v>5907</v>
      </c>
      <c r="F4641" s="133" t="s">
        <v>5917</v>
      </c>
      <c r="G4641" s="133">
        <v>57</v>
      </c>
      <c r="H4641" s="133">
        <v>71</v>
      </c>
      <c r="I4641" s="20"/>
      <c r="J4641" s="20"/>
      <c r="K4641" s="20"/>
      <c r="L4641" s="20"/>
      <c r="M4641" s="20"/>
      <c r="N4641" s="20"/>
    </row>
    <row r="4642" spans="1:14" x14ac:dyDescent="0.35">
      <c r="A4642" s="214" t="s">
        <v>3745</v>
      </c>
      <c r="B4642" s="214">
        <v>140002</v>
      </c>
      <c r="C4642" s="133" t="s">
        <v>3779</v>
      </c>
      <c r="D4642" s="133" t="s">
        <v>5904</v>
      </c>
      <c r="E4642" s="133" t="s">
        <v>5907</v>
      </c>
      <c r="F4642" s="133" t="s">
        <v>5908</v>
      </c>
      <c r="G4642" s="133">
        <v>72</v>
      </c>
      <c r="H4642" s="133">
        <v>73</v>
      </c>
      <c r="I4642" s="20"/>
      <c r="J4642" s="20"/>
      <c r="K4642" s="20"/>
      <c r="L4642" s="20"/>
      <c r="M4642" s="20"/>
      <c r="N4642" s="20"/>
    </row>
    <row r="4643" spans="1:14" x14ac:dyDescent="0.35">
      <c r="A4643" s="214" t="s">
        <v>3745</v>
      </c>
      <c r="B4643" s="214">
        <v>141814</v>
      </c>
      <c r="C4643" s="133" t="s">
        <v>3780</v>
      </c>
      <c r="D4643" s="133" t="s">
        <v>5904</v>
      </c>
      <c r="E4643" s="133" t="s">
        <v>5907</v>
      </c>
      <c r="F4643" s="133" t="s">
        <v>5917</v>
      </c>
      <c r="G4643" s="133">
        <v>106</v>
      </c>
      <c r="H4643" s="133">
        <v>100</v>
      </c>
      <c r="I4643" s="20"/>
      <c r="J4643" s="20"/>
      <c r="K4643" s="20"/>
      <c r="L4643" s="20"/>
      <c r="M4643" s="20"/>
      <c r="N4643" s="20"/>
    </row>
    <row r="4644" spans="1:14" x14ac:dyDescent="0.35">
      <c r="A4644" s="214" t="s">
        <v>3745</v>
      </c>
      <c r="B4644" s="214">
        <v>143291</v>
      </c>
      <c r="C4644" s="133" t="s">
        <v>3781</v>
      </c>
      <c r="D4644" s="133" t="s">
        <v>5904</v>
      </c>
      <c r="E4644" s="133" t="s">
        <v>5907</v>
      </c>
      <c r="F4644" s="133" t="s">
        <v>5917</v>
      </c>
      <c r="G4644" s="133">
        <v>0</v>
      </c>
      <c r="H4644" s="133">
        <v>0</v>
      </c>
      <c r="I4644" s="20"/>
      <c r="J4644" s="20"/>
      <c r="K4644" s="20"/>
      <c r="L4644" s="20"/>
      <c r="M4644" s="20"/>
      <c r="N4644" s="20"/>
    </row>
    <row r="4645" spans="1:14" x14ac:dyDescent="0.35">
      <c r="A4645" s="214" t="s">
        <v>3745</v>
      </c>
      <c r="B4645" s="214">
        <v>143292</v>
      </c>
      <c r="C4645" s="133" t="s">
        <v>3782</v>
      </c>
      <c r="D4645" s="133" t="s">
        <v>5904</v>
      </c>
      <c r="E4645" s="133" t="s">
        <v>5907</v>
      </c>
      <c r="F4645" s="133" t="s">
        <v>5917</v>
      </c>
      <c r="G4645" s="133">
        <v>40</v>
      </c>
      <c r="H4645" s="133">
        <v>67</v>
      </c>
      <c r="I4645" s="20"/>
      <c r="J4645" s="20"/>
      <c r="K4645" s="20"/>
      <c r="L4645" s="20"/>
      <c r="M4645" s="20"/>
      <c r="N4645" s="20"/>
    </row>
    <row r="4646" spans="1:14" x14ac:dyDescent="0.35">
      <c r="A4646" s="214" t="s">
        <v>3745</v>
      </c>
      <c r="B4646" s="214">
        <v>144601</v>
      </c>
      <c r="C4646" s="133" t="s">
        <v>3783</v>
      </c>
      <c r="D4646" s="133" t="s">
        <v>5904</v>
      </c>
      <c r="E4646" s="133" t="s">
        <v>5907</v>
      </c>
      <c r="F4646" s="133" t="s">
        <v>5908</v>
      </c>
      <c r="G4646" s="133">
        <v>88</v>
      </c>
      <c r="H4646" s="133">
        <v>88</v>
      </c>
      <c r="I4646" s="20"/>
      <c r="J4646" s="20"/>
      <c r="K4646" s="20"/>
      <c r="L4646" s="20"/>
      <c r="M4646" s="20"/>
      <c r="N4646" s="20"/>
    </row>
    <row r="4647" spans="1:14" x14ac:dyDescent="0.35">
      <c r="A4647" s="214" t="s">
        <v>3745</v>
      </c>
      <c r="B4647" s="214">
        <v>144977</v>
      </c>
      <c r="C4647" s="133" t="s">
        <v>6261</v>
      </c>
      <c r="D4647" s="133" t="s">
        <v>5904</v>
      </c>
      <c r="E4647" s="133" t="s">
        <v>5907</v>
      </c>
      <c r="F4647" s="133" t="s">
        <v>5908</v>
      </c>
      <c r="G4647" s="133">
        <v>77</v>
      </c>
      <c r="H4647" s="133">
        <v>82</v>
      </c>
      <c r="I4647" s="20"/>
      <c r="J4647" s="20"/>
      <c r="K4647" s="20"/>
      <c r="L4647" s="20"/>
      <c r="M4647" s="20"/>
      <c r="N4647" s="20"/>
    </row>
    <row r="4648" spans="1:14" x14ac:dyDescent="0.35">
      <c r="A4648" s="214" t="s">
        <v>3745</v>
      </c>
      <c r="B4648" s="214">
        <v>145184</v>
      </c>
      <c r="C4648" s="133" t="s">
        <v>7224</v>
      </c>
      <c r="D4648" s="133" t="s">
        <v>5904</v>
      </c>
      <c r="E4648" s="133" t="s">
        <v>5902</v>
      </c>
      <c r="F4648" s="133" t="s">
        <v>5914</v>
      </c>
      <c r="G4648" s="133">
        <v>0</v>
      </c>
      <c r="H4648" s="133">
        <v>0</v>
      </c>
      <c r="I4648" s="20"/>
      <c r="J4648" s="20"/>
      <c r="K4648" s="20"/>
      <c r="L4648" s="20"/>
      <c r="M4648" s="20"/>
      <c r="N4648" s="20"/>
    </row>
    <row r="4649" spans="1:14" x14ac:dyDescent="0.35">
      <c r="A4649" s="214" t="s">
        <v>3745</v>
      </c>
      <c r="B4649" s="214">
        <v>145639</v>
      </c>
      <c r="C4649" s="133" t="s">
        <v>3760</v>
      </c>
      <c r="D4649" s="133" t="s">
        <v>5904</v>
      </c>
      <c r="E4649" s="133" t="s">
        <v>5907</v>
      </c>
      <c r="F4649" s="133" t="s">
        <v>5917</v>
      </c>
      <c r="G4649" s="133">
        <v>31</v>
      </c>
      <c r="H4649" s="133">
        <v>29</v>
      </c>
      <c r="I4649" s="20"/>
      <c r="J4649" s="20"/>
      <c r="K4649" s="20"/>
      <c r="L4649" s="20"/>
      <c r="M4649" s="20"/>
      <c r="N4649" s="20"/>
    </row>
    <row r="4650" spans="1:14" x14ac:dyDescent="0.35">
      <c r="A4650" s="214" t="s">
        <v>3745</v>
      </c>
      <c r="B4650" s="214">
        <v>145783</v>
      </c>
      <c r="C4650" s="133" t="s">
        <v>3757</v>
      </c>
      <c r="D4650" s="133" t="s">
        <v>5904</v>
      </c>
      <c r="E4650" s="133" t="s">
        <v>5907</v>
      </c>
      <c r="F4650" s="133" t="s">
        <v>5917</v>
      </c>
      <c r="G4650" s="133">
        <v>124</v>
      </c>
      <c r="H4650" s="133">
        <v>119</v>
      </c>
      <c r="I4650" s="20"/>
      <c r="J4650" s="20"/>
      <c r="K4650" s="20"/>
      <c r="L4650" s="20"/>
      <c r="M4650" s="20"/>
      <c r="N4650" s="20"/>
    </row>
    <row r="4651" spans="1:14" x14ac:dyDescent="0.35">
      <c r="A4651" s="214" t="s">
        <v>3745</v>
      </c>
      <c r="B4651" s="214">
        <v>145957</v>
      </c>
      <c r="C4651" s="133" t="s">
        <v>6262</v>
      </c>
      <c r="D4651" s="133" t="s">
        <v>5904</v>
      </c>
      <c r="E4651" s="133" t="s">
        <v>5912</v>
      </c>
      <c r="F4651" s="133" t="s">
        <v>5920</v>
      </c>
      <c r="G4651" s="133">
        <v>2</v>
      </c>
      <c r="H4651" s="133">
        <v>4</v>
      </c>
      <c r="I4651" s="20"/>
      <c r="J4651" s="20"/>
      <c r="K4651" s="20"/>
      <c r="L4651" s="20"/>
      <c r="M4651" s="20"/>
      <c r="N4651" s="20"/>
    </row>
    <row r="4652" spans="1:14" x14ac:dyDescent="0.35">
      <c r="A4652" s="214" t="s">
        <v>3745</v>
      </c>
      <c r="B4652" s="214">
        <v>146121</v>
      </c>
      <c r="C4652" s="133" t="s">
        <v>3768</v>
      </c>
      <c r="D4652" s="133" t="s">
        <v>5904</v>
      </c>
      <c r="E4652" s="133" t="s">
        <v>5912</v>
      </c>
      <c r="F4652" s="133" t="s">
        <v>5920</v>
      </c>
      <c r="G4652" s="133">
        <v>1</v>
      </c>
      <c r="H4652" s="133">
        <v>6</v>
      </c>
      <c r="I4652" s="20"/>
      <c r="J4652" s="20"/>
      <c r="K4652" s="20"/>
      <c r="L4652" s="20"/>
      <c r="M4652" s="20"/>
      <c r="N4652" s="20"/>
    </row>
    <row r="4653" spans="1:14" x14ac:dyDescent="0.35">
      <c r="A4653" s="214" t="s">
        <v>3745</v>
      </c>
      <c r="B4653" s="214">
        <v>146871</v>
      </c>
      <c r="C4653" s="133" t="s">
        <v>3750</v>
      </c>
      <c r="D4653" s="133" t="s">
        <v>5904</v>
      </c>
      <c r="E4653" s="133" t="s">
        <v>5907</v>
      </c>
      <c r="F4653" s="133" t="s">
        <v>5917</v>
      </c>
      <c r="G4653" s="133">
        <v>45</v>
      </c>
      <c r="H4653" s="133">
        <v>51</v>
      </c>
      <c r="I4653" s="20"/>
      <c r="J4653" s="20"/>
      <c r="K4653" s="20"/>
      <c r="L4653" s="20"/>
      <c r="M4653" s="20"/>
      <c r="N4653" s="20"/>
    </row>
    <row r="4654" spans="1:14" x14ac:dyDescent="0.35">
      <c r="A4654" s="214" t="s">
        <v>3745</v>
      </c>
      <c r="B4654" s="214">
        <v>146894</v>
      </c>
      <c r="C4654" s="133" t="s">
        <v>3751</v>
      </c>
      <c r="D4654" s="133" t="s">
        <v>5904</v>
      </c>
      <c r="E4654" s="133" t="s">
        <v>5907</v>
      </c>
      <c r="F4654" s="133" t="s">
        <v>5917</v>
      </c>
      <c r="G4654" s="133">
        <v>39</v>
      </c>
      <c r="H4654" s="133">
        <v>30</v>
      </c>
      <c r="I4654" s="20"/>
      <c r="J4654" s="20"/>
      <c r="K4654" s="20"/>
      <c r="L4654" s="20"/>
      <c r="M4654" s="20"/>
      <c r="N4654" s="20"/>
    </row>
    <row r="4655" spans="1:14" x14ac:dyDescent="0.35">
      <c r="A4655" s="214" t="s">
        <v>3745</v>
      </c>
      <c r="B4655" s="214">
        <v>146926</v>
      </c>
      <c r="C4655" s="133" t="s">
        <v>3754</v>
      </c>
      <c r="D4655" s="133" t="s">
        <v>5904</v>
      </c>
      <c r="E4655" s="133" t="s">
        <v>5907</v>
      </c>
      <c r="F4655" s="133" t="s">
        <v>5917</v>
      </c>
      <c r="G4655" s="133">
        <v>0</v>
      </c>
      <c r="H4655" s="133">
        <v>0</v>
      </c>
      <c r="I4655" s="20"/>
      <c r="J4655" s="20"/>
      <c r="K4655" s="20"/>
      <c r="L4655" s="20"/>
      <c r="M4655" s="20"/>
      <c r="N4655" s="20"/>
    </row>
    <row r="4656" spans="1:14" x14ac:dyDescent="0.35">
      <c r="A4656" s="214" t="s">
        <v>3745</v>
      </c>
      <c r="B4656" s="214">
        <v>147980</v>
      </c>
      <c r="C4656" s="133" t="s">
        <v>7225</v>
      </c>
      <c r="D4656" s="133" t="s">
        <v>5904</v>
      </c>
      <c r="E4656" s="133" t="s">
        <v>5902</v>
      </c>
      <c r="F4656" s="133" t="s">
        <v>5903</v>
      </c>
      <c r="G4656" s="133">
        <v>0</v>
      </c>
      <c r="H4656" s="133">
        <v>0</v>
      </c>
      <c r="I4656" s="20"/>
      <c r="J4656" s="20"/>
      <c r="K4656" s="20"/>
      <c r="L4656" s="20"/>
      <c r="M4656" s="20"/>
      <c r="N4656" s="20"/>
    </row>
    <row r="4657" spans="1:14" x14ac:dyDescent="0.35">
      <c r="A4657" s="214" t="s">
        <v>3745</v>
      </c>
      <c r="B4657" s="214">
        <v>148260</v>
      </c>
      <c r="C4657" s="133" t="s">
        <v>7226</v>
      </c>
      <c r="D4657" s="133" t="s">
        <v>5904</v>
      </c>
      <c r="E4657" s="133" t="s">
        <v>5907</v>
      </c>
      <c r="F4657" s="133" t="s">
        <v>5917</v>
      </c>
      <c r="G4657" s="133">
        <v>45</v>
      </c>
      <c r="H4657" s="133">
        <v>38</v>
      </c>
      <c r="I4657" s="20"/>
      <c r="J4657" s="20"/>
      <c r="K4657" s="20"/>
      <c r="L4657" s="20"/>
      <c r="M4657" s="20"/>
      <c r="N4657" s="20"/>
    </row>
    <row r="4658" spans="1:14" x14ac:dyDescent="0.35">
      <c r="A4658" s="214" t="s">
        <v>3784</v>
      </c>
      <c r="B4658" s="214">
        <v>122912</v>
      </c>
      <c r="C4658" s="133" t="s">
        <v>3786</v>
      </c>
      <c r="D4658" s="133" t="s">
        <v>5904</v>
      </c>
      <c r="E4658" s="133" t="s">
        <v>5902</v>
      </c>
      <c r="F4658" s="133" t="s">
        <v>5903</v>
      </c>
      <c r="G4658" s="133">
        <v>0</v>
      </c>
      <c r="H4658" s="133">
        <v>0</v>
      </c>
      <c r="I4658" s="20"/>
      <c r="J4658" s="20"/>
      <c r="K4658" s="20"/>
      <c r="L4658" s="20"/>
      <c r="M4658" s="20"/>
      <c r="N4658" s="20"/>
    </row>
    <row r="4659" spans="1:14" x14ac:dyDescent="0.35">
      <c r="A4659" s="214" t="s">
        <v>3784</v>
      </c>
      <c r="B4659" s="214">
        <v>122914</v>
      </c>
      <c r="C4659" s="133" t="s">
        <v>946</v>
      </c>
      <c r="D4659" s="133" t="s">
        <v>5904</v>
      </c>
      <c r="E4659" s="133" t="s">
        <v>5902</v>
      </c>
      <c r="F4659" s="133" t="s">
        <v>5903</v>
      </c>
      <c r="G4659" s="133">
        <v>0</v>
      </c>
      <c r="H4659" s="133">
        <v>0</v>
      </c>
      <c r="I4659" s="20"/>
      <c r="J4659" s="20"/>
      <c r="K4659" s="20"/>
      <c r="L4659" s="20"/>
      <c r="M4659" s="20"/>
      <c r="N4659" s="20"/>
    </row>
    <row r="4660" spans="1:14" x14ac:dyDescent="0.35">
      <c r="A4660" s="214" t="s">
        <v>3784</v>
      </c>
      <c r="B4660" s="214">
        <v>122915</v>
      </c>
      <c r="C4660" s="133" t="s">
        <v>3787</v>
      </c>
      <c r="D4660" s="133" t="s">
        <v>5904</v>
      </c>
      <c r="E4660" s="133" t="s">
        <v>5902</v>
      </c>
      <c r="F4660" s="133" t="s">
        <v>5903</v>
      </c>
      <c r="G4660" s="133">
        <v>0</v>
      </c>
      <c r="H4660" s="133">
        <v>0</v>
      </c>
      <c r="I4660" s="20"/>
      <c r="J4660" s="20"/>
      <c r="K4660" s="20"/>
      <c r="L4660" s="20"/>
      <c r="M4660" s="20"/>
      <c r="N4660" s="20"/>
    </row>
    <row r="4661" spans="1:14" x14ac:dyDescent="0.35">
      <c r="A4661" s="214" t="s">
        <v>3784</v>
      </c>
      <c r="B4661" s="214">
        <v>122936</v>
      </c>
      <c r="C4661" s="133" t="s">
        <v>7227</v>
      </c>
      <c r="D4661" s="133" t="s">
        <v>5901</v>
      </c>
      <c r="E4661" s="133" t="s">
        <v>5902</v>
      </c>
      <c r="F4661" s="133" t="s">
        <v>5903</v>
      </c>
      <c r="G4661" s="133">
        <v>0</v>
      </c>
      <c r="H4661" s="133">
        <v>0</v>
      </c>
      <c r="I4661" s="20"/>
      <c r="J4661" s="20"/>
      <c r="K4661" s="20"/>
      <c r="L4661" s="20"/>
      <c r="M4661" s="20"/>
      <c r="N4661" s="20"/>
    </row>
    <row r="4662" spans="1:14" x14ac:dyDescent="0.35">
      <c r="A4662" s="214" t="s">
        <v>3784</v>
      </c>
      <c r="B4662" s="214">
        <v>122941</v>
      </c>
      <c r="C4662" s="133" t="s">
        <v>3788</v>
      </c>
      <c r="D4662" s="133" t="s">
        <v>5904</v>
      </c>
      <c r="E4662" s="133" t="s">
        <v>5902</v>
      </c>
      <c r="F4662" s="133" t="s">
        <v>5903</v>
      </c>
      <c r="G4662" s="133">
        <v>0</v>
      </c>
      <c r="H4662" s="133">
        <v>0</v>
      </c>
      <c r="I4662" s="20"/>
      <c r="J4662" s="20"/>
      <c r="K4662" s="20"/>
      <c r="L4662" s="20"/>
      <c r="M4662" s="20"/>
      <c r="N4662" s="20"/>
    </row>
    <row r="4663" spans="1:14" x14ac:dyDescent="0.35">
      <c r="A4663" s="214" t="s">
        <v>3784</v>
      </c>
      <c r="B4663" s="214">
        <v>122964</v>
      </c>
      <c r="C4663" s="133" t="s">
        <v>3789</v>
      </c>
      <c r="D4663" s="133" t="s">
        <v>5904</v>
      </c>
      <c r="E4663" s="133" t="s">
        <v>5912</v>
      </c>
      <c r="F4663" s="133" t="s">
        <v>5915</v>
      </c>
      <c r="G4663" s="133">
        <v>1</v>
      </c>
      <c r="H4663" s="133">
        <v>15</v>
      </c>
      <c r="I4663" s="20"/>
      <c r="J4663" s="20"/>
      <c r="K4663" s="20"/>
      <c r="L4663" s="20"/>
      <c r="M4663" s="20"/>
      <c r="N4663" s="20"/>
    </row>
    <row r="4664" spans="1:14" x14ac:dyDescent="0.35">
      <c r="A4664" s="214" t="s">
        <v>3784</v>
      </c>
      <c r="B4664" s="214">
        <v>131119</v>
      </c>
      <c r="C4664" s="133" t="s">
        <v>3790</v>
      </c>
      <c r="D4664" s="133" t="s">
        <v>5901</v>
      </c>
      <c r="E4664" s="133" t="s">
        <v>5902</v>
      </c>
      <c r="F4664" s="133" t="s">
        <v>5903</v>
      </c>
      <c r="G4664" s="133">
        <v>0</v>
      </c>
      <c r="H4664" s="133">
        <v>0</v>
      </c>
      <c r="I4664" s="20"/>
      <c r="J4664" s="20"/>
      <c r="K4664" s="20"/>
      <c r="L4664" s="20"/>
      <c r="M4664" s="20"/>
      <c r="N4664" s="20"/>
    </row>
    <row r="4665" spans="1:14" x14ac:dyDescent="0.35">
      <c r="A4665" s="214" t="s">
        <v>3784</v>
      </c>
      <c r="B4665" s="214">
        <v>132190</v>
      </c>
      <c r="C4665" s="133" t="s">
        <v>3791</v>
      </c>
      <c r="D4665" s="133" t="s">
        <v>5904</v>
      </c>
      <c r="E4665" s="133" t="s">
        <v>5902</v>
      </c>
      <c r="F4665" s="133" t="s">
        <v>5903</v>
      </c>
      <c r="G4665" s="133">
        <v>0</v>
      </c>
      <c r="H4665" s="133">
        <v>0</v>
      </c>
      <c r="I4665" s="20"/>
      <c r="J4665" s="20"/>
      <c r="K4665" s="20"/>
      <c r="L4665" s="20"/>
      <c r="M4665" s="20"/>
      <c r="N4665" s="20"/>
    </row>
    <row r="4666" spans="1:14" x14ac:dyDescent="0.35">
      <c r="A4666" s="214" t="s">
        <v>3784</v>
      </c>
      <c r="B4666" s="214">
        <v>133164</v>
      </c>
      <c r="C4666" s="133" t="s">
        <v>3792</v>
      </c>
      <c r="D4666" s="133" t="s">
        <v>5904</v>
      </c>
      <c r="E4666" s="133" t="s">
        <v>5906</v>
      </c>
      <c r="F4666" s="133" t="s">
        <v>5906</v>
      </c>
      <c r="G4666" s="133">
        <v>0</v>
      </c>
      <c r="H4666" s="133">
        <v>0</v>
      </c>
      <c r="I4666" s="20"/>
      <c r="J4666" s="20"/>
      <c r="K4666" s="20"/>
      <c r="L4666" s="20"/>
      <c r="M4666" s="20"/>
      <c r="N4666" s="20"/>
    </row>
    <row r="4667" spans="1:14" x14ac:dyDescent="0.35">
      <c r="A4667" s="214" t="s">
        <v>3784</v>
      </c>
      <c r="B4667" s="214">
        <v>134253</v>
      </c>
      <c r="C4667" s="133" t="s">
        <v>3793</v>
      </c>
      <c r="D4667" s="133" t="s">
        <v>5904</v>
      </c>
      <c r="E4667" s="133" t="s">
        <v>5907</v>
      </c>
      <c r="F4667" s="133" t="s">
        <v>5908</v>
      </c>
      <c r="G4667" s="133">
        <v>88</v>
      </c>
      <c r="H4667" s="133">
        <v>147</v>
      </c>
      <c r="I4667" s="20"/>
      <c r="J4667" s="20"/>
      <c r="K4667" s="20"/>
      <c r="L4667" s="20"/>
      <c r="M4667" s="20"/>
      <c r="N4667" s="20"/>
    </row>
    <row r="4668" spans="1:14" x14ac:dyDescent="0.35">
      <c r="A4668" s="214" t="s">
        <v>3784</v>
      </c>
      <c r="B4668" s="214">
        <v>134889</v>
      </c>
      <c r="C4668" s="133" t="s">
        <v>3794</v>
      </c>
      <c r="D4668" s="133" t="s">
        <v>5904</v>
      </c>
      <c r="E4668" s="133" t="s">
        <v>5923</v>
      </c>
      <c r="F4668" s="133" t="s">
        <v>5923</v>
      </c>
      <c r="G4668" s="133">
        <v>0</v>
      </c>
      <c r="H4668" s="133">
        <v>7</v>
      </c>
      <c r="I4668" s="20"/>
      <c r="J4668" s="20"/>
      <c r="K4668" s="20"/>
      <c r="L4668" s="20"/>
      <c r="M4668" s="20"/>
      <c r="N4668" s="20"/>
    </row>
    <row r="4669" spans="1:14" x14ac:dyDescent="0.35">
      <c r="A4669" s="214" t="s">
        <v>3784</v>
      </c>
      <c r="B4669" s="214">
        <v>135573</v>
      </c>
      <c r="C4669" s="133" t="s">
        <v>6673</v>
      </c>
      <c r="D4669" s="133" t="s">
        <v>5904</v>
      </c>
      <c r="E4669" s="133" t="s">
        <v>5912</v>
      </c>
      <c r="F4669" s="133" t="s">
        <v>5915</v>
      </c>
      <c r="G4669" s="133">
        <v>7</v>
      </c>
      <c r="H4669" s="133">
        <v>4</v>
      </c>
      <c r="I4669" s="20"/>
      <c r="J4669" s="20"/>
      <c r="K4669" s="20"/>
      <c r="L4669" s="20"/>
      <c r="M4669" s="20"/>
      <c r="N4669" s="20"/>
    </row>
    <row r="4670" spans="1:14" x14ac:dyDescent="0.35">
      <c r="A4670" s="214" t="s">
        <v>3784</v>
      </c>
      <c r="B4670" s="214">
        <v>135761</v>
      </c>
      <c r="C4670" s="133" t="s">
        <v>3796</v>
      </c>
      <c r="D4670" s="133" t="s">
        <v>5904</v>
      </c>
      <c r="E4670" s="133" t="s">
        <v>5907</v>
      </c>
      <c r="F4670" s="133" t="s">
        <v>5908</v>
      </c>
      <c r="G4670" s="133">
        <v>69</v>
      </c>
      <c r="H4670" s="133">
        <v>79</v>
      </c>
      <c r="I4670" s="20"/>
      <c r="J4670" s="20"/>
      <c r="K4670" s="20"/>
      <c r="L4670" s="20"/>
      <c r="M4670" s="20"/>
      <c r="N4670" s="20"/>
    </row>
    <row r="4671" spans="1:14" x14ac:dyDescent="0.35">
      <c r="A4671" s="214" t="s">
        <v>3784</v>
      </c>
      <c r="B4671" s="214">
        <v>135881</v>
      </c>
      <c r="C4671" s="133" t="s">
        <v>3797</v>
      </c>
      <c r="D4671" s="133" t="s">
        <v>5904</v>
      </c>
      <c r="E4671" s="133" t="s">
        <v>5907</v>
      </c>
      <c r="F4671" s="133" t="s">
        <v>5908</v>
      </c>
      <c r="G4671" s="133">
        <v>146</v>
      </c>
      <c r="H4671" s="133">
        <v>135</v>
      </c>
      <c r="I4671" s="20"/>
      <c r="J4671" s="20"/>
      <c r="K4671" s="20"/>
      <c r="L4671" s="20"/>
      <c r="M4671" s="20"/>
      <c r="N4671" s="20"/>
    </row>
    <row r="4672" spans="1:14" x14ac:dyDescent="0.35">
      <c r="A4672" s="214" t="s">
        <v>3784</v>
      </c>
      <c r="B4672" s="214">
        <v>136425</v>
      </c>
      <c r="C4672" s="133" t="s">
        <v>6263</v>
      </c>
      <c r="D4672" s="133" t="s">
        <v>5904</v>
      </c>
      <c r="E4672" s="133" t="s">
        <v>5902</v>
      </c>
      <c r="F4672" s="133" t="s">
        <v>5903</v>
      </c>
      <c r="G4672" s="133">
        <v>0</v>
      </c>
      <c r="H4672" s="133">
        <v>0</v>
      </c>
      <c r="I4672" s="20"/>
      <c r="J4672" s="20"/>
      <c r="K4672" s="20"/>
      <c r="L4672" s="20"/>
      <c r="M4672" s="20"/>
      <c r="N4672" s="20"/>
    </row>
    <row r="4673" spans="1:14" x14ac:dyDescent="0.35">
      <c r="A4673" s="214" t="s">
        <v>3784</v>
      </c>
      <c r="B4673" s="214">
        <v>136724</v>
      </c>
      <c r="C4673" s="133" t="s">
        <v>3798</v>
      </c>
      <c r="D4673" s="133" t="s">
        <v>5904</v>
      </c>
      <c r="E4673" s="133" t="s">
        <v>5907</v>
      </c>
      <c r="F4673" s="133" t="s">
        <v>5917</v>
      </c>
      <c r="G4673" s="133">
        <v>143</v>
      </c>
      <c r="H4673" s="133">
        <v>155</v>
      </c>
      <c r="I4673" s="20"/>
      <c r="J4673" s="20"/>
      <c r="K4673" s="20"/>
      <c r="L4673" s="20"/>
      <c r="M4673" s="20"/>
      <c r="N4673" s="20"/>
    </row>
    <row r="4674" spans="1:14" x14ac:dyDescent="0.35">
      <c r="A4674" s="214" t="s">
        <v>3784</v>
      </c>
      <c r="B4674" s="214">
        <v>137184</v>
      </c>
      <c r="C4674" s="133" t="s">
        <v>3799</v>
      </c>
      <c r="D4674" s="133" t="s">
        <v>5901</v>
      </c>
      <c r="E4674" s="133" t="s">
        <v>5907</v>
      </c>
      <c r="F4674" s="133" t="s">
        <v>5908</v>
      </c>
      <c r="G4674" s="133">
        <v>160</v>
      </c>
      <c r="H4674" s="133">
        <v>0</v>
      </c>
      <c r="I4674" s="20"/>
      <c r="J4674" s="20"/>
      <c r="K4674" s="20"/>
      <c r="L4674" s="20"/>
      <c r="M4674" s="20"/>
      <c r="N4674" s="20"/>
    </row>
    <row r="4675" spans="1:14" x14ac:dyDescent="0.35">
      <c r="A4675" s="214" t="s">
        <v>3784</v>
      </c>
      <c r="B4675" s="214">
        <v>137798</v>
      </c>
      <c r="C4675" s="133" t="s">
        <v>6264</v>
      </c>
      <c r="D4675" s="133" t="s">
        <v>5904</v>
      </c>
      <c r="E4675" s="133" t="s">
        <v>5907</v>
      </c>
      <c r="F4675" s="133" t="s">
        <v>5917</v>
      </c>
      <c r="G4675" s="133">
        <v>90</v>
      </c>
      <c r="H4675" s="133">
        <v>104</v>
      </c>
      <c r="I4675" s="20"/>
      <c r="J4675" s="20"/>
      <c r="K4675" s="20"/>
      <c r="L4675" s="20"/>
      <c r="M4675" s="20"/>
      <c r="N4675" s="20"/>
    </row>
    <row r="4676" spans="1:14" x14ac:dyDescent="0.35">
      <c r="A4676" s="214" t="s">
        <v>3784</v>
      </c>
      <c r="B4676" s="214">
        <v>137915</v>
      </c>
      <c r="C4676" s="133" t="s">
        <v>6265</v>
      </c>
      <c r="D4676" s="133" t="s">
        <v>5904</v>
      </c>
      <c r="E4676" s="133" t="s">
        <v>5912</v>
      </c>
      <c r="F4676" s="133" t="s">
        <v>5920</v>
      </c>
      <c r="G4676" s="133">
        <v>3</v>
      </c>
      <c r="H4676" s="133">
        <v>10</v>
      </c>
      <c r="I4676" s="20"/>
      <c r="J4676" s="20"/>
      <c r="K4676" s="20"/>
      <c r="L4676" s="20"/>
      <c r="M4676" s="20"/>
      <c r="N4676" s="20"/>
    </row>
    <row r="4677" spans="1:14" x14ac:dyDescent="0.35">
      <c r="A4677" s="214" t="s">
        <v>3784</v>
      </c>
      <c r="B4677" s="214">
        <v>138264</v>
      </c>
      <c r="C4677" s="133" t="s">
        <v>3800</v>
      </c>
      <c r="D4677" s="133" t="s">
        <v>5904</v>
      </c>
      <c r="E4677" s="133" t="s">
        <v>5906</v>
      </c>
      <c r="F4677" s="133" t="s">
        <v>5909</v>
      </c>
      <c r="G4677" s="133">
        <v>0</v>
      </c>
      <c r="H4677" s="133">
        <v>0</v>
      </c>
      <c r="I4677" s="20"/>
      <c r="J4677" s="20"/>
      <c r="K4677" s="20"/>
      <c r="L4677" s="20"/>
      <c r="M4677" s="20"/>
      <c r="N4677" s="20"/>
    </row>
    <row r="4678" spans="1:14" x14ac:dyDescent="0.35">
      <c r="A4678" s="214" t="s">
        <v>3784</v>
      </c>
      <c r="B4678" s="214">
        <v>138341</v>
      </c>
      <c r="C4678" s="133" t="s">
        <v>3801</v>
      </c>
      <c r="D4678" s="133" t="s">
        <v>5904</v>
      </c>
      <c r="E4678" s="133" t="s">
        <v>5907</v>
      </c>
      <c r="F4678" s="133" t="s">
        <v>5917</v>
      </c>
      <c r="G4678" s="133">
        <v>86</v>
      </c>
      <c r="H4678" s="133">
        <v>105</v>
      </c>
      <c r="I4678" s="20"/>
      <c r="J4678" s="20"/>
      <c r="K4678" s="20"/>
      <c r="L4678" s="20"/>
      <c r="M4678" s="20"/>
      <c r="N4678" s="20"/>
    </row>
    <row r="4679" spans="1:14" x14ac:dyDescent="0.35">
      <c r="A4679" s="214" t="s">
        <v>3784</v>
      </c>
      <c r="B4679" s="214">
        <v>139765</v>
      </c>
      <c r="C4679" s="133" t="s">
        <v>3802</v>
      </c>
      <c r="D4679" s="133" t="s">
        <v>5904</v>
      </c>
      <c r="E4679" s="133" t="s">
        <v>5907</v>
      </c>
      <c r="F4679" s="133" t="s">
        <v>5917</v>
      </c>
      <c r="G4679" s="133">
        <v>89</v>
      </c>
      <c r="H4679" s="133">
        <v>113</v>
      </c>
      <c r="I4679" s="20"/>
      <c r="J4679" s="20"/>
      <c r="K4679" s="20"/>
      <c r="L4679" s="20"/>
      <c r="M4679" s="20"/>
      <c r="N4679" s="20"/>
    </row>
    <row r="4680" spans="1:14" x14ac:dyDescent="0.35">
      <c r="A4680" s="214" t="s">
        <v>3784</v>
      </c>
      <c r="B4680" s="214">
        <v>139771</v>
      </c>
      <c r="C4680" s="133" t="s">
        <v>3803</v>
      </c>
      <c r="D4680" s="133" t="s">
        <v>5904</v>
      </c>
      <c r="E4680" s="133" t="s">
        <v>5902</v>
      </c>
      <c r="F4680" s="133" t="s">
        <v>5903</v>
      </c>
      <c r="G4680" s="133">
        <v>0</v>
      </c>
      <c r="H4680" s="133">
        <v>0</v>
      </c>
      <c r="I4680" s="20"/>
      <c r="J4680" s="20"/>
      <c r="K4680" s="20"/>
      <c r="L4680" s="20"/>
      <c r="M4680" s="20"/>
      <c r="N4680" s="20"/>
    </row>
    <row r="4681" spans="1:14" x14ac:dyDescent="0.35">
      <c r="A4681" s="214" t="s">
        <v>3784</v>
      </c>
      <c r="B4681" s="214">
        <v>140369</v>
      </c>
      <c r="C4681" s="133" t="s">
        <v>6266</v>
      </c>
      <c r="D4681" s="133" t="s">
        <v>5904</v>
      </c>
      <c r="E4681" s="133" t="s">
        <v>5907</v>
      </c>
      <c r="F4681" s="133" t="s">
        <v>5908</v>
      </c>
      <c r="G4681" s="133">
        <v>88</v>
      </c>
      <c r="H4681" s="133">
        <v>104</v>
      </c>
      <c r="I4681" s="20"/>
      <c r="J4681" s="20"/>
      <c r="K4681" s="20"/>
      <c r="L4681" s="20"/>
      <c r="M4681" s="20"/>
      <c r="N4681" s="20"/>
    </row>
    <row r="4682" spans="1:14" x14ac:dyDescent="0.35">
      <c r="A4682" s="214" t="s">
        <v>3784</v>
      </c>
      <c r="B4682" s="214">
        <v>140984</v>
      </c>
      <c r="C4682" s="133" t="s">
        <v>3804</v>
      </c>
      <c r="D4682" s="133" t="s">
        <v>5904</v>
      </c>
      <c r="E4682" s="133" t="s">
        <v>5907</v>
      </c>
      <c r="F4682" s="133" t="s">
        <v>5916</v>
      </c>
      <c r="G4682" s="133">
        <v>55</v>
      </c>
      <c r="H4682" s="133">
        <v>65</v>
      </c>
      <c r="I4682" s="20"/>
      <c r="J4682" s="20"/>
      <c r="K4682" s="20"/>
      <c r="L4682" s="20"/>
      <c r="M4682" s="20"/>
      <c r="N4682" s="20"/>
    </row>
    <row r="4683" spans="1:14" x14ac:dyDescent="0.35">
      <c r="A4683" s="214" t="s">
        <v>3784</v>
      </c>
      <c r="B4683" s="214">
        <v>141010</v>
      </c>
      <c r="C4683" s="133" t="s">
        <v>3805</v>
      </c>
      <c r="D4683" s="133" t="s">
        <v>5904</v>
      </c>
      <c r="E4683" s="133" t="s">
        <v>5907</v>
      </c>
      <c r="F4683" s="133" t="s">
        <v>5916</v>
      </c>
      <c r="G4683" s="133">
        <v>44</v>
      </c>
      <c r="H4683" s="133">
        <v>75</v>
      </c>
      <c r="I4683" s="20"/>
      <c r="J4683" s="20"/>
      <c r="K4683" s="20"/>
      <c r="L4683" s="20"/>
      <c r="M4683" s="20"/>
      <c r="N4683" s="20"/>
    </row>
    <row r="4684" spans="1:14" x14ac:dyDescent="0.35">
      <c r="A4684" s="214" t="s">
        <v>3784</v>
      </c>
      <c r="B4684" s="214">
        <v>141363</v>
      </c>
      <c r="C4684" s="133" t="s">
        <v>3807</v>
      </c>
      <c r="D4684" s="133" t="s">
        <v>5904</v>
      </c>
      <c r="E4684" s="133" t="s">
        <v>5907</v>
      </c>
      <c r="F4684" s="133" t="s">
        <v>5908</v>
      </c>
      <c r="G4684" s="133">
        <v>90</v>
      </c>
      <c r="H4684" s="133">
        <v>69</v>
      </c>
      <c r="I4684" s="20"/>
      <c r="J4684" s="20"/>
      <c r="K4684" s="20"/>
      <c r="L4684" s="20"/>
      <c r="M4684" s="20"/>
      <c r="N4684" s="20"/>
    </row>
    <row r="4685" spans="1:14" x14ac:dyDescent="0.35">
      <c r="A4685" s="214" t="s">
        <v>3784</v>
      </c>
      <c r="B4685" s="214">
        <v>142930</v>
      </c>
      <c r="C4685" s="133" t="s">
        <v>3808</v>
      </c>
      <c r="D4685" s="133" t="s">
        <v>5904</v>
      </c>
      <c r="E4685" s="133" t="s">
        <v>5902</v>
      </c>
      <c r="F4685" s="133" t="s">
        <v>5903</v>
      </c>
      <c r="G4685" s="133">
        <v>0</v>
      </c>
      <c r="H4685" s="133">
        <v>0</v>
      </c>
      <c r="I4685" s="20"/>
      <c r="J4685" s="20"/>
      <c r="K4685" s="20"/>
      <c r="L4685" s="20"/>
      <c r="M4685" s="20"/>
      <c r="N4685" s="20"/>
    </row>
    <row r="4686" spans="1:14" x14ac:dyDescent="0.35">
      <c r="A4686" s="214" t="s">
        <v>3784</v>
      </c>
      <c r="B4686" s="214">
        <v>144022</v>
      </c>
      <c r="C4686" s="133" t="s">
        <v>3809</v>
      </c>
      <c r="D4686" s="133" t="s">
        <v>5904</v>
      </c>
      <c r="E4686" s="133" t="s">
        <v>5906</v>
      </c>
      <c r="F4686" s="133" t="s">
        <v>5928</v>
      </c>
      <c r="G4686" s="133">
        <v>1</v>
      </c>
      <c r="H4686" s="133">
        <v>11</v>
      </c>
      <c r="I4686" s="20"/>
      <c r="J4686" s="20"/>
      <c r="K4686" s="20"/>
      <c r="L4686" s="20"/>
      <c r="M4686" s="20"/>
      <c r="N4686" s="20"/>
    </row>
    <row r="4687" spans="1:14" x14ac:dyDescent="0.35">
      <c r="A4687" s="214" t="s">
        <v>3784</v>
      </c>
      <c r="B4687" s="214">
        <v>144023</v>
      </c>
      <c r="C4687" s="133" t="s">
        <v>3810</v>
      </c>
      <c r="D4687" s="133" t="s">
        <v>5904</v>
      </c>
      <c r="E4687" s="133" t="s">
        <v>5906</v>
      </c>
      <c r="F4687" s="133" t="s">
        <v>5928</v>
      </c>
      <c r="G4687" s="133">
        <v>0</v>
      </c>
      <c r="H4687" s="133">
        <v>0</v>
      </c>
      <c r="I4687" s="20"/>
      <c r="J4687" s="20"/>
      <c r="K4687" s="20"/>
      <c r="L4687" s="20"/>
      <c r="M4687" s="20"/>
      <c r="N4687" s="20"/>
    </row>
    <row r="4688" spans="1:14" x14ac:dyDescent="0.35">
      <c r="A4688" s="214" t="s">
        <v>3784</v>
      </c>
      <c r="B4688" s="214">
        <v>144320</v>
      </c>
      <c r="C4688" s="133" t="s">
        <v>3811</v>
      </c>
      <c r="D4688" s="133" t="s">
        <v>5904</v>
      </c>
      <c r="E4688" s="133" t="s">
        <v>5912</v>
      </c>
      <c r="F4688" s="133" t="s">
        <v>5920</v>
      </c>
      <c r="G4688" s="133">
        <v>0</v>
      </c>
      <c r="H4688" s="133">
        <v>19</v>
      </c>
      <c r="I4688" s="20"/>
      <c r="J4688" s="20"/>
      <c r="K4688" s="20"/>
      <c r="L4688" s="20"/>
      <c r="M4688" s="20"/>
      <c r="N4688" s="20"/>
    </row>
    <row r="4689" spans="1:14" x14ac:dyDescent="0.35">
      <c r="A4689" s="214" t="s">
        <v>3784</v>
      </c>
      <c r="B4689" s="214">
        <v>144321</v>
      </c>
      <c r="C4689" s="133" t="s">
        <v>3164</v>
      </c>
      <c r="D4689" s="133" t="s">
        <v>5904</v>
      </c>
      <c r="E4689" s="133" t="s">
        <v>5912</v>
      </c>
      <c r="F4689" s="133" t="s">
        <v>5920</v>
      </c>
      <c r="G4689" s="133">
        <v>2</v>
      </c>
      <c r="H4689" s="133">
        <v>14</v>
      </c>
      <c r="I4689" s="20"/>
      <c r="J4689" s="20"/>
      <c r="K4689" s="20"/>
      <c r="L4689" s="20"/>
      <c r="M4689" s="20"/>
      <c r="N4689" s="20"/>
    </row>
    <row r="4690" spans="1:14" x14ac:dyDescent="0.35">
      <c r="A4690" s="214" t="s">
        <v>3784</v>
      </c>
      <c r="B4690" s="214">
        <v>144487</v>
      </c>
      <c r="C4690" s="133" t="s">
        <v>3812</v>
      </c>
      <c r="D4690" s="133" t="s">
        <v>5904</v>
      </c>
      <c r="E4690" s="133" t="s">
        <v>5907</v>
      </c>
      <c r="F4690" s="133" t="s">
        <v>5908</v>
      </c>
      <c r="G4690" s="133">
        <v>96</v>
      </c>
      <c r="H4690" s="133">
        <v>88</v>
      </c>
      <c r="I4690" s="20"/>
      <c r="J4690" s="20"/>
      <c r="K4690" s="20"/>
      <c r="L4690" s="20"/>
      <c r="M4690" s="20"/>
      <c r="N4690" s="20"/>
    </row>
    <row r="4691" spans="1:14" x14ac:dyDescent="0.35">
      <c r="A4691" s="214" t="s">
        <v>3784</v>
      </c>
      <c r="B4691" s="214">
        <v>145129</v>
      </c>
      <c r="C4691" s="133" t="s">
        <v>3813</v>
      </c>
      <c r="D4691" s="133" t="s">
        <v>5904</v>
      </c>
      <c r="E4691" s="133" t="s">
        <v>5902</v>
      </c>
      <c r="F4691" s="133" t="s">
        <v>5903</v>
      </c>
      <c r="G4691" s="133">
        <v>0</v>
      </c>
      <c r="H4691" s="133">
        <v>0</v>
      </c>
      <c r="I4691" s="20"/>
      <c r="J4691" s="20"/>
      <c r="K4691" s="20"/>
      <c r="L4691" s="20"/>
      <c r="M4691" s="20"/>
      <c r="N4691" s="20"/>
    </row>
    <row r="4692" spans="1:14" x14ac:dyDescent="0.35">
      <c r="A4692" s="214" t="s">
        <v>3784</v>
      </c>
      <c r="B4692" s="214">
        <v>145146</v>
      </c>
      <c r="C4692" s="133" t="s">
        <v>3814</v>
      </c>
      <c r="D4692" s="133" t="s">
        <v>5904</v>
      </c>
      <c r="E4692" s="133" t="s">
        <v>5907</v>
      </c>
      <c r="F4692" s="133" t="s">
        <v>5917</v>
      </c>
      <c r="G4692" s="133">
        <v>83</v>
      </c>
      <c r="H4692" s="133">
        <v>72</v>
      </c>
      <c r="I4692" s="20"/>
      <c r="J4692" s="20"/>
      <c r="K4692" s="20"/>
      <c r="L4692" s="20"/>
      <c r="M4692" s="20"/>
      <c r="N4692" s="20"/>
    </row>
    <row r="4693" spans="1:14" x14ac:dyDescent="0.35">
      <c r="A4693" s="214" t="s">
        <v>3784</v>
      </c>
      <c r="B4693" s="214">
        <v>145581</v>
      </c>
      <c r="C4693" s="133" t="s">
        <v>6267</v>
      </c>
      <c r="D4693" s="133" t="s">
        <v>5904</v>
      </c>
      <c r="E4693" s="133" t="s">
        <v>5906</v>
      </c>
      <c r="F4693" s="133" t="s">
        <v>5909</v>
      </c>
      <c r="G4693" s="133">
        <v>0</v>
      </c>
      <c r="H4693" s="133">
        <v>0</v>
      </c>
      <c r="I4693" s="20"/>
      <c r="J4693" s="20"/>
      <c r="K4693" s="20"/>
      <c r="L4693" s="20"/>
      <c r="M4693" s="20"/>
      <c r="N4693" s="20"/>
    </row>
    <row r="4694" spans="1:14" x14ac:dyDescent="0.35">
      <c r="A4694" s="214" t="s">
        <v>3784</v>
      </c>
      <c r="B4694" s="214">
        <v>145952</v>
      </c>
      <c r="C4694" s="133" t="s">
        <v>3795</v>
      </c>
      <c r="D4694" s="133" t="s">
        <v>5904</v>
      </c>
      <c r="E4694" s="133" t="s">
        <v>5907</v>
      </c>
      <c r="F4694" s="133" t="s">
        <v>5908</v>
      </c>
      <c r="G4694" s="133">
        <v>94</v>
      </c>
      <c r="H4694" s="133">
        <v>119</v>
      </c>
      <c r="I4694" s="20"/>
      <c r="J4694" s="20"/>
      <c r="K4694" s="20"/>
      <c r="L4694" s="20"/>
      <c r="M4694" s="20"/>
      <c r="N4694" s="20"/>
    </row>
    <row r="4695" spans="1:14" x14ac:dyDescent="0.35">
      <c r="A4695" s="214" t="s">
        <v>3784</v>
      </c>
      <c r="B4695" s="214">
        <v>146539</v>
      </c>
      <c r="C4695" s="133" t="s">
        <v>3785</v>
      </c>
      <c r="D4695" s="133" t="s">
        <v>5904</v>
      </c>
      <c r="E4695" s="133" t="s">
        <v>5907</v>
      </c>
      <c r="F4695" s="133" t="s">
        <v>5908</v>
      </c>
      <c r="G4695" s="133">
        <v>91</v>
      </c>
      <c r="H4695" s="133">
        <v>177</v>
      </c>
      <c r="I4695" s="20"/>
      <c r="J4695" s="20"/>
      <c r="K4695" s="20"/>
      <c r="L4695" s="20"/>
      <c r="M4695" s="20"/>
      <c r="N4695" s="20"/>
    </row>
    <row r="4696" spans="1:14" x14ac:dyDescent="0.35">
      <c r="A4696" s="214" t="s">
        <v>3784</v>
      </c>
      <c r="B4696" s="214">
        <v>146564</v>
      </c>
      <c r="C4696" s="133" t="s">
        <v>3806</v>
      </c>
      <c r="D4696" s="133" t="s">
        <v>5904</v>
      </c>
      <c r="E4696" s="133" t="s">
        <v>5907</v>
      </c>
      <c r="F4696" s="133" t="s">
        <v>5908</v>
      </c>
      <c r="G4696" s="133">
        <v>97</v>
      </c>
      <c r="H4696" s="133">
        <v>85</v>
      </c>
      <c r="I4696" s="20"/>
      <c r="J4696" s="20"/>
      <c r="K4696" s="20"/>
      <c r="L4696" s="20"/>
      <c r="M4696" s="20"/>
      <c r="N4696" s="20"/>
    </row>
    <row r="4697" spans="1:14" x14ac:dyDescent="0.35">
      <c r="A4697" s="214" t="s">
        <v>3784</v>
      </c>
      <c r="B4697" s="214">
        <v>147285</v>
      </c>
      <c r="C4697" s="133" t="s">
        <v>6672</v>
      </c>
      <c r="D4697" s="133" t="s">
        <v>5904</v>
      </c>
      <c r="E4697" s="133" t="s">
        <v>5907</v>
      </c>
      <c r="F4697" s="133" t="s">
        <v>5919</v>
      </c>
      <c r="G4697" s="133">
        <v>0</v>
      </c>
      <c r="H4697" s="133">
        <v>0</v>
      </c>
      <c r="I4697" s="20"/>
      <c r="J4697" s="20"/>
      <c r="K4697" s="20"/>
      <c r="L4697" s="20"/>
      <c r="M4697" s="20"/>
      <c r="N4697" s="20"/>
    </row>
    <row r="4698" spans="1:14" x14ac:dyDescent="0.35">
      <c r="A4698" s="214" t="s">
        <v>3784</v>
      </c>
      <c r="B4698" s="214">
        <v>147456</v>
      </c>
      <c r="C4698" s="133" t="s">
        <v>7228</v>
      </c>
      <c r="D4698" s="133" t="s">
        <v>5904</v>
      </c>
      <c r="E4698" s="133" t="s">
        <v>5907</v>
      </c>
      <c r="F4698" s="133" t="s">
        <v>5908</v>
      </c>
      <c r="G4698" s="133">
        <v>68</v>
      </c>
      <c r="H4698" s="133">
        <v>64</v>
      </c>
      <c r="I4698" s="20"/>
      <c r="J4698" s="20"/>
      <c r="K4698" s="20"/>
      <c r="L4698" s="20"/>
      <c r="M4698" s="20"/>
      <c r="N4698" s="20"/>
    </row>
    <row r="4699" spans="1:14" x14ac:dyDescent="0.35">
      <c r="A4699" s="214" t="s">
        <v>3815</v>
      </c>
      <c r="B4699" s="214">
        <v>122854</v>
      </c>
      <c r="C4699" s="133" t="s">
        <v>3816</v>
      </c>
      <c r="D4699" s="133" t="s">
        <v>5904</v>
      </c>
      <c r="E4699" s="133" t="s">
        <v>5907</v>
      </c>
      <c r="F4699" s="133" t="s">
        <v>5924</v>
      </c>
      <c r="G4699" s="133">
        <v>69</v>
      </c>
      <c r="H4699" s="133">
        <v>75</v>
      </c>
      <c r="I4699" s="20"/>
      <c r="J4699" s="20"/>
      <c r="K4699" s="20"/>
      <c r="L4699" s="20"/>
      <c r="M4699" s="20"/>
      <c r="N4699" s="20"/>
    </row>
    <row r="4700" spans="1:14" x14ac:dyDescent="0.35">
      <c r="A4700" s="214" t="s">
        <v>3815</v>
      </c>
      <c r="B4700" s="214">
        <v>122907</v>
      </c>
      <c r="C4700" s="133" t="s">
        <v>1165</v>
      </c>
      <c r="D4700" s="133" t="s">
        <v>5904</v>
      </c>
      <c r="E4700" s="133" t="s">
        <v>5902</v>
      </c>
      <c r="F4700" s="133" t="s">
        <v>5903</v>
      </c>
      <c r="G4700" s="133">
        <v>0</v>
      </c>
      <c r="H4700" s="133">
        <v>0</v>
      </c>
      <c r="I4700" s="20"/>
      <c r="J4700" s="20"/>
      <c r="K4700" s="20"/>
      <c r="L4700" s="20"/>
      <c r="M4700" s="20"/>
      <c r="N4700" s="20"/>
    </row>
    <row r="4701" spans="1:14" x14ac:dyDescent="0.35">
      <c r="A4701" s="214" t="s">
        <v>3815</v>
      </c>
      <c r="B4701" s="214">
        <v>122908</v>
      </c>
      <c r="C4701" s="133" t="s">
        <v>3817</v>
      </c>
      <c r="D4701" s="133" t="s">
        <v>5904</v>
      </c>
      <c r="E4701" s="133" t="s">
        <v>5902</v>
      </c>
      <c r="F4701" s="133" t="s">
        <v>5903</v>
      </c>
      <c r="G4701" s="133">
        <v>0</v>
      </c>
      <c r="H4701" s="133">
        <v>0</v>
      </c>
      <c r="I4701" s="20"/>
      <c r="J4701" s="20"/>
      <c r="K4701" s="20"/>
      <c r="L4701" s="20"/>
      <c r="M4701" s="20"/>
      <c r="N4701" s="20"/>
    </row>
    <row r="4702" spans="1:14" x14ac:dyDescent="0.35">
      <c r="A4702" s="214" t="s">
        <v>3815</v>
      </c>
      <c r="B4702" s="214">
        <v>122926</v>
      </c>
      <c r="C4702" s="133" t="s">
        <v>3818</v>
      </c>
      <c r="D4702" s="133" t="s">
        <v>5904</v>
      </c>
      <c r="E4702" s="133" t="s">
        <v>5902</v>
      </c>
      <c r="F4702" s="133" t="s">
        <v>5903</v>
      </c>
      <c r="G4702" s="133">
        <v>0</v>
      </c>
      <c r="H4702" s="133">
        <v>0</v>
      </c>
      <c r="I4702" s="20"/>
      <c r="J4702" s="20"/>
      <c r="K4702" s="20"/>
      <c r="L4702" s="20"/>
      <c r="M4702" s="20"/>
      <c r="N4702" s="20"/>
    </row>
    <row r="4703" spans="1:14" x14ac:dyDescent="0.35">
      <c r="A4703" s="214" t="s">
        <v>3815</v>
      </c>
      <c r="B4703" s="214">
        <v>122931</v>
      </c>
      <c r="C4703" s="133" t="s">
        <v>6675</v>
      </c>
      <c r="D4703" s="133" t="s">
        <v>5904</v>
      </c>
      <c r="E4703" s="133" t="s">
        <v>5902</v>
      </c>
      <c r="F4703" s="133" t="s">
        <v>5903</v>
      </c>
      <c r="G4703" s="133">
        <v>0</v>
      </c>
      <c r="H4703" s="133">
        <v>0</v>
      </c>
      <c r="I4703" s="20"/>
      <c r="J4703" s="20"/>
      <c r="K4703" s="20"/>
      <c r="L4703" s="20"/>
      <c r="M4703" s="20"/>
      <c r="N4703" s="20"/>
    </row>
    <row r="4704" spans="1:14" x14ac:dyDescent="0.35">
      <c r="A4704" s="214" t="s">
        <v>3815</v>
      </c>
      <c r="B4704" s="214">
        <v>122932</v>
      </c>
      <c r="C4704" s="133" t="s">
        <v>3819</v>
      </c>
      <c r="D4704" s="133" t="s">
        <v>5904</v>
      </c>
      <c r="E4704" s="133" t="s">
        <v>5902</v>
      </c>
      <c r="F4704" s="133" t="s">
        <v>5903</v>
      </c>
      <c r="G4704" s="133">
        <v>0</v>
      </c>
      <c r="H4704" s="133">
        <v>0</v>
      </c>
      <c r="I4704" s="20"/>
      <c r="J4704" s="20"/>
      <c r="K4704" s="20"/>
      <c r="L4704" s="20"/>
      <c r="M4704" s="20"/>
      <c r="N4704" s="20"/>
    </row>
    <row r="4705" spans="1:14" x14ac:dyDescent="0.35">
      <c r="A4705" s="214" t="s">
        <v>3815</v>
      </c>
      <c r="B4705" s="214">
        <v>122933</v>
      </c>
      <c r="C4705" s="133" t="s">
        <v>3820</v>
      </c>
      <c r="D4705" s="133" t="s">
        <v>5904</v>
      </c>
      <c r="E4705" s="133" t="s">
        <v>5902</v>
      </c>
      <c r="F4705" s="133" t="s">
        <v>5903</v>
      </c>
      <c r="G4705" s="133">
        <v>0</v>
      </c>
      <c r="H4705" s="133">
        <v>0</v>
      </c>
      <c r="I4705" s="20"/>
      <c r="J4705" s="20"/>
      <c r="K4705" s="20"/>
      <c r="L4705" s="20"/>
      <c r="M4705" s="20"/>
      <c r="N4705" s="20"/>
    </row>
    <row r="4706" spans="1:14" x14ac:dyDescent="0.35">
      <c r="A4706" s="214" t="s">
        <v>3815</v>
      </c>
      <c r="B4706" s="214">
        <v>122937</v>
      </c>
      <c r="C4706" s="133" t="s">
        <v>3821</v>
      </c>
      <c r="D4706" s="133" t="s">
        <v>5904</v>
      </c>
      <c r="E4706" s="133" t="s">
        <v>5902</v>
      </c>
      <c r="F4706" s="133" t="s">
        <v>5903</v>
      </c>
      <c r="G4706" s="133">
        <v>0</v>
      </c>
      <c r="H4706" s="133">
        <v>0</v>
      </c>
      <c r="I4706" s="20"/>
      <c r="J4706" s="20"/>
      <c r="K4706" s="20"/>
      <c r="L4706" s="20"/>
      <c r="M4706" s="20"/>
      <c r="N4706" s="20"/>
    </row>
    <row r="4707" spans="1:14" x14ac:dyDescent="0.35">
      <c r="A4707" s="214" t="s">
        <v>3815</v>
      </c>
      <c r="B4707" s="214">
        <v>122938</v>
      </c>
      <c r="C4707" s="133" t="s">
        <v>3822</v>
      </c>
      <c r="D4707" s="133" t="s">
        <v>5904</v>
      </c>
      <c r="E4707" s="133" t="s">
        <v>5902</v>
      </c>
      <c r="F4707" s="133" t="s">
        <v>5903</v>
      </c>
      <c r="G4707" s="133">
        <v>0</v>
      </c>
      <c r="H4707" s="133">
        <v>0</v>
      </c>
      <c r="I4707" s="20"/>
      <c r="J4707" s="20"/>
      <c r="K4707" s="20"/>
      <c r="L4707" s="20"/>
      <c r="M4707" s="20"/>
      <c r="N4707" s="20"/>
    </row>
    <row r="4708" spans="1:14" x14ac:dyDescent="0.35">
      <c r="A4708" s="214" t="s">
        <v>3815</v>
      </c>
      <c r="B4708" s="214">
        <v>122947</v>
      </c>
      <c r="C4708" s="133" t="s">
        <v>3823</v>
      </c>
      <c r="D4708" s="133" t="s">
        <v>5904</v>
      </c>
      <c r="E4708" s="133" t="s">
        <v>5912</v>
      </c>
      <c r="F4708" s="133" t="s">
        <v>5915</v>
      </c>
      <c r="G4708" s="133">
        <v>2</v>
      </c>
      <c r="H4708" s="133">
        <v>2</v>
      </c>
      <c r="I4708" s="20"/>
      <c r="J4708" s="20"/>
      <c r="K4708" s="20"/>
      <c r="L4708" s="20"/>
      <c r="M4708" s="20"/>
      <c r="N4708" s="20"/>
    </row>
    <row r="4709" spans="1:14" x14ac:dyDescent="0.35">
      <c r="A4709" s="214" t="s">
        <v>3815</v>
      </c>
      <c r="B4709" s="214">
        <v>122949</v>
      </c>
      <c r="C4709" s="133" t="s">
        <v>3824</v>
      </c>
      <c r="D4709" s="133" t="s">
        <v>5904</v>
      </c>
      <c r="E4709" s="133" t="s">
        <v>5912</v>
      </c>
      <c r="F4709" s="133" t="s">
        <v>5915</v>
      </c>
      <c r="G4709" s="133">
        <v>3</v>
      </c>
      <c r="H4709" s="133">
        <v>8</v>
      </c>
      <c r="I4709" s="20"/>
      <c r="J4709" s="20"/>
      <c r="K4709" s="20"/>
      <c r="L4709" s="20"/>
      <c r="M4709" s="20"/>
      <c r="N4709" s="20"/>
    </row>
    <row r="4710" spans="1:14" x14ac:dyDescent="0.35">
      <c r="A4710" s="214" t="s">
        <v>3815</v>
      </c>
      <c r="B4710" s="214">
        <v>122953</v>
      </c>
      <c r="C4710" s="133" t="s">
        <v>3825</v>
      </c>
      <c r="D4710" s="133" t="s">
        <v>5904</v>
      </c>
      <c r="E4710" s="133" t="s">
        <v>5912</v>
      </c>
      <c r="F4710" s="133" t="s">
        <v>5915</v>
      </c>
      <c r="G4710" s="133">
        <v>2</v>
      </c>
      <c r="H4710" s="133">
        <v>6</v>
      </c>
      <c r="I4710" s="20"/>
      <c r="J4710" s="20"/>
      <c r="K4710" s="20"/>
      <c r="L4710" s="20"/>
      <c r="M4710" s="20"/>
      <c r="N4710" s="20"/>
    </row>
    <row r="4711" spans="1:14" x14ac:dyDescent="0.35">
      <c r="A4711" s="214" t="s">
        <v>3815</v>
      </c>
      <c r="B4711" s="214">
        <v>122955</v>
      </c>
      <c r="C4711" s="133" t="s">
        <v>1034</v>
      </c>
      <c r="D4711" s="133" t="s">
        <v>5904</v>
      </c>
      <c r="E4711" s="133" t="s">
        <v>5912</v>
      </c>
      <c r="F4711" s="133" t="s">
        <v>5915</v>
      </c>
      <c r="G4711" s="133">
        <v>2</v>
      </c>
      <c r="H4711" s="133">
        <v>7</v>
      </c>
      <c r="I4711" s="20"/>
      <c r="J4711" s="20"/>
      <c r="K4711" s="20"/>
      <c r="L4711" s="20"/>
      <c r="M4711" s="20"/>
      <c r="N4711" s="20"/>
    </row>
    <row r="4712" spans="1:14" x14ac:dyDescent="0.35">
      <c r="A4712" s="214" t="s">
        <v>3815</v>
      </c>
      <c r="B4712" s="214">
        <v>122956</v>
      </c>
      <c r="C4712" s="133" t="s">
        <v>3826</v>
      </c>
      <c r="D4712" s="133" t="s">
        <v>5904</v>
      </c>
      <c r="E4712" s="133" t="s">
        <v>5923</v>
      </c>
      <c r="F4712" s="133" t="s">
        <v>5923</v>
      </c>
      <c r="G4712" s="133">
        <v>0</v>
      </c>
      <c r="H4712" s="133">
        <v>5</v>
      </c>
      <c r="I4712" s="20"/>
      <c r="J4712" s="20"/>
      <c r="K4712" s="20"/>
      <c r="L4712" s="20"/>
      <c r="M4712" s="20"/>
      <c r="N4712" s="20"/>
    </row>
    <row r="4713" spans="1:14" x14ac:dyDescent="0.35">
      <c r="A4713" s="214" t="s">
        <v>3815</v>
      </c>
      <c r="B4713" s="214">
        <v>122957</v>
      </c>
      <c r="C4713" s="133" t="s">
        <v>3827</v>
      </c>
      <c r="D4713" s="133" t="s">
        <v>5904</v>
      </c>
      <c r="E4713" s="133" t="s">
        <v>5912</v>
      </c>
      <c r="F4713" s="133" t="s">
        <v>5915</v>
      </c>
      <c r="G4713" s="133">
        <v>10</v>
      </c>
      <c r="H4713" s="133">
        <v>3</v>
      </c>
      <c r="I4713" s="20"/>
      <c r="J4713" s="20"/>
      <c r="K4713" s="20"/>
      <c r="L4713" s="20"/>
      <c r="M4713" s="20"/>
      <c r="N4713" s="20"/>
    </row>
    <row r="4714" spans="1:14" x14ac:dyDescent="0.35">
      <c r="A4714" s="214" t="s">
        <v>3815</v>
      </c>
      <c r="B4714" s="214">
        <v>122961</v>
      </c>
      <c r="C4714" s="133" t="s">
        <v>3828</v>
      </c>
      <c r="D4714" s="133" t="s">
        <v>5904</v>
      </c>
      <c r="E4714" s="133" t="s">
        <v>5912</v>
      </c>
      <c r="F4714" s="133" t="s">
        <v>5915</v>
      </c>
      <c r="G4714" s="133">
        <v>4</v>
      </c>
      <c r="H4714" s="133">
        <v>9</v>
      </c>
      <c r="I4714" s="20"/>
      <c r="J4714" s="20"/>
      <c r="K4714" s="20"/>
      <c r="L4714" s="20"/>
      <c r="M4714" s="20"/>
      <c r="N4714" s="20"/>
    </row>
    <row r="4715" spans="1:14" x14ac:dyDescent="0.35">
      <c r="A4715" s="214" t="s">
        <v>3815</v>
      </c>
      <c r="B4715" s="214">
        <v>130996</v>
      </c>
      <c r="C4715" s="133" t="s">
        <v>3829</v>
      </c>
      <c r="D4715" s="133" t="s">
        <v>5904</v>
      </c>
      <c r="E4715" s="133" t="s">
        <v>5912</v>
      </c>
      <c r="F4715" s="133" t="s">
        <v>5915</v>
      </c>
      <c r="G4715" s="133">
        <v>5</v>
      </c>
      <c r="H4715" s="133">
        <v>15</v>
      </c>
      <c r="I4715" s="20"/>
      <c r="J4715" s="20"/>
      <c r="K4715" s="20"/>
      <c r="L4715" s="20"/>
      <c r="M4715" s="20"/>
      <c r="N4715" s="20"/>
    </row>
    <row r="4716" spans="1:14" x14ac:dyDescent="0.35">
      <c r="A4716" s="214" t="s">
        <v>3815</v>
      </c>
      <c r="B4716" s="214">
        <v>131536</v>
      </c>
      <c r="C4716" s="133" t="s">
        <v>6678</v>
      </c>
      <c r="D4716" s="133" t="s">
        <v>5904</v>
      </c>
      <c r="E4716" s="133" t="s">
        <v>5902</v>
      </c>
      <c r="F4716" s="133" t="s">
        <v>5914</v>
      </c>
      <c r="G4716" s="133">
        <v>0</v>
      </c>
      <c r="H4716" s="133">
        <v>0</v>
      </c>
      <c r="I4716" s="20"/>
      <c r="J4716" s="20"/>
      <c r="K4716" s="20"/>
      <c r="L4716" s="20"/>
      <c r="M4716" s="20"/>
      <c r="N4716" s="20"/>
    </row>
    <row r="4717" spans="1:14" x14ac:dyDescent="0.35">
      <c r="A4717" s="214" t="s">
        <v>3815</v>
      </c>
      <c r="B4717" s="214">
        <v>134649</v>
      </c>
      <c r="C4717" s="133" t="s">
        <v>3830</v>
      </c>
      <c r="D4717" s="133" t="s">
        <v>5904</v>
      </c>
      <c r="E4717" s="133" t="s">
        <v>5902</v>
      </c>
      <c r="F4717" s="133" t="s">
        <v>5914</v>
      </c>
      <c r="G4717" s="133">
        <v>0</v>
      </c>
      <c r="H4717" s="133">
        <v>0</v>
      </c>
      <c r="I4717" s="20"/>
      <c r="J4717" s="20"/>
      <c r="K4717" s="20"/>
      <c r="L4717" s="20"/>
      <c r="M4717" s="20"/>
      <c r="N4717" s="20"/>
    </row>
    <row r="4718" spans="1:14" x14ac:dyDescent="0.35">
      <c r="A4718" s="214" t="s">
        <v>3815</v>
      </c>
      <c r="B4718" s="214">
        <v>135366</v>
      </c>
      <c r="C4718" s="133" t="s">
        <v>3831</v>
      </c>
      <c r="D4718" s="133" t="s">
        <v>5904</v>
      </c>
      <c r="E4718" s="133" t="s">
        <v>5902</v>
      </c>
      <c r="F4718" s="133" t="s">
        <v>5903</v>
      </c>
      <c r="G4718" s="133">
        <v>0</v>
      </c>
      <c r="H4718" s="133">
        <v>0</v>
      </c>
      <c r="I4718" s="20"/>
      <c r="J4718" s="20"/>
      <c r="K4718" s="20"/>
      <c r="L4718" s="20"/>
      <c r="M4718" s="20"/>
      <c r="N4718" s="20"/>
    </row>
    <row r="4719" spans="1:14" x14ac:dyDescent="0.35">
      <c r="A4719" s="214" t="s">
        <v>3815</v>
      </c>
      <c r="B4719" s="214">
        <v>135393</v>
      </c>
      <c r="C4719" s="133" t="s">
        <v>2900</v>
      </c>
      <c r="D4719" s="133" t="s">
        <v>5904</v>
      </c>
      <c r="E4719" s="133" t="s">
        <v>5902</v>
      </c>
      <c r="F4719" s="133" t="s">
        <v>5914</v>
      </c>
      <c r="G4719" s="133">
        <v>0</v>
      </c>
      <c r="H4719" s="133">
        <v>0</v>
      </c>
      <c r="I4719" s="20"/>
      <c r="J4719" s="20"/>
      <c r="K4719" s="20"/>
      <c r="L4719" s="20"/>
      <c r="M4719" s="20"/>
      <c r="N4719" s="20"/>
    </row>
    <row r="4720" spans="1:14" x14ac:dyDescent="0.35">
      <c r="A4720" s="214" t="s">
        <v>3815</v>
      </c>
      <c r="B4720" s="214">
        <v>135583</v>
      </c>
      <c r="C4720" s="133" t="s">
        <v>3832</v>
      </c>
      <c r="D4720" s="133" t="s">
        <v>5904</v>
      </c>
      <c r="E4720" s="133" t="s">
        <v>5907</v>
      </c>
      <c r="F4720" s="133" t="s">
        <v>5908</v>
      </c>
      <c r="G4720" s="133">
        <v>98</v>
      </c>
      <c r="H4720" s="133">
        <v>83</v>
      </c>
      <c r="I4720" s="20"/>
      <c r="J4720" s="20"/>
      <c r="K4720" s="20"/>
      <c r="L4720" s="20"/>
      <c r="M4720" s="20"/>
      <c r="N4720" s="20"/>
    </row>
    <row r="4721" spans="1:14" x14ac:dyDescent="0.35">
      <c r="A4721" s="214" t="s">
        <v>3815</v>
      </c>
      <c r="B4721" s="214">
        <v>136039</v>
      </c>
      <c r="C4721" s="133" t="s">
        <v>3833</v>
      </c>
      <c r="D4721" s="133" t="s">
        <v>5904</v>
      </c>
      <c r="E4721" s="133" t="s">
        <v>5902</v>
      </c>
      <c r="F4721" s="133" t="s">
        <v>5914</v>
      </c>
      <c r="G4721" s="133">
        <v>0</v>
      </c>
      <c r="H4721" s="133">
        <v>0</v>
      </c>
      <c r="I4721" s="20"/>
      <c r="J4721" s="20"/>
      <c r="K4721" s="20"/>
      <c r="L4721" s="20"/>
      <c r="M4721" s="20"/>
      <c r="N4721" s="20"/>
    </row>
    <row r="4722" spans="1:14" x14ac:dyDescent="0.35">
      <c r="A4722" s="214" t="s">
        <v>3815</v>
      </c>
      <c r="B4722" s="214">
        <v>136291</v>
      </c>
      <c r="C4722" s="133" t="s">
        <v>3834</v>
      </c>
      <c r="D4722" s="133" t="s">
        <v>5904</v>
      </c>
      <c r="E4722" s="133" t="s">
        <v>5907</v>
      </c>
      <c r="F4722" s="133" t="s">
        <v>5917</v>
      </c>
      <c r="G4722" s="133">
        <v>144</v>
      </c>
      <c r="H4722" s="133">
        <v>144</v>
      </c>
      <c r="I4722" s="20"/>
      <c r="J4722" s="20"/>
      <c r="K4722" s="20"/>
      <c r="L4722" s="20"/>
      <c r="M4722" s="20"/>
      <c r="N4722" s="20"/>
    </row>
    <row r="4723" spans="1:14" x14ac:dyDescent="0.35">
      <c r="A4723" s="214" t="s">
        <v>3815</v>
      </c>
      <c r="B4723" s="214">
        <v>136361</v>
      </c>
      <c r="C4723" s="133" t="s">
        <v>3835</v>
      </c>
      <c r="D4723" s="133" t="s">
        <v>5904</v>
      </c>
      <c r="E4723" s="133" t="s">
        <v>5907</v>
      </c>
      <c r="F4723" s="133" t="s">
        <v>5917</v>
      </c>
      <c r="G4723" s="133">
        <v>143</v>
      </c>
      <c r="H4723" s="133">
        <v>126</v>
      </c>
      <c r="I4723" s="20"/>
      <c r="J4723" s="20"/>
      <c r="K4723" s="20"/>
      <c r="L4723" s="20"/>
      <c r="M4723" s="20"/>
      <c r="N4723" s="20"/>
    </row>
    <row r="4724" spans="1:14" x14ac:dyDescent="0.35">
      <c r="A4724" s="214" t="s">
        <v>3815</v>
      </c>
      <c r="B4724" s="214">
        <v>136627</v>
      </c>
      <c r="C4724" s="133" t="s">
        <v>3836</v>
      </c>
      <c r="D4724" s="133" t="s">
        <v>5904</v>
      </c>
      <c r="E4724" s="133" t="s">
        <v>5907</v>
      </c>
      <c r="F4724" s="133" t="s">
        <v>5917</v>
      </c>
      <c r="G4724" s="133">
        <v>145</v>
      </c>
      <c r="H4724" s="133">
        <v>154</v>
      </c>
      <c r="I4724" s="20"/>
      <c r="J4724" s="20"/>
      <c r="K4724" s="20"/>
      <c r="L4724" s="20"/>
      <c r="M4724" s="20"/>
      <c r="N4724" s="20"/>
    </row>
    <row r="4725" spans="1:14" x14ac:dyDescent="0.35">
      <c r="A4725" s="214" t="s">
        <v>3815</v>
      </c>
      <c r="B4725" s="214">
        <v>136628</v>
      </c>
      <c r="C4725" s="133" t="s">
        <v>3837</v>
      </c>
      <c r="D4725" s="133" t="s">
        <v>5904</v>
      </c>
      <c r="E4725" s="133" t="s">
        <v>5907</v>
      </c>
      <c r="F4725" s="133" t="s">
        <v>5917</v>
      </c>
      <c r="G4725" s="133">
        <v>133</v>
      </c>
      <c r="H4725" s="133">
        <v>139</v>
      </c>
      <c r="I4725" s="20"/>
      <c r="J4725" s="20"/>
      <c r="K4725" s="20"/>
      <c r="L4725" s="20"/>
      <c r="M4725" s="20"/>
      <c r="N4725" s="20"/>
    </row>
    <row r="4726" spans="1:14" x14ac:dyDescent="0.35">
      <c r="A4726" s="214" t="s">
        <v>3815</v>
      </c>
      <c r="B4726" s="214">
        <v>136878</v>
      </c>
      <c r="C4726" s="133" t="s">
        <v>3838</v>
      </c>
      <c r="D4726" s="133" t="s">
        <v>5904</v>
      </c>
      <c r="E4726" s="133" t="s">
        <v>5907</v>
      </c>
      <c r="F4726" s="133" t="s">
        <v>5917</v>
      </c>
      <c r="G4726" s="133">
        <v>144</v>
      </c>
      <c r="H4726" s="133">
        <v>142</v>
      </c>
      <c r="I4726" s="20"/>
      <c r="J4726" s="20"/>
      <c r="K4726" s="20"/>
      <c r="L4726" s="20"/>
      <c r="M4726" s="20"/>
      <c r="N4726" s="20"/>
    </row>
    <row r="4727" spans="1:14" x14ac:dyDescent="0.35">
      <c r="A4727" s="214" t="s">
        <v>3815</v>
      </c>
      <c r="B4727" s="214">
        <v>137085</v>
      </c>
      <c r="C4727" s="133" t="s">
        <v>3839</v>
      </c>
      <c r="D4727" s="133" t="s">
        <v>5904</v>
      </c>
      <c r="E4727" s="133" t="s">
        <v>5907</v>
      </c>
      <c r="F4727" s="133" t="s">
        <v>5908</v>
      </c>
      <c r="G4727" s="133">
        <v>118</v>
      </c>
      <c r="H4727" s="133">
        <v>124</v>
      </c>
      <c r="I4727" s="20"/>
      <c r="J4727" s="20"/>
      <c r="K4727" s="20"/>
      <c r="L4727" s="20"/>
      <c r="M4727" s="20"/>
      <c r="N4727" s="20"/>
    </row>
    <row r="4728" spans="1:14" x14ac:dyDescent="0.35">
      <c r="A4728" s="214" t="s">
        <v>3815</v>
      </c>
      <c r="B4728" s="214">
        <v>137112</v>
      </c>
      <c r="C4728" s="133" t="s">
        <v>3840</v>
      </c>
      <c r="D4728" s="133" t="s">
        <v>5904</v>
      </c>
      <c r="E4728" s="133" t="s">
        <v>5907</v>
      </c>
      <c r="F4728" s="133" t="s">
        <v>5908</v>
      </c>
      <c r="G4728" s="133">
        <v>68</v>
      </c>
      <c r="H4728" s="133">
        <v>83</v>
      </c>
      <c r="I4728" s="20"/>
      <c r="J4728" s="20"/>
      <c r="K4728" s="20"/>
      <c r="L4728" s="20"/>
      <c r="M4728" s="20"/>
      <c r="N4728" s="20"/>
    </row>
    <row r="4729" spans="1:14" x14ac:dyDescent="0.35">
      <c r="A4729" s="214" t="s">
        <v>3815</v>
      </c>
      <c r="B4729" s="214">
        <v>137117</v>
      </c>
      <c r="C4729" s="133" t="s">
        <v>3841</v>
      </c>
      <c r="D4729" s="133" t="s">
        <v>5904</v>
      </c>
      <c r="E4729" s="133" t="s">
        <v>5907</v>
      </c>
      <c r="F4729" s="133" t="s">
        <v>5908</v>
      </c>
      <c r="G4729" s="133">
        <v>95</v>
      </c>
      <c r="H4729" s="133">
        <v>105</v>
      </c>
      <c r="I4729" s="20"/>
      <c r="J4729" s="20"/>
      <c r="K4729" s="20"/>
      <c r="L4729" s="20"/>
      <c r="M4729" s="20"/>
      <c r="N4729" s="20"/>
    </row>
    <row r="4730" spans="1:14" x14ac:dyDescent="0.35">
      <c r="A4730" s="214" t="s">
        <v>3815</v>
      </c>
      <c r="B4730" s="214">
        <v>137141</v>
      </c>
      <c r="C4730" s="133" t="s">
        <v>3842</v>
      </c>
      <c r="D4730" s="133" t="s">
        <v>5904</v>
      </c>
      <c r="E4730" s="133" t="s">
        <v>5907</v>
      </c>
      <c r="F4730" s="133" t="s">
        <v>5908</v>
      </c>
      <c r="G4730" s="133">
        <v>49</v>
      </c>
      <c r="H4730" s="133">
        <v>51</v>
      </c>
      <c r="I4730" s="20"/>
      <c r="J4730" s="20"/>
      <c r="K4730" s="20"/>
      <c r="L4730" s="20"/>
      <c r="M4730" s="20"/>
      <c r="N4730" s="20"/>
    </row>
    <row r="4731" spans="1:14" x14ac:dyDescent="0.35">
      <c r="A4731" s="214" t="s">
        <v>3815</v>
      </c>
      <c r="B4731" s="214">
        <v>137158</v>
      </c>
      <c r="C4731" s="133" t="s">
        <v>3843</v>
      </c>
      <c r="D4731" s="133" t="s">
        <v>5904</v>
      </c>
      <c r="E4731" s="133" t="s">
        <v>5907</v>
      </c>
      <c r="F4731" s="133" t="s">
        <v>5917</v>
      </c>
      <c r="G4731" s="133">
        <v>105</v>
      </c>
      <c r="H4731" s="133">
        <v>136</v>
      </c>
      <c r="I4731" s="20"/>
      <c r="J4731" s="20"/>
      <c r="K4731" s="20"/>
      <c r="L4731" s="20"/>
      <c r="M4731" s="20"/>
      <c r="N4731" s="20"/>
    </row>
    <row r="4732" spans="1:14" x14ac:dyDescent="0.35">
      <c r="A4732" s="214" t="s">
        <v>3815</v>
      </c>
      <c r="B4732" s="214">
        <v>137159</v>
      </c>
      <c r="C4732" s="133" t="s">
        <v>3844</v>
      </c>
      <c r="D4732" s="133" t="s">
        <v>5904</v>
      </c>
      <c r="E4732" s="133" t="s">
        <v>5907</v>
      </c>
      <c r="F4732" s="133" t="s">
        <v>5917</v>
      </c>
      <c r="G4732" s="133">
        <v>108</v>
      </c>
      <c r="H4732" s="133">
        <v>98</v>
      </c>
      <c r="I4732" s="20"/>
      <c r="J4732" s="20"/>
      <c r="K4732" s="20"/>
      <c r="L4732" s="20"/>
      <c r="M4732" s="20"/>
      <c r="N4732" s="20"/>
    </row>
    <row r="4733" spans="1:14" x14ac:dyDescent="0.35">
      <c r="A4733" s="214" t="s">
        <v>3815</v>
      </c>
      <c r="B4733" s="214">
        <v>137319</v>
      </c>
      <c r="C4733" s="133" t="s">
        <v>3845</v>
      </c>
      <c r="D4733" s="133" t="s">
        <v>5904</v>
      </c>
      <c r="E4733" s="133" t="s">
        <v>5907</v>
      </c>
      <c r="F4733" s="133" t="s">
        <v>5917</v>
      </c>
      <c r="G4733" s="133">
        <v>125</v>
      </c>
      <c r="H4733" s="133">
        <v>122</v>
      </c>
      <c r="I4733" s="20"/>
      <c r="J4733" s="20"/>
      <c r="K4733" s="20"/>
      <c r="L4733" s="20"/>
      <c r="M4733" s="20"/>
      <c r="N4733" s="20"/>
    </row>
    <row r="4734" spans="1:14" x14ac:dyDescent="0.35">
      <c r="A4734" s="214" t="s">
        <v>3815</v>
      </c>
      <c r="B4734" s="214">
        <v>137409</v>
      </c>
      <c r="C4734" s="133" t="s">
        <v>3846</v>
      </c>
      <c r="D4734" s="133" t="s">
        <v>5904</v>
      </c>
      <c r="E4734" s="133" t="s">
        <v>5907</v>
      </c>
      <c r="F4734" s="133" t="s">
        <v>5917</v>
      </c>
      <c r="G4734" s="133">
        <v>97</v>
      </c>
      <c r="H4734" s="133">
        <v>83</v>
      </c>
      <c r="I4734" s="20"/>
      <c r="J4734" s="20"/>
      <c r="K4734" s="20"/>
      <c r="L4734" s="20"/>
      <c r="M4734" s="20"/>
      <c r="N4734" s="20"/>
    </row>
    <row r="4735" spans="1:14" x14ac:dyDescent="0.35">
      <c r="A4735" s="214" t="s">
        <v>3815</v>
      </c>
      <c r="B4735" s="214">
        <v>137628</v>
      </c>
      <c r="C4735" s="133" t="s">
        <v>3848</v>
      </c>
      <c r="D4735" s="133" t="s">
        <v>5904</v>
      </c>
      <c r="E4735" s="133" t="s">
        <v>5907</v>
      </c>
      <c r="F4735" s="133" t="s">
        <v>5917</v>
      </c>
      <c r="G4735" s="133">
        <v>121</v>
      </c>
      <c r="H4735" s="133">
        <v>122</v>
      </c>
      <c r="I4735" s="20"/>
      <c r="J4735" s="20"/>
      <c r="K4735" s="20"/>
      <c r="L4735" s="20"/>
      <c r="M4735" s="20"/>
      <c r="N4735" s="20"/>
    </row>
    <row r="4736" spans="1:14" x14ac:dyDescent="0.35">
      <c r="A4736" s="214" t="s">
        <v>3815</v>
      </c>
      <c r="B4736" s="214">
        <v>137763</v>
      </c>
      <c r="C4736" s="133" t="s">
        <v>3849</v>
      </c>
      <c r="D4736" s="133" t="s">
        <v>5904</v>
      </c>
      <c r="E4736" s="133" t="s">
        <v>5907</v>
      </c>
      <c r="F4736" s="133" t="s">
        <v>5917</v>
      </c>
      <c r="G4736" s="133">
        <v>137</v>
      </c>
      <c r="H4736" s="133">
        <v>144</v>
      </c>
      <c r="I4736" s="20"/>
      <c r="J4736" s="20"/>
      <c r="K4736" s="20"/>
      <c r="L4736" s="20"/>
      <c r="M4736" s="20"/>
      <c r="N4736" s="20"/>
    </row>
    <row r="4737" spans="1:14" x14ac:dyDescent="0.35">
      <c r="A4737" s="214" t="s">
        <v>3815</v>
      </c>
      <c r="B4737" s="214">
        <v>137857</v>
      </c>
      <c r="C4737" s="133" t="s">
        <v>3850</v>
      </c>
      <c r="D4737" s="133" t="s">
        <v>5904</v>
      </c>
      <c r="E4737" s="133" t="s">
        <v>5907</v>
      </c>
      <c r="F4737" s="133" t="s">
        <v>5917</v>
      </c>
      <c r="G4737" s="133">
        <v>137</v>
      </c>
      <c r="H4737" s="133">
        <v>104</v>
      </c>
      <c r="I4737" s="20"/>
      <c r="J4737" s="20"/>
      <c r="K4737" s="20"/>
      <c r="L4737" s="20"/>
      <c r="M4737" s="20"/>
      <c r="N4737" s="20"/>
    </row>
    <row r="4738" spans="1:14" x14ac:dyDescent="0.35">
      <c r="A4738" s="214" t="s">
        <v>3815</v>
      </c>
      <c r="B4738" s="214">
        <v>137981</v>
      </c>
      <c r="C4738" s="133" t="s">
        <v>3851</v>
      </c>
      <c r="D4738" s="133" t="s">
        <v>5904</v>
      </c>
      <c r="E4738" s="133" t="s">
        <v>5907</v>
      </c>
      <c r="F4738" s="133" t="s">
        <v>5917</v>
      </c>
      <c r="G4738" s="133">
        <v>209</v>
      </c>
      <c r="H4738" s="133">
        <v>193</v>
      </c>
      <c r="I4738" s="20"/>
      <c r="J4738" s="20"/>
      <c r="K4738" s="20"/>
      <c r="L4738" s="20"/>
      <c r="M4738" s="20"/>
      <c r="N4738" s="20"/>
    </row>
    <row r="4739" spans="1:14" x14ac:dyDescent="0.35">
      <c r="A4739" s="214" t="s">
        <v>3815</v>
      </c>
      <c r="B4739" s="214">
        <v>138076</v>
      </c>
      <c r="C4739" s="133" t="s">
        <v>3852</v>
      </c>
      <c r="D4739" s="133" t="s">
        <v>5904</v>
      </c>
      <c r="E4739" s="133" t="s">
        <v>5907</v>
      </c>
      <c r="F4739" s="133" t="s">
        <v>5917</v>
      </c>
      <c r="G4739" s="133">
        <v>97</v>
      </c>
      <c r="H4739" s="133">
        <v>109</v>
      </c>
      <c r="I4739" s="20"/>
      <c r="J4739" s="20"/>
      <c r="K4739" s="20"/>
      <c r="L4739" s="20"/>
      <c r="M4739" s="20"/>
      <c r="N4739" s="20"/>
    </row>
    <row r="4740" spans="1:14" x14ac:dyDescent="0.35">
      <c r="A4740" s="214" t="s">
        <v>3815</v>
      </c>
      <c r="B4740" s="214">
        <v>138191</v>
      </c>
      <c r="C4740" s="133" t="s">
        <v>3853</v>
      </c>
      <c r="D4740" s="133" t="s">
        <v>5904</v>
      </c>
      <c r="E4740" s="133" t="s">
        <v>5907</v>
      </c>
      <c r="F4740" s="133" t="s">
        <v>5917</v>
      </c>
      <c r="G4740" s="133">
        <v>75</v>
      </c>
      <c r="H4740" s="133">
        <v>79</v>
      </c>
      <c r="I4740" s="20"/>
      <c r="J4740" s="20"/>
      <c r="K4740" s="20"/>
      <c r="L4740" s="20"/>
      <c r="M4740" s="20"/>
      <c r="N4740" s="20"/>
    </row>
    <row r="4741" spans="1:14" x14ac:dyDescent="0.35">
      <c r="A4741" s="214" t="s">
        <v>3815</v>
      </c>
      <c r="B4741" s="214">
        <v>138247</v>
      </c>
      <c r="C4741" s="133" t="s">
        <v>3854</v>
      </c>
      <c r="D4741" s="133" t="s">
        <v>5904</v>
      </c>
      <c r="E4741" s="133" t="s">
        <v>5907</v>
      </c>
      <c r="F4741" s="133" t="s">
        <v>5908</v>
      </c>
      <c r="G4741" s="133">
        <v>150</v>
      </c>
      <c r="H4741" s="133">
        <v>156</v>
      </c>
      <c r="I4741" s="20"/>
      <c r="J4741" s="20"/>
      <c r="K4741" s="20"/>
      <c r="L4741" s="20"/>
      <c r="M4741" s="20"/>
      <c r="N4741" s="20"/>
    </row>
    <row r="4742" spans="1:14" x14ac:dyDescent="0.35">
      <c r="A4742" s="214" t="s">
        <v>3815</v>
      </c>
      <c r="B4742" s="214">
        <v>138248</v>
      </c>
      <c r="C4742" s="133" t="s">
        <v>3855</v>
      </c>
      <c r="D4742" s="133" t="s">
        <v>5904</v>
      </c>
      <c r="E4742" s="133" t="s">
        <v>5907</v>
      </c>
      <c r="F4742" s="133" t="s">
        <v>5908</v>
      </c>
      <c r="G4742" s="133">
        <v>156</v>
      </c>
      <c r="H4742" s="133">
        <v>141</v>
      </c>
      <c r="I4742" s="20"/>
      <c r="J4742" s="20"/>
      <c r="K4742" s="20"/>
      <c r="L4742" s="20"/>
      <c r="M4742" s="20"/>
      <c r="N4742" s="20"/>
    </row>
    <row r="4743" spans="1:14" x14ac:dyDescent="0.35">
      <c r="A4743" s="214" t="s">
        <v>3815</v>
      </c>
      <c r="B4743" s="214">
        <v>138411</v>
      </c>
      <c r="C4743" s="133" t="s">
        <v>3856</v>
      </c>
      <c r="D4743" s="133" t="s">
        <v>5904</v>
      </c>
      <c r="E4743" s="133" t="s">
        <v>5907</v>
      </c>
      <c r="F4743" s="133" t="s">
        <v>5908</v>
      </c>
      <c r="G4743" s="133">
        <v>85</v>
      </c>
      <c r="H4743" s="133">
        <v>97</v>
      </c>
      <c r="I4743" s="20"/>
      <c r="J4743" s="20"/>
      <c r="K4743" s="20"/>
      <c r="L4743" s="20"/>
      <c r="M4743" s="20"/>
      <c r="N4743" s="20"/>
    </row>
    <row r="4744" spans="1:14" x14ac:dyDescent="0.35">
      <c r="A4744" s="214" t="s">
        <v>3815</v>
      </c>
      <c r="B4744" s="214">
        <v>138481</v>
      </c>
      <c r="C4744" s="133" t="s">
        <v>3857</v>
      </c>
      <c r="D4744" s="133" t="s">
        <v>5904</v>
      </c>
      <c r="E4744" s="133" t="s">
        <v>5907</v>
      </c>
      <c r="F4744" s="133" t="s">
        <v>5917</v>
      </c>
      <c r="G4744" s="133">
        <v>48</v>
      </c>
      <c r="H4744" s="133">
        <v>61</v>
      </c>
      <c r="I4744" s="20"/>
      <c r="J4744" s="20"/>
      <c r="K4744" s="20"/>
      <c r="L4744" s="20"/>
      <c r="M4744" s="20"/>
      <c r="N4744" s="20"/>
    </row>
    <row r="4745" spans="1:14" x14ac:dyDescent="0.35">
      <c r="A4745" s="214" t="s">
        <v>3815</v>
      </c>
      <c r="B4745" s="214">
        <v>138482</v>
      </c>
      <c r="C4745" s="133" t="s">
        <v>3858</v>
      </c>
      <c r="D4745" s="133" t="s">
        <v>5904</v>
      </c>
      <c r="E4745" s="133" t="s">
        <v>5907</v>
      </c>
      <c r="F4745" s="133" t="s">
        <v>5917</v>
      </c>
      <c r="G4745" s="133">
        <v>159</v>
      </c>
      <c r="H4745" s="133">
        <v>141</v>
      </c>
      <c r="I4745" s="20"/>
      <c r="J4745" s="20"/>
      <c r="K4745" s="20"/>
      <c r="L4745" s="20"/>
      <c r="M4745" s="20"/>
      <c r="N4745" s="20"/>
    </row>
    <row r="4746" spans="1:14" x14ac:dyDescent="0.35">
      <c r="A4746" s="214" t="s">
        <v>3815</v>
      </c>
      <c r="B4746" s="214">
        <v>138641</v>
      </c>
      <c r="C4746" s="133" t="s">
        <v>3859</v>
      </c>
      <c r="D4746" s="133" t="s">
        <v>5904</v>
      </c>
      <c r="E4746" s="133" t="s">
        <v>5907</v>
      </c>
      <c r="F4746" s="133" t="s">
        <v>5917</v>
      </c>
      <c r="G4746" s="133">
        <v>133</v>
      </c>
      <c r="H4746" s="133">
        <v>108</v>
      </c>
      <c r="I4746" s="20"/>
      <c r="J4746" s="20"/>
      <c r="K4746" s="20"/>
      <c r="L4746" s="20"/>
      <c r="M4746" s="20"/>
      <c r="N4746" s="20"/>
    </row>
    <row r="4747" spans="1:14" x14ac:dyDescent="0.35">
      <c r="A4747" s="214" t="s">
        <v>3815</v>
      </c>
      <c r="B4747" s="214">
        <v>138661</v>
      </c>
      <c r="C4747" s="133" t="s">
        <v>3860</v>
      </c>
      <c r="D4747" s="133" t="s">
        <v>5904</v>
      </c>
      <c r="E4747" s="133" t="s">
        <v>5912</v>
      </c>
      <c r="F4747" s="133" t="s">
        <v>5920</v>
      </c>
      <c r="G4747" s="133">
        <v>9</v>
      </c>
      <c r="H4747" s="133">
        <v>4</v>
      </c>
      <c r="I4747" s="20"/>
      <c r="J4747" s="20"/>
      <c r="K4747" s="20"/>
      <c r="L4747" s="20"/>
      <c r="M4747" s="20"/>
      <c r="N4747" s="20"/>
    </row>
    <row r="4748" spans="1:14" x14ac:dyDescent="0.35">
      <c r="A4748" s="214" t="s">
        <v>3815</v>
      </c>
      <c r="B4748" s="214">
        <v>138810</v>
      </c>
      <c r="C4748" s="133" t="s">
        <v>3861</v>
      </c>
      <c r="D4748" s="133" t="s">
        <v>5904</v>
      </c>
      <c r="E4748" s="133" t="s">
        <v>5907</v>
      </c>
      <c r="F4748" s="133" t="s">
        <v>5917</v>
      </c>
      <c r="G4748" s="133">
        <v>72</v>
      </c>
      <c r="H4748" s="133">
        <v>83</v>
      </c>
      <c r="I4748" s="20"/>
      <c r="J4748" s="20"/>
      <c r="K4748" s="20"/>
      <c r="L4748" s="20"/>
      <c r="M4748" s="20"/>
      <c r="N4748" s="20"/>
    </row>
    <row r="4749" spans="1:14" x14ac:dyDescent="0.35">
      <c r="A4749" s="214" t="s">
        <v>3815</v>
      </c>
      <c r="B4749" s="214">
        <v>138832</v>
      </c>
      <c r="C4749" s="133" t="s">
        <v>3862</v>
      </c>
      <c r="D4749" s="133" t="s">
        <v>5904</v>
      </c>
      <c r="E4749" s="133" t="s">
        <v>5907</v>
      </c>
      <c r="F4749" s="133" t="s">
        <v>5917</v>
      </c>
      <c r="G4749" s="133">
        <v>77</v>
      </c>
      <c r="H4749" s="133">
        <v>65</v>
      </c>
      <c r="I4749" s="20"/>
      <c r="J4749" s="20"/>
      <c r="K4749" s="20"/>
      <c r="L4749" s="20"/>
      <c r="M4749" s="20"/>
      <c r="N4749" s="20"/>
    </row>
    <row r="4750" spans="1:14" x14ac:dyDescent="0.35">
      <c r="A4750" s="214" t="s">
        <v>3815</v>
      </c>
      <c r="B4750" s="214">
        <v>138837</v>
      </c>
      <c r="C4750" s="133" t="s">
        <v>6674</v>
      </c>
      <c r="D4750" s="133" t="s">
        <v>5904</v>
      </c>
      <c r="E4750" s="133" t="s">
        <v>5907</v>
      </c>
      <c r="F4750" s="133" t="s">
        <v>5917</v>
      </c>
      <c r="G4750" s="133">
        <v>47</v>
      </c>
      <c r="H4750" s="133">
        <v>73</v>
      </c>
      <c r="I4750" s="20"/>
      <c r="J4750" s="20"/>
      <c r="K4750" s="20"/>
      <c r="L4750" s="20"/>
      <c r="M4750" s="20"/>
      <c r="N4750" s="20"/>
    </row>
    <row r="4751" spans="1:14" x14ac:dyDescent="0.35">
      <c r="A4751" s="214" t="s">
        <v>3815</v>
      </c>
      <c r="B4751" s="214">
        <v>138964</v>
      </c>
      <c r="C4751" s="133" t="s">
        <v>3863</v>
      </c>
      <c r="D4751" s="133" t="s">
        <v>5904</v>
      </c>
      <c r="E4751" s="133" t="s">
        <v>5907</v>
      </c>
      <c r="F4751" s="133" t="s">
        <v>5917</v>
      </c>
      <c r="G4751" s="133">
        <v>80</v>
      </c>
      <c r="H4751" s="133">
        <v>110</v>
      </c>
      <c r="I4751" s="20"/>
      <c r="J4751" s="20"/>
      <c r="K4751" s="20"/>
      <c r="L4751" s="20"/>
      <c r="M4751" s="20"/>
      <c r="N4751" s="20"/>
    </row>
    <row r="4752" spans="1:14" x14ac:dyDescent="0.35">
      <c r="A4752" s="214" t="s">
        <v>3815</v>
      </c>
      <c r="B4752" s="214">
        <v>139062</v>
      </c>
      <c r="C4752" s="133" t="s">
        <v>3864</v>
      </c>
      <c r="D4752" s="133" t="s">
        <v>5904</v>
      </c>
      <c r="E4752" s="133" t="s">
        <v>5907</v>
      </c>
      <c r="F4752" s="133" t="s">
        <v>5908</v>
      </c>
      <c r="G4752" s="133">
        <v>62</v>
      </c>
      <c r="H4752" s="133">
        <v>57</v>
      </c>
      <c r="I4752" s="20"/>
      <c r="J4752" s="20"/>
      <c r="K4752" s="20"/>
      <c r="L4752" s="20"/>
      <c r="M4752" s="20"/>
      <c r="N4752" s="20"/>
    </row>
    <row r="4753" spans="1:14" x14ac:dyDescent="0.35">
      <c r="A4753" s="214" t="s">
        <v>3815</v>
      </c>
      <c r="B4753" s="214">
        <v>139063</v>
      </c>
      <c r="C4753" s="133" t="s">
        <v>3865</v>
      </c>
      <c r="D4753" s="133" t="s">
        <v>5904</v>
      </c>
      <c r="E4753" s="133" t="s">
        <v>5907</v>
      </c>
      <c r="F4753" s="133" t="s">
        <v>5908</v>
      </c>
      <c r="G4753" s="133">
        <v>59</v>
      </c>
      <c r="H4753" s="133">
        <v>74</v>
      </c>
      <c r="I4753" s="20"/>
      <c r="J4753" s="20"/>
      <c r="K4753" s="20"/>
      <c r="L4753" s="20"/>
      <c r="M4753" s="20"/>
      <c r="N4753" s="20"/>
    </row>
    <row r="4754" spans="1:14" x14ac:dyDescent="0.35">
      <c r="A4754" s="214" t="s">
        <v>3815</v>
      </c>
      <c r="B4754" s="214">
        <v>139603</v>
      </c>
      <c r="C4754" s="133" t="s">
        <v>7229</v>
      </c>
      <c r="D4754" s="133" t="s">
        <v>5904</v>
      </c>
      <c r="E4754" s="133" t="s">
        <v>5902</v>
      </c>
      <c r="F4754" s="133" t="s">
        <v>5914</v>
      </c>
      <c r="G4754" s="133">
        <v>0</v>
      </c>
      <c r="H4754" s="133">
        <v>0</v>
      </c>
      <c r="I4754" s="20"/>
      <c r="J4754" s="20"/>
      <c r="K4754" s="20"/>
      <c r="L4754" s="20"/>
      <c r="M4754" s="20"/>
      <c r="N4754" s="20"/>
    </row>
    <row r="4755" spans="1:14" x14ac:dyDescent="0.35">
      <c r="A4755" s="214" t="s">
        <v>3815</v>
      </c>
      <c r="B4755" s="214">
        <v>139956</v>
      </c>
      <c r="C4755" s="133" t="s">
        <v>3866</v>
      </c>
      <c r="D4755" s="133" t="s">
        <v>5904</v>
      </c>
      <c r="E4755" s="133" t="s">
        <v>5907</v>
      </c>
      <c r="F4755" s="133" t="s">
        <v>5908</v>
      </c>
      <c r="G4755" s="133">
        <v>94</v>
      </c>
      <c r="H4755" s="133">
        <v>118</v>
      </c>
      <c r="I4755" s="20"/>
      <c r="J4755" s="20"/>
      <c r="K4755" s="20"/>
      <c r="L4755" s="20"/>
      <c r="M4755" s="20"/>
      <c r="N4755" s="20"/>
    </row>
    <row r="4756" spans="1:14" x14ac:dyDescent="0.35">
      <c r="A4756" s="214" t="s">
        <v>3815</v>
      </c>
      <c r="B4756" s="214">
        <v>140549</v>
      </c>
      <c r="C4756" s="133" t="s">
        <v>3867</v>
      </c>
      <c r="D4756" s="133" t="s">
        <v>5904</v>
      </c>
      <c r="E4756" s="133" t="s">
        <v>5907</v>
      </c>
      <c r="F4756" s="133" t="s">
        <v>5908</v>
      </c>
      <c r="G4756" s="133">
        <v>67</v>
      </c>
      <c r="H4756" s="133">
        <v>74</v>
      </c>
      <c r="I4756" s="20"/>
      <c r="J4756" s="20"/>
      <c r="K4756" s="20"/>
      <c r="L4756" s="20"/>
      <c r="M4756" s="20"/>
      <c r="N4756" s="20"/>
    </row>
    <row r="4757" spans="1:14" x14ac:dyDescent="0.35">
      <c r="A4757" s="214" t="s">
        <v>3815</v>
      </c>
      <c r="B4757" s="214">
        <v>140698</v>
      </c>
      <c r="C4757" s="133" t="s">
        <v>3868</v>
      </c>
      <c r="D4757" s="133" t="s">
        <v>5904</v>
      </c>
      <c r="E4757" s="133" t="s">
        <v>5907</v>
      </c>
      <c r="F4757" s="133" t="s">
        <v>5917</v>
      </c>
      <c r="G4757" s="133">
        <v>100</v>
      </c>
      <c r="H4757" s="133">
        <v>96</v>
      </c>
      <c r="I4757" s="20"/>
      <c r="J4757" s="20"/>
      <c r="K4757" s="20"/>
      <c r="L4757" s="20"/>
      <c r="M4757" s="20"/>
      <c r="N4757" s="20"/>
    </row>
    <row r="4758" spans="1:14" x14ac:dyDescent="0.35">
      <c r="A4758" s="214" t="s">
        <v>3815</v>
      </c>
      <c r="B4758" s="214">
        <v>140854</v>
      </c>
      <c r="C4758" s="133" t="s">
        <v>3869</v>
      </c>
      <c r="D4758" s="133" t="s">
        <v>5904</v>
      </c>
      <c r="E4758" s="133" t="s">
        <v>5912</v>
      </c>
      <c r="F4758" s="133" t="s">
        <v>5927</v>
      </c>
      <c r="G4758" s="133">
        <v>4</v>
      </c>
      <c r="H4758" s="133">
        <v>13</v>
      </c>
      <c r="I4758" s="20"/>
      <c r="J4758" s="20"/>
      <c r="K4758" s="20"/>
      <c r="L4758" s="20"/>
      <c r="M4758" s="20"/>
      <c r="N4758" s="20"/>
    </row>
    <row r="4759" spans="1:14" x14ac:dyDescent="0.35">
      <c r="A4759" s="214" t="s">
        <v>3815</v>
      </c>
      <c r="B4759" s="214">
        <v>140992</v>
      </c>
      <c r="C4759" s="133" t="s">
        <v>3870</v>
      </c>
      <c r="D4759" s="133" t="s">
        <v>5904</v>
      </c>
      <c r="E4759" s="133" t="s">
        <v>5907</v>
      </c>
      <c r="F4759" s="133" t="s">
        <v>5908</v>
      </c>
      <c r="G4759" s="133">
        <v>81</v>
      </c>
      <c r="H4759" s="133">
        <v>83</v>
      </c>
      <c r="I4759" s="20"/>
      <c r="J4759" s="20"/>
      <c r="K4759" s="20"/>
      <c r="L4759" s="20"/>
      <c r="M4759" s="20"/>
      <c r="N4759" s="20"/>
    </row>
    <row r="4760" spans="1:14" x14ac:dyDescent="0.35">
      <c r="A4760" s="214" t="s">
        <v>3815</v>
      </c>
      <c r="B4760" s="214">
        <v>142538</v>
      </c>
      <c r="C4760" s="133" t="s">
        <v>3871</v>
      </c>
      <c r="D4760" s="133" t="s">
        <v>5904</v>
      </c>
      <c r="E4760" s="133" t="s">
        <v>5902</v>
      </c>
      <c r="F4760" s="133" t="s">
        <v>5914</v>
      </c>
      <c r="G4760" s="133">
        <v>0</v>
      </c>
      <c r="H4760" s="133">
        <v>0</v>
      </c>
      <c r="I4760" s="20"/>
      <c r="J4760" s="20"/>
      <c r="K4760" s="20"/>
      <c r="L4760" s="20"/>
      <c r="M4760" s="20"/>
      <c r="N4760" s="20"/>
    </row>
    <row r="4761" spans="1:14" x14ac:dyDescent="0.35">
      <c r="A4761" s="214" t="s">
        <v>3815</v>
      </c>
      <c r="B4761" s="214">
        <v>142725</v>
      </c>
      <c r="C4761" s="133" t="s">
        <v>3872</v>
      </c>
      <c r="D4761" s="133" t="s">
        <v>5904</v>
      </c>
      <c r="E4761" s="133" t="s">
        <v>5907</v>
      </c>
      <c r="F4761" s="133" t="s">
        <v>5917</v>
      </c>
      <c r="G4761" s="133">
        <v>90</v>
      </c>
      <c r="H4761" s="133">
        <v>92</v>
      </c>
      <c r="I4761" s="20"/>
      <c r="J4761" s="20"/>
      <c r="K4761" s="20"/>
      <c r="L4761" s="20"/>
      <c r="M4761" s="20"/>
      <c r="N4761" s="20"/>
    </row>
    <row r="4762" spans="1:14" x14ac:dyDescent="0.35">
      <c r="A4762" s="214" t="s">
        <v>3815</v>
      </c>
      <c r="B4762" s="214">
        <v>144024</v>
      </c>
      <c r="C4762" s="133" t="s">
        <v>3873</v>
      </c>
      <c r="D4762" s="133" t="s">
        <v>5904</v>
      </c>
      <c r="E4762" s="133" t="s">
        <v>5912</v>
      </c>
      <c r="F4762" s="133" t="s">
        <v>5927</v>
      </c>
      <c r="G4762" s="133">
        <v>0</v>
      </c>
      <c r="H4762" s="133">
        <v>0</v>
      </c>
      <c r="I4762" s="20"/>
      <c r="J4762" s="20"/>
      <c r="K4762" s="20"/>
      <c r="L4762" s="20"/>
      <c r="M4762" s="20"/>
      <c r="N4762" s="20"/>
    </row>
    <row r="4763" spans="1:14" x14ac:dyDescent="0.35">
      <c r="A4763" s="214" t="s">
        <v>3815</v>
      </c>
      <c r="B4763" s="214">
        <v>144182</v>
      </c>
      <c r="C4763" s="133" t="s">
        <v>3874</v>
      </c>
      <c r="D4763" s="133" t="s">
        <v>5904</v>
      </c>
      <c r="E4763" s="133" t="s">
        <v>5907</v>
      </c>
      <c r="F4763" s="133" t="s">
        <v>5908</v>
      </c>
      <c r="G4763" s="133">
        <v>59</v>
      </c>
      <c r="H4763" s="133">
        <v>71</v>
      </c>
      <c r="I4763" s="20"/>
      <c r="J4763" s="20"/>
      <c r="K4763" s="20"/>
      <c r="L4763" s="20"/>
      <c r="M4763" s="20"/>
      <c r="N4763" s="20"/>
    </row>
    <row r="4764" spans="1:14" x14ac:dyDescent="0.35">
      <c r="A4764" s="214" t="s">
        <v>3815</v>
      </c>
      <c r="B4764" s="214">
        <v>144486</v>
      </c>
      <c r="C4764" s="133" t="s">
        <v>7230</v>
      </c>
      <c r="D4764" s="133" t="s">
        <v>5904</v>
      </c>
      <c r="E4764" s="133" t="s">
        <v>5907</v>
      </c>
      <c r="F4764" s="133" t="s">
        <v>5908</v>
      </c>
      <c r="G4764" s="133">
        <v>50</v>
      </c>
      <c r="H4764" s="133">
        <v>55</v>
      </c>
      <c r="I4764" s="20"/>
      <c r="J4764" s="20"/>
      <c r="K4764" s="20"/>
      <c r="L4764" s="20"/>
      <c r="M4764" s="20"/>
      <c r="N4764" s="20"/>
    </row>
    <row r="4765" spans="1:14" x14ac:dyDescent="0.35">
      <c r="A4765" s="214" t="s">
        <v>3815</v>
      </c>
      <c r="B4765" s="214">
        <v>144489</v>
      </c>
      <c r="C4765" s="133" t="s">
        <v>3875</v>
      </c>
      <c r="D4765" s="133" t="s">
        <v>5904</v>
      </c>
      <c r="E4765" s="133" t="s">
        <v>5907</v>
      </c>
      <c r="F4765" s="133" t="s">
        <v>5908</v>
      </c>
      <c r="G4765" s="133">
        <v>101</v>
      </c>
      <c r="H4765" s="133">
        <v>115</v>
      </c>
      <c r="I4765" s="20"/>
      <c r="J4765" s="20"/>
      <c r="K4765" s="20"/>
      <c r="L4765" s="20"/>
      <c r="M4765" s="20"/>
      <c r="N4765" s="20"/>
    </row>
    <row r="4766" spans="1:14" x14ac:dyDescent="0.35">
      <c r="A4766" s="214" t="s">
        <v>3815</v>
      </c>
      <c r="B4766" s="214">
        <v>144643</v>
      </c>
      <c r="C4766" s="133" t="s">
        <v>3876</v>
      </c>
      <c r="D4766" s="133" t="s">
        <v>5904</v>
      </c>
      <c r="E4766" s="133" t="s">
        <v>5912</v>
      </c>
      <c r="F4766" s="133" t="s">
        <v>5920</v>
      </c>
      <c r="G4766" s="133">
        <v>1</v>
      </c>
      <c r="H4766" s="133">
        <v>13</v>
      </c>
      <c r="I4766" s="20"/>
      <c r="J4766" s="20"/>
      <c r="K4766" s="20"/>
      <c r="L4766" s="20"/>
      <c r="M4766" s="20"/>
      <c r="N4766" s="20"/>
    </row>
    <row r="4767" spans="1:14" x14ac:dyDescent="0.35">
      <c r="A4767" s="214" t="s">
        <v>3815</v>
      </c>
      <c r="B4767" s="214">
        <v>144687</v>
      </c>
      <c r="C4767" s="133" t="s">
        <v>6268</v>
      </c>
      <c r="D4767" s="133" t="s">
        <v>5904</v>
      </c>
      <c r="E4767" s="133" t="s">
        <v>5907</v>
      </c>
      <c r="F4767" s="133" t="s">
        <v>5917</v>
      </c>
      <c r="G4767" s="133">
        <v>93</v>
      </c>
      <c r="H4767" s="133">
        <v>88</v>
      </c>
      <c r="I4767" s="20"/>
      <c r="J4767" s="20"/>
      <c r="K4767" s="20"/>
      <c r="L4767" s="20"/>
      <c r="M4767" s="20"/>
      <c r="N4767" s="20"/>
    </row>
    <row r="4768" spans="1:14" x14ac:dyDescent="0.35">
      <c r="A4768" s="214" t="s">
        <v>3815</v>
      </c>
      <c r="B4768" s="214">
        <v>144768</v>
      </c>
      <c r="C4768" s="133" t="s">
        <v>3877</v>
      </c>
      <c r="D4768" s="133" t="s">
        <v>5904</v>
      </c>
      <c r="E4768" s="133" t="s">
        <v>5907</v>
      </c>
      <c r="F4768" s="133" t="s">
        <v>5916</v>
      </c>
      <c r="G4768" s="133">
        <v>56</v>
      </c>
      <c r="H4768" s="133">
        <v>64</v>
      </c>
      <c r="I4768" s="20"/>
      <c r="J4768" s="20"/>
      <c r="K4768" s="20"/>
      <c r="L4768" s="20"/>
      <c r="M4768" s="20"/>
      <c r="N4768" s="20"/>
    </row>
    <row r="4769" spans="1:14" x14ac:dyDescent="0.35">
      <c r="A4769" s="214" t="s">
        <v>3815</v>
      </c>
      <c r="B4769" s="214">
        <v>145546</v>
      </c>
      <c r="C4769" s="133" t="s">
        <v>6269</v>
      </c>
      <c r="D4769" s="133" t="s">
        <v>5904</v>
      </c>
      <c r="E4769" s="133" t="s">
        <v>5902</v>
      </c>
      <c r="F4769" s="133" t="s">
        <v>5914</v>
      </c>
      <c r="G4769" s="133">
        <v>0</v>
      </c>
      <c r="H4769" s="133">
        <v>0</v>
      </c>
      <c r="I4769" s="20"/>
      <c r="J4769" s="20"/>
      <c r="K4769" s="20"/>
      <c r="L4769" s="20"/>
      <c r="M4769" s="20"/>
      <c r="N4769" s="20"/>
    </row>
    <row r="4770" spans="1:14" x14ac:dyDescent="0.35">
      <c r="A4770" s="214" t="s">
        <v>3815</v>
      </c>
      <c r="B4770" s="214">
        <v>145643</v>
      </c>
      <c r="C4770" s="133" t="s">
        <v>5817</v>
      </c>
      <c r="D4770" s="133" t="s">
        <v>5904</v>
      </c>
      <c r="E4770" s="133" t="s">
        <v>5907</v>
      </c>
      <c r="F4770" s="133" t="s">
        <v>5917</v>
      </c>
      <c r="G4770" s="133">
        <v>120</v>
      </c>
      <c r="H4770" s="133">
        <v>125</v>
      </c>
      <c r="I4770" s="20"/>
      <c r="J4770" s="20"/>
      <c r="K4770" s="20"/>
      <c r="L4770" s="20"/>
      <c r="M4770" s="20"/>
      <c r="N4770" s="20"/>
    </row>
    <row r="4771" spans="1:14" x14ac:dyDescent="0.35">
      <c r="A4771" s="214" t="s">
        <v>3815</v>
      </c>
      <c r="B4771" s="214">
        <v>145949</v>
      </c>
      <c r="C4771" s="133" t="s">
        <v>6676</v>
      </c>
      <c r="D4771" s="133" t="s">
        <v>5904</v>
      </c>
      <c r="E4771" s="133" t="s">
        <v>5902</v>
      </c>
      <c r="F4771" s="133" t="s">
        <v>5914</v>
      </c>
      <c r="G4771" s="133">
        <v>0</v>
      </c>
      <c r="H4771" s="133">
        <v>0</v>
      </c>
      <c r="I4771" s="20"/>
      <c r="J4771" s="20"/>
      <c r="K4771" s="20"/>
      <c r="L4771" s="20"/>
      <c r="M4771" s="20"/>
      <c r="N4771" s="20"/>
    </row>
    <row r="4772" spans="1:14" x14ac:dyDescent="0.35">
      <c r="A4772" s="214" t="s">
        <v>3815</v>
      </c>
      <c r="B4772" s="214">
        <v>146288</v>
      </c>
      <c r="C4772" s="133" t="s">
        <v>6677</v>
      </c>
      <c r="D4772" s="133" t="s">
        <v>5904</v>
      </c>
      <c r="E4772" s="133" t="s">
        <v>5902</v>
      </c>
      <c r="F4772" s="133" t="s">
        <v>5914</v>
      </c>
      <c r="G4772" s="133">
        <v>0</v>
      </c>
      <c r="H4772" s="133">
        <v>0</v>
      </c>
      <c r="I4772" s="20"/>
      <c r="J4772" s="20"/>
      <c r="K4772" s="20"/>
      <c r="L4772" s="20"/>
      <c r="M4772" s="20"/>
      <c r="N4772" s="20"/>
    </row>
    <row r="4773" spans="1:14" x14ac:dyDescent="0.35">
      <c r="A4773" s="214" t="s">
        <v>3815</v>
      </c>
      <c r="B4773" s="214">
        <v>146562</v>
      </c>
      <c r="C4773" s="133" t="s">
        <v>3847</v>
      </c>
      <c r="D4773" s="133" t="s">
        <v>5904</v>
      </c>
      <c r="E4773" s="133" t="s">
        <v>5907</v>
      </c>
      <c r="F4773" s="133" t="s">
        <v>5917</v>
      </c>
      <c r="G4773" s="133">
        <v>123</v>
      </c>
      <c r="H4773" s="133">
        <v>151</v>
      </c>
      <c r="I4773" s="20"/>
      <c r="J4773" s="20"/>
      <c r="K4773" s="20"/>
      <c r="L4773" s="20"/>
      <c r="M4773" s="20"/>
      <c r="N4773" s="20"/>
    </row>
    <row r="4774" spans="1:14" x14ac:dyDescent="0.35">
      <c r="A4774" s="214" t="s">
        <v>3815</v>
      </c>
      <c r="B4774" s="214">
        <v>147949</v>
      </c>
      <c r="C4774" s="133" t="s">
        <v>7231</v>
      </c>
      <c r="D4774" s="133" t="s">
        <v>5904</v>
      </c>
      <c r="E4774" s="133" t="s">
        <v>5902</v>
      </c>
      <c r="F4774" s="133" t="s">
        <v>5914</v>
      </c>
      <c r="G4774" s="133">
        <v>0</v>
      </c>
      <c r="H4774" s="133">
        <v>0</v>
      </c>
      <c r="I4774" s="20"/>
      <c r="J4774" s="20"/>
      <c r="K4774" s="20"/>
      <c r="L4774" s="20"/>
      <c r="M4774" s="20"/>
      <c r="N4774" s="20"/>
    </row>
    <row r="4775" spans="1:14" x14ac:dyDescent="0.35">
      <c r="A4775" s="214" t="s">
        <v>3878</v>
      </c>
      <c r="B4775" s="214">
        <v>105587</v>
      </c>
      <c r="C4775" s="133" t="s">
        <v>7232</v>
      </c>
      <c r="D4775" s="133" t="s">
        <v>5904</v>
      </c>
      <c r="E4775" s="133" t="s">
        <v>5902</v>
      </c>
      <c r="F4775" s="133" t="s">
        <v>5903</v>
      </c>
      <c r="G4775" s="133">
        <v>0</v>
      </c>
      <c r="H4775" s="133">
        <v>0</v>
      </c>
      <c r="I4775" s="20"/>
      <c r="J4775" s="20"/>
      <c r="K4775" s="20"/>
      <c r="L4775" s="20"/>
      <c r="M4775" s="20"/>
      <c r="N4775" s="20"/>
    </row>
    <row r="4776" spans="1:14" x14ac:dyDescent="0.35">
      <c r="A4776" s="214" t="s">
        <v>3878</v>
      </c>
      <c r="B4776" s="214">
        <v>105736</v>
      </c>
      <c r="C4776" s="133" t="s">
        <v>3879</v>
      </c>
      <c r="D4776" s="133" t="s">
        <v>5904</v>
      </c>
      <c r="E4776" s="133" t="s">
        <v>5907</v>
      </c>
      <c r="F4776" s="133" t="s">
        <v>5910</v>
      </c>
      <c r="G4776" s="133">
        <v>146</v>
      </c>
      <c r="H4776" s="133">
        <v>130</v>
      </c>
      <c r="I4776" s="20"/>
      <c r="J4776" s="20"/>
      <c r="K4776" s="20"/>
      <c r="L4776" s="20"/>
      <c r="M4776" s="20"/>
      <c r="N4776" s="20"/>
    </row>
    <row r="4777" spans="1:14" x14ac:dyDescent="0.35">
      <c r="A4777" s="214" t="s">
        <v>3878</v>
      </c>
      <c r="B4777" s="214">
        <v>105738</v>
      </c>
      <c r="C4777" s="133" t="s">
        <v>3880</v>
      </c>
      <c r="D4777" s="133" t="s">
        <v>5904</v>
      </c>
      <c r="E4777" s="133" t="s">
        <v>5907</v>
      </c>
      <c r="F4777" s="133" t="s">
        <v>5924</v>
      </c>
      <c r="G4777" s="133">
        <v>136</v>
      </c>
      <c r="H4777" s="133">
        <v>161</v>
      </c>
      <c r="I4777" s="20"/>
      <c r="J4777" s="20"/>
      <c r="K4777" s="20"/>
      <c r="L4777" s="20"/>
      <c r="M4777" s="20"/>
      <c r="N4777" s="20"/>
    </row>
    <row r="4778" spans="1:14" x14ac:dyDescent="0.35">
      <c r="A4778" s="214" t="s">
        <v>3878</v>
      </c>
      <c r="B4778" s="214">
        <v>105745</v>
      </c>
      <c r="C4778" s="133" t="s">
        <v>3881</v>
      </c>
      <c r="D4778" s="133" t="s">
        <v>5904</v>
      </c>
      <c r="E4778" s="133" t="s">
        <v>5902</v>
      </c>
      <c r="F4778" s="133" t="s">
        <v>5903</v>
      </c>
      <c r="G4778" s="133">
        <v>0</v>
      </c>
      <c r="H4778" s="133">
        <v>0</v>
      </c>
      <c r="I4778" s="20"/>
      <c r="J4778" s="20"/>
      <c r="K4778" s="20"/>
      <c r="L4778" s="20"/>
      <c r="M4778" s="20"/>
      <c r="N4778" s="20"/>
    </row>
    <row r="4779" spans="1:14" x14ac:dyDescent="0.35">
      <c r="A4779" s="214" t="s">
        <v>3878</v>
      </c>
      <c r="B4779" s="214">
        <v>105747</v>
      </c>
      <c r="C4779" s="133" t="s">
        <v>3882</v>
      </c>
      <c r="D4779" s="133" t="s">
        <v>5904</v>
      </c>
      <c r="E4779" s="133" t="s">
        <v>5902</v>
      </c>
      <c r="F4779" s="133" t="s">
        <v>5903</v>
      </c>
      <c r="G4779" s="133">
        <v>0</v>
      </c>
      <c r="H4779" s="133">
        <v>0</v>
      </c>
      <c r="I4779" s="20"/>
      <c r="J4779" s="20"/>
      <c r="K4779" s="20"/>
      <c r="L4779" s="20"/>
      <c r="M4779" s="20"/>
      <c r="N4779" s="20"/>
    </row>
    <row r="4780" spans="1:14" x14ac:dyDescent="0.35">
      <c r="A4780" s="214" t="s">
        <v>3878</v>
      </c>
      <c r="B4780" s="214">
        <v>105748</v>
      </c>
      <c r="C4780" s="133" t="s">
        <v>7233</v>
      </c>
      <c r="D4780" s="133" t="s">
        <v>5904</v>
      </c>
      <c r="E4780" s="133" t="s">
        <v>5902</v>
      </c>
      <c r="F4780" s="133" t="s">
        <v>5914</v>
      </c>
      <c r="G4780" s="133">
        <v>0</v>
      </c>
      <c r="H4780" s="133">
        <v>0</v>
      </c>
      <c r="I4780" s="20"/>
      <c r="J4780" s="20"/>
      <c r="K4780" s="20"/>
      <c r="L4780" s="20"/>
      <c r="M4780" s="20"/>
      <c r="N4780" s="20"/>
    </row>
    <row r="4781" spans="1:14" x14ac:dyDescent="0.35">
      <c r="A4781" s="214" t="s">
        <v>3878</v>
      </c>
      <c r="B4781" s="214">
        <v>131751</v>
      </c>
      <c r="C4781" s="133" t="s">
        <v>3883</v>
      </c>
      <c r="D4781" s="133" t="s">
        <v>5904</v>
      </c>
      <c r="E4781" s="133" t="s">
        <v>5902</v>
      </c>
      <c r="F4781" s="133" t="s">
        <v>5914</v>
      </c>
      <c r="G4781" s="133">
        <v>0</v>
      </c>
      <c r="H4781" s="133">
        <v>0</v>
      </c>
      <c r="I4781" s="20"/>
      <c r="J4781" s="20"/>
      <c r="K4781" s="20"/>
      <c r="L4781" s="20"/>
      <c r="M4781" s="20"/>
      <c r="N4781" s="20"/>
    </row>
    <row r="4782" spans="1:14" x14ac:dyDescent="0.35">
      <c r="A4782" s="214" t="s">
        <v>3878</v>
      </c>
      <c r="B4782" s="214">
        <v>134759</v>
      </c>
      <c r="C4782" s="133" t="s">
        <v>3884</v>
      </c>
      <c r="D4782" s="133" t="s">
        <v>5904</v>
      </c>
      <c r="E4782" s="133" t="s">
        <v>5906</v>
      </c>
      <c r="F4782" s="133" t="s">
        <v>5906</v>
      </c>
      <c r="G4782" s="133">
        <v>0</v>
      </c>
      <c r="H4782" s="133">
        <v>0</v>
      </c>
      <c r="I4782" s="20"/>
      <c r="J4782" s="20"/>
      <c r="K4782" s="20"/>
      <c r="L4782" s="20"/>
      <c r="M4782" s="20"/>
      <c r="N4782" s="20"/>
    </row>
    <row r="4783" spans="1:14" x14ac:dyDescent="0.35">
      <c r="A4783" s="214" t="s">
        <v>3878</v>
      </c>
      <c r="B4783" s="214">
        <v>136027</v>
      </c>
      <c r="C4783" s="133" t="s">
        <v>3885</v>
      </c>
      <c r="D4783" s="133" t="s">
        <v>5904</v>
      </c>
      <c r="E4783" s="133" t="s">
        <v>5907</v>
      </c>
      <c r="F4783" s="133" t="s">
        <v>5908</v>
      </c>
      <c r="G4783" s="133">
        <v>152</v>
      </c>
      <c r="H4783" s="133">
        <v>131</v>
      </c>
      <c r="I4783" s="20"/>
      <c r="J4783" s="20"/>
      <c r="K4783" s="20"/>
      <c r="L4783" s="20"/>
      <c r="M4783" s="20"/>
      <c r="N4783" s="20"/>
    </row>
    <row r="4784" spans="1:14" x14ac:dyDescent="0.35">
      <c r="A4784" s="214" t="s">
        <v>3878</v>
      </c>
      <c r="B4784" s="214">
        <v>136115</v>
      </c>
      <c r="C4784" s="133" t="s">
        <v>3886</v>
      </c>
      <c r="D4784" s="133" t="s">
        <v>5904</v>
      </c>
      <c r="E4784" s="133" t="s">
        <v>5907</v>
      </c>
      <c r="F4784" s="133" t="s">
        <v>5908</v>
      </c>
      <c r="G4784" s="133">
        <v>157</v>
      </c>
      <c r="H4784" s="133">
        <v>136</v>
      </c>
      <c r="I4784" s="20"/>
      <c r="J4784" s="20"/>
      <c r="K4784" s="20"/>
      <c r="L4784" s="20"/>
      <c r="M4784" s="20"/>
      <c r="N4784" s="20"/>
    </row>
    <row r="4785" spans="1:14" x14ac:dyDescent="0.35">
      <c r="A4785" s="214" t="s">
        <v>3878</v>
      </c>
      <c r="B4785" s="214">
        <v>136432</v>
      </c>
      <c r="C4785" s="133" t="s">
        <v>3887</v>
      </c>
      <c r="D4785" s="133" t="s">
        <v>5904</v>
      </c>
      <c r="E4785" s="133" t="s">
        <v>5907</v>
      </c>
      <c r="F4785" s="133" t="s">
        <v>5911</v>
      </c>
      <c r="G4785" s="133">
        <v>152</v>
      </c>
      <c r="H4785" s="133">
        <v>150</v>
      </c>
      <c r="I4785" s="20"/>
      <c r="J4785" s="20"/>
      <c r="K4785" s="20"/>
      <c r="L4785" s="20"/>
      <c r="M4785" s="20"/>
      <c r="N4785" s="20"/>
    </row>
    <row r="4786" spans="1:14" x14ac:dyDescent="0.35">
      <c r="A4786" s="214" t="s">
        <v>3878</v>
      </c>
      <c r="B4786" s="214">
        <v>137039</v>
      </c>
      <c r="C4786" s="133" t="s">
        <v>3888</v>
      </c>
      <c r="D4786" s="133" t="s">
        <v>5904</v>
      </c>
      <c r="E4786" s="133" t="s">
        <v>5907</v>
      </c>
      <c r="F4786" s="133" t="s">
        <v>5917</v>
      </c>
      <c r="G4786" s="133">
        <v>117</v>
      </c>
      <c r="H4786" s="133">
        <v>100</v>
      </c>
      <c r="I4786" s="20"/>
      <c r="J4786" s="20"/>
      <c r="K4786" s="20"/>
      <c r="L4786" s="20"/>
      <c r="M4786" s="20"/>
      <c r="N4786" s="20"/>
    </row>
    <row r="4787" spans="1:14" x14ac:dyDescent="0.35">
      <c r="A4787" s="214" t="s">
        <v>3878</v>
      </c>
      <c r="B4787" s="214">
        <v>137133</v>
      </c>
      <c r="C4787" s="133" t="s">
        <v>3889</v>
      </c>
      <c r="D4787" s="133" t="s">
        <v>5904</v>
      </c>
      <c r="E4787" s="133" t="s">
        <v>5907</v>
      </c>
      <c r="F4787" s="133" t="s">
        <v>5917</v>
      </c>
      <c r="G4787" s="133">
        <v>125</v>
      </c>
      <c r="H4787" s="133">
        <v>122</v>
      </c>
      <c r="I4787" s="20"/>
      <c r="J4787" s="20"/>
      <c r="K4787" s="20"/>
      <c r="L4787" s="20"/>
      <c r="M4787" s="20"/>
      <c r="N4787" s="20"/>
    </row>
    <row r="4788" spans="1:14" x14ac:dyDescent="0.35">
      <c r="A4788" s="214" t="s">
        <v>3878</v>
      </c>
      <c r="B4788" s="214">
        <v>137294</v>
      </c>
      <c r="C4788" s="133" t="s">
        <v>3890</v>
      </c>
      <c r="D4788" s="133" t="s">
        <v>5904</v>
      </c>
      <c r="E4788" s="133" t="s">
        <v>5907</v>
      </c>
      <c r="F4788" s="133" t="s">
        <v>5917</v>
      </c>
      <c r="G4788" s="133">
        <v>178</v>
      </c>
      <c r="H4788" s="133">
        <v>157</v>
      </c>
      <c r="I4788" s="20"/>
      <c r="J4788" s="20"/>
      <c r="K4788" s="20"/>
      <c r="L4788" s="20"/>
      <c r="M4788" s="20"/>
      <c r="N4788" s="20"/>
    </row>
    <row r="4789" spans="1:14" x14ac:dyDescent="0.35">
      <c r="A4789" s="214" t="s">
        <v>3878</v>
      </c>
      <c r="B4789" s="214">
        <v>137822</v>
      </c>
      <c r="C4789" s="133" t="s">
        <v>3891</v>
      </c>
      <c r="D4789" s="133" t="s">
        <v>5901</v>
      </c>
      <c r="E4789" s="133" t="s">
        <v>5902</v>
      </c>
      <c r="F4789" s="133" t="s">
        <v>5903</v>
      </c>
      <c r="G4789" s="133">
        <v>0</v>
      </c>
      <c r="H4789" s="133">
        <v>0</v>
      </c>
      <c r="I4789" s="20"/>
      <c r="J4789" s="20"/>
      <c r="K4789" s="20"/>
      <c r="L4789" s="20"/>
      <c r="M4789" s="20"/>
      <c r="N4789" s="20"/>
    </row>
    <row r="4790" spans="1:14" x14ac:dyDescent="0.35">
      <c r="A4790" s="214" t="s">
        <v>3878</v>
      </c>
      <c r="B4790" s="214">
        <v>138568</v>
      </c>
      <c r="C4790" s="133" t="s">
        <v>3892</v>
      </c>
      <c r="D4790" s="133" t="s">
        <v>5905</v>
      </c>
      <c r="E4790" s="133" t="s">
        <v>5902</v>
      </c>
      <c r="F4790" s="133" t="s">
        <v>5903</v>
      </c>
      <c r="G4790" s="133">
        <v>0</v>
      </c>
      <c r="H4790" s="133">
        <v>0</v>
      </c>
      <c r="I4790" s="20"/>
      <c r="J4790" s="20"/>
      <c r="K4790" s="20"/>
      <c r="L4790" s="20"/>
      <c r="M4790" s="20"/>
      <c r="N4790" s="20"/>
    </row>
    <row r="4791" spans="1:14" x14ac:dyDescent="0.35">
      <c r="A4791" s="214" t="s">
        <v>3878</v>
      </c>
      <c r="B4791" s="214">
        <v>138697</v>
      </c>
      <c r="C4791" s="133" t="s">
        <v>3893</v>
      </c>
      <c r="D4791" s="133" t="s">
        <v>5904</v>
      </c>
      <c r="E4791" s="133" t="s">
        <v>5912</v>
      </c>
      <c r="F4791" s="133" t="s">
        <v>5920</v>
      </c>
      <c r="G4791" s="133">
        <v>25</v>
      </c>
      <c r="H4791" s="133">
        <v>52</v>
      </c>
      <c r="I4791" s="20"/>
      <c r="J4791" s="20"/>
      <c r="K4791" s="20"/>
      <c r="L4791" s="20"/>
      <c r="M4791" s="20"/>
      <c r="N4791" s="20"/>
    </row>
    <row r="4792" spans="1:14" x14ac:dyDescent="0.35">
      <c r="A4792" s="214" t="s">
        <v>3878</v>
      </c>
      <c r="B4792" s="214">
        <v>140388</v>
      </c>
      <c r="C4792" s="133" t="s">
        <v>3894</v>
      </c>
      <c r="D4792" s="133" t="s">
        <v>5904</v>
      </c>
      <c r="E4792" s="133" t="s">
        <v>5912</v>
      </c>
      <c r="F4792" s="133" t="s">
        <v>5927</v>
      </c>
      <c r="G4792" s="133">
        <v>9</v>
      </c>
      <c r="H4792" s="133">
        <v>24</v>
      </c>
      <c r="I4792" s="20"/>
      <c r="J4792" s="20"/>
      <c r="K4792" s="20"/>
      <c r="L4792" s="20"/>
      <c r="M4792" s="20"/>
      <c r="N4792" s="20"/>
    </row>
    <row r="4793" spans="1:14" x14ac:dyDescent="0.35">
      <c r="A4793" s="214" t="s">
        <v>3878</v>
      </c>
      <c r="B4793" s="214">
        <v>141087</v>
      </c>
      <c r="C4793" s="133" t="s">
        <v>6679</v>
      </c>
      <c r="D4793" s="133" t="s">
        <v>5904</v>
      </c>
      <c r="E4793" s="133" t="s">
        <v>5902</v>
      </c>
      <c r="F4793" s="133" t="s">
        <v>5903</v>
      </c>
      <c r="G4793" s="133">
        <v>0</v>
      </c>
      <c r="H4793" s="133">
        <v>0</v>
      </c>
      <c r="I4793" s="20"/>
      <c r="J4793" s="20"/>
      <c r="K4793" s="20"/>
      <c r="L4793" s="20"/>
      <c r="M4793" s="20"/>
      <c r="N4793" s="20"/>
    </row>
    <row r="4794" spans="1:14" x14ac:dyDescent="0.35">
      <c r="A4794" s="214" t="s">
        <v>3878</v>
      </c>
      <c r="B4794" s="214">
        <v>141248</v>
      </c>
      <c r="C4794" s="133" t="s">
        <v>3895</v>
      </c>
      <c r="D4794" s="133" t="s">
        <v>5904</v>
      </c>
      <c r="E4794" s="133" t="s">
        <v>5907</v>
      </c>
      <c r="F4794" s="133" t="s">
        <v>5917</v>
      </c>
      <c r="G4794" s="133">
        <v>129</v>
      </c>
      <c r="H4794" s="133">
        <v>145</v>
      </c>
      <c r="I4794" s="20"/>
      <c r="J4794" s="20"/>
      <c r="K4794" s="20"/>
      <c r="L4794" s="20"/>
      <c r="M4794" s="20"/>
      <c r="N4794" s="20"/>
    </row>
    <row r="4795" spans="1:14" x14ac:dyDescent="0.35">
      <c r="A4795" s="214" t="s">
        <v>3878</v>
      </c>
      <c r="B4795" s="214">
        <v>143304</v>
      </c>
      <c r="C4795" s="133" t="s">
        <v>3896</v>
      </c>
      <c r="D4795" s="133" t="s">
        <v>5904</v>
      </c>
      <c r="E4795" s="133" t="s">
        <v>5912</v>
      </c>
      <c r="F4795" s="133" t="s">
        <v>5920</v>
      </c>
      <c r="G4795" s="133">
        <v>0</v>
      </c>
      <c r="H4795" s="133">
        <v>0</v>
      </c>
      <c r="I4795" s="20"/>
      <c r="J4795" s="20"/>
      <c r="K4795" s="20"/>
      <c r="L4795" s="20"/>
      <c r="M4795" s="20"/>
      <c r="N4795" s="20"/>
    </row>
    <row r="4796" spans="1:14" x14ac:dyDescent="0.35">
      <c r="A4796" s="214" t="s">
        <v>3878</v>
      </c>
      <c r="B4796" s="214">
        <v>143472</v>
      </c>
      <c r="C4796" s="133" t="s">
        <v>3897</v>
      </c>
      <c r="D4796" s="133" t="s">
        <v>5904</v>
      </c>
      <c r="E4796" s="133" t="s">
        <v>5912</v>
      </c>
      <c r="F4796" s="133" t="s">
        <v>5920</v>
      </c>
      <c r="G4796" s="133">
        <v>3</v>
      </c>
      <c r="H4796" s="133">
        <v>9</v>
      </c>
      <c r="I4796" s="20"/>
      <c r="J4796" s="20"/>
      <c r="K4796" s="20"/>
      <c r="L4796" s="20"/>
      <c r="M4796" s="20"/>
      <c r="N4796" s="20"/>
    </row>
    <row r="4797" spans="1:14" x14ac:dyDescent="0.35">
      <c r="A4797" s="214" t="s">
        <v>3878</v>
      </c>
      <c r="B4797" s="214">
        <v>144508</v>
      </c>
      <c r="C4797" s="133" t="s">
        <v>3898</v>
      </c>
      <c r="D4797" s="133" t="s">
        <v>5904</v>
      </c>
      <c r="E4797" s="133" t="s">
        <v>5907</v>
      </c>
      <c r="F4797" s="133" t="s">
        <v>5908</v>
      </c>
      <c r="G4797" s="133">
        <v>136</v>
      </c>
      <c r="H4797" s="133">
        <v>132</v>
      </c>
      <c r="I4797" s="20"/>
      <c r="J4797" s="20"/>
      <c r="K4797" s="20"/>
      <c r="L4797" s="20"/>
      <c r="M4797" s="20"/>
      <c r="N4797" s="20"/>
    </row>
    <row r="4798" spans="1:14" x14ac:dyDescent="0.35">
      <c r="A4798" s="214" t="s">
        <v>3878</v>
      </c>
      <c r="B4798" s="214">
        <v>144627</v>
      </c>
      <c r="C4798" s="133" t="s">
        <v>6270</v>
      </c>
      <c r="D4798" s="133" t="s">
        <v>5904</v>
      </c>
      <c r="E4798" s="133" t="s">
        <v>5907</v>
      </c>
      <c r="F4798" s="133" t="s">
        <v>5908</v>
      </c>
      <c r="G4798" s="133">
        <v>165</v>
      </c>
      <c r="H4798" s="133">
        <v>145</v>
      </c>
      <c r="I4798" s="20"/>
      <c r="J4798" s="20"/>
      <c r="K4798" s="20"/>
      <c r="L4798" s="20"/>
      <c r="M4798" s="20"/>
      <c r="N4798" s="20"/>
    </row>
    <row r="4799" spans="1:14" x14ac:dyDescent="0.35">
      <c r="A4799" s="214" t="s">
        <v>3878</v>
      </c>
      <c r="B4799" s="214">
        <v>145002</v>
      </c>
      <c r="C4799" s="133" t="s">
        <v>3899</v>
      </c>
      <c r="D4799" s="133" t="s">
        <v>5904</v>
      </c>
      <c r="E4799" s="133" t="s">
        <v>5907</v>
      </c>
      <c r="F4799" s="133" t="s">
        <v>5919</v>
      </c>
      <c r="G4799" s="133">
        <v>0</v>
      </c>
      <c r="H4799" s="133">
        <v>0</v>
      </c>
      <c r="I4799" s="20"/>
      <c r="J4799" s="20"/>
      <c r="K4799" s="20"/>
      <c r="L4799" s="20"/>
      <c r="M4799" s="20"/>
      <c r="N4799" s="20"/>
    </row>
    <row r="4800" spans="1:14" x14ac:dyDescent="0.35">
      <c r="A4800" s="214" t="s">
        <v>3878</v>
      </c>
      <c r="B4800" s="214">
        <v>145723</v>
      </c>
      <c r="C4800" s="133" t="s">
        <v>6271</v>
      </c>
      <c r="D4800" s="133" t="s">
        <v>5904</v>
      </c>
      <c r="E4800" s="133" t="s">
        <v>5907</v>
      </c>
      <c r="F4800" s="133" t="s">
        <v>5916</v>
      </c>
      <c r="G4800" s="133">
        <v>65</v>
      </c>
      <c r="H4800" s="133">
        <v>82</v>
      </c>
      <c r="I4800" s="20"/>
      <c r="J4800" s="20"/>
      <c r="K4800" s="20"/>
      <c r="L4800" s="20"/>
      <c r="M4800" s="20"/>
      <c r="N4800" s="20"/>
    </row>
    <row r="4801" spans="1:14" x14ac:dyDescent="0.35">
      <c r="A4801" s="214" t="s">
        <v>3878</v>
      </c>
      <c r="B4801" s="214">
        <v>145922</v>
      </c>
      <c r="C4801" s="133" t="s">
        <v>6683</v>
      </c>
      <c r="D4801" s="133" t="s">
        <v>5904</v>
      </c>
      <c r="E4801" s="133" t="s">
        <v>5912</v>
      </c>
      <c r="F4801" s="133" t="s">
        <v>5925</v>
      </c>
      <c r="G4801" s="133">
        <v>0</v>
      </c>
      <c r="H4801" s="133">
        <v>0</v>
      </c>
      <c r="I4801" s="20"/>
      <c r="J4801" s="20"/>
      <c r="K4801" s="20"/>
      <c r="L4801" s="20"/>
      <c r="M4801" s="20"/>
      <c r="N4801" s="20"/>
    </row>
    <row r="4802" spans="1:14" x14ac:dyDescent="0.35">
      <c r="A4802" s="214" t="s">
        <v>3878</v>
      </c>
      <c r="B4802" s="214">
        <v>146316</v>
      </c>
      <c r="C4802" s="133" t="s">
        <v>6682</v>
      </c>
      <c r="D4802" s="133" t="s">
        <v>5904</v>
      </c>
      <c r="E4802" s="133" t="s">
        <v>5907</v>
      </c>
      <c r="F4802" s="133" t="s">
        <v>5908</v>
      </c>
      <c r="G4802" s="133">
        <v>97</v>
      </c>
      <c r="H4802" s="133">
        <v>133</v>
      </c>
      <c r="I4802" s="20"/>
      <c r="J4802" s="20"/>
      <c r="K4802" s="20"/>
      <c r="L4802" s="20"/>
      <c r="M4802" s="20"/>
      <c r="N4802" s="20"/>
    </row>
    <row r="4803" spans="1:14" x14ac:dyDescent="0.35">
      <c r="A4803" s="214" t="s">
        <v>3878</v>
      </c>
      <c r="B4803" s="214">
        <v>146646</v>
      </c>
      <c r="C4803" s="133" t="s">
        <v>6680</v>
      </c>
      <c r="D4803" s="133" t="s">
        <v>5904</v>
      </c>
      <c r="E4803" s="133" t="s">
        <v>5902</v>
      </c>
      <c r="F4803" s="133" t="s">
        <v>5914</v>
      </c>
      <c r="G4803" s="133">
        <v>0</v>
      </c>
      <c r="H4803" s="133">
        <v>0</v>
      </c>
      <c r="I4803" s="20"/>
      <c r="J4803" s="20"/>
      <c r="K4803" s="20"/>
      <c r="L4803" s="20"/>
      <c r="M4803" s="20"/>
      <c r="N4803" s="20"/>
    </row>
    <row r="4804" spans="1:14" x14ac:dyDescent="0.35">
      <c r="A4804" s="214" t="s">
        <v>3878</v>
      </c>
      <c r="B4804" s="214">
        <v>146773</v>
      </c>
      <c r="C4804" s="133" t="s">
        <v>6681</v>
      </c>
      <c r="D4804" s="133" t="s">
        <v>5904</v>
      </c>
      <c r="E4804" s="133" t="s">
        <v>5902</v>
      </c>
      <c r="F4804" s="133" t="s">
        <v>5903</v>
      </c>
      <c r="G4804" s="133">
        <v>0</v>
      </c>
      <c r="H4804" s="133">
        <v>0</v>
      </c>
      <c r="I4804" s="20"/>
      <c r="J4804" s="20"/>
      <c r="K4804" s="20"/>
      <c r="L4804" s="20"/>
      <c r="M4804" s="20"/>
      <c r="N4804" s="20"/>
    </row>
    <row r="4805" spans="1:14" x14ac:dyDescent="0.35">
      <c r="A4805" s="214" t="s">
        <v>3900</v>
      </c>
      <c r="B4805" s="214">
        <v>123236</v>
      </c>
      <c r="C4805" s="133" t="s">
        <v>3901</v>
      </c>
      <c r="D4805" s="133" t="s">
        <v>5904</v>
      </c>
      <c r="E4805" s="133" t="s">
        <v>5907</v>
      </c>
      <c r="F4805" s="133" t="s">
        <v>5910</v>
      </c>
      <c r="G4805" s="133">
        <v>54</v>
      </c>
      <c r="H4805" s="133">
        <v>62</v>
      </c>
      <c r="I4805" s="20"/>
      <c r="J4805" s="20"/>
      <c r="K4805" s="20"/>
      <c r="L4805" s="20"/>
      <c r="M4805" s="20"/>
      <c r="N4805" s="20"/>
    </row>
    <row r="4806" spans="1:14" x14ac:dyDescent="0.35">
      <c r="A4806" s="214" t="s">
        <v>3900</v>
      </c>
      <c r="B4806" s="214">
        <v>123274</v>
      </c>
      <c r="C4806" s="133" t="s">
        <v>3903</v>
      </c>
      <c r="D4806" s="133" t="s">
        <v>5901</v>
      </c>
      <c r="E4806" s="133" t="s">
        <v>5902</v>
      </c>
      <c r="F4806" s="133" t="s">
        <v>5903</v>
      </c>
      <c r="G4806" s="133">
        <v>0</v>
      </c>
      <c r="H4806" s="133">
        <v>0</v>
      </c>
      <c r="I4806" s="20"/>
      <c r="J4806" s="20"/>
      <c r="K4806" s="20"/>
      <c r="L4806" s="20"/>
      <c r="M4806" s="20"/>
      <c r="N4806" s="20"/>
    </row>
    <row r="4807" spans="1:14" x14ac:dyDescent="0.35">
      <c r="A4807" s="214" t="s">
        <v>3900</v>
      </c>
      <c r="B4807" s="214">
        <v>123275</v>
      </c>
      <c r="C4807" s="133" t="s">
        <v>3904</v>
      </c>
      <c r="D4807" s="133" t="s">
        <v>5904</v>
      </c>
      <c r="E4807" s="133" t="s">
        <v>5902</v>
      </c>
      <c r="F4807" s="133" t="s">
        <v>5903</v>
      </c>
      <c r="G4807" s="133">
        <v>0</v>
      </c>
      <c r="H4807" s="133">
        <v>0</v>
      </c>
      <c r="I4807" s="20"/>
      <c r="J4807" s="20"/>
      <c r="K4807" s="20"/>
      <c r="L4807" s="20"/>
      <c r="M4807" s="20"/>
      <c r="N4807" s="20"/>
    </row>
    <row r="4808" spans="1:14" x14ac:dyDescent="0.35">
      <c r="A4808" s="214" t="s">
        <v>3900</v>
      </c>
      <c r="B4808" s="214">
        <v>123276</v>
      </c>
      <c r="C4808" s="133" t="s">
        <v>3905</v>
      </c>
      <c r="D4808" s="133" t="s">
        <v>5904</v>
      </c>
      <c r="E4808" s="133" t="s">
        <v>5902</v>
      </c>
      <c r="F4808" s="133" t="s">
        <v>5903</v>
      </c>
      <c r="G4808" s="133">
        <v>0</v>
      </c>
      <c r="H4808" s="133">
        <v>0</v>
      </c>
      <c r="I4808" s="20"/>
      <c r="J4808" s="20"/>
      <c r="K4808" s="20"/>
      <c r="L4808" s="20"/>
      <c r="M4808" s="20"/>
      <c r="N4808" s="20"/>
    </row>
    <row r="4809" spans="1:14" x14ac:dyDescent="0.35">
      <c r="A4809" s="214" t="s">
        <v>3900</v>
      </c>
      <c r="B4809" s="214">
        <v>123277</v>
      </c>
      <c r="C4809" s="133" t="s">
        <v>3906</v>
      </c>
      <c r="D4809" s="133" t="s">
        <v>5904</v>
      </c>
      <c r="E4809" s="133" t="s">
        <v>5902</v>
      </c>
      <c r="F4809" s="133" t="s">
        <v>5903</v>
      </c>
      <c r="G4809" s="133">
        <v>0</v>
      </c>
      <c r="H4809" s="133">
        <v>0</v>
      </c>
      <c r="I4809" s="20"/>
      <c r="J4809" s="20"/>
      <c r="K4809" s="20"/>
      <c r="L4809" s="20"/>
      <c r="M4809" s="20"/>
      <c r="N4809" s="20"/>
    </row>
    <row r="4810" spans="1:14" x14ac:dyDescent="0.35">
      <c r="A4810" s="214" t="s">
        <v>3900</v>
      </c>
      <c r="B4810" s="214">
        <v>123278</v>
      </c>
      <c r="C4810" s="133" t="s">
        <v>3907</v>
      </c>
      <c r="D4810" s="133" t="s">
        <v>5904</v>
      </c>
      <c r="E4810" s="133" t="s">
        <v>5902</v>
      </c>
      <c r="F4810" s="133" t="s">
        <v>5903</v>
      </c>
      <c r="G4810" s="133">
        <v>0</v>
      </c>
      <c r="H4810" s="133">
        <v>0</v>
      </c>
      <c r="I4810" s="20"/>
      <c r="J4810" s="20"/>
      <c r="K4810" s="20"/>
      <c r="L4810" s="20"/>
      <c r="M4810" s="20"/>
      <c r="N4810" s="20"/>
    </row>
    <row r="4811" spans="1:14" x14ac:dyDescent="0.35">
      <c r="A4811" s="214" t="s">
        <v>3900</v>
      </c>
      <c r="B4811" s="214">
        <v>123279</v>
      </c>
      <c r="C4811" s="133" t="s">
        <v>3908</v>
      </c>
      <c r="D4811" s="133" t="s">
        <v>5904</v>
      </c>
      <c r="E4811" s="133" t="s">
        <v>5902</v>
      </c>
      <c r="F4811" s="133" t="s">
        <v>5903</v>
      </c>
      <c r="G4811" s="133">
        <v>0</v>
      </c>
      <c r="H4811" s="133">
        <v>0</v>
      </c>
      <c r="I4811" s="20"/>
      <c r="J4811" s="20"/>
      <c r="K4811" s="20"/>
      <c r="L4811" s="20"/>
      <c r="M4811" s="20"/>
      <c r="N4811" s="20"/>
    </row>
    <row r="4812" spans="1:14" x14ac:dyDescent="0.35">
      <c r="A4812" s="214" t="s">
        <v>3900</v>
      </c>
      <c r="B4812" s="214">
        <v>123280</v>
      </c>
      <c r="C4812" s="133" t="s">
        <v>7234</v>
      </c>
      <c r="D4812" s="133" t="s">
        <v>5904</v>
      </c>
      <c r="E4812" s="133" t="s">
        <v>5902</v>
      </c>
      <c r="F4812" s="133" t="s">
        <v>5903</v>
      </c>
      <c r="G4812" s="133">
        <v>0</v>
      </c>
      <c r="H4812" s="133">
        <v>0</v>
      </c>
      <c r="I4812" s="20"/>
      <c r="J4812" s="20"/>
      <c r="K4812" s="20"/>
      <c r="L4812" s="20"/>
      <c r="M4812" s="20"/>
      <c r="N4812" s="20"/>
    </row>
    <row r="4813" spans="1:14" x14ac:dyDescent="0.35">
      <c r="A4813" s="214" t="s">
        <v>3900</v>
      </c>
      <c r="B4813" s="214">
        <v>123282</v>
      </c>
      <c r="C4813" s="133" t="s">
        <v>3909</v>
      </c>
      <c r="D4813" s="133" t="s">
        <v>5904</v>
      </c>
      <c r="E4813" s="133" t="s">
        <v>5902</v>
      </c>
      <c r="F4813" s="133" t="s">
        <v>5903</v>
      </c>
      <c r="G4813" s="133">
        <v>0</v>
      </c>
      <c r="H4813" s="133">
        <v>0</v>
      </c>
      <c r="I4813" s="20"/>
      <c r="J4813" s="20"/>
      <c r="K4813" s="20"/>
      <c r="L4813" s="20"/>
      <c r="M4813" s="20"/>
      <c r="N4813" s="20"/>
    </row>
    <row r="4814" spans="1:14" x14ac:dyDescent="0.35">
      <c r="A4814" s="214" t="s">
        <v>3900</v>
      </c>
      <c r="B4814" s="214">
        <v>123283</v>
      </c>
      <c r="C4814" s="133" t="s">
        <v>3910</v>
      </c>
      <c r="D4814" s="133" t="s">
        <v>5904</v>
      </c>
      <c r="E4814" s="133" t="s">
        <v>5902</v>
      </c>
      <c r="F4814" s="133" t="s">
        <v>5903</v>
      </c>
      <c r="G4814" s="133">
        <v>0</v>
      </c>
      <c r="H4814" s="133">
        <v>0</v>
      </c>
      <c r="I4814" s="20"/>
      <c r="J4814" s="20"/>
      <c r="K4814" s="20"/>
      <c r="L4814" s="20"/>
      <c r="M4814" s="20"/>
      <c r="N4814" s="20"/>
    </row>
    <row r="4815" spans="1:14" x14ac:dyDescent="0.35">
      <c r="A4815" s="214" t="s">
        <v>3900</v>
      </c>
      <c r="B4815" s="214">
        <v>123285</v>
      </c>
      <c r="C4815" s="133" t="s">
        <v>3911</v>
      </c>
      <c r="D4815" s="133" t="s">
        <v>5904</v>
      </c>
      <c r="E4815" s="133" t="s">
        <v>5902</v>
      </c>
      <c r="F4815" s="133" t="s">
        <v>5903</v>
      </c>
      <c r="G4815" s="133">
        <v>0</v>
      </c>
      <c r="H4815" s="133">
        <v>0</v>
      </c>
      <c r="I4815" s="20"/>
      <c r="J4815" s="20"/>
      <c r="K4815" s="20"/>
      <c r="L4815" s="20"/>
      <c r="M4815" s="20"/>
      <c r="N4815" s="20"/>
    </row>
    <row r="4816" spans="1:14" x14ac:dyDescent="0.35">
      <c r="A4816" s="214" t="s">
        <v>3900</v>
      </c>
      <c r="B4816" s="214">
        <v>123286</v>
      </c>
      <c r="C4816" s="133" t="s">
        <v>6685</v>
      </c>
      <c r="D4816" s="133" t="s">
        <v>5904</v>
      </c>
      <c r="E4816" s="133" t="s">
        <v>5902</v>
      </c>
      <c r="F4816" s="133" t="s">
        <v>5903</v>
      </c>
      <c r="G4816" s="133">
        <v>0</v>
      </c>
      <c r="H4816" s="133">
        <v>0</v>
      </c>
      <c r="I4816" s="20"/>
      <c r="J4816" s="20"/>
      <c r="K4816" s="20"/>
      <c r="L4816" s="20"/>
      <c r="M4816" s="20"/>
      <c r="N4816" s="20"/>
    </row>
    <row r="4817" spans="1:14" x14ac:dyDescent="0.35">
      <c r="A4817" s="214" t="s">
        <v>3900</v>
      </c>
      <c r="B4817" s="214">
        <v>123287</v>
      </c>
      <c r="C4817" s="133" t="s">
        <v>3912</v>
      </c>
      <c r="D4817" s="133" t="s">
        <v>5905</v>
      </c>
      <c r="E4817" s="133" t="s">
        <v>5902</v>
      </c>
      <c r="F4817" s="133" t="s">
        <v>5903</v>
      </c>
      <c r="G4817" s="133">
        <v>0</v>
      </c>
      <c r="H4817" s="133">
        <v>0</v>
      </c>
      <c r="I4817" s="20"/>
      <c r="J4817" s="20"/>
      <c r="K4817" s="20"/>
      <c r="L4817" s="20"/>
      <c r="M4817" s="20"/>
      <c r="N4817" s="20"/>
    </row>
    <row r="4818" spans="1:14" x14ac:dyDescent="0.35">
      <c r="A4818" s="214" t="s">
        <v>3900</v>
      </c>
      <c r="B4818" s="214">
        <v>123288</v>
      </c>
      <c r="C4818" s="133" t="s">
        <v>3913</v>
      </c>
      <c r="D4818" s="133" t="s">
        <v>5904</v>
      </c>
      <c r="E4818" s="133" t="s">
        <v>5902</v>
      </c>
      <c r="F4818" s="133" t="s">
        <v>5903</v>
      </c>
      <c r="G4818" s="133">
        <v>0</v>
      </c>
      <c r="H4818" s="133">
        <v>0</v>
      </c>
      <c r="I4818" s="20"/>
      <c r="J4818" s="20"/>
      <c r="K4818" s="20"/>
      <c r="L4818" s="20"/>
      <c r="M4818" s="20"/>
      <c r="N4818" s="20"/>
    </row>
    <row r="4819" spans="1:14" x14ac:dyDescent="0.35">
      <c r="A4819" s="214" t="s">
        <v>3900</v>
      </c>
      <c r="B4819" s="214">
        <v>123290</v>
      </c>
      <c r="C4819" s="133" t="s">
        <v>3914</v>
      </c>
      <c r="D4819" s="133" t="s">
        <v>5901</v>
      </c>
      <c r="E4819" s="133" t="s">
        <v>5902</v>
      </c>
      <c r="F4819" s="133" t="s">
        <v>5903</v>
      </c>
      <c r="G4819" s="133">
        <v>0</v>
      </c>
      <c r="H4819" s="133">
        <v>0</v>
      </c>
      <c r="I4819" s="20"/>
      <c r="J4819" s="20"/>
      <c r="K4819" s="20"/>
      <c r="L4819" s="20"/>
      <c r="M4819" s="20"/>
      <c r="N4819" s="20"/>
    </row>
    <row r="4820" spans="1:14" x14ac:dyDescent="0.35">
      <c r="A4820" s="214" t="s">
        <v>3900</v>
      </c>
      <c r="B4820" s="214">
        <v>123291</v>
      </c>
      <c r="C4820" s="133" t="s">
        <v>3915</v>
      </c>
      <c r="D4820" s="133" t="s">
        <v>5905</v>
      </c>
      <c r="E4820" s="133" t="s">
        <v>5902</v>
      </c>
      <c r="F4820" s="133" t="s">
        <v>5903</v>
      </c>
      <c r="G4820" s="133">
        <v>0</v>
      </c>
      <c r="H4820" s="133">
        <v>0</v>
      </c>
      <c r="I4820" s="20"/>
      <c r="J4820" s="20"/>
      <c r="K4820" s="20"/>
      <c r="L4820" s="20"/>
      <c r="M4820" s="20"/>
      <c r="N4820" s="20"/>
    </row>
    <row r="4821" spans="1:14" x14ac:dyDescent="0.35">
      <c r="A4821" s="214" t="s">
        <v>3900</v>
      </c>
      <c r="B4821" s="214">
        <v>123292</v>
      </c>
      <c r="C4821" s="133" t="s">
        <v>1761</v>
      </c>
      <c r="D4821" s="133" t="s">
        <v>5904</v>
      </c>
      <c r="E4821" s="133" t="s">
        <v>5902</v>
      </c>
      <c r="F4821" s="133" t="s">
        <v>5903</v>
      </c>
      <c r="G4821" s="133">
        <v>0</v>
      </c>
      <c r="H4821" s="133">
        <v>0</v>
      </c>
      <c r="I4821" s="20"/>
      <c r="J4821" s="20"/>
      <c r="K4821" s="20"/>
      <c r="L4821" s="20"/>
      <c r="M4821" s="20"/>
      <c r="N4821" s="20"/>
    </row>
    <row r="4822" spans="1:14" x14ac:dyDescent="0.35">
      <c r="A4822" s="214" t="s">
        <v>3900</v>
      </c>
      <c r="B4822" s="214">
        <v>123293</v>
      </c>
      <c r="C4822" s="133" t="s">
        <v>3916</v>
      </c>
      <c r="D4822" s="133" t="s">
        <v>5905</v>
      </c>
      <c r="E4822" s="133" t="s">
        <v>5902</v>
      </c>
      <c r="F4822" s="133" t="s">
        <v>5903</v>
      </c>
      <c r="G4822" s="133">
        <v>0</v>
      </c>
      <c r="H4822" s="133">
        <v>0</v>
      </c>
      <c r="I4822" s="20"/>
      <c r="J4822" s="20"/>
      <c r="K4822" s="20"/>
      <c r="L4822" s="20"/>
      <c r="M4822" s="20"/>
      <c r="N4822" s="20"/>
    </row>
    <row r="4823" spans="1:14" x14ac:dyDescent="0.35">
      <c r="A4823" s="214" t="s">
        <v>3900</v>
      </c>
      <c r="B4823" s="214">
        <v>123294</v>
      </c>
      <c r="C4823" s="133" t="s">
        <v>6688</v>
      </c>
      <c r="D4823" s="133" t="s">
        <v>5901</v>
      </c>
      <c r="E4823" s="133" t="s">
        <v>5902</v>
      </c>
      <c r="F4823" s="133" t="s">
        <v>5903</v>
      </c>
      <c r="G4823" s="133">
        <v>0</v>
      </c>
      <c r="H4823" s="133">
        <v>0</v>
      </c>
      <c r="I4823" s="20"/>
      <c r="J4823" s="20"/>
      <c r="K4823" s="20"/>
      <c r="L4823" s="20"/>
      <c r="M4823" s="20"/>
      <c r="N4823" s="20"/>
    </row>
    <row r="4824" spans="1:14" x14ac:dyDescent="0.35">
      <c r="A4824" s="214" t="s">
        <v>3900</v>
      </c>
      <c r="B4824" s="214">
        <v>123295</v>
      </c>
      <c r="C4824" s="133" t="s">
        <v>7235</v>
      </c>
      <c r="D4824" s="133" t="s">
        <v>5904</v>
      </c>
      <c r="E4824" s="133" t="s">
        <v>5902</v>
      </c>
      <c r="F4824" s="133" t="s">
        <v>5903</v>
      </c>
      <c r="G4824" s="133">
        <v>0</v>
      </c>
      <c r="H4824" s="133">
        <v>0</v>
      </c>
      <c r="I4824" s="20"/>
      <c r="J4824" s="20"/>
      <c r="K4824" s="20"/>
      <c r="L4824" s="20"/>
      <c r="M4824" s="20"/>
      <c r="N4824" s="20"/>
    </row>
    <row r="4825" spans="1:14" x14ac:dyDescent="0.35">
      <c r="A4825" s="214" t="s">
        <v>3900</v>
      </c>
      <c r="B4825" s="214">
        <v>123297</v>
      </c>
      <c r="C4825" s="133" t="s">
        <v>6690</v>
      </c>
      <c r="D4825" s="133" t="s">
        <v>5905</v>
      </c>
      <c r="E4825" s="133" t="s">
        <v>5902</v>
      </c>
      <c r="F4825" s="133" t="s">
        <v>5903</v>
      </c>
      <c r="G4825" s="133">
        <v>0</v>
      </c>
      <c r="H4825" s="133">
        <v>0</v>
      </c>
      <c r="I4825" s="20"/>
      <c r="J4825" s="20"/>
      <c r="K4825" s="20"/>
      <c r="L4825" s="20"/>
      <c r="M4825" s="20"/>
      <c r="N4825" s="20"/>
    </row>
    <row r="4826" spans="1:14" x14ac:dyDescent="0.35">
      <c r="A4826" s="214" t="s">
        <v>3900</v>
      </c>
      <c r="B4826" s="214">
        <v>123298</v>
      </c>
      <c r="C4826" s="133" t="s">
        <v>3917</v>
      </c>
      <c r="D4826" s="133" t="s">
        <v>5904</v>
      </c>
      <c r="E4826" s="133" t="s">
        <v>5902</v>
      </c>
      <c r="F4826" s="133" t="s">
        <v>5903</v>
      </c>
      <c r="G4826" s="133">
        <v>0</v>
      </c>
      <c r="H4826" s="133">
        <v>0</v>
      </c>
      <c r="I4826" s="20"/>
      <c r="J4826" s="20"/>
      <c r="K4826" s="20"/>
      <c r="L4826" s="20"/>
      <c r="M4826" s="20"/>
      <c r="N4826" s="20"/>
    </row>
    <row r="4827" spans="1:14" x14ac:dyDescent="0.35">
      <c r="A4827" s="214" t="s">
        <v>3900</v>
      </c>
      <c r="B4827" s="214">
        <v>123299</v>
      </c>
      <c r="C4827" s="133" t="s">
        <v>7236</v>
      </c>
      <c r="D4827" s="133" t="s">
        <v>5904</v>
      </c>
      <c r="E4827" s="133" t="s">
        <v>5902</v>
      </c>
      <c r="F4827" s="133" t="s">
        <v>5903</v>
      </c>
      <c r="G4827" s="133">
        <v>0</v>
      </c>
      <c r="H4827" s="133">
        <v>0</v>
      </c>
      <c r="I4827" s="20"/>
      <c r="J4827" s="20"/>
      <c r="K4827" s="20"/>
      <c r="L4827" s="20"/>
      <c r="M4827" s="20"/>
      <c r="N4827" s="20"/>
    </row>
    <row r="4828" spans="1:14" x14ac:dyDescent="0.35">
      <c r="A4828" s="214" t="s">
        <v>3900</v>
      </c>
      <c r="B4828" s="214">
        <v>123300</v>
      </c>
      <c r="C4828" s="133" t="s">
        <v>3918</v>
      </c>
      <c r="D4828" s="133" t="s">
        <v>5905</v>
      </c>
      <c r="E4828" s="133" t="s">
        <v>5902</v>
      </c>
      <c r="F4828" s="133" t="s">
        <v>5903</v>
      </c>
      <c r="G4828" s="133">
        <v>0</v>
      </c>
      <c r="H4828" s="133">
        <v>0</v>
      </c>
      <c r="I4828" s="20"/>
      <c r="J4828" s="20"/>
      <c r="K4828" s="20"/>
      <c r="L4828" s="20"/>
      <c r="M4828" s="20"/>
      <c r="N4828" s="20"/>
    </row>
    <row r="4829" spans="1:14" x14ac:dyDescent="0.35">
      <c r="A4829" s="214" t="s">
        <v>3900</v>
      </c>
      <c r="B4829" s="214">
        <v>123301</v>
      </c>
      <c r="C4829" s="133" t="s">
        <v>2306</v>
      </c>
      <c r="D4829" s="133" t="s">
        <v>5904</v>
      </c>
      <c r="E4829" s="133" t="s">
        <v>5902</v>
      </c>
      <c r="F4829" s="133" t="s">
        <v>5903</v>
      </c>
      <c r="G4829" s="133">
        <v>0</v>
      </c>
      <c r="H4829" s="133">
        <v>0</v>
      </c>
      <c r="I4829" s="20"/>
      <c r="J4829" s="20"/>
      <c r="K4829" s="20"/>
      <c r="L4829" s="20"/>
      <c r="M4829" s="20"/>
      <c r="N4829" s="20"/>
    </row>
    <row r="4830" spans="1:14" x14ac:dyDescent="0.35">
      <c r="A4830" s="214" t="s">
        <v>3900</v>
      </c>
      <c r="B4830" s="214">
        <v>123303</v>
      </c>
      <c r="C4830" s="133" t="s">
        <v>3919</v>
      </c>
      <c r="D4830" s="133" t="s">
        <v>5904</v>
      </c>
      <c r="E4830" s="133" t="s">
        <v>5902</v>
      </c>
      <c r="F4830" s="133" t="s">
        <v>5903</v>
      </c>
      <c r="G4830" s="133">
        <v>0</v>
      </c>
      <c r="H4830" s="133">
        <v>0</v>
      </c>
      <c r="I4830" s="20"/>
      <c r="J4830" s="20"/>
      <c r="K4830" s="20"/>
      <c r="L4830" s="20"/>
      <c r="M4830" s="20"/>
      <c r="N4830" s="20"/>
    </row>
    <row r="4831" spans="1:14" x14ac:dyDescent="0.35">
      <c r="A4831" s="214" t="s">
        <v>3900</v>
      </c>
      <c r="B4831" s="214">
        <v>123308</v>
      </c>
      <c r="C4831" s="133" t="s">
        <v>3920</v>
      </c>
      <c r="D4831" s="133" t="s">
        <v>5904</v>
      </c>
      <c r="E4831" s="133" t="s">
        <v>5902</v>
      </c>
      <c r="F4831" s="133" t="s">
        <v>5903</v>
      </c>
      <c r="G4831" s="133">
        <v>0</v>
      </c>
      <c r="H4831" s="133">
        <v>0</v>
      </c>
      <c r="I4831" s="20"/>
      <c r="J4831" s="20"/>
      <c r="K4831" s="20"/>
      <c r="L4831" s="20"/>
      <c r="M4831" s="20"/>
      <c r="N4831" s="20"/>
    </row>
    <row r="4832" spans="1:14" x14ac:dyDescent="0.35">
      <c r="A4832" s="214" t="s">
        <v>3900</v>
      </c>
      <c r="B4832" s="214">
        <v>123310</v>
      </c>
      <c r="C4832" s="133" t="s">
        <v>3921</v>
      </c>
      <c r="D4832" s="133" t="s">
        <v>5901</v>
      </c>
      <c r="E4832" s="133" t="s">
        <v>5902</v>
      </c>
      <c r="F4832" s="133" t="s">
        <v>5903</v>
      </c>
      <c r="G4832" s="133">
        <v>0</v>
      </c>
      <c r="H4832" s="133">
        <v>0</v>
      </c>
      <c r="I4832" s="20"/>
      <c r="J4832" s="20"/>
      <c r="K4832" s="20"/>
      <c r="L4832" s="20"/>
      <c r="M4832" s="20"/>
      <c r="N4832" s="20"/>
    </row>
    <row r="4833" spans="1:14" x14ac:dyDescent="0.35">
      <c r="A4833" s="214" t="s">
        <v>3900</v>
      </c>
      <c r="B4833" s="214">
        <v>123311</v>
      </c>
      <c r="C4833" s="133" t="s">
        <v>3724</v>
      </c>
      <c r="D4833" s="133" t="s">
        <v>5904</v>
      </c>
      <c r="E4833" s="133" t="s">
        <v>5902</v>
      </c>
      <c r="F4833" s="133" t="s">
        <v>5903</v>
      </c>
      <c r="G4833" s="133">
        <v>0</v>
      </c>
      <c r="H4833" s="133">
        <v>0</v>
      </c>
      <c r="I4833" s="20"/>
      <c r="J4833" s="20"/>
      <c r="K4833" s="20"/>
      <c r="L4833" s="20"/>
      <c r="M4833" s="20"/>
      <c r="N4833" s="20"/>
    </row>
    <row r="4834" spans="1:14" x14ac:dyDescent="0.35">
      <c r="A4834" s="214" t="s">
        <v>3900</v>
      </c>
      <c r="B4834" s="214">
        <v>123312</v>
      </c>
      <c r="C4834" s="133" t="s">
        <v>3922</v>
      </c>
      <c r="D4834" s="133" t="s">
        <v>5905</v>
      </c>
      <c r="E4834" s="133" t="s">
        <v>5902</v>
      </c>
      <c r="F4834" s="133" t="s">
        <v>5903</v>
      </c>
      <c r="G4834" s="133">
        <v>0</v>
      </c>
      <c r="H4834" s="133">
        <v>0</v>
      </c>
      <c r="I4834" s="20"/>
      <c r="J4834" s="20"/>
      <c r="K4834" s="20"/>
      <c r="L4834" s="20"/>
      <c r="M4834" s="20"/>
      <c r="N4834" s="20"/>
    </row>
    <row r="4835" spans="1:14" x14ac:dyDescent="0.35">
      <c r="A4835" s="214" t="s">
        <v>3900</v>
      </c>
      <c r="B4835" s="214">
        <v>123313</v>
      </c>
      <c r="C4835" s="133" t="s">
        <v>3923</v>
      </c>
      <c r="D4835" s="133" t="s">
        <v>5901</v>
      </c>
      <c r="E4835" s="133" t="s">
        <v>5902</v>
      </c>
      <c r="F4835" s="133" t="s">
        <v>5903</v>
      </c>
      <c r="G4835" s="133">
        <v>0</v>
      </c>
      <c r="H4835" s="133">
        <v>0</v>
      </c>
      <c r="I4835" s="20"/>
      <c r="J4835" s="20"/>
      <c r="K4835" s="20"/>
      <c r="L4835" s="20"/>
      <c r="M4835" s="20"/>
      <c r="N4835" s="20"/>
    </row>
    <row r="4836" spans="1:14" x14ac:dyDescent="0.35">
      <c r="A4836" s="214" t="s">
        <v>3900</v>
      </c>
      <c r="B4836" s="214">
        <v>123315</v>
      </c>
      <c r="C4836" s="133" t="s">
        <v>907</v>
      </c>
      <c r="D4836" s="133" t="s">
        <v>5904</v>
      </c>
      <c r="E4836" s="133" t="s">
        <v>5902</v>
      </c>
      <c r="F4836" s="133" t="s">
        <v>5903</v>
      </c>
      <c r="G4836" s="133">
        <v>0</v>
      </c>
      <c r="H4836" s="133">
        <v>0</v>
      </c>
      <c r="I4836" s="20"/>
      <c r="J4836" s="20"/>
      <c r="K4836" s="20"/>
      <c r="L4836" s="20"/>
      <c r="M4836" s="20"/>
      <c r="N4836" s="20"/>
    </row>
    <row r="4837" spans="1:14" x14ac:dyDescent="0.35">
      <c r="A4837" s="214" t="s">
        <v>3900</v>
      </c>
      <c r="B4837" s="214">
        <v>123317</v>
      </c>
      <c r="C4837" s="133" t="s">
        <v>2988</v>
      </c>
      <c r="D4837" s="133" t="s">
        <v>5904</v>
      </c>
      <c r="E4837" s="133" t="s">
        <v>5902</v>
      </c>
      <c r="F4837" s="133" t="s">
        <v>5903</v>
      </c>
      <c r="G4837" s="133">
        <v>0</v>
      </c>
      <c r="H4837" s="133">
        <v>0</v>
      </c>
      <c r="I4837" s="20"/>
      <c r="J4837" s="20"/>
      <c r="K4837" s="20"/>
      <c r="L4837" s="20"/>
      <c r="M4837" s="20"/>
      <c r="N4837" s="20"/>
    </row>
    <row r="4838" spans="1:14" x14ac:dyDescent="0.35">
      <c r="A4838" s="214" t="s">
        <v>3900</v>
      </c>
      <c r="B4838" s="214">
        <v>123318</v>
      </c>
      <c r="C4838" s="133" t="s">
        <v>3924</v>
      </c>
      <c r="D4838" s="133" t="s">
        <v>5904</v>
      </c>
      <c r="E4838" s="133" t="s">
        <v>5902</v>
      </c>
      <c r="F4838" s="133" t="s">
        <v>5903</v>
      </c>
      <c r="G4838" s="133">
        <v>0</v>
      </c>
      <c r="H4838" s="133">
        <v>0</v>
      </c>
      <c r="I4838" s="20"/>
      <c r="J4838" s="20"/>
      <c r="K4838" s="20"/>
      <c r="L4838" s="20"/>
      <c r="M4838" s="20"/>
      <c r="N4838" s="20"/>
    </row>
    <row r="4839" spans="1:14" x14ac:dyDescent="0.35">
      <c r="A4839" s="214" t="s">
        <v>3900</v>
      </c>
      <c r="B4839" s="214">
        <v>123319</v>
      </c>
      <c r="C4839" s="133" t="s">
        <v>3925</v>
      </c>
      <c r="D4839" s="133" t="s">
        <v>5904</v>
      </c>
      <c r="E4839" s="133" t="s">
        <v>5902</v>
      </c>
      <c r="F4839" s="133" t="s">
        <v>5903</v>
      </c>
      <c r="G4839" s="133">
        <v>0</v>
      </c>
      <c r="H4839" s="133">
        <v>0</v>
      </c>
      <c r="I4839" s="20"/>
      <c r="J4839" s="20"/>
      <c r="K4839" s="20"/>
      <c r="L4839" s="20"/>
      <c r="M4839" s="20"/>
      <c r="N4839" s="20"/>
    </row>
    <row r="4840" spans="1:14" x14ac:dyDescent="0.35">
      <c r="A4840" s="214" t="s">
        <v>3900</v>
      </c>
      <c r="B4840" s="214">
        <v>123320</v>
      </c>
      <c r="C4840" s="133" t="s">
        <v>3926</v>
      </c>
      <c r="D4840" s="133" t="s">
        <v>5905</v>
      </c>
      <c r="E4840" s="133" t="s">
        <v>5902</v>
      </c>
      <c r="F4840" s="133" t="s">
        <v>5903</v>
      </c>
      <c r="G4840" s="133">
        <v>0</v>
      </c>
      <c r="H4840" s="133">
        <v>0</v>
      </c>
      <c r="I4840" s="20"/>
      <c r="J4840" s="20"/>
      <c r="K4840" s="20"/>
      <c r="L4840" s="20"/>
      <c r="M4840" s="20"/>
      <c r="N4840" s="20"/>
    </row>
    <row r="4841" spans="1:14" x14ac:dyDescent="0.35">
      <c r="A4841" s="214" t="s">
        <v>3900</v>
      </c>
      <c r="B4841" s="214">
        <v>123322</v>
      </c>
      <c r="C4841" s="133" t="s">
        <v>3927</v>
      </c>
      <c r="D4841" s="133" t="s">
        <v>5904</v>
      </c>
      <c r="E4841" s="133" t="s">
        <v>5902</v>
      </c>
      <c r="F4841" s="133" t="s">
        <v>5914</v>
      </c>
      <c r="G4841" s="133">
        <v>0</v>
      </c>
      <c r="H4841" s="133">
        <v>0</v>
      </c>
      <c r="I4841" s="20"/>
      <c r="J4841" s="20"/>
      <c r="K4841" s="20"/>
      <c r="L4841" s="20"/>
      <c r="M4841" s="20"/>
      <c r="N4841" s="20"/>
    </row>
    <row r="4842" spans="1:14" x14ac:dyDescent="0.35">
      <c r="A4842" s="214" t="s">
        <v>3900</v>
      </c>
      <c r="B4842" s="214">
        <v>123326</v>
      </c>
      <c r="C4842" s="133" t="s">
        <v>387</v>
      </c>
      <c r="D4842" s="133" t="s">
        <v>5904</v>
      </c>
      <c r="E4842" s="133" t="s">
        <v>5902</v>
      </c>
      <c r="F4842" s="133" t="s">
        <v>5914</v>
      </c>
      <c r="G4842" s="133">
        <v>0</v>
      </c>
      <c r="H4842" s="133">
        <v>0</v>
      </c>
      <c r="I4842" s="20"/>
      <c r="J4842" s="20"/>
      <c r="K4842" s="20"/>
      <c r="L4842" s="20"/>
      <c r="M4842" s="20"/>
      <c r="N4842" s="20"/>
    </row>
    <row r="4843" spans="1:14" x14ac:dyDescent="0.35">
      <c r="A4843" s="214" t="s">
        <v>3900</v>
      </c>
      <c r="B4843" s="214">
        <v>123329</v>
      </c>
      <c r="C4843" s="133" t="s">
        <v>3928</v>
      </c>
      <c r="D4843" s="133" t="s">
        <v>5904</v>
      </c>
      <c r="E4843" s="133" t="s">
        <v>5912</v>
      </c>
      <c r="F4843" s="133" t="s">
        <v>5913</v>
      </c>
      <c r="G4843" s="133">
        <v>0</v>
      </c>
      <c r="H4843" s="133">
        <v>16</v>
      </c>
      <c r="I4843" s="20"/>
      <c r="J4843" s="20"/>
      <c r="K4843" s="20"/>
      <c r="L4843" s="20"/>
      <c r="M4843" s="20"/>
      <c r="N4843" s="20"/>
    </row>
    <row r="4844" spans="1:14" x14ac:dyDescent="0.35">
      <c r="A4844" s="214" t="s">
        <v>3900</v>
      </c>
      <c r="B4844" s="214">
        <v>123330</v>
      </c>
      <c r="C4844" s="133" t="s">
        <v>3929</v>
      </c>
      <c r="D4844" s="133" t="s">
        <v>5904</v>
      </c>
      <c r="E4844" s="133" t="s">
        <v>5923</v>
      </c>
      <c r="F4844" s="133" t="s">
        <v>5923</v>
      </c>
      <c r="G4844" s="133">
        <v>0</v>
      </c>
      <c r="H4844" s="133">
        <v>0</v>
      </c>
      <c r="I4844" s="20"/>
      <c r="J4844" s="20"/>
      <c r="K4844" s="20"/>
      <c r="L4844" s="20"/>
      <c r="M4844" s="20"/>
      <c r="N4844" s="20"/>
    </row>
    <row r="4845" spans="1:14" x14ac:dyDescent="0.35">
      <c r="A4845" s="214" t="s">
        <v>3900</v>
      </c>
      <c r="B4845" s="214">
        <v>123331</v>
      </c>
      <c r="C4845" s="133" t="s">
        <v>3930</v>
      </c>
      <c r="D4845" s="133" t="s">
        <v>5905</v>
      </c>
      <c r="E4845" s="133" t="s">
        <v>5923</v>
      </c>
      <c r="F4845" s="133" t="s">
        <v>5923</v>
      </c>
      <c r="G4845" s="133">
        <v>0</v>
      </c>
      <c r="H4845" s="133">
        <v>7</v>
      </c>
      <c r="I4845" s="20"/>
      <c r="J4845" s="20"/>
      <c r="K4845" s="20"/>
      <c r="L4845" s="20"/>
      <c r="M4845" s="20"/>
      <c r="N4845" s="20"/>
    </row>
    <row r="4846" spans="1:14" x14ac:dyDescent="0.35">
      <c r="A4846" s="214" t="s">
        <v>3900</v>
      </c>
      <c r="B4846" s="214">
        <v>123332</v>
      </c>
      <c r="C4846" s="133" t="s">
        <v>3931</v>
      </c>
      <c r="D4846" s="133" t="s">
        <v>5904</v>
      </c>
      <c r="E4846" s="133" t="s">
        <v>5912</v>
      </c>
      <c r="F4846" s="133" t="s">
        <v>5915</v>
      </c>
      <c r="G4846" s="133">
        <v>2</v>
      </c>
      <c r="H4846" s="133">
        <v>7</v>
      </c>
      <c r="I4846" s="20"/>
      <c r="J4846" s="20"/>
      <c r="K4846" s="20"/>
      <c r="L4846" s="20"/>
      <c r="M4846" s="20"/>
      <c r="N4846" s="20"/>
    </row>
    <row r="4847" spans="1:14" x14ac:dyDescent="0.35">
      <c r="A4847" s="214" t="s">
        <v>3900</v>
      </c>
      <c r="B4847" s="214">
        <v>123333</v>
      </c>
      <c r="C4847" s="133" t="s">
        <v>3932</v>
      </c>
      <c r="D4847" s="133" t="s">
        <v>5904</v>
      </c>
      <c r="E4847" s="133" t="s">
        <v>5912</v>
      </c>
      <c r="F4847" s="133" t="s">
        <v>5915</v>
      </c>
      <c r="G4847" s="133">
        <v>9</v>
      </c>
      <c r="H4847" s="133">
        <v>5</v>
      </c>
      <c r="I4847" s="20"/>
      <c r="J4847" s="20"/>
      <c r="K4847" s="20"/>
      <c r="L4847" s="20"/>
      <c r="M4847" s="20"/>
      <c r="N4847" s="20"/>
    </row>
    <row r="4848" spans="1:14" x14ac:dyDescent="0.35">
      <c r="A4848" s="214" t="s">
        <v>3900</v>
      </c>
      <c r="B4848" s="214">
        <v>123337</v>
      </c>
      <c r="C4848" s="133" t="s">
        <v>3933</v>
      </c>
      <c r="D4848" s="133" t="s">
        <v>5904</v>
      </c>
      <c r="E4848" s="133" t="s">
        <v>5912</v>
      </c>
      <c r="F4848" s="133" t="s">
        <v>5915</v>
      </c>
      <c r="G4848" s="133">
        <v>0</v>
      </c>
      <c r="H4848" s="133">
        <v>0</v>
      </c>
      <c r="I4848" s="20"/>
      <c r="J4848" s="20"/>
      <c r="K4848" s="20"/>
      <c r="L4848" s="20"/>
      <c r="M4848" s="20"/>
      <c r="N4848" s="20"/>
    </row>
    <row r="4849" spans="1:14" x14ac:dyDescent="0.35">
      <c r="A4849" s="214" t="s">
        <v>3900</v>
      </c>
      <c r="B4849" s="214">
        <v>123345</v>
      </c>
      <c r="C4849" s="133" t="s">
        <v>3936</v>
      </c>
      <c r="D4849" s="133" t="s">
        <v>5904</v>
      </c>
      <c r="E4849" s="133" t="s">
        <v>5912</v>
      </c>
      <c r="F4849" s="133" t="s">
        <v>5915</v>
      </c>
      <c r="G4849" s="133">
        <v>1</v>
      </c>
      <c r="H4849" s="133">
        <v>6</v>
      </c>
      <c r="I4849" s="20"/>
      <c r="J4849" s="20"/>
      <c r="K4849" s="20"/>
      <c r="L4849" s="20"/>
      <c r="M4849" s="20"/>
      <c r="N4849" s="20"/>
    </row>
    <row r="4850" spans="1:14" x14ac:dyDescent="0.35">
      <c r="A4850" s="214" t="s">
        <v>3900</v>
      </c>
      <c r="B4850" s="214">
        <v>131064</v>
      </c>
      <c r="C4850" s="133" t="s">
        <v>3937</v>
      </c>
      <c r="D4850" s="133" t="s">
        <v>5904</v>
      </c>
      <c r="E4850" s="133" t="s">
        <v>5902</v>
      </c>
      <c r="F4850" s="133" t="s">
        <v>5914</v>
      </c>
      <c r="G4850" s="133">
        <v>0</v>
      </c>
      <c r="H4850" s="133">
        <v>0</v>
      </c>
      <c r="I4850" s="20"/>
      <c r="J4850" s="20"/>
      <c r="K4850" s="20"/>
      <c r="L4850" s="20"/>
      <c r="M4850" s="20"/>
      <c r="N4850" s="20"/>
    </row>
    <row r="4851" spans="1:14" x14ac:dyDescent="0.35">
      <c r="A4851" s="214" t="s">
        <v>3900</v>
      </c>
      <c r="B4851" s="214">
        <v>131981</v>
      </c>
      <c r="C4851" s="133" t="s">
        <v>3938</v>
      </c>
      <c r="D4851" s="133" t="s">
        <v>5904</v>
      </c>
      <c r="E4851" s="133" t="s">
        <v>5902</v>
      </c>
      <c r="F4851" s="133" t="s">
        <v>5903</v>
      </c>
      <c r="G4851" s="133">
        <v>0</v>
      </c>
      <c r="H4851" s="133">
        <v>0</v>
      </c>
      <c r="I4851" s="20"/>
      <c r="J4851" s="20"/>
      <c r="K4851" s="20"/>
      <c r="L4851" s="20"/>
      <c r="M4851" s="20"/>
      <c r="N4851" s="20"/>
    </row>
    <row r="4852" spans="1:14" x14ac:dyDescent="0.35">
      <c r="A4852" s="214" t="s">
        <v>3900</v>
      </c>
      <c r="B4852" s="214">
        <v>132013</v>
      </c>
      <c r="C4852" s="133" t="s">
        <v>3939</v>
      </c>
      <c r="D4852" s="133" t="s">
        <v>5904</v>
      </c>
      <c r="E4852" s="133" t="s">
        <v>5902</v>
      </c>
      <c r="F4852" s="133" t="s">
        <v>5903</v>
      </c>
      <c r="G4852" s="133">
        <v>0</v>
      </c>
      <c r="H4852" s="133">
        <v>0</v>
      </c>
      <c r="I4852" s="20"/>
      <c r="J4852" s="20"/>
      <c r="K4852" s="20"/>
      <c r="L4852" s="20"/>
      <c r="M4852" s="20"/>
      <c r="N4852" s="20"/>
    </row>
    <row r="4853" spans="1:14" x14ac:dyDescent="0.35">
      <c r="A4853" s="214" t="s">
        <v>3900</v>
      </c>
      <c r="B4853" s="214">
        <v>132048</v>
      </c>
      <c r="C4853" s="133" t="s">
        <v>3940</v>
      </c>
      <c r="D4853" s="133" t="s">
        <v>5904</v>
      </c>
      <c r="E4853" s="133" t="s">
        <v>5902</v>
      </c>
      <c r="F4853" s="133" t="s">
        <v>5903</v>
      </c>
      <c r="G4853" s="133">
        <v>0</v>
      </c>
      <c r="H4853" s="133">
        <v>0</v>
      </c>
      <c r="I4853" s="20"/>
      <c r="J4853" s="20"/>
      <c r="K4853" s="20"/>
      <c r="L4853" s="20"/>
      <c r="M4853" s="20"/>
      <c r="N4853" s="20"/>
    </row>
    <row r="4854" spans="1:14" x14ac:dyDescent="0.35">
      <c r="A4854" s="214" t="s">
        <v>3900</v>
      </c>
      <c r="B4854" s="214">
        <v>133430</v>
      </c>
      <c r="C4854" s="133" t="s">
        <v>3941</v>
      </c>
      <c r="D4854" s="133" t="s">
        <v>5904</v>
      </c>
      <c r="E4854" s="133" t="s">
        <v>5902</v>
      </c>
      <c r="F4854" s="133" t="s">
        <v>5903</v>
      </c>
      <c r="G4854" s="133">
        <v>0</v>
      </c>
      <c r="H4854" s="133">
        <v>0</v>
      </c>
      <c r="I4854" s="20"/>
      <c r="J4854" s="20"/>
      <c r="K4854" s="20"/>
      <c r="L4854" s="20"/>
      <c r="M4854" s="20"/>
      <c r="N4854" s="20"/>
    </row>
    <row r="4855" spans="1:14" x14ac:dyDescent="0.35">
      <c r="A4855" s="214" t="s">
        <v>3900</v>
      </c>
      <c r="B4855" s="214">
        <v>135365</v>
      </c>
      <c r="C4855" s="133" t="s">
        <v>3942</v>
      </c>
      <c r="D4855" s="133" t="s">
        <v>5904</v>
      </c>
      <c r="E4855" s="133" t="s">
        <v>5907</v>
      </c>
      <c r="F4855" s="133" t="s">
        <v>5908</v>
      </c>
      <c r="G4855" s="133">
        <v>96</v>
      </c>
      <c r="H4855" s="133">
        <v>85</v>
      </c>
      <c r="I4855" s="20"/>
      <c r="J4855" s="20"/>
      <c r="K4855" s="20"/>
      <c r="L4855" s="20"/>
      <c r="M4855" s="20"/>
      <c r="N4855" s="20"/>
    </row>
    <row r="4856" spans="1:14" x14ac:dyDescent="0.35">
      <c r="A4856" s="214" t="s">
        <v>3900</v>
      </c>
      <c r="B4856" s="214">
        <v>136261</v>
      </c>
      <c r="C4856" s="133" t="s">
        <v>3944</v>
      </c>
      <c r="D4856" s="133" t="s">
        <v>5904</v>
      </c>
      <c r="E4856" s="133" t="s">
        <v>5907</v>
      </c>
      <c r="F4856" s="133" t="s">
        <v>5908</v>
      </c>
      <c r="G4856" s="133">
        <v>96</v>
      </c>
      <c r="H4856" s="133">
        <v>125</v>
      </c>
      <c r="I4856" s="20"/>
      <c r="J4856" s="20"/>
      <c r="K4856" s="20"/>
      <c r="L4856" s="20"/>
      <c r="M4856" s="20"/>
      <c r="N4856" s="20"/>
    </row>
    <row r="4857" spans="1:14" x14ac:dyDescent="0.35">
      <c r="A4857" s="214" t="s">
        <v>3900</v>
      </c>
      <c r="B4857" s="214">
        <v>137140</v>
      </c>
      <c r="C4857" s="133" t="s">
        <v>3945</v>
      </c>
      <c r="D4857" s="133" t="s">
        <v>5904</v>
      </c>
      <c r="E4857" s="133" t="s">
        <v>5907</v>
      </c>
      <c r="F4857" s="133" t="s">
        <v>5917</v>
      </c>
      <c r="G4857" s="133">
        <v>128</v>
      </c>
      <c r="H4857" s="133">
        <v>111</v>
      </c>
      <c r="I4857" s="20"/>
      <c r="J4857" s="20"/>
      <c r="K4857" s="20"/>
      <c r="L4857" s="20"/>
      <c r="M4857" s="20"/>
      <c r="N4857" s="20"/>
    </row>
    <row r="4858" spans="1:14" x14ac:dyDescent="0.35">
      <c r="A4858" s="214" t="s">
        <v>3900</v>
      </c>
      <c r="B4858" s="214">
        <v>137334</v>
      </c>
      <c r="C4858" s="133" t="s">
        <v>3946</v>
      </c>
      <c r="D4858" s="133" t="s">
        <v>5904</v>
      </c>
      <c r="E4858" s="133" t="s">
        <v>5902</v>
      </c>
      <c r="F4858" s="133" t="s">
        <v>5914</v>
      </c>
      <c r="G4858" s="133">
        <v>0</v>
      </c>
      <c r="H4858" s="133">
        <v>0</v>
      </c>
      <c r="I4858" s="20"/>
      <c r="J4858" s="20"/>
      <c r="K4858" s="20"/>
      <c r="L4858" s="20"/>
      <c r="M4858" s="20"/>
      <c r="N4858" s="20"/>
    </row>
    <row r="4859" spans="1:14" x14ac:dyDescent="0.35">
      <c r="A4859" s="214" t="s">
        <v>3900</v>
      </c>
      <c r="B4859" s="214">
        <v>137357</v>
      </c>
      <c r="C4859" s="133" t="s">
        <v>3947</v>
      </c>
      <c r="D4859" s="133" t="s">
        <v>5904</v>
      </c>
      <c r="E4859" s="133" t="s">
        <v>5907</v>
      </c>
      <c r="F4859" s="133" t="s">
        <v>5917</v>
      </c>
      <c r="G4859" s="133">
        <v>87</v>
      </c>
      <c r="H4859" s="133">
        <v>131</v>
      </c>
      <c r="I4859" s="20"/>
      <c r="J4859" s="20"/>
      <c r="K4859" s="20"/>
      <c r="L4859" s="20"/>
      <c r="M4859" s="20"/>
      <c r="N4859" s="20"/>
    </row>
    <row r="4860" spans="1:14" x14ac:dyDescent="0.35">
      <c r="A4860" s="214" t="s">
        <v>3900</v>
      </c>
      <c r="B4860" s="214">
        <v>137919</v>
      </c>
      <c r="C4860" s="133" t="s">
        <v>3948</v>
      </c>
      <c r="D4860" s="133" t="s">
        <v>5904</v>
      </c>
      <c r="E4860" s="133" t="s">
        <v>5907</v>
      </c>
      <c r="F4860" s="133" t="s">
        <v>5917</v>
      </c>
      <c r="G4860" s="133">
        <v>81</v>
      </c>
      <c r="H4860" s="133">
        <v>130</v>
      </c>
      <c r="I4860" s="20"/>
      <c r="J4860" s="20"/>
      <c r="K4860" s="20"/>
      <c r="L4860" s="20"/>
      <c r="M4860" s="20"/>
      <c r="N4860" s="20"/>
    </row>
    <row r="4861" spans="1:14" x14ac:dyDescent="0.35">
      <c r="A4861" s="214" t="s">
        <v>3900</v>
      </c>
      <c r="B4861" s="214">
        <v>137921</v>
      </c>
      <c r="C4861" s="133" t="s">
        <v>3949</v>
      </c>
      <c r="D4861" s="133" t="s">
        <v>5904</v>
      </c>
      <c r="E4861" s="133" t="s">
        <v>5907</v>
      </c>
      <c r="F4861" s="133" t="s">
        <v>5917</v>
      </c>
      <c r="G4861" s="133">
        <v>102</v>
      </c>
      <c r="H4861" s="133">
        <v>75</v>
      </c>
      <c r="I4861" s="20"/>
      <c r="J4861" s="20"/>
      <c r="K4861" s="20"/>
      <c r="L4861" s="20"/>
      <c r="M4861" s="20"/>
      <c r="N4861" s="20"/>
    </row>
    <row r="4862" spans="1:14" x14ac:dyDescent="0.35">
      <c r="A4862" s="214" t="s">
        <v>3900</v>
      </c>
      <c r="B4862" s="214">
        <v>137936</v>
      </c>
      <c r="C4862" s="133" t="s">
        <v>3950</v>
      </c>
      <c r="D4862" s="133" t="s">
        <v>5904</v>
      </c>
      <c r="E4862" s="133" t="s">
        <v>5907</v>
      </c>
      <c r="F4862" s="133" t="s">
        <v>5917</v>
      </c>
      <c r="G4862" s="133">
        <v>98</v>
      </c>
      <c r="H4862" s="133">
        <v>81</v>
      </c>
      <c r="I4862" s="20"/>
      <c r="J4862" s="20"/>
      <c r="K4862" s="20"/>
      <c r="L4862" s="20"/>
      <c r="M4862" s="20"/>
      <c r="N4862" s="20"/>
    </row>
    <row r="4863" spans="1:14" x14ac:dyDescent="0.35">
      <c r="A4863" s="214" t="s">
        <v>3900</v>
      </c>
      <c r="B4863" s="214">
        <v>137970</v>
      </c>
      <c r="C4863" s="133" t="s">
        <v>3951</v>
      </c>
      <c r="D4863" s="133" t="s">
        <v>5904</v>
      </c>
      <c r="E4863" s="133" t="s">
        <v>5907</v>
      </c>
      <c r="F4863" s="133" t="s">
        <v>5917</v>
      </c>
      <c r="G4863" s="133">
        <v>115</v>
      </c>
      <c r="H4863" s="133">
        <v>156</v>
      </c>
      <c r="I4863" s="20"/>
      <c r="J4863" s="20"/>
      <c r="K4863" s="20"/>
      <c r="L4863" s="20"/>
      <c r="M4863" s="20"/>
      <c r="N4863" s="20"/>
    </row>
    <row r="4864" spans="1:14" x14ac:dyDescent="0.35">
      <c r="A4864" s="214" t="s">
        <v>3900</v>
      </c>
      <c r="B4864" s="214">
        <v>137976</v>
      </c>
      <c r="C4864" s="133" t="s">
        <v>3952</v>
      </c>
      <c r="D4864" s="133" t="s">
        <v>5904</v>
      </c>
      <c r="E4864" s="133" t="s">
        <v>5907</v>
      </c>
      <c r="F4864" s="133" t="s">
        <v>5917</v>
      </c>
      <c r="G4864" s="133">
        <v>59</v>
      </c>
      <c r="H4864" s="133">
        <v>61</v>
      </c>
      <c r="I4864" s="20"/>
      <c r="J4864" s="20"/>
      <c r="K4864" s="20"/>
      <c r="L4864" s="20"/>
      <c r="M4864" s="20"/>
      <c r="N4864" s="20"/>
    </row>
    <row r="4865" spans="1:14" x14ac:dyDescent="0.35">
      <c r="A4865" s="214" t="s">
        <v>3900</v>
      </c>
      <c r="B4865" s="214">
        <v>137993</v>
      </c>
      <c r="C4865" s="133" t="s">
        <v>3953</v>
      </c>
      <c r="D4865" s="133" t="s">
        <v>5904</v>
      </c>
      <c r="E4865" s="133" t="s">
        <v>5907</v>
      </c>
      <c r="F4865" s="133" t="s">
        <v>5917</v>
      </c>
      <c r="G4865" s="133">
        <v>129</v>
      </c>
      <c r="H4865" s="133">
        <v>124</v>
      </c>
      <c r="I4865" s="20"/>
      <c r="J4865" s="20"/>
      <c r="K4865" s="20"/>
      <c r="L4865" s="20"/>
      <c r="M4865" s="20"/>
      <c r="N4865" s="20"/>
    </row>
    <row r="4866" spans="1:14" x14ac:dyDescent="0.35">
      <c r="A4866" s="214" t="s">
        <v>3900</v>
      </c>
      <c r="B4866" s="214">
        <v>138119</v>
      </c>
      <c r="C4866" s="133" t="s">
        <v>3954</v>
      </c>
      <c r="D4866" s="133" t="s">
        <v>5904</v>
      </c>
      <c r="E4866" s="133" t="s">
        <v>5902</v>
      </c>
      <c r="F4866" s="133" t="s">
        <v>5903</v>
      </c>
      <c r="G4866" s="133">
        <v>0</v>
      </c>
      <c r="H4866" s="133">
        <v>0</v>
      </c>
      <c r="I4866" s="20"/>
      <c r="J4866" s="20"/>
      <c r="K4866" s="20"/>
      <c r="L4866" s="20"/>
      <c r="M4866" s="20"/>
      <c r="N4866" s="20"/>
    </row>
    <row r="4867" spans="1:14" x14ac:dyDescent="0.35">
      <c r="A4867" s="214" t="s">
        <v>3900</v>
      </c>
      <c r="B4867" s="214">
        <v>138210</v>
      </c>
      <c r="C4867" s="133" t="s">
        <v>3955</v>
      </c>
      <c r="D4867" s="133" t="s">
        <v>5904</v>
      </c>
      <c r="E4867" s="133" t="s">
        <v>5907</v>
      </c>
      <c r="F4867" s="133" t="s">
        <v>5917</v>
      </c>
      <c r="G4867" s="133">
        <v>93</v>
      </c>
      <c r="H4867" s="133">
        <v>85</v>
      </c>
      <c r="I4867" s="20"/>
      <c r="J4867" s="20"/>
      <c r="K4867" s="20"/>
      <c r="L4867" s="20"/>
      <c r="M4867" s="20"/>
      <c r="N4867" s="20"/>
    </row>
    <row r="4868" spans="1:14" x14ac:dyDescent="0.35">
      <c r="A4868" s="214" t="s">
        <v>3900</v>
      </c>
      <c r="B4868" s="214">
        <v>138269</v>
      </c>
      <c r="C4868" s="133" t="s">
        <v>3956</v>
      </c>
      <c r="D4868" s="133" t="s">
        <v>5904</v>
      </c>
      <c r="E4868" s="133" t="s">
        <v>5907</v>
      </c>
      <c r="F4868" s="133" t="s">
        <v>5916</v>
      </c>
      <c r="G4868" s="133">
        <v>32</v>
      </c>
      <c r="H4868" s="133">
        <v>28</v>
      </c>
      <c r="I4868" s="20"/>
      <c r="J4868" s="20"/>
      <c r="K4868" s="20"/>
      <c r="L4868" s="20"/>
      <c r="M4868" s="20"/>
      <c r="N4868" s="20"/>
    </row>
    <row r="4869" spans="1:14" x14ac:dyDescent="0.35">
      <c r="A4869" s="214" t="s">
        <v>3900</v>
      </c>
      <c r="B4869" s="214">
        <v>138289</v>
      </c>
      <c r="C4869" s="133" t="s">
        <v>3957</v>
      </c>
      <c r="D4869" s="133" t="s">
        <v>5904</v>
      </c>
      <c r="E4869" s="133" t="s">
        <v>5907</v>
      </c>
      <c r="F4869" s="133" t="s">
        <v>5917</v>
      </c>
      <c r="G4869" s="133">
        <v>130</v>
      </c>
      <c r="H4869" s="133">
        <v>116</v>
      </c>
      <c r="I4869" s="20"/>
      <c r="J4869" s="20"/>
      <c r="K4869" s="20"/>
      <c r="L4869" s="20"/>
      <c r="M4869" s="20"/>
      <c r="N4869" s="20"/>
    </row>
    <row r="4870" spans="1:14" x14ac:dyDescent="0.35">
      <c r="A4870" s="214" t="s">
        <v>3900</v>
      </c>
      <c r="B4870" s="214">
        <v>138490</v>
      </c>
      <c r="C4870" s="133" t="s">
        <v>3958</v>
      </c>
      <c r="D4870" s="133" t="s">
        <v>5901</v>
      </c>
      <c r="E4870" s="133" t="s">
        <v>5907</v>
      </c>
      <c r="F4870" s="133" t="s">
        <v>5917</v>
      </c>
      <c r="G4870" s="133">
        <v>269</v>
      </c>
      <c r="H4870" s="133">
        <v>0</v>
      </c>
      <c r="I4870" s="20"/>
      <c r="J4870" s="20"/>
      <c r="K4870" s="20"/>
      <c r="L4870" s="20"/>
      <c r="M4870" s="20"/>
      <c r="N4870" s="20"/>
    </row>
    <row r="4871" spans="1:14" x14ac:dyDescent="0.35">
      <c r="A4871" s="214" t="s">
        <v>3900</v>
      </c>
      <c r="B4871" s="214">
        <v>138499</v>
      </c>
      <c r="C4871" s="133" t="s">
        <v>6686</v>
      </c>
      <c r="D4871" s="133" t="s">
        <v>5904</v>
      </c>
      <c r="E4871" s="133" t="s">
        <v>5907</v>
      </c>
      <c r="F4871" s="133" t="s">
        <v>5908</v>
      </c>
      <c r="G4871" s="133">
        <v>72</v>
      </c>
      <c r="H4871" s="133">
        <v>81</v>
      </c>
      <c r="I4871" s="20"/>
      <c r="J4871" s="20"/>
      <c r="K4871" s="20"/>
      <c r="L4871" s="20"/>
      <c r="M4871" s="20"/>
      <c r="N4871" s="20"/>
    </row>
    <row r="4872" spans="1:14" x14ac:dyDescent="0.35">
      <c r="A4872" s="214" t="s">
        <v>3900</v>
      </c>
      <c r="B4872" s="214">
        <v>138602</v>
      </c>
      <c r="C4872" s="133" t="s">
        <v>7237</v>
      </c>
      <c r="D4872" s="133" t="s">
        <v>5904</v>
      </c>
      <c r="E4872" s="133" t="s">
        <v>5902</v>
      </c>
      <c r="F4872" s="133" t="s">
        <v>5903</v>
      </c>
      <c r="G4872" s="133">
        <v>0</v>
      </c>
      <c r="H4872" s="133">
        <v>0</v>
      </c>
      <c r="I4872" s="20"/>
      <c r="J4872" s="20"/>
      <c r="K4872" s="20"/>
      <c r="L4872" s="20"/>
      <c r="M4872" s="20"/>
      <c r="N4872" s="20"/>
    </row>
    <row r="4873" spans="1:14" x14ac:dyDescent="0.35">
      <c r="A4873" s="214" t="s">
        <v>3900</v>
      </c>
      <c r="B4873" s="214">
        <v>138667</v>
      </c>
      <c r="C4873" s="133" t="s">
        <v>3959</v>
      </c>
      <c r="D4873" s="133" t="s">
        <v>5904</v>
      </c>
      <c r="E4873" s="133" t="s">
        <v>5907</v>
      </c>
      <c r="F4873" s="133" t="s">
        <v>5917</v>
      </c>
      <c r="G4873" s="133">
        <v>181</v>
      </c>
      <c r="H4873" s="133">
        <v>152</v>
      </c>
      <c r="I4873" s="20"/>
      <c r="J4873" s="20"/>
      <c r="K4873" s="20"/>
      <c r="L4873" s="20"/>
      <c r="M4873" s="20"/>
      <c r="N4873" s="20"/>
    </row>
    <row r="4874" spans="1:14" x14ac:dyDescent="0.35">
      <c r="A4874" s="214" t="s">
        <v>3900</v>
      </c>
      <c r="B4874" s="214">
        <v>138762</v>
      </c>
      <c r="C4874" s="133" t="s">
        <v>3960</v>
      </c>
      <c r="D4874" s="133" t="s">
        <v>5905</v>
      </c>
      <c r="E4874" s="133" t="s">
        <v>5907</v>
      </c>
      <c r="F4874" s="133" t="s">
        <v>5917</v>
      </c>
      <c r="G4874" s="133">
        <v>0</v>
      </c>
      <c r="H4874" s="133">
        <v>172</v>
      </c>
      <c r="I4874" s="20"/>
      <c r="J4874" s="20"/>
      <c r="K4874" s="20"/>
      <c r="L4874" s="20"/>
      <c r="M4874" s="20"/>
      <c r="N4874" s="20"/>
    </row>
    <row r="4875" spans="1:14" x14ac:dyDescent="0.35">
      <c r="A4875" s="214" t="s">
        <v>3900</v>
      </c>
      <c r="B4875" s="214">
        <v>138817</v>
      </c>
      <c r="C4875" s="133" t="s">
        <v>3961</v>
      </c>
      <c r="D4875" s="133" t="s">
        <v>5904</v>
      </c>
      <c r="E4875" s="133" t="s">
        <v>5907</v>
      </c>
      <c r="F4875" s="133" t="s">
        <v>5917</v>
      </c>
      <c r="G4875" s="133">
        <v>109</v>
      </c>
      <c r="H4875" s="133">
        <v>73</v>
      </c>
      <c r="I4875" s="20"/>
      <c r="J4875" s="20"/>
      <c r="K4875" s="20"/>
      <c r="L4875" s="20"/>
      <c r="M4875" s="20"/>
      <c r="N4875" s="20"/>
    </row>
    <row r="4876" spans="1:14" x14ac:dyDescent="0.35">
      <c r="A4876" s="214" t="s">
        <v>3900</v>
      </c>
      <c r="B4876" s="214">
        <v>138873</v>
      </c>
      <c r="C4876" s="133" t="s">
        <v>3962</v>
      </c>
      <c r="D4876" s="133" t="s">
        <v>5904</v>
      </c>
      <c r="E4876" s="133" t="s">
        <v>5902</v>
      </c>
      <c r="F4876" s="133" t="s">
        <v>5903</v>
      </c>
      <c r="G4876" s="133">
        <v>0</v>
      </c>
      <c r="H4876" s="133">
        <v>0</v>
      </c>
      <c r="I4876" s="20"/>
      <c r="J4876" s="20"/>
      <c r="K4876" s="20"/>
      <c r="L4876" s="20"/>
      <c r="M4876" s="20"/>
      <c r="N4876" s="20"/>
    </row>
    <row r="4877" spans="1:14" x14ac:dyDescent="0.35">
      <c r="A4877" s="214" t="s">
        <v>3900</v>
      </c>
      <c r="B4877" s="214">
        <v>138897</v>
      </c>
      <c r="C4877" s="133" t="s">
        <v>3963</v>
      </c>
      <c r="D4877" s="133" t="s">
        <v>5904</v>
      </c>
      <c r="E4877" s="133" t="s">
        <v>5907</v>
      </c>
      <c r="F4877" s="133" t="s">
        <v>5917</v>
      </c>
      <c r="G4877" s="133">
        <v>44</v>
      </c>
      <c r="H4877" s="133">
        <v>58</v>
      </c>
      <c r="I4877" s="20"/>
      <c r="J4877" s="20"/>
      <c r="K4877" s="20"/>
      <c r="L4877" s="20"/>
      <c r="M4877" s="20"/>
      <c r="N4877" s="20"/>
    </row>
    <row r="4878" spans="1:14" x14ac:dyDescent="0.35">
      <c r="A4878" s="214" t="s">
        <v>3900</v>
      </c>
      <c r="B4878" s="214">
        <v>139079</v>
      </c>
      <c r="C4878" s="133" t="s">
        <v>3964</v>
      </c>
      <c r="D4878" s="133" t="s">
        <v>5904</v>
      </c>
      <c r="E4878" s="133" t="s">
        <v>5912</v>
      </c>
      <c r="F4878" s="133" t="s">
        <v>5927</v>
      </c>
      <c r="G4878" s="133">
        <v>3</v>
      </c>
      <c r="H4878" s="133">
        <v>10</v>
      </c>
      <c r="I4878" s="20"/>
      <c r="J4878" s="20"/>
      <c r="K4878" s="20"/>
      <c r="L4878" s="20"/>
      <c r="M4878" s="20"/>
      <c r="N4878" s="20"/>
    </row>
    <row r="4879" spans="1:14" x14ac:dyDescent="0.35">
      <c r="A4879" s="214" t="s">
        <v>3900</v>
      </c>
      <c r="B4879" s="214">
        <v>139146</v>
      </c>
      <c r="C4879" s="133" t="s">
        <v>3965</v>
      </c>
      <c r="D4879" s="133" t="s">
        <v>5904</v>
      </c>
      <c r="E4879" s="133" t="s">
        <v>5907</v>
      </c>
      <c r="F4879" s="133" t="s">
        <v>5917</v>
      </c>
      <c r="G4879" s="133">
        <v>123</v>
      </c>
      <c r="H4879" s="133">
        <v>147</v>
      </c>
      <c r="I4879" s="20"/>
      <c r="J4879" s="20"/>
      <c r="K4879" s="20"/>
      <c r="L4879" s="20"/>
      <c r="M4879" s="20"/>
      <c r="N4879" s="20"/>
    </row>
    <row r="4880" spans="1:14" x14ac:dyDescent="0.35">
      <c r="A4880" s="214" t="s">
        <v>3900</v>
      </c>
      <c r="B4880" s="214">
        <v>139312</v>
      </c>
      <c r="C4880" s="133" t="s">
        <v>3966</v>
      </c>
      <c r="D4880" s="133" t="s">
        <v>5904</v>
      </c>
      <c r="E4880" s="133" t="s">
        <v>5912</v>
      </c>
      <c r="F4880" s="133" t="s">
        <v>5920</v>
      </c>
      <c r="G4880" s="133">
        <v>7</v>
      </c>
      <c r="H4880" s="133">
        <v>24</v>
      </c>
      <c r="I4880" s="20"/>
      <c r="J4880" s="20"/>
      <c r="K4880" s="20"/>
      <c r="L4880" s="20"/>
      <c r="M4880" s="20"/>
      <c r="N4880" s="20"/>
    </row>
    <row r="4881" spans="1:14" x14ac:dyDescent="0.35">
      <c r="A4881" s="214" t="s">
        <v>3900</v>
      </c>
      <c r="B4881" s="214">
        <v>139322</v>
      </c>
      <c r="C4881" s="133" t="s">
        <v>3967</v>
      </c>
      <c r="D4881" s="133" t="s">
        <v>5904</v>
      </c>
      <c r="E4881" s="133" t="s">
        <v>5912</v>
      </c>
      <c r="F4881" s="133" t="s">
        <v>5920</v>
      </c>
      <c r="G4881" s="133">
        <v>6</v>
      </c>
      <c r="H4881" s="133">
        <v>9</v>
      </c>
      <c r="I4881" s="20"/>
      <c r="J4881" s="20"/>
      <c r="K4881" s="20"/>
      <c r="L4881" s="20"/>
      <c r="M4881" s="20"/>
      <c r="N4881" s="20"/>
    </row>
    <row r="4882" spans="1:14" x14ac:dyDescent="0.35">
      <c r="A4882" s="214" t="s">
        <v>3900</v>
      </c>
      <c r="B4882" s="214">
        <v>139779</v>
      </c>
      <c r="C4882" s="133" t="s">
        <v>6684</v>
      </c>
      <c r="D4882" s="133" t="s">
        <v>5904</v>
      </c>
      <c r="E4882" s="133" t="s">
        <v>5902</v>
      </c>
      <c r="F4882" s="133" t="s">
        <v>5903</v>
      </c>
      <c r="G4882" s="133">
        <v>0</v>
      </c>
      <c r="H4882" s="133">
        <v>0</v>
      </c>
      <c r="I4882" s="20"/>
      <c r="J4882" s="20"/>
      <c r="K4882" s="20"/>
      <c r="L4882" s="20"/>
      <c r="M4882" s="20"/>
      <c r="N4882" s="20"/>
    </row>
    <row r="4883" spans="1:14" x14ac:dyDescent="0.35">
      <c r="A4883" s="214" t="s">
        <v>3900</v>
      </c>
      <c r="B4883" s="214">
        <v>139997</v>
      </c>
      <c r="C4883" s="133" t="s">
        <v>3968</v>
      </c>
      <c r="D4883" s="133" t="s">
        <v>5904</v>
      </c>
      <c r="E4883" s="133" t="s">
        <v>5902</v>
      </c>
      <c r="F4883" s="133" t="s">
        <v>5903</v>
      </c>
      <c r="G4883" s="133">
        <v>0</v>
      </c>
      <c r="H4883" s="133">
        <v>0</v>
      </c>
      <c r="I4883" s="20"/>
      <c r="J4883" s="20"/>
      <c r="K4883" s="20"/>
      <c r="L4883" s="20"/>
      <c r="M4883" s="20"/>
      <c r="N4883" s="20"/>
    </row>
    <row r="4884" spans="1:14" x14ac:dyDescent="0.35">
      <c r="A4884" s="214" t="s">
        <v>3900</v>
      </c>
      <c r="B4884" s="214">
        <v>140217</v>
      </c>
      <c r="C4884" s="133" t="s">
        <v>3969</v>
      </c>
      <c r="D4884" s="133" t="s">
        <v>5904</v>
      </c>
      <c r="E4884" s="133" t="s">
        <v>5912</v>
      </c>
      <c r="F4884" s="133" t="s">
        <v>5927</v>
      </c>
      <c r="G4884" s="133">
        <v>0</v>
      </c>
      <c r="H4884" s="133">
        <v>0</v>
      </c>
      <c r="I4884" s="20"/>
      <c r="J4884" s="20"/>
      <c r="K4884" s="20"/>
      <c r="L4884" s="20"/>
      <c r="M4884" s="20"/>
      <c r="N4884" s="20"/>
    </row>
    <row r="4885" spans="1:14" x14ac:dyDescent="0.35">
      <c r="A4885" s="214" t="s">
        <v>3900</v>
      </c>
      <c r="B4885" s="214">
        <v>140580</v>
      </c>
      <c r="C4885" s="133" t="s">
        <v>3970</v>
      </c>
      <c r="D4885" s="133" t="s">
        <v>5904</v>
      </c>
      <c r="E4885" s="133" t="s">
        <v>5907</v>
      </c>
      <c r="F4885" s="133" t="s">
        <v>5917</v>
      </c>
      <c r="G4885" s="133">
        <v>86</v>
      </c>
      <c r="H4885" s="133">
        <v>93</v>
      </c>
      <c r="I4885" s="20"/>
      <c r="J4885" s="20"/>
      <c r="K4885" s="20"/>
      <c r="L4885" s="20"/>
      <c r="M4885" s="20"/>
      <c r="N4885" s="20"/>
    </row>
    <row r="4886" spans="1:14" x14ac:dyDescent="0.35">
      <c r="A4886" s="214" t="s">
        <v>3900</v>
      </c>
      <c r="B4886" s="214">
        <v>140653</v>
      </c>
      <c r="C4886" s="133" t="s">
        <v>3971</v>
      </c>
      <c r="D4886" s="133" t="s">
        <v>5904</v>
      </c>
      <c r="E4886" s="133" t="s">
        <v>5907</v>
      </c>
      <c r="F4886" s="133" t="s">
        <v>5908</v>
      </c>
      <c r="G4886" s="133">
        <v>33</v>
      </c>
      <c r="H4886" s="133">
        <v>67</v>
      </c>
      <c r="I4886" s="20"/>
      <c r="J4886" s="20"/>
      <c r="K4886" s="20"/>
      <c r="L4886" s="20"/>
      <c r="M4886" s="20"/>
      <c r="N4886" s="20"/>
    </row>
    <row r="4887" spans="1:14" x14ac:dyDescent="0.35">
      <c r="A4887" s="214" t="s">
        <v>3900</v>
      </c>
      <c r="B4887" s="214">
        <v>140875</v>
      </c>
      <c r="C4887" s="133" t="s">
        <v>3972</v>
      </c>
      <c r="D4887" s="133" t="s">
        <v>5904</v>
      </c>
      <c r="E4887" s="133" t="s">
        <v>5907</v>
      </c>
      <c r="F4887" s="133" t="s">
        <v>5917</v>
      </c>
      <c r="G4887" s="133">
        <v>89</v>
      </c>
      <c r="H4887" s="133">
        <v>90</v>
      </c>
      <c r="I4887" s="20"/>
      <c r="J4887" s="20"/>
      <c r="K4887" s="20"/>
      <c r="L4887" s="20"/>
      <c r="M4887" s="20"/>
      <c r="N4887" s="20"/>
    </row>
    <row r="4888" spans="1:14" x14ac:dyDescent="0.35">
      <c r="A4888" s="214" t="s">
        <v>3900</v>
      </c>
      <c r="B4888" s="214">
        <v>140886</v>
      </c>
      <c r="C4888" s="133" t="s">
        <v>6689</v>
      </c>
      <c r="D4888" s="133" t="s">
        <v>5904</v>
      </c>
      <c r="E4888" s="133" t="s">
        <v>5907</v>
      </c>
      <c r="F4888" s="133" t="s">
        <v>5930</v>
      </c>
      <c r="G4888" s="133">
        <v>0</v>
      </c>
      <c r="H4888" s="133">
        <v>0</v>
      </c>
      <c r="I4888" s="20"/>
      <c r="J4888" s="20"/>
      <c r="K4888" s="20"/>
      <c r="L4888" s="20"/>
      <c r="M4888" s="20"/>
      <c r="N4888" s="20"/>
    </row>
    <row r="4889" spans="1:14" x14ac:dyDescent="0.35">
      <c r="A4889" s="214" t="s">
        <v>3900</v>
      </c>
      <c r="B4889" s="214">
        <v>141069</v>
      </c>
      <c r="C4889" s="133" t="s">
        <v>3973</v>
      </c>
      <c r="D4889" s="133" t="s">
        <v>5904</v>
      </c>
      <c r="E4889" s="133" t="s">
        <v>5907</v>
      </c>
      <c r="F4889" s="133" t="s">
        <v>5917</v>
      </c>
      <c r="G4889" s="133">
        <v>111</v>
      </c>
      <c r="H4889" s="133">
        <v>108</v>
      </c>
      <c r="I4889" s="20"/>
      <c r="J4889" s="20"/>
      <c r="K4889" s="20"/>
      <c r="L4889" s="20"/>
      <c r="M4889" s="20"/>
      <c r="N4889" s="20"/>
    </row>
    <row r="4890" spans="1:14" x14ac:dyDescent="0.35">
      <c r="A4890" s="214" t="s">
        <v>3900</v>
      </c>
      <c r="B4890" s="214">
        <v>141111</v>
      </c>
      <c r="C4890" s="133" t="s">
        <v>3974</v>
      </c>
      <c r="D4890" s="133" t="s">
        <v>5904</v>
      </c>
      <c r="E4890" s="133" t="s">
        <v>5907</v>
      </c>
      <c r="F4890" s="133" t="s">
        <v>5926</v>
      </c>
      <c r="G4890" s="133">
        <v>0</v>
      </c>
      <c r="H4890" s="133">
        <v>0</v>
      </c>
      <c r="I4890" s="20"/>
      <c r="J4890" s="20"/>
      <c r="K4890" s="20"/>
      <c r="L4890" s="20"/>
      <c r="M4890" s="20"/>
      <c r="N4890" s="20"/>
    </row>
    <row r="4891" spans="1:14" x14ac:dyDescent="0.35">
      <c r="A4891" s="214" t="s">
        <v>3900</v>
      </c>
      <c r="B4891" s="214">
        <v>141146</v>
      </c>
      <c r="C4891" s="133" t="s">
        <v>7238</v>
      </c>
      <c r="D4891" s="133" t="s">
        <v>5904</v>
      </c>
      <c r="E4891" s="133" t="s">
        <v>5907</v>
      </c>
      <c r="F4891" s="133" t="s">
        <v>5917</v>
      </c>
      <c r="G4891" s="133">
        <v>72</v>
      </c>
      <c r="H4891" s="133">
        <v>77</v>
      </c>
      <c r="I4891" s="20"/>
      <c r="J4891" s="20"/>
      <c r="K4891" s="20"/>
      <c r="L4891" s="20"/>
      <c r="M4891" s="20"/>
      <c r="N4891" s="20"/>
    </row>
    <row r="4892" spans="1:14" x14ac:dyDescent="0.35">
      <c r="A4892" s="214" t="s">
        <v>3900</v>
      </c>
      <c r="B4892" s="214">
        <v>141208</v>
      </c>
      <c r="C4892" s="133" t="s">
        <v>3975</v>
      </c>
      <c r="D4892" s="133" t="s">
        <v>5904</v>
      </c>
      <c r="E4892" s="133" t="s">
        <v>5902</v>
      </c>
      <c r="F4892" s="133" t="s">
        <v>5914</v>
      </c>
      <c r="G4892" s="133">
        <v>0</v>
      </c>
      <c r="H4892" s="133">
        <v>0</v>
      </c>
      <c r="I4892" s="20"/>
      <c r="J4892" s="20"/>
      <c r="K4892" s="20"/>
      <c r="L4892" s="20"/>
      <c r="M4892" s="20"/>
      <c r="N4892" s="20"/>
    </row>
    <row r="4893" spans="1:14" x14ac:dyDescent="0.35">
      <c r="A4893" s="214" t="s">
        <v>3900</v>
      </c>
      <c r="B4893" s="214">
        <v>141727</v>
      </c>
      <c r="C4893" s="133" t="s">
        <v>3976</v>
      </c>
      <c r="D4893" s="133" t="s">
        <v>5904</v>
      </c>
      <c r="E4893" s="133" t="s">
        <v>5906</v>
      </c>
      <c r="F4893" s="133" t="s">
        <v>5921</v>
      </c>
      <c r="G4893" s="133">
        <v>0</v>
      </c>
      <c r="H4893" s="133">
        <v>1</v>
      </c>
      <c r="I4893" s="20"/>
      <c r="J4893" s="20"/>
      <c r="K4893" s="20"/>
      <c r="L4893" s="20"/>
      <c r="M4893" s="20"/>
      <c r="N4893" s="20"/>
    </row>
    <row r="4894" spans="1:14" x14ac:dyDescent="0.35">
      <c r="A4894" s="214" t="s">
        <v>3900</v>
      </c>
      <c r="B4894" s="214">
        <v>142024</v>
      </c>
      <c r="C4894" s="133" t="s">
        <v>3977</v>
      </c>
      <c r="D4894" s="133" t="s">
        <v>5904</v>
      </c>
      <c r="E4894" s="133" t="s">
        <v>5907</v>
      </c>
      <c r="F4894" s="133" t="s">
        <v>5908</v>
      </c>
      <c r="G4894" s="133">
        <v>113</v>
      </c>
      <c r="H4894" s="133">
        <v>83</v>
      </c>
      <c r="I4894" s="20"/>
      <c r="J4894" s="20"/>
      <c r="K4894" s="20"/>
      <c r="L4894" s="20"/>
      <c r="M4894" s="20"/>
      <c r="N4894" s="20"/>
    </row>
    <row r="4895" spans="1:14" x14ac:dyDescent="0.35">
      <c r="A4895" s="214" t="s">
        <v>3900</v>
      </c>
      <c r="B4895" s="214">
        <v>142104</v>
      </c>
      <c r="C4895" s="133" t="s">
        <v>3978</v>
      </c>
      <c r="D4895" s="133" t="s">
        <v>5904</v>
      </c>
      <c r="E4895" s="133" t="s">
        <v>5907</v>
      </c>
      <c r="F4895" s="133" t="s">
        <v>5917</v>
      </c>
      <c r="G4895" s="133">
        <v>94</v>
      </c>
      <c r="H4895" s="133">
        <v>116</v>
      </c>
      <c r="I4895" s="20"/>
      <c r="J4895" s="20"/>
      <c r="K4895" s="20"/>
      <c r="L4895" s="20"/>
      <c r="M4895" s="20"/>
      <c r="N4895" s="20"/>
    </row>
    <row r="4896" spans="1:14" x14ac:dyDescent="0.35">
      <c r="A4896" s="214" t="s">
        <v>3900</v>
      </c>
      <c r="B4896" s="214">
        <v>142218</v>
      </c>
      <c r="C4896" s="133" t="s">
        <v>3979</v>
      </c>
      <c r="D4896" s="133" t="s">
        <v>5904</v>
      </c>
      <c r="E4896" s="133" t="s">
        <v>5907</v>
      </c>
      <c r="F4896" s="133" t="s">
        <v>5917</v>
      </c>
      <c r="G4896" s="133">
        <v>139</v>
      </c>
      <c r="H4896" s="133">
        <v>141</v>
      </c>
      <c r="I4896" s="20"/>
      <c r="J4896" s="20"/>
      <c r="K4896" s="20"/>
      <c r="L4896" s="20"/>
      <c r="M4896" s="20"/>
      <c r="N4896" s="20"/>
    </row>
    <row r="4897" spans="1:14" x14ac:dyDescent="0.35">
      <c r="A4897" s="214" t="s">
        <v>3900</v>
      </c>
      <c r="B4897" s="214">
        <v>142863</v>
      </c>
      <c r="C4897" s="133" t="s">
        <v>3980</v>
      </c>
      <c r="D4897" s="133" t="s">
        <v>5904</v>
      </c>
      <c r="E4897" s="133" t="s">
        <v>5907</v>
      </c>
      <c r="F4897" s="133" t="s">
        <v>5930</v>
      </c>
      <c r="G4897" s="133">
        <v>0</v>
      </c>
      <c r="H4897" s="133">
        <v>0</v>
      </c>
      <c r="I4897" s="20"/>
      <c r="J4897" s="20"/>
      <c r="K4897" s="20"/>
      <c r="L4897" s="20"/>
      <c r="M4897" s="20"/>
      <c r="N4897" s="20"/>
    </row>
    <row r="4898" spans="1:14" x14ac:dyDescent="0.35">
      <c r="A4898" s="214" t="s">
        <v>3900</v>
      </c>
      <c r="B4898" s="214">
        <v>143042</v>
      </c>
      <c r="C4898" s="133" t="s">
        <v>3981</v>
      </c>
      <c r="D4898" s="133" t="s">
        <v>5904</v>
      </c>
      <c r="E4898" s="133" t="s">
        <v>5902</v>
      </c>
      <c r="F4898" s="133" t="s">
        <v>5903</v>
      </c>
      <c r="G4898" s="133">
        <v>0</v>
      </c>
      <c r="H4898" s="133">
        <v>0</v>
      </c>
      <c r="I4898" s="20"/>
      <c r="J4898" s="20"/>
      <c r="K4898" s="20"/>
      <c r="L4898" s="20"/>
      <c r="M4898" s="20"/>
      <c r="N4898" s="20"/>
    </row>
    <row r="4899" spans="1:14" x14ac:dyDescent="0.35">
      <c r="A4899" s="214" t="s">
        <v>3900</v>
      </c>
      <c r="B4899" s="214">
        <v>143890</v>
      </c>
      <c r="C4899" s="133" t="s">
        <v>3982</v>
      </c>
      <c r="D4899" s="133" t="s">
        <v>5904</v>
      </c>
      <c r="E4899" s="133" t="s">
        <v>5907</v>
      </c>
      <c r="F4899" s="133" t="s">
        <v>5917</v>
      </c>
      <c r="G4899" s="133">
        <v>65</v>
      </c>
      <c r="H4899" s="133">
        <v>62</v>
      </c>
      <c r="I4899" s="20"/>
      <c r="J4899" s="20"/>
      <c r="K4899" s="20"/>
      <c r="L4899" s="20"/>
      <c r="M4899" s="20"/>
      <c r="N4899" s="20"/>
    </row>
    <row r="4900" spans="1:14" x14ac:dyDescent="0.35">
      <c r="A4900" s="214" t="s">
        <v>3900</v>
      </c>
      <c r="B4900" s="214">
        <v>143984</v>
      </c>
      <c r="C4900" s="133" t="s">
        <v>3983</v>
      </c>
      <c r="D4900" s="133" t="s">
        <v>5904</v>
      </c>
      <c r="E4900" s="133" t="s">
        <v>5907</v>
      </c>
      <c r="F4900" s="133" t="s">
        <v>5917</v>
      </c>
      <c r="G4900" s="133">
        <v>73</v>
      </c>
      <c r="H4900" s="133">
        <v>69</v>
      </c>
      <c r="I4900" s="20"/>
      <c r="J4900" s="20"/>
      <c r="K4900" s="20"/>
      <c r="L4900" s="20"/>
      <c r="M4900" s="20"/>
      <c r="N4900" s="20"/>
    </row>
    <row r="4901" spans="1:14" x14ac:dyDescent="0.35">
      <c r="A4901" s="214" t="s">
        <v>3900</v>
      </c>
      <c r="B4901" s="214">
        <v>144008</v>
      </c>
      <c r="C4901" s="133" t="s">
        <v>3984</v>
      </c>
      <c r="D4901" s="133" t="s">
        <v>5904</v>
      </c>
      <c r="E4901" s="133" t="s">
        <v>5907</v>
      </c>
      <c r="F4901" s="133" t="s">
        <v>5917</v>
      </c>
      <c r="G4901" s="133">
        <v>110</v>
      </c>
      <c r="H4901" s="133">
        <v>103</v>
      </c>
      <c r="I4901" s="20"/>
      <c r="J4901" s="20"/>
      <c r="K4901" s="20"/>
      <c r="L4901" s="20"/>
      <c r="M4901" s="20"/>
      <c r="N4901" s="20"/>
    </row>
    <row r="4902" spans="1:14" x14ac:dyDescent="0.35">
      <c r="A4902" s="214" t="s">
        <v>3900</v>
      </c>
      <c r="B4902" s="214">
        <v>146103</v>
      </c>
      <c r="C4902" s="133" t="s">
        <v>6272</v>
      </c>
      <c r="D4902" s="133" t="s">
        <v>5904</v>
      </c>
      <c r="E4902" s="133" t="s">
        <v>5907</v>
      </c>
      <c r="F4902" s="133" t="s">
        <v>5908</v>
      </c>
      <c r="G4902" s="133">
        <v>48</v>
      </c>
      <c r="H4902" s="133">
        <v>32</v>
      </c>
      <c r="I4902" s="20"/>
      <c r="J4902" s="20"/>
      <c r="K4902" s="20"/>
      <c r="L4902" s="20"/>
      <c r="M4902" s="20"/>
      <c r="N4902" s="20"/>
    </row>
    <row r="4903" spans="1:14" x14ac:dyDescent="0.35">
      <c r="A4903" s="214" t="s">
        <v>3900</v>
      </c>
      <c r="B4903" s="214">
        <v>146392</v>
      </c>
      <c r="C4903" s="133" t="s">
        <v>3902</v>
      </c>
      <c r="D4903" s="133" t="s">
        <v>5904</v>
      </c>
      <c r="E4903" s="133" t="s">
        <v>5907</v>
      </c>
      <c r="F4903" s="133" t="s">
        <v>5917</v>
      </c>
      <c r="G4903" s="133">
        <v>42</v>
      </c>
      <c r="H4903" s="133">
        <v>67</v>
      </c>
      <c r="I4903" s="20"/>
      <c r="J4903" s="20"/>
      <c r="K4903" s="20"/>
      <c r="L4903" s="20"/>
      <c r="M4903" s="20"/>
      <c r="N4903" s="20"/>
    </row>
    <row r="4904" spans="1:14" x14ac:dyDescent="0.35">
      <c r="A4904" s="214" t="s">
        <v>3900</v>
      </c>
      <c r="B4904" s="214">
        <v>146516</v>
      </c>
      <c r="C4904" s="133" t="s">
        <v>6273</v>
      </c>
      <c r="D4904" s="133" t="s">
        <v>5904</v>
      </c>
      <c r="E4904" s="133" t="s">
        <v>5902</v>
      </c>
      <c r="F4904" s="133" t="s">
        <v>5903</v>
      </c>
      <c r="G4904" s="133">
        <v>0</v>
      </c>
      <c r="H4904" s="133">
        <v>0</v>
      </c>
      <c r="I4904" s="20"/>
      <c r="J4904" s="20"/>
      <c r="K4904" s="20"/>
      <c r="L4904" s="20"/>
      <c r="M4904" s="20"/>
      <c r="N4904" s="20"/>
    </row>
    <row r="4905" spans="1:14" x14ac:dyDescent="0.35">
      <c r="A4905" s="214" t="s">
        <v>3900</v>
      </c>
      <c r="B4905" s="214">
        <v>146683</v>
      </c>
      <c r="C4905" s="133" t="s">
        <v>3935</v>
      </c>
      <c r="D4905" s="133" t="s">
        <v>5904</v>
      </c>
      <c r="E4905" s="133" t="s">
        <v>5912</v>
      </c>
      <c r="F4905" s="133" t="s">
        <v>5920</v>
      </c>
      <c r="G4905" s="133">
        <v>5</v>
      </c>
      <c r="H4905" s="133">
        <v>4</v>
      </c>
      <c r="I4905" s="20"/>
      <c r="J4905" s="20"/>
      <c r="K4905" s="20"/>
      <c r="L4905" s="20"/>
      <c r="M4905" s="20"/>
      <c r="N4905" s="20"/>
    </row>
    <row r="4906" spans="1:14" x14ac:dyDescent="0.35">
      <c r="A4906" s="214" t="s">
        <v>3900</v>
      </c>
      <c r="B4906" s="214">
        <v>146800</v>
      </c>
      <c r="C4906" s="133" t="s">
        <v>7239</v>
      </c>
      <c r="D4906" s="133" t="s">
        <v>5904</v>
      </c>
      <c r="E4906" s="133" t="s">
        <v>5907</v>
      </c>
      <c r="F4906" s="133" t="s">
        <v>5917</v>
      </c>
      <c r="G4906" s="133">
        <v>39</v>
      </c>
      <c r="H4906" s="133">
        <v>37</v>
      </c>
      <c r="I4906" s="20"/>
      <c r="J4906" s="20"/>
      <c r="K4906" s="20"/>
      <c r="L4906" s="20"/>
      <c r="M4906" s="20"/>
      <c r="N4906" s="20"/>
    </row>
    <row r="4907" spans="1:14" x14ac:dyDescent="0.35">
      <c r="A4907" s="214" t="s">
        <v>3900</v>
      </c>
      <c r="B4907" s="214">
        <v>147127</v>
      </c>
      <c r="C4907" s="133" t="s">
        <v>870</v>
      </c>
      <c r="D4907" s="133" t="s">
        <v>5904</v>
      </c>
      <c r="E4907" s="133" t="s">
        <v>5912</v>
      </c>
      <c r="F4907" s="133" t="s">
        <v>5920</v>
      </c>
      <c r="G4907" s="133">
        <v>2</v>
      </c>
      <c r="H4907" s="133">
        <v>4</v>
      </c>
      <c r="I4907" s="20"/>
      <c r="J4907" s="20"/>
      <c r="K4907" s="20"/>
      <c r="L4907" s="20"/>
      <c r="M4907" s="20"/>
      <c r="N4907" s="20"/>
    </row>
    <row r="4908" spans="1:14" x14ac:dyDescent="0.35">
      <c r="A4908" s="214" t="s">
        <v>3900</v>
      </c>
      <c r="B4908" s="214">
        <v>147203</v>
      </c>
      <c r="C4908" s="133" t="s">
        <v>6687</v>
      </c>
      <c r="D4908" s="133" t="s">
        <v>5904</v>
      </c>
      <c r="E4908" s="133" t="s">
        <v>5907</v>
      </c>
      <c r="F4908" s="133" t="s">
        <v>5916</v>
      </c>
      <c r="G4908" s="133">
        <v>47</v>
      </c>
      <c r="H4908" s="133">
        <v>69</v>
      </c>
      <c r="I4908" s="20"/>
      <c r="J4908" s="20"/>
      <c r="K4908" s="20"/>
      <c r="L4908" s="20"/>
      <c r="M4908" s="20"/>
      <c r="N4908" s="20"/>
    </row>
    <row r="4909" spans="1:14" x14ac:dyDescent="0.35">
      <c r="A4909" s="214" t="s">
        <v>3900</v>
      </c>
      <c r="B4909" s="214">
        <v>147728</v>
      </c>
      <c r="C4909" s="133" t="s">
        <v>7240</v>
      </c>
      <c r="D4909" s="133" t="s">
        <v>5905</v>
      </c>
      <c r="E4909" s="133" t="s">
        <v>5912</v>
      </c>
      <c r="F4909" s="133" t="s">
        <v>5927</v>
      </c>
      <c r="G4909" s="133">
        <v>4</v>
      </c>
      <c r="H4909" s="133">
        <v>20</v>
      </c>
      <c r="I4909" s="20"/>
      <c r="J4909" s="20"/>
      <c r="K4909" s="20"/>
      <c r="L4909" s="20"/>
      <c r="M4909" s="20"/>
      <c r="N4909" s="20"/>
    </row>
    <row r="4910" spans="1:14" x14ac:dyDescent="0.35">
      <c r="A4910" s="214" t="s">
        <v>3900</v>
      </c>
      <c r="B4910" s="214">
        <v>147784</v>
      </c>
      <c r="C4910" s="133" t="s">
        <v>7241</v>
      </c>
      <c r="D4910" s="133" t="s">
        <v>5904</v>
      </c>
      <c r="E4910" s="133" t="s">
        <v>5912</v>
      </c>
      <c r="F4910" s="133" t="s">
        <v>5920</v>
      </c>
      <c r="G4910" s="133">
        <v>0</v>
      </c>
      <c r="H4910" s="133">
        <v>0</v>
      </c>
      <c r="I4910" s="20"/>
      <c r="J4910" s="20"/>
      <c r="K4910" s="20"/>
      <c r="L4910" s="20"/>
      <c r="M4910" s="20"/>
      <c r="N4910" s="20"/>
    </row>
    <row r="4911" spans="1:14" x14ac:dyDescent="0.35">
      <c r="A4911" s="214" t="s">
        <v>3900</v>
      </c>
      <c r="B4911" s="214">
        <v>147821</v>
      </c>
      <c r="C4911" s="133" t="s">
        <v>3934</v>
      </c>
      <c r="D4911" s="133" t="s">
        <v>5904</v>
      </c>
      <c r="E4911" s="133" t="s">
        <v>5912</v>
      </c>
      <c r="F4911" s="133" t="s">
        <v>5920</v>
      </c>
      <c r="G4911" s="133">
        <v>3</v>
      </c>
      <c r="H4911" s="133">
        <v>4</v>
      </c>
      <c r="I4911" s="20"/>
      <c r="J4911" s="20"/>
      <c r="K4911" s="20"/>
      <c r="L4911" s="20"/>
      <c r="M4911" s="20"/>
      <c r="N4911" s="20"/>
    </row>
    <row r="4912" spans="1:14" x14ac:dyDescent="0.35">
      <c r="A4912" s="214" t="s">
        <v>3900</v>
      </c>
      <c r="B4912" s="214">
        <v>147872</v>
      </c>
      <c r="C4912" s="133" t="s">
        <v>7242</v>
      </c>
      <c r="D4912" s="133" t="s">
        <v>5904</v>
      </c>
      <c r="E4912" s="133" t="s">
        <v>5907</v>
      </c>
      <c r="F4912" s="133" t="s">
        <v>5916</v>
      </c>
      <c r="G4912" s="133">
        <v>40</v>
      </c>
      <c r="H4912" s="133">
        <v>70</v>
      </c>
      <c r="I4912" s="20"/>
      <c r="J4912" s="20"/>
      <c r="K4912" s="20"/>
      <c r="L4912" s="20"/>
      <c r="M4912" s="20"/>
      <c r="N4912" s="20"/>
    </row>
    <row r="4913" spans="1:14" x14ac:dyDescent="0.35">
      <c r="A4913" s="214" t="s">
        <v>3900</v>
      </c>
      <c r="B4913" s="214">
        <v>148112</v>
      </c>
      <c r="C4913" s="133" t="s">
        <v>7243</v>
      </c>
      <c r="D4913" s="133" t="s">
        <v>5904</v>
      </c>
      <c r="E4913" s="133" t="s">
        <v>5902</v>
      </c>
      <c r="F4913" s="133" t="s">
        <v>5914</v>
      </c>
      <c r="G4913" s="133">
        <v>0</v>
      </c>
      <c r="H4913" s="133">
        <v>0</v>
      </c>
      <c r="I4913" s="20"/>
      <c r="J4913" s="20"/>
      <c r="K4913" s="20"/>
      <c r="L4913" s="20"/>
      <c r="M4913" s="20"/>
      <c r="N4913" s="20"/>
    </row>
    <row r="4914" spans="1:14" x14ac:dyDescent="0.35">
      <c r="A4914" s="214" t="s">
        <v>3900</v>
      </c>
      <c r="B4914" s="214">
        <v>148353</v>
      </c>
      <c r="C4914" s="133" t="s">
        <v>7244</v>
      </c>
      <c r="D4914" s="133" t="s">
        <v>5904</v>
      </c>
      <c r="E4914" s="133" t="s">
        <v>5907</v>
      </c>
      <c r="F4914" s="133" t="s">
        <v>5916</v>
      </c>
      <c r="G4914" s="133">
        <v>23</v>
      </c>
      <c r="H4914" s="133">
        <v>24</v>
      </c>
      <c r="I4914" s="20"/>
      <c r="J4914" s="20"/>
      <c r="K4914" s="20"/>
      <c r="L4914" s="20"/>
      <c r="M4914" s="20"/>
      <c r="N4914" s="20"/>
    </row>
    <row r="4915" spans="1:14" x14ac:dyDescent="0.35">
      <c r="A4915" s="214" t="s">
        <v>3900</v>
      </c>
      <c r="B4915" s="214">
        <v>148354</v>
      </c>
      <c r="C4915" s="133" t="s">
        <v>3943</v>
      </c>
      <c r="D4915" s="133" t="s">
        <v>5904</v>
      </c>
      <c r="E4915" s="133" t="s">
        <v>5907</v>
      </c>
      <c r="F4915" s="133" t="s">
        <v>5908</v>
      </c>
      <c r="G4915" s="133">
        <v>104</v>
      </c>
      <c r="H4915" s="133">
        <v>102</v>
      </c>
      <c r="I4915" s="20"/>
      <c r="J4915" s="20"/>
      <c r="K4915" s="20"/>
      <c r="L4915" s="20"/>
      <c r="M4915" s="20"/>
      <c r="N4915" s="20"/>
    </row>
    <row r="4916" spans="1:14" x14ac:dyDescent="0.35">
      <c r="A4916" s="214" t="s">
        <v>3985</v>
      </c>
      <c r="B4916" s="214">
        <v>110882</v>
      </c>
      <c r="C4916" s="133" t="s">
        <v>3986</v>
      </c>
      <c r="D4916" s="133" t="s">
        <v>5904</v>
      </c>
      <c r="E4916" s="133" t="s">
        <v>5907</v>
      </c>
      <c r="F4916" s="133" t="s">
        <v>5910</v>
      </c>
      <c r="G4916" s="133">
        <v>118</v>
      </c>
      <c r="H4916" s="133">
        <v>93</v>
      </c>
      <c r="I4916" s="20"/>
      <c r="J4916" s="20"/>
      <c r="K4916" s="20"/>
      <c r="L4916" s="20"/>
      <c r="M4916" s="20"/>
      <c r="N4916" s="20"/>
    </row>
    <row r="4917" spans="1:14" x14ac:dyDescent="0.35">
      <c r="A4917" s="214" t="s">
        <v>3985</v>
      </c>
      <c r="B4917" s="214">
        <v>110907</v>
      </c>
      <c r="C4917" s="133" t="s">
        <v>3620</v>
      </c>
      <c r="D4917" s="133" t="s">
        <v>5904</v>
      </c>
      <c r="E4917" s="133" t="s">
        <v>5907</v>
      </c>
      <c r="F4917" s="133" t="s">
        <v>5911</v>
      </c>
      <c r="G4917" s="133">
        <v>56</v>
      </c>
      <c r="H4917" s="133">
        <v>79</v>
      </c>
      <c r="I4917" s="20"/>
      <c r="J4917" s="20"/>
      <c r="K4917" s="20"/>
      <c r="L4917" s="20"/>
      <c r="M4917" s="20"/>
      <c r="N4917" s="20"/>
    </row>
    <row r="4918" spans="1:14" x14ac:dyDescent="0.35">
      <c r="A4918" s="214" t="s">
        <v>3985</v>
      </c>
      <c r="B4918" s="214">
        <v>110910</v>
      </c>
      <c r="C4918" s="133" t="s">
        <v>3988</v>
      </c>
      <c r="D4918" s="133" t="s">
        <v>5904</v>
      </c>
      <c r="E4918" s="133" t="s">
        <v>5902</v>
      </c>
      <c r="F4918" s="133" t="s">
        <v>5903</v>
      </c>
      <c r="G4918" s="133">
        <v>0</v>
      </c>
      <c r="H4918" s="133">
        <v>0</v>
      </c>
      <c r="I4918" s="20"/>
      <c r="J4918" s="20"/>
      <c r="K4918" s="20"/>
      <c r="L4918" s="20"/>
      <c r="M4918" s="20"/>
      <c r="N4918" s="20"/>
    </row>
    <row r="4919" spans="1:14" x14ac:dyDescent="0.35">
      <c r="A4919" s="214" t="s">
        <v>3985</v>
      </c>
      <c r="B4919" s="214">
        <v>110943</v>
      </c>
      <c r="C4919" s="133" t="s">
        <v>3989</v>
      </c>
      <c r="D4919" s="133" t="s">
        <v>5904</v>
      </c>
      <c r="E4919" s="133" t="s">
        <v>5912</v>
      </c>
      <c r="F4919" s="133" t="s">
        <v>5915</v>
      </c>
      <c r="G4919" s="133">
        <v>11</v>
      </c>
      <c r="H4919" s="133">
        <v>11</v>
      </c>
      <c r="I4919" s="20"/>
      <c r="J4919" s="20"/>
      <c r="K4919" s="20"/>
      <c r="L4919" s="20"/>
      <c r="M4919" s="20"/>
      <c r="N4919" s="20"/>
    </row>
    <row r="4920" spans="1:14" x14ac:dyDescent="0.35">
      <c r="A4920" s="214" t="s">
        <v>3985</v>
      </c>
      <c r="B4920" s="214">
        <v>110948</v>
      </c>
      <c r="C4920" s="133" t="s">
        <v>3990</v>
      </c>
      <c r="D4920" s="133" t="s">
        <v>5904</v>
      </c>
      <c r="E4920" s="133" t="s">
        <v>5912</v>
      </c>
      <c r="F4920" s="133" t="s">
        <v>5915</v>
      </c>
      <c r="G4920" s="133">
        <v>2</v>
      </c>
      <c r="H4920" s="133">
        <v>18</v>
      </c>
      <c r="I4920" s="20"/>
      <c r="J4920" s="20"/>
      <c r="K4920" s="20"/>
      <c r="L4920" s="20"/>
      <c r="M4920" s="20"/>
      <c r="N4920" s="20"/>
    </row>
    <row r="4921" spans="1:14" x14ac:dyDescent="0.35">
      <c r="A4921" s="214" t="s">
        <v>3985</v>
      </c>
      <c r="B4921" s="214">
        <v>134893</v>
      </c>
      <c r="C4921" s="133" t="s">
        <v>3991</v>
      </c>
      <c r="D4921" s="133" t="s">
        <v>5904</v>
      </c>
      <c r="E4921" s="133" t="s">
        <v>5902</v>
      </c>
      <c r="F4921" s="133" t="s">
        <v>5914</v>
      </c>
      <c r="G4921" s="133">
        <v>0</v>
      </c>
      <c r="H4921" s="133">
        <v>0</v>
      </c>
      <c r="I4921" s="20"/>
      <c r="J4921" s="20"/>
      <c r="K4921" s="20"/>
      <c r="L4921" s="20"/>
      <c r="M4921" s="20"/>
      <c r="N4921" s="20"/>
    </row>
    <row r="4922" spans="1:14" x14ac:dyDescent="0.35">
      <c r="A4922" s="214" t="s">
        <v>3985</v>
      </c>
      <c r="B4922" s="214">
        <v>135263</v>
      </c>
      <c r="C4922" s="133" t="s">
        <v>3992</v>
      </c>
      <c r="D4922" s="133" t="s">
        <v>5904</v>
      </c>
      <c r="E4922" s="133" t="s">
        <v>5907</v>
      </c>
      <c r="F4922" s="133" t="s">
        <v>5908</v>
      </c>
      <c r="G4922" s="133">
        <v>174</v>
      </c>
      <c r="H4922" s="133">
        <v>187</v>
      </c>
      <c r="I4922" s="20"/>
      <c r="J4922" s="20"/>
      <c r="K4922" s="20"/>
      <c r="L4922" s="20"/>
      <c r="M4922" s="20"/>
      <c r="N4922" s="20"/>
    </row>
    <row r="4923" spans="1:14" x14ac:dyDescent="0.35">
      <c r="A4923" s="214" t="s">
        <v>3985</v>
      </c>
      <c r="B4923" s="214">
        <v>135386</v>
      </c>
      <c r="C4923" s="133" t="s">
        <v>3993</v>
      </c>
      <c r="D4923" s="133" t="s">
        <v>5904</v>
      </c>
      <c r="E4923" s="133" t="s">
        <v>5912</v>
      </c>
      <c r="F4923" s="133" t="s">
        <v>5915</v>
      </c>
      <c r="G4923" s="133">
        <v>0</v>
      </c>
      <c r="H4923" s="133">
        <v>3</v>
      </c>
      <c r="I4923" s="20"/>
      <c r="J4923" s="20"/>
      <c r="K4923" s="20"/>
      <c r="L4923" s="20"/>
      <c r="M4923" s="20"/>
      <c r="N4923" s="20"/>
    </row>
    <row r="4924" spans="1:14" x14ac:dyDescent="0.35">
      <c r="A4924" s="214" t="s">
        <v>3985</v>
      </c>
      <c r="B4924" s="214">
        <v>135980</v>
      </c>
      <c r="C4924" s="133" t="s">
        <v>3994</v>
      </c>
      <c r="D4924" s="133" t="s">
        <v>5904</v>
      </c>
      <c r="E4924" s="133" t="s">
        <v>5907</v>
      </c>
      <c r="F4924" s="133" t="s">
        <v>5908</v>
      </c>
      <c r="G4924" s="133">
        <v>111</v>
      </c>
      <c r="H4924" s="133">
        <v>99</v>
      </c>
      <c r="I4924" s="20"/>
      <c r="J4924" s="20"/>
      <c r="K4924" s="20"/>
      <c r="L4924" s="20"/>
      <c r="M4924" s="20"/>
      <c r="N4924" s="20"/>
    </row>
    <row r="4925" spans="1:14" x14ac:dyDescent="0.35">
      <c r="A4925" s="214" t="s">
        <v>3985</v>
      </c>
      <c r="B4925" s="214">
        <v>136023</v>
      </c>
      <c r="C4925" s="133" t="s">
        <v>3995</v>
      </c>
      <c r="D4925" s="133" t="s">
        <v>5901</v>
      </c>
      <c r="E4925" s="133" t="s">
        <v>5902</v>
      </c>
      <c r="F4925" s="133" t="s">
        <v>5903</v>
      </c>
      <c r="G4925" s="133">
        <v>0</v>
      </c>
      <c r="H4925" s="133">
        <v>0</v>
      </c>
      <c r="I4925" s="20"/>
      <c r="J4925" s="20"/>
      <c r="K4925" s="20"/>
      <c r="L4925" s="20"/>
      <c r="M4925" s="20"/>
      <c r="N4925" s="20"/>
    </row>
    <row r="4926" spans="1:14" x14ac:dyDescent="0.35">
      <c r="A4926" s="214" t="s">
        <v>3985</v>
      </c>
      <c r="B4926" s="214">
        <v>136266</v>
      </c>
      <c r="C4926" s="133" t="s">
        <v>3996</v>
      </c>
      <c r="D4926" s="133" t="s">
        <v>5904</v>
      </c>
      <c r="E4926" s="133" t="s">
        <v>5907</v>
      </c>
      <c r="F4926" s="133" t="s">
        <v>5917</v>
      </c>
      <c r="G4926" s="133">
        <v>139</v>
      </c>
      <c r="H4926" s="133">
        <v>125</v>
      </c>
      <c r="I4926" s="20"/>
      <c r="J4926" s="20"/>
      <c r="K4926" s="20"/>
      <c r="L4926" s="20"/>
      <c r="M4926" s="20"/>
      <c r="N4926" s="20"/>
    </row>
    <row r="4927" spans="1:14" x14ac:dyDescent="0.35">
      <c r="A4927" s="214" t="s">
        <v>3985</v>
      </c>
      <c r="B4927" s="214">
        <v>136398</v>
      </c>
      <c r="C4927" s="133" t="s">
        <v>3997</v>
      </c>
      <c r="D4927" s="133" t="s">
        <v>5904</v>
      </c>
      <c r="E4927" s="133" t="s">
        <v>5907</v>
      </c>
      <c r="F4927" s="133" t="s">
        <v>5917</v>
      </c>
      <c r="G4927" s="133">
        <v>71</v>
      </c>
      <c r="H4927" s="133">
        <v>78</v>
      </c>
      <c r="I4927" s="20"/>
      <c r="J4927" s="20"/>
      <c r="K4927" s="20"/>
      <c r="L4927" s="20"/>
      <c r="M4927" s="20"/>
      <c r="N4927" s="20"/>
    </row>
    <row r="4928" spans="1:14" x14ac:dyDescent="0.35">
      <c r="A4928" s="214" t="s">
        <v>3985</v>
      </c>
      <c r="B4928" s="214">
        <v>137082</v>
      </c>
      <c r="C4928" s="133" t="s">
        <v>3998</v>
      </c>
      <c r="D4928" s="133" t="s">
        <v>5904</v>
      </c>
      <c r="E4928" s="133" t="s">
        <v>5907</v>
      </c>
      <c r="F4928" s="133" t="s">
        <v>5908</v>
      </c>
      <c r="G4928" s="133">
        <v>112</v>
      </c>
      <c r="H4928" s="133">
        <v>125</v>
      </c>
      <c r="I4928" s="20"/>
      <c r="J4928" s="20"/>
      <c r="K4928" s="20"/>
      <c r="L4928" s="20"/>
      <c r="M4928" s="20"/>
      <c r="N4928" s="20"/>
    </row>
    <row r="4929" spans="1:14" x14ac:dyDescent="0.35">
      <c r="A4929" s="214" t="s">
        <v>3985</v>
      </c>
      <c r="B4929" s="214">
        <v>137880</v>
      </c>
      <c r="C4929" s="133" t="s">
        <v>3999</v>
      </c>
      <c r="D4929" s="133" t="s">
        <v>5904</v>
      </c>
      <c r="E4929" s="133" t="s">
        <v>5907</v>
      </c>
      <c r="F4929" s="133" t="s">
        <v>5908</v>
      </c>
      <c r="G4929" s="133">
        <v>101</v>
      </c>
      <c r="H4929" s="133">
        <v>129</v>
      </c>
      <c r="I4929" s="20"/>
      <c r="J4929" s="20"/>
      <c r="K4929" s="20"/>
      <c r="L4929" s="20"/>
      <c r="M4929" s="20"/>
      <c r="N4929" s="20"/>
    </row>
    <row r="4930" spans="1:14" x14ac:dyDescent="0.35">
      <c r="A4930" s="214" t="s">
        <v>3985</v>
      </c>
      <c r="B4930" s="214">
        <v>138271</v>
      </c>
      <c r="C4930" s="133" t="s">
        <v>6274</v>
      </c>
      <c r="D4930" s="133" t="s">
        <v>5904</v>
      </c>
      <c r="E4930" s="133" t="s">
        <v>5912</v>
      </c>
      <c r="F4930" s="133" t="s">
        <v>5925</v>
      </c>
      <c r="G4930" s="133">
        <v>5</v>
      </c>
      <c r="H4930" s="133">
        <v>16</v>
      </c>
      <c r="I4930" s="20"/>
      <c r="J4930" s="20"/>
      <c r="K4930" s="20"/>
      <c r="L4930" s="20"/>
      <c r="M4930" s="20"/>
      <c r="N4930" s="20"/>
    </row>
    <row r="4931" spans="1:14" x14ac:dyDescent="0.35">
      <c r="A4931" s="214" t="s">
        <v>3985</v>
      </c>
      <c r="B4931" s="214">
        <v>139018</v>
      </c>
      <c r="C4931" s="133" t="s">
        <v>6691</v>
      </c>
      <c r="D4931" s="133" t="s">
        <v>5904</v>
      </c>
      <c r="E4931" s="133" t="s">
        <v>5902</v>
      </c>
      <c r="F4931" s="133" t="s">
        <v>5914</v>
      </c>
      <c r="G4931" s="133">
        <v>0</v>
      </c>
      <c r="H4931" s="133">
        <v>0</v>
      </c>
      <c r="I4931" s="20"/>
      <c r="J4931" s="20"/>
      <c r="K4931" s="20"/>
      <c r="L4931" s="20"/>
      <c r="M4931" s="20"/>
      <c r="N4931" s="20"/>
    </row>
    <row r="4932" spans="1:14" x14ac:dyDescent="0.35">
      <c r="A4932" s="214" t="s">
        <v>3985</v>
      </c>
      <c r="B4932" s="214">
        <v>139082</v>
      </c>
      <c r="C4932" s="133" t="s">
        <v>4000</v>
      </c>
      <c r="D4932" s="133" t="s">
        <v>5904</v>
      </c>
      <c r="E4932" s="133" t="s">
        <v>5907</v>
      </c>
      <c r="F4932" s="133" t="s">
        <v>5916</v>
      </c>
      <c r="G4932" s="133">
        <v>84</v>
      </c>
      <c r="H4932" s="133">
        <v>85</v>
      </c>
      <c r="I4932" s="20"/>
      <c r="J4932" s="20"/>
      <c r="K4932" s="20"/>
      <c r="L4932" s="20"/>
      <c r="M4932" s="20"/>
      <c r="N4932" s="20"/>
    </row>
    <row r="4933" spans="1:14" x14ac:dyDescent="0.35">
      <c r="A4933" s="214" t="s">
        <v>3985</v>
      </c>
      <c r="B4933" s="214">
        <v>141300</v>
      </c>
      <c r="C4933" s="133" t="s">
        <v>4001</v>
      </c>
      <c r="D4933" s="133" t="s">
        <v>5904</v>
      </c>
      <c r="E4933" s="133" t="s">
        <v>5907</v>
      </c>
      <c r="F4933" s="133" t="s">
        <v>5917</v>
      </c>
      <c r="G4933" s="133">
        <v>105</v>
      </c>
      <c r="H4933" s="133">
        <v>106</v>
      </c>
      <c r="I4933" s="20"/>
      <c r="J4933" s="20"/>
      <c r="K4933" s="20"/>
      <c r="L4933" s="20"/>
      <c r="M4933" s="20"/>
      <c r="N4933" s="20"/>
    </row>
    <row r="4934" spans="1:14" x14ac:dyDescent="0.35">
      <c r="A4934" s="214" t="s">
        <v>3985</v>
      </c>
      <c r="B4934" s="214">
        <v>142902</v>
      </c>
      <c r="C4934" s="133" t="s">
        <v>4002</v>
      </c>
      <c r="D4934" s="133" t="s">
        <v>5904</v>
      </c>
      <c r="E4934" s="133" t="s">
        <v>5907</v>
      </c>
      <c r="F4934" s="133" t="s">
        <v>5926</v>
      </c>
      <c r="G4934" s="133">
        <v>0</v>
      </c>
      <c r="H4934" s="133">
        <v>0</v>
      </c>
      <c r="I4934" s="20"/>
      <c r="J4934" s="20"/>
      <c r="K4934" s="20"/>
      <c r="L4934" s="20"/>
      <c r="M4934" s="20"/>
      <c r="N4934" s="20"/>
    </row>
    <row r="4935" spans="1:14" x14ac:dyDescent="0.35">
      <c r="A4935" s="214" t="s">
        <v>3985</v>
      </c>
      <c r="B4935" s="214">
        <v>143641</v>
      </c>
      <c r="C4935" s="133" t="s">
        <v>4003</v>
      </c>
      <c r="D4935" s="133" t="s">
        <v>5904</v>
      </c>
      <c r="E4935" s="133" t="s">
        <v>5907</v>
      </c>
      <c r="F4935" s="133" t="s">
        <v>5916</v>
      </c>
      <c r="G4935" s="133">
        <v>100</v>
      </c>
      <c r="H4935" s="133">
        <v>111</v>
      </c>
      <c r="I4935" s="20"/>
      <c r="J4935" s="20"/>
      <c r="K4935" s="20"/>
      <c r="L4935" s="20"/>
      <c r="M4935" s="20"/>
      <c r="N4935" s="20"/>
    </row>
    <row r="4936" spans="1:14" x14ac:dyDescent="0.35">
      <c r="A4936" s="214" t="s">
        <v>3985</v>
      </c>
      <c r="B4936" s="214">
        <v>145051</v>
      </c>
      <c r="C4936" s="133" t="s">
        <v>4004</v>
      </c>
      <c r="D4936" s="133" t="s">
        <v>5904</v>
      </c>
      <c r="E4936" s="133" t="s">
        <v>5907</v>
      </c>
      <c r="F4936" s="133" t="s">
        <v>5908</v>
      </c>
      <c r="G4936" s="133">
        <v>132</v>
      </c>
      <c r="H4936" s="133">
        <v>129</v>
      </c>
      <c r="I4936" s="20"/>
      <c r="J4936" s="20"/>
      <c r="K4936" s="20"/>
      <c r="L4936" s="20"/>
      <c r="M4936" s="20"/>
      <c r="N4936" s="20"/>
    </row>
    <row r="4937" spans="1:14" x14ac:dyDescent="0.35">
      <c r="A4937" s="214" t="s">
        <v>3985</v>
      </c>
      <c r="B4937" s="214">
        <v>145271</v>
      </c>
      <c r="C4937" s="133" t="s">
        <v>3987</v>
      </c>
      <c r="D4937" s="133" t="s">
        <v>5904</v>
      </c>
      <c r="E4937" s="133" t="s">
        <v>5907</v>
      </c>
      <c r="F4937" s="133" t="s">
        <v>5917</v>
      </c>
      <c r="G4937" s="133">
        <v>161</v>
      </c>
      <c r="H4937" s="133">
        <v>168</v>
      </c>
      <c r="I4937" s="20"/>
      <c r="J4937" s="20"/>
      <c r="K4937" s="20"/>
      <c r="L4937" s="20"/>
      <c r="M4937" s="20"/>
      <c r="N4937" s="20"/>
    </row>
    <row r="4938" spans="1:14" x14ac:dyDescent="0.35">
      <c r="A4938" s="214" t="s">
        <v>3985</v>
      </c>
      <c r="B4938" s="214">
        <v>147892</v>
      </c>
      <c r="C4938" s="133" t="s">
        <v>7245</v>
      </c>
      <c r="D4938" s="133" t="s">
        <v>5904</v>
      </c>
      <c r="E4938" s="133" t="s">
        <v>5906</v>
      </c>
      <c r="F4938" s="133" t="s">
        <v>5928</v>
      </c>
      <c r="G4938" s="133">
        <v>0</v>
      </c>
      <c r="H4938" s="133">
        <v>2</v>
      </c>
      <c r="I4938" s="20"/>
      <c r="J4938" s="20"/>
      <c r="K4938" s="20"/>
      <c r="L4938" s="20"/>
      <c r="M4938" s="20"/>
      <c r="N4938" s="20"/>
    </row>
    <row r="4939" spans="1:14" x14ac:dyDescent="0.35">
      <c r="A4939" s="214" t="s">
        <v>3985</v>
      </c>
      <c r="B4939" s="214">
        <v>147944</v>
      </c>
      <c r="C4939" s="133" t="s">
        <v>7246</v>
      </c>
      <c r="D4939" s="133" t="s">
        <v>5904</v>
      </c>
      <c r="E4939" s="133" t="s">
        <v>5912</v>
      </c>
      <c r="F4939" s="133" t="s">
        <v>5927</v>
      </c>
      <c r="G4939" s="133">
        <v>3</v>
      </c>
      <c r="H4939" s="133">
        <v>7</v>
      </c>
      <c r="I4939" s="20"/>
      <c r="J4939" s="20"/>
      <c r="K4939" s="20"/>
      <c r="L4939" s="20"/>
      <c r="M4939" s="20"/>
      <c r="N4939" s="20"/>
    </row>
    <row r="4940" spans="1:14" x14ac:dyDescent="0.35">
      <c r="A4940" s="214" t="s">
        <v>4005</v>
      </c>
      <c r="B4940" s="214">
        <v>113532</v>
      </c>
      <c r="C4940" s="133" t="s">
        <v>4006</v>
      </c>
      <c r="D4940" s="133" t="s">
        <v>5901</v>
      </c>
      <c r="E4940" s="133" t="s">
        <v>5907</v>
      </c>
      <c r="F4940" s="133" t="s">
        <v>5910</v>
      </c>
      <c r="G4940" s="133">
        <v>119</v>
      </c>
      <c r="H4940" s="133">
        <v>0</v>
      </c>
      <c r="I4940" s="20"/>
      <c r="J4940" s="20"/>
      <c r="K4940" s="20"/>
      <c r="L4940" s="20"/>
      <c r="M4940" s="20"/>
      <c r="N4940" s="20"/>
    </row>
    <row r="4941" spans="1:14" x14ac:dyDescent="0.35">
      <c r="A4941" s="214" t="s">
        <v>4005</v>
      </c>
      <c r="B4941" s="214">
        <v>113533</v>
      </c>
      <c r="C4941" s="133" t="s">
        <v>4007</v>
      </c>
      <c r="D4941" s="133" t="s">
        <v>5904</v>
      </c>
      <c r="E4941" s="133" t="s">
        <v>5907</v>
      </c>
      <c r="F4941" s="133" t="s">
        <v>5924</v>
      </c>
      <c r="G4941" s="133">
        <v>64</v>
      </c>
      <c r="H4941" s="133">
        <v>85</v>
      </c>
      <c r="I4941" s="20"/>
      <c r="J4941" s="20"/>
      <c r="K4941" s="20"/>
      <c r="L4941" s="20"/>
      <c r="M4941" s="20"/>
      <c r="N4941" s="20"/>
    </row>
    <row r="4942" spans="1:14" x14ac:dyDescent="0.35">
      <c r="A4942" s="214" t="s">
        <v>4005</v>
      </c>
      <c r="B4942" s="214">
        <v>113594</v>
      </c>
      <c r="C4942" s="133" t="s">
        <v>4008</v>
      </c>
      <c r="D4942" s="133" t="s">
        <v>5904</v>
      </c>
      <c r="E4942" s="133" t="s">
        <v>5902</v>
      </c>
      <c r="F4942" s="133" t="s">
        <v>5903</v>
      </c>
      <c r="G4942" s="133">
        <v>0</v>
      </c>
      <c r="H4942" s="133">
        <v>0</v>
      </c>
      <c r="I4942" s="20"/>
      <c r="J4942" s="20"/>
      <c r="K4942" s="20"/>
      <c r="L4942" s="20"/>
      <c r="M4942" s="20"/>
      <c r="N4942" s="20"/>
    </row>
    <row r="4943" spans="1:14" x14ac:dyDescent="0.35">
      <c r="A4943" s="214" t="s">
        <v>4005</v>
      </c>
      <c r="B4943" s="214">
        <v>113595</v>
      </c>
      <c r="C4943" s="133" t="s">
        <v>525</v>
      </c>
      <c r="D4943" s="133" t="s">
        <v>5904</v>
      </c>
      <c r="E4943" s="133" t="s">
        <v>5902</v>
      </c>
      <c r="F4943" s="133" t="s">
        <v>5903</v>
      </c>
      <c r="G4943" s="133">
        <v>0</v>
      </c>
      <c r="H4943" s="133">
        <v>0</v>
      </c>
      <c r="I4943" s="20"/>
      <c r="J4943" s="20"/>
      <c r="K4943" s="20"/>
      <c r="L4943" s="20"/>
      <c r="M4943" s="20"/>
      <c r="N4943" s="20"/>
    </row>
    <row r="4944" spans="1:14" x14ac:dyDescent="0.35">
      <c r="A4944" s="214" t="s">
        <v>4005</v>
      </c>
      <c r="B4944" s="214">
        <v>113609</v>
      </c>
      <c r="C4944" s="133" t="s">
        <v>4009</v>
      </c>
      <c r="D4944" s="133" t="s">
        <v>5904</v>
      </c>
      <c r="E4944" s="133" t="s">
        <v>5902</v>
      </c>
      <c r="F4944" s="133" t="s">
        <v>5903</v>
      </c>
      <c r="G4944" s="133">
        <v>0</v>
      </c>
      <c r="H4944" s="133">
        <v>0</v>
      </c>
      <c r="I4944" s="20"/>
      <c r="J4944" s="20"/>
      <c r="K4944" s="20"/>
      <c r="L4944" s="20"/>
      <c r="M4944" s="20"/>
      <c r="N4944" s="20"/>
    </row>
    <row r="4945" spans="1:14" x14ac:dyDescent="0.35">
      <c r="A4945" s="214" t="s">
        <v>4005</v>
      </c>
      <c r="B4945" s="214">
        <v>113644</v>
      </c>
      <c r="C4945" s="133" t="s">
        <v>343</v>
      </c>
      <c r="D4945" s="133" t="s">
        <v>5904</v>
      </c>
      <c r="E4945" s="133" t="s">
        <v>5912</v>
      </c>
      <c r="F4945" s="133" t="s">
        <v>5913</v>
      </c>
      <c r="G4945" s="133">
        <v>5</v>
      </c>
      <c r="H4945" s="133">
        <v>3</v>
      </c>
      <c r="I4945" s="20"/>
      <c r="J4945" s="20"/>
      <c r="K4945" s="20"/>
      <c r="L4945" s="20"/>
      <c r="M4945" s="20"/>
      <c r="N4945" s="20"/>
    </row>
    <row r="4946" spans="1:14" x14ac:dyDescent="0.35">
      <c r="A4946" s="214" t="s">
        <v>4005</v>
      </c>
      <c r="B4946" s="214">
        <v>113645</v>
      </c>
      <c r="C4946" s="133" t="s">
        <v>4010</v>
      </c>
      <c r="D4946" s="133" t="s">
        <v>5904</v>
      </c>
      <c r="E4946" s="133" t="s">
        <v>5912</v>
      </c>
      <c r="F4946" s="133" t="s">
        <v>5915</v>
      </c>
      <c r="G4946" s="133">
        <v>1</v>
      </c>
      <c r="H4946" s="133">
        <v>3</v>
      </c>
      <c r="I4946" s="20"/>
      <c r="J4946" s="20"/>
      <c r="K4946" s="20"/>
      <c r="L4946" s="20"/>
      <c r="M4946" s="20"/>
      <c r="N4946" s="20"/>
    </row>
    <row r="4947" spans="1:14" x14ac:dyDescent="0.35">
      <c r="A4947" s="214" t="s">
        <v>4005</v>
      </c>
      <c r="B4947" s="214">
        <v>113648</v>
      </c>
      <c r="C4947" s="133" t="s">
        <v>4011</v>
      </c>
      <c r="D4947" s="133" t="s">
        <v>5904</v>
      </c>
      <c r="E4947" s="133" t="s">
        <v>5912</v>
      </c>
      <c r="F4947" s="133" t="s">
        <v>5915</v>
      </c>
      <c r="G4947" s="133">
        <v>1</v>
      </c>
      <c r="H4947" s="133">
        <v>16</v>
      </c>
      <c r="I4947" s="20"/>
      <c r="J4947" s="20"/>
      <c r="K4947" s="20"/>
      <c r="L4947" s="20"/>
      <c r="M4947" s="20"/>
      <c r="N4947" s="20"/>
    </row>
    <row r="4948" spans="1:14" x14ac:dyDescent="0.35">
      <c r="A4948" s="214" t="s">
        <v>4005</v>
      </c>
      <c r="B4948" s="214">
        <v>113649</v>
      </c>
      <c r="C4948" s="133" t="s">
        <v>4012</v>
      </c>
      <c r="D4948" s="133" t="s">
        <v>5904</v>
      </c>
      <c r="E4948" s="133" t="s">
        <v>5912</v>
      </c>
      <c r="F4948" s="133" t="s">
        <v>5915</v>
      </c>
      <c r="G4948" s="133">
        <v>1</v>
      </c>
      <c r="H4948" s="133">
        <v>5</v>
      </c>
      <c r="I4948" s="20"/>
      <c r="J4948" s="20"/>
      <c r="K4948" s="20"/>
      <c r="L4948" s="20"/>
      <c r="M4948" s="20"/>
      <c r="N4948" s="20"/>
    </row>
    <row r="4949" spans="1:14" x14ac:dyDescent="0.35">
      <c r="A4949" s="214" t="s">
        <v>4005</v>
      </c>
      <c r="B4949" s="214">
        <v>113650</v>
      </c>
      <c r="C4949" s="133" t="s">
        <v>4013</v>
      </c>
      <c r="D4949" s="133" t="s">
        <v>5904</v>
      </c>
      <c r="E4949" s="133" t="s">
        <v>5912</v>
      </c>
      <c r="F4949" s="133" t="s">
        <v>5915</v>
      </c>
      <c r="G4949" s="133">
        <v>1</v>
      </c>
      <c r="H4949" s="133">
        <v>16</v>
      </c>
      <c r="I4949" s="20"/>
      <c r="J4949" s="20"/>
      <c r="K4949" s="20"/>
      <c r="L4949" s="20"/>
      <c r="M4949" s="20"/>
      <c r="N4949" s="20"/>
    </row>
    <row r="4950" spans="1:14" x14ac:dyDescent="0.35">
      <c r="A4950" s="214" t="s">
        <v>4005</v>
      </c>
      <c r="B4950" s="214">
        <v>113651</v>
      </c>
      <c r="C4950" s="133" t="s">
        <v>4014</v>
      </c>
      <c r="D4950" s="133" t="s">
        <v>5904</v>
      </c>
      <c r="E4950" s="133" t="s">
        <v>5912</v>
      </c>
      <c r="F4950" s="133" t="s">
        <v>5915</v>
      </c>
      <c r="G4950" s="133">
        <v>2</v>
      </c>
      <c r="H4950" s="133">
        <v>16</v>
      </c>
      <c r="I4950" s="20"/>
      <c r="J4950" s="20"/>
      <c r="K4950" s="20"/>
      <c r="L4950" s="20"/>
      <c r="M4950" s="20"/>
      <c r="N4950" s="20"/>
    </row>
    <row r="4951" spans="1:14" x14ac:dyDescent="0.35">
      <c r="A4951" s="214" t="s">
        <v>4005</v>
      </c>
      <c r="B4951" s="214">
        <v>135849</v>
      </c>
      <c r="C4951" s="133" t="s">
        <v>6692</v>
      </c>
      <c r="D4951" s="133" t="s">
        <v>5904</v>
      </c>
      <c r="E4951" s="133" t="s">
        <v>5902</v>
      </c>
      <c r="F4951" s="133" t="s">
        <v>5903</v>
      </c>
      <c r="G4951" s="133">
        <v>0</v>
      </c>
      <c r="H4951" s="133">
        <v>0</v>
      </c>
      <c r="I4951" s="20"/>
      <c r="J4951" s="20"/>
      <c r="K4951" s="20"/>
      <c r="L4951" s="20"/>
      <c r="M4951" s="20"/>
      <c r="N4951" s="20"/>
    </row>
    <row r="4952" spans="1:14" x14ac:dyDescent="0.35">
      <c r="A4952" s="214" t="s">
        <v>4005</v>
      </c>
      <c r="B4952" s="214">
        <v>136142</v>
      </c>
      <c r="C4952" s="133" t="s">
        <v>4015</v>
      </c>
      <c r="D4952" s="133" t="s">
        <v>5904</v>
      </c>
      <c r="E4952" s="133" t="s">
        <v>5907</v>
      </c>
      <c r="F4952" s="133" t="s">
        <v>5908</v>
      </c>
      <c r="G4952" s="133">
        <v>62</v>
      </c>
      <c r="H4952" s="133">
        <v>62</v>
      </c>
      <c r="I4952" s="20"/>
      <c r="J4952" s="20"/>
      <c r="K4952" s="20"/>
      <c r="L4952" s="20"/>
      <c r="M4952" s="20"/>
      <c r="N4952" s="20"/>
    </row>
    <row r="4953" spans="1:14" x14ac:dyDescent="0.35">
      <c r="A4953" s="214" t="s">
        <v>4005</v>
      </c>
      <c r="B4953" s="214">
        <v>136496</v>
      </c>
      <c r="C4953" s="133" t="s">
        <v>4017</v>
      </c>
      <c r="D4953" s="133" t="s">
        <v>5905</v>
      </c>
      <c r="E4953" s="133" t="s">
        <v>5907</v>
      </c>
      <c r="F4953" s="133" t="s">
        <v>5917</v>
      </c>
      <c r="G4953" s="133">
        <v>0</v>
      </c>
      <c r="H4953" s="133">
        <v>181</v>
      </c>
      <c r="I4953" s="20"/>
      <c r="J4953" s="20"/>
      <c r="K4953" s="20"/>
      <c r="L4953" s="20"/>
      <c r="M4953" s="20"/>
      <c r="N4953" s="20"/>
    </row>
    <row r="4954" spans="1:14" x14ac:dyDescent="0.35">
      <c r="A4954" s="214" t="s">
        <v>4005</v>
      </c>
      <c r="B4954" s="214">
        <v>136556</v>
      </c>
      <c r="C4954" s="133" t="s">
        <v>4018</v>
      </c>
      <c r="D4954" s="133" t="s">
        <v>5904</v>
      </c>
      <c r="E4954" s="133" t="s">
        <v>5907</v>
      </c>
      <c r="F4954" s="133" t="s">
        <v>5917</v>
      </c>
      <c r="G4954" s="133">
        <v>107</v>
      </c>
      <c r="H4954" s="133">
        <v>101</v>
      </c>
      <c r="I4954" s="20"/>
      <c r="J4954" s="20"/>
      <c r="K4954" s="20"/>
      <c r="L4954" s="20"/>
      <c r="M4954" s="20"/>
      <c r="N4954" s="20"/>
    </row>
    <row r="4955" spans="1:14" x14ac:dyDescent="0.35">
      <c r="A4955" s="214" t="s">
        <v>4005</v>
      </c>
      <c r="B4955" s="214">
        <v>136557</v>
      </c>
      <c r="C4955" s="133" t="s">
        <v>4019</v>
      </c>
      <c r="D4955" s="133" t="s">
        <v>5904</v>
      </c>
      <c r="E4955" s="133" t="s">
        <v>5907</v>
      </c>
      <c r="F4955" s="133" t="s">
        <v>5917</v>
      </c>
      <c r="G4955" s="133">
        <v>108</v>
      </c>
      <c r="H4955" s="133">
        <v>132</v>
      </c>
      <c r="I4955" s="20"/>
      <c r="J4955" s="20"/>
      <c r="K4955" s="20"/>
      <c r="L4955" s="20"/>
      <c r="M4955" s="20"/>
      <c r="N4955" s="20"/>
    </row>
    <row r="4956" spans="1:14" x14ac:dyDescent="0.35">
      <c r="A4956" s="214" t="s">
        <v>4005</v>
      </c>
      <c r="B4956" s="214">
        <v>136558</v>
      </c>
      <c r="C4956" s="133" t="s">
        <v>4020</v>
      </c>
      <c r="D4956" s="133" t="s">
        <v>5904</v>
      </c>
      <c r="E4956" s="133" t="s">
        <v>5907</v>
      </c>
      <c r="F4956" s="133" t="s">
        <v>5917</v>
      </c>
      <c r="G4956" s="133">
        <v>77</v>
      </c>
      <c r="H4956" s="133">
        <v>103</v>
      </c>
      <c r="I4956" s="20"/>
      <c r="J4956" s="20"/>
      <c r="K4956" s="20"/>
      <c r="L4956" s="20"/>
      <c r="M4956" s="20"/>
      <c r="N4956" s="20"/>
    </row>
    <row r="4957" spans="1:14" x14ac:dyDescent="0.35">
      <c r="A4957" s="214" t="s">
        <v>4005</v>
      </c>
      <c r="B4957" s="214">
        <v>136568</v>
      </c>
      <c r="C4957" s="133" t="s">
        <v>4021</v>
      </c>
      <c r="D4957" s="133" t="s">
        <v>5904</v>
      </c>
      <c r="E4957" s="133" t="s">
        <v>5907</v>
      </c>
      <c r="F4957" s="133" t="s">
        <v>5917</v>
      </c>
      <c r="G4957" s="133">
        <v>153</v>
      </c>
      <c r="H4957" s="133">
        <v>147</v>
      </c>
      <c r="I4957" s="20"/>
      <c r="J4957" s="20"/>
      <c r="K4957" s="20"/>
      <c r="L4957" s="20"/>
      <c r="M4957" s="20"/>
      <c r="N4957" s="20"/>
    </row>
    <row r="4958" spans="1:14" x14ac:dyDescent="0.35">
      <c r="A4958" s="214" t="s">
        <v>4005</v>
      </c>
      <c r="B4958" s="214">
        <v>136588</v>
      </c>
      <c r="C4958" s="133" t="s">
        <v>4022</v>
      </c>
      <c r="D4958" s="133" t="s">
        <v>5901</v>
      </c>
      <c r="E4958" s="133" t="s">
        <v>5907</v>
      </c>
      <c r="F4958" s="133" t="s">
        <v>5917</v>
      </c>
      <c r="G4958" s="133">
        <v>124</v>
      </c>
      <c r="H4958" s="133">
        <v>0</v>
      </c>
      <c r="I4958" s="20"/>
      <c r="J4958" s="20"/>
      <c r="K4958" s="20"/>
      <c r="L4958" s="20"/>
      <c r="M4958" s="20"/>
      <c r="N4958" s="20"/>
    </row>
    <row r="4959" spans="1:14" x14ac:dyDescent="0.35">
      <c r="A4959" s="214" t="s">
        <v>4005</v>
      </c>
      <c r="B4959" s="214">
        <v>136626</v>
      </c>
      <c r="C4959" s="133" t="s">
        <v>4023</v>
      </c>
      <c r="D4959" s="133" t="s">
        <v>5904</v>
      </c>
      <c r="E4959" s="133" t="s">
        <v>5907</v>
      </c>
      <c r="F4959" s="133" t="s">
        <v>5917</v>
      </c>
      <c r="G4959" s="133">
        <v>138</v>
      </c>
      <c r="H4959" s="133">
        <v>124</v>
      </c>
      <c r="I4959" s="20"/>
      <c r="J4959" s="20"/>
      <c r="K4959" s="20"/>
      <c r="L4959" s="20"/>
      <c r="M4959" s="20"/>
      <c r="N4959" s="20"/>
    </row>
    <row r="4960" spans="1:14" x14ac:dyDescent="0.35">
      <c r="A4960" s="214" t="s">
        <v>4005</v>
      </c>
      <c r="B4960" s="214">
        <v>136668</v>
      </c>
      <c r="C4960" s="133" t="s">
        <v>4024</v>
      </c>
      <c r="D4960" s="133" t="s">
        <v>5904</v>
      </c>
      <c r="E4960" s="133" t="s">
        <v>5907</v>
      </c>
      <c r="F4960" s="133" t="s">
        <v>5917</v>
      </c>
      <c r="G4960" s="133">
        <v>87</v>
      </c>
      <c r="H4960" s="133">
        <v>107</v>
      </c>
      <c r="I4960" s="20"/>
      <c r="J4960" s="20"/>
      <c r="K4960" s="20"/>
      <c r="L4960" s="20"/>
      <c r="M4960" s="20"/>
      <c r="N4960" s="20"/>
    </row>
    <row r="4961" spans="1:14" x14ac:dyDescent="0.35">
      <c r="A4961" s="214" t="s">
        <v>4005</v>
      </c>
      <c r="B4961" s="214">
        <v>137206</v>
      </c>
      <c r="C4961" s="133" t="s">
        <v>4025</v>
      </c>
      <c r="D4961" s="133" t="s">
        <v>5904</v>
      </c>
      <c r="E4961" s="133" t="s">
        <v>5907</v>
      </c>
      <c r="F4961" s="133" t="s">
        <v>5917</v>
      </c>
      <c r="G4961" s="133">
        <v>103</v>
      </c>
      <c r="H4961" s="133">
        <v>108</v>
      </c>
      <c r="I4961" s="20"/>
      <c r="J4961" s="20"/>
      <c r="K4961" s="20"/>
      <c r="L4961" s="20"/>
      <c r="M4961" s="20"/>
      <c r="N4961" s="20"/>
    </row>
    <row r="4962" spans="1:14" x14ac:dyDescent="0.35">
      <c r="A4962" s="214" t="s">
        <v>4005</v>
      </c>
      <c r="B4962" s="214">
        <v>140104</v>
      </c>
      <c r="C4962" s="133" t="s">
        <v>4027</v>
      </c>
      <c r="D4962" s="133" t="s">
        <v>5904</v>
      </c>
      <c r="E4962" s="133" t="s">
        <v>5907</v>
      </c>
      <c r="F4962" s="133" t="s">
        <v>5917</v>
      </c>
      <c r="G4962" s="133">
        <v>64</v>
      </c>
      <c r="H4962" s="133">
        <v>115</v>
      </c>
      <c r="I4962" s="20"/>
      <c r="J4962" s="20"/>
      <c r="K4962" s="20"/>
      <c r="L4962" s="20"/>
      <c r="M4962" s="20"/>
      <c r="N4962" s="20"/>
    </row>
    <row r="4963" spans="1:14" x14ac:dyDescent="0.35">
      <c r="A4963" s="214" t="s">
        <v>4005</v>
      </c>
      <c r="B4963" s="214">
        <v>140693</v>
      </c>
      <c r="C4963" s="133" t="s">
        <v>4028</v>
      </c>
      <c r="D4963" s="133" t="s">
        <v>5905</v>
      </c>
      <c r="E4963" s="133" t="s">
        <v>5907</v>
      </c>
      <c r="F4963" s="133" t="s">
        <v>5908</v>
      </c>
      <c r="G4963" s="133">
        <v>0</v>
      </c>
      <c r="H4963" s="133">
        <v>71</v>
      </c>
      <c r="I4963" s="20"/>
      <c r="J4963" s="20"/>
      <c r="K4963" s="20"/>
      <c r="L4963" s="20"/>
      <c r="M4963" s="20"/>
      <c r="N4963" s="20"/>
    </row>
    <row r="4964" spans="1:14" x14ac:dyDescent="0.35">
      <c r="A4964" s="214" t="s">
        <v>4005</v>
      </c>
      <c r="B4964" s="214">
        <v>140737</v>
      </c>
      <c r="C4964" s="133" t="s">
        <v>4029</v>
      </c>
      <c r="D4964" s="133" t="s">
        <v>5901</v>
      </c>
      <c r="E4964" s="133" t="s">
        <v>5907</v>
      </c>
      <c r="F4964" s="133" t="s">
        <v>5917</v>
      </c>
      <c r="G4964" s="133">
        <v>140</v>
      </c>
      <c r="H4964" s="133">
        <v>0</v>
      </c>
      <c r="I4964" s="20"/>
      <c r="J4964" s="20"/>
      <c r="K4964" s="20"/>
      <c r="L4964" s="20"/>
      <c r="M4964" s="20"/>
      <c r="N4964" s="20"/>
    </row>
    <row r="4965" spans="1:14" x14ac:dyDescent="0.35">
      <c r="A4965" s="214" t="s">
        <v>4005</v>
      </c>
      <c r="B4965" s="214">
        <v>142835</v>
      </c>
      <c r="C4965" s="133" t="s">
        <v>4030</v>
      </c>
      <c r="D4965" s="133" t="s">
        <v>5904</v>
      </c>
      <c r="E4965" s="133" t="s">
        <v>5906</v>
      </c>
      <c r="F4965" s="133" t="s">
        <v>5921</v>
      </c>
      <c r="G4965" s="133">
        <v>1</v>
      </c>
      <c r="H4965" s="133">
        <v>9</v>
      </c>
      <c r="I4965" s="20"/>
      <c r="J4965" s="20"/>
      <c r="K4965" s="20"/>
      <c r="L4965" s="20"/>
      <c r="M4965" s="20"/>
      <c r="N4965" s="20"/>
    </row>
    <row r="4966" spans="1:14" x14ac:dyDescent="0.35">
      <c r="A4966" s="214" t="s">
        <v>4005</v>
      </c>
      <c r="B4966" s="214">
        <v>144009</v>
      </c>
      <c r="C4966" s="133" t="s">
        <v>4031</v>
      </c>
      <c r="D4966" s="133" t="s">
        <v>5904</v>
      </c>
      <c r="E4966" s="133" t="s">
        <v>5912</v>
      </c>
      <c r="F4966" s="133" t="s">
        <v>5920</v>
      </c>
      <c r="G4966" s="133">
        <v>0</v>
      </c>
      <c r="H4966" s="133">
        <v>0</v>
      </c>
      <c r="I4966" s="20"/>
      <c r="J4966" s="20"/>
      <c r="K4966" s="20"/>
      <c r="L4966" s="20"/>
      <c r="M4966" s="20"/>
      <c r="N4966" s="20"/>
    </row>
    <row r="4967" spans="1:14" x14ac:dyDescent="0.35">
      <c r="A4967" s="214" t="s">
        <v>4005</v>
      </c>
      <c r="B4967" s="214">
        <v>144760</v>
      </c>
      <c r="C4967" s="133" t="s">
        <v>4032</v>
      </c>
      <c r="D4967" s="133" t="s">
        <v>5904</v>
      </c>
      <c r="E4967" s="133" t="s">
        <v>5907</v>
      </c>
      <c r="F4967" s="133" t="s">
        <v>5930</v>
      </c>
      <c r="G4967" s="133">
        <v>0</v>
      </c>
      <c r="H4967" s="133">
        <v>0</v>
      </c>
      <c r="I4967" s="20"/>
      <c r="J4967" s="20"/>
      <c r="K4967" s="20"/>
      <c r="L4967" s="20"/>
      <c r="M4967" s="20"/>
      <c r="N4967" s="20"/>
    </row>
    <row r="4968" spans="1:14" x14ac:dyDescent="0.35">
      <c r="A4968" s="214" t="s">
        <v>4005</v>
      </c>
      <c r="B4968" s="214">
        <v>146560</v>
      </c>
      <c r="C4968" s="133" t="s">
        <v>4026</v>
      </c>
      <c r="D4968" s="133" t="s">
        <v>5904</v>
      </c>
      <c r="E4968" s="133" t="s">
        <v>5907</v>
      </c>
      <c r="F4968" s="133" t="s">
        <v>5926</v>
      </c>
      <c r="G4968" s="133">
        <v>23</v>
      </c>
      <c r="H4968" s="133">
        <v>70</v>
      </c>
      <c r="I4968" s="20"/>
      <c r="J4968" s="20"/>
      <c r="K4968" s="20"/>
      <c r="L4968" s="20"/>
      <c r="M4968" s="20"/>
      <c r="N4968" s="20"/>
    </row>
    <row r="4969" spans="1:14" x14ac:dyDescent="0.35">
      <c r="A4969" s="214" t="s">
        <v>4005</v>
      </c>
      <c r="B4969" s="214">
        <v>147905</v>
      </c>
      <c r="C4969" s="133" t="s">
        <v>7247</v>
      </c>
      <c r="D4969" s="133" t="s">
        <v>5904</v>
      </c>
      <c r="E4969" s="133" t="s">
        <v>5907</v>
      </c>
      <c r="F4969" s="133" t="s">
        <v>5916</v>
      </c>
      <c r="G4969" s="133">
        <v>29</v>
      </c>
      <c r="H4969" s="133">
        <v>31</v>
      </c>
      <c r="I4969" s="20"/>
      <c r="J4969" s="20"/>
      <c r="K4969" s="20"/>
      <c r="L4969" s="20"/>
      <c r="M4969" s="20"/>
      <c r="N4969" s="20"/>
    </row>
    <row r="4970" spans="1:14" x14ac:dyDescent="0.35">
      <c r="A4970" s="214" t="s">
        <v>4005</v>
      </c>
      <c r="B4970" s="214">
        <v>147967</v>
      </c>
      <c r="C4970" s="133" t="s">
        <v>4016</v>
      </c>
      <c r="D4970" s="133" t="s">
        <v>5904</v>
      </c>
      <c r="E4970" s="133" t="s">
        <v>5907</v>
      </c>
      <c r="F4970" s="133" t="s">
        <v>5908</v>
      </c>
      <c r="G4970" s="133">
        <v>65</v>
      </c>
      <c r="H4970" s="133">
        <v>88</v>
      </c>
      <c r="I4970" s="20"/>
      <c r="J4970" s="20"/>
      <c r="K4970" s="20"/>
      <c r="L4970" s="20"/>
      <c r="M4970" s="20"/>
      <c r="N4970" s="20"/>
    </row>
    <row r="4971" spans="1:14" x14ac:dyDescent="0.35">
      <c r="A4971" s="214" t="s">
        <v>4050</v>
      </c>
      <c r="B4971" s="214">
        <v>116463</v>
      </c>
      <c r="C4971" s="133" t="s">
        <v>224</v>
      </c>
      <c r="D4971" s="133" t="s">
        <v>5904</v>
      </c>
      <c r="E4971" s="133" t="s">
        <v>5907</v>
      </c>
      <c r="F4971" s="133" t="s">
        <v>5910</v>
      </c>
      <c r="G4971" s="133">
        <v>80</v>
      </c>
      <c r="H4971" s="133">
        <v>81</v>
      </c>
      <c r="I4971" s="20"/>
      <c r="J4971" s="20"/>
      <c r="K4971" s="20"/>
      <c r="L4971" s="20"/>
      <c r="M4971" s="20"/>
      <c r="N4971" s="20"/>
    </row>
    <row r="4972" spans="1:14" x14ac:dyDescent="0.35">
      <c r="A4972" s="214" t="s">
        <v>4050</v>
      </c>
      <c r="B4972" s="214">
        <v>116505</v>
      </c>
      <c r="C4972" s="133" t="s">
        <v>2624</v>
      </c>
      <c r="D4972" s="133" t="s">
        <v>5904</v>
      </c>
      <c r="E4972" s="133" t="s">
        <v>5907</v>
      </c>
      <c r="F4972" s="133" t="s">
        <v>5911</v>
      </c>
      <c r="G4972" s="133">
        <v>111</v>
      </c>
      <c r="H4972" s="133">
        <v>110</v>
      </c>
      <c r="I4972" s="20"/>
      <c r="J4972" s="20"/>
      <c r="K4972" s="20"/>
      <c r="L4972" s="20"/>
      <c r="M4972" s="20"/>
      <c r="N4972" s="20"/>
    </row>
    <row r="4973" spans="1:14" x14ac:dyDescent="0.35">
      <c r="A4973" s="214" t="s">
        <v>4050</v>
      </c>
      <c r="B4973" s="214">
        <v>116573</v>
      </c>
      <c r="C4973" s="133" t="s">
        <v>4051</v>
      </c>
      <c r="D4973" s="133" t="s">
        <v>5904</v>
      </c>
      <c r="E4973" s="133" t="s">
        <v>5902</v>
      </c>
      <c r="F4973" s="133" t="s">
        <v>5903</v>
      </c>
      <c r="G4973" s="133">
        <v>0</v>
      </c>
      <c r="H4973" s="133">
        <v>0</v>
      </c>
      <c r="I4973" s="20"/>
      <c r="J4973" s="20"/>
      <c r="K4973" s="20"/>
      <c r="L4973" s="20"/>
      <c r="M4973" s="20"/>
      <c r="N4973" s="20"/>
    </row>
    <row r="4974" spans="1:14" x14ac:dyDescent="0.35">
      <c r="A4974" s="214" t="s">
        <v>4050</v>
      </c>
      <c r="B4974" s="214">
        <v>116581</v>
      </c>
      <c r="C4974" s="133" t="s">
        <v>4052</v>
      </c>
      <c r="D4974" s="133" t="s">
        <v>5901</v>
      </c>
      <c r="E4974" s="133" t="s">
        <v>5902</v>
      </c>
      <c r="F4974" s="133" t="s">
        <v>5903</v>
      </c>
      <c r="G4974" s="133">
        <v>0</v>
      </c>
      <c r="H4974" s="133">
        <v>0</v>
      </c>
      <c r="I4974" s="20"/>
      <c r="J4974" s="20"/>
      <c r="K4974" s="20"/>
      <c r="L4974" s="20"/>
      <c r="M4974" s="20"/>
      <c r="N4974" s="20"/>
    </row>
    <row r="4975" spans="1:14" x14ac:dyDescent="0.35">
      <c r="A4975" s="214" t="s">
        <v>4050</v>
      </c>
      <c r="B4975" s="214">
        <v>116582</v>
      </c>
      <c r="C4975" s="133" t="s">
        <v>4053</v>
      </c>
      <c r="D4975" s="133" t="s">
        <v>5904</v>
      </c>
      <c r="E4975" s="133" t="s">
        <v>5902</v>
      </c>
      <c r="F4975" s="133" t="s">
        <v>5903</v>
      </c>
      <c r="G4975" s="133">
        <v>0</v>
      </c>
      <c r="H4975" s="133">
        <v>0</v>
      </c>
      <c r="I4975" s="20"/>
      <c r="J4975" s="20"/>
      <c r="K4975" s="20"/>
      <c r="L4975" s="20"/>
      <c r="M4975" s="20"/>
      <c r="N4975" s="20"/>
    </row>
    <row r="4976" spans="1:14" x14ac:dyDescent="0.35">
      <c r="A4976" s="214" t="s">
        <v>4050</v>
      </c>
      <c r="B4976" s="214">
        <v>116583</v>
      </c>
      <c r="C4976" s="133" t="s">
        <v>4054</v>
      </c>
      <c r="D4976" s="133" t="s">
        <v>5904</v>
      </c>
      <c r="E4976" s="133" t="s">
        <v>5902</v>
      </c>
      <c r="F4976" s="133" t="s">
        <v>5903</v>
      </c>
      <c r="G4976" s="133">
        <v>0</v>
      </c>
      <c r="H4976" s="133">
        <v>0</v>
      </c>
      <c r="I4976" s="20"/>
      <c r="J4976" s="20"/>
      <c r="K4976" s="20"/>
      <c r="L4976" s="20"/>
      <c r="M4976" s="20"/>
      <c r="N4976" s="20"/>
    </row>
    <row r="4977" spans="1:14" x14ac:dyDescent="0.35">
      <c r="A4977" s="214" t="s">
        <v>4050</v>
      </c>
      <c r="B4977" s="214">
        <v>135965</v>
      </c>
      <c r="C4977" s="133" t="s">
        <v>4055</v>
      </c>
      <c r="D4977" s="133" t="s">
        <v>5904</v>
      </c>
      <c r="E4977" s="133" t="s">
        <v>5907</v>
      </c>
      <c r="F4977" s="133" t="s">
        <v>5908</v>
      </c>
      <c r="G4977" s="133">
        <v>83</v>
      </c>
      <c r="H4977" s="133">
        <v>84</v>
      </c>
      <c r="I4977" s="20"/>
      <c r="J4977" s="20"/>
      <c r="K4977" s="20"/>
      <c r="L4977" s="20"/>
      <c r="M4977" s="20"/>
      <c r="N4977" s="20"/>
    </row>
    <row r="4978" spans="1:14" x14ac:dyDescent="0.35">
      <c r="A4978" s="214" t="s">
        <v>4050</v>
      </c>
      <c r="B4978" s="214">
        <v>139714</v>
      </c>
      <c r="C4978" s="133" t="s">
        <v>4056</v>
      </c>
      <c r="D4978" s="133" t="s">
        <v>5904</v>
      </c>
      <c r="E4978" s="133" t="s">
        <v>5907</v>
      </c>
      <c r="F4978" s="133" t="s">
        <v>5908</v>
      </c>
      <c r="G4978" s="133">
        <v>106</v>
      </c>
      <c r="H4978" s="133">
        <v>141</v>
      </c>
      <c r="I4978" s="20"/>
      <c r="J4978" s="20"/>
      <c r="K4978" s="20"/>
      <c r="L4978" s="20"/>
      <c r="M4978" s="20"/>
      <c r="N4978" s="20"/>
    </row>
    <row r="4979" spans="1:14" x14ac:dyDescent="0.35">
      <c r="A4979" s="214" t="s">
        <v>4050</v>
      </c>
      <c r="B4979" s="214">
        <v>139967</v>
      </c>
      <c r="C4979" s="133" t="s">
        <v>7248</v>
      </c>
      <c r="D4979" s="133" t="s">
        <v>5904</v>
      </c>
      <c r="E4979" s="133" t="s">
        <v>5912</v>
      </c>
      <c r="F4979" s="133" t="s">
        <v>5927</v>
      </c>
      <c r="G4979" s="133">
        <v>0</v>
      </c>
      <c r="H4979" s="133">
        <v>0</v>
      </c>
      <c r="I4979" s="20"/>
      <c r="J4979" s="20"/>
      <c r="K4979" s="20"/>
      <c r="L4979" s="20"/>
      <c r="M4979" s="20"/>
      <c r="N4979" s="20"/>
    </row>
    <row r="4980" spans="1:14" x14ac:dyDescent="0.35">
      <c r="A4980" s="214" t="s">
        <v>4050</v>
      </c>
      <c r="B4980" s="214">
        <v>140325</v>
      </c>
      <c r="C4980" s="133" t="s">
        <v>7249</v>
      </c>
      <c r="D4980" s="133" t="s">
        <v>5904</v>
      </c>
      <c r="E4980" s="133" t="s">
        <v>5912</v>
      </c>
      <c r="F4980" s="133" t="s">
        <v>5920</v>
      </c>
      <c r="G4980" s="133">
        <v>3</v>
      </c>
      <c r="H4980" s="133">
        <v>16</v>
      </c>
      <c r="I4980" s="20"/>
      <c r="J4980" s="20"/>
      <c r="K4980" s="20"/>
      <c r="L4980" s="20"/>
      <c r="M4980" s="20"/>
      <c r="N4980" s="20"/>
    </row>
    <row r="4981" spans="1:14" x14ac:dyDescent="0.35">
      <c r="A4981" s="214" t="s">
        <v>4050</v>
      </c>
      <c r="B4981" s="214">
        <v>140605</v>
      </c>
      <c r="C4981" s="133" t="s">
        <v>4057</v>
      </c>
      <c r="D4981" s="133" t="s">
        <v>5904</v>
      </c>
      <c r="E4981" s="133" t="s">
        <v>5907</v>
      </c>
      <c r="F4981" s="133" t="s">
        <v>5908</v>
      </c>
      <c r="G4981" s="133">
        <v>87</v>
      </c>
      <c r="H4981" s="133">
        <v>74</v>
      </c>
      <c r="I4981" s="20"/>
      <c r="J4981" s="20"/>
      <c r="K4981" s="20"/>
      <c r="L4981" s="20"/>
      <c r="M4981" s="20"/>
      <c r="N4981" s="20"/>
    </row>
    <row r="4982" spans="1:14" x14ac:dyDescent="0.35">
      <c r="A4982" s="214" t="s">
        <v>4050</v>
      </c>
      <c r="B4982" s="214">
        <v>140624</v>
      </c>
      <c r="C4982" s="133" t="s">
        <v>4058</v>
      </c>
      <c r="D4982" s="133" t="s">
        <v>5904</v>
      </c>
      <c r="E4982" s="133" t="s">
        <v>5902</v>
      </c>
      <c r="F4982" s="133" t="s">
        <v>5903</v>
      </c>
      <c r="G4982" s="133">
        <v>0</v>
      </c>
      <c r="H4982" s="133">
        <v>0</v>
      </c>
      <c r="I4982" s="20"/>
      <c r="J4982" s="20"/>
      <c r="K4982" s="20"/>
      <c r="L4982" s="20"/>
      <c r="M4982" s="20"/>
      <c r="N4982" s="20"/>
    </row>
    <row r="4983" spans="1:14" x14ac:dyDescent="0.35">
      <c r="A4983" s="214" t="s">
        <v>4050</v>
      </c>
      <c r="B4983" s="214">
        <v>140697</v>
      </c>
      <c r="C4983" s="133" t="s">
        <v>4059</v>
      </c>
      <c r="D4983" s="133" t="s">
        <v>5904</v>
      </c>
      <c r="E4983" s="133" t="s">
        <v>5907</v>
      </c>
      <c r="F4983" s="133" t="s">
        <v>5917</v>
      </c>
      <c r="G4983" s="133">
        <v>112</v>
      </c>
      <c r="H4983" s="133">
        <v>137</v>
      </c>
      <c r="I4983" s="20"/>
      <c r="J4983" s="20"/>
      <c r="K4983" s="20"/>
      <c r="L4983" s="20"/>
      <c r="M4983" s="20"/>
      <c r="N4983" s="20"/>
    </row>
    <row r="4984" spans="1:14" x14ac:dyDescent="0.35">
      <c r="A4984" s="214" t="s">
        <v>4050</v>
      </c>
      <c r="B4984" s="214">
        <v>141175</v>
      </c>
      <c r="C4984" s="133" t="s">
        <v>1037</v>
      </c>
      <c r="D4984" s="133" t="s">
        <v>5904</v>
      </c>
      <c r="E4984" s="133" t="s">
        <v>5907</v>
      </c>
      <c r="F4984" s="133" t="s">
        <v>5908</v>
      </c>
      <c r="G4984" s="133">
        <v>115</v>
      </c>
      <c r="H4984" s="133">
        <v>125</v>
      </c>
      <c r="I4984" s="20"/>
      <c r="J4984" s="20"/>
      <c r="K4984" s="20"/>
      <c r="L4984" s="20"/>
      <c r="M4984" s="20"/>
      <c r="N4984" s="20"/>
    </row>
    <row r="4985" spans="1:14" x14ac:dyDescent="0.35">
      <c r="A4985" s="214" t="s">
        <v>4050</v>
      </c>
      <c r="B4985" s="214">
        <v>141875</v>
      </c>
      <c r="C4985" s="133" t="s">
        <v>4060</v>
      </c>
      <c r="D4985" s="133" t="s">
        <v>5904</v>
      </c>
      <c r="E4985" s="133" t="s">
        <v>5907</v>
      </c>
      <c r="F4985" s="133" t="s">
        <v>5908</v>
      </c>
      <c r="G4985" s="133">
        <v>85</v>
      </c>
      <c r="H4985" s="133">
        <v>116</v>
      </c>
      <c r="I4985" s="20"/>
      <c r="J4985" s="20"/>
      <c r="K4985" s="20"/>
      <c r="L4985" s="20"/>
      <c r="M4985" s="20"/>
      <c r="N4985" s="20"/>
    </row>
    <row r="4986" spans="1:14" x14ac:dyDescent="0.35">
      <c r="A4986" s="214" t="s">
        <v>4050</v>
      </c>
      <c r="B4986" s="214">
        <v>143430</v>
      </c>
      <c r="C4986" s="133" t="s">
        <v>4061</v>
      </c>
      <c r="D4986" s="133" t="s">
        <v>5904</v>
      </c>
      <c r="E4986" s="133" t="s">
        <v>5907</v>
      </c>
      <c r="F4986" s="133" t="s">
        <v>5926</v>
      </c>
      <c r="G4986" s="133">
        <v>0</v>
      </c>
      <c r="H4986" s="133">
        <v>0</v>
      </c>
      <c r="I4986" s="20"/>
      <c r="J4986" s="20"/>
      <c r="K4986" s="20"/>
      <c r="L4986" s="20"/>
      <c r="M4986" s="20"/>
      <c r="N4986" s="20"/>
    </row>
    <row r="4987" spans="1:14" x14ac:dyDescent="0.35">
      <c r="A4987" s="214" t="s">
        <v>4050</v>
      </c>
      <c r="B4987" s="214">
        <v>143828</v>
      </c>
      <c r="C4987" s="133" t="s">
        <v>4062</v>
      </c>
      <c r="D4987" s="133" t="s">
        <v>5904</v>
      </c>
      <c r="E4987" s="133" t="s">
        <v>5912</v>
      </c>
      <c r="F4987" s="133" t="s">
        <v>5927</v>
      </c>
      <c r="G4987" s="133">
        <v>9</v>
      </c>
      <c r="H4987" s="133">
        <v>20</v>
      </c>
      <c r="I4987" s="20"/>
      <c r="J4987" s="20"/>
      <c r="K4987" s="20"/>
      <c r="L4987" s="20"/>
      <c r="M4987" s="20"/>
      <c r="N4987" s="20"/>
    </row>
    <row r="4988" spans="1:14" x14ac:dyDescent="0.35">
      <c r="A4988" s="214" t="s">
        <v>4050</v>
      </c>
      <c r="B4988" s="214">
        <v>144192</v>
      </c>
      <c r="C4988" s="133" t="s">
        <v>870</v>
      </c>
      <c r="D4988" s="133" t="s">
        <v>5904</v>
      </c>
      <c r="E4988" s="133" t="s">
        <v>5907</v>
      </c>
      <c r="F4988" s="133" t="s">
        <v>5917</v>
      </c>
      <c r="G4988" s="133">
        <v>91</v>
      </c>
      <c r="H4988" s="133">
        <v>101</v>
      </c>
      <c r="I4988" s="20"/>
      <c r="J4988" s="20"/>
      <c r="K4988" s="20"/>
      <c r="L4988" s="20"/>
      <c r="M4988" s="20"/>
      <c r="N4988" s="20"/>
    </row>
    <row r="4989" spans="1:14" x14ac:dyDescent="0.35">
      <c r="A4989" s="214" t="s">
        <v>4050</v>
      </c>
      <c r="B4989" s="214">
        <v>145372</v>
      </c>
      <c r="C4989" s="133" t="s">
        <v>6693</v>
      </c>
      <c r="D4989" s="133" t="s">
        <v>5904</v>
      </c>
      <c r="E4989" s="133" t="s">
        <v>5907</v>
      </c>
      <c r="F4989" s="133" t="s">
        <v>5917</v>
      </c>
      <c r="G4989" s="133">
        <v>66</v>
      </c>
      <c r="H4989" s="133">
        <v>59</v>
      </c>
      <c r="I4989" s="20"/>
      <c r="J4989" s="20"/>
      <c r="K4989" s="20"/>
      <c r="L4989" s="20"/>
      <c r="M4989" s="20"/>
      <c r="N4989" s="20"/>
    </row>
    <row r="4990" spans="1:14" x14ac:dyDescent="0.35">
      <c r="A4990" s="214" t="s">
        <v>4050</v>
      </c>
      <c r="B4990" s="214">
        <v>147720</v>
      </c>
      <c r="C4990" s="133" t="s">
        <v>732</v>
      </c>
      <c r="D4990" s="133" t="s">
        <v>5904</v>
      </c>
      <c r="E4990" s="133" t="s">
        <v>5912</v>
      </c>
      <c r="F4990" s="133" t="s">
        <v>5920</v>
      </c>
      <c r="G4990" s="133">
        <v>1</v>
      </c>
      <c r="H4990" s="133">
        <v>18</v>
      </c>
      <c r="I4990" s="20"/>
      <c r="J4990" s="20"/>
      <c r="K4990" s="20"/>
      <c r="L4990" s="20"/>
      <c r="M4990" s="20"/>
      <c r="N4990" s="20"/>
    </row>
    <row r="4991" spans="1:14" x14ac:dyDescent="0.35">
      <c r="A4991" s="214" t="s">
        <v>4063</v>
      </c>
      <c r="B4991" s="214">
        <v>110107</v>
      </c>
      <c r="C4991" s="133" t="s">
        <v>4064</v>
      </c>
      <c r="D4991" s="133" t="s">
        <v>5904</v>
      </c>
      <c r="E4991" s="133" t="s">
        <v>5907</v>
      </c>
      <c r="F4991" s="133" t="s">
        <v>5911</v>
      </c>
      <c r="G4991" s="133">
        <v>82</v>
      </c>
      <c r="H4991" s="133">
        <v>104</v>
      </c>
      <c r="I4991" s="20"/>
      <c r="J4991" s="20"/>
      <c r="K4991" s="20"/>
      <c r="L4991" s="20"/>
      <c r="M4991" s="20"/>
      <c r="N4991" s="20"/>
    </row>
    <row r="4992" spans="1:14" x14ac:dyDescent="0.35">
      <c r="A4992" s="214" t="s">
        <v>4063</v>
      </c>
      <c r="B4992" s="214">
        <v>110109</v>
      </c>
      <c r="C4992" s="133" t="s">
        <v>4065</v>
      </c>
      <c r="D4992" s="133" t="s">
        <v>5901</v>
      </c>
      <c r="E4992" s="133" t="s">
        <v>5902</v>
      </c>
      <c r="F4992" s="133" t="s">
        <v>5903</v>
      </c>
      <c r="G4992" s="133">
        <v>0</v>
      </c>
      <c r="H4992" s="133">
        <v>0</v>
      </c>
      <c r="I4992" s="20"/>
      <c r="J4992" s="20"/>
      <c r="K4992" s="20"/>
      <c r="L4992" s="20"/>
      <c r="M4992" s="20"/>
      <c r="N4992" s="20"/>
    </row>
    <row r="4993" spans="1:14" x14ac:dyDescent="0.35">
      <c r="A4993" s="214" t="s">
        <v>4063</v>
      </c>
      <c r="B4993" s="214">
        <v>110110</v>
      </c>
      <c r="C4993" s="133" t="s">
        <v>4066</v>
      </c>
      <c r="D4993" s="133" t="s">
        <v>5904</v>
      </c>
      <c r="E4993" s="133" t="s">
        <v>5902</v>
      </c>
      <c r="F4993" s="133" t="s">
        <v>5903</v>
      </c>
      <c r="G4993" s="133">
        <v>0</v>
      </c>
      <c r="H4993" s="133">
        <v>0</v>
      </c>
      <c r="I4993" s="20"/>
      <c r="J4993" s="20"/>
      <c r="K4993" s="20"/>
      <c r="L4993" s="20"/>
      <c r="M4993" s="20"/>
      <c r="N4993" s="20"/>
    </row>
    <row r="4994" spans="1:14" x14ac:dyDescent="0.35">
      <c r="A4994" s="214" t="s">
        <v>4063</v>
      </c>
      <c r="B4994" s="214">
        <v>110111</v>
      </c>
      <c r="C4994" s="133" t="s">
        <v>1052</v>
      </c>
      <c r="D4994" s="133" t="s">
        <v>5904</v>
      </c>
      <c r="E4994" s="133" t="s">
        <v>5902</v>
      </c>
      <c r="F4994" s="133" t="s">
        <v>5903</v>
      </c>
      <c r="G4994" s="133">
        <v>0</v>
      </c>
      <c r="H4994" s="133">
        <v>0</v>
      </c>
      <c r="I4994" s="20"/>
      <c r="J4994" s="20"/>
      <c r="K4994" s="20"/>
      <c r="L4994" s="20"/>
      <c r="M4994" s="20"/>
      <c r="N4994" s="20"/>
    </row>
    <row r="4995" spans="1:14" x14ac:dyDescent="0.35">
      <c r="A4995" s="214" t="s">
        <v>4063</v>
      </c>
      <c r="B4995" s="214">
        <v>110112</v>
      </c>
      <c r="C4995" s="133" t="s">
        <v>4067</v>
      </c>
      <c r="D4995" s="133" t="s">
        <v>5904</v>
      </c>
      <c r="E4995" s="133" t="s">
        <v>5902</v>
      </c>
      <c r="F4995" s="133" t="s">
        <v>5903</v>
      </c>
      <c r="G4995" s="133">
        <v>0</v>
      </c>
      <c r="H4995" s="133">
        <v>0</v>
      </c>
      <c r="I4995" s="20"/>
      <c r="J4995" s="20"/>
      <c r="K4995" s="20"/>
      <c r="L4995" s="20"/>
      <c r="M4995" s="20"/>
      <c r="N4995" s="20"/>
    </row>
    <row r="4996" spans="1:14" x14ac:dyDescent="0.35">
      <c r="A4996" s="214" t="s">
        <v>4063</v>
      </c>
      <c r="B4996" s="214">
        <v>110114</v>
      </c>
      <c r="C4996" s="133" t="s">
        <v>4068</v>
      </c>
      <c r="D4996" s="133" t="s">
        <v>5904</v>
      </c>
      <c r="E4996" s="133" t="s">
        <v>5902</v>
      </c>
      <c r="F4996" s="133" t="s">
        <v>5903</v>
      </c>
      <c r="G4996" s="133">
        <v>0</v>
      </c>
      <c r="H4996" s="133">
        <v>0</v>
      </c>
      <c r="I4996" s="20"/>
      <c r="J4996" s="20"/>
      <c r="K4996" s="20"/>
      <c r="L4996" s="20"/>
      <c r="M4996" s="20"/>
      <c r="N4996" s="20"/>
    </row>
    <row r="4997" spans="1:14" x14ac:dyDescent="0.35">
      <c r="A4997" s="214" t="s">
        <v>4063</v>
      </c>
      <c r="B4997" s="214">
        <v>110165</v>
      </c>
      <c r="C4997" s="133" t="s">
        <v>4069</v>
      </c>
      <c r="D4997" s="133" t="s">
        <v>5901</v>
      </c>
      <c r="E4997" s="133" t="s">
        <v>5902</v>
      </c>
      <c r="F4997" s="133" t="s">
        <v>5903</v>
      </c>
      <c r="G4997" s="133">
        <v>0</v>
      </c>
      <c r="H4997" s="133">
        <v>0</v>
      </c>
      <c r="I4997" s="20"/>
      <c r="J4997" s="20"/>
      <c r="K4997" s="20"/>
      <c r="L4997" s="20"/>
      <c r="M4997" s="20"/>
      <c r="N4997" s="20"/>
    </row>
    <row r="4998" spans="1:14" x14ac:dyDescent="0.35">
      <c r="A4998" s="214" t="s">
        <v>4063</v>
      </c>
      <c r="B4998" s="214">
        <v>110177</v>
      </c>
      <c r="C4998" s="133" t="s">
        <v>4070</v>
      </c>
      <c r="D4998" s="133" t="s">
        <v>5904</v>
      </c>
      <c r="E4998" s="133" t="s">
        <v>5902</v>
      </c>
      <c r="F4998" s="133" t="s">
        <v>5903</v>
      </c>
      <c r="G4998" s="133">
        <v>0</v>
      </c>
      <c r="H4998" s="133">
        <v>0</v>
      </c>
      <c r="I4998" s="20"/>
      <c r="J4998" s="20"/>
      <c r="K4998" s="20"/>
      <c r="L4998" s="20"/>
      <c r="M4998" s="20"/>
      <c r="N4998" s="20"/>
    </row>
    <row r="4999" spans="1:14" x14ac:dyDescent="0.35">
      <c r="A4999" s="214" t="s">
        <v>4063</v>
      </c>
      <c r="B4999" s="214">
        <v>110193</v>
      </c>
      <c r="C4999" s="133" t="s">
        <v>4071</v>
      </c>
      <c r="D4999" s="133" t="s">
        <v>5904</v>
      </c>
      <c r="E4999" s="133" t="s">
        <v>5912</v>
      </c>
      <c r="F4999" s="133" t="s">
        <v>5915</v>
      </c>
      <c r="G4999" s="133">
        <v>0</v>
      </c>
      <c r="H4999" s="133">
        <v>0</v>
      </c>
      <c r="I4999" s="20"/>
      <c r="J4999" s="20"/>
      <c r="K4999" s="20"/>
      <c r="L4999" s="20"/>
      <c r="M4999" s="20"/>
      <c r="N4999" s="20"/>
    </row>
    <row r="5000" spans="1:14" x14ac:dyDescent="0.35">
      <c r="A5000" s="214" t="s">
        <v>4063</v>
      </c>
      <c r="B5000" s="214">
        <v>130247</v>
      </c>
      <c r="C5000" s="133" t="s">
        <v>4072</v>
      </c>
      <c r="D5000" s="133" t="s">
        <v>5904</v>
      </c>
      <c r="E5000" s="133" t="s">
        <v>5907</v>
      </c>
      <c r="F5000" s="133" t="s">
        <v>5908</v>
      </c>
      <c r="G5000" s="133">
        <v>42</v>
      </c>
      <c r="H5000" s="133">
        <v>64</v>
      </c>
      <c r="I5000" s="20"/>
      <c r="J5000" s="20"/>
      <c r="K5000" s="20"/>
      <c r="L5000" s="20"/>
      <c r="M5000" s="20"/>
      <c r="N5000" s="20"/>
    </row>
    <row r="5001" spans="1:14" x14ac:dyDescent="0.35">
      <c r="A5001" s="214" t="s">
        <v>4063</v>
      </c>
      <c r="B5001" s="214">
        <v>134467</v>
      </c>
      <c r="C5001" s="133" t="s">
        <v>7250</v>
      </c>
      <c r="D5001" s="133" t="s">
        <v>5904</v>
      </c>
      <c r="E5001" s="133" t="s">
        <v>5902</v>
      </c>
      <c r="F5001" s="133" t="s">
        <v>5903</v>
      </c>
      <c r="G5001" s="133">
        <v>0</v>
      </c>
      <c r="H5001" s="133">
        <v>0</v>
      </c>
      <c r="I5001" s="20"/>
      <c r="J5001" s="20"/>
      <c r="K5001" s="20"/>
      <c r="L5001" s="20"/>
      <c r="M5001" s="20"/>
      <c r="N5001" s="20"/>
    </row>
    <row r="5002" spans="1:14" x14ac:dyDescent="0.35">
      <c r="A5002" s="214" t="s">
        <v>4063</v>
      </c>
      <c r="B5002" s="214">
        <v>135995</v>
      </c>
      <c r="C5002" s="133" t="s">
        <v>6694</v>
      </c>
      <c r="D5002" s="133" t="s">
        <v>5904</v>
      </c>
      <c r="E5002" s="133" t="s">
        <v>5902</v>
      </c>
      <c r="F5002" s="133" t="s">
        <v>5903</v>
      </c>
      <c r="G5002" s="133">
        <v>0</v>
      </c>
      <c r="H5002" s="133">
        <v>0</v>
      </c>
      <c r="I5002" s="20"/>
      <c r="J5002" s="20"/>
      <c r="K5002" s="20"/>
      <c r="L5002" s="20"/>
      <c r="M5002" s="20"/>
      <c r="N5002" s="20"/>
    </row>
    <row r="5003" spans="1:14" x14ac:dyDescent="0.35">
      <c r="A5003" s="214" t="s">
        <v>4063</v>
      </c>
      <c r="B5003" s="214">
        <v>136307</v>
      </c>
      <c r="C5003" s="133" t="s">
        <v>4074</v>
      </c>
      <c r="D5003" s="133" t="s">
        <v>5904</v>
      </c>
      <c r="E5003" s="133" t="s">
        <v>5907</v>
      </c>
      <c r="F5003" s="133" t="s">
        <v>5917</v>
      </c>
      <c r="G5003" s="133">
        <v>103</v>
      </c>
      <c r="H5003" s="133">
        <v>145</v>
      </c>
      <c r="I5003" s="20"/>
      <c r="J5003" s="20"/>
      <c r="K5003" s="20"/>
      <c r="L5003" s="20"/>
      <c r="M5003" s="20"/>
      <c r="N5003" s="20"/>
    </row>
    <row r="5004" spans="1:14" x14ac:dyDescent="0.35">
      <c r="A5004" s="214" t="s">
        <v>4063</v>
      </c>
      <c r="B5004" s="214">
        <v>136448</v>
      </c>
      <c r="C5004" s="133" t="s">
        <v>4075</v>
      </c>
      <c r="D5004" s="133" t="s">
        <v>5901</v>
      </c>
      <c r="E5004" s="133" t="s">
        <v>5907</v>
      </c>
      <c r="F5004" s="133" t="s">
        <v>5917</v>
      </c>
      <c r="G5004" s="133">
        <v>128</v>
      </c>
      <c r="H5004" s="133">
        <v>0</v>
      </c>
      <c r="I5004" s="20"/>
      <c r="J5004" s="20"/>
      <c r="K5004" s="20"/>
      <c r="L5004" s="20"/>
      <c r="M5004" s="20"/>
      <c r="N5004" s="20"/>
    </row>
    <row r="5005" spans="1:14" x14ac:dyDescent="0.35">
      <c r="A5005" s="214" t="s">
        <v>4063</v>
      </c>
      <c r="B5005" s="214">
        <v>136449</v>
      </c>
      <c r="C5005" s="133" t="s">
        <v>4076</v>
      </c>
      <c r="D5005" s="133" t="s">
        <v>5905</v>
      </c>
      <c r="E5005" s="133" t="s">
        <v>5907</v>
      </c>
      <c r="F5005" s="133" t="s">
        <v>5917</v>
      </c>
      <c r="G5005" s="133">
        <v>0</v>
      </c>
      <c r="H5005" s="133">
        <v>149</v>
      </c>
      <c r="I5005" s="20"/>
      <c r="J5005" s="20"/>
      <c r="K5005" s="20"/>
      <c r="L5005" s="20"/>
      <c r="M5005" s="20"/>
      <c r="N5005" s="20"/>
    </row>
    <row r="5006" spans="1:14" x14ac:dyDescent="0.35">
      <c r="A5006" s="214" t="s">
        <v>4063</v>
      </c>
      <c r="B5006" s="214">
        <v>136876</v>
      </c>
      <c r="C5006" s="133" t="s">
        <v>2026</v>
      </c>
      <c r="D5006" s="133" t="s">
        <v>5904</v>
      </c>
      <c r="E5006" s="133" t="s">
        <v>5907</v>
      </c>
      <c r="F5006" s="133" t="s">
        <v>5917</v>
      </c>
      <c r="G5006" s="133">
        <v>75</v>
      </c>
      <c r="H5006" s="133">
        <v>105</v>
      </c>
      <c r="I5006" s="20"/>
      <c r="J5006" s="20"/>
      <c r="K5006" s="20"/>
      <c r="L5006" s="20"/>
      <c r="M5006" s="20"/>
      <c r="N5006" s="20"/>
    </row>
    <row r="5007" spans="1:14" x14ac:dyDescent="0.35">
      <c r="A5007" s="214" t="s">
        <v>4063</v>
      </c>
      <c r="B5007" s="214">
        <v>137435</v>
      </c>
      <c r="C5007" s="133" t="s">
        <v>4077</v>
      </c>
      <c r="D5007" s="133" t="s">
        <v>5904</v>
      </c>
      <c r="E5007" s="133" t="s">
        <v>5912</v>
      </c>
      <c r="F5007" s="133" t="s">
        <v>5920</v>
      </c>
      <c r="G5007" s="133">
        <v>2</v>
      </c>
      <c r="H5007" s="133">
        <v>15</v>
      </c>
      <c r="I5007" s="20"/>
      <c r="J5007" s="20"/>
      <c r="K5007" s="20"/>
      <c r="L5007" s="20"/>
      <c r="M5007" s="20"/>
      <c r="N5007" s="20"/>
    </row>
    <row r="5008" spans="1:14" x14ac:dyDescent="0.35">
      <c r="A5008" s="214" t="s">
        <v>4063</v>
      </c>
      <c r="B5008" s="214">
        <v>137999</v>
      </c>
      <c r="C5008" s="133" t="s">
        <v>4078</v>
      </c>
      <c r="D5008" s="133" t="s">
        <v>5904</v>
      </c>
      <c r="E5008" s="133" t="s">
        <v>5902</v>
      </c>
      <c r="F5008" s="133" t="s">
        <v>5903</v>
      </c>
      <c r="G5008" s="133">
        <v>0</v>
      </c>
      <c r="H5008" s="133">
        <v>0</v>
      </c>
      <c r="I5008" s="20"/>
      <c r="J5008" s="20"/>
      <c r="K5008" s="20"/>
      <c r="L5008" s="20"/>
      <c r="M5008" s="20"/>
      <c r="N5008" s="20"/>
    </row>
    <row r="5009" spans="1:14" x14ac:dyDescent="0.35">
      <c r="A5009" s="214" t="s">
        <v>4063</v>
      </c>
      <c r="B5009" s="214">
        <v>138968</v>
      </c>
      <c r="C5009" s="133" t="s">
        <v>4079</v>
      </c>
      <c r="D5009" s="133" t="s">
        <v>5904</v>
      </c>
      <c r="E5009" s="133" t="s">
        <v>5902</v>
      </c>
      <c r="F5009" s="133" t="s">
        <v>5903</v>
      </c>
      <c r="G5009" s="133">
        <v>0</v>
      </c>
      <c r="H5009" s="133">
        <v>0</v>
      </c>
      <c r="I5009" s="20"/>
      <c r="J5009" s="20"/>
      <c r="K5009" s="20"/>
      <c r="L5009" s="20"/>
      <c r="M5009" s="20"/>
      <c r="N5009" s="20"/>
    </row>
    <row r="5010" spans="1:14" x14ac:dyDescent="0.35">
      <c r="A5010" s="214" t="s">
        <v>4063</v>
      </c>
      <c r="B5010" s="214">
        <v>139268</v>
      </c>
      <c r="C5010" s="133" t="s">
        <v>4080</v>
      </c>
      <c r="D5010" s="133" t="s">
        <v>5904</v>
      </c>
      <c r="E5010" s="133" t="s">
        <v>5907</v>
      </c>
      <c r="F5010" s="133" t="s">
        <v>5926</v>
      </c>
      <c r="G5010" s="133">
        <v>0</v>
      </c>
      <c r="H5010" s="133">
        <v>0</v>
      </c>
      <c r="I5010" s="20"/>
      <c r="J5010" s="20"/>
      <c r="K5010" s="20"/>
      <c r="L5010" s="20"/>
      <c r="M5010" s="20"/>
      <c r="N5010" s="20"/>
    </row>
    <row r="5011" spans="1:14" x14ac:dyDescent="0.35">
      <c r="A5011" s="214" t="s">
        <v>4063</v>
      </c>
      <c r="B5011" s="214">
        <v>139728</v>
      </c>
      <c r="C5011" s="133" t="s">
        <v>4081</v>
      </c>
      <c r="D5011" s="133" t="s">
        <v>5904</v>
      </c>
      <c r="E5011" s="133" t="s">
        <v>5912</v>
      </c>
      <c r="F5011" s="133" t="s">
        <v>5925</v>
      </c>
      <c r="G5011" s="133">
        <v>0</v>
      </c>
      <c r="H5011" s="133">
        <v>6</v>
      </c>
      <c r="I5011" s="20"/>
      <c r="J5011" s="20"/>
      <c r="K5011" s="20"/>
      <c r="L5011" s="20"/>
      <c r="M5011" s="20"/>
      <c r="N5011" s="20"/>
    </row>
    <row r="5012" spans="1:14" x14ac:dyDescent="0.35">
      <c r="A5012" s="214" t="s">
        <v>4063</v>
      </c>
      <c r="B5012" s="214">
        <v>141886</v>
      </c>
      <c r="C5012" s="133" t="s">
        <v>4082</v>
      </c>
      <c r="D5012" s="133" t="s">
        <v>5904</v>
      </c>
      <c r="E5012" s="133" t="s">
        <v>5907</v>
      </c>
      <c r="F5012" s="133" t="s">
        <v>5916</v>
      </c>
      <c r="G5012" s="133">
        <v>80</v>
      </c>
      <c r="H5012" s="133">
        <v>100</v>
      </c>
      <c r="I5012" s="20"/>
      <c r="J5012" s="20"/>
      <c r="K5012" s="20"/>
      <c r="L5012" s="20"/>
      <c r="M5012" s="20"/>
      <c r="N5012" s="20"/>
    </row>
    <row r="5013" spans="1:14" x14ac:dyDescent="0.35">
      <c r="A5013" s="214" t="s">
        <v>4063</v>
      </c>
      <c r="B5013" s="214">
        <v>142121</v>
      </c>
      <c r="C5013" s="133" t="s">
        <v>4083</v>
      </c>
      <c r="D5013" s="133" t="s">
        <v>5904</v>
      </c>
      <c r="E5013" s="133" t="s">
        <v>5907</v>
      </c>
      <c r="F5013" s="133" t="s">
        <v>5916</v>
      </c>
      <c r="G5013" s="133">
        <v>71</v>
      </c>
      <c r="H5013" s="133">
        <v>96</v>
      </c>
      <c r="I5013" s="20"/>
      <c r="J5013" s="20"/>
      <c r="K5013" s="20"/>
      <c r="L5013" s="20"/>
      <c r="M5013" s="20"/>
      <c r="N5013" s="20"/>
    </row>
    <row r="5014" spans="1:14" x14ac:dyDescent="0.35">
      <c r="A5014" s="214" t="s">
        <v>4063</v>
      </c>
      <c r="B5014" s="214">
        <v>144610</v>
      </c>
      <c r="C5014" s="133" t="s">
        <v>4084</v>
      </c>
      <c r="D5014" s="133" t="s">
        <v>5901</v>
      </c>
      <c r="E5014" s="133" t="s">
        <v>5907</v>
      </c>
      <c r="F5014" s="133" t="s">
        <v>5908</v>
      </c>
      <c r="G5014" s="133">
        <v>158</v>
      </c>
      <c r="H5014" s="133">
        <v>0</v>
      </c>
      <c r="I5014" s="20"/>
      <c r="J5014" s="20"/>
      <c r="K5014" s="20"/>
      <c r="L5014" s="20"/>
      <c r="M5014" s="20"/>
      <c r="N5014" s="20"/>
    </row>
    <row r="5015" spans="1:14" x14ac:dyDescent="0.35">
      <c r="A5015" s="214" t="s">
        <v>4063</v>
      </c>
      <c r="B5015" s="214">
        <v>147675</v>
      </c>
      <c r="C5015" s="133" t="s">
        <v>212</v>
      </c>
      <c r="D5015" s="133" t="s">
        <v>5904</v>
      </c>
      <c r="E5015" s="133" t="s">
        <v>5912</v>
      </c>
      <c r="F5015" s="133" t="s">
        <v>5927</v>
      </c>
      <c r="G5015" s="133">
        <v>0</v>
      </c>
      <c r="H5015" s="133">
        <v>6</v>
      </c>
      <c r="I5015" s="20"/>
      <c r="J5015" s="20"/>
      <c r="K5015" s="20"/>
      <c r="L5015" s="20"/>
      <c r="M5015" s="20"/>
      <c r="N5015" s="20"/>
    </row>
    <row r="5016" spans="1:14" x14ac:dyDescent="0.35">
      <c r="A5016" s="214" t="s">
        <v>4063</v>
      </c>
      <c r="B5016" s="214">
        <v>147719</v>
      </c>
      <c r="C5016" s="133" t="s">
        <v>4073</v>
      </c>
      <c r="D5016" s="133" t="s">
        <v>5904</v>
      </c>
      <c r="E5016" s="133" t="s">
        <v>5906</v>
      </c>
      <c r="F5016" s="133" t="s">
        <v>5921</v>
      </c>
      <c r="G5016" s="133">
        <v>0</v>
      </c>
      <c r="H5016" s="133">
        <v>0</v>
      </c>
      <c r="I5016" s="20"/>
      <c r="J5016" s="20"/>
      <c r="K5016" s="20"/>
      <c r="L5016" s="20"/>
      <c r="M5016" s="20"/>
      <c r="N5016" s="20"/>
    </row>
    <row r="5017" spans="1:14" x14ac:dyDescent="0.35">
      <c r="A5017" s="214" t="s">
        <v>4085</v>
      </c>
      <c r="B5017" s="214">
        <v>102794</v>
      </c>
      <c r="C5017" s="133" t="s">
        <v>4086</v>
      </c>
      <c r="D5017" s="133" t="s">
        <v>5904</v>
      </c>
      <c r="E5017" s="133" t="s">
        <v>5906</v>
      </c>
      <c r="F5017" s="133" t="s">
        <v>5906</v>
      </c>
      <c r="G5017" s="133">
        <v>0</v>
      </c>
      <c r="H5017" s="133">
        <v>0</v>
      </c>
      <c r="I5017" s="20"/>
      <c r="J5017" s="20"/>
      <c r="K5017" s="20"/>
      <c r="L5017" s="20"/>
      <c r="M5017" s="20"/>
      <c r="N5017" s="20"/>
    </row>
    <row r="5018" spans="1:14" x14ac:dyDescent="0.35">
      <c r="A5018" s="214" t="s">
        <v>4085</v>
      </c>
      <c r="B5018" s="214">
        <v>102849</v>
      </c>
      <c r="C5018" s="133" t="s">
        <v>4087</v>
      </c>
      <c r="D5018" s="133" t="s">
        <v>5904</v>
      </c>
      <c r="E5018" s="133" t="s">
        <v>5907</v>
      </c>
      <c r="F5018" s="133" t="s">
        <v>5910</v>
      </c>
      <c r="G5018" s="133">
        <v>58</v>
      </c>
      <c r="H5018" s="133">
        <v>66</v>
      </c>
      <c r="I5018" s="20"/>
      <c r="J5018" s="20"/>
      <c r="K5018" s="20"/>
      <c r="L5018" s="20"/>
      <c r="M5018" s="20"/>
      <c r="N5018" s="20"/>
    </row>
    <row r="5019" spans="1:14" x14ac:dyDescent="0.35">
      <c r="A5019" s="214" t="s">
        <v>4085</v>
      </c>
      <c r="B5019" s="214">
        <v>102850</v>
      </c>
      <c r="C5019" s="133" t="s">
        <v>4088</v>
      </c>
      <c r="D5019" s="133" t="s">
        <v>5905</v>
      </c>
      <c r="E5019" s="133" t="s">
        <v>5907</v>
      </c>
      <c r="F5019" s="133" t="s">
        <v>5910</v>
      </c>
      <c r="G5019" s="133">
        <v>0</v>
      </c>
      <c r="H5019" s="133">
        <v>180</v>
      </c>
      <c r="I5019" s="20"/>
      <c r="J5019" s="20"/>
      <c r="K5019" s="20"/>
      <c r="L5019" s="20"/>
      <c r="M5019" s="20"/>
      <c r="N5019" s="20"/>
    </row>
    <row r="5020" spans="1:14" x14ac:dyDescent="0.35">
      <c r="A5020" s="214" t="s">
        <v>4085</v>
      </c>
      <c r="B5020" s="214">
        <v>102851</v>
      </c>
      <c r="C5020" s="133" t="s">
        <v>4089</v>
      </c>
      <c r="D5020" s="133" t="s">
        <v>5904</v>
      </c>
      <c r="E5020" s="133" t="s">
        <v>5907</v>
      </c>
      <c r="F5020" s="133" t="s">
        <v>5910</v>
      </c>
      <c r="G5020" s="133">
        <v>111</v>
      </c>
      <c r="H5020" s="133">
        <v>130</v>
      </c>
      <c r="I5020" s="20"/>
      <c r="J5020" s="20"/>
      <c r="K5020" s="20"/>
      <c r="L5020" s="20"/>
      <c r="M5020" s="20"/>
      <c r="N5020" s="20"/>
    </row>
    <row r="5021" spans="1:14" x14ac:dyDescent="0.35">
      <c r="A5021" s="214" t="s">
        <v>4085</v>
      </c>
      <c r="B5021" s="214">
        <v>102852</v>
      </c>
      <c r="C5021" s="133" t="s">
        <v>4090</v>
      </c>
      <c r="D5021" s="133" t="s">
        <v>5901</v>
      </c>
      <c r="E5021" s="133" t="s">
        <v>5907</v>
      </c>
      <c r="F5021" s="133" t="s">
        <v>5910</v>
      </c>
      <c r="G5021" s="133">
        <v>179</v>
      </c>
      <c r="H5021" s="133">
        <v>0</v>
      </c>
      <c r="I5021" s="20"/>
      <c r="J5021" s="20"/>
      <c r="K5021" s="20"/>
      <c r="L5021" s="20"/>
      <c r="M5021" s="20"/>
      <c r="N5021" s="20"/>
    </row>
    <row r="5022" spans="1:14" x14ac:dyDescent="0.35">
      <c r="A5022" s="214" t="s">
        <v>4085</v>
      </c>
      <c r="B5022" s="214">
        <v>102854</v>
      </c>
      <c r="C5022" s="133" t="s">
        <v>4091</v>
      </c>
      <c r="D5022" s="133" t="s">
        <v>5904</v>
      </c>
      <c r="E5022" s="133" t="s">
        <v>5907</v>
      </c>
      <c r="F5022" s="133" t="s">
        <v>5910</v>
      </c>
      <c r="G5022" s="133">
        <v>151</v>
      </c>
      <c r="H5022" s="133">
        <v>146</v>
      </c>
      <c r="I5022" s="20"/>
      <c r="J5022" s="20"/>
      <c r="K5022" s="20"/>
      <c r="L5022" s="20"/>
      <c r="M5022" s="20"/>
      <c r="N5022" s="20"/>
    </row>
    <row r="5023" spans="1:14" x14ac:dyDescent="0.35">
      <c r="A5023" s="214" t="s">
        <v>4085</v>
      </c>
      <c r="B5023" s="214">
        <v>102856</v>
      </c>
      <c r="C5023" s="133" t="s">
        <v>4092</v>
      </c>
      <c r="D5023" s="133" t="s">
        <v>5904</v>
      </c>
      <c r="E5023" s="133" t="s">
        <v>5907</v>
      </c>
      <c r="F5023" s="133" t="s">
        <v>5910</v>
      </c>
      <c r="G5023" s="133">
        <v>74</v>
      </c>
      <c r="H5023" s="133">
        <v>113</v>
      </c>
      <c r="I5023" s="20"/>
      <c r="J5023" s="20"/>
      <c r="K5023" s="20"/>
      <c r="L5023" s="20"/>
      <c r="M5023" s="20"/>
      <c r="N5023" s="20"/>
    </row>
    <row r="5024" spans="1:14" x14ac:dyDescent="0.35">
      <c r="A5024" s="214" t="s">
        <v>4085</v>
      </c>
      <c r="B5024" s="214">
        <v>102857</v>
      </c>
      <c r="C5024" s="133" t="s">
        <v>4093</v>
      </c>
      <c r="D5024" s="133" t="s">
        <v>5904</v>
      </c>
      <c r="E5024" s="133" t="s">
        <v>5907</v>
      </c>
      <c r="F5024" s="133" t="s">
        <v>5910</v>
      </c>
      <c r="G5024" s="133">
        <v>69</v>
      </c>
      <c r="H5024" s="133">
        <v>115</v>
      </c>
      <c r="I5024" s="20"/>
      <c r="J5024" s="20"/>
      <c r="K5024" s="20"/>
      <c r="L5024" s="20"/>
      <c r="M5024" s="20"/>
      <c r="N5024" s="20"/>
    </row>
    <row r="5025" spans="1:14" x14ac:dyDescent="0.35">
      <c r="A5025" s="214" t="s">
        <v>4085</v>
      </c>
      <c r="B5025" s="214">
        <v>102858</v>
      </c>
      <c r="C5025" s="133" t="s">
        <v>224</v>
      </c>
      <c r="D5025" s="133" t="s">
        <v>5904</v>
      </c>
      <c r="E5025" s="133" t="s">
        <v>5907</v>
      </c>
      <c r="F5025" s="133" t="s">
        <v>5924</v>
      </c>
      <c r="G5025" s="133">
        <v>145</v>
      </c>
      <c r="H5025" s="133">
        <v>148</v>
      </c>
      <c r="I5025" s="20"/>
      <c r="J5025" s="20"/>
      <c r="K5025" s="20"/>
      <c r="L5025" s="20"/>
      <c r="M5025" s="20"/>
      <c r="N5025" s="20"/>
    </row>
    <row r="5026" spans="1:14" x14ac:dyDescent="0.35">
      <c r="A5026" s="214" t="s">
        <v>4085</v>
      </c>
      <c r="B5026" s="214">
        <v>102860</v>
      </c>
      <c r="C5026" s="133" t="s">
        <v>4094</v>
      </c>
      <c r="D5026" s="133" t="s">
        <v>5904</v>
      </c>
      <c r="E5026" s="133" t="s">
        <v>5907</v>
      </c>
      <c r="F5026" s="133" t="s">
        <v>5911</v>
      </c>
      <c r="G5026" s="133">
        <v>117</v>
      </c>
      <c r="H5026" s="133">
        <v>123</v>
      </c>
      <c r="I5026" s="20"/>
      <c r="J5026" s="20"/>
      <c r="K5026" s="20"/>
      <c r="L5026" s="20"/>
      <c r="M5026" s="20"/>
      <c r="N5026" s="20"/>
    </row>
    <row r="5027" spans="1:14" x14ac:dyDescent="0.35">
      <c r="A5027" s="214" t="s">
        <v>4085</v>
      </c>
      <c r="B5027" s="214">
        <v>102861</v>
      </c>
      <c r="C5027" s="133" t="s">
        <v>4095</v>
      </c>
      <c r="D5027" s="133" t="s">
        <v>5904</v>
      </c>
      <c r="E5027" s="133" t="s">
        <v>5907</v>
      </c>
      <c r="F5027" s="133" t="s">
        <v>5911</v>
      </c>
      <c r="G5027" s="133">
        <v>93</v>
      </c>
      <c r="H5027" s="133">
        <v>84</v>
      </c>
      <c r="I5027" s="20"/>
      <c r="J5027" s="20"/>
      <c r="K5027" s="20"/>
      <c r="L5027" s="20"/>
      <c r="M5027" s="20"/>
      <c r="N5027" s="20"/>
    </row>
    <row r="5028" spans="1:14" x14ac:dyDescent="0.35">
      <c r="A5028" s="214" t="s">
        <v>4085</v>
      </c>
      <c r="B5028" s="214">
        <v>102864</v>
      </c>
      <c r="C5028" s="133" t="s">
        <v>4096</v>
      </c>
      <c r="D5028" s="133" t="s">
        <v>5904</v>
      </c>
      <c r="E5028" s="133" t="s">
        <v>5902</v>
      </c>
      <c r="F5028" s="133" t="s">
        <v>5903</v>
      </c>
      <c r="G5028" s="133">
        <v>0</v>
      </c>
      <c r="H5028" s="133">
        <v>0</v>
      </c>
      <c r="I5028" s="20"/>
      <c r="J5028" s="20"/>
      <c r="K5028" s="20"/>
      <c r="L5028" s="20"/>
      <c r="M5028" s="20"/>
      <c r="N5028" s="20"/>
    </row>
    <row r="5029" spans="1:14" x14ac:dyDescent="0.35">
      <c r="A5029" s="214" t="s">
        <v>4085</v>
      </c>
      <c r="B5029" s="214">
        <v>102866</v>
      </c>
      <c r="C5029" s="133" t="s">
        <v>4097</v>
      </c>
      <c r="D5029" s="133" t="s">
        <v>5904</v>
      </c>
      <c r="E5029" s="133" t="s">
        <v>5902</v>
      </c>
      <c r="F5029" s="133" t="s">
        <v>5903</v>
      </c>
      <c r="G5029" s="133">
        <v>0</v>
      </c>
      <c r="H5029" s="133">
        <v>0</v>
      </c>
      <c r="I5029" s="20"/>
      <c r="J5029" s="20"/>
      <c r="K5029" s="20"/>
      <c r="L5029" s="20"/>
      <c r="M5029" s="20"/>
      <c r="N5029" s="20"/>
    </row>
    <row r="5030" spans="1:14" x14ac:dyDescent="0.35">
      <c r="A5030" s="214" t="s">
        <v>4085</v>
      </c>
      <c r="B5030" s="214">
        <v>102867</v>
      </c>
      <c r="C5030" s="133" t="s">
        <v>4098</v>
      </c>
      <c r="D5030" s="133" t="s">
        <v>5904</v>
      </c>
      <c r="E5030" s="133" t="s">
        <v>5902</v>
      </c>
      <c r="F5030" s="133" t="s">
        <v>5903</v>
      </c>
      <c r="G5030" s="133">
        <v>0</v>
      </c>
      <c r="H5030" s="133">
        <v>0</v>
      </c>
      <c r="I5030" s="20"/>
      <c r="J5030" s="20"/>
      <c r="K5030" s="20"/>
      <c r="L5030" s="20"/>
      <c r="M5030" s="20"/>
      <c r="N5030" s="20"/>
    </row>
    <row r="5031" spans="1:14" x14ac:dyDescent="0.35">
      <c r="A5031" s="214" t="s">
        <v>4085</v>
      </c>
      <c r="B5031" s="214">
        <v>102869</v>
      </c>
      <c r="C5031" s="133" t="s">
        <v>4099</v>
      </c>
      <c r="D5031" s="133" t="s">
        <v>5904</v>
      </c>
      <c r="E5031" s="133" t="s">
        <v>5902</v>
      </c>
      <c r="F5031" s="133" t="s">
        <v>5903</v>
      </c>
      <c r="G5031" s="133">
        <v>0</v>
      </c>
      <c r="H5031" s="133">
        <v>0</v>
      </c>
      <c r="I5031" s="20"/>
      <c r="J5031" s="20"/>
      <c r="K5031" s="20"/>
      <c r="L5031" s="20"/>
      <c r="M5031" s="20"/>
      <c r="N5031" s="20"/>
    </row>
    <row r="5032" spans="1:14" x14ac:dyDescent="0.35">
      <c r="A5032" s="214" t="s">
        <v>4085</v>
      </c>
      <c r="B5032" s="214">
        <v>102871</v>
      </c>
      <c r="C5032" s="133" t="s">
        <v>7251</v>
      </c>
      <c r="D5032" s="133" t="s">
        <v>5904</v>
      </c>
      <c r="E5032" s="133" t="s">
        <v>5902</v>
      </c>
      <c r="F5032" s="133" t="s">
        <v>5903</v>
      </c>
      <c r="G5032" s="133">
        <v>0</v>
      </c>
      <c r="H5032" s="133">
        <v>0</v>
      </c>
      <c r="I5032" s="20"/>
      <c r="J5032" s="20"/>
      <c r="K5032" s="20"/>
      <c r="L5032" s="20"/>
      <c r="M5032" s="20"/>
      <c r="N5032" s="20"/>
    </row>
    <row r="5033" spans="1:14" x14ac:dyDescent="0.35">
      <c r="A5033" s="214" t="s">
        <v>4085</v>
      </c>
      <c r="B5033" s="214">
        <v>102872</v>
      </c>
      <c r="C5033" s="133" t="s">
        <v>4100</v>
      </c>
      <c r="D5033" s="133" t="s">
        <v>5904</v>
      </c>
      <c r="E5033" s="133" t="s">
        <v>5902</v>
      </c>
      <c r="F5033" s="133" t="s">
        <v>5903</v>
      </c>
      <c r="G5033" s="133">
        <v>0</v>
      </c>
      <c r="H5033" s="133">
        <v>0</v>
      </c>
      <c r="I5033" s="20"/>
      <c r="J5033" s="20"/>
      <c r="K5033" s="20"/>
      <c r="L5033" s="20"/>
      <c r="M5033" s="20"/>
      <c r="N5033" s="20"/>
    </row>
    <row r="5034" spans="1:14" x14ac:dyDescent="0.35">
      <c r="A5034" s="214" t="s">
        <v>4085</v>
      </c>
      <c r="B5034" s="214">
        <v>102873</v>
      </c>
      <c r="C5034" s="133" t="s">
        <v>6696</v>
      </c>
      <c r="D5034" s="133" t="s">
        <v>5901</v>
      </c>
      <c r="E5034" s="133" t="s">
        <v>5902</v>
      </c>
      <c r="F5034" s="133" t="s">
        <v>5903</v>
      </c>
      <c r="G5034" s="133">
        <v>0</v>
      </c>
      <c r="H5034" s="133">
        <v>0</v>
      </c>
      <c r="I5034" s="20"/>
      <c r="J5034" s="20"/>
      <c r="K5034" s="20"/>
      <c r="L5034" s="20"/>
      <c r="M5034" s="20"/>
      <c r="N5034" s="20"/>
    </row>
    <row r="5035" spans="1:14" x14ac:dyDescent="0.35">
      <c r="A5035" s="214" t="s">
        <v>4085</v>
      </c>
      <c r="B5035" s="214">
        <v>102874</v>
      </c>
      <c r="C5035" s="133" t="s">
        <v>4101</v>
      </c>
      <c r="D5035" s="133" t="s">
        <v>5904</v>
      </c>
      <c r="E5035" s="133" t="s">
        <v>5902</v>
      </c>
      <c r="F5035" s="133" t="s">
        <v>5903</v>
      </c>
      <c r="G5035" s="133">
        <v>0</v>
      </c>
      <c r="H5035" s="133">
        <v>0</v>
      </c>
      <c r="I5035" s="20"/>
      <c r="J5035" s="20"/>
      <c r="K5035" s="20"/>
      <c r="L5035" s="20"/>
      <c r="M5035" s="20"/>
      <c r="N5035" s="20"/>
    </row>
    <row r="5036" spans="1:14" x14ac:dyDescent="0.35">
      <c r="A5036" s="214" t="s">
        <v>4085</v>
      </c>
      <c r="B5036" s="214">
        <v>102875</v>
      </c>
      <c r="C5036" s="133" t="s">
        <v>4102</v>
      </c>
      <c r="D5036" s="133" t="s">
        <v>5904</v>
      </c>
      <c r="E5036" s="133" t="s">
        <v>5902</v>
      </c>
      <c r="F5036" s="133" t="s">
        <v>5903</v>
      </c>
      <c r="G5036" s="133">
        <v>0</v>
      </c>
      <c r="H5036" s="133">
        <v>0</v>
      </c>
      <c r="I5036" s="20"/>
      <c r="J5036" s="20"/>
      <c r="K5036" s="20"/>
      <c r="L5036" s="20"/>
      <c r="M5036" s="20"/>
      <c r="N5036" s="20"/>
    </row>
    <row r="5037" spans="1:14" x14ac:dyDescent="0.35">
      <c r="A5037" s="214" t="s">
        <v>4085</v>
      </c>
      <c r="B5037" s="214">
        <v>102878</v>
      </c>
      <c r="C5037" s="133" t="s">
        <v>4103</v>
      </c>
      <c r="D5037" s="133" t="s">
        <v>5904</v>
      </c>
      <c r="E5037" s="133" t="s">
        <v>5912</v>
      </c>
      <c r="F5037" s="133" t="s">
        <v>5913</v>
      </c>
      <c r="G5037" s="133">
        <v>7</v>
      </c>
      <c r="H5037" s="133">
        <v>21</v>
      </c>
      <c r="I5037" s="20"/>
      <c r="J5037" s="20"/>
      <c r="K5037" s="20"/>
      <c r="L5037" s="20"/>
      <c r="M5037" s="20"/>
      <c r="N5037" s="20"/>
    </row>
    <row r="5038" spans="1:14" x14ac:dyDescent="0.35">
      <c r="A5038" s="214" t="s">
        <v>4085</v>
      </c>
      <c r="B5038" s="214">
        <v>102879</v>
      </c>
      <c r="C5038" s="133" t="s">
        <v>7252</v>
      </c>
      <c r="D5038" s="133" t="s">
        <v>5904</v>
      </c>
      <c r="E5038" s="133" t="s">
        <v>5912</v>
      </c>
      <c r="F5038" s="133" t="s">
        <v>5915</v>
      </c>
      <c r="G5038" s="133">
        <v>0</v>
      </c>
      <c r="H5038" s="133">
        <v>8</v>
      </c>
      <c r="I5038" s="20"/>
      <c r="J5038" s="20"/>
      <c r="K5038" s="20"/>
      <c r="L5038" s="20"/>
      <c r="M5038" s="20"/>
      <c r="N5038" s="20"/>
    </row>
    <row r="5039" spans="1:14" x14ac:dyDescent="0.35">
      <c r="A5039" s="214" t="s">
        <v>4085</v>
      </c>
      <c r="B5039" s="214">
        <v>102881</v>
      </c>
      <c r="C5039" s="133" t="s">
        <v>4104</v>
      </c>
      <c r="D5039" s="133" t="s">
        <v>5904</v>
      </c>
      <c r="E5039" s="133" t="s">
        <v>5912</v>
      </c>
      <c r="F5039" s="133" t="s">
        <v>5915</v>
      </c>
      <c r="G5039" s="133">
        <v>0</v>
      </c>
      <c r="H5039" s="133">
        <v>0</v>
      </c>
      <c r="I5039" s="20"/>
      <c r="J5039" s="20"/>
      <c r="K5039" s="20"/>
      <c r="L5039" s="20"/>
      <c r="M5039" s="20"/>
      <c r="N5039" s="20"/>
    </row>
    <row r="5040" spans="1:14" x14ac:dyDescent="0.35">
      <c r="A5040" s="214" t="s">
        <v>4085</v>
      </c>
      <c r="B5040" s="214">
        <v>126620</v>
      </c>
      <c r="C5040" s="133" t="s">
        <v>4105</v>
      </c>
      <c r="D5040" s="133" t="s">
        <v>5904</v>
      </c>
      <c r="E5040" s="133" t="s">
        <v>5902</v>
      </c>
      <c r="F5040" s="133" t="s">
        <v>5903</v>
      </c>
      <c r="G5040" s="133">
        <v>0</v>
      </c>
      <c r="H5040" s="133">
        <v>0</v>
      </c>
      <c r="I5040" s="20"/>
      <c r="J5040" s="20"/>
      <c r="K5040" s="20"/>
      <c r="L5040" s="20"/>
      <c r="M5040" s="20"/>
      <c r="N5040" s="20"/>
    </row>
    <row r="5041" spans="1:14" x14ac:dyDescent="0.35">
      <c r="A5041" s="214" t="s">
        <v>4085</v>
      </c>
      <c r="B5041" s="214">
        <v>132134</v>
      </c>
      <c r="C5041" s="133" t="s">
        <v>4106</v>
      </c>
      <c r="D5041" s="133" t="s">
        <v>5904</v>
      </c>
      <c r="E5041" s="133" t="s">
        <v>5902</v>
      </c>
      <c r="F5041" s="133" t="s">
        <v>5903</v>
      </c>
      <c r="G5041" s="133">
        <v>0</v>
      </c>
      <c r="H5041" s="133">
        <v>0</v>
      </c>
      <c r="I5041" s="20"/>
      <c r="J5041" s="20"/>
      <c r="K5041" s="20"/>
      <c r="L5041" s="20"/>
      <c r="M5041" s="20"/>
      <c r="N5041" s="20"/>
    </row>
    <row r="5042" spans="1:14" x14ac:dyDescent="0.35">
      <c r="A5042" s="214" t="s">
        <v>4085</v>
      </c>
      <c r="B5042" s="214">
        <v>133405</v>
      </c>
      <c r="C5042" s="133" t="s">
        <v>4107</v>
      </c>
      <c r="D5042" s="133" t="s">
        <v>5904</v>
      </c>
      <c r="E5042" s="133" t="s">
        <v>5907</v>
      </c>
      <c r="F5042" s="133" t="s">
        <v>5910</v>
      </c>
      <c r="G5042" s="133">
        <v>150</v>
      </c>
      <c r="H5042" s="133">
        <v>146</v>
      </c>
      <c r="I5042" s="20"/>
      <c r="J5042" s="20"/>
      <c r="K5042" s="20"/>
      <c r="L5042" s="20"/>
      <c r="M5042" s="20"/>
      <c r="N5042" s="20"/>
    </row>
    <row r="5043" spans="1:14" x14ac:dyDescent="0.35">
      <c r="A5043" s="214" t="s">
        <v>4085</v>
      </c>
      <c r="B5043" s="214">
        <v>134244</v>
      </c>
      <c r="C5043" s="133" t="s">
        <v>4108</v>
      </c>
      <c r="D5043" s="133" t="s">
        <v>5904</v>
      </c>
      <c r="E5043" s="133" t="s">
        <v>5902</v>
      </c>
      <c r="F5043" s="133" t="s">
        <v>5903</v>
      </c>
      <c r="G5043" s="133">
        <v>0</v>
      </c>
      <c r="H5043" s="133">
        <v>0</v>
      </c>
      <c r="I5043" s="20"/>
      <c r="J5043" s="20"/>
      <c r="K5043" s="20"/>
      <c r="L5043" s="20"/>
      <c r="M5043" s="20"/>
      <c r="N5043" s="20"/>
    </row>
    <row r="5044" spans="1:14" x14ac:dyDescent="0.35">
      <c r="A5044" s="214" t="s">
        <v>4085</v>
      </c>
      <c r="B5044" s="214">
        <v>134366</v>
      </c>
      <c r="C5044" s="133" t="s">
        <v>4109</v>
      </c>
      <c r="D5044" s="133" t="s">
        <v>5904</v>
      </c>
      <c r="E5044" s="133" t="s">
        <v>5906</v>
      </c>
      <c r="F5044" s="133" t="s">
        <v>5906</v>
      </c>
      <c r="G5044" s="133">
        <v>0</v>
      </c>
      <c r="H5044" s="133">
        <v>0</v>
      </c>
      <c r="I5044" s="20"/>
      <c r="J5044" s="20"/>
      <c r="K5044" s="20"/>
      <c r="L5044" s="20"/>
      <c r="M5044" s="20"/>
      <c r="N5044" s="20"/>
    </row>
    <row r="5045" spans="1:14" x14ac:dyDescent="0.35">
      <c r="A5045" s="214" t="s">
        <v>4085</v>
      </c>
      <c r="B5045" s="214">
        <v>136244</v>
      </c>
      <c r="C5045" s="133" t="s">
        <v>6697</v>
      </c>
      <c r="D5045" s="133" t="s">
        <v>5901</v>
      </c>
      <c r="E5045" s="133" t="s">
        <v>5902</v>
      </c>
      <c r="F5045" s="133" t="s">
        <v>5914</v>
      </c>
      <c r="G5045" s="133">
        <v>0</v>
      </c>
      <c r="H5045" s="133">
        <v>0</v>
      </c>
      <c r="I5045" s="20"/>
      <c r="J5045" s="20"/>
      <c r="K5045" s="20"/>
      <c r="L5045" s="20"/>
      <c r="M5045" s="20"/>
      <c r="N5045" s="20"/>
    </row>
    <row r="5046" spans="1:14" x14ac:dyDescent="0.35">
      <c r="A5046" s="214" t="s">
        <v>4085</v>
      </c>
      <c r="B5046" s="214">
        <v>136267</v>
      </c>
      <c r="C5046" s="133" t="s">
        <v>4110</v>
      </c>
      <c r="D5046" s="133" t="s">
        <v>5904</v>
      </c>
      <c r="E5046" s="133" t="s">
        <v>5907</v>
      </c>
      <c r="F5046" s="133" t="s">
        <v>5917</v>
      </c>
      <c r="G5046" s="133">
        <v>94</v>
      </c>
      <c r="H5046" s="133">
        <v>93</v>
      </c>
      <c r="I5046" s="20"/>
      <c r="J5046" s="20"/>
      <c r="K5046" s="20"/>
      <c r="L5046" s="20"/>
      <c r="M5046" s="20"/>
      <c r="N5046" s="20"/>
    </row>
    <row r="5047" spans="1:14" x14ac:dyDescent="0.35">
      <c r="A5047" s="214" t="s">
        <v>4085</v>
      </c>
      <c r="B5047" s="214">
        <v>137088</v>
      </c>
      <c r="C5047" s="133" t="s">
        <v>4111</v>
      </c>
      <c r="D5047" s="133" t="s">
        <v>5904</v>
      </c>
      <c r="E5047" s="133" t="s">
        <v>5907</v>
      </c>
      <c r="F5047" s="133" t="s">
        <v>5917</v>
      </c>
      <c r="G5047" s="133">
        <v>71</v>
      </c>
      <c r="H5047" s="133">
        <v>114</v>
      </c>
      <c r="I5047" s="20"/>
      <c r="J5047" s="20"/>
      <c r="K5047" s="20"/>
      <c r="L5047" s="20"/>
      <c r="M5047" s="20"/>
      <c r="N5047" s="20"/>
    </row>
    <row r="5048" spans="1:14" x14ac:dyDescent="0.35">
      <c r="A5048" s="214" t="s">
        <v>4085</v>
      </c>
      <c r="B5048" s="214">
        <v>137418</v>
      </c>
      <c r="C5048" s="133" t="s">
        <v>4112</v>
      </c>
      <c r="D5048" s="133" t="s">
        <v>5901</v>
      </c>
      <c r="E5048" s="133" t="s">
        <v>5907</v>
      </c>
      <c r="F5048" s="133" t="s">
        <v>5917</v>
      </c>
      <c r="G5048" s="133">
        <v>123</v>
      </c>
      <c r="H5048" s="133">
        <v>0</v>
      </c>
      <c r="I5048" s="20"/>
      <c r="J5048" s="20"/>
      <c r="K5048" s="20"/>
      <c r="L5048" s="20"/>
      <c r="M5048" s="20"/>
      <c r="N5048" s="20"/>
    </row>
    <row r="5049" spans="1:14" x14ac:dyDescent="0.35">
      <c r="A5049" s="214" t="s">
        <v>4085</v>
      </c>
      <c r="B5049" s="214">
        <v>137692</v>
      </c>
      <c r="C5049" s="133" t="s">
        <v>4113</v>
      </c>
      <c r="D5049" s="133" t="s">
        <v>5904</v>
      </c>
      <c r="E5049" s="133" t="s">
        <v>5907</v>
      </c>
      <c r="F5049" s="133" t="s">
        <v>5908</v>
      </c>
      <c r="G5049" s="133">
        <v>71</v>
      </c>
      <c r="H5049" s="133">
        <v>69</v>
      </c>
      <c r="I5049" s="20"/>
      <c r="J5049" s="20"/>
      <c r="K5049" s="20"/>
      <c r="L5049" s="20"/>
      <c r="M5049" s="20"/>
      <c r="N5049" s="20"/>
    </row>
    <row r="5050" spans="1:14" x14ac:dyDescent="0.35">
      <c r="A5050" s="214" t="s">
        <v>4085</v>
      </c>
      <c r="B5050" s="214">
        <v>138518</v>
      </c>
      <c r="C5050" s="133" t="s">
        <v>4114</v>
      </c>
      <c r="D5050" s="133" t="s">
        <v>5904</v>
      </c>
      <c r="E5050" s="133" t="s">
        <v>5907</v>
      </c>
      <c r="F5050" s="133" t="s">
        <v>5908</v>
      </c>
      <c r="G5050" s="133">
        <v>89</v>
      </c>
      <c r="H5050" s="133">
        <v>91</v>
      </c>
      <c r="I5050" s="20"/>
      <c r="J5050" s="20"/>
      <c r="K5050" s="20"/>
      <c r="L5050" s="20"/>
      <c r="M5050" s="20"/>
      <c r="N5050" s="20"/>
    </row>
    <row r="5051" spans="1:14" x14ac:dyDescent="0.35">
      <c r="A5051" s="214" t="s">
        <v>4085</v>
      </c>
      <c r="B5051" s="214">
        <v>139826</v>
      </c>
      <c r="C5051" s="133" t="s">
        <v>7253</v>
      </c>
      <c r="D5051" s="133" t="s">
        <v>5904</v>
      </c>
      <c r="E5051" s="133" t="s">
        <v>5902</v>
      </c>
      <c r="F5051" s="133" t="s">
        <v>5903</v>
      </c>
      <c r="G5051" s="133">
        <v>0</v>
      </c>
      <c r="H5051" s="133">
        <v>0</v>
      </c>
      <c r="I5051" s="20"/>
      <c r="J5051" s="20"/>
      <c r="K5051" s="20"/>
      <c r="L5051" s="20"/>
      <c r="M5051" s="20"/>
      <c r="N5051" s="20"/>
    </row>
    <row r="5052" spans="1:14" x14ac:dyDescent="0.35">
      <c r="A5052" s="214" t="s">
        <v>4085</v>
      </c>
      <c r="B5052" s="214">
        <v>140475</v>
      </c>
      <c r="C5052" s="133" t="s">
        <v>4115</v>
      </c>
      <c r="D5052" s="133" t="s">
        <v>5904</v>
      </c>
      <c r="E5052" s="133" t="s">
        <v>5907</v>
      </c>
      <c r="F5052" s="133" t="s">
        <v>5917</v>
      </c>
      <c r="G5052" s="133">
        <v>145</v>
      </c>
      <c r="H5052" s="133">
        <v>153</v>
      </c>
      <c r="I5052" s="20"/>
      <c r="J5052" s="20"/>
      <c r="K5052" s="20"/>
      <c r="L5052" s="20"/>
      <c r="M5052" s="20"/>
      <c r="N5052" s="20"/>
    </row>
    <row r="5053" spans="1:14" x14ac:dyDescent="0.35">
      <c r="A5053" s="214" t="s">
        <v>4085</v>
      </c>
      <c r="B5053" s="214">
        <v>140575</v>
      </c>
      <c r="C5053" s="133" t="s">
        <v>4116</v>
      </c>
      <c r="D5053" s="133" t="s">
        <v>5904</v>
      </c>
      <c r="E5053" s="133" t="s">
        <v>5907</v>
      </c>
      <c r="F5053" s="133" t="s">
        <v>5917</v>
      </c>
      <c r="G5053" s="133">
        <v>155</v>
      </c>
      <c r="H5053" s="133">
        <v>204</v>
      </c>
      <c r="I5053" s="20"/>
      <c r="J5053" s="20"/>
      <c r="K5053" s="20"/>
      <c r="L5053" s="20"/>
      <c r="M5053" s="20"/>
      <c r="N5053" s="20"/>
    </row>
    <row r="5054" spans="1:14" x14ac:dyDescent="0.35">
      <c r="A5054" s="214" t="s">
        <v>4085</v>
      </c>
      <c r="B5054" s="214">
        <v>141006</v>
      </c>
      <c r="C5054" s="133" t="s">
        <v>4117</v>
      </c>
      <c r="D5054" s="133" t="s">
        <v>5904</v>
      </c>
      <c r="E5054" s="133" t="s">
        <v>5906</v>
      </c>
      <c r="F5054" s="133" t="s">
        <v>5909</v>
      </c>
      <c r="G5054" s="133">
        <v>0</v>
      </c>
      <c r="H5054" s="133">
        <v>0</v>
      </c>
      <c r="I5054" s="20"/>
      <c r="J5054" s="20"/>
      <c r="K5054" s="20"/>
      <c r="L5054" s="20"/>
      <c r="M5054" s="20"/>
      <c r="N5054" s="20"/>
    </row>
    <row r="5055" spans="1:14" x14ac:dyDescent="0.35">
      <c r="A5055" s="214" t="s">
        <v>4085</v>
      </c>
      <c r="B5055" s="214">
        <v>142896</v>
      </c>
      <c r="C5055" s="133" t="s">
        <v>4118</v>
      </c>
      <c r="D5055" s="133" t="s">
        <v>5904</v>
      </c>
      <c r="E5055" s="133" t="s">
        <v>5907</v>
      </c>
      <c r="F5055" s="133" t="s">
        <v>5916</v>
      </c>
      <c r="G5055" s="133">
        <v>52</v>
      </c>
      <c r="H5055" s="133">
        <v>68</v>
      </c>
      <c r="I5055" s="20"/>
      <c r="J5055" s="20"/>
      <c r="K5055" s="20"/>
      <c r="L5055" s="20"/>
      <c r="M5055" s="20"/>
      <c r="N5055" s="20"/>
    </row>
    <row r="5056" spans="1:14" x14ac:dyDescent="0.35">
      <c r="A5056" s="214" t="s">
        <v>4085</v>
      </c>
      <c r="B5056" s="214">
        <v>143406</v>
      </c>
      <c r="C5056" s="133" t="s">
        <v>6695</v>
      </c>
      <c r="D5056" s="133" t="s">
        <v>5904</v>
      </c>
      <c r="E5056" s="133" t="s">
        <v>5902</v>
      </c>
      <c r="F5056" s="133" t="s">
        <v>5914</v>
      </c>
      <c r="G5056" s="133">
        <v>0</v>
      </c>
      <c r="H5056" s="133">
        <v>0</v>
      </c>
      <c r="I5056" s="20"/>
      <c r="J5056" s="20"/>
      <c r="K5056" s="20"/>
      <c r="L5056" s="20"/>
      <c r="M5056" s="20"/>
      <c r="N5056" s="20"/>
    </row>
    <row r="5057" spans="1:14" x14ac:dyDescent="0.35">
      <c r="A5057" s="214" t="s">
        <v>4085</v>
      </c>
      <c r="B5057" s="214">
        <v>144875</v>
      </c>
      <c r="C5057" s="133" t="s">
        <v>4119</v>
      </c>
      <c r="D5057" s="133" t="s">
        <v>5904</v>
      </c>
      <c r="E5057" s="133" t="s">
        <v>5912</v>
      </c>
      <c r="F5057" s="133" t="s">
        <v>5920</v>
      </c>
      <c r="G5057" s="133">
        <v>7</v>
      </c>
      <c r="H5057" s="133">
        <v>6</v>
      </c>
      <c r="I5057" s="20"/>
      <c r="J5057" s="20"/>
      <c r="K5057" s="20"/>
      <c r="L5057" s="20"/>
      <c r="M5057" s="20"/>
      <c r="N5057" s="20"/>
    </row>
    <row r="5058" spans="1:14" x14ac:dyDescent="0.35">
      <c r="A5058" s="214" t="s">
        <v>4085</v>
      </c>
      <c r="B5058" s="214">
        <v>148071</v>
      </c>
      <c r="C5058" s="133" t="s">
        <v>7254</v>
      </c>
      <c r="D5058" s="133" t="s">
        <v>5904</v>
      </c>
      <c r="E5058" s="133" t="s">
        <v>5902</v>
      </c>
      <c r="F5058" s="133" t="s">
        <v>5914</v>
      </c>
      <c r="G5058" s="133">
        <v>0</v>
      </c>
      <c r="H5058" s="133">
        <v>0</v>
      </c>
      <c r="I5058" s="20"/>
      <c r="J5058" s="20"/>
      <c r="K5058" s="20"/>
      <c r="L5058" s="20"/>
      <c r="M5058" s="20"/>
      <c r="N5058" s="20"/>
    </row>
    <row r="5059" spans="1:14" x14ac:dyDescent="0.35">
      <c r="A5059" s="214" t="s">
        <v>4120</v>
      </c>
      <c r="B5059" s="214">
        <v>111520</v>
      </c>
      <c r="C5059" s="133" t="s">
        <v>4121</v>
      </c>
      <c r="D5059" s="133" t="s">
        <v>5904</v>
      </c>
      <c r="E5059" s="133" t="s">
        <v>5906</v>
      </c>
      <c r="F5059" s="133" t="s">
        <v>5906</v>
      </c>
      <c r="G5059" s="133">
        <v>0</v>
      </c>
      <c r="H5059" s="133">
        <v>1</v>
      </c>
      <c r="I5059" s="20"/>
      <c r="J5059" s="20"/>
      <c r="K5059" s="20"/>
      <c r="L5059" s="20"/>
      <c r="M5059" s="20"/>
      <c r="N5059" s="20"/>
    </row>
    <row r="5060" spans="1:14" x14ac:dyDescent="0.35">
      <c r="A5060" s="214" t="s">
        <v>4120</v>
      </c>
      <c r="B5060" s="214">
        <v>111777</v>
      </c>
      <c r="C5060" s="133" t="s">
        <v>4123</v>
      </c>
      <c r="D5060" s="133" t="s">
        <v>5904</v>
      </c>
      <c r="E5060" s="133" t="s">
        <v>5912</v>
      </c>
      <c r="F5060" s="133" t="s">
        <v>5915</v>
      </c>
      <c r="G5060" s="133">
        <v>7</v>
      </c>
      <c r="H5060" s="133">
        <v>12</v>
      </c>
      <c r="I5060" s="20"/>
      <c r="J5060" s="20"/>
      <c r="K5060" s="20"/>
      <c r="L5060" s="20"/>
      <c r="M5060" s="20"/>
      <c r="N5060" s="20"/>
    </row>
    <row r="5061" spans="1:14" x14ac:dyDescent="0.35">
      <c r="A5061" s="214" t="s">
        <v>4120</v>
      </c>
      <c r="B5061" s="214">
        <v>138845</v>
      </c>
      <c r="C5061" s="133" t="s">
        <v>4125</v>
      </c>
      <c r="D5061" s="133" t="s">
        <v>5904</v>
      </c>
      <c r="E5061" s="133" t="s">
        <v>5907</v>
      </c>
      <c r="F5061" s="133" t="s">
        <v>5917</v>
      </c>
      <c r="G5061" s="133">
        <v>126</v>
      </c>
      <c r="H5061" s="133">
        <v>130</v>
      </c>
      <c r="I5061" s="20"/>
      <c r="J5061" s="20"/>
      <c r="K5061" s="20"/>
      <c r="L5061" s="20"/>
      <c r="M5061" s="20"/>
      <c r="N5061" s="20"/>
    </row>
    <row r="5062" spans="1:14" x14ac:dyDescent="0.35">
      <c r="A5062" s="214" t="s">
        <v>4120</v>
      </c>
      <c r="B5062" s="214">
        <v>139110</v>
      </c>
      <c r="C5062" s="133" t="s">
        <v>4126</v>
      </c>
      <c r="D5062" s="133" t="s">
        <v>5904</v>
      </c>
      <c r="E5062" s="133" t="s">
        <v>5912</v>
      </c>
      <c r="F5062" s="133" t="s">
        <v>5920</v>
      </c>
      <c r="G5062" s="133">
        <v>0</v>
      </c>
      <c r="H5062" s="133">
        <v>9</v>
      </c>
      <c r="I5062" s="20"/>
      <c r="J5062" s="20"/>
      <c r="K5062" s="20"/>
      <c r="L5062" s="20"/>
      <c r="M5062" s="20"/>
      <c r="N5062" s="20"/>
    </row>
    <row r="5063" spans="1:14" x14ac:dyDescent="0.35">
      <c r="A5063" s="214" t="s">
        <v>4120</v>
      </c>
      <c r="B5063" s="214">
        <v>140751</v>
      </c>
      <c r="C5063" s="133" t="s">
        <v>6701</v>
      </c>
      <c r="D5063" s="133" t="s">
        <v>5904</v>
      </c>
      <c r="E5063" s="133" t="s">
        <v>5907</v>
      </c>
      <c r="F5063" s="133" t="s">
        <v>5917</v>
      </c>
      <c r="G5063" s="133">
        <v>51</v>
      </c>
      <c r="H5063" s="133">
        <v>55</v>
      </c>
      <c r="I5063" s="20"/>
      <c r="J5063" s="20"/>
      <c r="K5063" s="20"/>
      <c r="L5063" s="20"/>
      <c r="M5063" s="20"/>
      <c r="N5063" s="20"/>
    </row>
    <row r="5064" spans="1:14" x14ac:dyDescent="0.35">
      <c r="A5064" s="214" t="s">
        <v>4120</v>
      </c>
      <c r="B5064" s="214">
        <v>141399</v>
      </c>
      <c r="C5064" s="133" t="s">
        <v>4127</v>
      </c>
      <c r="D5064" s="133" t="s">
        <v>5904</v>
      </c>
      <c r="E5064" s="133" t="s">
        <v>5907</v>
      </c>
      <c r="F5064" s="133" t="s">
        <v>5908</v>
      </c>
      <c r="G5064" s="133">
        <v>73</v>
      </c>
      <c r="H5064" s="133">
        <v>78</v>
      </c>
      <c r="I5064" s="20"/>
      <c r="J5064" s="20"/>
      <c r="K5064" s="20"/>
      <c r="L5064" s="20"/>
      <c r="M5064" s="20"/>
      <c r="N5064" s="20"/>
    </row>
    <row r="5065" spans="1:14" x14ac:dyDescent="0.35">
      <c r="A5065" s="214" t="s">
        <v>4120</v>
      </c>
      <c r="B5065" s="214">
        <v>142273</v>
      </c>
      <c r="C5065" s="133" t="s">
        <v>6698</v>
      </c>
      <c r="D5065" s="133" t="s">
        <v>5904</v>
      </c>
      <c r="E5065" s="133" t="s">
        <v>5907</v>
      </c>
      <c r="F5065" s="133" t="s">
        <v>5917</v>
      </c>
      <c r="G5065" s="133">
        <v>77</v>
      </c>
      <c r="H5065" s="133">
        <v>71</v>
      </c>
      <c r="I5065" s="20"/>
      <c r="J5065" s="20"/>
      <c r="K5065" s="20"/>
      <c r="L5065" s="20"/>
      <c r="M5065" s="20"/>
      <c r="N5065" s="20"/>
    </row>
    <row r="5066" spans="1:14" x14ac:dyDescent="0.35">
      <c r="A5066" s="214" t="s">
        <v>4120</v>
      </c>
      <c r="B5066" s="214">
        <v>143429</v>
      </c>
      <c r="C5066" s="133" t="s">
        <v>4128</v>
      </c>
      <c r="D5066" s="133" t="s">
        <v>5904</v>
      </c>
      <c r="E5066" s="133" t="s">
        <v>5902</v>
      </c>
      <c r="F5066" s="133" t="s">
        <v>5903</v>
      </c>
      <c r="G5066" s="133">
        <v>0</v>
      </c>
      <c r="H5066" s="133">
        <v>0</v>
      </c>
      <c r="I5066" s="20"/>
      <c r="J5066" s="20"/>
      <c r="K5066" s="20"/>
      <c r="L5066" s="20"/>
      <c r="M5066" s="20"/>
      <c r="N5066" s="20"/>
    </row>
    <row r="5067" spans="1:14" x14ac:dyDescent="0.35">
      <c r="A5067" s="214" t="s">
        <v>4120</v>
      </c>
      <c r="B5067" s="214">
        <v>144027</v>
      </c>
      <c r="C5067" s="133" t="s">
        <v>4129</v>
      </c>
      <c r="D5067" s="133" t="s">
        <v>5904</v>
      </c>
      <c r="E5067" s="133" t="s">
        <v>5907</v>
      </c>
      <c r="F5067" s="133" t="s">
        <v>5908</v>
      </c>
      <c r="G5067" s="133">
        <v>103</v>
      </c>
      <c r="H5067" s="133">
        <v>87</v>
      </c>
      <c r="I5067" s="20"/>
      <c r="J5067" s="20"/>
      <c r="K5067" s="20"/>
      <c r="L5067" s="20"/>
      <c r="M5067" s="20"/>
      <c r="N5067" s="20"/>
    </row>
    <row r="5068" spans="1:14" x14ac:dyDescent="0.35">
      <c r="A5068" s="214" t="s">
        <v>4120</v>
      </c>
      <c r="B5068" s="214">
        <v>145188</v>
      </c>
      <c r="C5068" s="133" t="s">
        <v>4130</v>
      </c>
      <c r="D5068" s="133" t="s">
        <v>5904</v>
      </c>
      <c r="E5068" s="133" t="s">
        <v>5907</v>
      </c>
      <c r="F5068" s="133" t="s">
        <v>5908</v>
      </c>
      <c r="G5068" s="133">
        <v>40</v>
      </c>
      <c r="H5068" s="133">
        <v>45</v>
      </c>
      <c r="I5068" s="20"/>
      <c r="J5068" s="20"/>
      <c r="K5068" s="20"/>
      <c r="L5068" s="20"/>
      <c r="M5068" s="20"/>
      <c r="N5068" s="20"/>
    </row>
    <row r="5069" spans="1:14" x14ac:dyDescent="0.35">
      <c r="A5069" s="214" t="s">
        <v>4120</v>
      </c>
      <c r="B5069" s="214">
        <v>145227</v>
      </c>
      <c r="C5069" s="133" t="s">
        <v>4131</v>
      </c>
      <c r="D5069" s="133" t="s">
        <v>5904</v>
      </c>
      <c r="E5069" s="133" t="s">
        <v>5907</v>
      </c>
      <c r="F5069" s="133" t="s">
        <v>5919</v>
      </c>
      <c r="G5069" s="133">
        <v>0</v>
      </c>
      <c r="H5069" s="133">
        <v>0</v>
      </c>
      <c r="I5069" s="20"/>
      <c r="J5069" s="20"/>
      <c r="K5069" s="20"/>
      <c r="L5069" s="20"/>
      <c r="M5069" s="20"/>
      <c r="N5069" s="20"/>
    </row>
    <row r="5070" spans="1:14" x14ac:dyDescent="0.35">
      <c r="A5070" s="214" t="s">
        <v>4120</v>
      </c>
      <c r="B5070" s="214">
        <v>146953</v>
      </c>
      <c r="C5070" s="133" t="s">
        <v>6700</v>
      </c>
      <c r="D5070" s="133" t="s">
        <v>5904</v>
      </c>
      <c r="E5070" s="133" t="s">
        <v>5912</v>
      </c>
      <c r="F5070" s="133" t="s">
        <v>5927</v>
      </c>
      <c r="G5070" s="133">
        <v>1</v>
      </c>
      <c r="H5070" s="133">
        <v>11</v>
      </c>
      <c r="I5070" s="20"/>
      <c r="J5070" s="20"/>
      <c r="K5070" s="20"/>
      <c r="L5070" s="20"/>
      <c r="M5070" s="20"/>
      <c r="N5070" s="20"/>
    </row>
    <row r="5071" spans="1:14" x14ac:dyDescent="0.35">
      <c r="A5071" s="214" t="s">
        <v>4120</v>
      </c>
      <c r="B5071" s="214">
        <v>147541</v>
      </c>
      <c r="C5071" s="133" t="s">
        <v>4124</v>
      </c>
      <c r="D5071" s="133" t="s">
        <v>5904</v>
      </c>
      <c r="E5071" s="133" t="s">
        <v>5907</v>
      </c>
      <c r="F5071" s="133" t="s">
        <v>5908</v>
      </c>
      <c r="G5071" s="133">
        <v>83</v>
      </c>
      <c r="H5071" s="133">
        <v>75</v>
      </c>
      <c r="I5071" s="20"/>
      <c r="J5071" s="20"/>
      <c r="K5071" s="20"/>
      <c r="L5071" s="20"/>
      <c r="M5071" s="20"/>
      <c r="N5071" s="20"/>
    </row>
    <row r="5072" spans="1:14" x14ac:dyDescent="0.35">
      <c r="A5072" s="214" t="s">
        <v>4120</v>
      </c>
      <c r="B5072" s="214">
        <v>147544</v>
      </c>
      <c r="C5072" s="133" t="s">
        <v>6699</v>
      </c>
      <c r="D5072" s="133" t="s">
        <v>5904</v>
      </c>
      <c r="E5072" s="133" t="s">
        <v>5907</v>
      </c>
      <c r="F5072" s="133" t="s">
        <v>5908</v>
      </c>
      <c r="G5072" s="133">
        <v>72</v>
      </c>
      <c r="H5072" s="133">
        <v>74</v>
      </c>
      <c r="I5072" s="20"/>
      <c r="J5072" s="20"/>
      <c r="K5072" s="20"/>
      <c r="L5072" s="20"/>
      <c r="M5072" s="20"/>
      <c r="N5072" s="20"/>
    </row>
    <row r="5073" spans="1:14" x14ac:dyDescent="0.35">
      <c r="A5073" s="214" t="s">
        <v>4120</v>
      </c>
      <c r="B5073" s="214">
        <v>147724</v>
      </c>
      <c r="C5073" s="133" t="s">
        <v>4122</v>
      </c>
      <c r="D5073" s="133" t="s">
        <v>5904</v>
      </c>
      <c r="E5073" s="133" t="s">
        <v>5907</v>
      </c>
      <c r="F5073" s="133" t="s">
        <v>5908</v>
      </c>
      <c r="G5073" s="133">
        <v>107</v>
      </c>
      <c r="H5073" s="133">
        <v>132</v>
      </c>
      <c r="I5073" s="20"/>
      <c r="J5073" s="20"/>
      <c r="K5073" s="20"/>
      <c r="L5073" s="20"/>
      <c r="M5073" s="20"/>
      <c r="N5073" s="20"/>
    </row>
    <row r="5074" spans="1:14" x14ac:dyDescent="0.35">
      <c r="A5074" s="214" t="s">
        <v>4120</v>
      </c>
      <c r="B5074" s="214">
        <v>147914</v>
      </c>
      <c r="C5074" s="133" t="s">
        <v>7255</v>
      </c>
      <c r="D5074" s="133" t="s">
        <v>5904</v>
      </c>
      <c r="E5074" s="133" t="s">
        <v>5902</v>
      </c>
      <c r="F5074" s="133" t="s">
        <v>5914</v>
      </c>
      <c r="G5074" s="133">
        <v>0</v>
      </c>
      <c r="H5074" s="133">
        <v>0</v>
      </c>
      <c r="I5074" s="20"/>
      <c r="J5074" s="20"/>
      <c r="K5074" s="20"/>
      <c r="L5074" s="20"/>
      <c r="M5074" s="20"/>
      <c r="N5074" s="20"/>
    </row>
    <row r="5075" spans="1:14" x14ac:dyDescent="0.35">
      <c r="A5075" s="214" t="s">
        <v>4120</v>
      </c>
      <c r="B5075" s="214">
        <v>148335</v>
      </c>
      <c r="C5075" s="133" t="s">
        <v>3553</v>
      </c>
      <c r="D5075" s="133" t="s">
        <v>5904</v>
      </c>
      <c r="E5075" s="133" t="s">
        <v>5907</v>
      </c>
      <c r="F5075" s="133" t="s">
        <v>5908</v>
      </c>
      <c r="G5075" s="133">
        <v>54</v>
      </c>
      <c r="H5075" s="133">
        <v>57</v>
      </c>
      <c r="I5075" s="20"/>
      <c r="J5075" s="20"/>
      <c r="K5075" s="20"/>
      <c r="L5075" s="20"/>
      <c r="M5075" s="20"/>
      <c r="N5075" s="20"/>
    </row>
    <row r="5076" spans="1:14" x14ac:dyDescent="0.35">
      <c r="A5076" s="214" t="s">
        <v>4132</v>
      </c>
      <c r="B5076" s="214">
        <v>102929</v>
      </c>
      <c r="C5076" s="133" t="s">
        <v>4133</v>
      </c>
      <c r="D5076" s="133" t="s">
        <v>5904</v>
      </c>
      <c r="E5076" s="133" t="s">
        <v>5907</v>
      </c>
      <c r="F5076" s="133" t="s">
        <v>5911</v>
      </c>
      <c r="G5076" s="133">
        <v>75</v>
      </c>
      <c r="H5076" s="133">
        <v>79</v>
      </c>
      <c r="I5076" s="20"/>
      <c r="J5076" s="20"/>
      <c r="K5076" s="20"/>
      <c r="L5076" s="20"/>
      <c r="M5076" s="20"/>
      <c r="N5076" s="20"/>
    </row>
    <row r="5077" spans="1:14" x14ac:dyDescent="0.35">
      <c r="A5077" s="214" t="s">
        <v>4132</v>
      </c>
      <c r="B5077" s="214">
        <v>102931</v>
      </c>
      <c r="C5077" s="133" t="s">
        <v>4134</v>
      </c>
      <c r="D5077" s="133" t="s">
        <v>5905</v>
      </c>
      <c r="E5077" s="133" t="s">
        <v>5902</v>
      </c>
      <c r="F5077" s="133" t="s">
        <v>5903</v>
      </c>
      <c r="G5077" s="133">
        <v>0</v>
      </c>
      <c r="H5077" s="133">
        <v>0</v>
      </c>
      <c r="I5077" s="20"/>
      <c r="J5077" s="20"/>
      <c r="K5077" s="20"/>
      <c r="L5077" s="20"/>
      <c r="M5077" s="20"/>
      <c r="N5077" s="20"/>
    </row>
    <row r="5078" spans="1:14" x14ac:dyDescent="0.35">
      <c r="A5078" s="214" t="s">
        <v>4132</v>
      </c>
      <c r="B5078" s="214">
        <v>102932</v>
      </c>
      <c r="C5078" s="133" t="s">
        <v>4135</v>
      </c>
      <c r="D5078" s="133" t="s">
        <v>5901</v>
      </c>
      <c r="E5078" s="133" t="s">
        <v>5902</v>
      </c>
      <c r="F5078" s="133" t="s">
        <v>5903</v>
      </c>
      <c r="G5078" s="133">
        <v>0</v>
      </c>
      <c r="H5078" s="133">
        <v>0</v>
      </c>
      <c r="I5078" s="20"/>
      <c r="J5078" s="20"/>
      <c r="K5078" s="20"/>
      <c r="L5078" s="20"/>
      <c r="M5078" s="20"/>
      <c r="N5078" s="20"/>
    </row>
    <row r="5079" spans="1:14" x14ac:dyDescent="0.35">
      <c r="A5079" s="214" t="s">
        <v>4132</v>
      </c>
      <c r="B5079" s="214">
        <v>102933</v>
      </c>
      <c r="C5079" s="133" t="s">
        <v>4136</v>
      </c>
      <c r="D5079" s="133" t="s">
        <v>5905</v>
      </c>
      <c r="E5079" s="133" t="s">
        <v>5902</v>
      </c>
      <c r="F5079" s="133" t="s">
        <v>5903</v>
      </c>
      <c r="G5079" s="133">
        <v>0</v>
      </c>
      <c r="H5079" s="133">
        <v>0</v>
      </c>
      <c r="I5079" s="20"/>
      <c r="J5079" s="20"/>
      <c r="K5079" s="20"/>
      <c r="L5079" s="20"/>
      <c r="M5079" s="20"/>
      <c r="N5079" s="20"/>
    </row>
    <row r="5080" spans="1:14" x14ac:dyDescent="0.35">
      <c r="A5080" s="214" t="s">
        <v>4132</v>
      </c>
      <c r="B5080" s="214">
        <v>102934</v>
      </c>
      <c r="C5080" s="133" t="s">
        <v>4137</v>
      </c>
      <c r="D5080" s="133" t="s">
        <v>5904</v>
      </c>
      <c r="E5080" s="133" t="s">
        <v>5902</v>
      </c>
      <c r="F5080" s="133" t="s">
        <v>5903</v>
      </c>
      <c r="G5080" s="133">
        <v>0</v>
      </c>
      <c r="H5080" s="133">
        <v>0</v>
      </c>
      <c r="I5080" s="20"/>
      <c r="J5080" s="20"/>
      <c r="K5080" s="20"/>
      <c r="L5080" s="20"/>
      <c r="M5080" s="20"/>
      <c r="N5080" s="20"/>
    </row>
    <row r="5081" spans="1:14" x14ac:dyDescent="0.35">
      <c r="A5081" s="214" t="s">
        <v>4132</v>
      </c>
      <c r="B5081" s="214">
        <v>102935</v>
      </c>
      <c r="C5081" s="133" t="s">
        <v>4138</v>
      </c>
      <c r="D5081" s="133" t="s">
        <v>5901</v>
      </c>
      <c r="E5081" s="133" t="s">
        <v>5902</v>
      </c>
      <c r="F5081" s="133" t="s">
        <v>5903</v>
      </c>
      <c r="G5081" s="133">
        <v>0</v>
      </c>
      <c r="H5081" s="133">
        <v>0</v>
      </c>
      <c r="I5081" s="20"/>
      <c r="J5081" s="20"/>
      <c r="K5081" s="20"/>
      <c r="L5081" s="20"/>
      <c r="M5081" s="20"/>
      <c r="N5081" s="20"/>
    </row>
    <row r="5082" spans="1:14" x14ac:dyDescent="0.35">
      <c r="A5082" s="214" t="s">
        <v>4132</v>
      </c>
      <c r="B5082" s="214">
        <v>102936</v>
      </c>
      <c r="C5082" s="133" t="s">
        <v>2384</v>
      </c>
      <c r="D5082" s="133" t="s">
        <v>5901</v>
      </c>
      <c r="E5082" s="133" t="s">
        <v>5902</v>
      </c>
      <c r="F5082" s="133" t="s">
        <v>5903</v>
      </c>
      <c r="G5082" s="133">
        <v>0</v>
      </c>
      <c r="H5082" s="133">
        <v>0</v>
      </c>
      <c r="I5082" s="20"/>
      <c r="J5082" s="20"/>
      <c r="K5082" s="20"/>
      <c r="L5082" s="20"/>
      <c r="M5082" s="20"/>
      <c r="N5082" s="20"/>
    </row>
    <row r="5083" spans="1:14" x14ac:dyDescent="0.35">
      <c r="A5083" s="214" t="s">
        <v>4132</v>
      </c>
      <c r="B5083" s="214">
        <v>102937</v>
      </c>
      <c r="C5083" s="133" t="s">
        <v>6702</v>
      </c>
      <c r="D5083" s="133" t="s">
        <v>5905</v>
      </c>
      <c r="E5083" s="133" t="s">
        <v>5902</v>
      </c>
      <c r="F5083" s="133" t="s">
        <v>5903</v>
      </c>
      <c r="G5083" s="133">
        <v>0</v>
      </c>
      <c r="H5083" s="133">
        <v>0</v>
      </c>
      <c r="I5083" s="20"/>
      <c r="J5083" s="20"/>
      <c r="K5083" s="20"/>
      <c r="L5083" s="20"/>
      <c r="M5083" s="20"/>
      <c r="N5083" s="20"/>
    </row>
    <row r="5084" spans="1:14" x14ac:dyDescent="0.35">
      <c r="A5084" s="214" t="s">
        <v>4132</v>
      </c>
      <c r="B5084" s="214">
        <v>102938</v>
      </c>
      <c r="C5084" s="133" t="s">
        <v>4139</v>
      </c>
      <c r="D5084" s="133" t="s">
        <v>5904</v>
      </c>
      <c r="E5084" s="133" t="s">
        <v>5902</v>
      </c>
      <c r="F5084" s="133" t="s">
        <v>5903</v>
      </c>
      <c r="G5084" s="133">
        <v>0</v>
      </c>
      <c r="H5084" s="133">
        <v>0</v>
      </c>
      <c r="I5084" s="20"/>
      <c r="J5084" s="20"/>
      <c r="K5084" s="20"/>
      <c r="L5084" s="20"/>
      <c r="M5084" s="20"/>
      <c r="N5084" s="20"/>
    </row>
    <row r="5085" spans="1:14" x14ac:dyDescent="0.35">
      <c r="A5085" s="214" t="s">
        <v>4132</v>
      </c>
      <c r="B5085" s="214">
        <v>102939</v>
      </c>
      <c r="C5085" s="133" t="s">
        <v>4140</v>
      </c>
      <c r="D5085" s="133" t="s">
        <v>5904</v>
      </c>
      <c r="E5085" s="133" t="s">
        <v>5902</v>
      </c>
      <c r="F5085" s="133" t="s">
        <v>5903</v>
      </c>
      <c r="G5085" s="133">
        <v>0</v>
      </c>
      <c r="H5085" s="133">
        <v>0</v>
      </c>
      <c r="I5085" s="20"/>
      <c r="J5085" s="20"/>
      <c r="K5085" s="20"/>
      <c r="L5085" s="20"/>
      <c r="M5085" s="20"/>
      <c r="N5085" s="20"/>
    </row>
    <row r="5086" spans="1:14" x14ac:dyDescent="0.35">
      <c r="A5086" s="214" t="s">
        <v>4132</v>
      </c>
      <c r="B5086" s="214">
        <v>102940</v>
      </c>
      <c r="C5086" s="133" t="s">
        <v>4141</v>
      </c>
      <c r="D5086" s="133" t="s">
        <v>5904</v>
      </c>
      <c r="E5086" s="133" t="s">
        <v>5902</v>
      </c>
      <c r="F5086" s="133" t="s">
        <v>5903</v>
      </c>
      <c r="G5086" s="133">
        <v>0</v>
      </c>
      <c r="H5086" s="133">
        <v>0</v>
      </c>
      <c r="I5086" s="20"/>
      <c r="J5086" s="20"/>
      <c r="K5086" s="20"/>
      <c r="L5086" s="20"/>
      <c r="M5086" s="20"/>
      <c r="N5086" s="20"/>
    </row>
    <row r="5087" spans="1:14" x14ac:dyDescent="0.35">
      <c r="A5087" s="214" t="s">
        <v>4132</v>
      </c>
      <c r="B5087" s="214">
        <v>102942</v>
      </c>
      <c r="C5087" s="133" t="s">
        <v>4142</v>
      </c>
      <c r="D5087" s="133" t="s">
        <v>5905</v>
      </c>
      <c r="E5087" s="133" t="s">
        <v>5902</v>
      </c>
      <c r="F5087" s="133" t="s">
        <v>5903</v>
      </c>
      <c r="G5087" s="133">
        <v>0</v>
      </c>
      <c r="H5087" s="133">
        <v>0</v>
      </c>
      <c r="I5087" s="20"/>
      <c r="J5087" s="20"/>
      <c r="K5087" s="20"/>
      <c r="L5087" s="20"/>
      <c r="M5087" s="20"/>
      <c r="N5087" s="20"/>
    </row>
    <row r="5088" spans="1:14" x14ac:dyDescent="0.35">
      <c r="A5088" s="214" t="s">
        <v>4132</v>
      </c>
      <c r="B5088" s="214">
        <v>102943</v>
      </c>
      <c r="C5088" s="133" t="s">
        <v>4143</v>
      </c>
      <c r="D5088" s="133" t="s">
        <v>5904</v>
      </c>
      <c r="E5088" s="133" t="s">
        <v>5902</v>
      </c>
      <c r="F5088" s="133" t="s">
        <v>5903</v>
      </c>
      <c r="G5088" s="133">
        <v>0</v>
      </c>
      <c r="H5088" s="133">
        <v>0</v>
      </c>
      <c r="I5088" s="20"/>
      <c r="J5088" s="20"/>
      <c r="K5088" s="20"/>
      <c r="L5088" s="20"/>
      <c r="M5088" s="20"/>
      <c r="N5088" s="20"/>
    </row>
    <row r="5089" spans="1:14" x14ac:dyDescent="0.35">
      <c r="A5089" s="214" t="s">
        <v>4132</v>
      </c>
      <c r="B5089" s="214">
        <v>102944</v>
      </c>
      <c r="C5089" s="133" t="s">
        <v>4144</v>
      </c>
      <c r="D5089" s="133" t="s">
        <v>5904</v>
      </c>
      <c r="E5089" s="133" t="s">
        <v>5902</v>
      </c>
      <c r="F5089" s="133" t="s">
        <v>5903</v>
      </c>
      <c r="G5089" s="133">
        <v>0</v>
      </c>
      <c r="H5089" s="133">
        <v>0</v>
      </c>
      <c r="I5089" s="20"/>
      <c r="J5089" s="20"/>
      <c r="K5089" s="20"/>
      <c r="L5089" s="20"/>
      <c r="M5089" s="20"/>
      <c r="N5089" s="20"/>
    </row>
    <row r="5090" spans="1:14" x14ac:dyDescent="0.35">
      <c r="A5090" s="214" t="s">
        <v>4132</v>
      </c>
      <c r="B5090" s="214">
        <v>102945</v>
      </c>
      <c r="C5090" s="133" t="s">
        <v>4145</v>
      </c>
      <c r="D5090" s="133" t="s">
        <v>5904</v>
      </c>
      <c r="E5090" s="133" t="s">
        <v>5902</v>
      </c>
      <c r="F5090" s="133" t="s">
        <v>5903</v>
      </c>
      <c r="G5090" s="133">
        <v>0</v>
      </c>
      <c r="H5090" s="133">
        <v>0</v>
      </c>
      <c r="I5090" s="20"/>
      <c r="J5090" s="20"/>
      <c r="K5090" s="20"/>
      <c r="L5090" s="20"/>
      <c r="M5090" s="20"/>
      <c r="N5090" s="20"/>
    </row>
    <row r="5091" spans="1:14" x14ac:dyDescent="0.35">
      <c r="A5091" s="214" t="s">
        <v>4132</v>
      </c>
      <c r="B5091" s="214">
        <v>102946</v>
      </c>
      <c r="C5091" s="133" t="s">
        <v>4146</v>
      </c>
      <c r="D5091" s="133" t="s">
        <v>5905</v>
      </c>
      <c r="E5091" s="133" t="s">
        <v>5902</v>
      </c>
      <c r="F5091" s="133" t="s">
        <v>5903</v>
      </c>
      <c r="G5091" s="133">
        <v>0</v>
      </c>
      <c r="H5091" s="133">
        <v>0</v>
      </c>
      <c r="I5091" s="20"/>
      <c r="J5091" s="20"/>
      <c r="K5091" s="20"/>
      <c r="L5091" s="20"/>
      <c r="M5091" s="20"/>
      <c r="N5091" s="20"/>
    </row>
    <row r="5092" spans="1:14" x14ac:dyDescent="0.35">
      <c r="A5092" s="214" t="s">
        <v>4132</v>
      </c>
      <c r="B5092" s="214">
        <v>102947</v>
      </c>
      <c r="C5092" s="133" t="s">
        <v>4147</v>
      </c>
      <c r="D5092" s="133" t="s">
        <v>5904</v>
      </c>
      <c r="E5092" s="133" t="s">
        <v>5902</v>
      </c>
      <c r="F5092" s="133" t="s">
        <v>5903</v>
      </c>
      <c r="G5092" s="133">
        <v>0</v>
      </c>
      <c r="H5092" s="133">
        <v>0</v>
      </c>
      <c r="I5092" s="20"/>
      <c r="J5092" s="20"/>
      <c r="K5092" s="20"/>
      <c r="L5092" s="20"/>
      <c r="M5092" s="20"/>
      <c r="N5092" s="20"/>
    </row>
    <row r="5093" spans="1:14" x14ac:dyDescent="0.35">
      <c r="A5093" s="214" t="s">
        <v>4132</v>
      </c>
      <c r="B5093" s="214">
        <v>102948</v>
      </c>
      <c r="C5093" s="133" t="s">
        <v>4148</v>
      </c>
      <c r="D5093" s="133" t="s">
        <v>5904</v>
      </c>
      <c r="E5093" s="133" t="s">
        <v>5902</v>
      </c>
      <c r="F5093" s="133" t="s">
        <v>5903</v>
      </c>
      <c r="G5093" s="133">
        <v>0</v>
      </c>
      <c r="H5093" s="133">
        <v>0</v>
      </c>
      <c r="I5093" s="20"/>
      <c r="J5093" s="20"/>
      <c r="K5093" s="20"/>
      <c r="L5093" s="20"/>
      <c r="M5093" s="20"/>
      <c r="N5093" s="20"/>
    </row>
    <row r="5094" spans="1:14" x14ac:dyDescent="0.35">
      <c r="A5094" s="214" t="s">
        <v>4132</v>
      </c>
      <c r="B5094" s="214">
        <v>102950</v>
      </c>
      <c r="C5094" s="133" t="s">
        <v>4149</v>
      </c>
      <c r="D5094" s="133" t="s">
        <v>5904</v>
      </c>
      <c r="E5094" s="133" t="s">
        <v>5902</v>
      </c>
      <c r="F5094" s="133" t="s">
        <v>5903</v>
      </c>
      <c r="G5094" s="133">
        <v>0</v>
      </c>
      <c r="H5094" s="133">
        <v>0</v>
      </c>
      <c r="I5094" s="20"/>
      <c r="J5094" s="20"/>
      <c r="K5094" s="20"/>
      <c r="L5094" s="20"/>
      <c r="M5094" s="20"/>
      <c r="N5094" s="20"/>
    </row>
    <row r="5095" spans="1:14" x14ac:dyDescent="0.35">
      <c r="A5095" s="214" t="s">
        <v>4132</v>
      </c>
      <c r="B5095" s="214">
        <v>133443</v>
      </c>
      <c r="C5095" s="133" t="s">
        <v>4150</v>
      </c>
      <c r="D5095" s="133" t="s">
        <v>5904</v>
      </c>
      <c r="E5095" s="133" t="s">
        <v>5902</v>
      </c>
      <c r="F5095" s="133" t="s">
        <v>5903</v>
      </c>
      <c r="G5095" s="133">
        <v>0</v>
      </c>
      <c r="H5095" s="133">
        <v>0</v>
      </c>
      <c r="I5095" s="20"/>
      <c r="J5095" s="20"/>
      <c r="K5095" s="20"/>
      <c r="L5095" s="20"/>
      <c r="M5095" s="20"/>
      <c r="N5095" s="20"/>
    </row>
    <row r="5096" spans="1:14" x14ac:dyDescent="0.35">
      <c r="A5096" s="214" t="s">
        <v>4132</v>
      </c>
      <c r="B5096" s="214">
        <v>134932</v>
      </c>
      <c r="C5096" s="133" t="s">
        <v>4151</v>
      </c>
      <c r="D5096" s="133" t="s">
        <v>5904</v>
      </c>
      <c r="E5096" s="133" t="s">
        <v>5902</v>
      </c>
      <c r="F5096" s="133" t="s">
        <v>5903</v>
      </c>
      <c r="G5096" s="133">
        <v>0</v>
      </c>
      <c r="H5096" s="133">
        <v>0</v>
      </c>
      <c r="I5096" s="20"/>
      <c r="J5096" s="20"/>
      <c r="K5096" s="20"/>
      <c r="L5096" s="20"/>
      <c r="M5096" s="20"/>
      <c r="N5096" s="20"/>
    </row>
    <row r="5097" spans="1:14" x14ac:dyDescent="0.35">
      <c r="A5097" s="214" t="s">
        <v>4132</v>
      </c>
      <c r="B5097" s="214">
        <v>136208</v>
      </c>
      <c r="C5097" s="133" t="s">
        <v>4152</v>
      </c>
      <c r="D5097" s="133" t="s">
        <v>5904</v>
      </c>
      <c r="E5097" s="133" t="s">
        <v>5907</v>
      </c>
      <c r="F5097" s="133" t="s">
        <v>5908</v>
      </c>
      <c r="G5097" s="133">
        <v>86</v>
      </c>
      <c r="H5097" s="133">
        <v>100</v>
      </c>
      <c r="I5097" s="20"/>
      <c r="J5097" s="20"/>
      <c r="K5097" s="20"/>
      <c r="L5097" s="20"/>
      <c r="M5097" s="20"/>
      <c r="N5097" s="20"/>
    </row>
    <row r="5098" spans="1:14" x14ac:dyDescent="0.35">
      <c r="A5098" s="214" t="s">
        <v>4132</v>
      </c>
      <c r="B5098" s="214">
        <v>137018</v>
      </c>
      <c r="C5098" s="133" t="s">
        <v>4153</v>
      </c>
      <c r="D5098" s="133" t="s">
        <v>5904</v>
      </c>
      <c r="E5098" s="133" t="s">
        <v>5902</v>
      </c>
      <c r="F5098" s="133" t="s">
        <v>5903</v>
      </c>
      <c r="G5098" s="133">
        <v>0</v>
      </c>
      <c r="H5098" s="133">
        <v>0</v>
      </c>
      <c r="I5098" s="20"/>
      <c r="J5098" s="20"/>
      <c r="K5098" s="20"/>
      <c r="L5098" s="20"/>
      <c r="M5098" s="20"/>
      <c r="N5098" s="20"/>
    </row>
    <row r="5099" spans="1:14" x14ac:dyDescent="0.35">
      <c r="A5099" s="214" t="s">
        <v>4132</v>
      </c>
      <c r="B5099" s="214">
        <v>138460</v>
      </c>
      <c r="C5099" s="133" t="s">
        <v>4154</v>
      </c>
      <c r="D5099" s="133" t="s">
        <v>5904</v>
      </c>
      <c r="E5099" s="133" t="s">
        <v>5907</v>
      </c>
      <c r="F5099" s="133" t="s">
        <v>5917</v>
      </c>
      <c r="G5099" s="133">
        <v>82</v>
      </c>
      <c r="H5099" s="133">
        <v>129</v>
      </c>
      <c r="I5099" s="20"/>
      <c r="J5099" s="20"/>
      <c r="K5099" s="20"/>
      <c r="L5099" s="20"/>
      <c r="M5099" s="20"/>
      <c r="N5099" s="20"/>
    </row>
    <row r="5100" spans="1:14" x14ac:dyDescent="0.35">
      <c r="A5100" s="214" t="s">
        <v>4132</v>
      </c>
      <c r="B5100" s="214">
        <v>138461</v>
      </c>
      <c r="C5100" s="133" t="s">
        <v>4155</v>
      </c>
      <c r="D5100" s="133" t="s">
        <v>5904</v>
      </c>
      <c r="E5100" s="133" t="s">
        <v>5907</v>
      </c>
      <c r="F5100" s="133" t="s">
        <v>5917</v>
      </c>
      <c r="G5100" s="133">
        <v>217</v>
      </c>
      <c r="H5100" s="133">
        <v>0</v>
      </c>
      <c r="I5100" s="20"/>
      <c r="J5100" s="20"/>
      <c r="K5100" s="20"/>
      <c r="L5100" s="20"/>
      <c r="M5100" s="20"/>
      <c r="N5100" s="20"/>
    </row>
    <row r="5101" spans="1:14" x14ac:dyDescent="0.35">
      <c r="A5101" s="214" t="s">
        <v>4132</v>
      </c>
      <c r="B5101" s="214">
        <v>138651</v>
      </c>
      <c r="C5101" s="133" t="s">
        <v>4156</v>
      </c>
      <c r="D5101" s="133" t="s">
        <v>5904</v>
      </c>
      <c r="E5101" s="133" t="s">
        <v>5907</v>
      </c>
      <c r="F5101" s="133" t="s">
        <v>5917</v>
      </c>
      <c r="G5101" s="133">
        <v>85</v>
      </c>
      <c r="H5101" s="133">
        <v>135</v>
      </c>
      <c r="I5101" s="20"/>
      <c r="J5101" s="20"/>
      <c r="K5101" s="20"/>
      <c r="L5101" s="20"/>
      <c r="M5101" s="20"/>
      <c r="N5101" s="20"/>
    </row>
    <row r="5102" spans="1:14" x14ac:dyDescent="0.35">
      <c r="A5102" s="214" t="s">
        <v>4132</v>
      </c>
      <c r="B5102" s="214">
        <v>138825</v>
      </c>
      <c r="C5102" s="133" t="s">
        <v>4157</v>
      </c>
      <c r="D5102" s="133" t="s">
        <v>5904</v>
      </c>
      <c r="E5102" s="133" t="s">
        <v>5907</v>
      </c>
      <c r="F5102" s="133" t="s">
        <v>5917</v>
      </c>
      <c r="G5102" s="133">
        <v>93</v>
      </c>
      <c r="H5102" s="133">
        <v>151</v>
      </c>
      <c r="I5102" s="20"/>
      <c r="J5102" s="20"/>
      <c r="K5102" s="20"/>
      <c r="L5102" s="20"/>
      <c r="M5102" s="20"/>
      <c r="N5102" s="20"/>
    </row>
    <row r="5103" spans="1:14" x14ac:dyDescent="0.35">
      <c r="A5103" s="214" t="s">
        <v>4132</v>
      </c>
      <c r="B5103" s="214">
        <v>139121</v>
      </c>
      <c r="C5103" s="133" t="s">
        <v>4158</v>
      </c>
      <c r="D5103" s="133" t="s">
        <v>5904</v>
      </c>
      <c r="E5103" s="133" t="s">
        <v>5907</v>
      </c>
      <c r="F5103" s="133" t="s">
        <v>5911</v>
      </c>
      <c r="G5103" s="133">
        <v>75</v>
      </c>
      <c r="H5103" s="133">
        <v>105</v>
      </c>
      <c r="I5103" s="20"/>
      <c r="J5103" s="20"/>
      <c r="K5103" s="20"/>
      <c r="L5103" s="20"/>
      <c r="M5103" s="20"/>
      <c r="N5103" s="20"/>
    </row>
    <row r="5104" spans="1:14" x14ac:dyDescent="0.35">
      <c r="A5104" s="214" t="s">
        <v>4132</v>
      </c>
      <c r="B5104" s="214">
        <v>141963</v>
      </c>
      <c r="C5104" s="133" t="s">
        <v>4159</v>
      </c>
      <c r="D5104" s="133" t="s">
        <v>5904</v>
      </c>
      <c r="E5104" s="133" t="s">
        <v>5907</v>
      </c>
      <c r="F5104" s="133" t="s">
        <v>5916</v>
      </c>
      <c r="G5104" s="133">
        <v>49</v>
      </c>
      <c r="H5104" s="133">
        <v>101</v>
      </c>
      <c r="I5104" s="20"/>
      <c r="J5104" s="20"/>
      <c r="K5104" s="20"/>
      <c r="L5104" s="20"/>
      <c r="M5104" s="20"/>
      <c r="N5104" s="20"/>
    </row>
    <row r="5105" spans="1:14" x14ac:dyDescent="0.35">
      <c r="A5105" s="214" t="s">
        <v>4132</v>
      </c>
      <c r="B5105" s="214">
        <v>143022</v>
      </c>
      <c r="C5105" s="133" t="s">
        <v>4160</v>
      </c>
      <c r="D5105" s="133" t="s">
        <v>5904</v>
      </c>
      <c r="E5105" s="133" t="s">
        <v>5907</v>
      </c>
      <c r="F5105" s="133" t="s">
        <v>5916</v>
      </c>
      <c r="G5105" s="133">
        <v>50</v>
      </c>
      <c r="H5105" s="133">
        <v>101</v>
      </c>
      <c r="I5105" s="20"/>
      <c r="J5105" s="20"/>
      <c r="K5105" s="20"/>
      <c r="L5105" s="20"/>
      <c r="M5105" s="20"/>
      <c r="N5105" s="20"/>
    </row>
    <row r="5106" spans="1:14" x14ac:dyDescent="0.35">
      <c r="A5106" s="214" t="s">
        <v>4132</v>
      </c>
      <c r="B5106" s="214">
        <v>143317</v>
      </c>
      <c r="C5106" s="133" t="s">
        <v>4162</v>
      </c>
      <c r="D5106" s="133" t="s">
        <v>5904</v>
      </c>
      <c r="E5106" s="133" t="s">
        <v>5912</v>
      </c>
      <c r="F5106" s="133" t="s">
        <v>5920</v>
      </c>
      <c r="G5106" s="133">
        <v>5</v>
      </c>
      <c r="H5106" s="133">
        <v>15</v>
      </c>
      <c r="I5106" s="20"/>
      <c r="J5106" s="20"/>
      <c r="K5106" s="20"/>
      <c r="L5106" s="20"/>
      <c r="M5106" s="20"/>
      <c r="N5106" s="20"/>
    </row>
    <row r="5107" spans="1:14" x14ac:dyDescent="0.35">
      <c r="A5107" s="214" t="s">
        <v>4132</v>
      </c>
      <c r="B5107" s="214">
        <v>143318</v>
      </c>
      <c r="C5107" s="133" t="s">
        <v>4163</v>
      </c>
      <c r="D5107" s="133" t="s">
        <v>5904</v>
      </c>
      <c r="E5107" s="133" t="s">
        <v>5912</v>
      </c>
      <c r="F5107" s="133" t="s">
        <v>5920</v>
      </c>
      <c r="G5107" s="133">
        <v>6</v>
      </c>
      <c r="H5107" s="133">
        <v>1</v>
      </c>
      <c r="I5107" s="20"/>
      <c r="J5107" s="20"/>
      <c r="K5107" s="20"/>
      <c r="L5107" s="20"/>
      <c r="M5107" s="20"/>
      <c r="N5107" s="20"/>
    </row>
    <row r="5108" spans="1:14" x14ac:dyDescent="0.35">
      <c r="A5108" s="214" t="s">
        <v>4132</v>
      </c>
      <c r="B5108" s="214">
        <v>143419</v>
      </c>
      <c r="C5108" s="133" t="s">
        <v>4164</v>
      </c>
      <c r="D5108" s="133" t="s">
        <v>5904</v>
      </c>
      <c r="E5108" s="133" t="s">
        <v>5907</v>
      </c>
      <c r="F5108" s="133" t="s">
        <v>5908</v>
      </c>
      <c r="G5108" s="133">
        <v>81</v>
      </c>
      <c r="H5108" s="133">
        <v>98</v>
      </c>
      <c r="I5108" s="20"/>
      <c r="J5108" s="20"/>
      <c r="K5108" s="20"/>
      <c r="L5108" s="20"/>
      <c r="M5108" s="20"/>
      <c r="N5108" s="20"/>
    </row>
    <row r="5109" spans="1:14" x14ac:dyDescent="0.35">
      <c r="A5109" s="214" t="s">
        <v>4132</v>
      </c>
      <c r="B5109" s="214">
        <v>143420</v>
      </c>
      <c r="C5109" s="133" t="s">
        <v>6276</v>
      </c>
      <c r="D5109" s="133" t="s">
        <v>5904</v>
      </c>
      <c r="E5109" s="133" t="s">
        <v>5907</v>
      </c>
      <c r="F5109" s="133" t="s">
        <v>5908</v>
      </c>
      <c r="G5109" s="133">
        <v>70</v>
      </c>
      <c r="H5109" s="133">
        <v>39</v>
      </c>
      <c r="I5109" s="20"/>
      <c r="J5109" s="20"/>
      <c r="K5109" s="20"/>
      <c r="L5109" s="20"/>
      <c r="M5109" s="20"/>
      <c r="N5109" s="20"/>
    </row>
    <row r="5110" spans="1:14" x14ac:dyDescent="0.35">
      <c r="A5110" s="214" t="s">
        <v>4132</v>
      </c>
      <c r="B5110" s="214">
        <v>145195</v>
      </c>
      <c r="C5110" s="133" t="s">
        <v>7256</v>
      </c>
      <c r="D5110" s="133" t="s">
        <v>5905</v>
      </c>
      <c r="E5110" s="133" t="s">
        <v>5902</v>
      </c>
      <c r="F5110" s="133" t="s">
        <v>5903</v>
      </c>
      <c r="G5110" s="133">
        <v>0</v>
      </c>
      <c r="H5110" s="133">
        <v>0</v>
      </c>
      <c r="I5110" s="20"/>
      <c r="J5110" s="20"/>
      <c r="K5110" s="20"/>
      <c r="L5110" s="20"/>
      <c r="M5110" s="20"/>
      <c r="N5110" s="20"/>
    </row>
    <row r="5111" spans="1:14" x14ac:dyDescent="0.35">
      <c r="A5111" s="214" t="s">
        <v>4132</v>
      </c>
      <c r="B5111" s="214">
        <v>147188</v>
      </c>
      <c r="C5111" s="133" t="s">
        <v>6703</v>
      </c>
      <c r="D5111" s="133" t="s">
        <v>5904</v>
      </c>
      <c r="E5111" s="133" t="s">
        <v>5912</v>
      </c>
      <c r="F5111" s="133" t="s">
        <v>5925</v>
      </c>
      <c r="G5111" s="133">
        <v>0</v>
      </c>
      <c r="H5111" s="133">
        <v>8</v>
      </c>
      <c r="I5111" s="20"/>
      <c r="J5111" s="20"/>
      <c r="K5111" s="20"/>
      <c r="L5111" s="20"/>
      <c r="M5111" s="20"/>
      <c r="N5111" s="20"/>
    </row>
    <row r="5112" spans="1:14" x14ac:dyDescent="0.35">
      <c r="A5112" s="214" t="s">
        <v>4165</v>
      </c>
      <c r="B5112" s="214">
        <v>105837</v>
      </c>
      <c r="C5112" s="133" t="s">
        <v>4166</v>
      </c>
      <c r="D5112" s="133" t="s">
        <v>5904</v>
      </c>
      <c r="E5112" s="133" t="s">
        <v>5907</v>
      </c>
      <c r="F5112" s="133" t="s">
        <v>5910</v>
      </c>
      <c r="G5112" s="133">
        <v>142</v>
      </c>
      <c r="H5112" s="133">
        <v>138</v>
      </c>
      <c r="I5112" s="20"/>
      <c r="J5112" s="20"/>
      <c r="K5112" s="20"/>
      <c r="L5112" s="20"/>
      <c r="M5112" s="20"/>
      <c r="N5112" s="20"/>
    </row>
    <row r="5113" spans="1:14" x14ac:dyDescent="0.35">
      <c r="A5113" s="214" t="s">
        <v>4165</v>
      </c>
      <c r="B5113" s="214">
        <v>105840</v>
      </c>
      <c r="C5113" s="133" t="s">
        <v>4168</v>
      </c>
      <c r="D5113" s="133" t="s">
        <v>5904</v>
      </c>
      <c r="E5113" s="133" t="s">
        <v>5907</v>
      </c>
      <c r="F5113" s="133" t="s">
        <v>5910</v>
      </c>
      <c r="G5113" s="133">
        <v>138</v>
      </c>
      <c r="H5113" s="133">
        <v>121</v>
      </c>
      <c r="I5113" s="20"/>
      <c r="J5113" s="20"/>
      <c r="K5113" s="20"/>
      <c r="L5113" s="20"/>
      <c r="M5113" s="20"/>
      <c r="N5113" s="20"/>
    </row>
    <row r="5114" spans="1:14" x14ac:dyDescent="0.35">
      <c r="A5114" s="214" t="s">
        <v>4165</v>
      </c>
      <c r="B5114" s="214">
        <v>105844</v>
      </c>
      <c r="C5114" s="133" t="s">
        <v>4169</v>
      </c>
      <c r="D5114" s="133" t="s">
        <v>5904</v>
      </c>
      <c r="E5114" s="133" t="s">
        <v>5907</v>
      </c>
      <c r="F5114" s="133" t="s">
        <v>5911</v>
      </c>
      <c r="G5114" s="133">
        <v>113</v>
      </c>
      <c r="H5114" s="133">
        <v>104</v>
      </c>
      <c r="I5114" s="20"/>
      <c r="J5114" s="20"/>
      <c r="K5114" s="20"/>
      <c r="L5114" s="20"/>
      <c r="M5114" s="20"/>
      <c r="N5114" s="20"/>
    </row>
    <row r="5115" spans="1:14" x14ac:dyDescent="0.35">
      <c r="A5115" s="214" t="s">
        <v>4165</v>
      </c>
      <c r="B5115" s="214">
        <v>105845</v>
      </c>
      <c r="C5115" s="133" t="s">
        <v>4170</v>
      </c>
      <c r="D5115" s="133" t="s">
        <v>5904</v>
      </c>
      <c r="E5115" s="133" t="s">
        <v>5907</v>
      </c>
      <c r="F5115" s="133" t="s">
        <v>5911</v>
      </c>
      <c r="G5115" s="133">
        <v>129</v>
      </c>
      <c r="H5115" s="133">
        <v>111</v>
      </c>
      <c r="I5115" s="20"/>
      <c r="J5115" s="20"/>
      <c r="K5115" s="20"/>
      <c r="L5115" s="20"/>
      <c r="M5115" s="20"/>
      <c r="N5115" s="20"/>
    </row>
    <row r="5116" spans="1:14" x14ac:dyDescent="0.35">
      <c r="A5116" s="214" t="s">
        <v>4165</v>
      </c>
      <c r="B5116" s="214">
        <v>105855</v>
      </c>
      <c r="C5116" s="133" t="s">
        <v>6704</v>
      </c>
      <c r="D5116" s="133" t="s">
        <v>5904</v>
      </c>
      <c r="E5116" s="133" t="s">
        <v>5902</v>
      </c>
      <c r="F5116" s="133" t="s">
        <v>5903</v>
      </c>
      <c r="G5116" s="133">
        <v>0</v>
      </c>
      <c r="H5116" s="133">
        <v>0</v>
      </c>
      <c r="I5116" s="20"/>
      <c r="J5116" s="20"/>
      <c r="K5116" s="20"/>
      <c r="L5116" s="20"/>
      <c r="M5116" s="20"/>
      <c r="N5116" s="20"/>
    </row>
    <row r="5117" spans="1:14" x14ac:dyDescent="0.35">
      <c r="A5117" s="214" t="s">
        <v>4165</v>
      </c>
      <c r="B5117" s="214">
        <v>105861</v>
      </c>
      <c r="C5117" s="133" t="s">
        <v>4171</v>
      </c>
      <c r="D5117" s="133" t="s">
        <v>5904</v>
      </c>
      <c r="E5117" s="133" t="s">
        <v>5912</v>
      </c>
      <c r="F5117" s="133" t="s">
        <v>5915</v>
      </c>
      <c r="G5117" s="133">
        <v>0</v>
      </c>
      <c r="H5117" s="133">
        <v>5</v>
      </c>
      <c r="I5117" s="20"/>
      <c r="J5117" s="20"/>
      <c r="K5117" s="20"/>
      <c r="L5117" s="20"/>
      <c r="M5117" s="20"/>
      <c r="N5117" s="20"/>
    </row>
    <row r="5118" spans="1:14" x14ac:dyDescent="0.35">
      <c r="A5118" s="214" t="s">
        <v>4165</v>
      </c>
      <c r="B5118" s="214">
        <v>131379</v>
      </c>
      <c r="C5118" s="133" t="s">
        <v>7257</v>
      </c>
      <c r="D5118" s="133" t="s">
        <v>5905</v>
      </c>
      <c r="E5118" s="133" t="s">
        <v>5902</v>
      </c>
      <c r="F5118" s="133" t="s">
        <v>5914</v>
      </c>
      <c r="G5118" s="133">
        <v>0</v>
      </c>
      <c r="H5118" s="133">
        <v>0</v>
      </c>
      <c r="I5118" s="20"/>
      <c r="J5118" s="20"/>
      <c r="K5118" s="20"/>
      <c r="L5118" s="20"/>
      <c r="M5118" s="20"/>
      <c r="N5118" s="20"/>
    </row>
    <row r="5119" spans="1:14" x14ac:dyDescent="0.35">
      <c r="A5119" s="214" t="s">
        <v>4165</v>
      </c>
      <c r="B5119" s="214">
        <v>131726</v>
      </c>
      <c r="C5119" s="133" t="s">
        <v>4172</v>
      </c>
      <c r="D5119" s="133" t="s">
        <v>5904</v>
      </c>
      <c r="E5119" s="133" t="s">
        <v>5907</v>
      </c>
      <c r="F5119" s="133" t="s">
        <v>5911</v>
      </c>
      <c r="G5119" s="133">
        <v>73</v>
      </c>
      <c r="H5119" s="133">
        <v>81</v>
      </c>
      <c r="I5119" s="20"/>
      <c r="J5119" s="20"/>
      <c r="K5119" s="20"/>
      <c r="L5119" s="20"/>
      <c r="M5119" s="20"/>
      <c r="N5119" s="20"/>
    </row>
    <row r="5120" spans="1:14" x14ac:dyDescent="0.35">
      <c r="A5120" s="214" t="s">
        <v>4165</v>
      </c>
      <c r="B5120" s="214">
        <v>133409</v>
      </c>
      <c r="C5120" s="133" t="s">
        <v>4173</v>
      </c>
      <c r="D5120" s="133" t="s">
        <v>5904</v>
      </c>
      <c r="E5120" s="133" t="s">
        <v>5906</v>
      </c>
      <c r="F5120" s="133" t="s">
        <v>5906</v>
      </c>
      <c r="G5120" s="133">
        <v>0</v>
      </c>
      <c r="H5120" s="133">
        <v>0</v>
      </c>
      <c r="I5120" s="20"/>
      <c r="J5120" s="20"/>
      <c r="K5120" s="20"/>
      <c r="L5120" s="20"/>
      <c r="M5120" s="20"/>
      <c r="N5120" s="20"/>
    </row>
    <row r="5121" spans="1:14" x14ac:dyDescent="0.35">
      <c r="A5121" s="214" t="s">
        <v>4165</v>
      </c>
      <c r="B5121" s="214">
        <v>134575</v>
      </c>
      <c r="C5121" s="133" t="s">
        <v>4174</v>
      </c>
      <c r="D5121" s="133" t="s">
        <v>5905</v>
      </c>
      <c r="E5121" s="133" t="s">
        <v>5902</v>
      </c>
      <c r="F5121" s="133" t="s">
        <v>5903</v>
      </c>
      <c r="G5121" s="133">
        <v>0</v>
      </c>
      <c r="H5121" s="133">
        <v>0</v>
      </c>
      <c r="I5121" s="20"/>
      <c r="J5121" s="20"/>
      <c r="K5121" s="20"/>
      <c r="L5121" s="20"/>
      <c r="M5121" s="20"/>
      <c r="N5121" s="20"/>
    </row>
    <row r="5122" spans="1:14" x14ac:dyDescent="0.35">
      <c r="A5122" s="214" t="s">
        <v>4165</v>
      </c>
      <c r="B5122" s="214">
        <v>135200</v>
      </c>
      <c r="C5122" s="133" t="s">
        <v>4175</v>
      </c>
      <c r="D5122" s="133" t="s">
        <v>5904</v>
      </c>
      <c r="E5122" s="133" t="s">
        <v>5912</v>
      </c>
      <c r="F5122" s="133" t="s">
        <v>5915</v>
      </c>
      <c r="G5122" s="133">
        <v>0</v>
      </c>
      <c r="H5122" s="133">
        <v>0</v>
      </c>
      <c r="I5122" s="20"/>
      <c r="J5122" s="20"/>
      <c r="K5122" s="20"/>
      <c r="L5122" s="20"/>
      <c r="M5122" s="20"/>
      <c r="N5122" s="20"/>
    </row>
    <row r="5123" spans="1:14" x14ac:dyDescent="0.35">
      <c r="A5123" s="214" t="s">
        <v>4165</v>
      </c>
      <c r="B5123" s="214">
        <v>135201</v>
      </c>
      <c r="C5123" s="133" t="s">
        <v>4176</v>
      </c>
      <c r="D5123" s="133" t="s">
        <v>5904</v>
      </c>
      <c r="E5123" s="133" t="s">
        <v>5912</v>
      </c>
      <c r="F5123" s="133" t="s">
        <v>5915</v>
      </c>
      <c r="G5123" s="133">
        <v>0</v>
      </c>
      <c r="H5123" s="133">
        <v>0</v>
      </c>
      <c r="I5123" s="20"/>
      <c r="J5123" s="20"/>
      <c r="K5123" s="20"/>
      <c r="L5123" s="20"/>
      <c r="M5123" s="20"/>
      <c r="N5123" s="20"/>
    </row>
    <row r="5124" spans="1:14" x14ac:dyDescent="0.35">
      <c r="A5124" s="214" t="s">
        <v>4165</v>
      </c>
      <c r="B5124" s="214">
        <v>135202</v>
      </c>
      <c r="C5124" s="133" t="s">
        <v>4177</v>
      </c>
      <c r="D5124" s="133" t="s">
        <v>5904</v>
      </c>
      <c r="E5124" s="133" t="s">
        <v>5912</v>
      </c>
      <c r="F5124" s="133" t="s">
        <v>5915</v>
      </c>
      <c r="G5124" s="133">
        <v>14</v>
      </c>
      <c r="H5124" s="133">
        <v>41</v>
      </c>
      <c r="I5124" s="20"/>
      <c r="J5124" s="20"/>
      <c r="K5124" s="20"/>
      <c r="L5124" s="20"/>
      <c r="M5124" s="20"/>
      <c r="N5124" s="20"/>
    </row>
    <row r="5125" spans="1:14" x14ac:dyDescent="0.35">
      <c r="A5125" s="214" t="s">
        <v>4165</v>
      </c>
      <c r="B5125" s="214">
        <v>135313</v>
      </c>
      <c r="C5125" s="133" t="s">
        <v>4178</v>
      </c>
      <c r="D5125" s="133" t="s">
        <v>5904</v>
      </c>
      <c r="E5125" s="133" t="s">
        <v>5907</v>
      </c>
      <c r="F5125" s="133" t="s">
        <v>5908</v>
      </c>
      <c r="G5125" s="133">
        <v>79</v>
      </c>
      <c r="H5125" s="133">
        <v>85</v>
      </c>
      <c r="I5125" s="20"/>
      <c r="J5125" s="20"/>
      <c r="K5125" s="20"/>
      <c r="L5125" s="20"/>
      <c r="M5125" s="20"/>
      <c r="N5125" s="20"/>
    </row>
    <row r="5126" spans="1:14" x14ac:dyDescent="0.35">
      <c r="A5126" s="214" t="s">
        <v>4165</v>
      </c>
      <c r="B5126" s="214">
        <v>135753</v>
      </c>
      <c r="C5126" s="133" t="s">
        <v>6705</v>
      </c>
      <c r="D5126" s="133" t="s">
        <v>5904</v>
      </c>
      <c r="E5126" s="133" t="s">
        <v>5902</v>
      </c>
      <c r="F5126" s="133" t="s">
        <v>5914</v>
      </c>
      <c r="G5126" s="133">
        <v>0</v>
      </c>
      <c r="H5126" s="133">
        <v>0</v>
      </c>
      <c r="I5126" s="20"/>
      <c r="J5126" s="20"/>
      <c r="K5126" s="20"/>
      <c r="L5126" s="20"/>
      <c r="M5126" s="20"/>
      <c r="N5126" s="20"/>
    </row>
    <row r="5127" spans="1:14" x14ac:dyDescent="0.35">
      <c r="A5127" s="214" t="s">
        <v>4165</v>
      </c>
      <c r="B5127" s="214">
        <v>135795</v>
      </c>
      <c r="C5127" s="133" t="s">
        <v>4179</v>
      </c>
      <c r="D5127" s="133" t="s">
        <v>5904</v>
      </c>
      <c r="E5127" s="133" t="s">
        <v>5907</v>
      </c>
      <c r="F5127" s="133" t="s">
        <v>5924</v>
      </c>
      <c r="G5127" s="133">
        <v>139</v>
      </c>
      <c r="H5127" s="133">
        <v>139</v>
      </c>
      <c r="I5127" s="20"/>
      <c r="J5127" s="20"/>
      <c r="K5127" s="20"/>
      <c r="L5127" s="20"/>
      <c r="M5127" s="20"/>
      <c r="N5127" s="20"/>
    </row>
    <row r="5128" spans="1:14" x14ac:dyDescent="0.35">
      <c r="A5128" s="214" t="s">
        <v>4165</v>
      </c>
      <c r="B5128" s="214">
        <v>136257</v>
      </c>
      <c r="C5128" s="133" t="s">
        <v>2520</v>
      </c>
      <c r="D5128" s="133" t="s">
        <v>5904</v>
      </c>
      <c r="E5128" s="133" t="s">
        <v>5902</v>
      </c>
      <c r="F5128" s="133" t="s">
        <v>5914</v>
      </c>
      <c r="G5128" s="133">
        <v>0</v>
      </c>
      <c r="H5128" s="133">
        <v>0</v>
      </c>
      <c r="I5128" s="20"/>
      <c r="J5128" s="20"/>
      <c r="K5128" s="20"/>
      <c r="L5128" s="20"/>
      <c r="M5128" s="20"/>
      <c r="N5128" s="20"/>
    </row>
    <row r="5129" spans="1:14" x14ac:dyDescent="0.35">
      <c r="A5129" s="214" t="s">
        <v>4165</v>
      </c>
      <c r="B5129" s="214">
        <v>140055</v>
      </c>
      <c r="C5129" s="133" t="s">
        <v>4180</v>
      </c>
      <c r="D5129" s="133" t="s">
        <v>5904</v>
      </c>
      <c r="E5129" s="133" t="s">
        <v>5907</v>
      </c>
      <c r="F5129" s="133" t="s">
        <v>5917</v>
      </c>
      <c r="G5129" s="133">
        <v>128</v>
      </c>
      <c r="H5129" s="133">
        <v>112</v>
      </c>
      <c r="I5129" s="20"/>
      <c r="J5129" s="20"/>
      <c r="K5129" s="20"/>
      <c r="L5129" s="20"/>
      <c r="M5129" s="20"/>
      <c r="N5129" s="20"/>
    </row>
    <row r="5130" spans="1:14" x14ac:dyDescent="0.35">
      <c r="A5130" s="214" t="s">
        <v>4165</v>
      </c>
      <c r="B5130" s="214">
        <v>140091</v>
      </c>
      <c r="C5130" s="133" t="s">
        <v>4181</v>
      </c>
      <c r="D5130" s="133" t="s">
        <v>5904</v>
      </c>
      <c r="E5130" s="133" t="s">
        <v>5907</v>
      </c>
      <c r="F5130" s="133" t="s">
        <v>5917</v>
      </c>
      <c r="G5130" s="133">
        <v>141</v>
      </c>
      <c r="H5130" s="133">
        <v>131</v>
      </c>
      <c r="I5130" s="20"/>
      <c r="J5130" s="20"/>
      <c r="K5130" s="20"/>
      <c r="L5130" s="20"/>
      <c r="M5130" s="20"/>
      <c r="N5130" s="20"/>
    </row>
    <row r="5131" spans="1:14" x14ac:dyDescent="0.35">
      <c r="A5131" s="214" t="s">
        <v>4165</v>
      </c>
      <c r="B5131" s="214">
        <v>143319</v>
      </c>
      <c r="C5131" s="133" t="s">
        <v>4182</v>
      </c>
      <c r="D5131" s="133" t="s">
        <v>5904</v>
      </c>
      <c r="E5131" s="133" t="s">
        <v>5907</v>
      </c>
      <c r="F5131" s="133" t="s">
        <v>5917</v>
      </c>
      <c r="G5131" s="133">
        <v>130</v>
      </c>
      <c r="H5131" s="133">
        <v>140</v>
      </c>
      <c r="I5131" s="20"/>
      <c r="J5131" s="20"/>
      <c r="K5131" s="20"/>
      <c r="L5131" s="20"/>
      <c r="M5131" s="20"/>
      <c r="N5131" s="20"/>
    </row>
    <row r="5132" spans="1:14" x14ac:dyDescent="0.35">
      <c r="A5132" s="214" t="s">
        <v>4165</v>
      </c>
      <c r="B5132" s="214">
        <v>144463</v>
      </c>
      <c r="C5132" s="133" t="s">
        <v>4183</v>
      </c>
      <c r="D5132" s="133" t="s">
        <v>5904</v>
      </c>
      <c r="E5132" s="133" t="s">
        <v>5907</v>
      </c>
      <c r="F5132" s="133" t="s">
        <v>5919</v>
      </c>
      <c r="G5132" s="133">
        <v>0</v>
      </c>
      <c r="H5132" s="133">
        <v>0</v>
      </c>
      <c r="I5132" s="20"/>
      <c r="J5132" s="20"/>
      <c r="K5132" s="20"/>
      <c r="L5132" s="20"/>
      <c r="M5132" s="20"/>
      <c r="N5132" s="20"/>
    </row>
    <row r="5133" spans="1:14" x14ac:dyDescent="0.35">
      <c r="A5133" s="214" t="s">
        <v>4165</v>
      </c>
      <c r="B5133" s="214">
        <v>145170</v>
      </c>
      <c r="C5133" s="133" t="s">
        <v>6277</v>
      </c>
      <c r="D5133" s="133" t="s">
        <v>5905</v>
      </c>
      <c r="E5133" s="133" t="s">
        <v>5902</v>
      </c>
      <c r="F5133" s="133" t="s">
        <v>5903</v>
      </c>
      <c r="G5133" s="133">
        <v>0</v>
      </c>
      <c r="H5133" s="133">
        <v>0</v>
      </c>
      <c r="I5133" s="20"/>
      <c r="J5133" s="20"/>
      <c r="K5133" s="20"/>
      <c r="L5133" s="20"/>
      <c r="M5133" s="20"/>
      <c r="N5133" s="20"/>
    </row>
    <row r="5134" spans="1:14" x14ac:dyDescent="0.35">
      <c r="A5134" s="214" t="s">
        <v>4165</v>
      </c>
      <c r="B5134" s="214">
        <v>147369</v>
      </c>
      <c r="C5134" s="133" t="s">
        <v>4167</v>
      </c>
      <c r="D5134" s="133" t="s">
        <v>5904</v>
      </c>
      <c r="E5134" s="133" t="s">
        <v>5907</v>
      </c>
      <c r="F5134" s="133" t="s">
        <v>5917</v>
      </c>
      <c r="G5134" s="133">
        <v>138</v>
      </c>
      <c r="H5134" s="133">
        <v>119</v>
      </c>
      <c r="I5134" s="20"/>
      <c r="J5134" s="20"/>
      <c r="K5134" s="20"/>
      <c r="L5134" s="20"/>
      <c r="M5134" s="20"/>
      <c r="N5134" s="20"/>
    </row>
    <row r="5135" spans="1:14" x14ac:dyDescent="0.35">
      <c r="A5135" s="214" t="s">
        <v>4165</v>
      </c>
      <c r="B5135" s="214">
        <v>147662</v>
      </c>
      <c r="C5135" s="133" t="s">
        <v>7258</v>
      </c>
      <c r="D5135" s="133" t="s">
        <v>5901</v>
      </c>
      <c r="E5135" s="133" t="s">
        <v>5902</v>
      </c>
      <c r="F5135" s="133" t="s">
        <v>5903</v>
      </c>
      <c r="G5135" s="133">
        <v>0</v>
      </c>
      <c r="H5135" s="133">
        <v>0</v>
      </c>
      <c r="I5135" s="20"/>
      <c r="J5135" s="20"/>
      <c r="K5135" s="20"/>
      <c r="L5135" s="20"/>
      <c r="M5135" s="20"/>
      <c r="N5135" s="20"/>
    </row>
    <row r="5136" spans="1:14" x14ac:dyDescent="0.35">
      <c r="A5136" s="214" t="s">
        <v>4165</v>
      </c>
      <c r="B5136" s="214">
        <v>147875</v>
      </c>
      <c r="C5136" s="133" t="s">
        <v>7259</v>
      </c>
      <c r="D5136" s="133" t="s">
        <v>5904</v>
      </c>
      <c r="E5136" s="133" t="s">
        <v>5907</v>
      </c>
      <c r="F5136" s="133" t="s">
        <v>5908</v>
      </c>
      <c r="G5136" s="133">
        <v>92</v>
      </c>
      <c r="H5136" s="133">
        <v>90</v>
      </c>
      <c r="I5136" s="20"/>
      <c r="J5136" s="20"/>
      <c r="K5136" s="20"/>
      <c r="L5136" s="20"/>
      <c r="M5136" s="20"/>
      <c r="N5136" s="20"/>
    </row>
    <row r="5137" spans="1:14" x14ac:dyDescent="0.35">
      <c r="A5137" s="214" t="s">
        <v>4184</v>
      </c>
      <c r="B5137" s="214">
        <v>106962</v>
      </c>
      <c r="C5137" s="133" t="s">
        <v>4185</v>
      </c>
      <c r="D5137" s="133" t="s">
        <v>5904</v>
      </c>
      <c r="E5137" s="133" t="s">
        <v>5907</v>
      </c>
      <c r="F5137" s="133" t="s">
        <v>5911</v>
      </c>
      <c r="G5137" s="133">
        <v>74</v>
      </c>
      <c r="H5137" s="133">
        <v>69</v>
      </c>
      <c r="I5137" s="20"/>
      <c r="J5137" s="20"/>
      <c r="K5137" s="20"/>
      <c r="L5137" s="20"/>
      <c r="M5137" s="20"/>
      <c r="N5137" s="20"/>
    </row>
    <row r="5138" spans="1:14" x14ac:dyDescent="0.35">
      <c r="A5138" s="214" t="s">
        <v>4184</v>
      </c>
      <c r="B5138" s="214">
        <v>106966</v>
      </c>
      <c r="C5138" s="133" t="s">
        <v>4186</v>
      </c>
      <c r="D5138" s="133" t="s">
        <v>5904</v>
      </c>
      <c r="E5138" s="133" t="s">
        <v>5912</v>
      </c>
      <c r="F5138" s="133" t="s">
        <v>5915</v>
      </c>
      <c r="G5138" s="133">
        <v>3</v>
      </c>
      <c r="H5138" s="133">
        <v>10</v>
      </c>
      <c r="I5138" s="20"/>
      <c r="J5138" s="20"/>
      <c r="K5138" s="20"/>
      <c r="L5138" s="20"/>
      <c r="M5138" s="20"/>
      <c r="N5138" s="20"/>
    </row>
    <row r="5139" spans="1:14" x14ac:dyDescent="0.35">
      <c r="A5139" s="214" t="s">
        <v>4184</v>
      </c>
      <c r="B5139" s="214">
        <v>106970</v>
      </c>
      <c r="C5139" s="133" t="s">
        <v>2336</v>
      </c>
      <c r="D5139" s="133" t="s">
        <v>5904</v>
      </c>
      <c r="E5139" s="133" t="s">
        <v>5912</v>
      </c>
      <c r="F5139" s="133" t="s">
        <v>5915</v>
      </c>
      <c r="G5139" s="133">
        <v>5</v>
      </c>
      <c r="H5139" s="133">
        <v>16</v>
      </c>
      <c r="I5139" s="20"/>
      <c r="J5139" s="20"/>
      <c r="K5139" s="20"/>
      <c r="L5139" s="20"/>
      <c r="M5139" s="20"/>
      <c r="N5139" s="20"/>
    </row>
    <row r="5140" spans="1:14" x14ac:dyDescent="0.35">
      <c r="A5140" s="214" t="s">
        <v>4184</v>
      </c>
      <c r="B5140" s="214">
        <v>135743</v>
      </c>
      <c r="C5140" s="133" t="s">
        <v>4188</v>
      </c>
      <c r="D5140" s="133" t="s">
        <v>5904</v>
      </c>
      <c r="E5140" s="133" t="s">
        <v>5906</v>
      </c>
      <c r="F5140" s="133" t="s">
        <v>5906</v>
      </c>
      <c r="G5140" s="133">
        <v>2</v>
      </c>
      <c r="H5140" s="133">
        <v>8</v>
      </c>
      <c r="I5140" s="20"/>
      <c r="J5140" s="20"/>
      <c r="K5140" s="20"/>
      <c r="L5140" s="20"/>
      <c r="M5140" s="20"/>
      <c r="N5140" s="20"/>
    </row>
    <row r="5141" spans="1:14" x14ac:dyDescent="0.35">
      <c r="A5141" s="214" t="s">
        <v>4184</v>
      </c>
      <c r="B5141" s="214">
        <v>136042</v>
      </c>
      <c r="C5141" s="133" t="s">
        <v>4189</v>
      </c>
      <c r="D5141" s="133" t="s">
        <v>5904</v>
      </c>
      <c r="E5141" s="133" t="s">
        <v>5907</v>
      </c>
      <c r="F5141" s="133" t="s">
        <v>5908</v>
      </c>
      <c r="G5141" s="133">
        <v>95</v>
      </c>
      <c r="H5141" s="133">
        <v>117</v>
      </c>
      <c r="I5141" s="20"/>
      <c r="J5141" s="20"/>
      <c r="K5141" s="20"/>
      <c r="L5141" s="20"/>
      <c r="M5141" s="20"/>
      <c r="N5141" s="20"/>
    </row>
    <row r="5142" spans="1:14" x14ac:dyDescent="0.35">
      <c r="A5142" s="214" t="s">
        <v>4184</v>
      </c>
      <c r="B5142" s="214">
        <v>136301</v>
      </c>
      <c r="C5142" s="133" t="s">
        <v>4190</v>
      </c>
      <c r="D5142" s="133" t="s">
        <v>5904</v>
      </c>
      <c r="E5142" s="133" t="s">
        <v>5907</v>
      </c>
      <c r="F5142" s="133" t="s">
        <v>5917</v>
      </c>
      <c r="G5142" s="133">
        <v>128</v>
      </c>
      <c r="H5142" s="133">
        <v>110</v>
      </c>
      <c r="I5142" s="20"/>
      <c r="J5142" s="20"/>
      <c r="K5142" s="20"/>
      <c r="L5142" s="20"/>
      <c r="M5142" s="20"/>
      <c r="N5142" s="20"/>
    </row>
    <row r="5143" spans="1:14" x14ac:dyDescent="0.35">
      <c r="A5143" s="214" t="s">
        <v>4184</v>
      </c>
      <c r="B5143" s="214">
        <v>136331</v>
      </c>
      <c r="C5143" s="133" t="s">
        <v>4191</v>
      </c>
      <c r="D5143" s="133" t="s">
        <v>5904</v>
      </c>
      <c r="E5143" s="133" t="s">
        <v>5907</v>
      </c>
      <c r="F5143" s="133" t="s">
        <v>5917</v>
      </c>
      <c r="G5143" s="133">
        <v>145</v>
      </c>
      <c r="H5143" s="133">
        <v>185</v>
      </c>
      <c r="I5143" s="20"/>
      <c r="J5143" s="20"/>
      <c r="K5143" s="20"/>
      <c r="L5143" s="20"/>
      <c r="M5143" s="20"/>
      <c r="N5143" s="20"/>
    </row>
    <row r="5144" spans="1:14" x14ac:dyDescent="0.35">
      <c r="A5144" s="214" t="s">
        <v>4184</v>
      </c>
      <c r="B5144" s="214">
        <v>136718</v>
      </c>
      <c r="C5144" s="133" t="s">
        <v>4192</v>
      </c>
      <c r="D5144" s="133" t="s">
        <v>5904</v>
      </c>
      <c r="E5144" s="133" t="s">
        <v>5907</v>
      </c>
      <c r="F5144" s="133" t="s">
        <v>5917</v>
      </c>
      <c r="G5144" s="133">
        <v>162</v>
      </c>
      <c r="H5144" s="133">
        <v>134</v>
      </c>
      <c r="I5144" s="20"/>
      <c r="J5144" s="20"/>
      <c r="K5144" s="20"/>
      <c r="L5144" s="20"/>
      <c r="M5144" s="20"/>
      <c r="N5144" s="20"/>
    </row>
    <row r="5145" spans="1:14" x14ac:dyDescent="0.35">
      <c r="A5145" s="214" t="s">
        <v>4184</v>
      </c>
      <c r="B5145" s="214">
        <v>137823</v>
      </c>
      <c r="C5145" s="133" t="s">
        <v>4193</v>
      </c>
      <c r="D5145" s="133" t="s">
        <v>5904</v>
      </c>
      <c r="E5145" s="133" t="s">
        <v>5906</v>
      </c>
      <c r="F5145" s="133" t="s">
        <v>5906</v>
      </c>
      <c r="G5145" s="133">
        <v>0</v>
      </c>
      <c r="H5145" s="133">
        <v>4</v>
      </c>
      <c r="I5145" s="20"/>
      <c r="J5145" s="20"/>
      <c r="K5145" s="20"/>
      <c r="L5145" s="20"/>
      <c r="M5145" s="20"/>
      <c r="N5145" s="20"/>
    </row>
    <row r="5146" spans="1:14" x14ac:dyDescent="0.35">
      <c r="A5146" s="214" t="s">
        <v>4184</v>
      </c>
      <c r="B5146" s="214">
        <v>138329</v>
      </c>
      <c r="C5146" s="133" t="s">
        <v>1075</v>
      </c>
      <c r="D5146" s="133" t="s">
        <v>5904</v>
      </c>
      <c r="E5146" s="133" t="s">
        <v>5907</v>
      </c>
      <c r="F5146" s="133" t="s">
        <v>5917</v>
      </c>
      <c r="G5146" s="133">
        <v>94</v>
      </c>
      <c r="H5146" s="133">
        <v>71</v>
      </c>
      <c r="I5146" s="20"/>
      <c r="J5146" s="20"/>
      <c r="K5146" s="20"/>
      <c r="L5146" s="20"/>
      <c r="M5146" s="20"/>
      <c r="N5146" s="20"/>
    </row>
    <row r="5147" spans="1:14" x14ac:dyDescent="0.35">
      <c r="A5147" s="214" t="s">
        <v>4184</v>
      </c>
      <c r="B5147" s="214">
        <v>139992</v>
      </c>
      <c r="C5147" s="133" t="s">
        <v>4194</v>
      </c>
      <c r="D5147" s="133" t="s">
        <v>5904</v>
      </c>
      <c r="E5147" s="133" t="s">
        <v>5907</v>
      </c>
      <c r="F5147" s="133" t="s">
        <v>5917</v>
      </c>
      <c r="G5147" s="133">
        <v>100</v>
      </c>
      <c r="H5147" s="133">
        <v>123</v>
      </c>
      <c r="I5147" s="20"/>
      <c r="J5147" s="20"/>
      <c r="K5147" s="20"/>
      <c r="L5147" s="20"/>
      <c r="M5147" s="20"/>
      <c r="N5147" s="20"/>
    </row>
    <row r="5148" spans="1:14" x14ac:dyDescent="0.35">
      <c r="A5148" s="214" t="s">
        <v>4184</v>
      </c>
      <c r="B5148" s="214">
        <v>140254</v>
      </c>
      <c r="C5148" s="133" t="s">
        <v>4195</v>
      </c>
      <c r="D5148" s="133" t="s">
        <v>5904</v>
      </c>
      <c r="E5148" s="133" t="s">
        <v>5907</v>
      </c>
      <c r="F5148" s="133" t="s">
        <v>5917</v>
      </c>
      <c r="G5148" s="133">
        <v>44</v>
      </c>
      <c r="H5148" s="133">
        <v>59</v>
      </c>
      <c r="I5148" s="20"/>
      <c r="J5148" s="20"/>
      <c r="K5148" s="20"/>
      <c r="L5148" s="20"/>
      <c r="M5148" s="20"/>
      <c r="N5148" s="20"/>
    </row>
    <row r="5149" spans="1:14" x14ac:dyDescent="0.35">
      <c r="A5149" s="214" t="s">
        <v>4184</v>
      </c>
      <c r="B5149" s="214">
        <v>140459</v>
      </c>
      <c r="C5149" s="133" t="s">
        <v>4196</v>
      </c>
      <c r="D5149" s="133" t="s">
        <v>5904</v>
      </c>
      <c r="E5149" s="133" t="s">
        <v>5907</v>
      </c>
      <c r="F5149" s="133" t="s">
        <v>5917</v>
      </c>
      <c r="G5149" s="133">
        <v>102</v>
      </c>
      <c r="H5149" s="133">
        <v>107</v>
      </c>
      <c r="I5149" s="20"/>
      <c r="J5149" s="20"/>
      <c r="K5149" s="20"/>
      <c r="L5149" s="20"/>
      <c r="M5149" s="20"/>
      <c r="N5149" s="20"/>
    </row>
    <row r="5150" spans="1:14" x14ac:dyDescent="0.35">
      <c r="A5150" s="214" t="s">
        <v>4184</v>
      </c>
      <c r="B5150" s="214">
        <v>140553</v>
      </c>
      <c r="C5150" s="133" t="s">
        <v>4197</v>
      </c>
      <c r="D5150" s="133" t="s">
        <v>5904</v>
      </c>
      <c r="E5150" s="133" t="s">
        <v>5907</v>
      </c>
      <c r="F5150" s="133" t="s">
        <v>5908</v>
      </c>
      <c r="G5150" s="133">
        <v>114</v>
      </c>
      <c r="H5150" s="133">
        <v>97</v>
      </c>
      <c r="I5150" s="20"/>
      <c r="J5150" s="20"/>
      <c r="K5150" s="20"/>
      <c r="L5150" s="20"/>
      <c r="M5150" s="20"/>
      <c r="N5150" s="20"/>
    </row>
    <row r="5151" spans="1:14" x14ac:dyDescent="0.35">
      <c r="A5151" s="214" t="s">
        <v>4184</v>
      </c>
      <c r="B5151" s="214">
        <v>140646</v>
      </c>
      <c r="C5151" s="133" t="s">
        <v>4198</v>
      </c>
      <c r="D5151" s="133" t="s">
        <v>5904</v>
      </c>
      <c r="E5151" s="133" t="s">
        <v>5907</v>
      </c>
      <c r="F5151" s="133" t="s">
        <v>5917</v>
      </c>
      <c r="G5151" s="133">
        <v>183</v>
      </c>
      <c r="H5151" s="133">
        <v>165</v>
      </c>
      <c r="I5151" s="20"/>
      <c r="J5151" s="20"/>
      <c r="K5151" s="20"/>
      <c r="L5151" s="20"/>
      <c r="M5151" s="20"/>
      <c r="N5151" s="20"/>
    </row>
    <row r="5152" spans="1:14" x14ac:dyDescent="0.35">
      <c r="A5152" s="214" t="s">
        <v>4184</v>
      </c>
      <c r="B5152" s="214">
        <v>141730</v>
      </c>
      <c r="C5152" s="133" t="s">
        <v>4199</v>
      </c>
      <c r="D5152" s="133" t="s">
        <v>5904</v>
      </c>
      <c r="E5152" s="133" t="s">
        <v>5907</v>
      </c>
      <c r="F5152" s="133" t="s">
        <v>5917</v>
      </c>
      <c r="G5152" s="133">
        <v>78</v>
      </c>
      <c r="H5152" s="133">
        <v>104</v>
      </c>
      <c r="I5152" s="20"/>
      <c r="J5152" s="20"/>
      <c r="K5152" s="20"/>
      <c r="L5152" s="20"/>
      <c r="M5152" s="20"/>
      <c r="N5152" s="20"/>
    </row>
    <row r="5153" spans="1:14" x14ac:dyDescent="0.35">
      <c r="A5153" s="214" t="s">
        <v>4184</v>
      </c>
      <c r="B5153" s="214">
        <v>141853</v>
      </c>
      <c r="C5153" s="133" t="s">
        <v>4200</v>
      </c>
      <c r="D5153" s="133" t="s">
        <v>5904</v>
      </c>
      <c r="E5153" s="133" t="s">
        <v>5907</v>
      </c>
      <c r="F5153" s="133" t="s">
        <v>5917</v>
      </c>
      <c r="G5153" s="133">
        <v>81</v>
      </c>
      <c r="H5153" s="133">
        <v>82</v>
      </c>
      <c r="I5153" s="20"/>
      <c r="J5153" s="20"/>
      <c r="K5153" s="20"/>
      <c r="L5153" s="20"/>
      <c r="M5153" s="20"/>
      <c r="N5153" s="20"/>
    </row>
    <row r="5154" spans="1:14" x14ac:dyDescent="0.35">
      <c r="A5154" s="214" t="s">
        <v>4184</v>
      </c>
      <c r="B5154" s="214">
        <v>142768</v>
      </c>
      <c r="C5154" s="133" t="s">
        <v>4201</v>
      </c>
      <c r="D5154" s="133" t="s">
        <v>5904</v>
      </c>
      <c r="E5154" s="133" t="s">
        <v>5912</v>
      </c>
      <c r="F5154" s="133" t="s">
        <v>5927</v>
      </c>
      <c r="G5154" s="133">
        <v>11</v>
      </c>
      <c r="H5154" s="133">
        <v>21</v>
      </c>
      <c r="I5154" s="20"/>
      <c r="J5154" s="20"/>
      <c r="K5154" s="20"/>
      <c r="L5154" s="20"/>
      <c r="M5154" s="20"/>
      <c r="N5154" s="20"/>
    </row>
    <row r="5155" spans="1:14" x14ac:dyDescent="0.35">
      <c r="A5155" s="214" t="s">
        <v>4184</v>
      </c>
      <c r="B5155" s="214">
        <v>142795</v>
      </c>
      <c r="C5155" s="133" t="s">
        <v>4202</v>
      </c>
      <c r="D5155" s="133" t="s">
        <v>5904</v>
      </c>
      <c r="E5155" s="133" t="s">
        <v>5912</v>
      </c>
      <c r="F5155" s="133" t="s">
        <v>5920</v>
      </c>
      <c r="G5155" s="133">
        <v>1</v>
      </c>
      <c r="H5155" s="133">
        <v>9</v>
      </c>
      <c r="I5155" s="20"/>
      <c r="J5155" s="20"/>
      <c r="K5155" s="20"/>
      <c r="L5155" s="20"/>
      <c r="M5155" s="20"/>
      <c r="N5155" s="20"/>
    </row>
    <row r="5156" spans="1:14" x14ac:dyDescent="0.35">
      <c r="A5156" s="214" t="s">
        <v>4184</v>
      </c>
      <c r="B5156" s="214">
        <v>142797</v>
      </c>
      <c r="C5156" s="133" t="s">
        <v>4203</v>
      </c>
      <c r="D5156" s="133" t="s">
        <v>5904</v>
      </c>
      <c r="E5156" s="133" t="s">
        <v>5912</v>
      </c>
      <c r="F5156" s="133" t="s">
        <v>5920</v>
      </c>
      <c r="G5156" s="133">
        <v>2</v>
      </c>
      <c r="H5156" s="133">
        <v>2</v>
      </c>
      <c r="I5156" s="20"/>
      <c r="J5156" s="20"/>
      <c r="K5156" s="20"/>
      <c r="L5156" s="20"/>
      <c r="M5156" s="20"/>
      <c r="N5156" s="20"/>
    </row>
    <row r="5157" spans="1:14" x14ac:dyDescent="0.35">
      <c r="A5157" s="214" t="s">
        <v>4184</v>
      </c>
      <c r="B5157" s="214">
        <v>143141</v>
      </c>
      <c r="C5157" s="133" t="s">
        <v>4204</v>
      </c>
      <c r="D5157" s="133" t="s">
        <v>5904</v>
      </c>
      <c r="E5157" s="133" t="s">
        <v>5907</v>
      </c>
      <c r="F5157" s="133" t="s">
        <v>5908</v>
      </c>
      <c r="G5157" s="133">
        <v>92</v>
      </c>
      <c r="H5157" s="133">
        <v>88</v>
      </c>
      <c r="I5157" s="20"/>
      <c r="J5157" s="20"/>
      <c r="K5157" s="20"/>
      <c r="L5157" s="20"/>
      <c r="M5157" s="20"/>
      <c r="N5157" s="20"/>
    </row>
    <row r="5158" spans="1:14" x14ac:dyDescent="0.35">
      <c r="A5158" s="214" t="s">
        <v>4184</v>
      </c>
      <c r="B5158" s="214">
        <v>143545</v>
      </c>
      <c r="C5158" s="133" t="s">
        <v>4205</v>
      </c>
      <c r="D5158" s="133" t="s">
        <v>5904</v>
      </c>
      <c r="E5158" s="133" t="s">
        <v>5907</v>
      </c>
      <c r="F5158" s="133" t="s">
        <v>5908</v>
      </c>
      <c r="G5158" s="133">
        <v>100</v>
      </c>
      <c r="H5158" s="133">
        <v>105</v>
      </c>
      <c r="I5158" s="20"/>
      <c r="J5158" s="20"/>
      <c r="K5158" s="20"/>
      <c r="L5158" s="20"/>
      <c r="M5158" s="20"/>
      <c r="N5158" s="20"/>
    </row>
    <row r="5159" spans="1:14" x14ac:dyDescent="0.35">
      <c r="A5159" s="214" t="s">
        <v>4184</v>
      </c>
      <c r="B5159" s="214">
        <v>144196</v>
      </c>
      <c r="C5159" s="133" t="s">
        <v>4187</v>
      </c>
      <c r="D5159" s="133" t="s">
        <v>5904</v>
      </c>
      <c r="E5159" s="133" t="s">
        <v>5912</v>
      </c>
      <c r="F5159" s="133" t="s">
        <v>5920</v>
      </c>
      <c r="G5159" s="133">
        <v>6</v>
      </c>
      <c r="H5159" s="133">
        <v>10</v>
      </c>
      <c r="I5159" s="20"/>
      <c r="J5159" s="20"/>
      <c r="K5159" s="20"/>
      <c r="L5159" s="20"/>
      <c r="M5159" s="20"/>
      <c r="N5159" s="20"/>
    </row>
    <row r="5160" spans="1:14" x14ac:dyDescent="0.35">
      <c r="A5160" s="214" t="s">
        <v>4184</v>
      </c>
      <c r="B5160" s="214">
        <v>145230</v>
      </c>
      <c r="C5160" s="133" t="s">
        <v>4206</v>
      </c>
      <c r="D5160" s="133" t="s">
        <v>5904</v>
      </c>
      <c r="E5160" s="133" t="s">
        <v>5907</v>
      </c>
      <c r="F5160" s="133" t="s">
        <v>5919</v>
      </c>
      <c r="G5160" s="133">
        <v>0</v>
      </c>
      <c r="H5160" s="133">
        <v>0</v>
      </c>
      <c r="I5160" s="20"/>
      <c r="J5160" s="20"/>
      <c r="K5160" s="20"/>
      <c r="L5160" s="20"/>
      <c r="M5160" s="20"/>
      <c r="N5160" s="20"/>
    </row>
    <row r="5161" spans="1:14" x14ac:dyDescent="0.35">
      <c r="A5161" s="214" t="s">
        <v>4184</v>
      </c>
      <c r="B5161" s="214">
        <v>145848</v>
      </c>
      <c r="C5161" s="133" t="s">
        <v>6707</v>
      </c>
      <c r="D5161" s="133" t="s">
        <v>5904</v>
      </c>
      <c r="E5161" s="133" t="s">
        <v>5907</v>
      </c>
      <c r="F5161" s="133" t="s">
        <v>5908</v>
      </c>
      <c r="G5161" s="133">
        <v>155</v>
      </c>
      <c r="H5161" s="133">
        <v>142</v>
      </c>
      <c r="I5161" s="20"/>
      <c r="J5161" s="20"/>
      <c r="K5161" s="20"/>
      <c r="L5161" s="20"/>
      <c r="M5161" s="20"/>
      <c r="N5161" s="20"/>
    </row>
    <row r="5162" spans="1:14" x14ac:dyDescent="0.35">
      <c r="A5162" s="214" t="s">
        <v>4184</v>
      </c>
      <c r="B5162" s="214">
        <v>146571</v>
      </c>
      <c r="C5162" s="133" t="s">
        <v>6706</v>
      </c>
      <c r="D5162" s="133" t="s">
        <v>5904</v>
      </c>
      <c r="E5162" s="133" t="s">
        <v>5902</v>
      </c>
      <c r="F5162" s="133" t="s">
        <v>5914</v>
      </c>
      <c r="G5162" s="133">
        <v>0</v>
      </c>
      <c r="H5162" s="133">
        <v>0</v>
      </c>
      <c r="I5162" s="20"/>
      <c r="J5162" s="20"/>
      <c r="K5162" s="20"/>
      <c r="L5162" s="20"/>
      <c r="M5162" s="20"/>
      <c r="N5162" s="20"/>
    </row>
    <row r="5163" spans="1:14" x14ac:dyDescent="0.35">
      <c r="A5163" s="214" t="s">
        <v>4184</v>
      </c>
      <c r="B5163" s="214">
        <v>147666</v>
      </c>
      <c r="C5163" s="133" t="s">
        <v>7260</v>
      </c>
      <c r="D5163" s="133" t="s">
        <v>5904</v>
      </c>
      <c r="E5163" s="133" t="s">
        <v>5902</v>
      </c>
      <c r="F5163" s="133" t="s">
        <v>5903</v>
      </c>
      <c r="G5163" s="133">
        <v>0</v>
      </c>
      <c r="H5163" s="133">
        <v>0</v>
      </c>
      <c r="I5163" s="20"/>
      <c r="J5163" s="20"/>
      <c r="K5163" s="20"/>
      <c r="L5163" s="20"/>
      <c r="M5163" s="20"/>
      <c r="N5163" s="20"/>
    </row>
    <row r="5164" spans="1:14" x14ac:dyDescent="0.35">
      <c r="A5164" s="214" t="s">
        <v>4207</v>
      </c>
      <c r="B5164" s="214">
        <v>120320</v>
      </c>
      <c r="C5164" s="133" t="s">
        <v>4208</v>
      </c>
      <c r="D5164" s="133" t="s">
        <v>5904</v>
      </c>
      <c r="E5164" s="133" t="s">
        <v>5902</v>
      </c>
      <c r="F5164" s="133" t="s">
        <v>5903</v>
      </c>
      <c r="G5164" s="133">
        <v>0</v>
      </c>
      <c r="H5164" s="133">
        <v>0</v>
      </c>
      <c r="I5164" s="20"/>
      <c r="J5164" s="20"/>
      <c r="K5164" s="20"/>
      <c r="L5164" s="20"/>
      <c r="M5164" s="20"/>
      <c r="N5164" s="20"/>
    </row>
    <row r="5165" spans="1:14" x14ac:dyDescent="0.35">
      <c r="A5165" s="214" t="s">
        <v>4207</v>
      </c>
      <c r="B5165" s="214">
        <v>120322</v>
      </c>
      <c r="C5165" s="133" t="s">
        <v>4209</v>
      </c>
      <c r="D5165" s="133" t="s">
        <v>5904</v>
      </c>
      <c r="E5165" s="133" t="s">
        <v>5902</v>
      </c>
      <c r="F5165" s="133" t="s">
        <v>5903</v>
      </c>
      <c r="G5165" s="133">
        <v>0</v>
      </c>
      <c r="H5165" s="133">
        <v>0</v>
      </c>
      <c r="I5165" s="20"/>
      <c r="J5165" s="20"/>
      <c r="K5165" s="20"/>
      <c r="L5165" s="20"/>
      <c r="M5165" s="20"/>
      <c r="N5165" s="20"/>
    </row>
    <row r="5166" spans="1:14" x14ac:dyDescent="0.35">
      <c r="A5166" s="214" t="s">
        <v>4207</v>
      </c>
      <c r="B5166" s="214">
        <v>120340</v>
      </c>
      <c r="C5166" s="133" t="s">
        <v>4210</v>
      </c>
      <c r="D5166" s="133" t="s">
        <v>5904</v>
      </c>
      <c r="E5166" s="133" t="s">
        <v>5902</v>
      </c>
      <c r="F5166" s="133" t="s">
        <v>5903</v>
      </c>
      <c r="G5166" s="133">
        <v>0</v>
      </c>
      <c r="H5166" s="133">
        <v>0</v>
      </c>
      <c r="I5166" s="20"/>
      <c r="J5166" s="20"/>
      <c r="K5166" s="20"/>
      <c r="L5166" s="20"/>
      <c r="M5166" s="20"/>
      <c r="N5166" s="20"/>
    </row>
    <row r="5167" spans="1:14" x14ac:dyDescent="0.35">
      <c r="A5167" s="214" t="s">
        <v>4207</v>
      </c>
      <c r="B5167" s="214">
        <v>120355</v>
      </c>
      <c r="C5167" s="133" t="s">
        <v>4211</v>
      </c>
      <c r="D5167" s="133" t="s">
        <v>5904</v>
      </c>
      <c r="E5167" s="133" t="s">
        <v>5912</v>
      </c>
      <c r="F5167" s="133" t="s">
        <v>5915</v>
      </c>
      <c r="G5167" s="133">
        <v>0</v>
      </c>
      <c r="H5167" s="133">
        <v>0</v>
      </c>
      <c r="I5167" s="20"/>
      <c r="J5167" s="20"/>
      <c r="K5167" s="20"/>
      <c r="L5167" s="20"/>
      <c r="M5167" s="20"/>
      <c r="N5167" s="20"/>
    </row>
    <row r="5168" spans="1:14" x14ac:dyDescent="0.35">
      <c r="A5168" s="214" t="s">
        <v>4207</v>
      </c>
      <c r="B5168" s="214">
        <v>131018</v>
      </c>
      <c r="C5168" s="133" t="s">
        <v>4212</v>
      </c>
      <c r="D5168" s="133" t="s">
        <v>5904</v>
      </c>
      <c r="E5168" s="133" t="s">
        <v>5902</v>
      </c>
      <c r="F5168" s="133" t="s">
        <v>5914</v>
      </c>
      <c r="G5168" s="133">
        <v>0</v>
      </c>
      <c r="H5168" s="133">
        <v>0</v>
      </c>
      <c r="I5168" s="20"/>
      <c r="J5168" s="20"/>
      <c r="K5168" s="20"/>
      <c r="L5168" s="20"/>
      <c r="M5168" s="20"/>
      <c r="N5168" s="20"/>
    </row>
    <row r="5169" spans="1:14" x14ac:dyDescent="0.35">
      <c r="A5169" s="214" t="s">
        <v>4207</v>
      </c>
      <c r="B5169" s="214">
        <v>134938</v>
      </c>
      <c r="C5169" s="133" t="s">
        <v>4213</v>
      </c>
      <c r="D5169" s="133" t="s">
        <v>5904</v>
      </c>
      <c r="E5169" s="133" t="s">
        <v>5902</v>
      </c>
      <c r="F5169" s="133" t="s">
        <v>5914</v>
      </c>
      <c r="G5169" s="133">
        <v>0</v>
      </c>
      <c r="H5169" s="133">
        <v>0</v>
      </c>
      <c r="I5169" s="20"/>
      <c r="J5169" s="20"/>
      <c r="K5169" s="20"/>
      <c r="L5169" s="20"/>
      <c r="M5169" s="20"/>
      <c r="N5169" s="20"/>
    </row>
    <row r="5170" spans="1:14" x14ac:dyDescent="0.35">
      <c r="A5170" s="214" t="s">
        <v>4207</v>
      </c>
      <c r="B5170" s="214">
        <v>136530</v>
      </c>
      <c r="C5170" s="133" t="s">
        <v>4214</v>
      </c>
      <c r="D5170" s="133" t="s">
        <v>5904</v>
      </c>
      <c r="E5170" s="133" t="s">
        <v>5907</v>
      </c>
      <c r="F5170" s="133" t="s">
        <v>5917</v>
      </c>
      <c r="G5170" s="133">
        <v>99</v>
      </c>
      <c r="H5170" s="133">
        <v>110</v>
      </c>
      <c r="I5170" s="20"/>
      <c r="J5170" s="20"/>
      <c r="K5170" s="20"/>
      <c r="L5170" s="20"/>
      <c r="M5170" s="20"/>
      <c r="N5170" s="20"/>
    </row>
    <row r="5171" spans="1:14" x14ac:dyDescent="0.35">
      <c r="A5171" s="214" t="s">
        <v>4207</v>
      </c>
      <c r="B5171" s="214">
        <v>136629</v>
      </c>
      <c r="C5171" s="133" t="s">
        <v>4215</v>
      </c>
      <c r="D5171" s="133" t="s">
        <v>5904</v>
      </c>
      <c r="E5171" s="133" t="s">
        <v>5907</v>
      </c>
      <c r="F5171" s="133" t="s">
        <v>5917</v>
      </c>
      <c r="G5171" s="133">
        <v>104</v>
      </c>
      <c r="H5171" s="133">
        <v>78</v>
      </c>
      <c r="I5171" s="20"/>
      <c r="J5171" s="20"/>
      <c r="K5171" s="20"/>
      <c r="L5171" s="20"/>
      <c r="M5171" s="20"/>
      <c r="N5171" s="20"/>
    </row>
    <row r="5172" spans="1:14" x14ac:dyDescent="0.35">
      <c r="A5172" s="214" t="s">
        <v>4207</v>
      </c>
      <c r="B5172" s="214">
        <v>137340</v>
      </c>
      <c r="C5172" s="133" t="s">
        <v>4216</v>
      </c>
      <c r="D5172" s="133" t="s">
        <v>5904</v>
      </c>
      <c r="E5172" s="133" t="s">
        <v>5907</v>
      </c>
      <c r="F5172" s="133" t="s">
        <v>5917</v>
      </c>
      <c r="G5172" s="133">
        <v>107</v>
      </c>
      <c r="H5172" s="133">
        <v>102</v>
      </c>
      <c r="I5172" s="20"/>
      <c r="J5172" s="20"/>
      <c r="K5172" s="20"/>
      <c r="L5172" s="20"/>
      <c r="M5172" s="20"/>
      <c r="N5172" s="20"/>
    </row>
    <row r="5173" spans="1:14" x14ac:dyDescent="0.35">
      <c r="A5173" s="214" t="s">
        <v>4207</v>
      </c>
      <c r="B5173" s="214">
        <v>141965</v>
      </c>
      <c r="C5173" s="133" t="s">
        <v>4217</v>
      </c>
      <c r="D5173" s="133" t="s">
        <v>5904</v>
      </c>
      <c r="E5173" s="133" t="s">
        <v>5907</v>
      </c>
      <c r="F5173" s="133" t="s">
        <v>5922</v>
      </c>
      <c r="G5173" s="133">
        <v>0</v>
      </c>
      <c r="H5173" s="133">
        <v>0</v>
      </c>
      <c r="I5173" s="20"/>
      <c r="J5173" s="20"/>
      <c r="K5173" s="20"/>
      <c r="L5173" s="20"/>
      <c r="M5173" s="20"/>
      <c r="N5173" s="20"/>
    </row>
    <row r="5174" spans="1:14" x14ac:dyDescent="0.35">
      <c r="A5174" s="214" t="s">
        <v>4207</v>
      </c>
      <c r="B5174" s="214">
        <v>142635</v>
      </c>
      <c r="C5174" s="133" t="s">
        <v>7261</v>
      </c>
      <c r="D5174" s="133" t="s">
        <v>5904</v>
      </c>
      <c r="E5174" s="133" t="s">
        <v>5902</v>
      </c>
      <c r="F5174" s="133" t="s">
        <v>5914</v>
      </c>
      <c r="G5174" s="133">
        <v>0</v>
      </c>
      <c r="H5174" s="133">
        <v>0</v>
      </c>
      <c r="I5174" s="20"/>
      <c r="J5174" s="20"/>
      <c r="K5174" s="20"/>
      <c r="L5174" s="20"/>
      <c r="M5174" s="20"/>
      <c r="N5174" s="20"/>
    </row>
    <row r="5175" spans="1:14" x14ac:dyDescent="0.35">
      <c r="A5175" s="214" t="s">
        <v>4218</v>
      </c>
      <c r="B5175" s="214">
        <v>105986</v>
      </c>
      <c r="C5175" s="133" t="s">
        <v>4220</v>
      </c>
      <c r="D5175" s="133" t="s">
        <v>5904</v>
      </c>
      <c r="E5175" s="133" t="s">
        <v>5907</v>
      </c>
      <c r="F5175" s="133" t="s">
        <v>5911</v>
      </c>
      <c r="G5175" s="133">
        <v>99</v>
      </c>
      <c r="H5175" s="133">
        <v>88</v>
      </c>
      <c r="I5175" s="20"/>
      <c r="J5175" s="20"/>
      <c r="K5175" s="20"/>
      <c r="L5175" s="20"/>
      <c r="M5175" s="20"/>
      <c r="N5175" s="20"/>
    </row>
    <row r="5176" spans="1:14" x14ac:dyDescent="0.35">
      <c r="A5176" s="214" t="s">
        <v>4218</v>
      </c>
      <c r="B5176" s="214">
        <v>105989</v>
      </c>
      <c r="C5176" s="133" t="s">
        <v>4221</v>
      </c>
      <c r="D5176" s="133" t="s">
        <v>5904</v>
      </c>
      <c r="E5176" s="133" t="s">
        <v>5907</v>
      </c>
      <c r="F5176" s="133" t="s">
        <v>5911</v>
      </c>
      <c r="G5176" s="133">
        <v>94</v>
      </c>
      <c r="H5176" s="133">
        <v>113</v>
      </c>
      <c r="I5176" s="20"/>
      <c r="J5176" s="20"/>
      <c r="K5176" s="20"/>
      <c r="L5176" s="20"/>
      <c r="M5176" s="20"/>
      <c r="N5176" s="20"/>
    </row>
    <row r="5177" spans="1:14" x14ac:dyDescent="0.35">
      <c r="A5177" s="214" t="s">
        <v>4218</v>
      </c>
      <c r="B5177" s="214">
        <v>105991</v>
      </c>
      <c r="C5177" s="133" t="s">
        <v>4222</v>
      </c>
      <c r="D5177" s="133" t="s">
        <v>5904</v>
      </c>
      <c r="E5177" s="133" t="s">
        <v>5902</v>
      </c>
      <c r="F5177" s="133" t="s">
        <v>5903</v>
      </c>
      <c r="G5177" s="133">
        <v>0</v>
      </c>
      <c r="H5177" s="133">
        <v>0</v>
      </c>
      <c r="I5177" s="20"/>
      <c r="J5177" s="20"/>
      <c r="K5177" s="20"/>
      <c r="L5177" s="20"/>
      <c r="M5177" s="20"/>
      <c r="N5177" s="20"/>
    </row>
    <row r="5178" spans="1:14" x14ac:dyDescent="0.35">
      <c r="A5178" s="214" t="s">
        <v>4218</v>
      </c>
      <c r="B5178" s="214">
        <v>105992</v>
      </c>
      <c r="C5178" s="133" t="s">
        <v>4223</v>
      </c>
      <c r="D5178" s="133" t="s">
        <v>5904</v>
      </c>
      <c r="E5178" s="133" t="s">
        <v>5902</v>
      </c>
      <c r="F5178" s="133" t="s">
        <v>5903</v>
      </c>
      <c r="G5178" s="133">
        <v>0</v>
      </c>
      <c r="H5178" s="133">
        <v>0</v>
      </c>
      <c r="I5178" s="20"/>
      <c r="J5178" s="20"/>
      <c r="K5178" s="20"/>
      <c r="L5178" s="20"/>
      <c r="M5178" s="20"/>
      <c r="N5178" s="20"/>
    </row>
    <row r="5179" spans="1:14" x14ac:dyDescent="0.35">
      <c r="A5179" s="214" t="s">
        <v>4218</v>
      </c>
      <c r="B5179" s="214">
        <v>105993</v>
      </c>
      <c r="C5179" s="133" t="s">
        <v>7262</v>
      </c>
      <c r="D5179" s="133" t="s">
        <v>5905</v>
      </c>
      <c r="E5179" s="133" t="s">
        <v>5902</v>
      </c>
      <c r="F5179" s="133" t="s">
        <v>5903</v>
      </c>
      <c r="G5179" s="133">
        <v>0</v>
      </c>
      <c r="H5179" s="133">
        <v>0</v>
      </c>
      <c r="I5179" s="20"/>
      <c r="J5179" s="20"/>
      <c r="K5179" s="20"/>
      <c r="L5179" s="20"/>
      <c r="M5179" s="20"/>
      <c r="N5179" s="20"/>
    </row>
    <row r="5180" spans="1:14" x14ac:dyDescent="0.35">
      <c r="A5180" s="214" t="s">
        <v>4218</v>
      </c>
      <c r="B5180" s="214">
        <v>105996</v>
      </c>
      <c r="C5180" s="133" t="s">
        <v>4224</v>
      </c>
      <c r="D5180" s="133" t="s">
        <v>5901</v>
      </c>
      <c r="E5180" s="133" t="s">
        <v>5902</v>
      </c>
      <c r="F5180" s="133" t="s">
        <v>5903</v>
      </c>
      <c r="G5180" s="133">
        <v>0</v>
      </c>
      <c r="H5180" s="133">
        <v>0</v>
      </c>
      <c r="I5180" s="20"/>
      <c r="J5180" s="20"/>
      <c r="K5180" s="20"/>
      <c r="L5180" s="20"/>
      <c r="M5180" s="20"/>
      <c r="N5180" s="20"/>
    </row>
    <row r="5181" spans="1:14" x14ac:dyDescent="0.35">
      <c r="A5181" s="214" t="s">
        <v>4218</v>
      </c>
      <c r="B5181" s="214">
        <v>105999</v>
      </c>
      <c r="C5181" s="133" t="s">
        <v>6712</v>
      </c>
      <c r="D5181" s="133" t="s">
        <v>5905</v>
      </c>
      <c r="E5181" s="133" t="s">
        <v>5902</v>
      </c>
      <c r="F5181" s="133" t="s">
        <v>5903</v>
      </c>
      <c r="G5181" s="133">
        <v>0</v>
      </c>
      <c r="H5181" s="133">
        <v>0</v>
      </c>
      <c r="I5181" s="20"/>
      <c r="J5181" s="20"/>
      <c r="K5181" s="20"/>
      <c r="L5181" s="20"/>
      <c r="M5181" s="20"/>
      <c r="N5181" s="20"/>
    </row>
    <row r="5182" spans="1:14" x14ac:dyDescent="0.35">
      <c r="A5182" s="214" t="s">
        <v>4218</v>
      </c>
      <c r="B5182" s="214">
        <v>106001</v>
      </c>
      <c r="C5182" s="133" t="s">
        <v>6714</v>
      </c>
      <c r="D5182" s="133" t="s">
        <v>5904</v>
      </c>
      <c r="E5182" s="133" t="s">
        <v>5902</v>
      </c>
      <c r="F5182" s="133" t="s">
        <v>5903</v>
      </c>
      <c r="G5182" s="133">
        <v>0</v>
      </c>
      <c r="H5182" s="133">
        <v>0</v>
      </c>
      <c r="I5182" s="20"/>
      <c r="J5182" s="20"/>
      <c r="K5182" s="20"/>
      <c r="L5182" s="20"/>
      <c r="M5182" s="20"/>
      <c r="N5182" s="20"/>
    </row>
    <row r="5183" spans="1:14" x14ac:dyDescent="0.35">
      <c r="A5183" s="214" t="s">
        <v>4218</v>
      </c>
      <c r="B5183" s="214">
        <v>106002</v>
      </c>
      <c r="C5183" s="133" t="s">
        <v>4225</v>
      </c>
      <c r="D5183" s="133" t="s">
        <v>5905</v>
      </c>
      <c r="E5183" s="133" t="s">
        <v>5902</v>
      </c>
      <c r="F5183" s="133" t="s">
        <v>5903</v>
      </c>
      <c r="G5183" s="133">
        <v>0</v>
      </c>
      <c r="H5183" s="133">
        <v>0</v>
      </c>
      <c r="I5183" s="20"/>
      <c r="J5183" s="20"/>
      <c r="K5183" s="20"/>
      <c r="L5183" s="20"/>
      <c r="M5183" s="20"/>
      <c r="N5183" s="20"/>
    </row>
    <row r="5184" spans="1:14" x14ac:dyDescent="0.35">
      <c r="A5184" s="214" t="s">
        <v>4218</v>
      </c>
      <c r="B5184" s="214">
        <v>106003</v>
      </c>
      <c r="C5184" s="133" t="s">
        <v>4226</v>
      </c>
      <c r="D5184" s="133" t="s">
        <v>5901</v>
      </c>
      <c r="E5184" s="133" t="s">
        <v>5902</v>
      </c>
      <c r="F5184" s="133" t="s">
        <v>5903</v>
      </c>
      <c r="G5184" s="133">
        <v>0</v>
      </c>
      <c r="H5184" s="133">
        <v>0</v>
      </c>
      <c r="I5184" s="20"/>
      <c r="J5184" s="20"/>
      <c r="K5184" s="20"/>
      <c r="L5184" s="20"/>
      <c r="M5184" s="20"/>
      <c r="N5184" s="20"/>
    </row>
    <row r="5185" spans="1:14" x14ac:dyDescent="0.35">
      <c r="A5185" s="214" t="s">
        <v>4218</v>
      </c>
      <c r="B5185" s="214">
        <v>106004</v>
      </c>
      <c r="C5185" s="133" t="s">
        <v>4227</v>
      </c>
      <c r="D5185" s="133" t="s">
        <v>5901</v>
      </c>
      <c r="E5185" s="133" t="s">
        <v>5902</v>
      </c>
      <c r="F5185" s="133" t="s">
        <v>5903</v>
      </c>
      <c r="G5185" s="133">
        <v>0</v>
      </c>
      <c r="H5185" s="133">
        <v>0</v>
      </c>
      <c r="I5185" s="20"/>
      <c r="J5185" s="20"/>
      <c r="K5185" s="20"/>
      <c r="L5185" s="20"/>
      <c r="M5185" s="20"/>
      <c r="N5185" s="20"/>
    </row>
    <row r="5186" spans="1:14" x14ac:dyDescent="0.35">
      <c r="A5186" s="214" t="s">
        <v>4218</v>
      </c>
      <c r="B5186" s="214">
        <v>130286</v>
      </c>
      <c r="C5186" s="133" t="s">
        <v>7263</v>
      </c>
      <c r="D5186" s="133" t="s">
        <v>5901</v>
      </c>
      <c r="E5186" s="133" t="s">
        <v>5902</v>
      </c>
      <c r="F5186" s="133" t="s">
        <v>5903</v>
      </c>
      <c r="G5186" s="133">
        <v>0</v>
      </c>
      <c r="H5186" s="133">
        <v>0</v>
      </c>
      <c r="I5186" s="20"/>
      <c r="J5186" s="20"/>
      <c r="K5186" s="20"/>
      <c r="L5186" s="20"/>
      <c r="M5186" s="20"/>
      <c r="N5186" s="20"/>
    </row>
    <row r="5187" spans="1:14" x14ac:dyDescent="0.35">
      <c r="A5187" s="214" t="s">
        <v>4218</v>
      </c>
      <c r="B5187" s="214">
        <v>130287</v>
      </c>
      <c r="C5187" s="133" t="s">
        <v>7264</v>
      </c>
      <c r="D5187" s="133" t="s">
        <v>5905</v>
      </c>
      <c r="E5187" s="133" t="s">
        <v>5902</v>
      </c>
      <c r="F5187" s="133" t="s">
        <v>5903</v>
      </c>
      <c r="G5187" s="133">
        <v>0</v>
      </c>
      <c r="H5187" s="133">
        <v>0</v>
      </c>
      <c r="I5187" s="20"/>
      <c r="J5187" s="20"/>
      <c r="K5187" s="20"/>
      <c r="L5187" s="20"/>
      <c r="M5187" s="20"/>
      <c r="N5187" s="20"/>
    </row>
    <row r="5188" spans="1:14" x14ac:dyDescent="0.35">
      <c r="A5188" s="214" t="s">
        <v>4218</v>
      </c>
      <c r="B5188" s="214">
        <v>131435</v>
      </c>
      <c r="C5188" s="133" t="s">
        <v>1857</v>
      </c>
      <c r="D5188" s="133" t="s">
        <v>5905</v>
      </c>
      <c r="E5188" s="133" t="s">
        <v>5902</v>
      </c>
      <c r="F5188" s="133" t="s">
        <v>5903</v>
      </c>
      <c r="G5188" s="133">
        <v>0</v>
      </c>
      <c r="H5188" s="133">
        <v>0</v>
      </c>
      <c r="I5188" s="20"/>
      <c r="J5188" s="20"/>
      <c r="K5188" s="20"/>
      <c r="L5188" s="20"/>
      <c r="M5188" s="20"/>
      <c r="N5188" s="20"/>
    </row>
    <row r="5189" spans="1:14" x14ac:dyDescent="0.35">
      <c r="A5189" s="214" t="s">
        <v>4218</v>
      </c>
      <c r="B5189" s="214">
        <v>131512</v>
      </c>
      <c r="C5189" s="133" t="s">
        <v>4228</v>
      </c>
      <c r="D5189" s="133" t="s">
        <v>5904</v>
      </c>
      <c r="E5189" s="133" t="s">
        <v>5907</v>
      </c>
      <c r="F5189" s="133" t="s">
        <v>5911</v>
      </c>
      <c r="G5189" s="133">
        <v>66</v>
      </c>
      <c r="H5189" s="133">
        <v>68</v>
      </c>
      <c r="I5189" s="20"/>
      <c r="J5189" s="20"/>
      <c r="K5189" s="20"/>
      <c r="L5189" s="20"/>
      <c r="M5189" s="20"/>
      <c r="N5189" s="20"/>
    </row>
    <row r="5190" spans="1:14" x14ac:dyDescent="0.35">
      <c r="A5190" s="214" t="s">
        <v>4218</v>
      </c>
      <c r="B5190" s="214">
        <v>132153</v>
      </c>
      <c r="C5190" s="133" t="s">
        <v>4229</v>
      </c>
      <c r="D5190" s="133" t="s">
        <v>5904</v>
      </c>
      <c r="E5190" s="133" t="s">
        <v>5912</v>
      </c>
      <c r="F5190" s="133" t="s">
        <v>5915</v>
      </c>
      <c r="G5190" s="133">
        <v>0</v>
      </c>
      <c r="H5190" s="133">
        <v>0</v>
      </c>
      <c r="I5190" s="20"/>
      <c r="J5190" s="20"/>
      <c r="K5190" s="20"/>
      <c r="L5190" s="20"/>
      <c r="M5190" s="20"/>
      <c r="N5190" s="20"/>
    </row>
    <row r="5191" spans="1:14" x14ac:dyDescent="0.35">
      <c r="A5191" s="214" t="s">
        <v>4218</v>
      </c>
      <c r="B5191" s="214">
        <v>132741</v>
      </c>
      <c r="C5191" s="133" t="s">
        <v>4230</v>
      </c>
      <c r="D5191" s="133" t="s">
        <v>5904</v>
      </c>
      <c r="E5191" s="133" t="s">
        <v>5906</v>
      </c>
      <c r="F5191" s="133" t="s">
        <v>5906</v>
      </c>
      <c r="G5191" s="133">
        <v>0</v>
      </c>
      <c r="H5191" s="133">
        <v>1</v>
      </c>
      <c r="I5191" s="20"/>
      <c r="J5191" s="20"/>
      <c r="K5191" s="20"/>
      <c r="L5191" s="20"/>
      <c r="M5191" s="20"/>
      <c r="N5191" s="20"/>
    </row>
    <row r="5192" spans="1:14" x14ac:dyDescent="0.35">
      <c r="A5192" s="214" t="s">
        <v>4218</v>
      </c>
      <c r="B5192" s="214">
        <v>133351</v>
      </c>
      <c r="C5192" s="133" t="s">
        <v>4231</v>
      </c>
      <c r="D5192" s="133" t="s">
        <v>5904</v>
      </c>
      <c r="E5192" s="133" t="s">
        <v>5907</v>
      </c>
      <c r="F5192" s="133" t="s">
        <v>5910</v>
      </c>
      <c r="G5192" s="133">
        <v>108</v>
      </c>
      <c r="H5192" s="133">
        <v>78</v>
      </c>
      <c r="I5192" s="20"/>
      <c r="J5192" s="20"/>
      <c r="K5192" s="20"/>
      <c r="L5192" s="20"/>
      <c r="M5192" s="20"/>
      <c r="N5192" s="20"/>
    </row>
    <row r="5193" spans="1:14" x14ac:dyDescent="0.35">
      <c r="A5193" s="214" t="s">
        <v>4218</v>
      </c>
      <c r="B5193" s="214">
        <v>133678</v>
      </c>
      <c r="C5193" s="133" t="s">
        <v>4232</v>
      </c>
      <c r="D5193" s="133" t="s">
        <v>5904</v>
      </c>
      <c r="E5193" s="133" t="s">
        <v>5906</v>
      </c>
      <c r="F5193" s="133" t="s">
        <v>5906</v>
      </c>
      <c r="G5193" s="133">
        <v>0</v>
      </c>
      <c r="H5193" s="133">
        <v>0</v>
      </c>
      <c r="I5193" s="20"/>
      <c r="J5193" s="20"/>
      <c r="K5193" s="20"/>
      <c r="L5193" s="20"/>
      <c r="M5193" s="20"/>
      <c r="N5193" s="20"/>
    </row>
    <row r="5194" spans="1:14" x14ac:dyDescent="0.35">
      <c r="A5194" s="214" t="s">
        <v>4218</v>
      </c>
      <c r="B5194" s="214">
        <v>135071</v>
      </c>
      <c r="C5194" s="133" t="s">
        <v>4233</v>
      </c>
      <c r="D5194" s="133" t="s">
        <v>5904</v>
      </c>
      <c r="E5194" s="133" t="s">
        <v>5907</v>
      </c>
      <c r="F5194" s="133" t="s">
        <v>5908</v>
      </c>
      <c r="G5194" s="133">
        <v>83</v>
      </c>
      <c r="H5194" s="133">
        <v>97</v>
      </c>
      <c r="I5194" s="20"/>
      <c r="J5194" s="20"/>
      <c r="K5194" s="20"/>
      <c r="L5194" s="20"/>
      <c r="M5194" s="20"/>
      <c r="N5194" s="20"/>
    </row>
    <row r="5195" spans="1:14" x14ac:dyDescent="0.35">
      <c r="A5195" s="214" t="s">
        <v>4218</v>
      </c>
      <c r="B5195" s="214">
        <v>135168</v>
      </c>
      <c r="C5195" s="133" t="s">
        <v>4234</v>
      </c>
      <c r="D5195" s="133" t="s">
        <v>5905</v>
      </c>
      <c r="E5195" s="133" t="s">
        <v>5902</v>
      </c>
      <c r="F5195" s="133" t="s">
        <v>5903</v>
      </c>
      <c r="G5195" s="133">
        <v>0</v>
      </c>
      <c r="H5195" s="133">
        <v>0</v>
      </c>
      <c r="I5195" s="20"/>
      <c r="J5195" s="20"/>
      <c r="K5195" s="20"/>
      <c r="L5195" s="20"/>
      <c r="M5195" s="20"/>
      <c r="N5195" s="20"/>
    </row>
    <row r="5196" spans="1:14" x14ac:dyDescent="0.35">
      <c r="A5196" s="214" t="s">
        <v>4218</v>
      </c>
      <c r="B5196" s="214">
        <v>135504</v>
      </c>
      <c r="C5196" s="133" t="s">
        <v>4235</v>
      </c>
      <c r="D5196" s="133" t="s">
        <v>5904</v>
      </c>
      <c r="E5196" s="133" t="s">
        <v>5906</v>
      </c>
      <c r="F5196" s="133" t="s">
        <v>5906</v>
      </c>
      <c r="G5196" s="133">
        <v>0</v>
      </c>
      <c r="H5196" s="133">
        <v>0</v>
      </c>
      <c r="I5196" s="20"/>
      <c r="J5196" s="20"/>
      <c r="K5196" s="20"/>
      <c r="L5196" s="20"/>
      <c r="M5196" s="20"/>
      <c r="N5196" s="20"/>
    </row>
    <row r="5197" spans="1:14" x14ac:dyDescent="0.35">
      <c r="A5197" s="214" t="s">
        <v>4218</v>
      </c>
      <c r="B5197" s="214">
        <v>135633</v>
      </c>
      <c r="C5197" s="133" t="s">
        <v>6713</v>
      </c>
      <c r="D5197" s="133" t="s">
        <v>5904</v>
      </c>
      <c r="E5197" s="133" t="s">
        <v>5902</v>
      </c>
      <c r="F5197" s="133" t="s">
        <v>5914</v>
      </c>
      <c r="G5197" s="133">
        <v>0</v>
      </c>
      <c r="H5197" s="133">
        <v>0</v>
      </c>
      <c r="I5197" s="20"/>
      <c r="J5197" s="20"/>
      <c r="K5197" s="20"/>
      <c r="L5197" s="20"/>
      <c r="M5197" s="20"/>
      <c r="N5197" s="20"/>
    </row>
    <row r="5198" spans="1:14" x14ac:dyDescent="0.35">
      <c r="A5198" s="214" t="s">
        <v>4218</v>
      </c>
      <c r="B5198" s="214">
        <v>135661</v>
      </c>
      <c r="C5198" s="133" t="s">
        <v>4236</v>
      </c>
      <c r="D5198" s="133" t="s">
        <v>5904</v>
      </c>
      <c r="E5198" s="133" t="s">
        <v>5907</v>
      </c>
      <c r="F5198" s="133" t="s">
        <v>5908</v>
      </c>
      <c r="G5198" s="133">
        <v>108</v>
      </c>
      <c r="H5198" s="133">
        <v>103</v>
      </c>
      <c r="I5198" s="20"/>
      <c r="J5198" s="20"/>
      <c r="K5198" s="20"/>
      <c r="L5198" s="20"/>
      <c r="M5198" s="20"/>
      <c r="N5198" s="20"/>
    </row>
    <row r="5199" spans="1:14" x14ac:dyDescent="0.35">
      <c r="A5199" s="214" t="s">
        <v>4218</v>
      </c>
      <c r="B5199" s="214">
        <v>135952</v>
      </c>
      <c r="C5199" s="133" t="s">
        <v>4237</v>
      </c>
      <c r="D5199" s="133" t="s">
        <v>5904</v>
      </c>
      <c r="E5199" s="133" t="s">
        <v>5906</v>
      </c>
      <c r="F5199" s="133" t="s">
        <v>5906</v>
      </c>
      <c r="G5199" s="133">
        <v>0</v>
      </c>
      <c r="H5199" s="133">
        <v>0</v>
      </c>
      <c r="I5199" s="20"/>
      <c r="J5199" s="20"/>
      <c r="K5199" s="20"/>
      <c r="L5199" s="20"/>
      <c r="M5199" s="20"/>
      <c r="N5199" s="20"/>
    </row>
    <row r="5200" spans="1:14" x14ac:dyDescent="0.35">
      <c r="A5200" s="214" t="s">
        <v>4218</v>
      </c>
      <c r="B5200" s="214">
        <v>136086</v>
      </c>
      <c r="C5200" s="133" t="s">
        <v>7263</v>
      </c>
      <c r="D5200" s="133" t="s">
        <v>5901</v>
      </c>
      <c r="E5200" s="133" t="s">
        <v>5902</v>
      </c>
      <c r="F5200" s="133" t="s">
        <v>5903</v>
      </c>
      <c r="G5200" s="133">
        <v>0</v>
      </c>
      <c r="H5200" s="133">
        <v>0</v>
      </c>
      <c r="I5200" s="20"/>
      <c r="J5200" s="20"/>
      <c r="K5200" s="20"/>
      <c r="L5200" s="20"/>
      <c r="M5200" s="20"/>
      <c r="N5200" s="20"/>
    </row>
    <row r="5201" spans="1:14" x14ac:dyDescent="0.35">
      <c r="A5201" s="214" t="s">
        <v>4218</v>
      </c>
      <c r="B5201" s="214">
        <v>136117</v>
      </c>
      <c r="C5201" s="133" t="s">
        <v>7265</v>
      </c>
      <c r="D5201" s="133" t="s">
        <v>5901</v>
      </c>
      <c r="E5201" s="133" t="s">
        <v>5902</v>
      </c>
      <c r="F5201" s="133" t="s">
        <v>5903</v>
      </c>
      <c r="G5201" s="133">
        <v>0</v>
      </c>
      <c r="H5201" s="133">
        <v>0</v>
      </c>
      <c r="I5201" s="20"/>
      <c r="J5201" s="20"/>
      <c r="K5201" s="20"/>
      <c r="L5201" s="20"/>
      <c r="M5201" s="20"/>
      <c r="N5201" s="20"/>
    </row>
    <row r="5202" spans="1:14" x14ac:dyDescent="0.35">
      <c r="A5202" s="214" t="s">
        <v>4218</v>
      </c>
      <c r="B5202" s="214">
        <v>136143</v>
      </c>
      <c r="C5202" s="133" t="s">
        <v>4238</v>
      </c>
      <c r="D5202" s="133" t="s">
        <v>5901</v>
      </c>
      <c r="E5202" s="133" t="s">
        <v>5902</v>
      </c>
      <c r="F5202" s="133" t="s">
        <v>5903</v>
      </c>
      <c r="G5202" s="133">
        <v>0</v>
      </c>
      <c r="H5202" s="133">
        <v>0</v>
      </c>
      <c r="I5202" s="20"/>
      <c r="J5202" s="20"/>
      <c r="K5202" s="20"/>
      <c r="L5202" s="20"/>
      <c r="M5202" s="20"/>
      <c r="N5202" s="20"/>
    </row>
    <row r="5203" spans="1:14" x14ac:dyDescent="0.35">
      <c r="A5203" s="214" t="s">
        <v>4218</v>
      </c>
      <c r="B5203" s="214">
        <v>136503</v>
      </c>
      <c r="C5203" s="133" t="s">
        <v>4239</v>
      </c>
      <c r="D5203" s="133" t="s">
        <v>5905</v>
      </c>
      <c r="E5203" s="133" t="s">
        <v>5902</v>
      </c>
      <c r="F5203" s="133" t="s">
        <v>5903</v>
      </c>
      <c r="G5203" s="133">
        <v>0</v>
      </c>
      <c r="H5203" s="133">
        <v>0</v>
      </c>
      <c r="I5203" s="20"/>
      <c r="J5203" s="20"/>
      <c r="K5203" s="20"/>
      <c r="L5203" s="20"/>
      <c r="M5203" s="20"/>
      <c r="N5203" s="20"/>
    </row>
    <row r="5204" spans="1:14" x14ac:dyDescent="0.35">
      <c r="A5204" s="214" t="s">
        <v>4218</v>
      </c>
      <c r="B5204" s="214">
        <v>136987</v>
      </c>
      <c r="C5204" s="133" t="s">
        <v>6278</v>
      </c>
      <c r="D5204" s="133" t="s">
        <v>5904</v>
      </c>
      <c r="E5204" s="133" t="s">
        <v>5907</v>
      </c>
      <c r="F5204" s="133" t="s">
        <v>5917</v>
      </c>
      <c r="G5204" s="133">
        <v>112</v>
      </c>
      <c r="H5204" s="133">
        <v>100</v>
      </c>
      <c r="I5204" s="20"/>
      <c r="J5204" s="20"/>
      <c r="K5204" s="20"/>
      <c r="L5204" s="20"/>
      <c r="M5204" s="20"/>
      <c r="N5204" s="20"/>
    </row>
    <row r="5205" spans="1:14" x14ac:dyDescent="0.35">
      <c r="A5205" s="214" t="s">
        <v>4218</v>
      </c>
      <c r="B5205" s="214">
        <v>137275</v>
      </c>
      <c r="C5205" s="133" t="s">
        <v>6711</v>
      </c>
      <c r="D5205" s="133" t="s">
        <v>5904</v>
      </c>
      <c r="E5205" s="133" t="s">
        <v>5902</v>
      </c>
      <c r="F5205" s="133" t="s">
        <v>5903</v>
      </c>
      <c r="G5205" s="133">
        <v>0</v>
      </c>
      <c r="H5205" s="133">
        <v>0</v>
      </c>
      <c r="I5205" s="20"/>
      <c r="J5205" s="20"/>
      <c r="K5205" s="20"/>
      <c r="L5205" s="20"/>
      <c r="M5205" s="20"/>
      <c r="N5205" s="20"/>
    </row>
    <row r="5206" spans="1:14" x14ac:dyDescent="0.35">
      <c r="A5206" s="214" t="s">
        <v>4218</v>
      </c>
      <c r="B5206" s="214">
        <v>138130</v>
      </c>
      <c r="C5206" s="133" t="s">
        <v>4240</v>
      </c>
      <c r="D5206" s="133" t="s">
        <v>5904</v>
      </c>
      <c r="E5206" s="133" t="s">
        <v>5912</v>
      </c>
      <c r="F5206" s="133" t="s">
        <v>5920</v>
      </c>
      <c r="G5206" s="133">
        <v>7</v>
      </c>
      <c r="H5206" s="133">
        <v>37</v>
      </c>
      <c r="I5206" s="20"/>
      <c r="J5206" s="20"/>
      <c r="K5206" s="20"/>
      <c r="L5206" s="20"/>
      <c r="M5206" s="20"/>
      <c r="N5206" s="20"/>
    </row>
    <row r="5207" spans="1:14" x14ac:dyDescent="0.35">
      <c r="A5207" s="214" t="s">
        <v>4218</v>
      </c>
      <c r="B5207" s="214">
        <v>138698</v>
      </c>
      <c r="C5207" s="133" t="s">
        <v>4242</v>
      </c>
      <c r="D5207" s="133" t="s">
        <v>5901</v>
      </c>
      <c r="E5207" s="133" t="s">
        <v>5907</v>
      </c>
      <c r="F5207" s="133" t="s">
        <v>5917</v>
      </c>
      <c r="G5207" s="133">
        <v>70</v>
      </c>
      <c r="H5207" s="133">
        <v>0</v>
      </c>
      <c r="I5207" s="20"/>
      <c r="J5207" s="20"/>
      <c r="K5207" s="20"/>
      <c r="L5207" s="20"/>
      <c r="M5207" s="20"/>
      <c r="N5207" s="20"/>
    </row>
    <row r="5208" spans="1:14" x14ac:dyDescent="0.35">
      <c r="A5208" s="214" t="s">
        <v>4218</v>
      </c>
      <c r="B5208" s="214">
        <v>140036</v>
      </c>
      <c r="C5208" s="133" t="s">
        <v>4243</v>
      </c>
      <c r="D5208" s="133" t="s">
        <v>5905</v>
      </c>
      <c r="E5208" s="133" t="s">
        <v>5902</v>
      </c>
      <c r="F5208" s="133" t="s">
        <v>5903</v>
      </c>
      <c r="G5208" s="133">
        <v>0</v>
      </c>
      <c r="H5208" s="133">
        <v>0</v>
      </c>
      <c r="I5208" s="20"/>
      <c r="J5208" s="20"/>
      <c r="K5208" s="20"/>
      <c r="L5208" s="20"/>
      <c r="M5208" s="20"/>
      <c r="N5208" s="20"/>
    </row>
    <row r="5209" spans="1:14" x14ac:dyDescent="0.35">
      <c r="A5209" s="214" t="s">
        <v>4218</v>
      </c>
      <c r="B5209" s="214">
        <v>140491</v>
      </c>
      <c r="C5209" s="133" t="s">
        <v>4244</v>
      </c>
      <c r="D5209" s="133" t="s">
        <v>5905</v>
      </c>
      <c r="E5209" s="133" t="s">
        <v>5902</v>
      </c>
      <c r="F5209" s="133" t="s">
        <v>5903</v>
      </c>
      <c r="G5209" s="133">
        <v>0</v>
      </c>
      <c r="H5209" s="133">
        <v>0</v>
      </c>
      <c r="I5209" s="20"/>
      <c r="J5209" s="20"/>
      <c r="K5209" s="20"/>
      <c r="L5209" s="20"/>
      <c r="M5209" s="20"/>
      <c r="N5209" s="20"/>
    </row>
    <row r="5210" spans="1:14" x14ac:dyDescent="0.35">
      <c r="A5210" s="214" t="s">
        <v>4218</v>
      </c>
      <c r="B5210" s="214">
        <v>141968</v>
      </c>
      <c r="C5210" s="133" t="s">
        <v>4245</v>
      </c>
      <c r="D5210" s="133" t="s">
        <v>5901</v>
      </c>
      <c r="E5210" s="133" t="s">
        <v>5902</v>
      </c>
      <c r="F5210" s="133" t="s">
        <v>5903</v>
      </c>
      <c r="G5210" s="133">
        <v>0</v>
      </c>
      <c r="H5210" s="133">
        <v>0</v>
      </c>
      <c r="I5210" s="20"/>
      <c r="J5210" s="20"/>
      <c r="K5210" s="20"/>
      <c r="L5210" s="20"/>
      <c r="M5210" s="20"/>
      <c r="N5210" s="20"/>
    </row>
    <row r="5211" spans="1:14" x14ac:dyDescent="0.35">
      <c r="A5211" s="214" t="s">
        <v>4218</v>
      </c>
      <c r="B5211" s="214">
        <v>142073</v>
      </c>
      <c r="C5211" s="133" t="s">
        <v>6709</v>
      </c>
      <c r="D5211" s="133" t="s">
        <v>5904</v>
      </c>
      <c r="E5211" s="133" t="s">
        <v>5907</v>
      </c>
      <c r="F5211" s="133" t="s">
        <v>5908</v>
      </c>
      <c r="G5211" s="133">
        <v>56</v>
      </c>
      <c r="H5211" s="133">
        <v>61</v>
      </c>
      <c r="I5211" s="20"/>
      <c r="J5211" s="20"/>
      <c r="K5211" s="20"/>
      <c r="L5211" s="20"/>
      <c r="M5211" s="20"/>
      <c r="N5211" s="20"/>
    </row>
    <row r="5212" spans="1:14" x14ac:dyDescent="0.35">
      <c r="A5212" s="214" t="s">
        <v>4218</v>
      </c>
      <c r="B5212" s="214">
        <v>143059</v>
      </c>
      <c r="C5212" s="133" t="s">
        <v>6708</v>
      </c>
      <c r="D5212" s="133" t="s">
        <v>5904</v>
      </c>
      <c r="E5212" s="133" t="s">
        <v>5907</v>
      </c>
      <c r="F5212" s="133" t="s">
        <v>5917</v>
      </c>
      <c r="G5212" s="133">
        <v>87</v>
      </c>
      <c r="H5212" s="133">
        <v>69</v>
      </c>
      <c r="I5212" s="20"/>
      <c r="J5212" s="20"/>
      <c r="K5212" s="20"/>
      <c r="L5212" s="20"/>
      <c r="M5212" s="20"/>
      <c r="N5212" s="20"/>
    </row>
    <row r="5213" spans="1:14" x14ac:dyDescent="0.35">
      <c r="A5213" s="214" t="s">
        <v>4218</v>
      </c>
      <c r="B5213" s="214">
        <v>143062</v>
      </c>
      <c r="C5213" s="133" t="s">
        <v>4246</v>
      </c>
      <c r="D5213" s="133" t="s">
        <v>5904</v>
      </c>
      <c r="E5213" s="133" t="s">
        <v>5912</v>
      </c>
      <c r="F5213" s="133" t="s">
        <v>5920</v>
      </c>
      <c r="G5213" s="133">
        <v>6</v>
      </c>
      <c r="H5213" s="133">
        <v>16</v>
      </c>
      <c r="I5213" s="20"/>
      <c r="J5213" s="20"/>
      <c r="K5213" s="20"/>
      <c r="L5213" s="20"/>
      <c r="M5213" s="20"/>
      <c r="N5213" s="20"/>
    </row>
    <row r="5214" spans="1:14" x14ac:dyDescent="0.35">
      <c r="A5214" s="214" t="s">
        <v>4218</v>
      </c>
      <c r="B5214" s="214">
        <v>144199</v>
      </c>
      <c r="C5214" s="133" t="s">
        <v>4219</v>
      </c>
      <c r="D5214" s="133" t="s">
        <v>5904</v>
      </c>
      <c r="E5214" s="133" t="s">
        <v>5907</v>
      </c>
      <c r="F5214" s="133" t="s">
        <v>5917</v>
      </c>
      <c r="G5214" s="133">
        <v>97</v>
      </c>
      <c r="H5214" s="133">
        <v>116</v>
      </c>
      <c r="I5214" s="20"/>
      <c r="J5214" s="20"/>
      <c r="K5214" s="20"/>
      <c r="L5214" s="20"/>
      <c r="M5214" s="20"/>
      <c r="N5214" s="20"/>
    </row>
    <row r="5215" spans="1:14" x14ac:dyDescent="0.35">
      <c r="A5215" s="214" t="s">
        <v>4218</v>
      </c>
      <c r="B5215" s="214">
        <v>144200</v>
      </c>
      <c r="C5215" s="133" t="s">
        <v>4247</v>
      </c>
      <c r="D5215" s="133" t="s">
        <v>5904</v>
      </c>
      <c r="E5215" s="133" t="s">
        <v>5907</v>
      </c>
      <c r="F5215" s="133" t="s">
        <v>5917</v>
      </c>
      <c r="G5215" s="133">
        <v>55</v>
      </c>
      <c r="H5215" s="133">
        <v>99</v>
      </c>
      <c r="I5215" s="20"/>
      <c r="J5215" s="20"/>
      <c r="K5215" s="20"/>
      <c r="L5215" s="20"/>
      <c r="M5215" s="20"/>
      <c r="N5215" s="20"/>
    </row>
    <row r="5216" spans="1:14" x14ac:dyDescent="0.35">
      <c r="A5216" s="214" t="s">
        <v>4218</v>
      </c>
      <c r="B5216" s="214">
        <v>145850</v>
      </c>
      <c r="C5216" s="133" t="s">
        <v>7266</v>
      </c>
      <c r="D5216" s="133" t="s">
        <v>5904</v>
      </c>
      <c r="E5216" s="133" t="s">
        <v>5912</v>
      </c>
      <c r="F5216" s="133" t="s">
        <v>5927</v>
      </c>
      <c r="G5216" s="133">
        <v>1</v>
      </c>
      <c r="H5216" s="133">
        <v>5</v>
      </c>
      <c r="I5216" s="20"/>
      <c r="J5216" s="20"/>
      <c r="K5216" s="20"/>
      <c r="L5216" s="20"/>
      <c r="M5216" s="20"/>
      <c r="N5216" s="20"/>
    </row>
    <row r="5217" spans="1:14" x14ac:dyDescent="0.35">
      <c r="A5217" s="214" t="s">
        <v>4218</v>
      </c>
      <c r="B5217" s="214">
        <v>146303</v>
      </c>
      <c r="C5217" s="133" t="s">
        <v>6279</v>
      </c>
      <c r="D5217" s="133" t="s">
        <v>5904</v>
      </c>
      <c r="E5217" s="133" t="s">
        <v>5907</v>
      </c>
      <c r="F5217" s="133" t="s">
        <v>5926</v>
      </c>
      <c r="G5217" s="133">
        <v>0</v>
      </c>
      <c r="H5217" s="133">
        <v>0</v>
      </c>
      <c r="I5217" s="20"/>
      <c r="J5217" s="20"/>
      <c r="K5217" s="20"/>
      <c r="L5217" s="20"/>
      <c r="M5217" s="20"/>
      <c r="N5217" s="20"/>
    </row>
    <row r="5218" spans="1:14" x14ac:dyDescent="0.35">
      <c r="A5218" s="214" t="s">
        <v>4218</v>
      </c>
      <c r="B5218" s="214">
        <v>146404</v>
      </c>
      <c r="C5218" s="133" t="s">
        <v>6715</v>
      </c>
      <c r="D5218" s="133" t="s">
        <v>5904</v>
      </c>
      <c r="E5218" s="133" t="s">
        <v>5907</v>
      </c>
      <c r="F5218" s="133" t="s">
        <v>5917</v>
      </c>
      <c r="G5218" s="133">
        <v>123</v>
      </c>
      <c r="H5218" s="133">
        <v>182</v>
      </c>
      <c r="I5218" s="20"/>
      <c r="J5218" s="20"/>
      <c r="K5218" s="20"/>
      <c r="L5218" s="20"/>
      <c r="M5218" s="20"/>
      <c r="N5218" s="20"/>
    </row>
    <row r="5219" spans="1:14" x14ac:dyDescent="0.35">
      <c r="A5219" s="214" t="s">
        <v>4218</v>
      </c>
      <c r="B5219" s="214">
        <v>146793</v>
      </c>
      <c r="C5219" s="133" t="s">
        <v>4241</v>
      </c>
      <c r="D5219" s="133" t="s">
        <v>5904</v>
      </c>
      <c r="E5219" s="133" t="s">
        <v>5907</v>
      </c>
      <c r="F5219" s="133" t="s">
        <v>5917</v>
      </c>
      <c r="G5219" s="133">
        <v>80</v>
      </c>
      <c r="H5219" s="133">
        <v>90</v>
      </c>
      <c r="I5219" s="20"/>
      <c r="J5219" s="20"/>
      <c r="K5219" s="20"/>
      <c r="L5219" s="20"/>
      <c r="M5219" s="20"/>
      <c r="N5219" s="20"/>
    </row>
    <row r="5220" spans="1:14" x14ac:dyDescent="0.35">
      <c r="A5220" s="214" t="s">
        <v>4218</v>
      </c>
      <c r="B5220" s="214">
        <v>147208</v>
      </c>
      <c r="C5220" s="133" t="s">
        <v>7267</v>
      </c>
      <c r="D5220" s="133" t="s">
        <v>5901</v>
      </c>
      <c r="E5220" s="133" t="s">
        <v>5902</v>
      </c>
      <c r="F5220" s="133" t="s">
        <v>5903</v>
      </c>
      <c r="G5220" s="133">
        <v>0</v>
      </c>
      <c r="H5220" s="133">
        <v>0</v>
      </c>
      <c r="I5220" s="20"/>
      <c r="J5220" s="20"/>
      <c r="K5220" s="20"/>
      <c r="L5220" s="20"/>
      <c r="M5220" s="20"/>
      <c r="N5220" s="20"/>
    </row>
    <row r="5221" spans="1:14" x14ac:dyDescent="0.35">
      <c r="A5221" s="214" t="s">
        <v>4218</v>
      </c>
      <c r="B5221" s="214">
        <v>147272</v>
      </c>
      <c r="C5221" s="133" t="s">
        <v>6716</v>
      </c>
      <c r="D5221" s="133" t="s">
        <v>5901</v>
      </c>
      <c r="E5221" s="133" t="s">
        <v>5902</v>
      </c>
      <c r="F5221" s="133" t="s">
        <v>5903</v>
      </c>
      <c r="G5221" s="133">
        <v>0</v>
      </c>
      <c r="H5221" s="133">
        <v>0</v>
      </c>
      <c r="I5221" s="20"/>
      <c r="J5221" s="20"/>
      <c r="K5221" s="20"/>
      <c r="L5221" s="20"/>
      <c r="M5221" s="20"/>
      <c r="N5221" s="20"/>
    </row>
    <row r="5222" spans="1:14" x14ac:dyDescent="0.35">
      <c r="A5222" s="214" t="s">
        <v>4218</v>
      </c>
      <c r="B5222" s="214">
        <v>147366</v>
      </c>
      <c r="C5222" s="133" t="s">
        <v>6710</v>
      </c>
      <c r="D5222" s="133" t="s">
        <v>5901</v>
      </c>
      <c r="E5222" s="133" t="s">
        <v>5902</v>
      </c>
      <c r="F5222" s="133" t="s">
        <v>5903</v>
      </c>
      <c r="G5222" s="133">
        <v>0</v>
      </c>
      <c r="H5222" s="133">
        <v>0</v>
      </c>
      <c r="I5222" s="20"/>
      <c r="J5222" s="20"/>
      <c r="K5222" s="20"/>
      <c r="L5222" s="20"/>
      <c r="M5222" s="20"/>
      <c r="N5222" s="20"/>
    </row>
    <row r="5223" spans="1:14" x14ac:dyDescent="0.35">
      <c r="A5223" s="214" t="s">
        <v>4218</v>
      </c>
      <c r="B5223" s="214">
        <v>147787</v>
      </c>
      <c r="C5223" s="133" t="s">
        <v>7268</v>
      </c>
      <c r="D5223" s="133" t="s">
        <v>5905</v>
      </c>
      <c r="E5223" s="133" t="s">
        <v>5902</v>
      </c>
      <c r="F5223" s="133" t="s">
        <v>5903</v>
      </c>
      <c r="G5223" s="133">
        <v>0</v>
      </c>
      <c r="H5223" s="133">
        <v>0</v>
      </c>
      <c r="I5223" s="20"/>
      <c r="J5223" s="20"/>
      <c r="K5223" s="20"/>
      <c r="L5223" s="20"/>
      <c r="M5223" s="20"/>
      <c r="N5223" s="20"/>
    </row>
    <row r="5224" spans="1:14" x14ac:dyDescent="0.35">
      <c r="A5224" s="214" t="s">
        <v>4248</v>
      </c>
      <c r="B5224" s="214">
        <v>103887</v>
      </c>
      <c r="C5224" s="133" t="s">
        <v>6719</v>
      </c>
      <c r="D5224" s="133" t="s">
        <v>5904</v>
      </c>
      <c r="E5224" s="133" t="s">
        <v>5906</v>
      </c>
      <c r="F5224" s="133" t="s">
        <v>5906</v>
      </c>
      <c r="G5224" s="133">
        <v>0</v>
      </c>
      <c r="H5224" s="133">
        <v>0</v>
      </c>
      <c r="I5224" s="20"/>
      <c r="J5224" s="20"/>
      <c r="K5224" s="20"/>
      <c r="L5224" s="20"/>
      <c r="M5224" s="20"/>
      <c r="N5224" s="20"/>
    </row>
    <row r="5225" spans="1:14" x14ac:dyDescent="0.35">
      <c r="A5225" s="214" t="s">
        <v>4248</v>
      </c>
      <c r="B5225" s="214">
        <v>104012</v>
      </c>
      <c r="C5225" s="133" t="s">
        <v>4249</v>
      </c>
      <c r="D5225" s="133" t="s">
        <v>5904</v>
      </c>
      <c r="E5225" s="133" t="s">
        <v>5907</v>
      </c>
      <c r="F5225" s="133" t="s">
        <v>5910</v>
      </c>
      <c r="G5225" s="133">
        <v>83</v>
      </c>
      <c r="H5225" s="133">
        <v>123</v>
      </c>
      <c r="I5225" s="20"/>
      <c r="J5225" s="20"/>
      <c r="K5225" s="20"/>
      <c r="L5225" s="20"/>
      <c r="M5225" s="20"/>
      <c r="N5225" s="20"/>
    </row>
    <row r="5226" spans="1:14" x14ac:dyDescent="0.35">
      <c r="A5226" s="214" t="s">
        <v>4248</v>
      </c>
      <c r="B5226" s="214">
        <v>104018</v>
      </c>
      <c r="C5226" s="133" t="s">
        <v>4250</v>
      </c>
      <c r="D5226" s="133" t="s">
        <v>5904</v>
      </c>
      <c r="E5226" s="133" t="s">
        <v>5907</v>
      </c>
      <c r="F5226" s="133" t="s">
        <v>5924</v>
      </c>
      <c r="G5226" s="133">
        <v>139</v>
      </c>
      <c r="H5226" s="133">
        <v>124</v>
      </c>
      <c r="I5226" s="20"/>
      <c r="J5226" s="20"/>
      <c r="K5226" s="20"/>
      <c r="L5226" s="20"/>
      <c r="M5226" s="20"/>
      <c r="N5226" s="20"/>
    </row>
    <row r="5227" spans="1:14" x14ac:dyDescent="0.35">
      <c r="A5227" s="214" t="s">
        <v>4248</v>
      </c>
      <c r="B5227" s="214">
        <v>104019</v>
      </c>
      <c r="C5227" s="133" t="s">
        <v>4251</v>
      </c>
      <c r="D5227" s="133" t="s">
        <v>5904</v>
      </c>
      <c r="E5227" s="133" t="s">
        <v>5907</v>
      </c>
      <c r="F5227" s="133" t="s">
        <v>5911</v>
      </c>
      <c r="G5227" s="133">
        <v>120</v>
      </c>
      <c r="H5227" s="133">
        <v>120</v>
      </c>
      <c r="I5227" s="20"/>
      <c r="J5227" s="20"/>
      <c r="K5227" s="20"/>
      <c r="L5227" s="20"/>
      <c r="M5227" s="20"/>
      <c r="N5227" s="20"/>
    </row>
    <row r="5228" spans="1:14" x14ac:dyDescent="0.35">
      <c r="A5228" s="214" t="s">
        <v>4248</v>
      </c>
      <c r="B5228" s="214">
        <v>132231</v>
      </c>
      <c r="C5228" s="133" t="s">
        <v>1436</v>
      </c>
      <c r="D5228" s="133" t="s">
        <v>5904</v>
      </c>
      <c r="E5228" s="133" t="s">
        <v>5912</v>
      </c>
      <c r="F5228" s="133" t="s">
        <v>5915</v>
      </c>
      <c r="G5228" s="133">
        <v>6</v>
      </c>
      <c r="H5228" s="133">
        <v>19</v>
      </c>
      <c r="I5228" s="20"/>
      <c r="J5228" s="20"/>
      <c r="K5228" s="20"/>
      <c r="L5228" s="20"/>
      <c r="M5228" s="20"/>
      <c r="N5228" s="20"/>
    </row>
    <row r="5229" spans="1:14" x14ac:dyDescent="0.35">
      <c r="A5229" s="214" t="s">
        <v>4248</v>
      </c>
      <c r="B5229" s="214">
        <v>132232</v>
      </c>
      <c r="C5229" s="133" t="s">
        <v>2533</v>
      </c>
      <c r="D5229" s="133" t="s">
        <v>5904</v>
      </c>
      <c r="E5229" s="133" t="s">
        <v>5912</v>
      </c>
      <c r="F5229" s="133" t="s">
        <v>5915</v>
      </c>
      <c r="G5229" s="133">
        <v>0</v>
      </c>
      <c r="H5229" s="133">
        <v>0</v>
      </c>
      <c r="I5229" s="20"/>
      <c r="J5229" s="20"/>
      <c r="K5229" s="20"/>
      <c r="L5229" s="20"/>
      <c r="M5229" s="20"/>
      <c r="N5229" s="20"/>
    </row>
    <row r="5230" spans="1:14" x14ac:dyDescent="0.35">
      <c r="A5230" s="214" t="s">
        <v>4248</v>
      </c>
      <c r="B5230" s="214">
        <v>132233</v>
      </c>
      <c r="C5230" s="133" t="s">
        <v>4253</v>
      </c>
      <c r="D5230" s="133" t="s">
        <v>5904</v>
      </c>
      <c r="E5230" s="133" t="s">
        <v>5912</v>
      </c>
      <c r="F5230" s="133" t="s">
        <v>5915</v>
      </c>
      <c r="G5230" s="133">
        <v>4</v>
      </c>
      <c r="H5230" s="133">
        <v>19</v>
      </c>
      <c r="I5230" s="20"/>
      <c r="J5230" s="20"/>
      <c r="K5230" s="20"/>
      <c r="L5230" s="20"/>
      <c r="M5230" s="20"/>
      <c r="N5230" s="20"/>
    </row>
    <row r="5231" spans="1:14" x14ac:dyDescent="0.35">
      <c r="A5231" s="214" t="s">
        <v>4248</v>
      </c>
      <c r="B5231" s="214">
        <v>134993</v>
      </c>
      <c r="C5231" s="133" t="s">
        <v>4254</v>
      </c>
      <c r="D5231" s="133" t="s">
        <v>5904</v>
      </c>
      <c r="E5231" s="133" t="s">
        <v>5907</v>
      </c>
      <c r="F5231" s="133" t="s">
        <v>5908</v>
      </c>
      <c r="G5231" s="133">
        <v>94</v>
      </c>
      <c r="H5231" s="133">
        <v>109</v>
      </c>
      <c r="I5231" s="20"/>
      <c r="J5231" s="20"/>
      <c r="K5231" s="20"/>
      <c r="L5231" s="20"/>
      <c r="M5231" s="20"/>
      <c r="N5231" s="20"/>
    </row>
    <row r="5232" spans="1:14" x14ac:dyDescent="0.35">
      <c r="A5232" s="214" t="s">
        <v>4248</v>
      </c>
      <c r="B5232" s="214">
        <v>135170</v>
      </c>
      <c r="C5232" s="133" t="s">
        <v>4255</v>
      </c>
      <c r="D5232" s="133" t="s">
        <v>5904</v>
      </c>
      <c r="E5232" s="133" t="s">
        <v>5907</v>
      </c>
      <c r="F5232" s="133" t="s">
        <v>5908</v>
      </c>
      <c r="G5232" s="133">
        <v>116</v>
      </c>
      <c r="H5232" s="133">
        <v>158</v>
      </c>
      <c r="I5232" s="20"/>
      <c r="J5232" s="20"/>
      <c r="K5232" s="20"/>
      <c r="L5232" s="20"/>
      <c r="M5232" s="20"/>
      <c r="N5232" s="20"/>
    </row>
    <row r="5233" spans="1:14" x14ac:dyDescent="0.35">
      <c r="A5233" s="214" t="s">
        <v>4248</v>
      </c>
      <c r="B5233" s="214">
        <v>135234</v>
      </c>
      <c r="C5233" s="133" t="s">
        <v>4256</v>
      </c>
      <c r="D5233" s="133" t="s">
        <v>5904</v>
      </c>
      <c r="E5233" s="133" t="s">
        <v>5907</v>
      </c>
      <c r="F5233" s="133" t="s">
        <v>5908</v>
      </c>
      <c r="G5233" s="133">
        <v>122</v>
      </c>
      <c r="H5233" s="133">
        <v>133</v>
      </c>
      <c r="I5233" s="20"/>
      <c r="J5233" s="20"/>
      <c r="K5233" s="20"/>
      <c r="L5233" s="20"/>
      <c r="M5233" s="20"/>
      <c r="N5233" s="20"/>
    </row>
    <row r="5234" spans="1:14" x14ac:dyDescent="0.35">
      <c r="A5234" s="214" t="s">
        <v>4248</v>
      </c>
      <c r="B5234" s="214">
        <v>135253</v>
      </c>
      <c r="C5234" s="133" t="s">
        <v>4257</v>
      </c>
      <c r="D5234" s="133" t="s">
        <v>5904</v>
      </c>
      <c r="E5234" s="133" t="s">
        <v>5906</v>
      </c>
      <c r="F5234" s="133" t="s">
        <v>5906</v>
      </c>
      <c r="G5234" s="133">
        <v>0</v>
      </c>
      <c r="H5234" s="133">
        <v>0</v>
      </c>
      <c r="I5234" s="20"/>
      <c r="J5234" s="20"/>
      <c r="K5234" s="20"/>
      <c r="L5234" s="20"/>
      <c r="M5234" s="20"/>
      <c r="N5234" s="20"/>
    </row>
    <row r="5235" spans="1:14" x14ac:dyDescent="0.35">
      <c r="A5235" s="214" t="s">
        <v>4248</v>
      </c>
      <c r="B5235" s="214">
        <v>135254</v>
      </c>
      <c r="C5235" s="133" t="s">
        <v>4258</v>
      </c>
      <c r="D5235" s="133" t="s">
        <v>5904</v>
      </c>
      <c r="E5235" s="133" t="s">
        <v>5906</v>
      </c>
      <c r="F5235" s="133" t="s">
        <v>5906</v>
      </c>
      <c r="G5235" s="133">
        <v>0</v>
      </c>
      <c r="H5235" s="133">
        <v>1</v>
      </c>
      <c r="I5235" s="20"/>
      <c r="J5235" s="20"/>
      <c r="K5235" s="20"/>
      <c r="L5235" s="20"/>
      <c r="M5235" s="20"/>
      <c r="N5235" s="20"/>
    </row>
    <row r="5236" spans="1:14" x14ac:dyDescent="0.35">
      <c r="A5236" s="214" t="s">
        <v>4248</v>
      </c>
      <c r="B5236" s="214">
        <v>135449</v>
      </c>
      <c r="C5236" s="133" t="s">
        <v>6720</v>
      </c>
      <c r="D5236" s="133" t="s">
        <v>5904</v>
      </c>
      <c r="E5236" s="133" t="s">
        <v>5907</v>
      </c>
      <c r="F5236" s="133" t="s">
        <v>5908</v>
      </c>
      <c r="G5236" s="133">
        <v>95</v>
      </c>
      <c r="H5236" s="133">
        <v>122</v>
      </c>
      <c r="I5236" s="20"/>
      <c r="J5236" s="20"/>
      <c r="K5236" s="20"/>
      <c r="L5236" s="20"/>
      <c r="M5236" s="20"/>
      <c r="N5236" s="20"/>
    </row>
    <row r="5237" spans="1:14" x14ac:dyDescent="0.35">
      <c r="A5237" s="214" t="s">
        <v>4248</v>
      </c>
      <c r="B5237" s="214">
        <v>135518</v>
      </c>
      <c r="C5237" s="133" t="s">
        <v>4259</v>
      </c>
      <c r="D5237" s="133" t="s">
        <v>5904</v>
      </c>
      <c r="E5237" s="133" t="s">
        <v>5902</v>
      </c>
      <c r="F5237" s="133" t="s">
        <v>5914</v>
      </c>
      <c r="G5237" s="133">
        <v>0</v>
      </c>
      <c r="H5237" s="133">
        <v>0</v>
      </c>
      <c r="I5237" s="20"/>
      <c r="J5237" s="20"/>
      <c r="K5237" s="20"/>
      <c r="L5237" s="20"/>
      <c r="M5237" s="20"/>
      <c r="N5237" s="20"/>
    </row>
    <row r="5238" spans="1:14" x14ac:dyDescent="0.35">
      <c r="A5238" s="214" t="s">
        <v>4248</v>
      </c>
      <c r="B5238" s="214">
        <v>135599</v>
      </c>
      <c r="C5238" s="133" t="s">
        <v>4260</v>
      </c>
      <c r="D5238" s="133" t="s">
        <v>5904</v>
      </c>
      <c r="E5238" s="133" t="s">
        <v>5907</v>
      </c>
      <c r="F5238" s="133" t="s">
        <v>5908</v>
      </c>
      <c r="G5238" s="133">
        <v>120</v>
      </c>
      <c r="H5238" s="133">
        <v>130</v>
      </c>
      <c r="I5238" s="20"/>
      <c r="J5238" s="20"/>
      <c r="K5238" s="20"/>
      <c r="L5238" s="20"/>
      <c r="M5238" s="20"/>
      <c r="N5238" s="20"/>
    </row>
    <row r="5239" spans="1:14" x14ac:dyDescent="0.35">
      <c r="A5239" s="214" t="s">
        <v>4248</v>
      </c>
      <c r="B5239" s="214">
        <v>135792</v>
      </c>
      <c r="C5239" s="133" t="s">
        <v>6718</v>
      </c>
      <c r="D5239" s="133" t="s">
        <v>5905</v>
      </c>
      <c r="E5239" s="133" t="s">
        <v>5902</v>
      </c>
      <c r="F5239" s="133" t="s">
        <v>5903</v>
      </c>
      <c r="G5239" s="133">
        <v>0</v>
      </c>
      <c r="H5239" s="133">
        <v>0</v>
      </c>
      <c r="I5239" s="20"/>
      <c r="J5239" s="20"/>
      <c r="K5239" s="20"/>
      <c r="L5239" s="20"/>
      <c r="M5239" s="20"/>
      <c r="N5239" s="20"/>
    </row>
    <row r="5240" spans="1:14" x14ac:dyDescent="0.35">
      <c r="A5240" s="214" t="s">
        <v>4248</v>
      </c>
      <c r="B5240" s="214">
        <v>135979</v>
      </c>
      <c r="C5240" s="133" t="s">
        <v>4261</v>
      </c>
      <c r="D5240" s="133" t="s">
        <v>5904</v>
      </c>
      <c r="E5240" s="133" t="s">
        <v>5907</v>
      </c>
      <c r="F5240" s="133" t="s">
        <v>5908</v>
      </c>
      <c r="G5240" s="133">
        <v>117</v>
      </c>
      <c r="H5240" s="133">
        <v>122</v>
      </c>
      <c r="I5240" s="20"/>
      <c r="J5240" s="20"/>
      <c r="K5240" s="20"/>
      <c r="L5240" s="20"/>
      <c r="M5240" s="20"/>
      <c r="N5240" s="20"/>
    </row>
    <row r="5241" spans="1:14" x14ac:dyDescent="0.35">
      <c r="A5241" s="214" t="s">
        <v>4248</v>
      </c>
      <c r="B5241" s="214">
        <v>136091</v>
      </c>
      <c r="C5241" s="133" t="s">
        <v>4262</v>
      </c>
      <c r="D5241" s="133" t="s">
        <v>5904</v>
      </c>
      <c r="E5241" s="133" t="s">
        <v>5907</v>
      </c>
      <c r="F5241" s="133" t="s">
        <v>5924</v>
      </c>
      <c r="G5241" s="133">
        <v>190</v>
      </c>
      <c r="H5241" s="133">
        <v>154</v>
      </c>
      <c r="I5241" s="20"/>
      <c r="J5241" s="20"/>
      <c r="K5241" s="20"/>
      <c r="L5241" s="20"/>
      <c r="M5241" s="20"/>
      <c r="N5241" s="20"/>
    </row>
    <row r="5242" spans="1:14" x14ac:dyDescent="0.35">
      <c r="A5242" s="214" t="s">
        <v>4248</v>
      </c>
      <c r="B5242" s="214">
        <v>136616</v>
      </c>
      <c r="C5242" s="133" t="s">
        <v>4263</v>
      </c>
      <c r="D5242" s="133" t="s">
        <v>5904</v>
      </c>
      <c r="E5242" s="133" t="s">
        <v>5907</v>
      </c>
      <c r="F5242" s="133" t="s">
        <v>5917</v>
      </c>
      <c r="G5242" s="133">
        <v>111</v>
      </c>
      <c r="H5242" s="133">
        <v>149</v>
      </c>
      <c r="I5242" s="20"/>
      <c r="J5242" s="20"/>
      <c r="K5242" s="20"/>
      <c r="L5242" s="20"/>
      <c r="M5242" s="20"/>
      <c r="N5242" s="20"/>
    </row>
    <row r="5243" spans="1:14" x14ac:dyDescent="0.35">
      <c r="A5243" s="214" t="s">
        <v>4248</v>
      </c>
      <c r="B5243" s="214">
        <v>137673</v>
      </c>
      <c r="C5243" s="133" t="s">
        <v>4264</v>
      </c>
      <c r="D5243" s="133" t="s">
        <v>5904</v>
      </c>
      <c r="E5243" s="133" t="s">
        <v>5907</v>
      </c>
      <c r="F5243" s="133" t="s">
        <v>5908</v>
      </c>
      <c r="G5243" s="133">
        <v>164</v>
      </c>
      <c r="H5243" s="133">
        <v>159</v>
      </c>
      <c r="I5243" s="20"/>
      <c r="J5243" s="20"/>
      <c r="K5243" s="20"/>
      <c r="L5243" s="20"/>
      <c r="M5243" s="20"/>
      <c r="N5243" s="20"/>
    </row>
    <row r="5244" spans="1:14" x14ac:dyDescent="0.35">
      <c r="A5244" s="214" t="s">
        <v>4248</v>
      </c>
      <c r="B5244" s="214">
        <v>137701</v>
      </c>
      <c r="C5244" s="133" t="s">
        <v>4265</v>
      </c>
      <c r="D5244" s="133" t="s">
        <v>5904</v>
      </c>
      <c r="E5244" s="133" t="s">
        <v>5907</v>
      </c>
      <c r="F5244" s="133" t="s">
        <v>5917</v>
      </c>
      <c r="G5244" s="133">
        <v>124</v>
      </c>
      <c r="H5244" s="133">
        <v>124</v>
      </c>
      <c r="I5244" s="20"/>
      <c r="J5244" s="20"/>
      <c r="K5244" s="20"/>
      <c r="L5244" s="20"/>
      <c r="M5244" s="20"/>
      <c r="N5244" s="20"/>
    </row>
    <row r="5245" spans="1:14" x14ac:dyDescent="0.35">
      <c r="A5245" s="214" t="s">
        <v>4248</v>
      </c>
      <c r="B5245" s="214">
        <v>139043</v>
      </c>
      <c r="C5245" s="133" t="s">
        <v>4266</v>
      </c>
      <c r="D5245" s="133" t="s">
        <v>5904</v>
      </c>
      <c r="E5245" s="133" t="s">
        <v>5907</v>
      </c>
      <c r="F5245" s="133" t="s">
        <v>5917</v>
      </c>
      <c r="G5245" s="133">
        <v>94</v>
      </c>
      <c r="H5245" s="133">
        <v>121</v>
      </c>
      <c r="I5245" s="20"/>
      <c r="J5245" s="20"/>
      <c r="K5245" s="20"/>
      <c r="L5245" s="20"/>
      <c r="M5245" s="20"/>
      <c r="N5245" s="20"/>
    </row>
    <row r="5246" spans="1:14" x14ac:dyDescent="0.35">
      <c r="A5246" s="214" t="s">
        <v>4248</v>
      </c>
      <c r="B5246" s="214">
        <v>139918</v>
      </c>
      <c r="C5246" s="133" t="s">
        <v>4267</v>
      </c>
      <c r="D5246" s="133" t="s">
        <v>5904</v>
      </c>
      <c r="E5246" s="133" t="s">
        <v>5907</v>
      </c>
      <c r="F5246" s="133" t="s">
        <v>5908</v>
      </c>
      <c r="G5246" s="133">
        <v>123</v>
      </c>
      <c r="H5246" s="133">
        <v>122</v>
      </c>
      <c r="I5246" s="20"/>
      <c r="J5246" s="20"/>
      <c r="K5246" s="20"/>
      <c r="L5246" s="20"/>
      <c r="M5246" s="20"/>
      <c r="N5246" s="20"/>
    </row>
    <row r="5247" spans="1:14" x14ac:dyDescent="0.35">
      <c r="A5247" s="214" t="s">
        <v>4248</v>
      </c>
      <c r="B5247" s="214">
        <v>141001</v>
      </c>
      <c r="C5247" s="133" t="s">
        <v>7269</v>
      </c>
      <c r="D5247" s="133" t="s">
        <v>5904</v>
      </c>
      <c r="E5247" s="133" t="s">
        <v>5902</v>
      </c>
      <c r="F5247" s="133" t="s">
        <v>5903</v>
      </c>
      <c r="G5247" s="133">
        <v>0</v>
      </c>
      <c r="H5247" s="133">
        <v>0</v>
      </c>
      <c r="I5247" s="20"/>
      <c r="J5247" s="20"/>
      <c r="K5247" s="20"/>
      <c r="L5247" s="20"/>
      <c r="M5247" s="20"/>
      <c r="N5247" s="20"/>
    </row>
    <row r="5248" spans="1:14" x14ac:dyDescent="0.35">
      <c r="A5248" s="214" t="s">
        <v>4248</v>
      </c>
      <c r="B5248" s="214">
        <v>141501</v>
      </c>
      <c r="C5248" s="133" t="s">
        <v>4268</v>
      </c>
      <c r="D5248" s="133" t="s">
        <v>5904</v>
      </c>
      <c r="E5248" s="133" t="s">
        <v>5902</v>
      </c>
      <c r="F5248" s="133" t="s">
        <v>5914</v>
      </c>
      <c r="G5248" s="133">
        <v>0</v>
      </c>
      <c r="H5248" s="133">
        <v>0</v>
      </c>
      <c r="I5248" s="20"/>
      <c r="J5248" s="20"/>
      <c r="K5248" s="20"/>
      <c r="L5248" s="20"/>
      <c r="M5248" s="20"/>
      <c r="N5248" s="20"/>
    </row>
    <row r="5249" spans="1:14" x14ac:dyDescent="0.35">
      <c r="A5249" s="214" t="s">
        <v>4248</v>
      </c>
      <c r="B5249" s="214">
        <v>141698</v>
      </c>
      <c r="C5249" s="133" t="s">
        <v>4269</v>
      </c>
      <c r="D5249" s="133" t="s">
        <v>5904</v>
      </c>
      <c r="E5249" s="133" t="s">
        <v>5907</v>
      </c>
      <c r="F5249" s="133" t="s">
        <v>5908</v>
      </c>
      <c r="G5249" s="133">
        <v>120</v>
      </c>
      <c r="H5249" s="133">
        <v>121</v>
      </c>
      <c r="I5249" s="20"/>
      <c r="J5249" s="20"/>
      <c r="K5249" s="20"/>
      <c r="L5249" s="20"/>
      <c r="M5249" s="20"/>
      <c r="N5249" s="20"/>
    </row>
    <row r="5250" spans="1:14" x14ac:dyDescent="0.35">
      <c r="A5250" s="214" t="s">
        <v>4248</v>
      </c>
      <c r="B5250" s="214">
        <v>141813</v>
      </c>
      <c r="C5250" s="133" t="s">
        <v>4270</v>
      </c>
      <c r="D5250" s="133" t="s">
        <v>5904</v>
      </c>
      <c r="E5250" s="133" t="s">
        <v>5907</v>
      </c>
      <c r="F5250" s="133" t="s">
        <v>5926</v>
      </c>
      <c r="G5250" s="133">
        <v>0</v>
      </c>
      <c r="H5250" s="133">
        <v>0</v>
      </c>
      <c r="I5250" s="20"/>
      <c r="J5250" s="20"/>
      <c r="K5250" s="20"/>
      <c r="L5250" s="20"/>
      <c r="M5250" s="20"/>
      <c r="N5250" s="20"/>
    </row>
    <row r="5251" spans="1:14" x14ac:dyDescent="0.35">
      <c r="A5251" s="214" t="s">
        <v>4248</v>
      </c>
      <c r="B5251" s="214">
        <v>143038</v>
      </c>
      <c r="C5251" s="133" t="s">
        <v>4271</v>
      </c>
      <c r="D5251" s="133" t="s">
        <v>5904</v>
      </c>
      <c r="E5251" s="133" t="s">
        <v>5902</v>
      </c>
      <c r="F5251" s="133" t="s">
        <v>5903</v>
      </c>
      <c r="G5251" s="133">
        <v>0</v>
      </c>
      <c r="H5251" s="133">
        <v>0</v>
      </c>
      <c r="I5251" s="20"/>
      <c r="J5251" s="20"/>
      <c r="K5251" s="20"/>
      <c r="L5251" s="20"/>
      <c r="M5251" s="20"/>
      <c r="N5251" s="20"/>
    </row>
    <row r="5252" spans="1:14" x14ac:dyDescent="0.35">
      <c r="A5252" s="214" t="s">
        <v>4248</v>
      </c>
      <c r="B5252" s="214">
        <v>146383</v>
      </c>
      <c r="C5252" s="133" t="s">
        <v>6280</v>
      </c>
      <c r="D5252" s="133" t="s">
        <v>5904</v>
      </c>
      <c r="E5252" s="133" t="s">
        <v>5907</v>
      </c>
      <c r="F5252" s="133" t="s">
        <v>5908</v>
      </c>
      <c r="G5252" s="133">
        <v>137</v>
      </c>
      <c r="H5252" s="133">
        <v>148</v>
      </c>
      <c r="I5252" s="20"/>
      <c r="J5252" s="20"/>
      <c r="K5252" s="20"/>
      <c r="L5252" s="20"/>
      <c r="M5252" s="20"/>
      <c r="N5252" s="20"/>
    </row>
    <row r="5253" spans="1:14" x14ac:dyDescent="0.35">
      <c r="A5253" s="214" t="s">
        <v>4248</v>
      </c>
      <c r="B5253" s="214">
        <v>147182</v>
      </c>
      <c r="C5253" s="133" t="s">
        <v>6717</v>
      </c>
      <c r="D5253" s="133" t="s">
        <v>5904</v>
      </c>
      <c r="E5253" s="133" t="s">
        <v>5907</v>
      </c>
      <c r="F5253" s="133" t="s">
        <v>5916</v>
      </c>
      <c r="G5253" s="133">
        <v>72</v>
      </c>
      <c r="H5253" s="133">
        <v>84</v>
      </c>
      <c r="I5253" s="20"/>
      <c r="J5253" s="20"/>
      <c r="K5253" s="20"/>
      <c r="L5253" s="20"/>
      <c r="M5253" s="20"/>
      <c r="N5253" s="20"/>
    </row>
    <row r="5254" spans="1:14" x14ac:dyDescent="0.35">
      <c r="A5254" s="214" t="s">
        <v>4248</v>
      </c>
      <c r="B5254" s="214">
        <v>147347</v>
      </c>
      <c r="C5254" s="133" t="s">
        <v>4252</v>
      </c>
      <c r="D5254" s="133" t="s">
        <v>5904</v>
      </c>
      <c r="E5254" s="133" t="s">
        <v>5912</v>
      </c>
      <c r="F5254" s="133" t="s">
        <v>5920</v>
      </c>
      <c r="G5254" s="133">
        <v>1</v>
      </c>
      <c r="H5254" s="133">
        <v>13</v>
      </c>
      <c r="I5254" s="20"/>
      <c r="J5254" s="20"/>
      <c r="K5254" s="20"/>
      <c r="L5254" s="20"/>
      <c r="M5254" s="20"/>
      <c r="N5254" s="20"/>
    </row>
    <row r="5255" spans="1:14" x14ac:dyDescent="0.35">
      <c r="A5255" s="214" t="s">
        <v>4248</v>
      </c>
      <c r="B5255" s="214">
        <v>147736</v>
      </c>
      <c r="C5255" s="133" t="s">
        <v>7270</v>
      </c>
      <c r="D5255" s="133" t="s">
        <v>5904</v>
      </c>
      <c r="E5255" s="133" t="s">
        <v>5902</v>
      </c>
      <c r="F5255" s="133" t="s">
        <v>5914</v>
      </c>
      <c r="G5255" s="133">
        <v>0</v>
      </c>
      <c r="H5255" s="133">
        <v>0</v>
      </c>
      <c r="I5255" s="20"/>
      <c r="J5255" s="20"/>
      <c r="K5255" s="20"/>
      <c r="L5255" s="20"/>
      <c r="M5255" s="20"/>
      <c r="N5255" s="20"/>
    </row>
    <row r="5256" spans="1:14" x14ac:dyDescent="0.35">
      <c r="A5256" s="214" t="s">
        <v>4248</v>
      </c>
      <c r="B5256" s="214">
        <v>147881</v>
      </c>
      <c r="C5256" s="133" t="s">
        <v>7271</v>
      </c>
      <c r="D5256" s="133" t="s">
        <v>5904</v>
      </c>
      <c r="E5256" s="133" t="s">
        <v>5907</v>
      </c>
      <c r="F5256" s="133" t="s">
        <v>5908</v>
      </c>
      <c r="G5256" s="133">
        <v>75</v>
      </c>
      <c r="H5256" s="133">
        <v>66</v>
      </c>
      <c r="I5256" s="20"/>
      <c r="J5256" s="20"/>
      <c r="K5256" s="20"/>
      <c r="L5256" s="20"/>
      <c r="M5256" s="20"/>
      <c r="N5256" s="20"/>
    </row>
    <row r="5257" spans="1:14" x14ac:dyDescent="0.35">
      <c r="A5257" s="214" t="s">
        <v>4248</v>
      </c>
      <c r="B5257" s="214">
        <v>148064</v>
      </c>
      <c r="C5257" s="133" t="s">
        <v>7272</v>
      </c>
      <c r="D5257" s="133" t="s">
        <v>5904</v>
      </c>
      <c r="E5257" s="133" t="s">
        <v>5902</v>
      </c>
      <c r="F5257" s="133" t="s">
        <v>5914</v>
      </c>
      <c r="G5257" s="133">
        <v>0</v>
      </c>
      <c r="H5257" s="133">
        <v>0</v>
      </c>
      <c r="I5257" s="20"/>
      <c r="J5257" s="20"/>
      <c r="K5257" s="20"/>
      <c r="L5257" s="20"/>
      <c r="M5257" s="20"/>
      <c r="N5257" s="20"/>
    </row>
    <row r="5258" spans="1:14" x14ac:dyDescent="0.35">
      <c r="A5258" s="214" t="s">
        <v>4272</v>
      </c>
      <c r="B5258" s="214">
        <v>104849</v>
      </c>
      <c r="C5258" s="133" t="s">
        <v>4273</v>
      </c>
      <c r="D5258" s="133" t="s">
        <v>5904</v>
      </c>
      <c r="E5258" s="133" t="s">
        <v>5906</v>
      </c>
      <c r="F5258" s="133" t="s">
        <v>5906</v>
      </c>
      <c r="G5258" s="133">
        <v>0</v>
      </c>
      <c r="H5258" s="133">
        <v>0</v>
      </c>
      <c r="I5258" s="20"/>
      <c r="J5258" s="20"/>
      <c r="K5258" s="20"/>
      <c r="L5258" s="20"/>
      <c r="M5258" s="20"/>
      <c r="N5258" s="20"/>
    </row>
    <row r="5259" spans="1:14" x14ac:dyDescent="0.35">
      <c r="A5259" s="214" t="s">
        <v>4272</v>
      </c>
      <c r="B5259" s="214">
        <v>104850</v>
      </c>
      <c r="C5259" s="133" t="s">
        <v>4274</v>
      </c>
      <c r="D5259" s="133" t="s">
        <v>5904</v>
      </c>
      <c r="E5259" s="133" t="s">
        <v>5906</v>
      </c>
      <c r="F5259" s="133" t="s">
        <v>5906</v>
      </c>
      <c r="G5259" s="133">
        <v>0</v>
      </c>
      <c r="H5259" s="133">
        <v>0</v>
      </c>
      <c r="I5259" s="20"/>
      <c r="J5259" s="20"/>
      <c r="K5259" s="20"/>
      <c r="L5259" s="20"/>
      <c r="M5259" s="20"/>
      <c r="N5259" s="20"/>
    </row>
    <row r="5260" spans="1:14" x14ac:dyDescent="0.35">
      <c r="A5260" s="214" t="s">
        <v>4272</v>
      </c>
      <c r="B5260" s="214">
        <v>104956</v>
      </c>
      <c r="C5260" s="133" t="s">
        <v>4275</v>
      </c>
      <c r="D5260" s="133" t="s">
        <v>5904</v>
      </c>
      <c r="E5260" s="133" t="s">
        <v>5907</v>
      </c>
      <c r="F5260" s="133" t="s">
        <v>5910</v>
      </c>
      <c r="G5260" s="133">
        <v>72</v>
      </c>
      <c r="H5260" s="133">
        <v>112</v>
      </c>
      <c r="I5260" s="20"/>
      <c r="J5260" s="20"/>
      <c r="K5260" s="20"/>
      <c r="L5260" s="20"/>
      <c r="M5260" s="20"/>
      <c r="N5260" s="20"/>
    </row>
    <row r="5261" spans="1:14" x14ac:dyDescent="0.35">
      <c r="A5261" s="214" t="s">
        <v>4272</v>
      </c>
      <c r="B5261" s="214">
        <v>104959</v>
      </c>
      <c r="C5261" s="133" t="s">
        <v>4276</v>
      </c>
      <c r="D5261" s="133" t="s">
        <v>5904</v>
      </c>
      <c r="E5261" s="133" t="s">
        <v>5907</v>
      </c>
      <c r="F5261" s="133" t="s">
        <v>5911</v>
      </c>
      <c r="G5261" s="133">
        <v>41</v>
      </c>
      <c r="H5261" s="133">
        <v>40</v>
      </c>
      <c r="I5261" s="20"/>
      <c r="J5261" s="20"/>
      <c r="K5261" s="20"/>
      <c r="L5261" s="20"/>
      <c r="M5261" s="20"/>
      <c r="N5261" s="20"/>
    </row>
    <row r="5262" spans="1:14" x14ac:dyDescent="0.35">
      <c r="A5262" s="214" t="s">
        <v>4272</v>
      </c>
      <c r="B5262" s="214">
        <v>104960</v>
      </c>
      <c r="C5262" s="133" t="s">
        <v>4277</v>
      </c>
      <c r="D5262" s="133" t="s">
        <v>5904</v>
      </c>
      <c r="E5262" s="133" t="s">
        <v>5907</v>
      </c>
      <c r="F5262" s="133" t="s">
        <v>5911</v>
      </c>
      <c r="G5262" s="133">
        <v>98</v>
      </c>
      <c r="H5262" s="133">
        <v>103</v>
      </c>
      <c r="I5262" s="20"/>
      <c r="J5262" s="20"/>
      <c r="K5262" s="20"/>
      <c r="L5262" s="20"/>
      <c r="M5262" s="20"/>
      <c r="N5262" s="20"/>
    </row>
    <row r="5263" spans="1:14" x14ac:dyDescent="0.35">
      <c r="A5263" s="214" t="s">
        <v>4272</v>
      </c>
      <c r="B5263" s="214">
        <v>104961</v>
      </c>
      <c r="C5263" s="133" t="s">
        <v>4278</v>
      </c>
      <c r="D5263" s="133" t="s">
        <v>5904</v>
      </c>
      <c r="E5263" s="133" t="s">
        <v>5907</v>
      </c>
      <c r="F5263" s="133" t="s">
        <v>5911</v>
      </c>
      <c r="G5263" s="133">
        <v>99</v>
      </c>
      <c r="H5263" s="133">
        <v>91</v>
      </c>
      <c r="I5263" s="20"/>
      <c r="J5263" s="20"/>
      <c r="K5263" s="20"/>
      <c r="L5263" s="20"/>
      <c r="M5263" s="20"/>
      <c r="N5263" s="20"/>
    </row>
    <row r="5264" spans="1:14" x14ac:dyDescent="0.35">
      <c r="A5264" s="214" t="s">
        <v>4272</v>
      </c>
      <c r="B5264" s="214">
        <v>104962</v>
      </c>
      <c r="C5264" s="133" t="s">
        <v>4279</v>
      </c>
      <c r="D5264" s="133" t="s">
        <v>5904</v>
      </c>
      <c r="E5264" s="133" t="s">
        <v>5907</v>
      </c>
      <c r="F5264" s="133" t="s">
        <v>5911</v>
      </c>
      <c r="G5264" s="133">
        <v>79</v>
      </c>
      <c r="H5264" s="133">
        <v>85</v>
      </c>
      <c r="I5264" s="20"/>
      <c r="J5264" s="20"/>
      <c r="K5264" s="20"/>
      <c r="L5264" s="20"/>
      <c r="M5264" s="20"/>
      <c r="N5264" s="20"/>
    </row>
    <row r="5265" spans="1:14" x14ac:dyDescent="0.35">
      <c r="A5265" s="214" t="s">
        <v>4272</v>
      </c>
      <c r="B5265" s="214">
        <v>104964</v>
      </c>
      <c r="C5265" s="133" t="s">
        <v>4280</v>
      </c>
      <c r="D5265" s="133" t="s">
        <v>5904</v>
      </c>
      <c r="E5265" s="133" t="s">
        <v>5907</v>
      </c>
      <c r="F5265" s="133" t="s">
        <v>5911</v>
      </c>
      <c r="G5265" s="133">
        <v>53</v>
      </c>
      <c r="H5265" s="133">
        <v>55</v>
      </c>
      <c r="I5265" s="20"/>
      <c r="J5265" s="20"/>
      <c r="K5265" s="20"/>
      <c r="L5265" s="20"/>
      <c r="M5265" s="20"/>
      <c r="N5265" s="20"/>
    </row>
    <row r="5266" spans="1:14" x14ac:dyDescent="0.35">
      <c r="A5266" s="214" t="s">
        <v>4272</v>
      </c>
      <c r="B5266" s="214">
        <v>104972</v>
      </c>
      <c r="C5266" s="133" t="s">
        <v>4281</v>
      </c>
      <c r="D5266" s="133" t="s">
        <v>5904</v>
      </c>
      <c r="E5266" s="133" t="s">
        <v>5902</v>
      </c>
      <c r="F5266" s="133" t="s">
        <v>5903</v>
      </c>
      <c r="G5266" s="133">
        <v>0</v>
      </c>
      <c r="H5266" s="133">
        <v>0</v>
      </c>
      <c r="I5266" s="20"/>
      <c r="J5266" s="20"/>
      <c r="K5266" s="20"/>
      <c r="L5266" s="20"/>
      <c r="M5266" s="20"/>
      <c r="N5266" s="20"/>
    </row>
    <row r="5267" spans="1:14" x14ac:dyDescent="0.35">
      <c r="A5267" s="214" t="s">
        <v>4272</v>
      </c>
      <c r="B5267" s="214">
        <v>104973</v>
      </c>
      <c r="C5267" s="133" t="s">
        <v>4282</v>
      </c>
      <c r="D5267" s="133" t="s">
        <v>5905</v>
      </c>
      <c r="E5267" s="133" t="s">
        <v>5902</v>
      </c>
      <c r="F5267" s="133" t="s">
        <v>5903</v>
      </c>
      <c r="G5267" s="133">
        <v>0</v>
      </c>
      <c r="H5267" s="133">
        <v>0</v>
      </c>
      <c r="I5267" s="20"/>
      <c r="J5267" s="20"/>
      <c r="K5267" s="20"/>
      <c r="L5267" s="20"/>
      <c r="M5267" s="20"/>
      <c r="N5267" s="20"/>
    </row>
    <row r="5268" spans="1:14" x14ac:dyDescent="0.35">
      <c r="A5268" s="214" t="s">
        <v>4272</v>
      </c>
      <c r="B5268" s="214">
        <v>104974</v>
      </c>
      <c r="C5268" s="133" t="s">
        <v>4283</v>
      </c>
      <c r="D5268" s="133" t="s">
        <v>5901</v>
      </c>
      <c r="E5268" s="133" t="s">
        <v>5902</v>
      </c>
      <c r="F5268" s="133" t="s">
        <v>5903</v>
      </c>
      <c r="G5268" s="133">
        <v>0</v>
      </c>
      <c r="H5268" s="133">
        <v>0</v>
      </c>
      <c r="I5268" s="20"/>
      <c r="J5268" s="20"/>
      <c r="K5268" s="20"/>
      <c r="L5268" s="20"/>
      <c r="M5268" s="20"/>
      <c r="N5268" s="20"/>
    </row>
    <row r="5269" spans="1:14" x14ac:dyDescent="0.35">
      <c r="A5269" s="214" t="s">
        <v>4272</v>
      </c>
      <c r="B5269" s="214">
        <v>104977</v>
      </c>
      <c r="C5269" s="133" t="s">
        <v>4284</v>
      </c>
      <c r="D5269" s="133" t="s">
        <v>5904</v>
      </c>
      <c r="E5269" s="133" t="s">
        <v>5912</v>
      </c>
      <c r="F5269" s="133" t="s">
        <v>5915</v>
      </c>
      <c r="G5269" s="133">
        <v>5</v>
      </c>
      <c r="H5269" s="133">
        <v>13</v>
      </c>
      <c r="I5269" s="20"/>
      <c r="J5269" s="20"/>
      <c r="K5269" s="20"/>
      <c r="L5269" s="20"/>
      <c r="M5269" s="20"/>
      <c r="N5269" s="20"/>
    </row>
    <row r="5270" spans="1:14" x14ac:dyDescent="0.35">
      <c r="A5270" s="214" t="s">
        <v>4272</v>
      </c>
      <c r="B5270" s="214">
        <v>104979</v>
      </c>
      <c r="C5270" s="133" t="s">
        <v>4285</v>
      </c>
      <c r="D5270" s="133" t="s">
        <v>5904</v>
      </c>
      <c r="E5270" s="133" t="s">
        <v>5912</v>
      </c>
      <c r="F5270" s="133" t="s">
        <v>5915</v>
      </c>
      <c r="G5270" s="133">
        <v>2</v>
      </c>
      <c r="H5270" s="133">
        <v>4</v>
      </c>
      <c r="I5270" s="20"/>
      <c r="J5270" s="20"/>
      <c r="K5270" s="20"/>
      <c r="L5270" s="20"/>
      <c r="M5270" s="20"/>
      <c r="N5270" s="20"/>
    </row>
    <row r="5271" spans="1:14" x14ac:dyDescent="0.35">
      <c r="A5271" s="214" t="s">
        <v>4272</v>
      </c>
      <c r="B5271" s="214">
        <v>104980</v>
      </c>
      <c r="C5271" s="133" t="s">
        <v>4286</v>
      </c>
      <c r="D5271" s="133" t="s">
        <v>5904</v>
      </c>
      <c r="E5271" s="133" t="s">
        <v>5912</v>
      </c>
      <c r="F5271" s="133" t="s">
        <v>5915</v>
      </c>
      <c r="G5271" s="133">
        <v>14</v>
      </c>
      <c r="H5271" s="133">
        <v>20</v>
      </c>
      <c r="I5271" s="20"/>
      <c r="J5271" s="20"/>
      <c r="K5271" s="20"/>
      <c r="L5271" s="20"/>
      <c r="M5271" s="20"/>
      <c r="N5271" s="20"/>
    </row>
    <row r="5272" spans="1:14" x14ac:dyDescent="0.35">
      <c r="A5272" s="214" t="s">
        <v>4272</v>
      </c>
      <c r="B5272" s="214">
        <v>104982</v>
      </c>
      <c r="C5272" s="133" t="s">
        <v>324</v>
      </c>
      <c r="D5272" s="133" t="s">
        <v>5904</v>
      </c>
      <c r="E5272" s="133" t="s">
        <v>5912</v>
      </c>
      <c r="F5272" s="133" t="s">
        <v>5915</v>
      </c>
      <c r="G5272" s="133">
        <v>1</v>
      </c>
      <c r="H5272" s="133">
        <v>11</v>
      </c>
      <c r="I5272" s="20"/>
      <c r="J5272" s="20"/>
      <c r="K5272" s="20"/>
      <c r="L5272" s="20"/>
      <c r="M5272" s="20"/>
      <c r="N5272" s="20"/>
    </row>
    <row r="5273" spans="1:14" x14ac:dyDescent="0.35">
      <c r="A5273" s="214" t="s">
        <v>4272</v>
      </c>
      <c r="B5273" s="214">
        <v>104983</v>
      </c>
      <c r="C5273" s="133" t="s">
        <v>4287</v>
      </c>
      <c r="D5273" s="133" t="s">
        <v>5904</v>
      </c>
      <c r="E5273" s="133" t="s">
        <v>5912</v>
      </c>
      <c r="F5273" s="133" t="s">
        <v>5915</v>
      </c>
      <c r="G5273" s="133">
        <v>7</v>
      </c>
      <c r="H5273" s="133">
        <v>20</v>
      </c>
      <c r="I5273" s="20"/>
      <c r="J5273" s="20"/>
      <c r="K5273" s="20"/>
      <c r="L5273" s="20"/>
      <c r="M5273" s="20"/>
      <c r="N5273" s="20"/>
    </row>
    <row r="5274" spans="1:14" x14ac:dyDescent="0.35">
      <c r="A5274" s="214" t="s">
        <v>4272</v>
      </c>
      <c r="B5274" s="214">
        <v>133748</v>
      </c>
      <c r="C5274" s="133" t="s">
        <v>4288</v>
      </c>
      <c r="D5274" s="133" t="s">
        <v>5904</v>
      </c>
      <c r="E5274" s="133" t="s">
        <v>5923</v>
      </c>
      <c r="F5274" s="133" t="s">
        <v>5923</v>
      </c>
      <c r="G5274" s="133">
        <v>0</v>
      </c>
      <c r="H5274" s="133">
        <v>8</v>
      </c>
      <c r="I5274" s="20"/>
      <c r="J5274" s="20"/>
      <c r="K5274" s="20"/>
      <c r="L5274" s="20"/>
      <c r="M5274" s="20"/>
      <c r="N5274" s="20"/>
    </row>
    <row r="5275" spans="1:14" x14ac:dyDescent="0.35">
      <c r="A5275" s="214" t="s">
        <v>4272</v>
      </c>
      <c r="B5275" s="214">
        <v>136088</v>
      </c>
      <c r="C5275" s="133" t="s">
        <v>4289</v>
      </c>
      <c r="D5275" s="133" t="s">
        <v>5904</v>
      </c>
      <c r="E5275" s="133" t="s">
        <v>5902</v>
      </c>
      <c r="F5275" s="133" t="s">
        <v>5914</v>
      </c>
      <c r="G5275" s="133">
        <v>0</v>
      </c>
      <c r="H5275" s="133">
        <v>0</v>
      </c>
      <c r="I5275" s="20"/>
      <c r="J5275" s="20"/>
      <c r="K5275" s="20"/>
      <c r="L5275" s="20"/>
      <c r="M5275" s="20"/>
      <c r="N5275" s="20"/>
    </row>
    <row r="5276" spans="1:14" x14ac:dyDescent="0.35">
      <c r="A5276" s="214" t="s">
        <v>4272</v>
      </c>
      <c r="B5276" s="214">
        <v>137297</v>
      </c>
      <c r="C5276" s="133" t="s">
        <v>4290</v>
      </c>
      <c r="D5276" s="133" t="s">
        <v>5905</v>
      </c>
      <c r="E5276" s="133" t="s">
        <v>5907</v>
      </c>
      <c r="F5276" s="133" t="s">
        <v>5917</v>
      </c>
      <c r="G5276" s="133">
        <v>0</v>
      </c>
      <c r="H5276" s="133">
        <v>188</v>
      </c>
      <c r="I5276" s="20"/>
      <c r="J5276" s="20"/>
      <c r="K5276" s="20"/>
      <c r="L5276" s="20"/>
      <c r="M5276" s="20"/>
      <c r="N5276" s="20"/>
    </row>
    <row r="5277" spans="1:14" x14ac:dyDescent="0.35">
      <c r="A5277" s="214" t="s">
        <v>4272</v>
      </c>
      <c r="B5277" s="214">
        <v>137436</v>
      </c>
      <c r="C5277" s="133" t="s">
        <v>4291</v>
      </c>
      <c r="D5277" s="133" t="s">
        <v>5904</v>
      </c>
      <c r="E5277" s="133" t="s">
        <v>5907</v>
      </c>
      <c r="F5277" s="133" t="s">
        <v>5917</v>
      </c>
      <c r="G5277" s="133">
        <v>89</v>
      </c>
      <c r="H5277" s="133">
        <v>97</v>
      </c>
      <c r="I5277" s="20"/>
      <c r="J5277" s="20"/>
      <c r="K5277" s="20"/>
      <c r="L5277" s="20"/>
      <c r="M5277" s="20"/>
      <c r="N5277" s="20"/>
    </row>
    <row r="5278" spans="1:14" x14ac:dyDescent="0.35">
      <c r="A5278" s="214" t="s">
        <v>4272</v>
      </c>
      <c r="B5278" s="214">
        <v>137514</v>
      </c>
      <c r="C5278" s="133" t="s">
        <v>4292</v>
      </c>
      <c r="D5278" s="133" t="s">
        <v>5904</v>
      </c>
      <c r="E5278" s="133" t="s">
        <v>5907</v>
      </c>
      <c r="F5278" s="133" t="s">
        <v>5917</v>
      </c>
      <c r="G5278" s="133">
        <v>110</v>
      </c>
      <c r="H5278" s="133">
        <v>159</v>
      </c>
      <c r="I5278" s="20"/>
      <c r="J5278" s="20"/>
      <c r="K5278" s="20"/>
      <c r="L5278" s="20"/>
      <c r="M5278" s="20"/>
      <c r="N5278" s="20"/>
    </row>
    <row r="5279" spans="1:14" x14ac:dyDescent="0.35">
      <c r="A5279" s="214" t="s">
        <v>4272</v>
      </c>
      <c r="B5279" s="214">
        <v>137520</v>
      </c>
      <c r="C5279" s="133" t="s">
        <v>4293</v>
      </c>
      <c r="D5279" s="133" t="s">
        <v>5904</v>
      </c>
      <c r="E5279" s="133" t="s">
        <v>5907</v>
      </c>
      <c r="F5279" s="133" t="s">
        <v>5917</v>
      </c>
      <c r="G5279" s="133">
        <v>115</v>
      </c>
      <c r="H5279" s="133">
        <v>95</v>
      </c>
      <c r="I5279" s="20"/>
      <c r="J5279" s="20"/>
      <c r="K5279" s="20"/>
      <c r="L5279" s="20"/>
      <c r="M5279" s="20"/>
      <c r="N5279" s="20"/>
    </row>
    <row r="5280" spans="1:14" x14ac:dyDescent="0.35">
      <c r="A5280" s="214" t="s">
        <v>4272</v>
      </c>
      <c r="B5280" s="214">
        <v>137533</v>
      </c>
      <c r="C5280" s="133" t="s">
        <v>4294</v>
      </c>
      <c r="D5280" s="133" t="s">
        <v>5904</v>
      </c>
      <c r="E5280" s="133" t="s">
        <v>5907</v>
      </c>
      <c r="F5280" s="133" t="s">
        <v>5917</v>
      </c>
      <c r="G5280" s="133">
        <v>122</v>
      </c>
      <c r="H5280" s="133">
        <v>104</v>
      </c>
      <c r="I5280" s="20"/>
      <c r="J5280" s="20"/>
      <c r="K5280" s="20"/>
      <c r="L5280" s="20"/>
      <c r="M5280" s="20"/>
      <c r="N5280" s="20"/>
    </row>
    <row r="5281" spans="1:14" x14ac:dyDescent="0.35">
      <c r="A5281" s="214" t="s">
        <v>4272</v>
      </c>
      <c r="B5281" s="214">
        <v>137604</v>
      </c>
      <c r="C5281" s="133" t="s">
        <v>4295</v>
      </c>
      <c r="D5281" s="133" t="s">
        <v>5901</v>
      </c>
      <c r="E5281" s="133" t="s">
        <v>5907</v>
      </c>
      <c r="F5281" s="133" t="s">
        <v>5917</v>
      </c>
      <c r="G5281" s="133">
        <v>209</v>
      </c>
      <c r="H5281" s="133">
        <v>0</v>
      </c>
      <c r="I5281" s="20"/>
      <c r="J5281" s="20"/>
      <c r="K5281" s="20"/>
      <c r="L5281" s="20"/>
      <c r="M5281" s="20"/>
      <c r="N5281" s="20"/>
    </row>
    <row r="5282" spans="1:14" x14ac:dyDescent="0.35">
      <c r="A5282" s="214" t="s">
        <v>4272</v>
      </c>
      <c r="B5282" s="214">
        <v>137612</v>
      </c>
      <c r="C5282" s="133" t="s">
        <v>4296</v>
      </c>
      <c r="D5282" s="133" t="s">
        <v>5904</v>
      </c>
      <c r="E5282" s="133" t="s">
        <v>5907</v>
      </c>
      <c r="F5282" s="133" t="s">
        <v>5917</v>
      </c>
      <c r="G5282" s="133">
        <v>88</v>
      </c>
      <c r="H5282" s="133">
        <v>72</v>
      </c>
      <c r="I5282" s="20"/>
      <c r="J5282" s="20"/>
      <c r="K5282" s="20"/>
      <c r="L5282" s="20"/>
      <c r="M5282" s="20"/>
      <c r="N5282" s="20"/>
    </row>
    <row r="5283" spans="1:14" x14ac:dyDescent="0.35">
      <c r="A5283" s="214" t="s">
        <v>4272</v>
      </c>
      <c r="B5283" s="214">
        <v>138260</v>
      </c>
      <c r="C5283" s="133" t="s">
        <v>7273</v>
      </c>
      <c r="D5283" s="133" t="s">
        <v>5904</v>
      </c>
      <c r="E5283" s="133" t="s">
        <v>5907</v>
      </c>
      <c r="F5283" s="133" t="s">
        <v>5916</v>
      </c>
      <c r="G5283" s="133">
        <v>41</v>
      </c>
      <c r="H5283" s="133">
        <v>57</v>
      </c>
      <c r="I5283" s="20"/>
      <c r="J5283" s="20"/>
      <c r="K5283" s="20"/>
      <c r="L5283" s="20"/>
      <c r="M5283" s="20"/>
      <c r="N5283" s="20"/>
    </row>
    <row r="5284" spans="1:14" x14ac:dyDescent="0.35">
      <c r="A5284" s="214" t="s">
        <v>4272</v>
      </c>
      <c r="B5284" s="214">
        <v>141338</v>
      </c>
      <c r="C5284" s="133" t="s">
        <v>2880</v>
      </c>
      <c r="D5284" s="133" t="s">
        <v>5904</v>
      </c>
      <c r="E5284" s="133" t="s">
        <v>5907</v>
      </c>
      <c r="F5284" s="133" t="s">
        <v>5908</v>
      </c>
      <c r="G5284" s="133">
        <v>54</v>
      </c>
      <c r="H5284" s="133">
        <v>77</v>
      </c>
      <c r="I5284" s="20"/>
      <c r="J5284" s="20"/>
      <c r="K5284" s="20"/>
      <c r="L5284" s="20"/>
      <c r="M5284" s="20"/>
      <c r="N5284" s="20"/>
    </row>
    <row r="5285" spans="1:14" x14ac:dyDescent="0.35">
      <c r="A5285" s="214" t="s">
        <v>4272</v>
      </c>
      <c r="B5285" s="214">
        <v>141693</v>
      </c>
      <c r="C5285" s="133" t="s">
        <v>4297</v>
      </c>
      <c r="D5285" s="133" t="s">
        <v>5904</v>
      </c>
      <c r="E5285" s="133" t="s">
        <v>5907</v>
      </c>
      <c r="F5285" s="133" t="s">
        <v>5908</v>
      </c>
      <c r="G5285" s="133">
        <v>55</v>
      </c>
      <c r="H5285" s="133">
        <v>69</v>
      </c>
      <c r="I5285" s="20"/>
      <c r="J5285" s="20"/>
      <c r="K5285" s="20"/>
      <c r="L5285" s="20"/>
      <c r="M5285" s="20"/>
      <c r="N5285" s="20"/>
    </row>
    <row r="5286" spans="1:14" x14ac:dyDescent="0.35">
      <c r="A5286" s="214" t="s">
        <v>4272</v>
      </c>
      <c r="B5286" s="214">
        <v>141694</v>
      </c>
      <c r="C5286" s="133" t="s">
        <v>4298</v>
      </c>
      <c r="D5286" s="133" t="s">
        <v>5904</v>
      </c>
      <c r="E5286" s="133" t="s">
        <v>5907</v>
      </c>
      <c r="F5286" s="133" t="s">
        <v>5908</v>
      </c>
      <c r="G5286" s="133">
        <v>74</v>
      </c>
      <c r="H5286" s="133">
        <v>65</v>
      </c>
      <c r="I5286" s="20"/>
      <c r="J5286" s="20"/>
      <c r="K5286" s="20"/>
      <c r="L5286" s="20"/>
      <c r="M5286" s="20"/>
      <c r="N5286" s="20"/>
    </row>
    <row r="5287" spans="1:14" x14ac:dyDescent="0.35">
      <c r="A5287" s="214" t="s">
        <v>4272</v>
      </c>
      <c r="B5287" s="214">
        <v>144618</v>
      </c>
      <c r="C5287" s="133" t="s">
        <v>4299</v>
      </c>
      <c r="D5287" s="133" t="s">
        <v>5904</v>
      </c>
      <c r="E5287" s="133" t="s">
        <v>5907</v>
      </c>
      <c r="F5287" s="133" t="s">
        <v>5908</v>
      </c>
      <c r="G5287" s="133">
        <v>90</v>
      </c>
      <c r="H5287" s="133">
        <v>90</v>
      </c>
      <c r="I5287" s="20"/>
      <c r="J5287" s="20"/>
      <c r="K5287" s="20"/>
      <c r="L5287" s="20"/>
      <c r="M5287" s="20"/>
      <c r="N5287" s="20"/>
    </row>
    <row r="5288" spans="1:14" x14ac:dyDescent="0.35">
      <c r="A5288" s="214" t="s">
        <v>4272</v>
      </c>
      <c r="B5288" s="214">
        <v>146569</v>
      </c>
      <c r="C5288" s="133" t="s">
        <v>7274</v>
      </c>
      <c r="D5288" s="133" t="s">
        <v>5904</v>
      </c>
      <c r="E5288" s="133" t="s">
        <v>5902</v>
      </c>
      <c r="F5288" s="133" t="s">
        <v>5903</v>
      </c>
      <c r="G5288" s="133">
        <v>0</v>
      </c>
      <c r="H5288" s="133">
        <v>0</v>
      </c>
      <c r="I5288" s="20"/>
      <c r="J5288" s="20"/>
      <c r="K5288" s="20"/>
      <c r="L5288" s="20"/>
      <c r="M5288" s="20"/>
      <c r="N5288" s="20"/>
    </row>
    <row r="5289" spans="1:14" x14ac:dyDescent="0.35">
      <c r="A5289" s="214" t="s">
        <v>4300</v>
      </c>
      <c r="B5289" s="214">
        <v>107140</v>
      </c>
      <c r="C5289" s="133" t="s">
        <v>4302</v>
      </c>
      <c r="D5289" s="133" t="s">
        <v>5904</v>
      </c>
      <c r="E5289" s="133" t="s">
        <v>5907</v>
      </c>
      <c r="F5289" s="133" t="s">
        <v>5910</v>
      </c>
      <c r="G5289" s="133">
        <v>111</v>
      </c>
      <c r="H5289" s="133">
        <v>114</v>
      </c>
      <c r="I5289" s="20"/>
      <c r="J5289" s="20"/>
      <c r="K5289" s="20"/>
      <c r="L5289" s="20"/>
      <c r="M5289" s="20"/>
      <c r="N5289" s="20"/>
    </row>
    <row r="5290" spans="1:14" x14ac:dyDescent="0.35">
      <c r="A5290" s="214" t="s">
        <v>4300</v>
      </c>
      <c r="B5290" s="214">
        <v>107162</v>
      </c>
      <c r="C5290" s="133" t="s">
        <v>6677</v>
      </c>
      <c r="D5290" s="133" t="s">
        <v>5904</v>
      </c>
      <c r="E5290" s="133" t="s">
        <v>5902</v>
      </c>
      <c r="F5290" s="133" t="s">
        <v>5903</v>
      </c>
      <c r="G5290" s="133">
        <v>0</v>
      </c>
      <c r="H5290" s="133">
        <v>0</v>
      </c>
      <c r="I5290" s="20"/>
      <c r="J5290" s="20"/>
      <c r="K5290" s="20"/>
      <c r="L5290" s="20"/>
      <c r="M5290" s="20"/>
      <c r="N5290" s="20"/>
    </row>
    <row r="5291" spans="1:14" x14ac:dyDescent="0.35">
      <c r="A5291" s="214" t="s">
        <v>4300</v>
      </c>
      <c r="B5291" s="214">
        <v>107163</v>
      </c>
      <c r="C5291" s="133" t="s">
        <v>4303</v>
      </c>
      <c r="D5291" s="133" t="s">
        <v>5904</v>
      </c>
      <c r="E5291" s="133" t="s">
        <v>5902</v>
      </c>
      <c r="F5291" s="133" t="s">
        <v>5903</v>
      </c>
      <c r="G5291" s="133">
        <v>0</v>
      </c>
      <c r="H5291" s="133">
        <v>0</v>
      </c>
      <c r="I5291" s="20"/>
      <c r="J5291" s="20"/>
      <c r="K5291" s="20"/>
      <c r="L5291" s="20"/>
      <c r="M5291" s="20"/>
      <c r="N5291" s="20"/>
    </row>
    <row r="5292" spans="1:14" x14ac:dyDescent="0.35">
      <c r="A5292" s="214" t="s">
        <v>4300</v>
      </c>
      <c r="B5292" s="214">
        <v>107165</v>
      </c>
      <c r="C5292" s="133" t="s">
        <v>4304</v>
      </c>
      <c r="D5292" s="133" t="s">
        <v>5904</v>
      </c>
      <c r="E5292" s="133" t="s">
        <v>5902</v>
      </c>
      <c r="F5292" s="133" t="s">
        <v>5903</v>
      </c>
      <c r="G5292" s="133">
        <v>0</v>
      </c>
      <c r="H5292" s="133">
        <v>0</v>
      </c>
      <c r="I5292" s="20"/>
      <c r="J5292" s="20"/>
      <c r="K5292" s="20"/>
      <c r="L5292" s="20"/>
      <c r="M5292" s="20"/>
      <c r="N5292" s="20"/>
    </row>
    <row r="5293" spans="1:14" x14ac:dyDescent="0.35">
      <c r="A5293" s="214" t="s">
        <v>4300</v>
      </c>
      <c r="B5293" s="214">
        <v>107166</v>
      </c>
      <c r="C5293" s="133" t="s">
        <v>7275</v>
      </c>
      <c r="D5293" s="133" t="s">
        <v>5901</v>
      </c>
      <c r="E5293" s="133" t="s">
        <v>5902</v>
      </c>
      <c r="F5293" s="133" t="s">
        <v>5903</v>
      </c>
      <c r="G5293" s="133">
        <v>0</v>
      </c>
      <c r="H5293" s="133">
        <v>0</v>
      </c>
      <c r="I5293" s="20"/>
      <c r="J5293" s="20"/>
      <c r="K5293" s="20"/>
      <c r="L5293" s="20"/>
      <c r="M5293" s="20"/>
      <c r="N5293" s="20"/>
    </row>
    <row r="5294" spans="1:14" x14ac:dyDescent="0.35">
      <c r="A5294" s="214" t="s">
        <v>4300</v>
      </c>
      <c r="B5294" s="214">
        <v>107168</v>
      </c>
      <c r="C5294" s="133" t="s">
        <v>2497</v>
      </c>
      <c r="D5294" s="133" t="s">
        <v>5904</v>
      </c>
      <c r="E5294" s="133" t="s">
        <v>5902</v>
      </c>
      <c r="F5294" s="133" t="s">
        <v>5903</v>
      </c>
      <c r="G5294" s="133">
        <v>0</v>
      </c>
      <c r="H5294" s="133">
        <v>0</v>
      </c>
      <c r="I5294" s="20"/>
      <c r="J5294" s="20"/>
      <c r="K5294" s="20"/>
      <c r="L5294" s="20"/>
      <c r="M5294" s="20"/>
      <c r="N5294" s="20"/>
    </row>
    <row r="5295" spans="1:14" x14ac:dyDescent="0.35">
      <c r="A5295" s="214" t="s">
        <v>4300</v>
      </c>
      <c r="B5295" s="214">
        <v>107169</v>
      </c>
      <c r="C5295" s="133" t="s">
        <v>4305</v>
      </c>
      <c r="D5295" s="133" t="s">
        <v>5904</v>
      </c>
      <c r="E5295" s="133" t="s">
        <v>5912</v>
      </c>
      <c r="F5295" s="133" t="s">
        <v>5915</v>
      </c>
      <c r="G5295" s="133">
        <v>13</v>
      </c>
      <c r="H5295" s="133">
        <v>47</v>
      </c>
      <c r="I5295" s="20"/>
      <c r="J5295" s="20"/>
      <c r="K5295" s="20"/>
      <c r="L5295" s="20"/>
      <c r="M5295" s="20"/>
      <c r="N5295" s="20"/>
    </row>
    <row r="5296" spans="1:14" x14ac:dyDescent="0.35">
      <c r="A5296" s="214" t="s">
        <v>4300</v>
      </c>
      <c r="B5296" s="214">
        <v>107171</v>
      </c>
      <c r="C5296" s="133" t="s">
        <v>1413</v>
      </c>
      <c r="D5296" s="133" t="s">
        <v>5904</v>
      </c>
      <c r="E5296" s="133" t="s">
        <v>5912</v>
      </c>
      <c r="F5296" s="133" t="s">
        <v>5915</v>
      </c>
      <c r="G5296" s="133">
        <v>0</v>
      </c>
      <c r="H5296" s="133">
        <v>0</v>
      </c>
      <c r="I5296" s="20"/>
      <c r="J5296" s="20"/>
      <c r="K5296" s="20"/>
      <c r="L5296" s="20"/>
      <c r="M5296" s="20"/>
      <c r="N5296" s="20"/>
    </row>
    <row r="5297" spans="1:14" x14ac:dyDescent="0.35">
      <c r="A5297" s="214" t="s">
        <v>4300</v>
      </c>
      <c r="B5297" s="214">
        <v>107177</v>
      </c>
      <c r="C5297" s="133" t="s">
        <v>4306</v>
      </c>
      <c r="D5297" s="133" t="s">
        <v>5904</v>
      </c>
      <c r="E5297" s="133" t="s">
        <v>5912</v>
      </c>
      <c r="F5297" s="133" t="s">
        <v>5915</v>
      </c>
      <c r="G5297" s="133">
        <v>0</v>
      </c>
      <c r="H5297" s="133">
        <v>0</v>
      </c>
      <c r="I5297" s="20"/>
      <c r="J5297" s="20"/>
      <c r="K5297" s="20"/>
      <c r="L5297" s="20"/>
      <c r="M5297" s="20"/>
      <c r="N5297" s="20"/>
    </row>
    <row r="5298" spans="1:14" x14ac:dyDescent="0.35">
      <c r="A5298" s="214" t="s">
        <v>4300</v>
      </c>
      <c r="B5298" s="214">
        <v>107178</v>
      </c>
      <c r="C5298" s="133" t="s">
        <v>4307</v>
      </c>
      <c r="D5298" s="133" t="s">
        <v>5904</v>
      </c>
      <c r="E5298" s="133" t="s">
        <v>5912</v>
      </c>
      <c r="F5298" s="133" t="s">
        <v>5915</v>
      </c>
      <c r="G5298" s="133">
        <v>12</v>
      </c>
      <c r="H5298" s="133">
        <v>25</v>
      </c>
      <c r="I5298" s="20"/>
      <c r="J5298" s="20"/>
      <c r="K5298" s="20"/>
      <c r="L5298" s="20"/>
      <c r="M5298" s="20"/>
      <c r="N5298" s="20"/>
    </row>
    <row r="5299" spans="1:14" x14ac:dyDescent="0.35">
      <c r="A5299" s="214" t="s">
        <v>4300</v>
      </c>
      <c r="B5299" s="214">
        <v>107180</v>
      </c>
      <c r="C5299" s="133" t="s">
        <v>4308</v>
      </c>
      <c r="D5299" s="133" t="s">
        <v>5904</v>
      </c>
      <c r="E5299" s="133" t="s">
        <v>5912</v>
      </c>
      <c r="F5299" s="133" t="s">
        <v>5915</v>
      </c>
      <c r="G5299" s="133">
        <v>0</v>
      </c>
      <c r="H5299" s="133">
        <v>0</v>
      </c>
      <c r="I5299" s="20"/>
      <c r="J5299" s="20"/>
      <c r="K5299" s="20"/>
      <c r="L5299" s="20"/>
      <c r="M5299" s="20"/>
      <c r="N5299" s="20"/>
    </row>
    <row r="5300" spans="1:14" x14ac:dyDescent="0.35">
      <c r="A5300" s="214" t="s">
        <v>4300</v>
      </c>
      <c r="B5300" s="214">
        <v>107182</v>
      </c>
      <c r="C5300" s="133" t="s">
        <v>4309</v>
      </c>
      <c r="D5300" s="133" t="s">
        <v>5904</v>
      </c>
      <c r="E5300" s="133" t="s">
        <v>5912</v>
      </c>
      <c r="F5300" s="133" t="s">
        <v>5915</v>
      </c>
      <c r="G5300" s="133">
        <v>0</v>
      </c>
      <c r="H5300" s="133">
        <v>0</v>
      </c>
      <c r="I5300" s="20"/>
      <c r="J5300" s="20"/>
      <c r="K5300" s="20"/>
      <c r="L5300" s="20"/>
      <c r="M5300" s="20"/>
      <c r="N5300" s="20"/>
    </row>
    <row r="5301" spans="1:14" x14ac:dyDescent="0.35">
      <c r="A5301" s="214" t="s">
        <v>4300</v>
      </c>
      <c r="B5301" s="214">
        <v>126705</v>
      </c>
      <c r="C5301" s="133" t="s">
        <v>4311</v>
      </c>
      <c r="D5301" s="133" t="s">
        <v>5904</v>
      </c>
      <c r="E5301" s="133" t="s">
        <v>5912</v>
      </c>
      <c r="F5301" s="133" t="s">
        <v>5913</v>
      </c>
      <c r="G5301" s="133">
        <v>1</v>
      </c>
      <c r="H5301" s="133">
        <v>14</v>
      </c>
      <c r="I5301" s="20"/>
      <c r="J5301" s="20"/>
      <c r="K5301" s="20"/>
      <c r="L5301" s="20"/>
      <c r="M5301" s="20"/>
      <c r="N5301" s="20"/>
    </row>
    <row r="5302" spans="1:14" x14ac:dyDescent="0.35">
      <c r="A5302" s="214" t="s">
        <v>4300</v>
      </c>
      <c r="B5302" s="214">
        <v>126712</v>
      </c>
      <c r="C5302" s="133" t="s">
        <v>4312</v>
      </c>
      <c r="D5302" s="133" t="s">
        <v>5904</v>
      </c>
      <c r="E5302" s="133" t="s">
        <v>5912</v>
      </c>
      <c r="F5302" s="133" t="s">
        <v>5913</v>
      </c>
      <c r="G5302" s="133">
        <v>2</v>
      </c>
      <c r="H5302" s="133">
        <v>10</v>
      </c>
      <c r="I5302" s="20"/>
      <c r="J5302" s="20"/>
      <c r="K5302" s="20"/>
      <c r="L5302" s="20"/>
      <c r="M5302" s="20"/>
      <c r="N5302" s="20"/>
    </row>
    <row r="5303" spans="1:14" x14ac:dyDescent="0.35">
      <c r="A5303" s="214" t="s">
        <v>4300</v>
      </c>
      <c r="B5303" s="214">
        <v>131122</v>
      </c>
      <c r="C5303" s="133" t="s">
        <v>7276</v>
      </c>
      <c r="D5303" s="133" t="s">
        <v>5901</v>
      </c>
      <c r="E5303" s="133" t="s">
        <v>5902</v>
      </c>
      <c r="F5303" s="133" t="s">
        <v>5903</v>
      </c>
      <c r="G5303" s="133">
        <v>0</v>
      </c>
      <c r="H5303" s="133">
        <v>0</v>
      </c>
      <c r="I5303" s="20"/>
      <c r="J5303" s="20"/>
      <c r="K5303" s="20"/>
      <c r="L5303" s="20"/>
      <c r="M5303" s="20"/>
      <c r="N5303" s="20"/>
    </row>
    <row r="5304" spans="1:14" x14ac:dyDescent="0.35">
      <c r="A5304" s="214" t="s">
        <v>4300</v>
      </c>
      <c r="B5304" s="214">
        <v>131895</v>
      </c>
      <c r="C5304" s="133" t="s">
        <v>4313</v>
      </c>
      <c r="D5304" s="133" t="s">
        <v>5904</v>
      </c>
      <c r="E5304" s="133" t="s">
        <v>5907</v>
      </c>
      <c r="F5304" s="133" t="s">
        <v>5908</v>
      </c>
      <c r="G5304" s="133">
        <v>106</v>
      </c>
      <c r="H5304" s="133">
        <v>100</v>
      </c>
      <c r="I5304" s="20"/>
      <c r="J5304" s="20"/>
      <c r="K5304" s="20"/>
      <c r="L5304" s="20"/>
      <c r="M5304" s="20"/>
      <c r="N5304" s="20"/>
    </row>
    <row r="5305" spans="1:14" x14ac:dyDescent="0.35">
      <c r="A5305" s="214" t="s">
        <v>4300</v>
      </c>
      <c r="B5305" s="214">
        <v>131896</v>
      </c>
      <c r="C5305" s="133" t="s">
        <v>4314</v>
      </c>
      <c r="D5305" s="133" t="s">
        <v>5904</v>
      </c>
      <c r="E5305" s="133" t="s">
        <v>5907</v>
      </c>
      <c r="F5305" s="133" t="s">
        <v>5908</v>
      </c>
      <c r="G5305" s="133">
        <v>118</v>
      </c>
      <c r="H5305" s="133">
        <v>89</v>
      </c>
      <c r="I5305" s="20"/>
      <c r="J5305" s="20"/>
      <c r="K5305" s="20"/>
      <c r="L5305" s="20"/>
      <c r="M5305" s="20"/>
      <c r="N5305" s="20"/>
    </row>
    <row r="5306" spans="1:14" x14ac:dyDescent="0.35">
      <c r="A5306" s="214" t="s">
        <v>4300</v>
      </c>
      <c r="B5306" s="214">
        <v>135287</v>
      </c>
      <c r="C5306" s="133" t="s">
        <v>4315</v>
      </c>
      <c r="D5306" s="133" t="s">
        <v>5904</v>
      </c>
      <c r="E5306" s="133" t="s">
        <v>5912</v>
      </c>
      <c r="F5306" s="133" t="s">
        <v>5915</v>
      </c>
      <c r="G5306" s="133">
        <v>10</v>
      </c>
      <c r="H5306" s="133">
        <v>19</v>
      </c>
      <c r="I5306" s="20"/>
      <c r="J5306" s="20"/>
      <c r="K5306" s="20"/>
      <c r="L5306" s="20"/>
      <c r="M5306" s="20"/>
      <c r="N5306" s="20"/>
    </row>
    <row r="5307" spans="1:14" x14ac:dyDescent="0.35">
      <c r="A5307" s="214" t="s">
        <v>4300</v>
      </c>
      <c r="B5307" s="214">
        <v>135815</v>
      </c>
      <c r="C5307" s="133" t="s">
        <v>4316</v>
      </c>
      <c r="D5307" s="133" t="s">
        <v>5904</v>
      </c>
      <c r="E5307" s="133" t="s">
        <v>5923</v>
      </c>
      <c r="F5307" s="133" t="s">
        <v>5923</v>
      </c>
      <c r="G5307" s="133">
        <v>4</v>
      </c>
      <c r="H5307" s="133">
        <v>1</v>
      </c>
      <c r="I5307" s="20"/>
      <c r="J5307" s="20"/>
      <c r="K5307" s="20"/>
      <c r="L5307" s="20"/>
      <c r="M5307" s="20"/>
      <c r="N5307" s="20"/>
    </row>
    <row r="5308" spans="1:14" x14ac:dyDescent="0.35">
      <c r="A5308" s="214" t="s">
        <v>4300</v>
      </c>
      <c r="B5308" s="214">
        <v>135934</v>
      </c>
      <c r="C5308" s="133" t="s">
        <v>4317</v>
      </c>
      <c r="D5308" s="133" t="s">
        <v>5904</v>
      </c>
      <c r="E5308" s="133" t="s">
        <v>5907</v>
      </c>
      <c r="F5308" s="133" t="s">
        <v>5908</v>
      </c>
      <c r="G5308" s="133">
        <v>82</v>
      </c>
      <c r="H5308" s="133">
        <v>76</v>
      </c>
      <c r="I5308" s="20"/>
      <c r="J5308" s="20"/>
      <c r="K5308" s="20"/>
      <c r="L5308" s="20"/>
      <c r="M5308" s="20"/>
      <c r="N5308" s="20"/>
    </row>
    <row r="5309" spans="1:14" x14ac:dyDescent="0.35">
      <c r="A5309" s="214" t="s">
        <v>4300</v>
      </c>
      <c r="B5309" s="214">
        <v>136936</v>
      </c>
      <c r="C5309" s="133" t="s">
        <v>4318</v>
      </c>
      <c r="D5309" s="133" t="s">
        <v>5904</v>
      </c>
      <c r="E5309" s="133" t="s">
        <v>5902</v>
      </c>
      <c r="F5309" s="133" t="s">
        <v>5914</v>
      </c>
      <c r="G5309" s="133">
        <v>0</v>
      </c>
      <c r="H5309" s="133">
        <v>0</v>
      </c>
      <c r="I5309" s="20"/>
      <c r="J5309" s="20"/>
      <c r="K5309" s="20"/>
      <c r="L5309" s="20"/>
      <c r="M5309" s="20"/>
      <c r="N5309" s="20"/>
    </row>
    <row r="5310" spans="1:14" x14ac:dyDescent="0.35">
      <c r="A5310" s="214" t="s">
        <v>4300</v>
      </c>
      <c r="B5310" s="214">
        <v>137596</v>
      </c>
      <c r="C5310" s="133" t="s">
        <v>4320</v>
      </c>
      <c r="D5310" s="133" t="s">
        <v>5904</v>
      </c>
      <c r="E5310" s="133" t="s">
        <v>5906</v>
      </c>
      <c r="F5310" s="133" t="s">
        <v>5906</v>
      </c>
      <c r="G5310" s="133">
        <v>0</v>
      </c>
      <c r="H5310" s="133">
        <v>2</v>
      </c>
      <c r="I5310" s="20"/>
      <c r="J5310" s="20"/>
      <c r="K5310" s="20"/>
      <c r="L5310" s="20"/>
      <c r="M5310" s="20"/>
      <c r="N5310" s="20"/>
    </row>
    <row r="5311" spans="1:14" x14ac:dyDescent="0.35">
      <c r="A5311" s="214" t="s">
        <v>4300</v>
      </c>
      <c r="B5311" s="214">
        <v>138069</v>
      </c>
      <c r="C5311" s="133" t="s">
        <v>4321</v>
      </c>
      <c r="D5311" s="133" t="s">
        <v>5904</v>
      </c>
      <c r="E5311" s="133" t="s">
        <v>5907</v>
      </c>
      <c r="F5311" s="133" t="s">
        <v>5917</v>
      </c>
      <c r="G5311" s="133">
        <v>143</v>
      </c>
      <c r="H5311" s="133">
        <v>129</v>
      </c>
      <c r="I5311" s="20"/>
      <c r="J5311" s="20"/>
      <c r="K5311" s="20"/>
      <c r="L5311" s="20"/>
      <c r="M5311" s="20"/>
      <c r="N5311" s="20"/>
    </row>
    <row r="5312" spans="1:14" x14ac:dyDescent="0.35">
      <c r="A5312" s="214" t="s">
        <v>4300</v>
      </c>
      <c r="B5312" s="214">
        <v>138337</v>
      </c>
      <c r="C5312" s="133" t="s">
        <v>4322</v>
      </c>
      <c r="D5312" s="133" t="s">
        <v>5904</v>
      </c>
      <c r="E5312" s="133" t="s">
        <v>5907</v>
      </c>
      <c r="F5312" s="133" t="s">
        <v>5917</v>
      </c>
      <c r="G5312" s="133">
        <v>120</v>
      </c>
      <c r="H5312" s="133">
        <v>87</v>
      </c>
      <c r="I5312" s="20"/>
      <c r="J5312" s="20"/>
      <c r="K5312" s="20"/>
      <c r="L5312" s="20"/>
      <c r="M5312" s="20"/>
      <c r="N5312" s="20"/>
    </row>
    <row r="5313" spans="1:14" x14ac:dyDescent="0.35">
      <c r="A5313" s="214" t="s">
        <v>4300</v>
      </c>
      <c r="B5313" s="214">
        <v>138361</v>
      </c>
      <c r="C5313" s="133" t="s">
        <v>4323</v>
      </c>
      <c r="D5313" s="133" t="s">
        <v>5904</v>
      </c>
      <c r="E5313" s="133" t="s">
        <v>5907</v>
      </c>
      <c r="F5313" s="133" t="s">
        <v>5917</v>
      </c>
      <c r="G5313" s="133">
        <v>112</v>
      </c>
      <c r="H5313" s="133">
        <v>102</v>
      </c>
      <c r="I5313" s="20"/>
      <c r="J5313" s="20"/>
      <c r="K5313" s="20"/>
      <c r="L5313" s="20"/>
      <c r="M5313" s="20"/>
      <c r="N5313" s="20"/>
    </row>
    <row r="5314" spans="1:14" x14ac:dyDescent="0.35">
      <c r="A5314" s="214" t="s">
        <v>4300</v>
      </c>
      <c r="B5314" s="214">
        <v>138414</v>
      </c>
      <c r="C5314" s="133" t="s">
        <v>4324</v>
      </c>
      <c r="D5314" s="133" t="s">
        <v>5904</v>
      </c>
      <c r="E5314" s="133" t="s">
        <v>5907</v>
      </c>
      <c r="F5314" s="133" t="s">
        <v>5908</v>
      </c>
      <c r="G5314" s="133">
        <v>94</v>
      </c>
      <c r="H5314" s="133">
        <v>83</v>
      </c>
      <c r="I5314" s="20"/>
      <c r="J5314" s="20"/>
      <c r="K5314" s="20"/>
      <c r="L5314" s="20"/>
      <c r="M5314" s="20"/>
      <c r="N5314" s="20"/>
    </row>
    <row r="5315" spans="1:14" x14ac:dyDescent="0.35">
      <c r="A5315" s="214" t="s">
        <v>4300</v>
      </c>
      <c r="B5315" s="214">
        <v>138545</v>
      </c>
      <c r="C5315" s="133" t="s">
        <v>4325</v>
      </c>
      <c r="D5315" s="133" t="s">
        <v>5904</v>
      </c>
      <c r="E5315" s="133" t="s">
        <v>5907</v>
      </c>
      <c r="F5315" s="133" t="s">
        <v>5917</v>
      </c>
      <c r="G5315" s="133">
        <v>143</v>
      </c>
      <c r="H5315" s="133">
        <v>168</v>
      </c>
      <c r="I5315" s="20"/>
      <c r="J5315" s="20"/>
      <c r="K5315" s="20"/>
      <c r="L5315" s="20"/>
      <c r="M5315" s="20"/>
      <c r="N5315" s="20"/>
    </row>
    <row r="5316" spans="1:14" x14ac:dyDescent="0.35">
      <c r="A5316" s="214" t="s">
        <v>4300</v>
      </c>
      <c r="B5316" s="214">
        <v>138841</v>
      </c>
      <c r="C5316" s="133" t="s">
        <v>4326</v>
      </c>
      <c r="D5316" s="133" t="s">
        <v>5904</v>
      </c>
      <c r="E5316" s="133" t="s">
        <v>5907</v>
      </c>
      <c r="F5316" s="133" t="s">
        <v>5917</v>
      </c>
      <c r="G5316" s="133">
        <v>90</v>
      </c>
      <c r="H5316" s="133">
        <v>117</v>
      </c>
      <c r="I5316" s="20"/>
      <c r="J5316" s="20"/>
      <c r="K5316" s="20"/>
      <c r="L5316" s="20"/>
      <c r="M5316" s="20"/>
      <c r="N5316" s="20"/>
    </row>
    <row r="5317" spans="1:14" x14ac:dyDescent="0.35">
      <c r="A5317" s="214" t="s">
        <v>4300</v>
      </c>
      <c r="B5317" s="214">
        <v>138925</v>
      </c>
      <c r="C5317" s="133" t="s">
        <v>4327</v>
      </c>
      <c r="D5317" s="133" t="s">
        <v>5904</v>
      </c>
      <c r="E5317" s="133" t="s">
        <v>5907</v>
      </c>
      <c r="F5317" s="133" t="s">
        <v>5917</v>
      </c>
      <c r="G5317" s="133">
        <v>94</v>
      </c>
      <c r="H5317" s="133">
        <v>106</v>
      </c>
      <c r="I5317" s="20"/>
      <c r="J5317" s="20"/>
      <c r="K5317" s="20"/>
      <c r="L5317" s="20"/>
      <c r="M5317" s="20"/>
      <c r="N5317" s="20"/>
    </row>
    <row r="5318" spans="1:14" x14ac:dyDescent="0.35">
      <c r="A5318" s="214" t="s">
        <v>4300</v>
      </c>
      <c r="B5318" s="214">
        <v>139167</v>
      </c>
      <c r="C5318" s="133" t="s">
        <v>3593</v>
      </c>
      <c r="D5318" s="133" t="s">
        <v>5904</v>
      </c>
      <c r="E5318" s="133" t="s">
        <v>5907</v>
      </c>
      <c r="F5318" s="133" t="s">
        <v>5917</v>
      </c>
      <c r="G5318" s="133">
        <v>81</v>
      </c>
      <c r="H5318" s="133">
        <v>99</v>
      </c>
      <c r="I5318" s="20"/>
      <c r="J5318" s="20"/>
      <c r="K5318" s="20"/>
      <c r="L5318" s="20"/>
      <c r="M5318" s="20"/>
      <c r="N5318" s="20"/>
    </row>
    <row r="5319" spans="1:14" x14ac:dyDescent="0.35">
      <c r="A5319" s="214" t="s">
        <v>4300</v>
      </c>
      <c r="B5319" s="214">
        <v>139334</v>
      </c>
      <c r="C5319" s="133" t="s">
        <v>4329</v>
      </c>
      <c r="D5319" s="133" t="s">
        <v>5904</v>
      </c>
      <c r="E5319" s="133" t="s">
        <v>5907</v>
      </c>
      <c r="F5319" s="133" t="s">
        <v>5908</v>
      </c>
      <c r="G5319" s="133">
        <v>116</v>
      </c>
      <c r="H5319" s="133">
        <v>114</v>
      </c>
      <c r="I5319" s="20"/>
      <c r="J5319" s="20"/>
      <c r="K5319" s="20"/>
      <c r="L5319" s="20"/>
      <c r="M5319" s="20"/>
      <c r="N5319" s="20"/>
    </row>
    <row r="5320" spans="1:14" x14ac:dyDescent="0.35">
      <c r="A5320" s="214" t="s">
        <v>4300</v>
      </c>
      <c r="B5320" s="214">
        <v>139695</v>
      </c>
      <c r="C5320" s="133" t="s">
        <v>7277</v>
      </c>
      <c r="D5320" s="133" t="s">
        <v>5904</v>
      </c>
      <c r="E5320" s="133" t="s">
        <v>5907</v>
      </c>
      <c r="F5320" s="133" t="s">
        <v>5926</v>
      </c>
      <c r="G5320" s="133">
        <v>0</v>
      </c>
      <c r="H5320" s="133">
        <v>0</v>
      </c>
      <c r="I5320" s="20"/>
      <c r="J5320" s="20"/>
      <c r="K5320" s="20"/>
      <c r="L5320" s="20"/>
      <c r="M5320" s="20"/>
      <c r="N5320" s="20"/>
    </row>
    <row r="5321" spans="1:14" x14ac:dyDescent="0.35">
      <c r="A5321" s="214" t="s">
        <v>4300</v>
      </c>
      <c r="B5321" s="214">
        <v>139856</v>
      </c>
      <c r="C5321" s="133" t="s">
        <v>7278</v>
      </c>
      <c r="D5321" s="133" t="s">
        <v>5904</v>
      </c>
      <c r="E5321" s="133" t="s">
        <v>5907</v>
      </c>
      <c r="F5321" s="133" t="s">
        <v>5917</v>
      </c>
      <c r="G5321" s="133">
        <v>87</v>
      </c>
      <c r="H5321" s="133">
        <v>106</v>
      </c>
      <c r="I5321" s="20"/>
      <c r="J5321" s="20"/>
      <c r="K5321" s="20"/>
      <c r="L5321" s="20"/>
      <c r="M5321" s="20"/>
      <c r="N5321" s="20"/>
    </row>
    <row r="5322" spans="1:14" x14ac:dyDescent="0.35">
      <c r="A5322" s="214" t="s">
        <v>4300</v>
      </c>
      <c r="B5322" s="214">
        <v>140394</v>
      </c>
      <c r="C5322" s="133" t="s">
        <v>4330</v>
      </c>
      <c r="D5322" s="133" t="s">
        <v>5904</v>
      </c>
      <c r="E5322" s="133" t="s">
        <v>5907</v>
      </c>
      <c r="F5322" s="133" t="s">
        <v>5908</v>
      </c>
      <c r="G5322" s="133">
        <v>53</v>
      </c>
      <c r="H5322" s="133">
        <v>76</v>
      </c>
      <c r="I5322" s="20"/>
      <c r="J5322" s="20"/>
      <c r="K5322" s="20"/>
      <c r="L5322" s="20"/>
      <c r="M5322" s="20"/>
      <c r="N5322" s="20"/>
    </row>
    <row r="5323" spans="1:14" x14ac:dyDescent="0.35">
      <c r="A5323" s="214" t="s">
        <v>4300</v>
      </c>
      <c r="B5323" s="214">
        <v>140415</v>
      </c>
      <c r="C5323" s="133" t="s">
        <v>4331</v>
      </c>
      <c r="D5323" s="133" t="s">
        <v>5904</v>
      </c>
      <c r="E5323" s="133" t="s">
        <v>5907</v>
      </c>
      <c r="F5323" s="133" t="s">
        <v>5908</v>
      </c>
      <c r="G5323" s="133">
        <v>114</v>
      </c>
      <c r="H5323" s="133">
        <v>122</v>
      </c>
      <c r="I5323" s="20"/>
      <c r="J5323" s="20"/>
      <c r="K5323" s="20"/>
      <c r="L5323" s="20"/>
      <c r="M5323" s="20"/>
      <c r="N5323" s="20"/>
    </row>
    <row r="5324" spans="1:14" x14ac:dyDescent="0.35">
      <c r="A5324" s="214" t="s">
        <v>4300</v>
      </c>
      <c r="B5324" s="214">
        <v>140479</v>
      </c>
      <c r="C5324" s="133" t="s">
        <v>7279</v>
      </c>
      <c r="D5324" s="133" t="s">
        <v>5904</v>
      </c>
      <c r="E5324" s="133" t="s">
        <v>5902</v>
      </c>
      <c r="F5324" s="133" t="s">
        <v>5903</v>
      </c>
      <c r="G5324" s="133">
        <v>0</v>
      </c>
      <c r="H5324" s="133">
        <v>0</v>
      </c>
      <c r="I5324" s="20"/>
      <c r="J5324" s="20"/>
      <c r="K5324" s="20"/>
      <c r="L5324" s="20"/>
      <c r="M5324" s="20"/>
      <c r="N5324" s="20"/>
    </row>
    <row r="5325" spans="1:14" x14ac:dyDescent="0.35">
      <c r="A5325" s="214" t="s">
        <v>4300</v>
      </c>
      <c r="B5325" s="214">
        <v>140547</v>
      </c>
      <c r="C5325" s="133" t="s">
        <v>4332</v>
      </c>
      <c r="D5325" s="133" t="s">
        <v>5904</v>
      </c>
      <c r="E5325" s="133" t="s">
        <v>5907</v>
      </c>
      <c r="F5325" s="133" t="s">
        <v>5908</v>
      </c>
      <c r="G5325" s="133">
        <v>134</v>
      </c>
      <c r="H5325" s="133">
        <v>116</v>
      </c>
      <c r="I5325" s="20"/>
      <c r="J5325" s="20"/>
      <c r="K5325" s="20"/>
      <c r="L5325" s="20"/>
      <c r="M5325" s="20"/>
      <c r="N5325" s="20"/>
    </row>
    <row r="5326" spans="1:14" x14ac:dyDescent="0.35">
      <c r="A5326" s="214" t="s">
        <v>4300</v>
      </c>
      <c r="B5326" s="214">
        <v>140821</v>
      </c>
      <c r="C5326" s="133" t="s">
        <v>4333</v>
      </c>
      <c r="D5326" s="133" t="s">
        <v>5904</v>
      </c>
      <c r="E5326" s="133" t="s">
        <v>5907</v>
      </c>
      <c r="F5326" s="133" t="s">
        <v>5908</v>
      </c>
      <c r="G5326" s="133">
        <v>100</v>
      </c>
      <c r="H5326" s="133">
        <v>114</v>
      </c>
      <c r="I5326" s="20"/>
      <c r="J5326" s="20"/>
      <c r="K5326" s="20"/>
      <c r="L5326" s="20"/>
      <c r="M5326" s="20"/>
      <c r="N5326" s="20"/>
    </row>
    <row r="5327" spans="1:14" x14ac:dyDescent="0.35">
      <c r="A5327" s="214" t="s">
        <v>4300</v>
      </c>
      <c r="B5327" s="214">
        <v>140940</v>
      </c>
      <c r="C5327" s="133" t="s">
        <v>4334</v>
      </c>
      <c r="D5327" s="133" t="s">
        <v>5904</v>
      </c>
      <c r="E5327" s="133" t="s">
        <v>5907</v>
      </c>
      <c r="F5327" s="133" t="s">
        <v>5922</v>
      </c>
      <c r="G5327" s="133">
        <v>0</v>
      </c>
      <c r="H5327" s="133">
        <v>0</v>
      </c>
      <c r="I5327" s="20"/>
      <c r="J5327" s="20"/>
      <c r="K5327" s="20"/>
      <c r="L5327" s="20"/>
      <c r="M5327" s="20"/>
      <c r="N5327" s="20"/>
    </row>
    <row r="5328" spans="1:14" x14ac:dyDescent="0.35">
      <c r="A5328" s="214" t="s">
        <v>4300</v>
      </c>
      <c r="B5328" s="214">
        <v>141495</v>
      </c>
      <c r="C5328" s="133" t="s">
        <v>4335</v>
      </c>
      <c r="D5328" s="133" t="s">
        <v>5904</v>
      </c>
      <c r="E5328" s="133" t="s">
        <v>5907</v>
      </c>
      <c r="F5328" s="133" t="s">
        <v>5917</v>
      </c>
      <c r="G5328" s="133">
        <v>98</v>
      </c>
      <c r="H5328" s="133">
        <v>113</v>
      </c>
      <c r="I5328" s="20"/>
      <c r="J5328" s="20"/>
      <c r="K5328" s="20"/>
      <c r="L5328" s="20"/>
      <c r="M5328" s="20"/>
      <c r="N5328" s="20"/>
    </row>
    <row r="5329" spans="1:14" x14ac:dyDescent="0.35">
      <c r="A5329" s="214" t="s">
        <v>4300</v>
      </c>
      <c r="B5329" s="214">
        <v>142605</v>
      </c>
      <c r="C5329" s="133" t="s">
        <v>4336</v>
      </c>
      <c r="D5329" s="133" t="s">
        <v>5904</v>
      </c>
      <c r="E5329" s="133" t="s">
        <v>5907</v>
      </c>
      <c r="F5329" s="133" t="s">
        <v>5926</v>
      </c>
      <c r="G5329" s="133">
        <v>0</v>
      </c>
      <c r="H5329" s="133">
        <v>0</v>
      </c>
      <c r="I5329" s="20"/>
      <c r="J5329" s="20"/>
      <c r="K5329" s="20"/>
      <c r="L5329" s="20"/>
      <c r="M5329" s="20"/>
      <c r="N5329" s="20"/>
    </row>
    <row r="5330" spans="1:14" x14ac:dyDescent="0.35">
      <c r="A5330" s="214" t="s">
        <v>4300</v>
      </c>
      <c r="B5330" s="214">
        <v>142912</v>
      </c>
      <c r="C5330" s="133" t="s">
        <v>4337</v>
      </c>
      <c r="D5330" s="133" t="s">
        <v>5904</v>
      </c>
      <c r="E5330" s="133" t="s">
        <v>5902</v>
      </c>
      <c r="F5330" s="133" t="s">
        <v>5914</v>
      </c>
      <c r="G5330" s="133">
        <v>0</v>
      </c>
      <c r="H5330" s="133">
        <v>0</v>
      </c>
      <c r="I5330" s="20"/>
      <c r="J5330" s="20"/>
      <c r="K5330" s="20"/>
      <c r="L5330" s="20"/>
      <c r="M5330" s="20"/>
      <c r="N5330" s="20"/>
    </row>
    <row r="5331" spans="1:14" x14ac:dyDescent="0.35">
      <c r="A5331" s="214" t="s">
        <v>4300</v>
      </c>
      <c r="B5331" s="214">
        <v>143963</v>
      </c>
      <c r="C5331" s="133" t="s">
        <v>4338</v>
      </c>
      <c r="D5331" s="133" t="s">
        <v>5904</v>
      </c>
      <c r="E5331" s="133" t="s">
        <v>5907</v>
      </c>
      <c r="F5331" s="133" t="s">
        <v>5917</v>
      </c>
      <c r="G5331" s="133">
        <v>108</v>
      </c>
      <c r="H5331" s="133">
        <v>116</v>
      </c>
      <c r="I5331" s="20"/>
      <c r="J5331" s="20"/>
      <c r="K5331" s="20"/>
      <c r="L5331" s="20"/>
      <c r="M5331" s="20"/>
      <c r="N5331" s="20"/>
    </row>
    <row r="5332" spans="1:14" x14ac:dyDescent="0.35">
      <c r="A5332" s="214" t="s">
        <v>4300</v>
      </c>
      <c r="B5332" s="214">
        <v>144886</v>
      </c>
      <c r="C5332" s="133" t="s">
        <v>4339</v>
      </c>
      <c r="D5332" s="133" t="s">
        <v>5904</v>
      </c>
      <c r="E5332" s="133" t="s">
        <v>5907</v>
      </c>
      <c r="F5332" s="133" t="s">
        <v>5919</v>
      </c>
      <c r="G5332" s="133">
        <v>0</v>
      </c>
      <c r="H5332" s="133">
        <v>0</v>
      </c>
      <c r="I5332" s="20"/>
      <c r="J5332" s="20"/>
      <c r="K5332" s="20"/>
      <c r="L5332" s="20"/>
      <c r="M5332" s="20"/>
      <c r="N5332" s="20"/>
    </row>
    <row r="5333" spans="1:14" x14ac:dyDescent="0.35">
      <c r="A5333" s="214" t="s">
        <v>4300</v>
      </c>
      <c r="B5333" s="214">
        <v>145191</v>
      </c>
      <c r="C5333" s="133" t="s">
        <v>4340</v>
      </c>
      <c r="D5333" s="133" t="s">
        <v>5904</v>
      </c>
      <c r="E5333" s="133" t="s">
        <v>5907</v>
      </c>
      <c r="F5333" s="133" t="s">
        <v>5908</v>
      </c>
      <c r="G5333" s="133">
        <v>153</v>
      </c>
      <c r="H5333" s="133">
        <v>202</v>
      </c>
      <c r="I5333" s="20"/>
      <c r="J5333" s="20"/>
      <c r="K5333" s="20"/>
      <c r="L5333" s="20"/>
      <c r="M5333" s="20"/>
      <c r="N5333" s="20"/>
    </row>
    <row r="5334" spans="1:14" x14ac:dyDescent="0.35">
      <c r="A5334" s="214" t="s">
        <v>4300</v>
      </c>
      <c r="B5334" s="214">
        <v>145274</v>
      </c>
      <c r="C5334" s="133" t="s">
        <v>4341</v>
      </c>
      <c r="D5334" s="133" t="s">
        <v>5904</v>
      </c>
      <c r="E5334" s="133" t="s">
        <v>5907</v>
      </c>
      <c r="F5334" s="133" t="s">
        <v>5917</v>
      </c>
      <c r="G5334" s="133">
        <v>77</v>
      </c>
      <c r="H5334" s="133">
        <v>78</v>
      </c>
      <c r="I5334" s="20"/>
      <c r="J5334" s="20"/>
      <c r="K5334" s="20"/>
      <c r="L5334" s="20"/>
      <c r="M5334" s="20"/>
      <c r="N5334" s="20"/>
    </row>
    <row r="5335" spans="1:14" x14ac:dyDescent="0.35">
      <c r="A5335" s="214" t="s">
        <v>4300</v>
      </c>
      <c r="B5335" s="214">
        <v>145455</v>
      </c>
      <c r="C5335" s="133" t="s">
        <v>4301</v>
      </c>
      <c r="D5335" s="133" t="s">
        <v>5904</v>
      </c>
      <c r="E5335" s="133" t="s">
        <v>5907</v>
      </c>
      <c r="F5335" s="133" t="s">
        <v>5917</v>
      </c>
      <c r="G5335" s="133">
        <v>128</v>
      </c>
      <c r="H5335" s="133">
        <v>113</v>
      </c>
      <c r="I5335" s="20"/>
      <c r="J5335" s="20"/>
      <c r="K5335" s="20"/>
      <c r="L5335" s="20"/>
      <c r="M5335" s="20"/>
      <c r="N5335" s="20"/>
    </row>
    <row r="5336" spans="1:14" x14ac:dyDescent="0.35">
      <c r="A5336" s="214" t="s">
        <v>4300</v>
      </c>
      <c r="B5336" s="214">
        <v>145562</v>
      </c>
      <c r="C5336" s="133" t="s">
        <v>642</v>
      </c>
      <c r="D5336" s="133" t="s">
        <v>5904</v>
      </c>
      <c r="E5336" s="133" t="s">
        <v>5907</v>
      </c>
      <c r="F5336" s="133" t="s">
        <v>5908</v>
      </c>
      <c r="G5336" s="133">
        <v>112</v>
      </c>
      <c r="H5336" s="133">
        <v>125</v>
      </c>
      <c r="I5336" s="20"/>
      <c r="J5336" s="20"/>
      <c r="K5336" s="20"/>
      <c r="L5336" s="20"/>
      <c r="M5336" s="20"/>
      <c r="N5336" s="20"/>
    </row>
    <row r="5337" spans="1:14" x14ac:dyDescent="0.35">
      <c r="A5337" s="214" t="s">
        <v>4300</v>
      </c>
      <c r="B5337" s="214">
        <v>145864</v>
      </c>
      <c r="C5337" s="133" t="s">
        <v>6281</v>
      </c>
      <c r="D5337" s="133" t="s">
        <v>5904</v>
      </c>
      <c r="E5337" s="133" t="s">
        <v>5907</v>
      </c>
      <c r="F5337" s="133" t="s">
        <v>5916</v>
      </c>
      <c r="G5337" s="133">
        <v>73</v>
      </c>
      <c r="H5337" s="133">
        <v>86</v>
      </c>
      <c r="I5337" s="20"/>
      <c r="J5337" s="20"/>
      <c r="K5337" s="20"/>
      <c r="L5337" s="20"/>
      <c r="M5337" s="20"/>
      <c r="N5337" s="20"/>
    </row>
    <row r="5338" spans="1:14" x14ac:dyDescent="0.35">
      <c r="A5338" s="214" t="s">
        <v>4300</v>
      </c>
      <c r="B5338" s="214">
        <v>145897</v>
      </c>
      <c r="C5338" s="133" t="s">
        <v>6282</v>
      </c>
      <c r="D5338" s="133" t="s">
        <v>5904</v>
      </c>
      <c r="E5338" s="133" t="s">
        <v>5907</v>
      </c>
      <c r="F5338" s="133" t="s">
        <v>5916</v>
      </c>
      <c r="G5338" s="133">
        <v>91</v>
      </c>
      <c r="H5338" s="133">
        <v>93</v>
      </c>
      <c r="I5338" s="20"/>
      <c r="J5338" s="20"/>
      <c r="K5338" s="20"/>
      <c r="L5338" s="20"/>
      <c r="M5338" s="20"/>
      <c r="N5338" s="20"/>
    </row>
    <row r="5339" spans="1:14" x14ac:dyDescent="0.35">
      <c r="A5339" s="214" t="s">
        <v>4300</v>
      </c>
      <c r="B5339" s="214">
        <v>145943</v>
      </c>
      <c r="C5339" s="133" t="s">
        <v>4319</v>
      </c>
      <c r="D5339" s="133" t="s">
        <v>5904</v>
      </c>
      <c r="E5339" s="133" t="s">
        <v>5907</v>
      </c>
      <c r="F5339" s="133" t="s">
        <v>5908</v>
      </c>
      <c r="G5339" s="133">
        <v>95</v>
      </c>
      <c r="H5339" s="133">
        <v>89</v>
      </c>
      <c r="I5339" s="20"/>
      <c r="J5339" s="20"/>
      <c r="K5339" s="20"/>
      <c r="L5339" s="20"/>
      <c r="M5339" s="20"/>
      <c r="N5339" s="20"/>
    </row>
    <row r="5340" spans="1:14" x14ac:dyDescent="0.35">
      <c r="A5340" s="214" t="s">
        <v>4300</v>
      </c>
      <c r="B5340" s="214">
        <v>147136</v>
      </c>
      <c r="C5340" s="133" t="s">
        <v>4310</v>
      </c>
      <c r="D5340" s="133" t="s">
        <v>5904</v>
      </c>
      <c r="E5340" s="133" t="s">
        <v>5912</v>
      </c>
      <c r="F5340" s="133" t="s">
        <v>5920</v>
      </c>
      <c r="G5340" s="133">
        <v>1</v>
      </c>
      <c r="H5340" s="133">
        <v>4</v>
      </c>
      <c r="I5340" s="20"/>
      <c r="J5340" s="20"/>
      <c r="K5340" s="20"/>
      <c r="L5340" s="20"/>
      <c r="M5340" s="20"/>
      <c r="N5340" s="20"/>
    </row>
    <row r="5341" spans="1:14" x14ac:dyDescent="0.35">
      <c r="A5341" s="214" t="s">
        <v>4300</v>
      </c>
      <c r="B5341" s="214">
        <v>147788</v>
      </c>
      <c r="C5341" s="133" t="s">
        <v>4328</v>
      </c>
      <c r="D5341" s="133" t="s">
        <v>5904</v>
      </c>
      <c r="E5341" s="133" t="s">
        <v>5907</v>
      </c>
      <c r="F5341" s="133" t="s">
        <v>5917</v>
      </c>
      <c r="G5341" s="133">
        <v>108</v>
      </c>
      <c r="H5341" s="133">
        <v>120</v>
      </c>
      <c r="I5341" s="20"/>
      <c r="J5341" s="20"/>
      <c r="K5341" s="20"/>
      <c r="L5341" s="20"/>
      <c r="M5341" s="20"/>
      <c r="N5341" s="20"/>
    </row>
    <row r="5342" spans="1:14" x14ac:dyDescent="0.35">
      <c r="A5342" s="214" t="s">
        <v>4342</v>
      </c>
      <c r="B5342" s="214">
        <v>123564</v>
      </c>
      <c r="C5342" s="133" t="s">
        <v>4343</v>
      </c>
      <c r="D5342" s="133" t="s">
        <v>5904</v>
      </c>
      <c r="E5342" s="133" t="s">
        <v>5907</v>
      </c>
      <c r="F5342" s="133" t="s">
        <v>5924</v>
      </c>
      <c r="G5342" s="133">
        <v>64</v>
      </c>
      <c r="H5342" s="133">
        <v>47</v>
      </c>
      <c r="I5342" s="20"/>
      <c r="J5342" s="20"/>
      <c r="K5342" s="20"/>
      <c r="L5342" s="20"/>
      <c r="M5342" s="20"/>
      <c r="N5342" s="20"/>
    </row>
    <row r="5343" spans="1:14" x14ac:dyDescent="0.35">
      <c r="A5343" s="214" t="s">
        <v>4342</v>
      </c>
      <c r="B5343" s="214">
        <v>123599</v>
      </c>
      <c r="C5343" s="133" t="s">
        <v>4348</v>
      </c>
      <c r="D5343" s="133" t="s">
        <v>5904</v>
      </c>
      <c r="E5343" s="133" t="s">
        <v>5902</v>
      </c>
      <c r="F5343" s="133" t="s">
        <v>5903</v>
      </c>
      <c r="G5343" s="133">
        <v>0</v>
      </c>
      <c r="H5343" s="133">
        <v>0</v>
      </c>
      <c r="I5343" s="20"/>
      <c r="J5343" s="20"/>
      <c r="K5343" s="20"/>
      <c r="L5343" s="20"/>
      <c r="M5343" s="20"/>
      <c r="N5343" s="20"/>
    </row>
    <row r="5344" spans="1:14" x14ac:dyDescent="0.35">
      <c r="A5344" s="214" t="s">
        <v>4342</v>
      </c>
      <c r="B5344" s="214">
        <v>123600</v>
      </c>
      <c r="C5344" s="133" t="s">
        <v>2981</v>
      </c>
      <c r="D5344" s="133" t="s">
        <v>5904</v>
      </c>
      <c r="E5344" s="133" t="s">
        <v>5902</v>
      </c>
      <c r="F5344" s="133" t="s">
        <v>5903</v>
      </c>
      <c r="G5344" s="133">
        <v>0</v>
      </c>
      <c r="H5344" s="133">
        <v>0</v>
      </c>
      <c r="I5344" s="20"/>
      <c r="J5344" s="20"/>
      <c r="K5344" s="20"/>
      <c r="L5344" s="20"/>
      <c r="M5344" s="20"/>
      <c r="N5344" s="20"/>
    </row>
    <row r="5345" spans="1:14" x14ac:dyDescent="0.35">
      <c r="A5345" s="214" t="s">
        <v>4342</v>
      </c>
      <c r="B5345" s="214">
        <v>123602</v>
      </c>
      <c r="C5345" s="133" t="s">
        <v>4349</v>
      </c>
      <c r="D5345" s="133" t="s">
        <v>5901</v>
      </c>
      <c r="E5345" s="133" t="s">
        <v>5902</v>
      </c>
      <c r="F5345" s="133" t="s">
        <v>5903</v>
      </c>
      <c r="G5345" s="133">
        <v>0</v>
      </c>
      <c r="H5345" s="133">
        <v>0</v>
      </c>
      <c r="I5345" s="20"/>
      <c r="J5345" s="20"/>
      <c r="K5345" s="20"/>
      <c r="L5345" s="20"/>
      <c r="M5345" s="20"/>
      <c r="N5345" s="20"/>
    </row>
    <row r="5346" spans="1:14" x14ac:dyDescent="0.35">
      <c r="A5346" s="214" t="s">
        <v>4342</v>
      </c>
      <c r="B5346" s="214">
        <v>123604</v>
      </c>
      <c r="C5346" s="133" t="s">
        <v>4350</v>
      </c>
      <c r="D5346" s="133" t="s">
        <v>5904</v>
      </c>
      <c r="E5346" s="133" t="s">
        <v>5902</v>
      </c>
      <c r="F5346" s="133" t="s">
        <v>5903</v>
      </c>
      <c r="G5346" s="133">
        <v>0</v>
      </c>
      <c r="H5346" s="133">
        <v>0</v>
      </c>
      <c r="I5346" s="20"/>
      <c r="J5346" s="20"/>
      <c r="K5346" s="20"/>
      <c r="L5346" s="20"/>
      <c r="M5346" s="20"/>
      <c r="N5346" s="20"/>
    </row>
    <row r="5347" spans="1:14" x14ac:dyDescent="0.35">
      <c r="A5347" s="214" t="s">
        <v>4342</v>
      </c>
      <c r="B5347" s="214">
        <v>123605</v>
      </c>
      <c r="C5347" s="133" t="s">
        <v>4351</v>
      </c>
      <c r="D5347" s="133" t="s">
        <v>5904</v>
      </c>
      <c r="E5347" s="133" t="s">
        <v>5902</v>
      </c>
      <c r="F5347" s="133" t="s">
        <v>5903</v>
      </c>
      <c r="G5347" s="133">
        <v>0</v>
      </c>
      <c r="H5347" s="133">
        <v>0</v>
      </c>
      <c r="I5347" s="20"/>
      <c r="J5347" s="20"/>
      <c r="K5347" s="20"/>
      <c r="L5347" s="20"/>
      <c r="M5347" s="20"/>
      <c r="N5347" s="20"/>
    </row>
    <row r="5348" spans="1:14" x14ac:dyDescent="0.35">
      <c r="A5348" s="214" t="s">
        <v>4342</v>
      </c>
      <c r="B5348" s="214">
        <v>123607</v>
      </c>
      <c r="C5348" s="133" t="s">
        <v>4352</v>
      </c>
      <c r="D5348" s="133" t="s">
        <v>5904</v>
      </c>
      <c r="E5348" s="133" t="s">
        <v>5902</v>
      </c>
      <c r="F5348" s="133" t="s">
        <v>5903</v>
      </c>
      <c r="G5348" s="133">
        <v>0</v>
      </c>
      <c r="H5348" s="133">
        <v>0</v>
      </c>
      <c r="I5348" s="20"/>
      <c r="J5348" s="20"/>
      <c r="K5348" s="20"/>
      <c r="L5348" s="20"/>
      <c r="M5348" s="20"/>
      <c r="N5348" s="20"/>
    </row>
    <row r="5349" spans="1:14" x14ac:dyDescent="0.35">
      <c r="A5349" s="214" t="s">
        <v>4342</v>
      </c>
      <c r="B5349" s="214">
        <v>123608</v>
      </c>
      <c r="C5349" s="133" t="s">
        <v>4353</v>
      </c>
      <c r="D5349" s="133" t="s">
        <v>5904</v>
      </c>
      <c r="E5349" s="133" t="s">
        <v>5902</v>
      </c>
      <c r="F5349" s="133" t="s">
        <v>5903</v>
      </c>
      <c r="G5349" s="133">
        <v>0</v>
      </c>
      <c r="H5349" s="133">
        <v>0</v>
      </c>
      <c r="I5349" s="20"/>
      <c r="J5349" s="20"/>
      <c r="K5349" s="20"/>
      <c r="L5349" s="20"/>
      <c r="M5349" s="20"/>
      <c r="N5349" s="20"/>
    </row>
    <row r="5350" spans="1:14" x14ac:dyDescent="0.35">
      <c r="A5350" s="214" t="s">
        <v>4342</v>
      </c>
      <c r="B5350" s="214">
        <v>123613</v>
      </c>
      <c r="C5350" s="133" t="s">
        <v>4354</v>
      </c>
      <c r="D5350" s="133" t="s">
        <v>5904</v>
      </c>
      <c r="E5350" s="133" t="s">
        <v>5902</v>
      </c>
      <c r="F5350" s="133" t="s">
        <v>5903</v>
      </c>
      <c r="G5350" s="133">
        <v>0</v>
      </c>
      <c r="H5350" s="133">
        <v>0</v>
      </c>
      <c r="I5350" s="20"/>
      <c r="J5350" s="20"/>
      <c r="K5350" s="20"/>
      <c r="L5350" s="20"/>
      <c r="M5350" s="20"/>
      <c r="N5350" s="20"/>
    </row>
    <row r="5351" spans="1:14" x14ac:dyDescent="0.35">
      <c r="A5351" s="214" t="s">
        <v>4342</v>
      </c>
      <c r="B5351" s="214">
        <v>123614</v>
      </c>
      <c r="C5351" s="133" t="s">
        <v>4355</v>
      </c>
      <c r="D5351" s="133" t="s">
        <v>5904</v>
      </c>
      <c r="E5351" s="133" t="s">
        <v>5902</v>
      </c>
      <c r="F5351" s="133" t="s">
        <v>5903</v>
      </c>
      <c r="G5351" s="133">
        <v>0</v>
      </c>
      <c r="H5351" s="133">
        <v>0</v>
      </c>
      <c r="I5351" s="20"/>
      <c r="J5351" s="20"/>
      <c r="K5351" s="20"/>
      <c r="L5351" s="20"/>
      <c r="M5351" s="20"/>
      <c r="N5351" s="20"/>
    </row>
    <row r="5352" spans="1:14" x14ac:dyDescent="0.35">
      <c r="A5352" s="214" t="s">
        <v>4342</v>
      </c>
      <c r="B5352" s="214">
        <v>123615</v>
      </c>
      <c r="C5352" s="133" t="s">
        <v>4356</v>
      </c>
      <c r="D5352" s="133" t="s">
        <v>5904</v>
      </c>
      <c r="E5352" s="133" t="s">
        <v>5902</v>
      </c>
      <c r="F5352" s="133" t="s">
        <v>5903</v>
      </c>
      <c r="G5352" s="133">
        <v>0</v>
      </c>
      <c r="H5352" s="133">
        <v>0</v>
      </c>
      <c r="I5352" s="20"/>
      <c r="J5352" s="20"/>
      <c r="K5352" s="20"/>
      <c r="L5352" s="20"/>
      <c r="M5352" s="20"/>
      <c r="N5352" s="20"/>
    </row>
    <row r="5353" spans="1:14" x14ac:dyDescent="0.35">
      <c r="A5353" s="214" t="s">
        <v>4342</v>
      </c>
      <c r="B5353" s="214">
        <v>123616</v>
      </c>
      <c r="C5353" s="133" t="s">
        <v>4357</v>
      </c>
      <c r="D5353" s="133" t="s">
        <v>5904</v>
      </c>
      <c r="E5353" s="133" t="s">
        <v>5902</v>
      </c>
      <c r="F5353" s="133" t="s">
        <v>5903</v>
      </c>
      <c r="G5353" s="133">
        <v>0</v>
      </c>
      <c r="H5353" s="133">
        <v>0</v>
      </c>
      <c r="I5353" s="20"/>
      <c r="J5353" s="20"/>
      <c r="K5353" s="20"/>
      <c r="L5353" s="20"/>
      <c r="M5353" s="20"/>
      <c r="N5353" s="20"/>
    </row>
    <row r="5354" spans="1:14" x14ac:dyDescent="0.35">
      <c r="A5354" s="214" t="s">
        <v>4342</v>
      </c>
      <c r="B5354" s="214">
        <v>123617</v>
      </c>
      <c r="C5354" s="133" t="s">
        <v>4358</v>
      </c>
      <c r="D5354" s="133" t="s">
        <v>5904</v>
      </c>
      <c r="E5354" s="133" t="s">
        <v>5902</v>
      </c>
      <c r="F5354" s="133" t="s">
        <v>5903</v>
      </c>
      <c r="G5354" s="133">
        <v>0</v>
      </c>
      <c r="H5354" s="133">
        <v>0</v>
      </c>
      <c r="I5354" s="20"/>
      <c r="J5354" s="20"/>
      <c r="K5354" s="20"/>
      <c r="L5354" s="20"/>
      <c r="M5354" s="20"/>
      <c r="N5354" s="20"/>
    </row>
    <row r="5355" spans="1:14" x14ac:dyDescent="0.35">
      <c r="A5355" s="214" t="s">
        <v>4342</v>
      </c>
      <c r="B5355" s="214">
        <v>123620</v>
      </c>
      <c r="C5355" s="133" t="s">
        <v>4359</v>
      </c>
      <c r="D5355" s="133" t="s">
        <v>5904</v>
      </c>
      <c r="E5355" s="133" t="s">
        <v>5902</v>
      </c>
      <c r="F5355" s="133" t="s">
        <v>5903</v>
      </c>
      <c r="G5355" s="133">
        <v>0</v>
      </c>
      <c r="H5355" s="133">
        <v>0</v>
      </c>
      <c r="I5355" s="20"/>
      <c r="J5355" s="20"/>
      <c r="K5355" s="20"/>
      <c r="L5355" s="20"/>
      <c r="M5355" s="20"/>
      <c r="N5355" s="20"/>
    </row>
    <row r="5356" spans="1:14" x14ac:dyDescent="0.35">
      <c r="A5356" s="214" t="s">
        <v>4342</v>
      </c>
      <c r="B5356" s="214">
        <v>123623</v>
      </c>
      <c r="C5356" s="133" t="s">
        <v>4360</v>
      </c>
      <c r="D5356" s="133" t="s">
        <v>5904</v>
      </c>
      <c r="E5356" s="133" t="s">
        <v>5902</v>
      </c>
      <c r="F5356" s="133" t="s">
        <v>5903</v>
      </c>
      <c r="G5356" s="133">
        <v>0</v>
      </c>
      <c r="H5356" s="133">
        <v>0</v>
      </c>
      <c r="I5356" s="20"/>
      <c r="J5356" s="20"/>
      <c r="K5356" s="20"/>
      <c r="L5356" s="20"/>
      <c r="M5356" s="20"/>
      <c r="N5356" s="20"/>
    </row>
    <row r="5357" spans="1:14" x14ac:dyDescent="0.35">
      <c r="A5357" s="214" t="s">
        <v>4342</v>
      </c>
      <c r="B5357" s="214">
        <v>123630</v>
      </c>
      <c r="C5357" s="133" t="s">
        <v>343</v>
      </c>
      <c r="D5357" s="133" t="s">
        <v>5904</v>
      </c>
      <c r="E5357" s="133" t="s">
        <v>5912</v>
      </c>
      <c r="F5357" s="133" t="s">
        <v>5915</v>
      </c>
      <c r="G5357" s="133">
        <v>1</v>
      </c>
      <c r="H5357" s="133">
        <v>11</v>
      </c>
      <c r="I5357" s="20"/>
      <c r="J5357" s="20"/>
      <c r="K5357" s="20"/>
      <c r="L5357" s="20"/>
      <c r="M5357" s="20"/>
      <c r="N5357" s="20"/>
    </row>
    <row r="5358" spans="1:14" x14ac:dyDescent="0.35">
      <c r="A5358" s="214" t="s">
        <v>4342</v>
      </c>
      <c r="B5358" s="214">
        <v>131033</v>
      </c>
      <c r="C5358" s="133" t="s">
        <v>176</v>
      </c>
      <c r="D5358" s="133" t="s">
        <v>5904</v>
      </c>
      <c r="E5358" s="133" t="s">
        <v>5902</v>
      </c>
      <c r="F5358" s="133" t="s">
        <v>5914</v>
      </c>
      <c r="G5358" s="133">
        <v>0</v>
      </c>
      <c r="H5358" s="133">
        <v>0</v>
      </c>
      <c r="I5358" s="20"/>
      <c r="J5358" s="20"/>
      <c r="K5358" s="20"/>
      <c r="L5358" s="20"/>
      <c r="M5358" s="20"/>
      <c r="N5358" s="20"/>
    </row>
    <row r="5359" spans="1:14" x14ac:dyDescent="0.35">
      <c r="A5359" s="214" t="s">
        <v>4342</v>
      </c>
      <c r="B5359" s="214">
        <v>131171</v>
      </c>
      <c r="C5359" s="133" t="s">
        <v>4361</v>
      </c>
      <c r="D5359" s="133" t="s">
        <v>5904</v>
      </c>
      <c r="E5359" s="133" t="s">
        <v>5902</v>
      </c>
      <c r="F5359" s="133" t="s">
        <v>5914</v>
      </c>
      <c r="G5359" s="133">
        <v>0</v>
      </c>
      <c r="H5359" s="133">
        <v>0</v>
      </c>
      <c r="I5359" s="20"/>
      <c r="J5359" s="20"/>
      <c r="K5359" s="20"/>
      <c r="L5359" s="20"/>
      <c r="M5359" s="20"/>
      <c r="N5359" s="20"/>
    </row>
    <row r="5360" spans="1:14" x14ac:dyDescent="0.35">
      <c r="A5360" s="214" t="s">
        <v>4342</v>
      </c>
      <c r="B5360" s="214">
        <v>132772</v>
      </c>
      <c r="C5360" s="133" t="s">
        <v>4362</v>
      </c>
      <c r="D5360" s="133" t="s">
        <v>5904</v>
      </c>
      <c r="E5360" s="133" t="s">
        <v>5902</v>
      </c>
      <c r="F5360" s="133" t="s">
        <v>5914</v>
      </c>
      <c r="G5360" s="133">
        <v>0</v>
      </c>
      <c r="H5360" s="133">
        <v>0</v>
      </c>
      <c r="I5360" s="20"/>
      <c r="J5360" s="20"/>
      <c r="K5360" s="20"/>
      <c r="L5360" s="20"/>
      <c r="M5360" s="20"/>
      <c r="N5360" s="20"/>
    </row>
    <row r="5361" spans="1:14" x14ac:dyDescent="0.35">
      <c r="A5361" s="214" t="s">
        <v>4342</v>
      </c>
      <c r="B5361" s="214">
        <v>133478</v>
      </c>
      <c r="C5361" s="133" t="s">
        <v>4363</v>
      </c>
      <c r="D5361" s="133" t="s">
        <v>5904</v>
      </c>
      <c r="E5361" s="133" t="s">
        <v>5902</v>
      </c>
      <c r="F5361" s="133" t="s">
        <v>5914</v>
      </c>
      <c r="G5361" s="133">
        <v>0</v>
      </c>
      <c r="H5361" s="133">
        <v>0</v>
      </c>
      <c r="I5361" s="20"/>
      <c r="J5361" s="20"/>
      <c r="K5361" s="20"/>
      <c r="L5361" s="20"/>
      <c r="M5361" s="20"/>
      <c r="N5361" s="20"/>
    </row>
    <row r="5362" spans="1:14" x14ac:dyDescent="0.35">
      <c r="A5362" s="214" t="s">
        <v>4342</v>
      </c>
      <c r="B5362" s="214">
        <v>134000</v>
      </c>
      <c r="C5362" s="133" t="s">
        <v>4364</v>
      </c>
      <c r="D5362" s="133" t="s">
        <v>5904</v>
      </c>
      <c r="E5362" s="133" t="s">
        <v>5902</v>
      </c>
      <c r="F5362" s="133" t="s">
        <v>5914</v>
      </c>
      <c r="G5362" s="133">
        <v>0</v>
      </c>
      <c r="H5362" s="133">
        <v>0</v>
      </c>
      <c r="I5362" s="20"/>
      <c r="J5362" s="20"/>
      <c r="K5362" s="20"/>
      <c r="L5362" s="20"/>
      <c r="M5362" s="20"/>
      <c r="N5362" s="20"/>
    </row>
    <row r="5363" spans="1:14" x14ac:dyDescent="0.35">
      <c r="A5363" s="214" t="s">
        <v>4342</v>
      </c>
      <c r="B5363" s="214">
        <v>134390</v>
      </c>
      <c r="C5363" s="133" t="s">
        <v>4365</v>
      </c>
      <c r="D5363" s="133" t="s">
        <v>5904</v>
      </c>
      <c r="E5363" s="133" t="s">
        <v>5906</v>
      </c>
      <c r="F5363" s="133" t="s">
        <v>5906</v>
      </c>
      <c r="G5363" s="133">
        <v>0</v>
      </c>
      <c r="H5363" s="133">
        <v>1</v>
      </c>
      <c r="I5363" s="20"/>
      <c r="J5363" s="20"/>
      <c r="K5363" s="20"/>
      <c r="L5363" s="20"/>
      <c r="M5363" s="20"/>
      <c r="N5363" s="20"/>
    </row>
    <row r="5364" spans="1:14" x14ac:dyDescent="0.35">
      <c r="A5364" s="214" t="s">
        <v>4342</v>
      </c>
      <c r="B5364" s="214">
        <v>135445</v>
      </c>
      <c r="C5364" s="133" t="s">
        <v>7280</v>
      </c>
      <c r="D5364" s="133" t="s">
        <v>5904</v>
      </c>
      <c r="E5364" s="133" t="s">
        <v>5902</v>
      </c>
      <c r="F5364" s="133" t="s">
        <v>5914</v>
      </c>
      <c r="G5364" s="133">
        <v>0</v>
      </c>
      <c r="H5364" s="133">
        <v>0</v>
      </c>
      <c r="I5364" s="20"/>
      <c r="J5364" s="20"/>
      <c r="K5364" s="20"/>
      <c r="L5364" s="20"/>
      <c r="M5364" s="20"/>
      <c r="N5364" s="20"/>
    </row>
    <row r="5365" spans="1:14" x14ac:dyDescent="0.35">
      <c r="A5365" s="214" t="s">
        <v>4342</v>
      </c>
      <c r="B5365" s="214">
        <v>135511</v>
      </c>
      <c r="C5365" s="133" t="s">
        <v>7281</v>
      </c>
      <c r="D5365" s="133" t="s">
        <v>5904</v>
      </c>
      <c r="E5365" s="133" t="s">
        <v>5902</v>
      </c>
      <c r="F5365" s="133" t="s">
        <v>5914</v>
      </c>
      <c r="G5365" s="133">
        <v>0</v>
      </c>
      <c r="H5365" s="133">
        <v>0</v>
      </c>
      <c r="I5365" s="20"/>
      <c r="J5365" s="20"/>
      <c r="K5365" s="20"/>
      <c r="L5365" s="20"/>
      <c r="M5365" s="20"/>
      <c r="N5365" s="20"/>
    </row>
    <row r="5366" spans="1:14" x14ac:dyDescent="0.35">
      <c r="A5366" s="214" t="s">
        <v>4342</v>
      </c>
      <c r="B5366" s="214">
        <v>136979</v>
      </c>
      <c r="C5366" s="133" t="s">
        <v>4366</v>
      </c>
      <c r="D5366" s="133" t="s">
        <v>5904</v>
      </c>
      <c r="E5366" s="133" t="s">
        <v>5907</v>
      </c>
      <c r="F5366" s="133" t="s">
        <v>5917</v>
      </c>
      <c r="G5366" s="133">
        <v>124</v>
      </c>
      <c r="H5366" s="133">
        <v>135</v>
      </c>
      <c r="I5366" s="20"/>
      <c r="J5366" s="20"/>
      <c r="K5366" s="20"/>
      <c r="L5366" s="20"/>
      <c r="M5366" s="20"/>
      <c r="N5366" s="20"/>
    </row>
    <row r="5367" spans="1:14" x14ac:dyDescent="0.35">
      <c r="A5367" s="214" t="s">
        <v>4342</v>
      </c>
      <c r="B5367" s="214">
        <v>137336</v>
      </c>
      <c r="C5367" s="133" t="s">
        <v>4367</v>
      </c>
      <c r="D5367" s="133" t="s">
        <v>5904</v>
      </c>
      <c r="E5367" s="133" t="s">
        <v>5907</v>
      </c>
      <c r="F5367" s="133" t="s">
        <v>5917</v>
      </c>
      <c r="G5367" s="133">
        <v>81</v>
      </c>
      <c r="H5367" s="133">
        <v>79</v>
      </c>
      <c r="I5367" s="20"/>
      <c r="J5367" s="20"/>
      <c r="K5367" s="20"/>
      <c r="L5367" s="20"/>
      <c r="M5367" s="20"/>
      <c r="N5367" s="20"/>
    </row>
    <row r="5368" spans="1:14" x14ac:dyDescent="0.35">
      <c r="A5368" s="214" t="s">
        <v>4342</v>
      </c>
      <c r="B5368" s="214">
        <v>138216</v>
      </c>
      <c r="C5368" s="133" t="s">
        <v>201</v>
      </c>
      <c r="D5368" s="133" t="s">
        <v>5904</v>
      </c>
      <c r="E5368" s="133" t="s">
        <v>5907</v>
      </c>
      <c r="F5368" s="133" t="s">
        <v>5917</v>
      </c>
      <c r="G5368" s="133">
        <v>74</v>
      </c>
      <c r="H5368" s="133">
        <v>95</v>
      </c>
      <c r="I5368" s="20"/>
      <c r="J5368" s="20"/>
      <c r="K5368" s="20"/>
      <c r="L5368" s="20"/>
      <c r="M5368" s="20"/>
      <c r="N5368" s="20"/>
    </row>
    <row r="5369" spans="1:14" x14ac:dyDescent="0.35">
      <c r="A5369" s="214" t="s">
        <v>4342</v>
      </c>
      <c r="B5369" s="214">
        <v>138580</v>
      </c>
      <c r="C5369" s="133" t="s">
        <v>4368</v>
      </c>
      <c r="D5369" s="133" t="s">
        <v>5901</v>
      </c>
      <c r="E5369" s="133" t="s">
        <v>5902</v>
      </c>
      <c r="F5369" s="133" t="s">
        <v>5914</v>
      </c>
      <c r="G5369" s="133">
        <v>0</v>
      </c>
      <c r="H5369" s="133">
        <v>0</v>
      </c>
      <c r="I5369" s="20"/>
      <c r="J5369" s="20"/>
      <c r="K5369" s="20"/>
      <c r="L5369" s="20"/>
      <c r="M5369" s="20"/>
      <c r="N5369" s="20"/>
    </row>
    <row r="5370" spans="1:14" x14ac:dyDescent="0.35">
      <c r="A5370" s="214" t="s">
        <v>4342</v>
      </c>
      <c r="B5370" s="214">
        <v>138875</v>
      </c>
      <c r="C5370" s="133" t="s">
        <v>4369</v>
      </c>
      <c r="D5370" s="133" t="s">
        <v>5905</v>
      </c>
      <c r="E5370" s="133" t="s">
        <v>5902</v>
      </c>
      <c r="F5370" s="133" t="s">
        <v>5914</v>
      </c>
      <c r="G5370" s="133">
        <v>0</v>
      </c>
      <c r="H5370" s="133">
        <v>0</v>
      </c>
      <c r="I5370" s="20"/>
      <c r="J5370" s="20"/>
      <c r="K5370" s="20"/>
      <c r="L5370" s="20"/>
      <c r="M5370" s="20"/>
      <c r="N5370" s="20"/>
    </row>
    <row r="5371" spans="1:14" x14ac:dyDescent="0.35">
      <c r="A5371" s="214" t="s">
        <v>4342</v>
      </c>
      <c r="B5371" s="214">
        <v>139102</v>
      </c>
      <c r="C5371" s="133" t="s">
        <v>4370</v>
      </c>
      <c r="D5371" s="133" t="s">
        <v>5904</v>
      </c>
      <c r="E5371" s="133" t="s">
        <v>5907</v>
      </c>
      <c r="F5371" s="133" t="s">
        <v>5917</v>
      </c>
      <c r="G5371" s="133">
        <v>59</v>
      </c>
      <c r="H5371" s="133">
        <v>64</v>
      </c>
      <c r="I5371" s="20"/>
      <c r="J5371" s="20"/>
      <c r="K5371" s="20"/>
      <c r="L5371" s="20"/>
      <c r="M5371" s="20"/>
      <c r="N5371" s="20"/>
    </row>
    <row r="5372" spans="1:14" x14ac:dyDescent="0.35">
      <c r="A5372" s="214" t="s">
        <v>4342</v>
      </c>
      <c r="B5372" s="214">
        <v>139143</v>
      </c>
      <c r="C5372" s="133" t="s">
        <v>4371</v>
      </c>
      <c r="D5372" s="133" t="s">
        <v>5904</v>
      </c>
      <c r="E5372" s="133" t="s">
        <v>5907</v>
      </c>
      <c r="F5372" s="133" t="s">
        <v>5917</v>
      </c>
      <c r="G5372" s="133">
        <v>57</v>
      </c>
      <c r="H5372" s="133">
        <v>59</v>
      </c>
      <c r="I5372" s="20"/>
      <c r="J5372" s="20"/>
      <c r="K5372" s="20"/>
      <c r="L5372" s="20"/>
      <c r="M5372" s="20"/>
      <c r="N5372" s="20"/>
    </row>
    <row r="5373" spans="1:14" x14ac:dyDescent="0.35">
      <c r="A5373" s="214" t="s">
        <v>4342</v>
      </c>
      <c r="B5373" s="214">
        <v>139455</v>
      </c>
      <c r="C5373" s="133" t="s">
        <v>4372</v>
      </c>
      <c r="D5373" s="133" t="s">
        <v>5904</v>
      </c>
      <c r="E5373" s="133" t="s">
        <v>5907</v>
      </c>
      <c r="F5373" s="133" t="s">
        <v>5917</v>
      </c>
      <c r="G5373" s="133">
        <v>50</v>
      </c>
      <c r="H5373" s="133">
        <v>52</v>
      </c>
      <c r="I5373" s="20"/>
      <c r="J5373" s="20"/>
      <c r="K5373" s="20"/>
      <c r="L5373" s="20"/>
      <c r="M5373" s="20"/>
      <c r="N5373" s="20"/>
    </row>
    <row r="5374" spans="1:14" x14ac:dyDescent="0.35">
      <c r="A5374" s="214" t="s">
        <v>4342</v>
      </c>
      <c r="B5374" s="214">
        <v>139769</v>
      </c>
      <c r="C5374" s="133" t="s">
        <v>4373</v>
      </c>
      <c r="D5374" s="133" t="s">
        <v>5904</v>
      </c>
      <c r="E5374" s="133" t="s">
        <v>5907</v>
      </c>
      <c r="F5374" s="133" t="s">
        <v>5917</v>
      </c>
      <c r="G5374" s="133">
        <v>93</v>
      </c>
      <c r="H5374" s="133">
        <v>90</v>
      </c>
      <c r="I5374" s="20"/>
      <c r="J5374" s="20"/>
      <c r="K5374" s="20"/>
      <c r="L5374" s="20"/>
      <c r="M5374" s="20"/>
      <c r="N5374" s="20"/>
    </row>
    <row r="5375" spans="1:14" x14ac:dyDescent="0.35">
      <c r="A5375" s="214" t="s">
        <v>4342</v>
      </c>
      <c r="B5375" s="214">
        <v>140227</v>
      </c>
      <c r="C5375" s="133" t="s">
        <v>6723</v>
      </c>
      <c r="D5375" s="133" t="s">
        <v>5904</v>
      </c>
      <c r="E5375" s="133" t="s">
        <v>5902</v>
      </c>
      <c r="F5375" s="133" t="s">
        <v>5903</v>
      </c>
      <c r="G5375" s="133">
        <v>0</v>
      </c>
      <c r="H5375" s="133">
        <v>0</v>
      </c>
      <c r="I5375" s="20"/>
      <c r="J5375" s="20"/>
      <c r="K5375" s="20"/>
      <c r="L5375" s="20"/>
      <c r="M5375" s="20"/>
      <c r="N5375" s="20"/>
    </row>
    <row r="5376" spans="1:14" x14ac:dyDescent="0.35">
      <c r="A5376" s="214" t="s">
        <v>4342</v>
      </c>
      <c r="B5376" s="214">
        <v>140531</v>
      </c>
      <c r="C5376" s="133" t="s">
        <v>4374</v>
      </c>
      <c r="D5376" s="133" t="s">
        <v>5904</v>
      </c>
      <c r="E5376" s="133" t="s">
        <v>5912</v>
      </c>
      <c r="F5376" s="133" t="s">
        <v>5920</v>
      </c>
      <c r="G5376" s="133">
        <v>11</v>
      </c>
      <c r="H5376" s="133">
        <v>20</v>
      </c>
      <c r="I5376" s="20"/>
      <c r="J5376" s="20"/>
      <c r="K5376" s="20"/>
      <c r="L5376" s="20"/>
      <c r="M5376" s="20"/>
      <c r="N5376" s="20"/>
    </row>
    <row r="5377" spans="1:14" x14ac:dyDescent="0.35">
      <c r="A5377" s="214" t="s">
        <v>4342</v>
      </c>
      <c r="B5377" s="214">
        <v>140922</v>
      </c>
      <c r="C5377" s="133" t="s">
        <v>4375</v>
      </c>
      <c r="D5377" s="133" t="s">
        <v>5904</v>
      </c>
      <c r="E5377" s="133" t="s">
        <v>5907</v>
      </c>
      <c r="F5377" s="133" t="s">
        <v>5917</v>
      </c>
      <c r="G5377" s="133">
        <v>104</v>
      </c>
      <c r="H5377" s="133">
        <v>112</v>
      </c>
      <c r="I5377" s="20"/>
      <c r="J5377" s="20"/>
      <c r="K5377" s="20"/>
      <c r="L5377" s="20"/>
      <c r="M5377" s="20"/>
      <c r="N5377" s="20"/>
    </row>
    <row r="5378" spans="1:14" x14ac:dyDescent="0.35">
      <c r="A5378" s="214" t="s">
        <v>4342</v>
      </c>
      <c r="B5378" s="214">
        <v>141176</v>
      </c>
      <c r="C5378" s="133" t="s">
        <v>6283</v>
      </c>
      <c r="D5378" s="133" t="s">
        <v>5904</v>
      </c>
      <c r="E5378" s="133" t="s">
        <v>5907</v>
      </c>
      <c r="F5378" s="133" t="s">
        <v>5908</v>
      </c>
      <c r="G5378" s="133">
        <v>82</v>
      </c>
      <c r="H5378" s="133">
        <v>82</v>
      </c>
      <c r="I5378" s="20"/>
      <c r="J5378" s="20"/>
      <c r="K5378" s="20"/>
      <c r="L5378" s="20"/>
      <c r="M5378" s="20"/>
      <c r="N5378" s="20"/>
    </row>
    <row r="5379" spans="1:14" x14ac:dyDescent="0.35">
      <c r="A5379" s="214" t="s">
        <v>4342</v>
      </c>
      <c r="B5379" s="214">
        <v>141451</v>
      </c>
      <c r="C5379" s="133" t="s">
        <v>4376</v>
      </c>
      <c r="D5379" s="133" t="s">
        <v>5904</v>
      </c>
      <c r="E5379" s="133" t="s">
        <v>5907</v>
      </c>
      <c r="F5379" s="133" t="s">
        <v>5917</v>
      </c>
      <c r="G5379" s="133">
        <v>49</v>
      </c>
      <c r="H5379" s="133">
        <v>51</v>
      </c>
      <c r="I5379" s="20"/>
      <c r="J5379" s="20"/>
      <c r="K5379" s="20"/>
      <c r="L5379" s="20"/>
      <c r="M5379" s="20"/>
      <c r="N5379" s="20"/>
    </row>
    <row r="5380" spans="1:14" x14ac:dyDescent="0.35">
      <c r="A5380" s="214" t="s">
        <v>4342</v>
      </c>
      <c r="B5380" s="214">
        <v>142153</v>
      </c>
      <c r="C5380" s="133" t="s">
        <v>4377</v>
      </c>
      <c r="D5380" s="133" t="s">
        <v>5904</v>
      </c>
      <c r="E5380" s="133" t="s">
        <v>5907</v>
      </c>
      <c r="F5380" s="133" t="s">
        <v>5917</v>
      </c>
      <c r="G5380" s="133">
        <v>63</v>
      </c>
      <c r="H5380" s="133">
        <v>71</v>
      </c>
      <c r="I5380" s="20"/>
      <c r="J5380" s="20"/>
      <c r="K5380" s="20"/>
      <c r="L5380" s="20"/>
      <c r="M5380" s="20"/>
      <c r="N5380" s="20"/>
    </row>
    <row r="5381" spans="1:14" x14ac:dyDescent="0.35">
      <c r="A5381" s="214" t="s">
        <v>4342</v>
      </c>
      <c r="B5381" s="214">
        <v>143142</v>
      </c>
      <c r="C5381" s="133" t="s">
        <v>4378</v>
      </c>
      <c r="D5381" s="133" t="s">
        <v>5904</v>
      </c>
      <c r="E5381" s="133" t="s">
        <v>5907</v>
      </c>
      <c r="F5381" s="133" t="s">
        <v>5908</v>
      </c>
      <c r="G5381" s="133">
        <v>50</v>
      </c>
      <c r="H5381" s="133">
        <v>43</v>
      </c>
      <c r="I5381" s="20"/>
      <c r="J5381" s="20"/>
      <c r="K5381" s="20"/>
      <c r="L5381" s="20"/>
      <c r="M5381" s="20"/>
      <c r="N5381" s="20"/>
    </row>
    <row r="5382" spans="1:14" x14ac:dyDescent="0.35">
      <c r="A5382" s="214" t="s">
        <v>4342</v>
      </c>
      <c r="B5382" s="214">
        <v>144435</v>
      </c>
      <c r="C5382" s="133" t="s">
        <v>4380</v>
      </c>
      <c r="D5382" s="133" t="s">
        <v>5904</v>
      </c>
      <c r="E5382" s="133" t="s">
        <v>5907</v>
      </c>
      <c r="F5382" s="133" t="s">
        <v>5917</v>
      </c>
      <c r="G5382" s="133">
        <v>53</v>
      </c>
      <c r="H5382" s="133">
        <v>62</v>
      </c>
      <c r="I5382" s="20"/>
      <c r="J5382" s="20"/>
      <c r="K5382" s="20"/>
      <c r="L5382" s="20"/>
      <c r="M5382" s="20"/>
      <c r="N5382" s="20"/>
    </row>
    <row r="5383" spans="1:14" x14ac:dyDescent="0.35">
      <c r="A5383" s="214" t="s">
        <v>4342</v>
      </c>
      <c r="B5383" s="214">
        <v>145468</v>
      </c>
      <c r="C5383" s="133" t="s">
        <v>7282</v>
      </c>
      <c r="D5383" s="133" t="s">
        <v>5904</v>
      </c>
      <c r="E5383" s="133" t="s">
        <v>5902</v>
      </c>
      <c r="F5383" s="133" t="s">
        <v>5914</v>
      </c>
      <c r="G5383" s="133">
        <v>0</v>
      </c>
      <c r="H5383" s="133">
        <v>0</v>
      </c>
      <c r="I5383" s="20"/>
      <c r="J5383" s="20"/>
      <c r="K5383" s="20"/>
      <c r="L5383" s="20"/>
      <c r="M5383" s="20"/>
      <c r="N5383" s="20"/>
    </row>
    <row r="5384" spans="1:14" x14ac:dyDescent="0.35">
      <c r="A5384" s="214" t="s">
        <v>4342</v>
      </c>
      <c r="B5384" s="214">
        <v>145478</v>
      </c>
      <c r="C5384" s="133" t="s">
        <v>6284</v>
      </c>
      <c r="D5384" s="133" t="s">
        <v>5904</v>
      </c>
      <c r="E5384" s="133" t="s">
        <v>5902</v>
      </c>
      <c r="F5384" s="133" t="s">
        <v>5903</v>
      </c>
      <c r="G5384" s="133">
        <v>0</v>
      </c>
      <c r="H5384" s="133">
        <v>0</v>
      </c>
      <c r="I5384" s="20"/>
      <c r="J5384" s="20"/>
      <c r="K5384" s="20"/>
      <c r="L5384" s="20"/>
      <c r="M5384" s="20"/>
      <c r="N5384" s="20"/>
    </row>
    <row r="5385" spans="1:14" x14ac:dyDescent="0.35">
      <c r="A5385" s="214" t="s">
        <v>4342</v>
      </c>
      <c r="B5385" s="214">
        <v>146146</v>
      </c>
      <c r="C5385" s="133" t="s">
        <v>4345</v>
      </c>
      <c r="D5385" s="133" t="s">
        <v>5904</v>
      </c>
      <c r="E5385" s="133" t="s">
        <v>5907</v>
      </c>
      <c r="F5385" s="133" t="s">
        <v>5917</v>
      </c>
      <c r="G5385" s="133">
        <v>123</v>
      </c>
      <c r="H5385" s="133">
        <v>146</v>
      </c>
      <c r="I5385" s="20"/>
      <c r="J5385" s="20"/>
      <c r="K5385" s="20"/>
      <c r="L5385" s="20"/>
      <c r="M5385" s="20"/>
      <c r="N5385" s="20"/>
    </row>
    <row r="5386" spans="1:14" x14ac:dyDescent="0.35">
      <c r="A5386" s="214" t="s">
        <v>4342</v>
      </c>
      <c r="B5386" s="214">
        <v>146340</v>
      </c>
      <c r="C5386" s="133" t="s">
        <v>6722</v>
      </c>
      <c r="D5386" s="133" t="s">
        <v>5904</v>
      </c>
      <c r="E5386" s="133" t="s">
        <v>5902</v>
      </c>
      <c r="F5386" s="133" t="s">
        <v>5914</v>
      </c>
      <c r="G5386" s="133">
        <v>0</v>
      </c>
      <c r="H5386" s="133">
        <v>0</v>
      </c>
      <c r="I5386" s="20"/>
      <c r="J5386" s="20"/>
      <c r="K5386" s="20"/>
      <c r="L5386" s="20"/>
      <c r="M5386" s="20"/>
      <c r="N5386" s="20"/>
    </row>
    <row r="5387" spans="1:14" x14ac:dyDescent="0.35">
      <c r="A5387" s="214" t="s">
        <v>4342</v>
      </c>
      <c r="B5387" s="214">
        <v>146506</v>
      </c>
      <c r="C5387" s="133" t="s">
        <v>4344</v>
      </c>
      <c r="D5387" s="133" t="s">
        <v>5904</v>
      </c>
      <c r="E5387" s="133" t="s">
        <v>5907</v>
      </c>
      <c r="F5387" s="133" t="s">
        <v>5917</v>
      </c>
      <c r="G5387" s="133">
        <v>88</v>
      </c>
      <c r="H5387" s="133">
        <v>80</v>
      </c>
      <c r="I5387" s="20"/>
      <c r="J5387" s="20"/>
      <c r="K5387" s="20"/>
      <c r="L5387" s="20"/>
      <c r="M5387" s="20"/>
      <c r="N5387" s="20"/>
    </row>
    <row r="5388" spans="1:14" x14ac:dyDescent="0.35">
      <c r="A5388" s="214" t="s">
        <v>4342</v>
      </c>
      <c r="B5388" s="214">
        <v>146509</v>
      </c>
      <c r="C5388" s="133" t="s">
        <v>4346</v>
      </c>
      <c r="D5388" s="133" t="s">
        <v>5904</v>
      </c>
      <c r="E5388" s="133" t="s">
        <v>5907</v>
      </c>
      <c r="F5388" s="133" t="s">
        <v>5917</v>
      </c>
      <c r="G5388" s="133">
        <v>61</v>
      </c>
      <c r="H5388" s="133">
        <v>74</v>
      </c>
      <c r="I5388" s="20"/>
      <c r="J5388" s="20"/>
      <c r="K5388" s="20"/>
      <c r="L5388" s="20"/>
      <c r="M5388" s="20"/>
      <c r="N5388" s="20"/>
    </row>
    <row r="5389" spans="1:14" x14ac:dyDescent="0.35">
      <c r="A5389" s="214" t="s">
        <v>4342</v>
      </c>
      <c r="B5389" s="214">
        <v>146522</v>
      </c>
      <c r="C5389" s="133" t="s">
        <v>6721</v>
      </c>
      <c r="D5389" s="133" t="s">
        <v>5904</v>
      </c>
      <c r="E5389" s="133" t="s">
        <v>5902</v>
      </c>
      <c r="F5389" s="133" t="s">
        <v>5914</v>
      </c>
      <c r="G5389" s="133">
        <v>0</v>
      </c>
      <c r="H5389" s="133">
        <v>0</v>
      </c>
      <c r="I5389" s="20"/>
      <c r="J5389" s="20"/>
      <c r="K5389" s="20"/>
      <c r="L5389" s="20"/>
      <c r="M5389" s="20"/>
      <c r="N5389" s="20"/>
    </row>
    <row r="5390" spans="1:14" x14ac:dyDescent="0.35">
      <c r="A5390" s="214" t="s">
        <v>4342</v>
      </c>
      <c r="B5390" s="214">
        <v>146580</v>
      </c>
      <c r="C5390" s="133" t="s">
        <v>4347</v>
      </c>
      <c r="D5390" s="133" t="s">
        <v>5904</v>
      </c>
      <c r="E5390" s="133" t="s">
        <v>5907</v>
      </c>
      <c r="F5390" s="133" t="s">
        <v>5917</v>
      </c>
      <c r="G5390" s="133">
        <v>70</v>
      </c>
      <c r="H5390" s="133">
        <v>83</v>
      </c>
      <c r="I5390" s="20"/>
      <c r="J5390" s="20"/>
      <c r="K5390" s="20"/>
      <c r="L5390" s="20"/>
      <c r="M5390" s="20"/>
      <c r="N5390" s="20"/>
    </row>
    <row r="5391" spans="1:14" x14ac:dyDescent="0.35">
      <c r="A5391" s="214" t="s">
        <v>4342</v>
      </c>
      <c r="B5391" s="214">
        <v>147508</v>
      </c>
      <c r="C5391" s="133" t="s">
        <v>7283</v>
      </c>
      <c r="D5391" s="133" t="s">
        <v>5904</v>
      </c>
      <c r="E5391" s="133" t="s">
        <v>5907</v>
      </c>
      <c r="F5391" s="133" t="s">
        <v>5917</v>
      </c>
      <c r="G5391" s="133">
        <v>101</v>
      </c>
      <c r="H5391" s="133">
        <v>118</v>
      </c>
      <c r="I5391" s="20"/>
      <c r="J5391" s="20"/>
      <c r="K5391" s="20"/>
      <c r="L5391" s="20"/>
      <c r="M5391" s="20"/>
      <c r="N5391" s="20"/>
    </row>
    <row r="5392" spans="1:14" x14ac:dyDescent="0.35">
      <c r="A5392" s="214" t="s">
        <v>4342</v>
      </c>
      <c r="B5392" s="214">
        <v>147540</v>
      </c>
      <c r="C5392" s="133" t="s">
        <v>4379</v>
      </c>
      <c r="D5392" s="133" t="s">
        <v>5904</v>
      </c>
      <c r="E5392" s="133" t="s">
        <v>5907</v>
      </c>
      <c r="F5392" s="133" t="s">
        <v>5917</v>
      </c>
      <c r="G5392" s="133">
        <v>66</v>
      </c>
      <c r="H5392" s="133">
        <v>72</v>
      </c>
      <c r="I5392" s="20"/>
      <c r="J5392" s="20"/>
      <c r="K5392" s="20"/>
      <c r="L5392" s="20"/>
      <c r="M5392" s="20"/>
      <c r="N5392" s="20"/>
    </row>
    <row r="5393" spans="1:14" x14ac:dyDescent="0.35">
      <c r="A5393" s="214" t="s">
        <v>4342</v>
      </c>
      <c r="B5393" s="214">
        <v>148192</v>
      </c>
      <c r="C5393" s="133" t="s">
        <v>7284</v>
      </c>
      <c r="D5393" s="133" t="s">
        <v>5904</v>
      </c>
      <c r="E5393" s="133" t="s">
        <v>5902</v>
      </c>
      <c r="F5393" s="133" t="s">
        <v>5914</v>
      </c>
      <c r="G5393" s="133">
        <v>0</v>
      </c>
      <c r="H5393" s="133">
        <v>0</v>
      </c>
      <c r="I5393" s="20"/>
      <c r="J5393" s="20"/>
      <c r="K5393" s="20"/>
      <c r="L5393" s="20"/>
      <c r="M5393" s="20"/>
      <c r="N5393" s="20"/>
    </row>
    <row r="5394" spans="1:14" x14ac:dyDescent="0.35">
      <c r="A5394" s="214" t="s">
        <v>4381</v>
      </c>
      <c r="B5394" s="214">
        <v>110078</v>
      </c>
      <c r="C5394" s="133" t="s">
        <v>4382</v>
      </c>
      <c r="D5394" s="133" t="s">
        <v>5904</v>
      </c>
      <c r="E5394" s="133" t="s">
        <v>5907</v>
      </c>
      <c r="F5394" s="133" t="s">
        <v>5910</v>
      </c>
      <c r="G5394" s="133">
        <v>74</v>
      </c>
      <c r="H5394" s="133">
        <v>95</v>
      </c>
      <c r="I5394" s="20"/>
      <c r="J5394" s="20"/>
      <c r="K5394" s="20"/>
      <c r="L5394" s="20"/>
      <c r="M5394" s="20"/>
      <c r="N5394" s="20"/>
    </row>
    <row r="5395" spans="1:14" x14ac:dyDescent="0.35">
      <c r="A5395" s="214" t="s">
        <v>4381</v>
      </c>
      <c r="B5395" s="214">
        <v>110084</v>
      </c>
      <c r="C5395" s="133" t="s">
        <v>4383</v>
      </c>
      <c r="D5395" s="133" t="s">
        <v>5904</v>
      </c>
      <c r="E5395" s="133" t="s">
        <v>5907</v>
      </c>
      <c r="F5395" s="133" t="s">
        <v>5911</v>
      </c>
      <c r="G5395" s="133">
        <v>64</v>
      </c>
      <c r="H5395" s="133">
        <v>80</v>
      </c>
      <c r="I5395" s="20"/>
      <c r="J5395" s="20"/>
      <c r="K5395" s="20"/>
      <c r="L5395" s="20"/>
      <c r="M5395" s="20"/>
      <c r="N5395" s="20"/>
    </row>
    <row r="5396" spans="1:14" x14ac:dyDescent="0.35">
      <c r="A5396" s="214" t="s">
        <v>4381</v>
      </c>
      <c r="B5396" s="214">
        <v>110160</v>
      </c>
      <c r="C5396" s="133" t="s">
        <v>4384</v>
      </c>
      <c r="D5396" s="133" t="s">
        <v>5904</v>
      </c>
      <c r="E5396" s="133" t="s">
        <v>5902</v>
      </c>
      <c r="F5396" s="133" t="s">
        <v>5903</v>
      </c>
      <c r="G5396" s="133">
        <v>0</v>
      </c>
      <c r="H5396" s="133">
        <v>0</v>
      </c>
      <c r="I5396" s="20"/>
      <c r="J5396" s="20"/>
      <c r="K5396" s="20"/>
      <c r="L5396" s="20"/>
      <c r="M5396" s="20"/>
      <c r="N5396" s="20"/>
    </row>
    <row r="5397" spans="1:14" x14ac:dyDescent="0.35">
      <c r="A5397" s="214" t="s">
        <v>4381</v>
      </c>
      <c r="B5397" s="214">
        <v>110162</v>
      </c>
      <c r="C5397" s="133" t="s">
        <v>6724</v>
      </c>
      <c r="D5397" s="133" t="s">
        <v>5904</v>
      </c>
      <c r="E5397" s="133" t="s">
        <v>5902</v>
      </c>
      <c r="F5397" s="133" t="s">
        <v>5903</v>
      </c>
      <c r="G5397" s="133">
        <v>0</v>
      </c>
      <c r="H5397" s="133">
        <v>0</v>
      </c>
      <c r="I5397" s="20"/>
      <c r="J5397" s="20"/>
      <c r="K5397" s="20"/>
      <c r="L5397" s="20"/>
      <c r="M5397" s="20"/>
      <c r="N5397" s="20"/>
    </row>
    <row r="5398" spans="1:14" x14ac:dyDescent="0.35">
      <c r="A5398" s="214" t="s">
        <v>4381</v>
      </c>
      <c r="B5398" s="214">
        <v>134085</v>
      </c>
      <c r="C5398" s="133" t="s">
        <v>2082</v>
      </c>
      <c r="D5398" s="133" t="s">
        <v>5904</v>
      </c>
      <c r="E5398" s="133" t="s">
        <v>5902</v>
      </c>
      <c r="F5398" s="133" t="s">
        <v>5903</v>
      </c>
      <c r="G5398" s="133">
        <v>0</v>
      </c>
      <c r="H5398" s="133">
        <v>0</v>
      </c>
      <c r="I5398" s="20"/>
      <c r="J5398" s="20"/>
      <c r="K5398" s="20"/>
      <c r="L5398" s="20"/>
      <c r="M5398" s="20"/>
      <c r="N5398" s="20"/>
    </row>
    <row r="5399" spans="1:14" x14ac:dyDescent="0.35">
      <c r="A5399" s="214" t="s">
        <v>4381</v>
      </c>
      <c r="B5399" s="214">
        <v>135631</v>
      </c>
      <c r="C5399" s="133" t="s">
        <v>4386</v>
      </c>
      <c r="D5399" s="133" t="s">
        <v>5904</v>
      </c>
      <c r="E5399" s="133" t="s">
        <v>5907</v>
      </c>
      <c r="F5399" s="133" t="s">
        <v>5908</v>
      </c>
      <c r="G5399" s="133">
        <v>88</v>
      </c>
      <c r="H5399" s="133">
        <v>98</v>
      </c>
      <c r="I5399" s="20"/>
      <c r="J5399" s="20"/>
      <c r="K5399" s="20"/>
      <c r="L5399" s="20"/>
      <c r="M5399" s="20"/>
      <c r="N5399" s="20"/>
    </row>
    <row r="5400" spans="1:14" x14ac:dyDescent="0.35">
      <c r="A5400" s="214" t="s">
        <v>4381</v>
      </c>
      <c r="B5400" s="214">
        <v>136420</v>
      </c>
      <c r="C5400" s="133" t="s">
        <v>4387</v>
      </c>
      <c r="D5400" s="133" t="s">
        <v>5904</v>
      </c>
      <c r="E5400" s="133" t="s">
        <v>5907</v>
      </c>
      <c r="F5400" s="133" t="s">
        <v>5917</v>
      </c>
      <c r="G5400" s="133">
        <v>80</v>
      </c>
      <c r="H5400" s="133">
        <v>88</v>
      </c>
      <c r="I5400" s="20"/>
      <c r="J5400" s="20"/>
      <c r="K5400" s="20"/>
      <c r="L5400" s="20"/>
      <c r="M5400" s="20"/>
      <c r="N5400" s="20"/>
    </row>
    <row r="5401" spans="1:14" x14ac:dyDescent="0.35">
      <c r="A5401" s="214" t="s">
        <v>4381</v>
      </c>
      <c r="B5401" s="214">
        <v>136521</v>
      </c>
      <c r="C5401" s="133" t="s">
        <v>4388</v>
      </c>
      <c r="D5401" s="133" t="s">
        <v>5904</v>
      </c>
      <c r="E5401" s="133" t="s">
        <v>5907</v>
      </c>
      <c r="F5401" s="133" t="s">
        <v>5917</v>
      </c>
      <c r="G5401" s="133">
        <v>90</v>
      </c>
      <c r="H5401" s="133">
        <v>90</v>
      </c>
      <c r="I5401" s="20"/>
      <c r="J5401" s="20"/>
      <c r="K5401" s="20"/>
      <c r="L5401" s="20"/>
      <c r="M5401" s="20"/>
      <c r="N5401" s="20"/>
    </row>
    <row r="5402" spans="1:14" x14ac:dyDescent="0.35">
      <c r="A5402" s="214" t="s">
        <v>4381</v>
      </c>
      <c r="B5402" s="214">
        <v>136955</v>
      </c>
      <c r="C5402" s="133" t="s">
        <v>6285</v>
      </c>
      <c r="D5402" s="133" t="s">
        <v>5901</v>
      </c>
      <c r="E5402" s="133" t="s">
        <v>5902</v>
      </c>
      <c r="F5402" s="133" t="s">
        <v>5903</v>
      </c>
      <c r="G5402" s="133">
        <v>0</v>
      </c>
      <c r="H5402" s="133">
        <v>0</v>
      </c>
      <c r="I5402" s="20"/>
      <c r="J5402" s="20"/>
      <c r="K5402" s="20"/>
      <c r="L5402" s="20"/>
      <c r="M5402" s="20"/>
      <c r="N5402" s="20"/>
    </row>
    <row r="5403" spans="1:14" x14ac:dyDescent="0.35">
      <c r="A5403" s="214" t="s">
        <v>4381</v>
      </c>
      <c r="B5403" s="214">
        <v>137259</v>
      </c>
      <c r="C5403" s="133" t="s">
        <v>4389</v>
      </c>
      <c r="D5403" s="133" t="s">
        <v>5901</v>
      </c>
      <c r="E5403" s="133" t="s">
        <v>5907</v>
      </c>
      <c r="F5403" s="133" t="s">
        <v>5917</v>
      </c>
      <c r="G5403" s="133">
        <v>161</v>
      </c>
      <c r="H5403" s="133">
        <v>0</v>
      </c>
      <c r="I5403" s="20"/>
      <c r="J5403" s="20"/>
      <c r="K5403" s="20"/>
      <c r="L5403" s="20"/>
      <c r="M5403" s="20"/>
      <c r="N5403" s="20"/>
    </row>
    <row r="5404" spans="1:14" x14ac:dyDescent="0.35">
      <c r="A5404" s="214" t="s">
        <v>4381</v>
      </c>
      <c r="B5404" s="214">
        <v>137287</v>
      </c>
      <c r="C5404" s="133" t="s">
        <v>4390</v>
      </c>
      <c r="D5404" s="133" t="s">
        <v>5904</v>
      </c>
      <c r="E5404" s="133" t="s">
        <v>5907</v>
      </c>
      <c r="F5404" s="133" t="s">
        <v>5917</v>
      </c>
      <c r="G5404" s="133">
        <v>76</v>
      </c>
      <c r="H5404" s="133">
        <v>111</v>
      </c>
      <c r="I5404" s="20"/>
      <c r="J5404" s="20"/>
      <c r="K5404" s="20"/>
      <c r="L5404" s="20"/>
      <c r="M5404" s="20"/>
      <c r="N5404" s="20"/>
    </row>
    <row r="5405" spans="1:14" x14ac:dyDescent="0.35">
      <c r="A5405" s="214" t="s">
        <v>4381</v>
      </c>
      <c r="B5405" s="214">
        <v>137726</v>
      </c>
      <c r="C5405" s="133" t="s">
        <v>4391</v>
      </c>
      <c r="D5405" s="133" t="s">
        <v>5904</v>
      </c>
      <c r="E5405" s="133" t="s">
        <v>5907</v>
      </c>
      <c r="F5405" s="133" t="s">
        <v>5917</v>
      </c>
      <c r="G5405" s="133">
        <v>53</v>
      </c>
      <c r="H5405" s="133">
        <v>93</v>
      </c>
      <c r="I5405" s="20"/>
      <c r="J5405" s="20"/>
      <c r="K5405" s="20"/>
      <c r="L5405" s="20"/>
      <c r="M5405" s="20"/>
      <c r="N5405" s="20"/>
    </row>
    <row r="5406" spans="1:14" x14ac:dyDescent="0.35">
      <c r="A5406" s="214" t="s">
        <v>4381</v>
      </c>
      <c r="B5406" s="214">
        <v>138012</v>
      </c>
      <c r="C5406" s="133" t="s">
        <v>1937</v>
      </c>
      <c r="D5406" s="133" t="s">
        <v>5904</v>
      </c>
      <c r="E5406" s="133" t="s">
        <v>5907</v>
      </c>
      <c r="F5406" s="133" t="s">
        <v>5917</v>
      </c>
      <c r="G5406" s="133">
        <v>102</v>
      </c>
      <c r="H5406" s="133">
        <v>138</v>
      </c>
      <c r="I5406" s="20"/>
      <c r="J5406" s="20"/>
      <c r="K5406" s="20"/>
      <c r="L5406" s="20"/>
      <c r="M5406" s="20"/>
      <c r="N5406" s="20"/>
    </row>
    <row r="5407" spans="1:14" x14ac:dyDescent="0.35">
      <c r="A5407" s="214" t="s">
        <v>4381</v>
      </c>
      <c r="B5407" s="214">
        <v>140244</v>
      </c>
      <c r="C5407" s="133" t="s">
        <v>4393</v>
      </c>
      <c r="D5407" s="133" t="s">
        <v>5904</v>
      </c>
      <c r="E5407" s="133" t="s">
        <v>5912</v>
      </c>
      <c r="F5407" s="133" t="s">
        <v>5920</v>
      </c>
      <c r="G5407" s="133">
        <v>0</v>
      </c>
      <c r="H5407" s="133">
        <v>0</v>
      </c>
      <c r="I5407" s="20"/>
      <c r="J5407" s="20"/>
      <c r="K5407" s="20"/>
      <c r="L5407" s="20"/>
      <c r="M5407" s="20"/>
      <c r="N5407" s="20"/>
    </row>
    <row r="5408" spans="1:14" x14ac:dyDescent="0.35">
      <c r="A5408" s="214" t="s">
        <v>4381</v>
      </c>
      <c r="B5408" s="214">
        <v>141009</v>
      </c>
      <c r="C5408" s="133" t="s">
        <v>4394</v>
      </c>
      <c r="D5408" s="133" t="s">
        <v>5904</v>
      </c>
      <c r="E5408" s="133" t="s">
        <v>5907</v>
      </c>
      <c r="F5408" s="133" t="s">
        <v>5916</v>
      </c>
      <c r="G5408" s="133">
        <v>85</v>
      </c>
      <c r="H5408" s="133">
        <v>96</v>
      </c>
      <c r="I5408" s="20"/>
      <c r="J5408" s="20"/>
      <c r="K5408" s="20"/>
      <c r="L5408" s="20"/>
      <c r="M5408" s="20"/>
      <c r="N5408" s="20"/>
    </row>
    <row r="5409" spans="1:14" x14ac:dyDescent="0.35">
      <c r="A5409" s="214" t="s">
        <v>4381</v>
      </c>
      <c r="B5409" s="214">
        <v>141970</v>
      </c>
      <c r="C5409" s="133" t="s">
        <v>4395</v>
      </c>
      <c r="D5409" s="133" t="s">
        <v>5901</v>
      </c>
      <c r="E5409" s="133" t="s">
        <v>5907</v>
      </c>
      <c r="F5409" s="133" t="s">
        <v>5916</v>
      </c>
      <c r="G5409" s="133">
        <v>124</v>
      </c>
      <c r="H5409" s="133">
        <v>0</v>
      </c>
      <c r="I5409" s="20"/>
      <c r="J5409" s="20"/>
      <c r="K5409" s="20"/>
      <c r="L5409" s="20"/>
      <c r="M5409" s="20"/>
      <c r="N5409" s="20"/>
    </row>
    <row r="5410" spans="1:14" x14ac:dyDescent="0.35">
      <c r="A5410" s="214" t="s">
        <v>4381</v>
      </c>
      <c r="B5410" s="214">
        <v>142607</v>
      </c>
      <c r="C5410" s="133" t="s">
        <v>4396</v>
      </c>
      <c r="D5410" s="133" t="s">
        <v>5904</v>
      </c>
      <c r="E5410" s="133" t="s">
        <v>5906</v>
      </c>
      <c r="F5410" s="133" t="s">
        <v>5921</v>
      </c>
      <c r="G5410" s="133">
        <v>1</v>
      </c>
      <c r="H5410" s="133">
        <v>7</v>
      </c>
      <c r="I5410" s="20"/>
      <c r="J5410" s="20"/>
      <c r="K5410" s="20"/>
      <c r="L5410" s="20"/>
      <c r="M5410" s="20"/>
      <c r="N5410" s="20"/>
    </row>
    <row r="5411" spans="1:14" x14ac:dyDescent="0.35">
      <c r="A5411" s="214" t="s">
        <v>4381</v>
      </c>
      <c r="B5411" s="214">
        <v>143327</v>
      </c>
      <c r="C5411" s="133" t="s">
        <v>4397</v>
      </c>
      <c r="D5411" s="133" t="s">
        <v>5904</v>
      </c>
      <c r="E5411" s="133" t="s">
        <v>5907</v>
      </c>
      <c r="F5411" s="133" t="s">
        <v>5917</v>
      </c>
      <c r="G5411" s="133">
        <v>69</v>
      </c>
      <c r="H5411" s="133">
        <v>81</v>
      </c>
      <c r="I5411" s="20"/>
      <c r="J5411" s="20"/>
      <c r="K5411" s="20"/>
      <c r="L5411" s="20"/>
      <c r="M5411" s="20"/>
      <c r="N5411" s="20"/>
    </row>
    <row r="5412" spans="1:14" x14ac:dyDescent="0.35">
      <c r="A5412" s="214" t="s">
        <v>4381</v>
      </c>
      <c r="B5412" s="214">
        <v>143803</v>
      </c>
      <c r="C5412" s="133" t="s">
        <v>4398</v>
      </c>
      <c r="D5412" s="133" t="s">
        <v>5904</v>
      </c>
      <c r="E5412" s="133" t="s">
        <v>5907</v>
      </c>
      <c r="F5412" s="133" t="s">
        <v>5917</v>
      </c>
      <c r="G5412" s="133">
        <v>73</v>
      </c>
      <c r="H5412" s="133">
        <v>70</v>
      </c>
      <c r="I5412" s="20"/>
      <c r="J5412" s="20"/>
      <c r="K5412" s="20"/>
      <c r="L5412" s="20"/>
      <c r="M5412" s="20"/>
      <c r="N5412" s="20"/>
    </row>
    <row r="5413" spans="1:14" x14ac:dyDescent="0.35">
      <c r="A5413" s="214" t="s">
        <v>4381</v>
      </c>
      <c r="B5413" s="214">
        <v>144748</v>
      </c>
      <c r="C5413" s="133" t="s">
        <v>4399</v>
      </c>
      <c r="D5413" s="133" t="s">
        <v>5904</v>
      </c>
      <c r="E5413" s="133" t="s">
        <v>5907</v>
      </c>
      <c r="F5413" s="133" t="s">
        <v>5916</v>
      </c>
      <c r="G5413" s="133">
        <v>55</v>
      </c>
      <c r="H5413" s="133">
        <v>78</v>
      </c>
      <c r="I5413" s="20"/>
      <c r="J5413" s="20"/>
      <c r="K5413" s="20"/>
      <c r="L5413" s="20"/>
      <c r="M5413" s="20"/>
      <c r="N5413" s="20"/>
    </row>
    <row r="5414" spans="1:14" x14ac:dyDescent="0.35">
      <c r="A5414" s="214" t="s">
        <v>4381</v>
      </c>
      <c r="B5414" s="214">
        <v>145416</v>
      </c>
      <c r="C5414" s="133" t="s">
        <v>6725</v>
      </c>
      <c r="D5414" s="133" t="s">
        <v>5905</v>
      </c>
      <c r="E5414" s="133" t="s">
        <v>5902</v>
      </c>
      <c r="F5414" s="133" t="s">
        <v>5903</v>
      </c>
      <c r="G5414" s="133">
        <v>0</v>
      </c>
      <c r="H5414" s="133">
        <v>0</v>
      </c>
      <c r="I5414" s="20"/>
      <c r="J5414" s="20"/>
      <c r="K5414" s="20"/>
      <c r="L5414" s="20"/>
      <c r="M5414" s="20"/>
      <c r="N5414" s="20"/>
    </row>
    <row r="5415" spans="1:14" x14ac:dyDescent="0.35">
      <c r="A5415" s="214" t="s">
        <v>4381</v>
      </c>
      <c r="B5415" s="214">
        <v>145741</v>
      </c>
      <c r="C5415" s="133" t="s">
        <v>4385</v>
      </c>
      <c r="D5415" s="133" t="s">
        <v>5904</v>
      </c>
      <c r="E5415" s="133" t="s">
        <v>5912</v>
      </c>
      <c r="F5415" s="133" t="s">
        <v>5927</v>
      </c>
      <c r="G5415" s="133">
        <v>10</v>
      </c>
      <c r="H5415" s="133">
        <v>15</v>
      </c>
      <c r="I5415" s="20"/>
      <c r="J5415" s="20"/>
      <c r="K5415" s="20"/>
      <c r="L5415" s="20"/>
      <c r="M5415" s="20"/>
      <c r="N5415" s="20"/>
    </row>
    <row r="5416" spans="1:14" x14ac:dyDescent="0.35">
      <c r="A5416" s="214" t="s">
        <v>4381</v>
      </c>
      <c r="B5416" s="214">
        <v>146820</v>
      </c>
      <c r="C5416" s="133" t="s">
        <v>4392</v>
      </c>
      <c r="D5416" s="133" t="s">
        <v>5904</v>
      </c>
      <c r="E5416" s="133" t="s">
        <v>5907</v>
      </c>
      <c r="F5416" s="133" t="s">
        <v>5916</v>
      </c>
      <c r="G5416" s="133">
        <v>70</v>
      </c>
      <c r="H5416" s="133">
        <v>114</v>
      </c>
      <c r="I5416" s="20"/>
      <c r="J5416" s="20"/>
      <c r="K5416" s="20"/>
      <c r="L5416" s="20"/>
      <c r="M5416" s="20"/>
      <c r="N5416" s="20"/>
    </row>
    <row r="5417" spans="1:14" x14ac:dyDescent="0.35">
      <c r="A5417" s="214" t="s">
        <v>4381</v>
      </c>
      <c r="B5417" s="214">
        <v>147293</v>
      </c>
      <c r="C5417" s="133" t="s">
        <v>6726</v>
      </c>
      <c r="D5417" s="133" t="s">
        <v>5904</v>
      </c>
      <c r="E5417" s="133" t="s">
        <v>5902</v>
      </c>
      <c r="F5417" s="133" t="s">
        <v>5914</v>
      </c>
      <c r="G5417" s="133">
        <v>0</v>
      </c>
      <c r="H5417" s="133">
        <v>0</v>
      </c>
      <c r="I5417" s="20"/>
      <c r="J5417" s="20"/>
      <c r="K5417" s="20"/>
      <c r="L5417" s="20"/>
      <c r="M5417" s="20"/>
      <c r="N5417" s="20"/>
    </row>
    <row r="5418" spans="1:14" x14ac:dyDescent="0.35">
      <c r="A5418" s="214" t="s">
        <v>4400</v>
      </c>
      <c r="B5418" s="214">
        <v>104038</v>
      </c>
      <c r="C5418" s="133" t="s">
        <v>4401</v>
      </c>
      <c r="D5418" s="133" t="s">
        <v>5904</v>
      </c>
      <c r="E5418" s="133" t="s">
        <v>5906</v>
      </c>
      <c r="F5418" s="133" t="s">
        <v>5906</v>
      </c>
      <c r="G5418" s="133">
        <v>0</v>
      </c>
      <c r="H5418" s="133">
        <v>0</v>
      </c>
      <c r="I5418" s="20"/>
      <c r="J5418" s="20"/>
      <c r="K5418" s="20"/>
      <c r="L5418" s="20"/>
      <c r="M5418" s="20"/>
      <c r="N5418" s="20"/>
    </row>
    <row r="5419" spans="1:14" x14ac:dyDescent="0.35">
      <c r="A5419" s="214" t="s">
        <v>4400</v>
      </c>
      <c r="B5419" s="214">
        <v>104119</v>
      </c>
      <c r="C5419" s="133" t="s">
        <v>4912</v>
      </c>
      <c r="D5419" s="133" t="s">
        <v>5904</v>
      </c>
      <c r="E5419" s="133" t="s">
        <v>5907</v>
      </c>
      <c r="F5419" s="133" t="s">
        <v>5911</v>
      </c>
      <c r="G5419" s="133">
        <v>100</v>
      </c>
      <c r="H5419" s="133">
        <v>106</v>
      </c>
      <c r="I5419" s="20"/>
      <c r="J5419" s="20"/>
      <c r="K5419" s="20"/>
      <c r="L5419" s="20"/>
      <c r="M5419" s="20"/>
      <c r="N5419" s="20"/>
    </row>
    <row r="5420" spans="1:14" x14ac:dyDescent="0.35">
      <c r="A5420" s="214" t="s">
        <v>4400</v>
      </c>
      <c r="B5420" s="214">
        <v>104122</v>
      </c>
      <c r="C5420" s="133" t="s">
        <v>4402</v>
      </c>
      <c r="D5420" s="133" t="s">
        <v>5904</v>
      </c>
      <c r="E5420" s="133" t="s">
        <v>5902</v>
      </c>
      <c r="F5420" s="133" t="s">
        <v>5903</v>
      </c>
      <c r="G5420" s="133">
        <v>0</v>
      </c>
      <c r="H5420" s="133">
        <v>0</v>
      </c>
      <c r="I5420" s="20"/>
      <c r="J5420" s="20"/>
      <c r="K5420" s="20"/>
      <c r="L5420" s="20"/>
      <c r="M5420" s="20"/>
      <c r="N5420" s="20"/>
    </row>
    <row r="5421" spans="1:14" x14ac:dyDescent="0.35">
      <c r="A5421" s="214" t="s">
        <v>4400</v>
      </c>
      <c r="B5421" s="214">
        <v>104124</v>
      </c>
      <c r="C5421" s="133" t="s">
        <v>4403</v>
      </c>
      <c r="D5421" s="133" t="s">
        <v>5904</v>
      </c>
      <c r="E5421" s="133" t="s">
        <v>5902</v>
      </c>
      <c r="F5421" s="133" t="s">
        <v>5903</v>
      </c>
      <c r="G5421" s="133">
        <v>0</v>
      </c>
      <c r="H5421" s="133">
        <v>0</v>
      </c>
      <c r="I5421" s="20"/>
      <c r="J5421" s="20"/>
      <c r="K5421" s="20"/>
      <c r="L5421" s="20"/>
      <c r="M5421" s="20"/>
      <c r="N5421" s="20"/>
    </row>
    <row r="5422" spans="1:14" x14ac:dyDescent="0.35">
      <c r="A5422" s="214" t="s">
        <v>4400</v>
      </c>
      <c r="B5422" s="214">
        <v>104127</v>
      </c>
      <c r="C5422" s="133" t="s">
        <v>4404</v>
      </c>
      <c r="D5422" s="133" t="s">
        <v>5904</v>
      </c>
      <c r="E5422" s="133" t="s">
        <v>5902</v>
      </c>
      <c r="F5422" s="133" t="s">
        <v>5903</v>
      </c>
      <c r="G5422" s="133">
        <v>0</v>
      </c>
      <c r="H5422" s="133">
        <v>0</v>
      </c>
      <c r="I5422" s="20"/>
      <c r="J5422" s="20"/>
      <c r="K5422" s="20"/>
      <c r="L5422" s="20"/>
      <c r="M5422" s="20"/>
      <c r="N5422" s="20"/>
    </row>
    <row r="5423" spans="1:14" x14ac:dyDescent="0.35">
      <c r="A5423" s="214" t="s">
        <v>4400</v>
      </c>
      <c r="B5423" s="214">
        <v>104128</v>
      </c>
      <c r="C5423" s="133" t="s">
        <v>107</v>
      </c>
      <c r="D5423" s="133" t="s">
        <v>5904</v>
      </c>
      <c r="E5423" s="133" t="s">
        <v>5902</v>
      </c>
      <c r="F5423" s="133" t="s">
        <v>5903</v>
      </c>
      <c r="G5423" s="133">
        <v>0</v>
      </c>
      <c r="H5423" s="133">
        <v>0</v>
      </c>
      <c r="I5423" s="20"/>
      <c r="J5423" s="20"/>
      <c r="K5423" s="20"/>
      <c r="L5423" s="20"/>
      <c r="M5423" s="20"/>
      <c r="N5423" s="20"/>
    </row>
    <row r="5424" spans="1:14" x14ac:dyDescent="0.35">
      <c r="A5424" s="214" t="s">
        <v>4400</v>
      </c>
      <c r="B5424" s="214">
        <v>104130</v>
      </c>
      <c r="C5424" s="133" t="s">
        <v>4405</v>
      </c>
      <c r="D5424" s="133" t="s">
        <v>5904</v>
      </c>
      <c r="E5424" s="133" t="s">
        <v>5912</v>
      </c>
      <c r="F5424" s="133" t="s">
        <v>5915</v>
      </c>
      <c r="G5424" s="133">
        <v>11</v>
      </c>
      <c r="H5424" s="133">
        <v>17</v>
      </c>
      <c r="I5424" s="20"/>
      <c r="J5424" s="20"/>
      <c r="K5424" s="20"/>
      <c r="L5424" s="20"/>
      <c r="M5424" s="20"/>
      <c r="N5424" s="20"/>
    </row>
    <row r="5425" spans="1:14" x14ac:dyDescent="0.35">
      <c r="A5425" s="214" t="s">
        <v>4400</v>
      </c>
      <c r="B5425" s="214">
        <v>104131</v>
      </c>
      <c r="C5425" s="133" t="s">
        <v>4406</v>
      </c>
      <c r="D5425" s="133" t="s">
        <v>5904</v>
      </c>
      <c r="E5425" s="133" t="s">
        <v>5912</v>
      </c>
      <c r="F5425" s="133" t="s">
        <v>5915</v>
      </c>
      <c r="G5425" s="133">
        <v>5</v>
      </c>
      <c r="H5425" s="133">
        <v>8</v>
      </c>
      <c r="I5425" s="20"/>
      <c r="J5425" s="20"/>
      <c r="K5425" s="20"/>
      <c r="L5425" s="20"/>
      <c r="M5425" s="20"/>
      <c r="N5425" s="20"/>
    </row>
    <row r="5426" spans="1:14" x14ac:dyDescent="0.35">
      <c r="A5426" s="214" t="s">
        <v>4400</v>
      </c>
      <c r="B5426" s="214">
        <v>104132</v>
      </c>
      <c r="C5426" s="133" t="s">
        <v>4407</v>
      </c>
      <c r="D5426" s="133" t="s">
        <v>5904</v>
      </c>
      <c r="E5426" s="133" t="s">
        <v>5912</v>
      </c>
      <c r="F5426" s="133" t="s">
        <v>5915</v>
      </c>
      <c r="G5426" s="133">
        <v>4</v>
      </c>
      <c r="H5426" s="133">
        <v>11</v>
      </c>
      <c r="I5426" s="20"/>
      <c r="J5426" s="20"/>
      <c r="K5426" s="20"/>
      <c r="L5426" s="20"/>
      <c r="M5426" s="20"/>
      <c r="N5426" s="20"/>
    </row>
    <row r="5427" spans="1:14" x14ac:dyDescent="0.35">
      <c r="A5427" s="214" t="s">
        <v>4400</v>
      </c>
      <c r="B5427" s="214">
        <v>104133</v>
      </c>
      <c r="C5427" s="133" t="s">
        <v>4408</v>
      </c>
      <c r="D5427" s="133" t="s">
        <v>5904</v>
      </c>
      <c r="E5427" s="133" t="s">
        <v>5912</v>
      </c>
      <c r="F5427" s="133" t="s">
        <v>5915</v>
      </c>
      <c r="G5427" s="133">
        <v>2</v>
      </c>
      <c r="H5427" s="133">
        <v>8</v>
      </c>
      <c r="I5427" s="20"/>
      <c r="J5427" s="20"/>
      <c r="K5427" s="20"/>
      <c r="L5427" s="20"/>
      <c r="M5427" s="20"/>
      <c r="N5427" s="20"/>
    </row>
    <row r="5428" spans="1:14" x14ac:dyDescent="0.35">
      <c r="A5428" s="214" t="s">
        <v>4400</v>
      </c>
      <c r="B5428" s="214">
        <v>129342</v>
      </c>
      <c r="C5428" s="133" t="s">
        <v>4409</v>
      </c>
      <c r="D5428" s="133" t="s">
        <v>5904</v>
      </c>
      <c r="E5428" s="133" t="s">
        <v>5907</v>
      </c>
      <c r="F5428" s="133" t="s">
        <v>5908</v>
      </c>
      <c r="G5428" s="133">
        <v>83</v>
      </c>
      <c r="H5428" s="133">
        <v>97</v>
      </c>
      <c r="I5428" s="20"/>
      <c r="J5428" s="20"/>
      <c r="K5428" s="20"/>
      <c r="L5428" s="20"/>
      <c r="M5428" s="20"/>
      <c r="N5428" s="20"/>
    </row>
    <row r="5429" spans="1:14" x14ac:dyDescent="0.35">
      <c r="A5429" s="214" t="s">
        <v>4400</v>
      </c>
      <c r="B5429" s="214">
        <v>133531</v>
      </c>
      <c r="C5429" s="133" t="s">
        <v>4410</v>
      </c>
      <c r="D5429" s="133" t="s">
        <v>5904</v>
      </c>
      <c r="E5429" s="133" t="s">
        <v>5906</v>
      </c>
      <c r="F5429" s="133" t="s">
        <v>5906</v>
      </c>
      <c r="G5429" s="133">
        <v>0</v>
      </c>
      <c r="H5429" s="133">
        <v>0</v>
      </c>
      <c r="I5429" s="20"/>
      <c r="J5429" s="20"/>
      <c r="K5429" s="20"/>
      <c r="L5429" s="20"/>
      <c r="M5429" s="20"/>
      <c r="N5429" s="20"/>
    </row>
    <row r="5430" spans="1:14" x14ac:dyDescent="0.35">
      <c r="A5430" s="214" t="s">
        <v>4400</v>
      </c>
      <c r="B5430" s="214">
        <v>134534</v>
      </c>
      <c r="C5430" s="133" t="s">
        <v>4411</v>
      </c>
      <c r="D5430" s="133" t="s">
        <v>5904</v>
      </c>
      <c r="E5430" s="133" t="s">
        <v>5906</v>
      </c>
      <c r="F5430" s="133" t="s">
        <v>5906</v>
      </c>
      <c r="G5430" s="133">
        <v>0</v>
      </c>
      <c r="H5430" s="133">
        <v>0</v>
      </c>
      <c r="I5430" s="20"/>
      <c r="J5430" s="20"/>
      <c r="K5430" s="20"/>
      <c r="L5430" s="20"/>
      <c r="M5430" s="20"/>
      <c r="N5430" s="20"/>
    </row>
    <row r="5431" spans="1:14" x14ac:dyDescent="0.35">
      <c r="A5431" s="214" t="s">
        <v>4400</v>
      </c>
      <c r="B5431" s="214">
        <v>135453</v>
      </c>
      <c r="C5431" s="133" t="s">
        <v>4412</v>
      </c>
      <c r="D5431" s="133" t="s">
        <v>5904</v>
      </c>
      <c r="E5431" s="133" t="s">
        <v>5902</v>
      </c>
      <c r="F5431" s="133" t="s">
        <v>5914</v>
      </c>
      <c r="G5431" s="133">
        <v>0</v>
      </c>
      <c r="H5431" s="133">
        <v>0</v>
      </c>
      <c r="I5431" s="20"/>
      <c r="J5431" s="20"/>
      <c r="K5431" s="20"/>
      <c r="L5431" s="20"/>
      <c r="M5431" s="20"/>
      <c r="N5431" s="20"/>
    </row>
    <row r="5432" spans="1:14" x14ac:dyDescent="0.35">
      <c r="A5432" s="214" t="s">
        <v>4400</v>
      </c>
      <c r="B5432" s="214">
        <v>135971</v>
      </c>
      <c r="C5432" s="133" t="s">
        <v>4413</v>
      </c>
      <c r="D5432" s="133" t="s">
        <v>5904</v>
      </c>
      <c r="E5432" s="133" t="s">
        <v>5907</v>
      </c>
      <c r="F5432" s="133" t="s">
        <v>5908</v>
      </c>
      <c r="G5432" s="133">
        <v>112</v>
      </c>
      <c r="H5432" s="133">
        <v>128</v>
      </c>
      <c r="I5432" s="20"/>
      <c r="J5432" s="20"/>
      <c r="K5432" s="20"/>
      <c r="L5432" s="20"/>
      <c r="M5432" s="20"/>
      <c r="N5432" s="20"/>
    </row>
    <row r="5433" spans="1:14" x14ac:dyDescent="0.35">
      <c r="A5433" s="214" t="s">
        <v>4400</v>
      </c>
      <c r="B5433" s="214">
        <v>136310</v>
      </c>
      <c r="C5433" s="133" t="s">
        <v>4414</v>
      </c>
      <c r="D5433" s="133" t="s">
        <v>5904</v>
      </c>
      <c r="E5433" s="133" t="s">
        <v>5907</v>
      </c>
      <c r="F5433" s="133" t="s">
        <v>5917</v>
      </c>
      <c r="G5433" s="133">
        <v>128</v>
      </c>
      <c r="H5433" s="133">
        <v>150</v>
      </c>
      <c r="I5433" s="20"/>
      <c r="J5433" s="20"/>
      <c r="K5433" s="20"/>
      <c r="L5433" s="20"/>
      <c r="M5433" s="20"/>
      <c r="N5433" s="20"/>
    </row>
    <row r="5434" spans="1:14" x14ac:dyDescent="0.35">
      <c r="A5434" s="214" t="s">
        <v>4400</v>
      </c>
      <c r="B5434" s="214">
        <v>136333</v>
      </c>
      <c r="C5434" s="133" t="s">
        <v>4415</v>
      </c>
      <c r="D5434" s="133" t="s">
        <v>5904</v>
      </c>
      <c r="E5434" s="133" t="s">
        <v>5907</v>
      </c>
      <c r="F5434" s="133" t="s">
        <v>5917</v>
      </c>
      <c r="G5434" s="133">
        <v>160</v>
      </c>
      <c r="H5434" s="133">
        <v>144</v>
      </c>
      <c r="I5434" s="20"/>
      <c r="J5434" s="20"/>
      <c r="K5434" s="20"/>
      <c r="L5434" s="20"/>
      <c r="M5434" s="20"/>
      <c r="N5434" s="20"/>
    </row>
    <row r="5435" spans="1:14" x14ac:dyDescent="0.35">
      <c r="A5435" s="214" t="s">
        <v>4400</v>
      </c>
      <c r="B5435" s="214">
        <v>136347</v>
      </c>
      <c r="C5435" s="133" t="s">
        <v>4416</v>
      </c>
      <c r="D5435" s="133" t="s">
        <v>5904</v>
      </c>
      <c r="E5435" s="133" t="s">
        <v>5907</v>
      </c>
      <c r="F5435" s="133" t="s">
        <v>5908</v>
      </c>
      <c r="G5435" s="133">
        <v>131</v>
      </c>
      <c r="H5435" s="133">
        <v>122</v>
      </c>
      <c r="I5435" s="20"/>
      <c r="J5435" s="20"/>
      <c r="K5435" s="20"/>
      <c r="L5435" s="20"/>
      <c r="M5435" s="20"/>
      <c r="N5435" s="20"/>
    </row>
    <row r="5436" spans="1:14" x14ac:dyDescent="0.35">
      <c r="A5436" s="214" t="s">
        <v>4400</v>
      </c>
      <c r="B5436" s="214">
        <v>136909</v>
      </c>
      <c r="C5436" s="133" t="s">
        <v>4417</v>
      </c>
      <c r="D5436" s="133" t="s">
        <v>5904</v>
      </c>
      <c r="E5436" s="133" t="s">
        <v>5907</v>
      </c>
      <c r="F5436" s="133" t="s">
        <v>5917</v>
      </c>
      <c r="G5436" s="133">
        <v>117</v>
      </c>
      <c r="H5436" s="133">
        <v>117</v>
      </c>
      <c r="I5436" s="20"/>
      <c r="J5436" s="20"/>
      <c r="K5436" s="20"/>
      <c r="L5436" s="20"/>
      <c r="M5436" s="20"/>
      <c r="N5436" s="20"/>
    </row>
    <row r="5437" spans="1:14" x14ac:dyDescent="0.35">
      <c r="A5437" s="214" t="s">
        <v>4400</v>
      </c>
      <c r="B5437" s="214">
        <v>136994</v>
      </c>
      <c r="C5437" s="133" t="s">
        <v>4418</v>
      </c>
      <c r="D5437" s="133" t="s">
        <v>5904</v>
      </c>
      <c r="E5437" s="133" t="s">
        <v>5907</v>
      </c>
      <c r="F5437" s="133" t="s">
        <v>5917</v>
      </c>
      <c r="G5437" s="133">
        <v>129</v>
      </c>
      <c r="H5437" s="133">
        <v>124</v>
      </c>
      <c r="I5437" s="20"/>
      <c r="J5437" s="20"/>
      <c r="K5437" s="20"/>
      <c r="L5437" s="20"/>
      <c r="M5437" s="20"/>
      <c r="N5437" s="20"/>
    </row>
    <row r="5438" spans="1:14" x14ac:dyDescent="0.35">
      <c r="A5438" s="214" t="s">
        <v>4400</v>
      </c>
      <c r="B5438" s="214">
        <v>137007</v>
      </c>
      <c r="C5438" s="133" t="s">
        <v>231</v>
      </c>
      <c r="D5438" s="133" t="s">
        <v>5904</v>
      </c>
      <c r="E5438" s="133" t="s">
        <v>5907</v>
      </c>
      <c r="F5438" s="133" t="s">
        <v>5917</v>
      </c>
      <c r="G5438" s="133">
        <v>98</v>
      </c>
      <c r="H5438" s="133">
        <v>112</v>
      </c>
      <c r="I5438" s="20"/>
      <c r="J5438" s="20"/>
      <c r="K5438" s="20"/>
      <c r="L5438" s="20"/>
      <c r="M5438" s="20"/>
      <c r="N5438" s="20"/>
    </row>
    <row r="5439" spans="1:14" x14ac:dyDescent="0.35">
      <c r="A5439" s="214" t="s">
        <v>4400</v>
      </c>
      <c r="B5439" s="214">
        <v>137008</v>
      </c>
      <c r="C5439" s="133" t="s">
        <v>4419</v>
      </c>
      <c r="D5439" s="133" t="s">
        <v>5904</v>
      </c>
      <c r="E5439" s="133" t="s">
        <v>5907</v>
      </c>
      <c r="F5439" s="133" t="s">
        <v>5917</v>
      </c>
      <c r="G5439" s="133">
        <v>119</v>
      </c>
      <c r="H5439" s="133">
        <v>121</v>
      </c>
      <c r="I5439" s="20"/>
      <c r="J5439" s="20"/>
      <c r="K5439" s="20"/>
      <c r="L5439" s="20"/>
      <c r="M5439" s="20"/>
      <c r="N5439" s="20"/>
    </row>
    <row r="5440" spans="1:14" x14ac:dyDescent="0.35">
      <c r="A5440" s="214" t="s">
        <v>4400</v>
      </c>
      <c r="B5440" s="214">
        <v>137231</v>
      </c>
      <c r="C5440" s="133" t="s">
        <v>4420</v>
      </c>
      <c r="D5440" s="133" t="s">
        <v>5904</v>
      </c>
      <c r="E5440" s="133" t="s">
        <v>5907</v>
      </c>
      <c r="F5440" s="133" t="s">
        <v>5917</v>
      </c>
      <c r="G5440" s="133">
        <v>109</v>
      </c>
      <c r="H5440" s="133">
        <v>138</v>
      </c>
      <c r="I5440" s="20"/>
      <c r="J5440" s="20"/>
      <c r="K5440" s="20"/>
      <c r="L5440" s="20"/>
      <c r="M5440" s="20"/>
      <c r="N5440" s="20"/>
    </row>
    <row r="5441" spans="1:14" x14ac:dyDescent="0.35">
      <c r="A5441" s="214" t="s">
        <v>4400</v>
      </c>
      <c r="B5441" s="214">
        <v>141171</v>
      </c>
      <c r="C5441" s="133" t="s">
        <v>7285</v>
      </c>
      <c r="D5441" s="133" t="s">
        <v>5904</v>
      </c>
      <c r="E5441" s="133" t="s">
        <v>5912</v>
      </c>
      <c r="F5441" s="133" t="s">
        <v>5927</v>
      </c>
      <c r="G5441" s="133">
        <v>4</v>
      </c>
      <c r="H5441" s="133">
        <v>13</v>
      </c>
      <c r="I5441" s="20"/>
      <c r="J5441" s="20"/>
      <c r="K5441" s="20"/>
      <c r="L5441" s="20"/>
      <c r="M5441" s="20"/>
      <c r="N5441" s="20"/>
    </row>
    <row r="5442" spans="1:14" x14ac:dyDescent="0.35">
      <c r="A5442" s="214" t="s">
        <v>4400</v>
      </c>
      <c r="B5442" s="214">
        <v>142075</v>
      </c>
      <c r="C5442" s="133" t="s">
        <v>4421</v>
      </c>
      <c r="D5442" s="133" t="s">
        <v>5904</v>
      </c>
      <c r="E5442" s="133" t="s">
        <v>5907</v>
      </c>
      <c r="F5442" s="133" t="s">
        <v>5908</v>
      </c>
      <c r="G5442" s="133">
        <v>116</v>
      </c>
      <c r="H5442" s="133">
        <v>130</v>
      </c>
      <c r="I5442" s="20"/>
      <c r="J5442" s="20"/>
      <c r="K5442" s="20"/>
      <c r="L5442" s="20"/>
      <c r="M5442" s="20"/>
      <c r="N5442" s="20"/>
    </row>
    <row r="5443" spans="1:14" x14ac:dyDescent="0.35">
      <c r="A5443" s="214" t="s">
        <v>4400</v>
      </c>
      <c r="B5443" s="214">
        <v>142900</v>
      </c>
      <c r="C5443" s="133" t="s">
        <v>4422</v>
      </c>
      <c r="D5443" s="133" t="s">
        <v>5904</v>
      </c>
      <c r="E5443" s="133" t="s">
        <v>5907</v>
      </c>
      <c r="F5443" s="133" t="s">
        <v>5926</v>
      </c>
      <c r="G5443" s="133">
        <v>0</v>
      </c>
      <c r="H5443" s="133">
        <v>0</v>
      </c>
      <c r="I5443" s="20"/>
      <c r="J5443" s="20"/>
      <c r="K5443" s="20"/>
      <c r="L5443" s="20"/>
      <c r="M5443" s="20"/>
      <c r="N5443" s="20"/>
    </row>
    <row r="5444" spans="1:14" x14ac:dyDescent="0.35">
      <c r="A5444" s="214" t="s">
        <v>4400</v>
      </c>
      <c r="B5444" s="214">
        <v>143895</v>
      </c>
      <c r="C5444" s="133" t="s">
        <v>6286</v>
      </c>
      <c r="D5444" s="133" t="s">
        <v>5904</v>
      </c>
      <c r="E5444" s="133" t="s">
        <v>5907</v>
      </c>
      <c r="F5444" s="133" t="s">
        <v>5908</v>
      </c>
      <c r="G5444" s="133">
        <v>107</v>
      </c>
      <c r="H5444" s="133">
        <v>98</v>
      </c>
      <c r="I5444" s="20"/>
      <c r="J5444" s="20"/>
      <c r="K5444" s="20"/>
      <c r="L5444" s="20"/>
      <c r="M5444" s="20"/>
      <c r="N5444" s="20"/>
    </row>
    <row r="5445" spans="1:14" x14ac:dyDescent="0.35">
      <c r="A5445" s="214" t="s">
        <v>4400</v>
      </c>
      <c r="B5445" s="214">
        <v>143918</v>
      </c>
      <c r="C5445" s="133" t="s">
        <v>6287</v>
      </c>
      <c r="D5445" s="133" t="s">
        <v>5904</v>
      </c>
      <c r="E5445" s="133" t="s">
        <v>5906</v>
      </c>
      <c r="F5445" s="133" t="s">
        <v>5909</v>
      </c>
      <c r="G5445" s="133">
        <v>0</v>
      </c>
      <c r="H5445" s="133">
        <v>0</v>
      </c>
      <c r="I5445" s="20"/>
      <c r="J5445" s="20"/>
      <c r="K5445" s="20"/>
      <c r="L5445" s="20"/>
      <c r="M5445" s="20"/>
      <c r="N5445" s="20"/>
    </row>
    <row r="5446" spans="1:14" x14ac:dyDescent="0.35">
      <c r="A5446" s="214" t="s">
        <v>4400</v>
      </c>
      <c r="B5446" s="214">
        <v>144887</v>
      </c>
      <c r="C5446" s="133" t="s">
        <v>4423</v>
      </c>
      <c r="D5446" s="133" t="s">
        <v>5904</v>
      </c>
      <c r="E5446" s="133" t="s">
        <v>5907</v>
      </c>
      <c r="F5446" s="133" t="s">
        <v>5919</v>
      </c>
      <c r="G5446" s="133">
        <v>0</v>
      </c>
      <c r="H5446" s="133">
        <v>0</v>
      </c>
      <c r="I5446" s="20"/>
      <c r="J5446" s="20"/>
      <c r="K5446" s="20"/>
      <c r="L5446" s="20"/>
      <c r="M5446" s="20"/>
      <c r="N5446" s="20"/>
    </row>
    <row r="5447" spans="1:14" x14ac:dyDescent="0.35">
      <c r="A5447" s="214" t="s">
        <v>4400</v>
      </c>
      <c r="B5447" s="214">
        <v>146379</v>
      </c>
      <c r="C5447" s="133" t="s">
        <v>6288</v>
      </c>
      <c r="D5447" s="133" t="s">
        <v>5904</v>
      </c>
      <c r="E5447" s="133" t="s">
        <v>5907</v>
      </c>
      <c r="F5447" s="133" t="s">
        <v>5908</v>
      </c>
      <c r="G5447" s="133">
        <v>121</v>
      </c>
      <c r="H5447" s="133">
        <v>126</v>
      </c>
      <c r="I5447" s="20"/>
      <c r="J5447" s="20"/>
      <c r="K5447" s="20"/>
      <c r="L5447" s="20"/>
      <c r="M5447" s="20"/>
      <c r="N5447" s="20"/>
    </row>
    <row r="5448" spans="1:14" x14ac:dyDescent="0.35">
      <c r="A5448" s="214" t="s">
        <v>4424</v>
      </c>
      <c r="B5448" s="214">
        <v>123862</v>
      </c>
      <c r="C5448" s="133" t="s">
        <v>4425</v>
      </c>
      <c r="D5448" s="133" t="s">
        <v>5904</v>
      </c>
      <c r="E5448" s="133" t="s">
        <v>5907</v>
      </c>
      <c r="F5448" s="133" t="s">
        <v>5910</v>
      </c>
      <c r="G5448" s="133">
        <v>0</v>
      </c>
      <c r="H5448" s="133">
        <v>0</v>
      </c>
      <c r="I5448" s="20"/>
      <c r="J5448" s="20"/>
      <c r="K5448" s="20"/>
      <c r="L5448" s="20"/>
      <c r="M5448" s="20"/>
      <c r="N5448" s="20"/>
    </row>
    <row r="5449" spans="1:14" x14ac:dyDescent="0.35">
      <c r="A5449" s="214" t="s">
        <v>4424</v>
      </c>
      <c r="B5449" s="214">
        <v>123875</v>
      </c>
      <c r="C5449" s="133" t="s">
        <v>4426</v>
      </c>
      <c r="D5449" s="133" t="s">
        <v>5904</v>
      </c>
      <c r="E5449" s="133" t="s">
        <v>5907</v>
      </c>
      <c r="F5449" s="133" t="s">
        <v>5910</v>
      </c>
      <c r="G5449" s="133">
        <v>39</v>
      </c>
      <c r="H5449" s="133">
        <v>27</v>
      </c>
      <c r="I5449" s="20"/>
      <c r="J5449" s="20"/>
      <c r="K5449" s="20"/>
      <c r="L5449" s="20"/>
      <c r="M5449" s="20"/>
      <c r="N5449" s="20"/>
    </row>
    <row r="5450" spans="1:14" x14ac:dyDescent="0.35">
      <c r="A5450" s="214" t="s">
        <v>4424</v>
      </c>
      <c r="B5450" s="214">
        <v>123878</v>
      </c>
      <c r="C5450" s="133" t="s">
        <v>4427</v>
      </c>
      <c r="D5450" s="133" t="s">
        <v>5904</v>
      </c>
      <c r="E5450" s="133" t="s">
        <v>5907</v>
      </c>
      <c r="F5450" s="133" t="s">
        <v>5924</v>
      </c>
      <c r="G5450" s="133">
        <v>98</v>
      </c>
      <c r="H5450" s="133">
        <v>99</v>
      </c>
      <c r="I5450" s="20"/>
      <c r="J5450" s="20"/>
      <c r="K5450" s="20"/>
      <c r="L5450" s="20"/>
      <c r="M5450" s="20"/>
      <c r="N5450" s="20"/>
    </row>
    <row r="5451" spans="1:14" x14ac:dyDescent="0.35">
      <c r="A5451" s="214" t="s">
        <v>4424</v>
      </c>
      <c r="B5451" s="214">
        <v>123883</v>
      </c>
      <c r="C5451" s="133" t="s">
        <v>4428</v>
      </c>
      <c r="D5451" s="133" t="s">
        <v>5904</v>
      </c>
      <c r="E5451" s="133" t="s">
        <v>5907</v>
      </c>
      <c r="F5451" s="133" t="s">
        <v>5910</v>
      </c>
      <c r="G5451" s="133">
        <v>144</v>
      </c>
      <c r="H5451" s="133">
        <v>121</v>
      </c>
      <c r="I5451" s="20"/>
      <c r="J5451" s="20"/>
      <c r="K5451" s="20"/>
      <c r="L5451" s="20"/>
      <c r="M5451" s="20"/>
      <c r="N5451" s="20"/>
    </row>
    <row r="5452" spans="1:14" x14ac:dyDescent="0.35">
      <c r="A5452" s="214" t="s">
        <v>4424</v>
      </c>
      <c r="B5452" s="214">
        <v>123893</v>
      </c>
      <c r="C5452" s="133" t="s">
        <v>4430</v>
      </c>
      <c r="D5452" s="133" t="s">
        <v>5904</v>
      </c>
      <c r="E5452" s="133" t="s">
        <v>5907</v>
      </c>
      <c r="F5452" s="133" t="s">
        <v>5918</v>
      </c>
      <c r="G5452" s="133">
        <v>0</v>
      </c>
      <c r="H5452" s="133">
        <v>0</v>
      </c>
      <c r="I5452" s="20"/>
      <c r="J5452" s="20"/>
      <c r="K5452" s="20"/>
      <c r="L5452" s="20"/>
      <c r="M5452" s="20"/>
      <c r="N5452" s="20"/>
    </row>
    <row r="5453" spans="1:14" x14ac:dyDescent="0.35">
      <c r="A5453" s="214" t="s">
        <v>4424</v>
      </c>
      <c r="B5453" s="214">
        <v>123904</v>
      </c>
      <c r="C5453" s="133" t="s">
        <v>4431</v>
      </c>
      <c r="D5453" s="133" t="s">
        <v>5901</v>
      </c>
      <c r="E5453" s="133" t="s">
        <v>5902</v>
      </c>
      <c r="F5453" s="133" t="s">
        <v>5903</v>
      </c>
      <c r="G5453" s="133">
        <v>0</v>
      </c>
      <c r="H5453" s="133">
        <v>0</v>
      </c>
      <c r="I5453" s="20"/>
      <c r="J5453" s="20"/>
      <c r="K5453" s="20"/>
      <c r="L5453" s="20"/>
      <c r="M5453" s="20"/>
      <c r="N5453" s="20"/>
    </row>
    <row r="5454" spans="1:14" x14ac:dyDescent="0.35">
      <c r="A5454" s="214" t="s">
        <v>4424</v>
      </c>
      <c r="B5454" s="214">
        <v>123905</v>
      </c>
      <c r="C5454" s="133" t="s">
        <v>4432</v>
      </c>
      <c r="D5454" s="133" t="s">
        <v>5904</v>
      </c>
      <c r="E5454" s="133" t="s">
        <v>5902</v>
      </c>
      <c r="F5454" s="133" t="s">
        <v>5903</v>
      </c>
      <c r="G5454" s="133">
        <v>0</v>
      </c>
      <c r="H5454" s="133">
        <v>0</v>
      </c>
      <c r="I5454" s="20"/>
      <c r="J5454" s="20"/>
      <c r="K5454" s="20"/>
      <c r="L5454" s="20"/>
      <c r="M5454" s="20"/>
      <c r="N5454" s="20"/>
    </row>
    <row r="5455" spans="1:14" x14ac:dyDescent="0.35">
      <c r="A5455" s="214" t="s">
        <v>4424</v>
      </c>
      <c r="B5455" s="214">
        <v>123908</v>
      </c>
      <c r="C5455" s="133" t="s">
        <v>7286</v>
      </c>
      <c r="D5455" s="133" t="s">
        <v>5904</v>
      </c>
      <c r="E5455" s="133" t="s">
        <v>5902</v>
      </c>
      <c r="F5455" s="133" t="s">
        <v>5903</v>
      </c>
      <c r="G5455" s="133">
        <v>0</v>
      </c>
      <c r="H5455" s="133">
        <v>0</v>
      </c>
      <c r="I5455" s="20"/>
      <c r="J5455" s="20"/>
      <c r="K5455" s="20"/>
      <c r="L5455" s="20"/>
      <c r="M5455" s="20"/>
      <c r="N5455" s="20"/>
    </row>
    <row r="5456" spans="1:14" x14ac:dyDescent="0.35">
      <c r="A5456" s="214" t="s">
        <v>4424</v>
      </c>
      <c r="B5456" s="214">
        <v>123909</v>
      </c>
      <c r="C5456" s="133" t="s">
        <v>4433</v>
      </c>
      <c r="D5456" s="133" t="s">
        <v>5904</v>
      </c>
      <c r="E5456" s="133" t="s">
        <v>5902</v>
      </c>
      <c r="F5456" s="133" t="s">
        <v>5903</v>
      </c>
      <c r="G5456" s="133">
        <v>0</v>
      </c>
      <c r="H5456" s="133">
        <v>0</v>
      </c>
      <c r="I5456" s="20"/>
      <c r="J5456" s="20"/>
      <c r="K5456" s="20"/>
      <c r="L5456" s="20"/>
      <c r="M5456" s="20"/>
      <c r="N5456" s="20"/>
    </row>
    <row r="5457" spans="1:14" x14ac:dyDescent="0.35">
      <c r="A5457" s="214" t="s">
        <v>4424</v>
      </c>
      <c r="B5457" s="214">
        <v>123910</v>
      </c>
      <c r="C5457" s="133" t="s">
        <v>4434</v>
      </c>
      <c r="D5457" s="133" t="s">
        <v>5904</v>
      </c>
      <c r="E5457" s="133" t="s">
        <v>5902</v>
      </c>
      <c r="F5457" s="133" t="s">
        <v>5903</v>
      </c>
      <c r="G5457" s="133">
        <v>0</v>
      </c>
      <c r="H5457" s="133">
        <v>0</v>
      </c>
      <c r="I5457" s="20"/>
      <c r="J5457" s="20"/>
      <c r="K5457" s="20"/>
      <c r="L5457" s="20"/>
      <c r="M5457" s="20"/>
      <c r="N5457" s="20"/>
    </row>
    <row r="5458" spans="1:14" x14ac:dyDescent="0.35">
      <c r="A5458" s="214" t="s">
        <v>4424</v>
      </c>
      <c r="B5458" s="214">
        <v>123911</v>
      </c>
      <c r="C5458" s="133" t="s">
        <v>4435</v>
      </c>
      <c r="D5458" s="133" t="s">
        <v>5904</v>
      </c>
      <c r="E5458" s="133" t="s">
        <v>5902</v>
      </c>
      <c r="F5458" s="133" t="s">
        <v>5903</v>
      </c>
      <c r="G5458" s="133">
        <v>0</v>
      </c>
      <c r="H5458" s="133">
        <v>0</v>
      </c>
      <c r="I5458" s="20"/>
      <c r="J5458" s="20"/>
      <c r="K5458" s="20"/>
      <c r="L5458" s="20"/>
      <c r="M5458" s="20"/>
      <c r="N5458" s="20"/>
    </row>
    <row r="5459" spans="1:14" x14ac:dyDescent="0.35">
      <c r="A5459" s="214" t="s">
        <v>4424</v>
      </c>
      <c r="B5459" s="214">
        <v>123912</v>
      </c>
      <c r="C5459" s="133" t="s">
        <v>7287</v>
      </c>
      <c r="D5459" s="133" t="s">
        <v>5904</v>
      </c>
      <c r="E5459" s="133" t="s">
        <v>5902</v>
      </c>
      <c r="F5459" s="133" t="s">
        <v>5903</v>
      </c>
      <c r="G5459" s="133">
        <v>0</v>
      </c>
      <c r="H5459" s="133">
        <v>0</v>
      </c>
      <c r="I5459" s="20"/>
      <c r="J5459" s="20"/>
      <c r="K5459" s="20"/>
      <c r="L5459" s="20"/>
      <c r="M5459" s="20"/>
      <c r="N5459" s="20"/>
    </row>
    <row r="5460" spans="1:14" x14ac:dyDescent="0.35">
      <c r="A5460" s="214" t="s">
        <v>4424</v>
      </c>
      <c r="B5460" s="214">
        <v>123913</v>
      </c>
      <c r="C5460" s="133" t="s">
        <v>4436</v>
      </c>
      <c r="D5460" s="133" t="s">
        <v>5904</v>
      </c>
      <c r="E5460" s="133" t="s">
        <v>5902</v>
      </c>
      <c r="F5460" s="133" t="s">
        <v>5903</v>
      </c>
      <c r="G5460" s="133">
        <v>0</v>
      </c>
      <c r="H5460" s="133">
        <v>0</v>
      </c>
      <c r="I5460" s="20"/>
      <c r="J5460" s="20"/>
      <c r="K5460" s="20"/>
      <c r="L5460" s="20"/>
      <c r="M5460" s="20"/>
      <c r="N5460" s="20"/>
    </row>
    <row r="5461" spans="1:14" x14ac:dyDescent="0.35">
      <c r="A5461" s="214" t="s">
        <v>4424</v>
      </c>
      <c r="B5461" s="214">
        <v>123914</v>
      </c>
      <c r="C5461" s="133" t="s">
        <v>4437</v>
      </c>
      <c r="D5461" s="133" t="s">
        <v>5904</v>
      </c>
      <c r="E5461" s="133" t="s">
        <v>5902</v>
      </c>
      <c r="F5461" s="133" t="s">
        <v>5903</v>
      </c>
      <c r="G5461" s="133">
        <v>0</v>
      </c>
      <c r="H5461" s="133">
        <v>0</v>
      </c>
      <c r="I5461" s="20"/>
      <c r="J5461" s="20"/>
      <c r="K5461" s="20"/>
      <c r="L5461" s="20"/>
      <c r="M5461" s="20"/>
      <c r="N5461" s="20"/>
    </row>
    <row r="5462" spans="1:14" x14ac:dyDescent="0.35">
      <c r="A5462" s="214" t="s">
        <v>4424</v>
      </c>
      <c r="B5462" s="214">
        <v>123916</v>
      </c>
      <c r="C5462" s="133" t="s">
        <v>4438</v>
      </c>
      <c r="D5462" s="133" t="s">
        <v>5904</v>
      </c>
      <c r="E5462" s="133" t="s">
        <v>5902</v>
      </c>
      <c r="F5462" s="133" t="s">
        <v>5903</v>
      </c>
      <c r="G5462" s="133">
        <v>0</v>
      </c>
      <c r="H5462" s="133">
        <v>0</v>
      </c>
      <c r="I5462" s="20"/>
      <c r="J5462" s="20"/>
      <c r="K5462" s="20"/>
      <c r="L5462" s="20"/>
      <c r="M5462" s="20"/>
      <c r="N5462" s="20"/>
    </row>
    <row r="5463" spans="1:14" x14ac:dyDescent="0.35">
      <c r="A5463" s="214" t="s">
        <v>4424</v>
      </c>
      <c r="B5463" s="214">
        <v>123920</v>
      </c>
      <c r="C5463" s="133" t="s">
        <v>4440</v>
      </c>
      <c r="D5463" s="133" t="s">
        <v>5905</v>
      </c>
      <c r="E5463" s="133" t="s">
        <v>5902</v>
      </c>
      <c r="F5463" s="133" t="s">
        <v>5914</v>
      </c>
      <c r="G5463" s="133">
        <v>0</v>
      </c>
      <c r="H5463" s="133">
        <v>0</v>
      </c>
      <c r="I5463" s="20"/>
      <c r="J5463" s="20"/>
      <c r="K5463" s="20"/>
      <c r="L5463" s="20"/>
      <c r="M5463" s="20"/>
      <c r="N5463" s="20"/>
    </row>
    <row r="5464" spans="1:14" x14ac:dyDescent="0.35">
      <c r="A5464" s="214" t="s">
        <v>4424</v>
      </c>
      <c r="B5464" s="214">
        <v>123921</v>
      </c>
      <c r="C5464" s="133" t="s">
        <v>4441</v>
      </c>
      <c r="D5464" s="133" t="s">
        <v>5904</v>
      </c>
      <c r="E5464" s="133" t="s">
        <v>5902</v>
      </c>
      <c r="F5464" s="133" t="s">
        <v>5903</v>
      </c>
      <c r="G5464" s="133">
        <v>0</v>
      </c>
      <c r="H5464" s="133">
        <v>0</v>
      </c>
      <c r="I5464" s="20"/>
      <c r="J5464" s="20"/>
      <c r="K5464" s="20"/>
      <c r="L5464" s="20"/>
      <c r="M5464" s="20"/>
      <c r="N5464" s="20"/>
    </row>
    <row r="5465" spans="1:14" x14ac:dyDescent="0.35">
      <c r="A5465" s="214" t="s">
        <v>4424</v>
      </c>
      <c r="B5465" s="214">
        <v>123927</v>
      </c>
      <c r="C5465" s="133" t="s">
        <v>4442</v>
      </c>
      <c r="D5465" s="133" t="s">
        <v>5904</v>
      </c>
      <c r="E5465" s="133" t="s">
        <v>5902</v>
      </c>
      <c r="F5465" s="133" t="s">
        <v>5903</v>
      </c>
      <c r="G5465" s="133">
        <v>0</v>
      </c>
      <c r="H5465" s="133">
        <v>0</v>
      </c>
      <c r="I5465" s="20"/>
      <c r="J5465" s="20"/>
      <c r="K5465" s="20"/>
      <c r="L5465" s="20"/>
      <c r="M5465" s="20"/>
      <c r="N5465" s="20"/>
    </row>
    <row r="5466" spans="1:14" x14ac:dyDescent="0.35">
      <c r="A5466" s="214" t="s">
        <v>4424</v>
      </c>
      <c r="B5466" s="214">
        <v>123930</v>
      </c>
      <c r="C5466" s="133" t="s">
        <v>4443</v>
      </c>
      <c r="D5466" s="133" t="s">
        <v>5904</v>
      </c>
      <c r="E5466" s="133" t="s">
        <v>5902</v>
      </c>
      <c r="F5466" s="133" t="s">
        <v>5903</v>
      </c>
      <c r="G5466" s="133">
        <v>0</v>
      </c>
      <c r="H5466" s="133">
        <v>0</v>
      </c>
      <c r="I5466" s="20"/>
      <c r="J5466" s="20"/>
      <c r="K5466" s="20"/>
      <c r="L5466" s="20"/>
      <c r="M5466" s="20"/>
      <c r="N5466" s="20"/>
    </row>
    <row r="5467" spans="1:14" x14ac:dyDescent="0.35">
      <c r="A5467" s="214" t="s">
        <v>4424</v>
      </c>
      <c r="B5467" s="214">
        <v>123931</v>
      </c>
      <c r="C5467" s="133" t="s">
        <v>4444</v>
      </c>
      <c r="D5467" s="133" t="s">
        <v>5904</v>
      </c>
      <c r="E5467" s="133" t="s">
        <v>5902</v>
      </c>
      <c r="F5467" s="133" t="s">
        <v>5903</v>
      </c>
      <c r="G5467" s="133">
        <v>0</v>
      </c>
      <c r="H5467" s="133">
        <v>0</v>
      </c>
      <c r="I5467" s="20"/>
      <c r="J5467" s="20"/>
      <c r="K5467" s="20"/>
      <c r="L5467" s="20"/>
      <c r="M5467" s="20"/>
      <c r="N5467" s="20"/>
    </row>
    <row r="5468" spans="1:14" x14ac:dyDescent="0.35">
      <c r="A5468" s="214" t="s">
        <v>4424</v>
      </c>
      <c r="B5468" s="214">
        <v>123933</v>
      </c>
      <c r="C5468" s="133" t="s">
        <v>7288</v>
      </c>
      <c r="D5468" s="133" t="s">
        <v>5904</v>
      </c>
      <c r="E5468" s="133" t="s">
        <v>5902</v>
      </c>
      <c r="F5468" s="133" t="s">
        <v>5914</v>
      </c>
      <c r="G5468" s="133">
        <v>0</v>
      </c>
      <c r="H5468" s="133">
        <v>0</v>
      </c>
      <c r="I5468" s="20"/>
      <c r="J5468" s="20"/>
      <c r="K5468" s="20"/>
      <c r="L5468" s="20"/>
      <c r="M5468" s="20"/>
      <c r="N5468" s="20"/>
    </row>
    <row r="5469" spans="1:14" x14ac:dyDescent="0.35">
      <c r="A5469" s="214" t="s">
        <v>4424</v>
      </c>
      <c r="B5469" s="214">
        <v>123934</v>
      </c>
      <c r="C5469" s="133" t="s">
        <v>4445</v>
      </c>
      <c r="D5469" s="133" t="s">
        <v>5904</v>
      </c>
      <c r="E5469" s="133" t="s">
        <v>5902</v>
      </c>
      <c r="F5469" s="133" t="s">
        <v>5903</v>
      </c>
      <c r="G5469" s="133">
        <v>0</v>
      </c>
      <c r="H5469" s="133">
        <v>0</v>
      </c>
      <c r="I5469" s="20"/>
      <c r="J5469" s="20"/>
      <c r="K5469" s="20"/>
      <c r="L5469" s="20"/>
      <c r="M5469" s="20"/>
      <c r="N5469" s="20"/>
    </row>
    <row r="5470" spans="1:14" x14ac:dyDescent="0.35">
      <c r="A5470" s="214" t="s">
        <v>4424</v>
      </c>
      <c r="B5470" s="214">
        <v>123938</v>
      </c>
      <c r="C5470" s="133" t="s">
        <v>4446</v>
      </c>
      <c r="D5470" s="133" t="s">
        <v>5904</v>
      </c>
      <c r="E5470" s="133" t="s">
        <v>5912</v>
      </c>
      <c r="F5470" s="133" t="s">
        <v>5913</v>
      </c>
      <c r="G5470" s="133">
        <v>6</v>
      </c>
      <c r="H5470" s="133">
        <v>10</v>
      </c>
      <c r="I5470" s="20"/>
      <c r="J5470" s="20"/>
      <c r="K5470" s="20"/>
      <c r="L5470" s="20"/>
      <c r="M5470" s="20"/>
      <c r="N5470" s="20"/>
    </row>
    <row r="5471" spans="1:14" x14ac:dyDescent="0.35">
      <c r="A5471" s="214" t="s">
        <v>4424</v>
      </c>
      <c r="B5471" s="214">
        <v>123939</v>
      </c>
      <c r="C5471" s="133" t="s">
        <v>4447</v>
      </c>
      <c r="D5471" s="133" t="s">
        <v>5905</v>
      </c>
      <c r="E5471" s="133" t="s">
        <v>5912</v>
      </c>
      <c r="F5471" s="133" t="s">
        <v>5915</v>
      </c>
      <c r="G5471" s="133">
        <v>0</v>
      </c>
      <c r="H5471" s="133">
        <v>12</v>
      </c>
      <c r="I5471" s="20"/>
      <c r="J5471" s="20"/>
      <c r="K5471" s="20"/>
      <c r="L5471" s="20"/>
      <c r="M5471" s="20"/>
      <c r="N5471" s="20"/>
    </row>
    <row r="5472" spans="1:14" x14ac:dyDescent="0.35">
      <c r="A5472" s="214" t="s">
        <v>4424</v>
      </c>
      <c r="B5472" s="214">
        <v>123940</v>
      </c>
      <c r="C5472" s="133" t="s">
        <v>4448</v>
      </c>
      <c r="D5472" s="133" t="s">
        <v>5904</v>
      </c>
      <c r="E5472" s="133" t="s">
        <v>5912</v>
      </c>
      <c r="F5472" s="133" t="s">
        <v>5915</v>
      </c>
      <c r="G5472" s="133">
        <v>6</v>
      </c>
      <c r="H5472" s="133">
        <v>6</v>
      </c>
      <c r="I5472" s="20"/>
      <c r="J5472" s="20"/>
      <c r="K5472" s="20"/>
      <c r="L5472" s="20"/>
      <c r="M5472" s="20"/>
      <c r="N5472" s="20"/>
    </row>
    <row r="5473" spans="1:14" x14ac:dyDescent="0.35">
      <c r="A5473" s="214" t="s">
        <v>4424</v>
      </c>
      <c r="B5473" s="214">
        <v>123942</v>
      </c>
      <c r="C5473" s="133" t="s">
        <v>4449</v>
      </c>
      <c r="D5473" s="133" t="s">
        <v>5904</v>
      </c>
      <c r="E5473" s="133" t="s">
        <v>5912</v>
      </c>
      <c r="F5473" s="133" t="s">
        <v>5913</v>
      </c>
      <c r="G5473" s="133">
        <v>0</v>
      </c>
      <c r="H5473" s="133">
        <v>0</v>
      </c>
      <c r="I5473" s="20"/>
      <c r="J5473" s="20"/>
      <c r="K5473" s="20"/>
      <c r="L5473" s="20"/>
      <c r="M5473" s="20"/>
      <c r="N5473" s="20"/>
    </row>
    <row r="5474" spans="1:14" x14ac:dyDescent="0.35">
      <c r="A5474" s="214" t="s">
        <v>4424</v>
      </c>
      <c r="B5474" s="214">
        <v>123944</v>
      </c>
      <c r="C5474" s="133" t="s">
        <v>4451</v>
      </c>
      <c r="D5474" s="133" t="s">
        <v>5904</v>
      </c>
      <c r="E5474" s="133" t="s">
        <v>5912</v>
      </c>
      <c r="F5474" s="133" t="s">
        <v>5915</v>
      </c>
      <c r="G5474" s="133">
        <v>0</v>
      </c>
      <c r="H5474" s="133">
        <v>7</v>
      </c>
      <c r="I5474" s="20"/>
      <c r="J5474" s="20"/>
      <c r="K5474" s="20"/>
      <c r="L5474" s="20"/>
      <c r="M5474" s="20"/>
      <c r="N5474" s="20"/>
    </row>
    <row r="5475" spans="1:14" x14ac:dyDescent="0.35">
      <c r="A5475" s="214" t="s">
        <v>4424</v>
      </c>
      <c r="B5475" s="214">
        <v>123945</v>
      </c>
      <c r="C5475" s="133" t="s">
        <v>4452</v>
      </c>
      <c r="D5475" s="133" t="s">
        <v>5904</v>
      </c>
      <c r="E5475" s="133" t="s">
        <v>5912</v>
      </c>
      <c r="F5475" s="133" t="s">
        <v>5915</v>
      </c>
      <c r="G5475" s="133">
        <v>3</v>
      </c>
      <c r="H5475" s="133">
        <v>4</v>
      </c>
      <c r="I5475" s="20"/>
      <c r="J5475" s="20"/>
      <c r="K5475" s="20"/>
      <c r="L5475" s="20"/>
      <c r="M5475" s="20"/>
      <c r="N5475" s="20"/>
    </row>
    <row r="5476" spans="1:14" x14ac:dyDescent="0.35">
      <c r="A5476" s="214" t="s">
        <v>4424</v>
      </c>
      <c r="B5476" s="214">
        <v>131016</v>
      </c>
      <c r="C5476" s="133" t="s">
        <v>4453</v>
      </c>
      <c r="D5476" s="133" t="s">
        <v>5904</v>
      </c>
      <c r="E5476" s="133" t="s">
        <v>5902</v>
      </c>
      <c r="F5476" s="133" t="s">
        <v>5914</v>
      </c>
      <c r="G5476" s="133">
        <v>0</v>
      </c>
      <c r="H5476" s="133">
        <v>0</v>
      </c>
      <c r="I5476" s="20"/>
      <c r="J5476" s="20"/>
      <c r="K5476" s="20"/>
      <c r="L5476" s="20"/>
      <c r="M5476" s="20"/>
      <c r="N5476" s="20"/>
    </row>
    <row r="5477" spans="1:14" x14ac:dyDescent="0.35">
      <c r="A5477" s="214" t="s">
        <v>4424</v>
      </c>
      <c r="B5477" s="214">
        <v>131455</v>
      </c>
      <c r="C5477" s="133" t="s">
        <v>6732</v>
      </c>
      <c r="D5477" s="133" t="s">
        <v>5904</v>
      </c>
      <c r="E5477" s="133" t="s">
        <v>5902</v>
      </c>
      <c r="F5477" s="133" t="s">
        <v>5914</v>
      </c>
      <c r="G5477" s="133">
        <v>0</v>
      </c>
      <c r="H5477" s="133">
        <v>0</v>
      </c>
      <c r="I5477" s="20"/>
      <c r="J5477" s="20"/>
      <c r="K5477" s="20"/>
      <c r="L5477" s="20"/>
      <c r="M5477" s="20"/>
      <c r="N5477" s="20"/>
    </row>
    <row r="5478" spans="1:14" x14ac:dyDescent="0.35">
      <c r="A5478" s="214" t="s">
        <v>4424</v>
      </c>
      <c r="B5478" s="214">
        <v>131975</v>
      </c>
      <c r="C5478" s="133" t="s">
        <v>4454</v>
      </c>
      <c r="D5478" s="133" t="s">
        <v>5904</v>
      </c>
      <c r="E5478" s="133" t="s">
        <v>5902</v>
      </c>
      <c r="F5478" s="133" t="s">
        <v>5914</v>
      </c>
      <c r="G5478" s="133">
        <v>0</v>
      </c>
      <c r="H5478" s="133">
        <v>0</v>
      </c>
      <c r="I5478" s="20"/>
      <c r="J5478" s="20"/>
      <c r="K5478" s="20"/>
      <c r="L5478" s="20"/>
      <c r="M5478" s="20"/>
      <c r="N5478" s="20"/>
    </row>
    <row r="5479" spans="1:14" x14ac:dyDescent="0.35">
      <c r="A5479" s="214" t="s">
        <v>4424</v>
      </c>
      <c r="B5479" s="214">
        <v>133522</v>
      </c>
      <c r="C5479" s="133" t="s">
        <v>6728</v>
      </c>
      <c r="D5479" s="133" t="s">
        <v>5904</v>
      </c>
      <c r="E5479" s="133" t="s">
        <v>5902</v>
      </c>
      <c r="F5479" s="133" t="s">
        <v>5914</v>
      </c>
      <c r="G5479" s="133">
        <v>0</v>
      </c>
      <c r="H5479" s="133">
        <v>0</v>
      </c>
      <c r="I5479" s="20"/>
      <c r="J5479" s="20"/>
      <c r="K5479" s="20"/>
      <c r="L5479" s="20"/>
      <c r="M5479" s="20"/>
      <c r="N5479" s="20"/>
    </row>
    <row r="5480" spans="1:14" x14ac:dyDescent="0.35">
      <c r="A5480" s="214" t="s">
        <v>4424</v>
      </c>
      <c r="B5480" s="214">
        <v>133527</v>
      </c>
      <c r="C5480" s="133" t="s">
        <v>4455</v>
      </c>
      <c r="D5480" s="133" t="s">
        <v>5904</v>
      </c>
      <c r="E5480" s="133" t="s">
        <v>5902</v>
      </c>
      <c r="F5480" s="133" t="s">
        <v>5914</v>
      </c>
      <c r="G5480" s="133">
        <v>0</v>
      </c>
      <c r="H5480" s="133">
        <v>0</v>
      </c>
      <c r="I5480" s="20"/>
      <c r="J5480" s="20"/>
      <c r="K5480" s="20"/>
      <c r="L5480" s="20"/>
      <c r="M5480" s="20"/>
      <c r="N5480" s="20"/>
    </row>
    <row r="5481" spans="1:14" x14ac:dyDescent="0.35">
      <c r="A5481" s="214" t="s">
        <v>4424</v>
      </c>
      <c r="B5481" s="214">
        <v>134116</v>
      </c>
      <c r="C5481" s="133" t="s">
        <v>4456</v>
      </c>
      <c r="D5481" s="133" t="s">
        <v>5904</v>
      </c>
      <c r="E5481" s="133" t="s">
        <v>5902</v>
      </c>
      <c r="F5481" s="133" t="s">
        <v>5903</v>
      </c>
      <c r="G5481" s="133">
        <v>0</v>
      </c>
      <c r="H5481" s="133">
        <v>0</v>
      </c>
      <c r="I5481" s="20"/>
      <c r="J5481" s="20"/>
      <c r="K5481" s="20"/>
      <c r="L5481" s="20"/>
      <c r="M5481" s="20"/>
      <c r="N5481" s="20"/>
    </row>
    <row r="5482" spans="1:14" x14ac:dyDescent="0.35">
      <c r="A5482" s="214" t="s">
        <v>4424</v>
      </c>
      <c r="B5482" s="214">
        <v>134694</v>
      </c>
      <c r="C5482" s="133" t="s">
        <v>6289</v>
      </c>
      <c r="D5482" s="133" t="s">
        <v>5904</v>
      </c>
      <c r="E5482" s="133" t="s">
        <v>5906</v>
      </c>
      <c r="F5482" s="133" t="s">
        <v>5906</v>
      </c>
      <c r="G5482" s="133">
        <v>0</v>
      </c>
      <c r="H5482" s="133">
        <v>0</v>
      </c>
      <c r="I5482" s="20"/>
      <c r="J5482" s="20"/>
      <c r="K5482" s="20"/>
      <c r="L5482" s="20"/>
      <c r="M5482" s="20"/>
      <c r="N5482" s="20"/>
    </row>
    <row r="5483" spans="1:14" x14ac:dyDescent="0.35">
      <c r="A5483" s="214" t="s">
        <v>4424</v>
      </c>
      <c r="B5483" s="214">
        <v>134697</v>
      </c>
      <c r="C5483" s="133" t="s">
        <v>4457</v>
      </c>
      <c r="D5483" s="133" t="s">
        <v>5904</v>
      </c>
      <c r="E5483" s="133" t="s">
        <v>5906</v>
      </c>
      <c r="F5483" s="133" t="s">
        <v>5906</v>
      </c>
      <c r="G5483" s="133">
        <v>0</v>
      </c>
      <c r="H5483" s="133">
        <v>0</v>
      </c>
      <c r="I5483" s="20"/>
      <c r="J5483" s="20"/>
      <c r="K5483" s="20"/>
      <c r="L5483" s="20"/>
      <c r="M5483" s="20"/>
      <c r="N5483" s="20"/>
    </row>
    <row r="5484" spans="1:14" x14ac:dyDescent="0.35">
      <c r="A5484" s="214" t="s">
        <v>4424</v>
      </c>
      <c r="B5484" s="214">
        <v>134699</v>
      </c>
      <c r="C5484" s="133" t="s">
        <v>4458</v>
      </c>
      <c r="D5484" s="133" t="s">
        <v>5904</v>
      </c>
      <c r="E5484" s="133" t="s">
        <v>5906</v>
      </c>
      <c r="F5484" s="133" t="s">
        <v>5906</v>
      </c>
      <c r="G5484" s="133">
        <v>0</v>
      </c>
      <c r="H5484" s="133">
        <v>0</v>
      </c>
      <c r="I5484" s="20"/>
      <c r="J5484" s="20"/>
      <c r="K5484" s="20"/>
      <c r="L5484" s="20"/>
      <c r="M5484" s="20"/>
      <c r="N5484" s="20"/>
    </row>
    <row r="5485" spans="1:14" x14ac:dyDescent="0.35">
      <c r="A5485" s="214" t="s">
        <v>4424</v>
      </c>
      <c r="B5485" s="214">
        <v>134758</v>
      </c>
      <c r="C5485" s="133" t="s">
        <v>4459</v>
      </c>
      <c r="D5485" s="133" t="s">
        <v>5904</v>
      </c>
      <c r="E5485" s="133" t="s">
        <v>5906</v>
      </c>
      <c r="F5485" s="133" t="s">
        <v>5906</v>
      </c>
      <c r="G5485" s="133">
        <v>0</v>
      </c>
      <c r="H5485" s="133">
        <v>0</v>
      </c>
      <c r="I5485" s="20"/>
      <c r="J5485" s="20"/>
      <c r="K5485" s="20"/>
      <c r="L5485" s="20"/>
      <c r="M5485" s="20"/>
      <c r="N5485" s="20"/>
    </row>
    <row r="5486" spans="1:14" x14ac:dyDescent="0.35">
      <c r="A5486" s="214" t="s">
        <v>4424</v>
      </c>
      <c r="B5486" s="214">
        <v>134909</v>
      </c>
      <c r="C5486" s="133" t="s">
        <v>4460</v>
      </c>
      <c r="D5486" s="133" t="s">
        <v>5904</v>
      </c>
      <c r="E5486" s="133" t="s">
        <v>5902</v>
      </c>
      <c r="F5486" s="133" t="s">
        <v>5914</v>
      </c>
      <c r="G5486" s="133">
        <v>0</v>
      </c>
      <c r="H5486" s="133">
        <v>0</v>
      </c>
      <c r="I5486" s="20"/>
      <c r="J5486" s="20"/>
      <c r="K5486" s="20"/>
      <c r="L5486" s="20"/>
      <c r="M5486" s="20"/>
      <c r="N5486" s="20"/>
    </row>
    <row r="5487" spans="1:14" x14ac:dyDescent="0.35">
      <c r="A5487" s="214" t="s">
        <v>4424</v>
      </c>
      <c r="B5487" s="214">
        <v>135278</v>
      </c>
      <c r="C5487" s="133" t="s">
        <v>6727</v>
      </c>
      <c r="D5487" s="133" t="s">
        <v>5901</v>
      </c>
      <c r="E5487" s="133" t="s">
        <v>5902</v>
      </c>
      <c r="F5487" s="133" t="s">
        <v>5914</v>
      </c>
      <c r="G5487" s="133">
        <v>0</v>
      </c>
      <c r="H5487" s="133">
        <v>0</v>
      </c>
      <c r="I5487" s="20"/>
      <c r="J5487" s="20"/>
      <c r="K5487" s="20"/>
      <c r="L5487" s="20"/>
      <c r="M5487" s="20"/>
      <c r="N5487" s="20"/>
    </row>
    <row r="5488" spans="1:14" x14ac:dyDescent="0.35">
      <c r="A5488" s="214" t="s">
        <v>4424</v>
      </c>
      <c r="B5488" s="214">
        <v>135321</v>
      </c>
      <c r="C5488" s="133" t="s">
        <v>4461</v>
      </c>
      <c r="D5488" s="133" t="s">
        <v>5904</v>
      </c>
      <c r="E5488" s="133" t="s">
        <v>5902</v>
      </c>
      <c r="F5488" s="133" t="s">
        <v>5903</v>
      </c>
      <c r="G5488" s="133">
        <v>0</v>
      </c>
      <c r="H5488" s="133">
        <v>0</v>
      </c>
      <c r="I5488" s="20"/>
      <c r="J5488" s="20"/>
      <c r="K5488" s="20"/>
      <c r="L5488" s="20"/>
      <c r="M5488" s="20"/>
      <c r="N5488" s="20"/>
    </row>
    <row r="5489" spans="1:14" x14ac:dyDescent="0.35">
      <c r="A5489" s="214" t="s">
        <v>4424</v>
      </c>
      <c r="B5489" s="214">
        <v>135673</v>
      </c>
      <c r="C5489" s="133" t="s">
        <v>1592</v>
      </c>
      <c r="D5489" s="133" t="s">
        <v>5904</v>
      </c>
      <c r="E5489" s="133" t="s">
        <v>5902</v>
      </c>
      <c r="F5489" s="133" t="s">
        <v>5914</v>
      </c>
      <c r="G5489" s="133">
        <v>0</v>
      </c>
      <c r="H5489" s="133">
        <v>0</v>
      </c>
      <c r="I5489" s="20"/>
      <c r="J5489" s="20"/>
      <c r="K5489" s="20"/>
      <c r="L5489" s="20"/>
      <c r="M5489" s="20"/>
      <c r="N5489" s="20"/>
    </row>
    <row r="5490" spans="1:14" x14ac:dyDescent="0.35">
      <c r="A5490" s="214" t="s">
        <v>4424</v>
      </c>
      <c r="B5490" s="214">
        <v>135735</v>
      </c>
      <c r="C5490" s="133" t="s">
        <v>4462</v>
      </c>
      <c r="D5490" s="133" t="s">
        <v>5904</v>
      </c>
      <c r="E5490" s="133" t="s">
        <v>5902</v>
      </c>
      <c r="F5490" s="133" t="s">
        <v>5914</v>
      </c>
      <c r="G5490" s="133">
        <v>0</v>
      </c>
      <c r="H5490" s="133">
        <v>0</v>
      </c>
      <c r="I5490" s="20"/>
      <c r="J5490" s="20"/>
      <c r="K5490" s="20"/>
      <c r="L5490" s="20"/>
      <c r="M5490" s="20"/>
      <c r="N5490" s="20"/>
    </row>
    <row r="5491" spans="1:14" x14ac:dyDescent="0.35">
      <c r="A5491" s="214" t="s">
        <v>4424</v>
      </c>
      <c r="B5491" s="214">
        <v>136193</v>
      </c>
      <c r="C5491" s="133" t="s">
        <v>4463</v>
      </c>
      <c r="D5491" s="133" t="s">
        <v>5904</v>
      </c>
      <c r="E5491" s="133" t="s">
        <v>5907</v>
      </c>
      <c r="F5491" s="133" t="s">
        <v>5908</v>
      </c>
      <c r="G5491" s="133">
        <v>77</v>
      </c>
      <c r="H5491" s="133">
        <v>94</v>
      </c>
      <c r="I5491" s="20"/>
      <c r="J5491" s="20"/>
      <c r="K5491" s="20"/>
      <c r="L5491" s="20"/>
      <c r="M5491" s="20"/>
      <c r="N5491" s="20"/>
    </row>
    <row r="5492" spans="1:14" x14ac:dyDescent="0.35">
      <c r="A5492" s="214" t="s">
        <v>4424</v>
      </c>
      <c r="B5492" s="214">
        <v>136294</v>
      </c>
      <c r="C5492" s="133" t="s">
        <v>4464</v>
      </c>
      <c r="D5492" s="133" t="s">
        <v>5904</v>
      </c>
      <c r="E5492" s="133" t="s">
        <v>5907</v>
      </c>
      <c r="F5492" s="133" t="s">
        <v>5917</v>
      </c>
      <c r="G5492" s="133">
        <v>143</v>
      </c>
      <c r="H5492" s="133">
        <v>124</v>
      </c>
      <c r="I5492" s="20"/>
      <c r="J5492" s="20"/>
      <c r="K5492" s="20"/>
      <c r="L5492" s="20"/>
      <c r="M5492" s="20"/>
      <c r="N5492" s="20"/>
    </row>
    <row r="5493" spans="1:14" x14ac:dyDescent="0.35">
      <c r="A5493" s="214" t="s">
        <v>4424</v>
      </c>
      <c r="B5493" s="214">
        <v>136295</v>
      </c>
      <c r="C5493" s="133" t="s">
        <v>4465</v>
      </c>
      <c r="D5493" s="133" t="s">
        <v>5904</v>
      </c>
      <c r="E5493" s="133" t="s">
        <v>5907</v>
      </c>
      <c r="F5493" s="133" t="s">
        <v>5917</v>
      </c>
      <c r="G5493" s="133">
        <v>128</v>
      </c>
      <c r="H5493" s="133">
        <v>107</v>
      </c>
      <c r="I5493" s="20"/>
      <c r="J5493" s="20"/>
      <c r="K5493" s="20"/>
      <c r="L5493" s="20"/>
      <c r="M5493" s="20"/>
      <c r="N5493" s="20"/>
    </row>
    <row r="5494" spans="1:14" x14ac:dyDescent="0.35">
      <c r="A5494" s="214" t="s">
        <v>4424</v>
      </c>
      <c r="B5494" s="214">
        <v>136639</v>
      </c>
      <c r="C5494" s="133" t="s">
        <v>4466</v>
      </c>
      <c r="D5494" s="133" t="s">
        <v>5904</v>
      </c>
      <c r="E5494" s="133" t="s">
        <v>5907</v>
      </c>
      <c r="F5494" s="133" t="s">
        <v>5917</v>
      </c>
      <c r="G5494" s="133">
        <v>105</v>
      </c>
      <c r="H5494" s="133">
        <v>75</v>
      </c>
      <c r="I5494" s="20"/>
      <c r="J5494" s="20"/>
      <c r="K5494" s="20"/>
      <c r="L5494" s="20"/>
      <c r="M5494" s="20"/>
      <c r="N5494" s="20"/>
    </row>
    <row r="5495" spans="1:14" x14ac:dyDescent="0.35">
      <c r="A5495" s="214" t="s">
        <v>4424</v>
      </c>
      <c r="B5495" s="214">
        <v>136774</v>
      </c>
      <c r="C5495" s="133" t="s">
        <v>4467</v>
      </c>
      <c r="D5495" s="133" t="s">
        <v>5904</v>
      </c>
      <c r="E5495" s="133" t="s">
        <v>5907</v>
      </c>
      <c r="F5495" s="133" t="s">
        <v>5917</v>
      </c>
      <c r="G5495" s="133">
        <v>79</v>
      </c>
      <c r="H5495" s="133">
        <v>67</v>
      </c>
      <c r="I5495" s="20"/>
      <c r="J5495" s="20"/>
      <c r="K5495" s="20"/>
      <c r="L5495" s="20"/>
      <c r="M5495" s="20"/>
      <c r="N5495" s="20"/>
    </row>
    <row r="5496" spans="1:14" x14ac:dyDescent="0.35">
      <c r="A5496" s="214" t="s">
        <v>4424</v>
      </c>
      <c r="B5496" s="214">
        <v>136783</v>
      </c>
      <c r="C5496" s="133" t="s">
        <v>4468</v>
      </c>
      <c r="D5496" s="133" t="s">
        <v>5904</v>
      </c>
      <c r="E5496" s="133" t="s">
        <v>5907</v>
      </c>
      <c r="F5496" s="133" t="s">
        <v>5917</v>
      </c>
      <c r="G5496" s="133">
        <v>0</v>
      </c>
      <c r="H5496" s="133">
        <v>0</v>
      </c>
      <c r="I5496" s="20"/>
      <c r="J5496" s="20"/>
      <c r="K5496" s="20"/>
      <c r="L5496" s="20"/>
      <c r="M5496" s="20"/>
      <c r="N5496" s="20"/>
    </row>
    <row r="5497" spans="1:14" x14ac:dyDescent="0.35">
      <c r="A5497" s="214" t="s">
        <v>4424</v>
      </c>
      <c r="B5497" s="214">
        <v>136791</v>
      </c>
      <c r="C5497" s="133" t="s">
        <v>4469</v>
      </c>
      <c r="D5497" s="133" t="s">
        <v>5904</v>
      </c>
      <c r="E5497" s="133" t="s">
        <v>5907</v>
      </c>
      <c r="F5497" s="133" t="s">
        <v>5917</v>
      </c>
      <c r="G5497" s="133">
        <v>0</v>
      </c>
      <c r="H5497" s="133">
        <v>0</v>
      </c>
      <c r="I5497" s="20"/>
      <c r="J5497" s="20"/>
      <c r="K5497" s="20"/>
      <c r="L5497" s="20"/>
      <c r="M5497" s="20"/>
      <c r="N5497" s="20"/>
    </row>
    <row r="5498" spans="1:14" x14ac:dyDescent="0.35">
      <c r="A5498" s="214" t="s">
        <v>4424</v>
      </c>
      <c r="B5498" s="214">
        <v>136839</v>
      </c>
      <c r="C5498" s="133" t="s">
        <v>4470</v>
      </c>
      <c r="D5498" s="133" t="s">
        <v>5904</v>
      </c>
      <c r="E5498" s="133" t="s">
        <v>5907</v>
      </c>
      <c r="F5498" s="133" t="s">
        <v>5917</v>
      </c>
      <c r="G5498" s="133">
        <v>54</v>
      </c>
      <c r="H5498" s="133">
        <v>66</v>
      </c>
      <c r="I5498" s="20"/>
      <c r="J5498" s="20"/>
      <c r="K5498" s="20"/>
      <c r="L5498" s="20"/>
      <c r="M5498" s="20"/>
      <c r="N5498" s="20"/>
    </row>
    <row r="5499" spans="1:14" x14ac:dyDescent="0.35">
      <c r="A5499" s="214" t="s">
        <v>4424</v>
      </c>
      <c r="B5499" s="214">
        <v>136851</v>
      </c>
      <c r="C5499" s="133" t="s">
        <v>4471</v>
      </c>
      <c r="D5499" s="133" t="s">
        <v>5904</v>
      </c>
      <c r="E5499" s="133" t="s">
        <v>5907</v>
      </c>
      <c r="F5499" s="133" t="s">
        <v>5917</v>
      </c>
      <c r="G5499" s="133">
        <v>101</v>
      </c>
      <c r="H5499" s="133">
        <v>119</v>
      </c>
      <c r="I5499" s="20"/>
      <c r="J5499" s="20"/>
      <c r="K5499" s="20"/>
      <c r="L5499" s="20"/>
      <c r="M5499" s="20"/>
      <c r="N5499" s="20"/>
    </row>
    <row r="5500" spans="1:14" x14ac:dyDescent="0.35">
      <c r="A5500" s="214" t="s">
        <v>4424</v>
      </c>
      <c r="B5500" s="214">
        <v>136894</v>
      </c>
      <c r="C5500" s="133" t="s">
        <v>4472</v>
      </c>
      <c r="D5500" s="133" t="s">
        <v>5904</v>
      </c>
      <c r="E5500" s="133" t="s">
        <v>5907</v>
      </c>
      <c r="F5500" s="133" t="s">
        <v>5917</v>
      </c>
      <c r="G5500" s="133">
        <v>57</v>
      </c>
      <c r="H5500" s="133">
        <v>74</v>
      </c>
      <c r="I5500" s="20"/>
      <c r="J5500" s="20"/>
      <c r="K5500" s="20"/>
      <c r="L5500" s="20"/>
      <c r="M5500" s="20"/>
      <c r="N5500" s="20"/>
    </row>
    <row r="5501" spans="1:14" x14ac:dyDescent="0.35">
      <c r="A5501" s="214" t="s">
        <v>4424</v>
      </c>
      <c r="B5501" s="214">
        <v>136913</v>
      </c>
      <c r="C5501" s="133" t="s">
        <v>4473</v>
      </c>
      <c r="D5501" s="133" t="s">
        <v>5904</v>
      </c>
      <c r="E5501" s="133" t="s">
        <v>5907</v>
      </c>
      <c r="F5501" s="133" t="s">
        <v>5917</v>
      </c>
      <c r="G5501" s="133">
        <v>107</v>
      </c>
      <c r="H5501" s="133">
        <v>114</v>
      </c>
      <c r="I5501" s="20"/>
      <c r="J5501" s="20"/>
      <c r="K5501" s="20"/>
      <c r="L5501" s="20"/>
      <c r="M5501" s="20"/>
      <c r="N5501" s="20"/>
    </row>
    <row r="5502" spans="1:14" x14ac:dyDescent="0.35">
      <c r="A5502" s="214" t="s">
        <v>4424</v>
      </c>
      <c r="B5502" s="214">
        <v>136916</v>
      </c>
      <c r="C5502" s="133" t="s">
        <v>4474</v>
      </c>
      <c r="D5502" s="133" t="s">
        <v>5904</v>
      </c>
      <c r="E5502" s="133" t="s">
        <v>5907</v>
      </c>
      <c r="F5502" s="133" t="s">
        <v>5917</v>
      </c>
      <c r="G5502" s="133">
        <v>120</v>
      </c>
      <c r="H5502" s="133">
        <v>120</v>
      </c>
      <c r="I5502" s="20"/>
      <c r="J5502" s="20"/>
      <c r="K5502" s="20"/>
      <c r="L5502" s="20"/>
      <c r="M5502" s="20"/>
      <c r="N5502" s="20"/>
    </row>
    <row r="5503" spans="1:14" x14ac:dyDescent="0.35">
      <c r="A5503" s="214" t="s">
        <v>4424</v>
      </c>
      <c r="B5503" s="214">
        <v>136917</v>
      </c>
      <c r="C5503" s="133" t="s">
        <v>4475</v>
      </c>
      <c r="D5503" s="133" t="s">
        <v>5904</v>
      </c>
      <c r="E5503" s="133" t="s">
        <v>5907</v>
      </c>
      <c r="F5503" s="133" t="s">
        <v>5917</v>
      </c>
      <c r="G5503" s="133">
        <v>113</v>
      </c>
      <c r="H5503" s="133">
        <v>116</v>
      </c>
      <c r="I5503" s="20"/>
      <c r="J5503" s="20"/>
      <c r="K5503" s="20"/>
      <c r="L5503" s="20"/>
      <c r="M5503" s="20"/>
      <c r="N5503" s="20"/>
    </row>
    <row r="5504" spans="1:14" x14ac:dyDescent="0.35">
      <c r="A5504" s="214" t="s">
        <v>4424</v>
      </c>
      <c r="B5504" s="214">
        <v>136970</v>
      </c>
      <c r="C5504" s="133" t="s">
        <v>4476</v>
      </c>
      <c r="D5504" s="133" t="s">
        <v>5904</v>
      </c>
      <c r="E5504" s="133" t="s">
        <v>5907</v>
      </c>
      <c r="F5504" s="133" t="s">
        <v>5917</v>
      </c>
      <c r="G5504" s="133">
        <v>82</v>
      </c>
      <c r="H5504" s="133">
        <v>76</v>
      </c>
      <c r="I5504" s="20"/>
      <c r="J5504" s="20"/>
      <c r="K5504" s="20"/>
      <c r="L5504" s="20"/>
      <c r="M5504" s="20"/>
      <c r="N5504" s="20"/>
    </row>
    <row r="5505" spans="1:14" x14ac:dyDescent="0.35">
      <c r="A5505" s="214" t="s">
        <v>4424</v>
      </c>
      <c r="B5505" s="214">
        <v>137080</v>
      </c>
      <c r="C5505" s="133" t="s">
        <v>4477</v>
      </c>
      <c r="D5505" s="133" t="s">
        <v>5904</v>
      </c>
      <c r="E5505" s="133" t="s">
        <v>5907</v>
      </c>
      <c r="F5505" s="133" t="s">
        <v>5917</v>
      </c>
      <c r="G5505" s="133">
        <v>82</v>
      </c>
      <c r="H5505" s="133">
        <v>79</v>
      </c>
      <c r="I5505" s="20"/>
      <c r="J5505" s="20"/>
      <c r="K5505" s="20"/>
      <c r="L5505" s="20"/>
      <c r="M5505" s="20"/>
      <c r="N5505" s="20"/>
    </row>
    <row r="5506" spans="1:14" x14ac:dyDescent="0.35">
      <c r="A5506" s="214" t="s">
        <v>4424</v>
      </c>
      <c r="B5506" s="214">
        <v>137118</v>
      </c>
      <c r="C5506" s="133" t="s">
        <v>4478</v>
      </c>
      <c r="D5506" s="133" t="s">
        <v>5904</v>
      </c>
      <c r="E5506" s="133" t="s">
        <v>5907</v>
      </c>
      <c r="F5506" s="133" t="s">
        <v>5917</v>
      </c>
      <c r="G5506" s="133">
        <v>54</v>
      </c>
      <c r="H5506" s="133">
        <v>46</v>
      </c>
      <c r="I5506" s="20"/>
      <c r="J5506" s="20"/>
      <c r="K5506" s="20"/>
      <c r="L5506" s="20"/>
      <c r="M5506" s="20"/>
      <c r="N5506" s="20"/>
    </row>
    <row r="5507" spans="1:14" x14ac:dyDescent="0.35">
      <c r="A5507" s="214" t="s">
        <v>4424</v>
      </c>
      <c r="B5507" s="214">
        <v>137192</v>
      </c>
      <c r="C5507" s="133" t="s">
        <v>4479</v>
      </c>
      <c r="D5507" s="133" t="s">
        <v>5904</v>
      </c>
      <c r="E5507" s="133" t="s">
        <v>5907</v>
      </c>
      <c r="F5507" s="133" t="s">
        <v>5917</v>
      </c>
      <c r="G5507" s="133">
        <v>64</v>
      </c>
      <c r="H5507" s="133">
        <v>59</v>
      </c>
      <c r="I5507" s="20"/>
      <c r="J5507" s="20"/>
      <c r="K5507" s="20"/>
      <c r="L5507" s="20"/>
      <c r="M5507" s="20"/>
      <c r="N5507" s="20"/>
    </row>
    <row r="5508" spans="1:14" x14ac:dyDescent="0.35">
      <c r="A5508" s="214" t="s">
        <v>4424</v>
      </c>
      <c r="B5508" s="214">
        <v>137193</v>
      </c>
      <c r="C5508" s="133" t="s">
        <v>6290</v>
      </c>
      <c r="D5508" s="133" t="s">
        <v>5904</v>
      </c>
      <c r="E5508" s="133" t="s">
        <v>5907</v>
      </c>
      <c r="F5508" s="133" t="s">
        <v>5917</v>
      </c>
      <c r="G5508" s="133">
        <v>81</v>
      </c>
      <c r="H5508" s="133">
        <v>71</v>
      </c>
      <c r="I5508" s="20"/>
      <c r="J5508" s="20"/>
      <c r="K5508" s="20"/>
      <c r="L5508" s="20"/>
      <c r="M5508" s="20"/>
      <c r="N5508" s="20"/>
    </row>
    <row r="5509" spans="1:14" x14ac:dyDescent="0.35">
      <c r="A5509" s="214" t="s">
        <v>4424</v>
      </c>
      <c r="B5509" s="214">
        <v>137202</v>
      </c>
      <c r="C5509" s="133" t="s">
        <v>4480</v>
      </c>
      <c r="D5509" s="133" t="s">
        <v>5904</v>
      </c>
      <c r="E5509" s="133" t="s">
        <v>5907</v>
      </c>
      <c r="F5509" s="133" t="s">
        <v>5917</v>
      </c>
      <c r="G5509" s="133">
        <v>38</v>
      </c>
      <c r="H5509" s="133">
        <v>46</v>
      </c>
      <c r="I5509" s="20"/>
      <c r="J5509" s="20"/>
      <c r="K5509" s="20"/>
      <c r="L5509" s="20"/>
      <c r="M5509" s="20"/>
      <c r="N5509" s="20"/>
    </row>
    <row r="5510" spans="1:14" x14ac:dyDescent="0.35">
      <c r="A5510" s="214" t="s">
        <v>4424</v>
      </c>
      <c r="B5510" s="214">
        <v>137203</v>
      </c>
      <c r="C5510" s="133" t="s">
        <v>2301</v>
      </c>
      <c r="D5510" s="133" t="s">
        <v>5904</v>
      </c>
      <c r="E5510" s="133" t="s">
        <v>5907</v>
      </c>
      <c r="F5510" s="133" t="s">
        <v>5917</v>
      </c>
      <c r="G5510" s="133">
        <v>118</v>
      </c>
      <c r="H5510" s="133">
        <v>122</v>
      </c>
      <c r="I5510" s="20"/>
      <c r="J5510" s="20"/>
      <c r="K5510" s="20"/>
      <c r="L5510" s="20"/>
      <c r="M5510" s="20"/>
      <c r="N5510" s="20"/>
    </row>
    <row r="5511" spans="1:14" x14ac:dyDescent="0.35">
      <c r="A5511" s="214" t="s">
        <v>4424</v>
      </c>
      <c r="B5511" s="214">
        <v>137285</v>
      </c>
      <c r="C5511" s="133" t="s">
        <v>4481</v>
      </c>
      <c r="D5511" s="133" t="s">
        <v>5904</v>
      </c>
      <c r="E5511" s="133" t="s">
        <v>5907</v>
      </c>
      <c r="F5511" s="133" t="s">
        <v>5917</v>
      </c>
      <c r="G5511" s="133">
        <v>110</v>
      </c>
      <c r="H5511" s="133">
        <v>137</v>
      </c>
      <c r="I5511" s="20"/>
      <c r="J5511" s="20"/>
      <c r="K5511" s="20"/>
      <c r="L5511" s="20"/>
      <c r="M5511" s="20"/>
      <c r="N5511" s="20"/>
    </row>
    <row r="5512" spans="1:14" x14ac:dyDescent="0.35">
      <c r="A5512" s="214" t="s">
        <v>4424</v>
      </c>
      <c r="B5512" s="214">
        <v>137313</v>
      </c>
      <c r="C5512" s="133" t="s">
        <v>4482</v>
      </c>
      <c r="D5512" s="133" t="s">
        <v>5904</v>
      </c>
      <c r="E5512" s="133" t="s">
        <v>5907</v>
      </c>
      <c r="F5512" s="133" t="s">
        <v>5917</v>
      </c>
      <c r="G5512" s="133">
        <v>60</v>
      </c>
      <c r="H5512" s="133">
        <v>45</v>
      </c>
      <c r="I5512" s="20"/>
      <c r="J5512" s="20"/>
      <c r="K5512" s="20"/>
      <c r="L5512" s="20"/>
      <c r="M5512" s="20"/>
      <c r="N5512" s="20"/>
    </row>
    <row r="5513" spans="1:14" x14ac:dyDescent="0.35">
      <c r="A5513" s="214" t="s">
        <v>4424</v>
      </c>
      <c r="B5513" s="214">
        <v>137741</v>
      </c>
      <c r="C5513" s="133" t="s">
        <v>4483</v>
      </c>
      <c r="D5513" s="133" t="s">
        <v>5904</v>
      </c>
      <c r="E5513" s="133" t="s">
        <v>5907</v>
      </c>
      <c r="F5513" s="133" t="s">
        <v>5917</v>
      </c>
      <c r="G5513" s="133">
        <v>67</v>
      </c>
      <c r="H5513" s="133">
        <v>84</v>
      </c>
      <c r="I5513" s="20"/>
      <c r="J5513" s="20"/>
      <c r="K5513" s="20"/>
      <c r="L5513" s="20"/>
      <c r="M5513" s="20"/>
      <c r="N5513" s="20"/>
    </row>
    <row r="5514" spans="1:14" x14ac:dyDescent="0.35">
      <c r="A5514" s="214" t="s">
        <v>4424</v>
      </c>
      <c r="B5514" s="214">
        <v>138375</v>
      </c>
      <c r="C5514" s="133" t="s">
        <v>4484</v>
      </c>
      <c r="D5514" s="133" t="s">
        <v>5904</v>
      </c>
      <c r="E5514" s="133" t="s">
        <v>5907</v>
      </c>
      <c r="F5514" s="133" t="s">
        <v>5908</v>
      </c>
      <c r="G5514" s="133">
        <v>100</v>
      </c>
      <c r="H5514" s="133">
        <v>87</v>
      </c>
      <c r="I5514" s="20"/>
      <c r="J5514" s="20"/>
      <c r="K5514" s="20"/>
      <c r="L5514" s="20"/>
      <c r="M5514" s="20"/>
      <c r="N5514" s="20"/>
    </row>
    <row r="5515" spans="1:14" x14ac:dyDescent="0.35">
      <c r="A5515" s="214" t="s">
        <v>4424</v>
      </c>
      <c r="B5515" s="214">
        <v>139655</v>
      </c>
      <c r="C5515" s="133" t="s">
        <v>4485</v>
      </c>
      <c r="D5515" s="133" t="s">
        <v>5905</v>
      </c>
      <c r="E5515" s="133" t="s">
        <v>5907</v>
      </c>
      <c r="F5515" s="133" t="s">
        <v>5908</v>
      </c>
      <c r="G5515" s="133">
        <v>0</v>
      </c>
      <c r="H5515" s="133">
        <v>72</v>
      </c>
      <c r="I5515" s="20"/>
      <c r="J5515" s="20"/>
      <c r="K5515" s="20"/>
      <c r="L5515" s="20"/>
      <c r="M5515" s="20"/>
      <c r="N5515" s="20"/>
    </row>
    <row r="5516" spans="1:14" x14ac:dyDescent="0.35">
      <c r="A5516" s="214" t="s">
        <v>4424</v>
      </c>
      <c r="B5516" s="214">
        <v>140416</v>
      </c>
      <c r="C5516" s="133" t="s">
        <v>4486</v>
      </c>
      <c r="D5516" s="133" t="s">
        <v>5904</v>
      </c>
      <c r="E5516" s="133" t="s">
        <v>5907</v>
      </c>
      <c r="F5516" s="133" t="s">
        <v>5908</v>
      </c>
      <c r="G5516" s="133">
        <v>70</v>
      </c>
      <c r="H5516" s="133">
        <v>92</v>
      </c>
      <c r="I5516" s="20"/>
      <c r="J5516" s="20"/>
      <c r="K5516" s="20"/>
      <c r="L5516" s="20"/>
      <c r="M5516" s="20"/>
      <c r="N5516" s="20"/>
    </row>
    <row r="5517" spans="1:14" x14ac:dyDescent="0.35">
      <c r="A5517" s="214" t="s">
        <v>4424</v>
      </c>
      <c r="B5517" s="214">
        <v>140631</v>
      </c>
      <c r="C5517" s="133" t="s">
        <v>4487</v>
      </c>
      <c r="D5517" s="133" t="s">
        <v>5904</v>
      </c>
      <c r="E5517" s="133" t="s">
        <v>5907</v>
      </c>
      <c r="F5517" s="133" t="s">
        <v>5917</v>
      </c>
      <c r="G5517" s="133">
        <v>42</v>
      </c>
      <c r="H5517" s="133">
        <v>48</v>
      </c>
      <c r="I5517" s="20"/>
      <c r="J5517" s="20"/>
      <c r="K5517" s="20"/>
      <c r="L5517" s="20"/>
      <c r="M5517" s="20"/>
      <c r="N5517" s="20"/>
    </row>
    <row r="5518" spans="1:14" x14ac:dyDescent="0.35">
      <c r="A5518" s="214" t="s">
        <v>4424</v>
      </c>
      <c r="B5518" s="214">
        <v>142118</v>
      </c>
      <c r="C5518" s="133" t="s">
        <v>4488</v>
      </c>
      <c r="D5518" s="133" t="s">
        <v>5904</v>
      </c>
      <c r="E5518" s="133" t="s">
        <v>5912</v>
      </c>
      <c r="F5518" s="133" t="s">
        <v>5925</v>
      </c>
      <c r="G5518" s="133">
        <v>3</v>
      </c>
      <c r="H5518" s="133">
        <v>7</v>
      </c>
      <c r="I5518" s="20"/>
      <c r="J5518" s="20"/>
      <c r="K5518" s="20"/>
      <c r="L5518" s="20"/>
      <c r="M5518" s="20"/>
      <c r="N5518" s="20"/>
    </row>
    <row r="5519" spans="1:14" x14ac:dyDescent="0.35">
      <c r="A5519" s="214" t="s">
        <v>4424</v>
      </c>
      <c r="B5519" s="214">
        <v>143329</v>
      </c>
      <c r="C5519" s="133" t="s">
        <v>4489</v>
      </c>
      <c r="D5519" s="133" t="s">
        <v>5904</v>
      </c>
      <c r="E5519" s="133" t="s">
        <v>5907</v>
      </c>
      <c r="F5519" s="133" t="s">
        <v>5917</v>
      </c>
      <c r="G5519" s="133">
        <v>87</v>
      </c>
      <c r="H5519" s="133">
        <v>74</v>
      </c>
      <c r="I5519" s="20"/>
      <c r="J5519" s="20"/>
      <c r="K5519" s="20"/>
      <c r="L5519" s="20"/>
      <c r="M5519" s="20"/>
      <c r="N5519" s="20"/>
    </row>
    <row r="5520" spans="1:14" x14ac:dyDescent="0.35">
      <c r="A5520" s="214" t="s">
        <v>4424</v>
      </c>
      <c r="B5520" s="214">
        <v>145293</v>
      </c>
      <c r="C5520" s="133" t="s">
        <v>2533</v>
      </c>
      <c r="D5520" s="133" t="s">
        <v>5904</v>
      </c>
      <c r="E5520" s="133" t="s">
        <v>5902</v>
      </c>
      <c r="F5520" s="133" t="s">
        <v>5914</v>
      </c>
      <c r="G5520" s="133">
        <v>0</v>
      </c>
      <c r="H5520" s="133">
        <v>0</v>
      </c>
      <c r="I5520" s="20"/>
      <c r="J5520" s="20"/>
      <c r="K5520" s="20"/>
      <c r="L5520" s="20"/>
      <c r="M5520" s="20"/>
      <c r="N5520" s="20"/>
    </row>
    <row r="5521" spans="1:14" x14ac:dyDescent="0.35">
      <c r="A5521" s="214" t="s">
        <v>4424</v>
      </c>
      <c r="B5521" s="214">
        <v>145308</v>
      </c>
      <c r="C5521" s="133" t="s">
        <v>101</v>
      </c>
      <c r="D5521" s="133" t="s">
        <v>5904</v>
      </c>
      <c r="E5521" s="133" t="s">
        <v>5902</v>
      </c>
      <c r="F5521" s="133" t="s">
        <v>5914</v>
      </c>
      <c r="G5521" s="133">
        <v>0</v>
      </c>
      <c r="H5521" s="133">
        <v>0</v>
      </c>
      <c r="I5521" s="20"/>
      <c r="J5521" s="20"/>
      <c r="K5521" s="20"/>
      <c r="L5521" s="20"/>
      <c r="M5521" s="20"/>
      <c r="N5521" s="20"/>
    </row>
    <row r="5522" spans="1:14" x14ac:dyDescent="0.35">
      <c r="A5522" s="214" t="s">
        <v>4424</v>
      </c>
      <c r="B5522" s="214">
        <v>145677</v>
      </c>
      <c r="C5522" s="133" t="s">
        <v>6730</v>
      </c>
      <c r="D5522" s="133" t="s">
        <v>5904</v>
      </c>
      <c r="E5522" s="133" t="s">
        <v>5907</v>
      </c>
      <c r="F5522" s="133" t="s">
        <v>5917</v>
      </c>
      <c r="G5522" s="133">
        <v>105</v>
      </c>
      <c r="H5522" s="133">
        <v>83</v>
      </c>
      <c r="I5522" s="20"/>
      <c r="J5522" s="20"/>
      <c r="K5522" s="20"/>
      <c r="L5522" s="20"/>
      <c r="M5522" s="20"/>
      <c r="N5522" s="20"/>
    </row>
    <row r="5523" spans="1:14" x14ac:dyDescent="0.35">
      <c r="A5523" s="214" t="s">
        <v>4424</v>
      </c>
      <c r="B5523" s="214">
        <v>146335</v>
      </c>
      <c r="C5523" s="133" t="s">
        <v>6291</v>
      </c>
      <c r="D5523" s="133" t="s">
        <v>5904</v>
      </c>
      <c r="E5523" s="133" t="s">
        <v>5902</v>
      </c>
      <c r="F5523" s="133" t="s">
        <v>5914</v>
      </c>
      <c r="G5523" s="133">
        <v>0</v>
      </c>
      <c r="H5523" s="133">
        <v>0</v>
      </c>
      <c r="I5523" s="20"/>
      <c r="J5523" s="20"/>
      <c r="K5523" s="20"/>
      <c r="L5523" s="20"/>
      <c r="M5523" s="20"/>
      <c r="N5523" s="20"/>
    </row>
    <row r="5524" spans="1:14" x14ac:dyDescent="0.35">
      <c r="A5524" s="214" t="s">
        <v>4424</v>
      </c>
      <c r="B5524" s="214">
        <v>146439</v>
      </c>
      <c r="C5524" s="133" t="s">
        <v>6292</v>
      </c>
      <c r="D5524" s="133" t="s">
        <v>5904</v>
      </c>
      <c r="E5524" s="133" t="s">
        <v>5907</v>
      </c>
      <c r="F5524" s="133" t="s">
        <v>5908</v>
      </c>
      <c r="G5524" s="133">
        <v>121</v>
      </c>
      <c r="H5524" s="133">
        <v>118</v>
      </c>
      <c r="I5524" s="20"/>
      <c r="J5524" s="20"/>
      <c r="K5524" s="20"/>
      <c r="L5524" s="20"/>
      <c r="M5524" s="20"/>
      <c r="N5524" s="20"/>
    </row>
    <row r="5525" spans="1:14" x14ac:dyDescent="0.35">
      <c r="A5525" s="214" t="s">
        <v>4424</v>
      </c>
      <c r="B5525" s="214">
        <v>146698</v>
      </c>
      <c r="C5525" s="133" t="s">
        <v>4450</v>
      </c>
      <c r="D5525" s="133" t="s">
        <v>5904</v>
      </c>
      <c r="E5525" s="133" t="s">
        <v>5912</v>
      </c>
      <c r="F5525" s="133" t="s">
        <v>5920</v>
      </c>
      <c r="G5525" s="133">
        <v>4</v>
      </c>
      <c r="H5525" s="133">
        <v>15</v>
      </c>
      <c r="I5525" s="20"/>
      <c r="J5525" s="20"/>
      <c r="K5525" s="20"/>
      <c r="L5525" s="20"/>
      <c r="M5525" s="20"/>
      <c r="N5525" s="20"/>
    </row>
    <row r="5526" spans="1:14" x14ac:dyDescent="0.35">
      <c r="A5526" s="214" t="s">
        <v>4424</v>
      </c>
      <c r="B5526" s="214">
        <v>147016</v>
      </c>
      <c r="C5526" s="133" t="s">
        <v>6729</v>
      </c>
      <c r="D5526" s="133" t="s">
        <v>5904</v>
      </c>
      <c r="E5526" s="133" t="s">
        <v>5907</v>
      </c>
      <c r="F5526" s="133" t="s">
        <v>5908</v>
      </c>
      <c r="G5526" s="133">
        <v>46</v>
      </c>
      <c r="H5526" s="133">
        <v>44</v>
      </c>
      <c r="I5526" s="20"/>
      <c r="J5526" s="20"/>
      <c r="K5526" s="20"/>
      <c r="L5526" s="20"/>
      <c r="M5526" s="20"/>
      <c r="N5526" s="20"/>
    </row>
    <row r="5527" spans="1:14" x14ac:dyDescent="0.35">
      <c r="A5527" s="214" t="s">
        <v>4424</v>
      </c>
      <c r="B5527" s="214">
        <v>147126</v>
      </c>
      <c r="C5527" s="133" t="s">
        <v>6733</v>
      </c>
      <c r="D5527" s="133" t="s">
        <v>5904</v>
      </c>
      <c r="E5527" s="133" t="s">
        <v>5912</v>
      </c>
      <c r="F5527" s="133" t="s">
        <v>5920</v>
      </c>
      <c r="G5527" s="133">
        <v>3</v>
      </c>
      <c r="H5527" s="133">
        <v>3</v>
      </c>
      <c r="I5527" s="20"/>
      <c r="J5527" s="20"/>
      <c r="K5527" s="20"/>
      <c r="L5527" s="20"/>
      <c r="M5527" s="20"/>
      <c r="N5527" s="20"/>
    </row>
    <row r="5528" spans="1:14" x14ac:dyDescent="0.35">
      <c r="A5528" s="214" t="s">
        <v>4424</v>
      </c>
      <c r="B5528" s="214">
        <v>147651</v>
      </c>
      <c r="C5528" s="133" t="s">
        <v>6731</v>
      </c>
      <c r="D5528" s="133" t="s">
        <v>5904</v>
      </c>
      <c r="E5528" s="133" t="s">
        <v>5907</v>
      </c>
      <c r="F5528" s="133" t="s">
        <v>5916</v>
      </c>
      <c r="G5528" s="133">
        <v>8</v>
      </c>
      <c r="H5528" s="133">
        <v>8</v>
      </c>
      <c r="I5528" s="20"/>
      <c r="J5528" s="20"/>
      <c r="K5528" s="20"/>
      <c r="L5528" s="20"/>
      <c r="M5528" s="20"/>
      <c r="N5528" s="20"/>
    </row>
    <row r="5529" spans="1:14" x14ac:dyDescent="0.35">
      <c r="A5529" s="214" t="s">
        <v>4424</v>
      </c>
      <c r="B5529" s="214">
        <v>147705</v>
      </c>
      <c r="C5529" s="133" t="s">
        <v>7289</v>
      </c>
      <c r="D5529" s="133" t="s">
        <v>5904</v>
      </c>
      <c r="E5529" s="133" t="s">
        <v>5902</v>
      </c>
      <c r="F5529" s="133" t="s">
        <v>5914</v>
      </c>
      <c r="G5529" s="133">
        <v>0</v>
      </c>
      <c r="H5529" s="133">
        <v>0</v>
      </c>
      <c r="I5529" s="20"/>
      <c r="J5529" s="20"/>
      <c r="K5529" s="20"/>
      <c r="L5529" s="20"/>
      <c r="M5529" s="20"/>
      <c r="N5529" s="20"/>
    </row>
    <row r="5530" spans="1:14" x14ac:dyDescent="0.35">
      <c r="A5530" s="214" t="s">
        <v>4424</v>
      </c>
      <c r="B5530" s="214">
        <v>147825</v>
      </c>
      <c r="C5530" s="133" t="s">
        <v>4429</v>
      </c>
      <c r="D5530" s="133" t="s">
        <v>5904</v>
      </c>
      <c r="E5530" s="133" t="s">
        <v>5907</v>
      </c>
      <c r="F5530" s="133" t="s">
        <v>5917</v>
      </c>
      <c r="G5530" s="133">
        <v>52</v>
      </c>
      <c r="H5530" s="133">
        <v>74</v>
      </c>
      <c r="I5530" s="20"/>
      <c r="J5530" s="20"/>
      <c r="K5530" s="20"/>
      <c r="L5530" s="20"/>
      <c r="M5530" s="20"/>
      <c r="N5530" s="20"/>
    </row>
    <row r="5531" spans="1:14" x14ac:dyDescent="0.35">
      <c r="A5531" s="214" t="s">
        <v>4424</v>
      </c>
      <c r="B5531" s="214">
        <v>147989</v>
      </c>
      <c r="C5531" s="133" t="s">
        <v>7290</v>
      </c>
      <c r="D5531" s="133" t="s">
        <v>5904</v>
      </c>
      <c r="E5531" s="133" t="s">
        <v>5902</v>
      </c>
      <c r="F5531" s="133" t="s">
        <v>5914</v>
      </c>
      <c r="G5531" s="133">
        <v>0</v>
      </c>
      <c r="H5531" s="133">
        <v>0</v>
      </c>
      <c r="I5531" s="20"/>
      <c r="J5531" s="20"/>
      <c r="K5531" s="20"/>
      <c r="L5531" s="20"/>
      <c r="M5531" s="20"/>
      <c r="N5531" s="20"/>
    </row>
    <row r="5532" spans="1:14" x14ac:dyDescent="0.35">
      <c r="A5532" s="214" t="s">
        <v>4424</v>
      </c>
      <c r="B5532" s="214">
        <v>148006</v>
      </c>
      <c r="C5532" s="133" t="s">
        <v>7291</v>
      </c>
      <c r="D5532" s="133" t="s">
        <v>5904</v>
      </c>
      <c r="E5532" s="133" t="s">
        <v>5902</v>
      </c>
      <c r="F5532" s="133" t="s">
        <v>5914</v>
      </c>
      <c r="G5532" s="133">
        <v>0</v>
      </c>
      <c r="H5532" s="133">
        <v>0</v>
      </c>
      <c r="I5532" s="20"/>
      <c r="J5532" s="20"/>
      <c r="K5532" s="20"/>
      <c r="L5532" s="20"/>
      <c r="M5532" s="20"/>
      <c r="N5532" s="20"/>
    </row>
    <row r="5533" spans="1:14" x14ac:dyDescent="0.35">
      <c r="A5533" s="214" t="s">
        <v>4490</v>
      </c>
      <c r="B5533" s="214">
        <v>109319</v>
      </c>
      <c r="C5533" s="133" t="s">
        <v>4491</v>
      </c>
      <c r="D5533" s="133" t="s">
        <v>5904</v>
      </c>
      <c r="E5533" s="133" t="s">
        <v>5907</v>
      </c>
      <c r="F5533" s="133" t="s">
        <v>5910</v>
      </c>
      <c r="G5533" s="133">
        <v>72</v>
      </c>
      <c r="H5533" s="133">
        <v>88</v>
      </c>
      <c r="I5533" s="20"/>
      <c r="J5533" s="20"/>
      <c r="K5533" s="20"/>
      <c r="L5533" s="20"/>
      <c r="M5533" s="20"/>
      <c r="N5533" s="20"/>
    </row>
    <row r="5534" spans="1:14" x14ac:dyDescent="0.35">
      <c r="A5534" s="214" t="s">
        <v>4490</v>
      </c>
      <c r="B5534" s="214">
        <v>109324</v>
      </c>
      <c r="C5534" s="133" t="s">
        <v>4492</v>
      </c>
      <c r="D5534" s="133" t="s">
        <v>5904</v>
      </c>
      <c r="E5534" s="133" t="s">
        <v>5907</v>
      </c>
      <c r="F5534" s="133" t="s">
        <v>5924</v>
      </c>
      <c r="G5534" s="133">
        <v>65</v>
      </c>
      <c r="H5534" s="133">
        <v>52</v>
      </c>
      <c r="I5534" s="20"/>
      <c r="J5534" s="20"/>
      <c r="K5534" s="20"/>
      <c r="L5534" s="20"/>
      <c r="M5534" s="20"/>
      <c r="N5534" s="20"/>
    </row>
    <row r="5535" spans="1:14" x14ac:dyDescent="0.35">
      <c r="A5535" s="214" t="s">
        <v>4490</v>
      </c>
      <c r="B5535" s="214">
        <v>109353</v>
      </c>
      <c r="C5535" s="133" t="s">
        <v>1364</v>
      </c>
      <c r="D5535" s="133" t="s">
        <v>5904</v>
      </c>
      <c r="E5535" s="133" t="s">
        <v>5902</v>
      </c>
      <c r="F5535" s="133" t="s">
        <v>5914</v>
      </c>
      <c r="G5535" s="133">
        <v>0</v>
      </c>
      <c r="H5535" s="133">
        <v>0</v>
      </c>
      <c r="I5535" s="20"/>
      <c r="J5535" s="20"/>
      <c r="K5535" s="20"/>
      <c r="L5535" s="20"/>
      <c r="M5535" s="20"/>
      <c r="N5535" s="20"/>
    </row>
    <row r="5536" spans="1:14" x14ac:dyDescent="0.35">
      <c r="A5536" s="214" t="s">
        <v>4490</v>
      </c>
      <c r="B5536" s="214">
        <v>109357</v>
      </c>
      <c r="C5536" s="133" t="s">
        <v>4493</v>
      </c>
      <c r="D5536" s="133" t="s">
        <v>5904</v>
      </c>
      <c r="E5536" s="133" t="s">
        <v>5902</v>
      </c>
      <c r="F5536" s="133" t="s">
        <v>5903</v>
      </c>
      <c r="G5536" s="133">
        <v>0</v>
      </c>
      <c r="H5536" s="133">
        <v>0</v>
      </c>
      <c r="I5536" s="20"/>
      <c r="J5536" s="20"/>
      <c r="K5536" s="20"/>
      <c r="L5536" s="20"/>
      <c r="M5536" s="20"/>
      <c r="N5536" s="20"/>
    </row>
    <row r="5537" spans="1:14" x14ac:dyDescent="0.35">
      <c r="A5537" s="214" t="s">
        <v>4490</v>
      </c>
      <c r="B5537" s="214">
        <v>109403</v>
      </c>
      <c r="C5537" s="133" t="s">
        <v>4494</v>
      </c>
      <c r="D5537" s="133" t="s">
        <v>5904</v>
      </c>
      <c r="E5537" s="133" t="s">
        <v>5912</v>
      </c>
      <c r="F5537" s="133" t="s">
        <v>5915</v>
      </c>
      <c r="G5537" s="133">
        <v>6</v>
      </c>
      <c r="H5537" s="133">
        <v>5</v>
      </c>
      <c r="I5537" s="20"/>
      <c r="J5537" s="20"/>
      <c r="K5537" s="20"/>
      <c r="L5537" s="20"/>
      <c r="M5537" s="20"/>
      <c r="N5537" s="20"/>
    </row>
    <row r="5538" spans="1:14" x14ac:dyDescent="0.35">
      <c r="A5538" s="214" t="s">
        <v>4490</v>
      </c>
      <c r="B5538" s="214">
        <v>131626</v>
      </c>
      <c r="C5538" s="133" t="s">
        <v>4496</v>
      </c>
      <c r="D5538" s="133" t="s">
        <v>5904</v>
      </c>
      <c r="E5538" s="133" t="s">
        <v>5906</v>
      </c>
      <c r="F5538" s="133" t="s">
        <v>5906</v>
      </c>
      <c r="G5538" s="133">
        <v>0</v>
      </c>
      <c r="H5538" s="133">
        <v>0</v>
      </c>
      <c r="I5538" s="20"/>
      <c r="J5538" s="20"/>
      <c r="K5538" s="20"/>
      <c r="L5538" s="20"/>
      <c r="M5538" s="20"/>
      <c r="N5538" s="20"/>
    </row>
    <row r="5539" spans="1:14" x14ac:dyDescent="0.35">
      <c r="A5539" s="214" t="s">
        <v>4490</v>
      </c>
      <c r="B5539" s="214">
        <v>135295</v>
      </c>
      <c r="C5539" s="133" t="s">
        <v>4498</v>
      </c>
      <c r="D5539" s="133" t="s">
        <v>5904</v>
      </c>
      <c r="E5539" s="133" t="s">
        <v>5907</v>
      </c>
      <c r="F5539" s="133" t="s">
        <v>5908</v>
      </c>
      <c r="G5539" s="133">
        <v>82</v>
      </c>
      <c r="H5539" s="133">
        <v>97</v>
      </c>
      <c r="I5539" s="20"/>
      <c r="J5539" s="20"/>
      <c r="K5539" s="20"/>
      <c r="L5539" s="20"/>
      <c r="M5539" s="20"/>
      <c r="N5539" s="20"/>
    </row>
    <row r="5540" spans="1:14" x14ac:dyDescent="0.35">
      <c r="A5540" s="214" t="s">
        <v>4490</v>
      </c>
      <c r="B5540" s="214">
        <v>135827</v>
      </c>
      <c r="C5540" s="133" t="s">
        <v>4499</v>
      </c>
      <c r="D5540" s="133" t="s">
        <v>5904</v>
      </c>
      <c r="E5540" s="133" t="s">
        <v>5912</v>
      </c>
      <c r="F5540" s="133" t="s">
        <v>5915</v>
      </c>
      <c r="G5540" s="133">
        <v>2</v>
      </c>
      <c r="H5540" s="133">
        <v>5</v>
      </c>
      <c r="I5540" s="20"/>
      <c r="J5540" s="20"/>
      <c r="K5540" s="20"/>
      <c r="L5540" s="20"/>
      <c r="M5540" s="20"/>
      <c r="N5540" s="20"/>
    </row>
    <row r="5541" spans="1:14" x14ac:dyDescent="0.35">
      <c r="A5541" s="214" t="s">
        <v>4490</v>
      </c>
      <c r="B5541" s="214">
        <v>137106</v>
      </c>
      <c r="C5541" s="133" t="s">
        <v>4500</v>
      </c>
      <c r="D5541" s="133" t="s">
        <v>5904</v>
      </c>
      <c r="E5541" s="133" t="s">
        <v>5907</v>
      </c>
      <c r="F5541" s="133" t="s">
        <v>5908</v>
      </c>
      <c r="G5541" s="133">
        <v>65</v>
      </c>
      <c r="H5541" s="133">
        <v>78</v>
      </c>
      <c r="I5541" s="20"/>
      <c r="J5541" s="20"/>
      <c r="K5541" s="20"/>
      <c r="L5541" s="20"/>
      <c r="M5541" s="20"/>
      <c r="N5541" s="20"/>
    </row>
    <row r="5542" spans="1:14" x14ac:dyDescent="0.35">
      <c r="A5542" s="214" t="s">
        <v>4490</v>
      </c>
      <c r="B5542" s="214">
        <v>137753</v>
      </c>
      <c r="C5542" s="133" t="s">
        <v>4501</v>
      </c>
      <c r="D5542" s="133" t="s">
        <v>5904</v>
      </c>
      <c r="E5542" s="133" t="s">
        <v>5907</v>
      </c>
      <c r="F5542" s="133" t="s">
        <v>5917</v>
      </c>
      <c r="G5542" s="133">
        <v>90</v>
      </c>
      <c r="H5542" s="133">
        <v>90</v>
      </c>
      <c r="I5542" s="20"/>
      <c r="J5542" s="20"/>
      <c r="K5542" s="20"/>
      <c r="L5542" s="20"/>
      <c r="M5542" s="20"/>
      <c r="N5542" s="20"/>
    </row>
    <row r="5543" spans="1:14" x14ac:dyDescent="0.35">
      <c r="A5543" s="214" t="s">
        <v>4490</v>
      </c>
      <c r="B5543" s="214">
        <v>138563</v>
      </c>
      <c r="C5543" s="133" t="s">
        <v>4502</v>
      </c>
      <c r="D5543" s="133" t="s">
        <v>5904</v>
      </c>
      <c r="E5543" s="133" t="s">
        <v>5902</v>
      </c>
      <c r="F5543" s="133" t="s">
        <v>5914</v>
      </c>
      <c r="G5543" s="133">
        <v>0</v>
      </c>
      <c r="H5543" s="133">
        <v>0</v>
      </c>
      <c r="I5543" s="20"/>
      <c r="J5543" s="20"/>
      <c r="K5543" s="20"/>
      <c r="L5543" s="20"/>
      <c r="M5543" s="20"/>
      <c r="N5543" s="20"/>
    </row>
    <row r="5544" spans="1:14" x14ac:dyDescent="0.35">
      <c r="A5544" s="214" t="s">
        <v>4490</v>
      </c>
      <c r="B5544" s="214">
        <v>139067</v>
      </c>
      <c r="C5544" s="133" t="s">
        <v>4503</v>
      </c>
      <c r="D5544" s="133" t="s">
        <v>5904</v>
      </c>
      <c r="E5544" s="133" t="s">
        <v>5907</v>
      </c>
      <c r="F5544" s="133" t="s">
        <v>5908</v>
      </c>
      <c r="G5544" s="133">
        <v>83</v>
      </c>
      <c r="H5544" s="133">
        <v>101</v>
      </c>
      <c r="I5544" s="20"/>
      <c r="J5544" s="20"/>
      <c r="K5544" s="20"/>
      <c r="L5544" s="20"/>
      <c r="M5544" s="20"/>
      <c r="N5544" s="20"/>
    </row>
    <row r="5545" spans="1:14" x14ac:dyDescent="0.35">
      <c r="A5545" s="214" t="s">
        <v>4490</v>
      </c>
      <c r="B5545" s="214">
        <v>139345</v>
      </c>
      <c r="C5545" s="133" t="s">
        <v>4504</v>
      </c>
      <c r="D5545" s="133" t="s">
        <v>5904</v>
      </c>
      <c r="E5545" s="133" t="s">
        <v>5907</v>
      </c>
      <c r="F5545" s="133" t="s">
        <v>5917</v>
      </c>
      <c r="G5545" s="133">
        <v>120</v>
      </c>
      <c r="H5545" s="133">
        <v>119</v>
      </c>
      <c r="I5545" s="20"/>
      <c r="J5545" s="20"/>
      <c r="K5545" s="20"/>
      <c r="L5545" s="20"/>
      <c r="M5545" s="20"/>
      <c r="N5545" s="20"/>
    </row>
    <row r="5546" spans="1:14" x14ac:dyDescent="0.35">
      <c r="A5546" s="214" t="s">
        <v>4490</v>
      </c>
      <c r="B5546" s="214">
        <v>139348</v>
      </c>
      <c r="C5546" s="133" t="s">
        <v>4474</v>
      </c>
      <c r="D5546" s="133" t="s">
        <v>5904</v>
      </c>
      <c r="E5546" s="133" t="s">
        <v>5907</v>
      </c>
      <c r="F5546" s="133" t="s">
        <v>5917</v>
      </c>
      <c r="G5546" s="133">
        <v>106</v>
      </c>
      <c r="H5546" s="133">
        <v>133</v>
      </c>
      <c r="I5546" s="20"/>
      <c r="J5546" s="20"/>
      <c r="K5546" s="20"/>
      <c r="L5546" s="20"/>
      <c r="M5546" s="20"/>
      <c r="N5546" s="20"/>
    </row>
    <row r="5547" spans="1:14" x14ac:dyDescent="0.35">
      <c r="A5547" s="214" t="s">
        <v>4490</v>
      </c>
      <c r="B5547" s="214">
        <v>139669</v>
      </c>
      <c r="C5547" s="133" t="s">
        <v>4505</v>
      </c>
      <c r="D5547" s="133" t="s">
        <v>5904</v>
      </c>
      <c r="E5547" s="133" t="s">
        <v>5907</v>
      </c>
      <c r="F5547" s="133" t="s">
        <v>5926</v>
      </c>
      <c r="G5547" s="133">
        <v>0</v>
      </c>
      <c r="H5547" s="133">
        <v>0</v>
      </c>
      <c r="I5547" s="20"/>
      <c r="J5547" s="20"/>
      <c r="K5547" s="20"/>
      <c r="L5547" s="20"/>
      <c r="M5547" s="20"/>
      <c r="N5547" s="20"/>
    </row>
    <row r="5548" spans="1:14" x14ac:dyDescent="0.35">
      <c r="A5548" s="214" t="s">
        <v>4490</v>
      </c>
      <c r="B5548" s="214">
        <v>140206</v>
      </c>
      <c r="C5548" s="133" t="s">
        <v>4506</v>
      </c>
      <c r="D5548" s="133" t="s">
        <v>5904</v>
      </c>
      <c r="E5548" s="133" t="s">
        <v>5902</v>
      </c>
      <c r="F5548" s="133" t="s">
        <v>5903</v>
      </c>
      <c r="G5548" s="133">
        <v>0</v>
      </c>
      <c r="H5548" s="133">
        <v>0</v>
      </c>
      <c r="I5548" s="20"/>
      <c r="J5548" s="20"/>
      <c r="K5548" s="20"/>
      <c r="L5548" s="20"/>
      <c r="M5548" s="20"/>
      <c r="N5548" s="20"/>
    </row>
    <row r="5549" spans="1:14" x14ac:dyDescent="0.35">
      <c r="A5549" s="214" t="s">
        <v>4490</v>
      </c>
      <c r="B5549" s="214">
        <v>141042</v>
      </c>
      <c r="C5549" s="133" t="s">
        <v>4507</v>
      </c>
      <c r="D5549" s="133" t="s">
        <v>5904</v>
      </c>
      <c r="E5549" s="133" t="s">
        <v>5907</v>
      </c>
      <c r="F5549" s="133" t="s">
        <v>5908</v>
      </c>
      <c r="G5549" s="133">
        <v>81</v>
      </c>
      <c r="H5549" s="133">
        <v>79</v>
      </c>
      <c r="I5549" s="20"/>
      <c r="J5549" s="20"/>
      <c r="K5549" s="20"/>
      <c r="L5549" s="20"/>
      <c r="M5549" s="20"/>
      <c r="N5549" s="20"/>
    </row>
    <row r="5550" spans="1:14" x14ac:dyDescent="0.35">
      <c r="A5550" s="214" t="s">
        <v>4490</v>
      </c>
      <c r="B5550" s="214">
        <v>141341</v>
      </c>
      <c r="C5550" s="133" t="s">
        <v>4508</v>
      </c>
      <c r="D5550" s="133" t="s">
        <v>5904</v>
      </c>
      <c r="E5550" s="133" t="s">
        <v>5907</v>
      </c>
      <c r="F5550" s="133" t="s">
        <v>5908</v>
      </c>
      <c r="G5550" s="133">
        <v>61</v>
      </c>
      <c r="H5550" s="133">
        <v>51</v>
      </c>
      <c r="I5550" s="20"/>
      <c r="J5550" s="20"/>
      <c r="K5550" s="20"/>
      <c r="L5550" s="20"/>
      <c r="M5550" s="20"/>
      <c r="N5550" s="20"/>
    </row>
    <row r="5551" spans="1:14" x14ac:dyDescent="0.35">
      <c r="A5551" s="214" t="s">
        <v>4490</v>
      </c>
      <c r="B5551" s="214">
        <v>141665</v>
      </c>
      <c r="C5551" s="133" t="s">
        <v>4509</v>
      </c>
      <c r="D5551" s="133" t="s">
        <v>5904</v>
      </c>
      <c r="E5551" s="133" t="s">
        <v>5907</v>
      </c>
      <c r="F5551" s="133" t="s">
        <v>5908</v>
      </c>
      <c r="G5551" s="133">
        <v>100</v>
      </c>
      <c r="H5551" s="133">
        <v>123</v>
      </c>
      <c r="I5551" s="20"/>
      <c r="J5551" s="20"/>
      <c r="K5551" s="20"/>
      <c r="L5551" s="20"/>
      <c r="M5551" s="20"/>
      <c r="N5551" s="20"/>
    </row>
    <row r="5552" spans="1:14" x14ac:dyDescent="0.35">
      <c r="A5552" s="214" t="s">
        <v>4490</v>
      </c>
      <c r="B5552" s="214">
        <v>142008</v>
      </c>
      <c r="C5552" s="133" t="s">
        <v>4510</v>
      </c>
      <c r="D5552" s="133" t="s">
        <v>5904</v>
      </c>
      <c r="E5552" s="133" t="s">
        <v>5907</v>
      </c>
      <c r="F5552" s="133" t="s">
        <v>5908</v>
      </c>
      <c r="G5552" s="133">
        <v>118</v>
      </c>
      <c r="H5552" s="133">
        <v>104</v>
      </c>
      <c r="I5552" s="20"/>
      <c r="J5552" s="20"/>
      <c r="K5552" s="20"/>
      <c r="L5552" s="20"/>
      <c r="M5552" s="20"/>
      <c r="N5552" s="20"/>
    </row>
    <row r="5553" spans="1:14" x14ac:dyDescent="0.35">
      <c r="A5553" s="214" t="s">
        <v>4490</v>
      </c>
      <c r="B5553" s="214">
        <v>142079</v>
      </c>
      <c r="C5553" s="133" t="s">
        <v>4511</v>
      </c>
      <c r="D5553" s="133" t="s">
        <v>5904</v>
      </c>
      <c r="E5553" s="133" t="s">
        <v>5907</v>
      </c>
      <c r="F5553" s="133" t="s">
        <v>5930</v>
      </c>
      <c r="G5553" s="133">
        <v>0</v>
      </c>
      <c r="H5553" s="133">
        <v>0</v>
      </c>
      <c r="I5553" s="20"/>
      <c r="J5553" s="20"/>
      <c r="K5553" s="20"/>
      <c r="L5553" s="20"/>
      <c r="M5553" s="20"/>
      <c r="N5553" s="20"/>
    </row>
    <row r="5554" spans="1:14" x14ac:dyDescent="0.35">
      <c r="A5554" s="214" t="s">
        <v>4490</v>
      </c>
      <c r="B5554" s="214">
        <v>145058</v>
      </c>
      <c r="C5554" s="133" t="s">
        <v>4512</v>
      </c>
      <c r="D5554" s="133" t="s">
        <v>5904</v>
      </c>
      <c r="E5554" s="133" t="s">
        <v>5912</v>
      </c>
      <c r="F5554" s="133" t="s">
        <v>5925</v>
      </c>
      <c r="G5554" s="133">
        <v>2</v>
      </c>
      <c r="H5554" s="133">
        <v>17</v>
      </c>
      <c r="I5554" s="20"/>
      <c r="J5554" s="20"/>
      <c r="K5554" s="20"/>
      <c r="L5554" s="20"/>
      <c r="M5554" s="20"/>
      <c r="N5554" s="20"/>
    </row>
    <row r="5555" spans="1:14" x14ac:dyDescent="0.35">
      <c r="A5555" s="214" t="s">
        <v>4490</v>
      </c>
      <c r="B5555" s="214">
        <v>145124</v>
      </c>
      <c r="C5555" s="133" t="s">
        <v>4513</v>
      </c>
      <c r="D5555" s="133" t="s">
        <v>5904</v>
      </c>
      <c r="E5555" s="133" t="s">
        <v>5907</v>
      </c>
      <c r="F5555" s="133" t="s">
        <v>5917</v>
      </c>
      <c r="G5555" s="133">
        <v>81</v>
      </c>
      <c r="H5555" s="133">
        <v>82</v>
      </c>
      <c r="I5555" s="20"/>
      <c r="J5555" s="20"/>
      <c r="K5555" s="20"/>
      <c r="L5555" s="20"/>
      <c r="M5555" s="20"/>
      <c r="N5555" s="20"/>
    </row>
    <row r="5556" spans="1:14" x14ac:dyDescent="0.35">
      <c r="A5556" s="214" t="s">
        <v>4490</v>
      </c>
      <c r="B5556" s="214">
        <v>145135</v>
      </c>
      <c r="C5556" s="133" t="s">
        <v>4514</v>
      </c>
      <c r="D5556" s="133" t="s">
        <v>5904</v>
      </c>
      <c r="E5556" s="133" t="s">
        <v>5907</v>
      </c>
      <c r="F5556" s="133" t="s">
        <v>5917</v>
      </c>
      <c r="G5556" s="133">
        <v>72</v>
      </c>
      <c r="H5556" s="133">
        <v>79</v>
      </c>
      <c r="I5556" s="20"/>
      <c r="J5556" s="20"/>
      <c r="K5556" s="20"/>
      <c r="L5556" s="20"/>
      <c r="M5556" s="20"/>
      <c r="N5556" s="20"/>
    </row>
    <row r="5557" spans="1:14" x14ac:dyDescent="0.35">
      <c r="A5557" s="214" t="s">
        <v>4490</v>
      </c>
      <c r="B5557" s="214">
        <v>145502</v>
      </c>
      <c r="C5557" s="133" t="s">
        <v>6293</v>
      </c>
      <c r="D5557" s="133" t="s">
        <v>5904</v>
      </c>
      <c r="E5557" s="133" t="s">
        <v>5907</v>
      </c>
      <c r="F5557" s="133" t="s">
        <v>5908</v>
      </c>
      <c r="G5557" s="133">
        <v>154</v>
      </c>
      <c r="H5557" s="133">
        <v>145</v>
      </c>
      <c r="I5557" s="20"/>
      <c r="J5557" s="20"/>
      <c r="K5557" s="20"/>
      <c r="L5557" s="20"/>
      <c r="M5557" s="20"/>
      <c r="N5557" s="20"/>
    </row>
    <row r="5558" spans="1:14" x14ac:dyDescent="0.35">
      <c r="A5558" s="214" t="s">
        <v>4490</v>
      </c>
      <c r="B5558" s="214">
        <v>146013</v>
      </c>
      <c r="C5558" s="133" t="s">
        <v>4495</v>
      </c>
      <c r="D5558" s="133" t="s">
        <v>5904</v>
      </c>
      <c r="E5558" s="133" t="s">
        <v>5912</v>
      </c>
      <c r="F5558" s="133" t="s">
        <v>5920</v>
      </c>
      <c r="G5558" s="133">
        <v>4</v>
      </c>
      <c r="H5558" s="133">
        <v>7</v>
      </c>
      <c r="I5558" s="20"/>
      <c r="J5558" s="20"/>
      <c r="K5558" s="20"/>
      <c r="L5558" s="20"/>
      <c r="M5558" s="20"/>
      <c r="N5558" s="20"/>
    </row>
    <row r="5559" spans="1:14" x14ac:dyDescent="0.35">
      <c r="A5559" s="214" t="s">
        <v>4490</v>
      </c>
      <c r="B5559" s="214">
        <v>146014</v>
      </c>
      <c r="C5559" s="133" t="s">
        <v>4497</v>
      </c>
      <c r="D5559" s="133" t="s">
        <v>5904</v>
      </c>
      <c r="E5559" s="133" t="s">
        <v>5912</v>
      </c>
      <c r="F5559" s="133" t="s">
        <v>5920</v>
      </c>
      <c r="G5559" s="133">
        <v>8</v>
      </c>
      <c r="H5559" s="133">
        <v>16</v>
      </c>
      <c r="I5559" s="20"/>
      <c r="J5559" s="20"/>
      <c r="K5559" s="20"/>
      <c r="L5559" s="20"/>
      <c r="M5559" s="20"/>
      <c r="N5559" s="20"/>
    </row>
    <row r="5560" spans="1:14" x14ac:dyDescent="0.35">
      <c r="A5560" s="214" t="s">
        <v>4515</v>
      </c>
      <c r="B5560" s="214">
        <v>108666</v>
      </c>
      <c r="C5560" s="133" t="s">
        <v>4516</v>
      </c>
      <c r="D5560" s="133" t="s">
        <v>5904</v>
      </c>
      <c r="E5560" s="133" t="s">
        <v>5906</v>
      </c>
      <c r="F5560" s="133" t="s">
        <v>5906</v>
      </c>
      <c r="G5560" s="133">
        <v>0</v>
      </c>
      <c r="H5560" s="133">
        <v>0</v>
      </c>
      <c r="I5560" s="20"/>
      <c r="J5560" s="20"/>
      <c r="K5560" s="20"/>
      <c r="L5560" s="20"/>
      <c r="M5560" s="20"/>
      <c r="N5560" s="20"/>
    </row>
    <row r="5561" spans="1:14" x14ac:dyDescent="0.35">
      <c r="A5561" s="214" t="s">
        <v>4515</v>
      </c>
      <c r="B5561" s="214">
        <v>108727</v>
      </c>
      <c r="C5561" s="133" t="s">
        <v>4517</v>
      </c>
      <c r="D5561" s="133" t="s">
        <v>5904</v>
      </c>
      <c r="E5561" s="133" t="s">
        <v>5907</v>
      </c>
      <c r="F5561" s="133" t="s">
        <v>5910</v>
      </c>
      <c r="G5561" s="133">
        <v>103</v>
      </c>
      <c r="H5561" s="133">
        <v>120</v>
      </c>
      <c r="I5561" s="20"/>
      <c r="J5561" s="20"/>
      <c r="K5561" s="20"/>
      <c r="L5561" s="20"/>
      <c r="M5561" s="20"/>
      <c r="N5561" s="20"/>
    </row>
    <row r="5562" spans="1:14" x14ac:dyDescent="0.35">
      <c r="A5562" s="214" t="s">
        <v>4515</v>
      </c>
      <c r="B5562" s="214">
        <v>108730</v>
      </c>
      <c r="C5562" s="133" t="s">
        <v>4518</v>
      </c>
      <c r="D5562" s="133" t="s">
        <v>5904</v>
      </c>
      <c r="E5562" s="133" t="s">
        <v>5907</v>
      </c>
      <c r="F5562" s="133" t="s">
        <v>5910</v>
      </c>
      <c r="G5562" s="133">
        <v>111</v>
      </c>
      <c r="H5562" s="133">
        <v>107</v>
      </c>
      <c r="I5562" s="20"/>
      <c r="J5562" s="20"/>
      <c r="K5562" s="20"/>
      <c r="L5562" s="20"/>
      <c r="M5562" s="20"/>
      <c r="N5562" s="20"/>
    </row>
    <row r="5563" spans="1:14" x14ac:dyDescent="0.35">
      <c r="A5563" s="214" t="s">
        <v>4515</v>
      </c>
      <c r="B5563" s="214">
        <v>108731</v>
      </c>
      <c r="C5563" s="133" t="s">
        <v>4519</v>
      </c>
      <c r="D5563" s="133" t="s">
        <v>5904</v>
      </c>
      <c r="E5563" s="133" t="s">
        <v>5907</v>
      </c>
      <c r="F5563" s="133" t="s">
        <v>5910</v>
      </c>
      <c r="G5563" s="133">
        <v>75</v>
      </c>
      <c r="H5563" s="133">
        <v>124</v>
      </c>
      <c r="I5563" s="20"/>
      <c r="J5563" s="20"/>
      <c r="K5563" s="20"/>
      <c r="L5563" s="20"/>
      <c r="M5563" s="20"/>
      <c r="N5563" s="20"/>
    </row>
    <row r="5564" spans="1:14" x14ac:dyDescent="0.35">
      <c r="A5564" s="214" t="s">
        <v>4515</v>
      </c>
      <c r="B5564" s="214">
        <v>108738</v>
      </c>
      <c r="C5564" s="133" t="s">
        <v>4520</v>
      </c>
      <c r="D5564" s="133" t="s">
        <v>5904</v>
      </c>
      <c r="E5564" s="133" t="s">
        <v>5912</v>
      </c>
      <c r="F5564" s="133" t="s">
        <v>5915</v>
      </c>
      <c r="G5564" s="133">
        <v>4</v>
      </c>
      <c r="H5564" s="133">
        <v>18</v>
      </c>
      <c r="I5564" s="20"/>
      <c r="J5564" s="20"/>
      <c r="K5564" s="20"/>
      <c r="L5564" s="20"/>
      <c r="M5564" s="20"/>
      <c r="N5564" s="20"/>
    </row>
    <row r="5565" spans="1:14" x14ac:dyDescent="0.35">
      <c r="A5565" s="214" t="s">
        <v>4515</v>
      </c>
      <c r="B5565" s="214">
        <v>108741</v>
      </c>
      <c r="C5565" s="133" t="s">
        <v>4521</v>
      </c>
      <c r="D5565" s="133" t="s">
        <v>5904</v>
      </c>
      <c r="E5565" s="133" t="s">
        <v>5912</v>
      </c>
      <c r="F5565" s="133" t="s">
        <v>5913</v>
      </c>
      <c r="G5565" s="133">
        <v>8</v>
      </c>
      <c r="H5565" s="133">
        <v>13</v>
      </c>
      <c r="I5565" s="20"/>
      <c r="J5565" s="20"/>
      <c r="K5565" s="20"/>
      <c r="L5565" s="20"/>
      <c r="M5565" s="20"/>
      <c r="N5565" s="20"/>
    </row>
    <row r="5566" spans="1:14" x14ac:dyDescent="0.35">
      <c r="A5566" s="214" t="s">
        <v>4515</v>
      </c>
      <c r="B5566" s="214">
        <v>133725</v>
      </c>
      <c r="C5566" s="133" t="s">
        <v>4522</v>
      </c>
      <c r="D5566" s="133" t="s">
        <v>5904</v>
      </c>
      <c r="E5566" s="133" t="s">
        <v>5907</v>
      </c>
      <c r="F5566" s="133" t="s">
        <v>5924</v>
      </c>
      <c r="G5566" s="133">
        <v>79</v>
      </c>
      <c r="H5566" s="133">
        <v>88</v>
      </c>
      <c r="I5566" s="20"/>
      <c r="J5566" s="20"/>
      <c r="K5566" s="20"/>
      <c r="L5566" s="20"/>
      <c r="M5566" s="20"/>
      <c r="N5566" s="20"/>
    </row>
    <row r="5567" spans="1:14" x14ac:dyDescent="0.35">
      <c r="A5567" s="214" t="s">
        <v>4515</v>
      </c>
      <c r="B5567" s="214">
        <v>134813</v>
      </c>
      <c r="C5567" s="133" t="s">
        <v>1444</v>
      </c>
      <c r="D5567" s="133" t="s">
        <v>5904</v>
      </c>
      <c r="E5567" s="133" t="s">
        <v>5912</v>
      </c>
      <c r="F5567" s="133" t="s">
        <v>5915</v>
      </c>
      <c r="G5567" s="133">
        <v>0</v>
      </c>
      <c r="H5567" s="133">
        <v>6</v>
      </c>
      <c r="I5567" s="20"/>
      <c r="J5567" s="20"/>
      <c r="K5567" s="20"/>
      <c r="L5567" s="20"/>
      <c r="M5567" s="20"/>
      <c r="N5567" s="20"/>
    </row>
    <row r="5568" spans="1:14" x14ac:dyDescent="0.35">
      <c r="A5568" s="214" t="s">
        <v>4515</v>
      </c>
      <c r="B5568" s="214">
        <v>136252</v>
      </c>
      <c r="C5568" s="133" t="s">
        <v>4523</v>
      </c>
      <c r="D5568" s="133" t="s">
        <v>5904</v>
      </c>
      <c r="E5568" s="133" t="s">
        <v>5912</v>
      </c>
      <c r="F5568" s="133" t="s">
        <v>5913</v>
      </c>
      <c r="G5568" s="133">
        <v>5</v>
      </c>
      <c r="H5568" s="133">
        <v>7</v>
      </c>
      <c r="I5568" s="20"/>
      <c r="J5568" s="20"/>
      <c r="K5568" s="20"/>
      <c r="L5568" s="20"/>
      <c r="M5568" s="20"/>
      <c r="N5568" s="20"/>
    </row>
    <row r="5569" spans="1:14" x14ac:dyDescent="0.35">
      <c r="A5569" s="214" t="s">
        <v>4515</v>
      </c>
      <c r="B5569" s="214">
        <v>136386</v>
      </c>
      <c r="C5569" s="133" t="s">
        <v>4524</v>
      </c>
      <c r="D5569" s="133" t="s">
        <v>5904</v>
      </c>
      <c r="E5569" s="133" t="s">
        <v>5907</v>
      </c>
      <c r="F5569" s="133" t="s">
        <v>5917</v>
      </c>
      <c r="G5569" s="133">
        <v>105</v>
      </c>
      <c r="H5569" s="133">
        <v>100</v>
      </c>
      <c r="I5569" s="20"/>
      <c r="J5569" s="20"/>
      <c r="K5569" s="20"/>
      <c r="L5569" s="20"/>
      <c r="M5569" s="20"/>
      <c r="N5569" s="20"/>
    </row>
    <row r="5570" spans="1:14" x14ac:dyDescent="0.35">
      <c r="A5570" s="214" t="s">
        <v>4515</v>
      </c>
      <c r="B5570" s="214">
        <v>139878</v>
      </c>
      <c r="C5570" s="133" t="s">
        <v>4525</v>
      </c>
      <c r="D5570" s="133" t="s">
        <v>5904</v>
      </c>
      <c r="E5570" s="133" t="s">
        <v>5907</v>
      </c>
      <c r="F5570" s="133" t="s">
        <v>5917</v>
      </c>
      <c r="G5570" s="133">
        <v>95</v>
      </c>
      <c r="H5570" s="133">
        <v>99</v>
      </c>
      <c r="I5570" s="20"/>
      <c r="J5570" s="20"/>
      <c r="K5570" s="20"/>
      <c r="L5570" s="20"/>
      <c r="M5570" s="20"/>
      <c r="N5570" s="20"/>
    </row>
    <row r="5571" spans="1:14" x14ac:dyDescent="0.35">
      <c r="A5571" s="214" t="s">
        <v>4515</v>
      </c>
      <c r="B5571" s="214">
        <v>142601</v>
      </c>
      <c r="C5571" s="133" t="s">
        <v>4526</v>
      </c>
      <c r="D5571" s="133" t="s">
        <v>5904</v>
      </c>
      <c r="E5571" s="133" t="s">
        <v>5907</v>
      </c>
      <c r="F5571" s="133" t="s">
        <v>5917</v>
      </c>
      <c r="G5571" s="133">
        <v>134</v>
      </c>
      <c r="H5571" s="133">
        <v>114</v>
      </c>
      <c r="I5571" s="20"/>
      <c r="J5571" s="20"/>
      <c r="K5571" s="20"/>
      <c r="L5571" s="20"/>
      <c r="M5571" s="20"/>
      <c r="N5571" s="20"/>
    </row>
    <row r="5572" spans="1:14" x14ac:dyDescent="0.35">
      <c r="A5572" s="214" t="s">
        <v>4515</v>
      </c>
      <c r="B5572" s="214">
        <v>144204</v>
      </c>
      <c r="C5572" s="133" t="s">
        <v>4527</v>
      </c>
      <c r="D5572" s="133" t="s">
        <v>5904</v>
      </c>
      <c r="E5572" s="133" t="s">
        <v>5907</v>
      </c>
      <c r="F5572" s="133" t="s">
        <v>5917</v>
      </c>
      <c r="G5572" s="133">
        <v>142</v>
      </c>
      <c r="H5572" s="133">
        <v>136</v>
      </c>
      <c r="I5572" s="20"/>
      <c r="J5572" s="20"/>
      <c r="K5572" s="20"/>
      <c r="L5572" s="20"/>
      <c r="M5572" s="20"/>
      <c r="N5572" s="20"/>
    </row>
    <row r="5573" spans="1:14" x14ac:dyDescent="0.35">
      <c r="A5573" s="214" t="s">
        <v>4528</v>
      </c>
      <c r="B5573" s="214">
        <v>116450</v>
      </c>
      <c r="C5573" s="133" t="s">
        <v>4529</v>
      </c>
      <c r="D5573" s="133" t="s">
        <v>5904</v>
      </c>
      <c r="E5573" s="133" t="s">
        <v>5907</v>
      </c>
      <c r="F5573" s="133" t="s">
        <v>5924</v>
      </c>
      <c r="G5573" s="133">
        <v>84</v>
      </c>
      <c r="H5573" s="133">
        <v>95</v>
      </c>
      <c r="I5573" s="20"/>
      <c r="J5573" s="20"/>
      <c r="K5573" s="20"/>
      <c r="L5573" s="20"/>
      <c r="M5573" s="20"/>
      <c r="N5573" s="20"/>
    </row>
    <row r="5574" spans="1:14" x14ac:dyDescent="0.35">
      <c r="A5574" s="214" t="s">
        <v>4528</v>
      </c>
      <c r="B5574" s="214">
        <v>116453</v>
      </c>
      <c r="C5574" s="133" t="s">
        <v>4530</v>
      </c>
      <c r="D5574" s="133" t="s">
        <v>5904</v>
      </c>
      <c r="E5574" s="133" t="s">
        <v>5907</v>
      </c>
      <c r="F5574" s="133" t="s">
        <v>5924</v>
      </c>
      <c r="G5574" s="133">
        <v>89</v>
      </c>
      <c r="H5574" s="133">
        <v>119</v>
      </c>
      <c r="I5574" s="20"/>
      <c r="J5574" s="20"/>
      <c r="K5574" s="20"/>
      <c r="L5574" s="20"/>
      <c r="M5574" s="20"/>
      <c r="N5574" s="20"/>
    </row>
    <row r="5575" spans="1:14" x14ac:dyDescent="0.35">
      <c r="A5575" s="214" t="s">
        <v>4528</v>
      </c>
      <c r="B5575" s="214">
        <v>116454</v>
      </c>
      <c r="C5575" s="133" t="s">
        <v>4531</v>
      </c>
      <c r="D5575" s="133" t="s">
        <v>5904</v>
      </c>
      <c r="E5575" s="133" t="s">
        <v>5907</v>
      </c>
      <c r="F5575" s="133" t="s">
        <v>5924</v>
      </c>
      <c r="G5575" s="133">
        <v>71</v>
      </c>
      <c r="H5575" s="133">
        <v>86</v>
      </c>
      <c r="I5575" s="20"/>
      <c r="J5575" s="20"/>
      <c r="K5575" s="20"/>
      <c r="L5575" s="20"/>
      <c r="M5575" s="20"/>
      <c r="N5575" s="20"/>
    </row>
    <row r="5576" spans="1:14" x14ac:dyDescent="0.35">
      <c r="A5576" s="214" t="s">
        <v>4528</v>
      </c>
      <c r="B5576" s="214">
        <v>116458</v>
      </c>
      <c r="C5576" s="133" t="s">
        <v>4532</v>
      </c>
      <c r="D5576" s="133" t="s">
        <v>5904</v>
      </c>
      <c r="E5576" s="133" t="s">
        <v>5907</v>
      </c>
      <c r="F5576" s="133" t="s">
        <v>5924</v>
      </c>
      <c r="G5576" s="133">
        <v>178</v>
      </c>
      <c r="H5576" s="133">
        <v>196</v>
      </c>
      <c r="I5576" s="20"/>
      <c r="J5576" s="20"/>
      <c r="K5576" s="20"/>
      <c r="L5576" s="20"/>
      <c r="M5576" s="20"/>
      <c r="N5576" s="20"/>
    </row>
    <row r="5577" spans="1:14" x14ac:dyDescent="0.35">
      <c r="A5577" s="214" t="s">
        <v>4528</v>
      </c>
      <c r="B5577" s="214">
        <v>116465</v>
      </c>
      <c r="C5577" s="133" t="s">
        <v>4533</v>
      </c>
      <c r="D5577" s="133" t="s">
        <v>5904</v>
      </c>
      <c r="E5577" s="133" t="s">
        <v>5907</v>
      </c>
      <c r="F5577" s="133" t="s">
        <v>5924</v>
      </c>
      <c r="G5577" s="133">
        <v>75</v>
      </c>
      <c r="H5577" s="133">
        <v>87</v>
      </c>
      <c r="I5577" s="20"/>
      <c r="J5577" s="20"/>
      <c r="K5577" s="20"/>
      <c r="L5577" s="20"/>
      <c r="M5577" s="20"/>
      <c r="N5577" s="20"/>
    </row>
    <row r="5578" spans="1:14" x14ac:dyDescent="0.35">
      <c r="A5578" s="214" t="s">
        <v>4528</v>
      </c>
      <c r="B5578" s="214">
        <v>116469</v>
      </c>
      <c r="C5578" s="133" t="s">
        <v>4534</v>
      </c>
      <c r="D5578" s="133" t="s">
        <v>5904</v>
      </c>
      <c r="E5578" s="133" t="s">
        <v>5907</v>
      </c>
      <c r="F5578" s="133" t="s">
        <v>5924</v>
      </c>
      <c r="G5578" s="133">
        <v>96</v>
      </c>
      <c r="H5578" s="133">
        <v>155</v>
      </c>
      <c r="I5578" s="20"/>
      <c r="J5578" s="20"/>
      <c r="K5578" s="20"/>
      <c r="L5578" s="20"/>
      <c r="M5578" s="20"/>
      <c r="N5578" s="20"/>
    </row>
    <row r="5579" spans="1:14" x14ac:dyDescent="0.35">
      <c r="A5579" s="214" t="s">
        <v>4528</v>
      </c>
      <c r="B5579" s="214">
        <v>116507</v>
      </c>
      <c r="C5579" s="133" t="s">
        <v>4535</v>
      </c>
      <c r="D5579" s="133" t="s">
        <v>5904</v>
      </c>
      <c r="E5579" s="133" t="s">
        <v>5907</v>
      </c>
      <c r="F5579" s="133" t="s">
        <v>5911</v>
      </c>
      <c r="G5579" s="133">
        <v>91</v>
      </c>
      <c r="H5579" s="133">
        <v>94</v>
      </c>
      <c r="I5579" s="20"/>
      <c r="J5579" s="20"/>
      <c r="K5579" s="20"/>
      <c r="L5579" s="20"/>
      <c r="M5579" s="20"/>
      <c r="N5579" s="20"/>
    </row>
    <row r="5580" spans="1:14" x14ac:dyDescent="0.35">
      <c r="A5580" s="214" t="s">
        <v>4528</v>
      </c>
      <c r="B5580" s="214">
        <v>116567</v>
      </c>
      <c r="C5580" s="133" t="s">
        <v>7292</v>
      </c>
      <c r="D5580" s="133" t="s">
        <v>5904</v>
      </c>
      <c r="E5580" s="133" t="s">
        <v>5902</v>
      </c>
      <c r="F5580" s="133" t="s">
        <v>5903</v>
      </c>
      <c r="G5580" s="133">
        <v>0</v>
      </c>
      <c r="H5580" s="133">
        <v>0</v>
      </c>
      <c r="I5580" s="20"/>
      <c r="J5580" s="20"/>
      <c r="K5580" s="20"/>
      <c r="L5580" s="20"/>
      <c r="M5580" s="20"/>
      <c r="N5580" s="20"/>
    </row>
    <row r="5581" spans="1:14" x14ac:dyDescent="0.35">
      <c r="A5581" s="214" t="s">
        <v>4528</v>
      </c>
      <c r="B5581" s="214">
        <v>116568</v>
      </c>
      <c r="C5581" s="133" t="s">
        <v>4536</v>
      </c>
      <c r="D5581" s="133" t="s">
        <v>5904</v>
      </c>
      <c r="E5581" s="133" t="s">
        <v>5902</v>
      </c>
      <c r="F5581" s="133" t="s">
        <v>5903</v>
      </c>
      <c r="G5581" s="133">
        <v>0</v>
      </c>
      <c r="H5581" s="133">
        <v>0</v>
      </c>
      <c r="I5581" s="20"/>
      <c r="J5581" s="20"/>
      <c r="K5581" s="20"/>
      <c r="L5581" s="20"/>
      <c r="M5581" s="20"/>
      <c r="N5581" s="20"/>
    </row>
    <row r="5582" spans="1:14" x14ac:dyDescent="0.35">
      <c r="A5582" s="214" t="s">
        <v>4528</v>
      </c>
      <c r="B5582" s="214">
        <v>116569</v>
      </c>
      <c r="C5582" s="133" t="s">
        <v>6735</v>
      </c>
      <c r="D5582" s="133" t="s">
        <v>5904</v>
      </c>
      <c r="E5582" s="133" t="s">
        <v>5902</v>
      </c>
      <c r="F5582" s="133" t="s">
        <v>5903</v>
      </c>
      <c r="G5582" s="133">
        <v>0</v>
      </c>
      <c r="H5582" s="133">
        <v>0</v>
      </c>
      <c r="I5582" s="20"/>
      <c r="J5582" s="20"/>
      <c r="K5582" s="20"/>
      <c r="L5582" s="20"/>
      <c r="M5582" s="20"/>
      <c r="N5582" s="20"/>
    </row>
    <row r="5583" spans="1:14" x14ac:dyDescent="0.35">
      <c r="A5583" s="214" t="s">
        <v>4528</v>
      </c>
      <c r="B5583" s="214">
        <v>116580</v>
      </c>
      <c r="C5583" s="133" t="s">
        <v>4537</v>
      </c>
      <c r="D5583" s="133" t="s">
        <v>5904</v>
      </c>
      <c r="E5583" s="133" t="s">
        <v>5902</v>
      </c>
      <c r="F5583" s="133" t="s">
        <v>5903</v>
      </c>
      <c r="G5583" s="133">
        <v>0</v>
      </c>
      <c r="H5583" s="133">
        <v>0</v>
      </c>
      <c r="I5583" s="20"/>
      <c r="J5583" s="20"/>
      <c r="K5583" s="20"/>
      <c r="L5583" s="20"/>
      <c r="M5583" s="20"/>
      <c r="N5583" s="20"/>
    </row>
    <row r="5584" spans="1:14" x14ac:dyDescent="0.35">
      <c r="A5584" s="214" t="s">
        <v>4528</v>
      </c>
      <c r="B5584" s="214">
        <v>116620</v>
      </c>
      <c r="C5584" s="133" t="s">
        <v>2122</v>
      </c>
      <c r="D5584" s="133" t="s">
        <v>5904</v>
      </c>
      <c r="E5584" s="133" t="s">
        <v>5912</v>
      </c>
      <c r="F5584" s="133" t="s">
        <v>5915</v>
      </c>
      <c r="G5584" s="133">
        <v>0</v>
      </c>
      <c r="H5584" s="133">
        <v>0</v>
      </c>
      <c r="I5584" s="20"/>
      <c r="J5584" s="20"/>
      <c r="K5584" s="20"/>
      <c r="L5584" s="20"/>
      <c r="M5584" s="20"/>
      <c r="N5584" s="20"/>
    </row>
    <row r="5585" spans="1:14" x14ac:dyDescent="0.35">
      <c r="A5585" s="214" t="s">
        <v>4528</v>
      </c>
      <c r="B5585" s="214">
        <v>116622</v>
      </c>
      <c r="C5585" s="133" t="s">
        <v>4538</v>
      </c>
      <c r="D5585" s="133" t="s">
        <v>5904</v>
      </c>
      <c r="E5585" s="133" t="s">
        <v>5912</v>
      </c>
      <c r="F5585" s="133" t="s">
        <v>5915</v>
      </c>
      <c r="G5585" s="133">
        <v>5</v>
      </c>
      <c r="H5585" s="133">
        <v>4</v>
      </c>
      <c r="I5585" s="20"/>
      <c r="J5585" s="20"/>
      <c r="K5585" s="20"/>
      <c r="L5585" s="20"/>
      <c r="M5585" s="20"/>
      <c r="N5585" s="20"/>
    </row>
    <row r="5586" spans="1:14" x14ac:dyDescent="0.35">
      <c r="A5586" s="214" t="s">
        <v>4528</v>
      </c>
      <c r="B5586" s="214">
        <v>116624</v>
      </c>
      <c r="C5586" s="133" t="s">
        <v>4539</v>
      </c>
      <c r="D5586" s="133" t="s">
        <v>5905</v>
      </c>
      <c r="E5586" s="133" t="s">
        <v>5912</v>
      </c>
      <c r="F5586" s="133" t="s">
        <v>5913</v>
      </c>
      <c r="G5586" s="133">
        <v>0</v>
      </c>
      <c r="H5586" s="133">
        <v>11</v>
      </c>
      <c r="I5586" s="20"/>
      <c r="J5586" s="20"/>
      <c r="K5586" s="20"/>
      <c r="L5586" s="20"/>
      <c r="M5586" s="20"/>
      <c r="N5586" s="20"/>
    </row>
    <row r="5587" spans="1:14" x14ac:dyDescent="0.35">
      <c r="A5587" s="214" t="s">
        <v>4528</v>
      </c>
      <c r="B5587" s="214">
        <v>116625</v>
      </c>
      <c r="C5587" s="133" t="s">
        <v>4540</v>
      </c>
      <c r="D5587" s="133" t="s">
        <v>5904</v>
      </c>
      <c r="E5587" s="133" t="s">
        <v>5912</v>
      </c>
      <c r="F5587" s="133" t="s">
        <v>5913</v>
      </c>
      <c r="G5587" s="133">
        <v>0</v>
      </c>
      <c r="H5587" s="133">
        <v>0</v>
      </c>
      <c r="I5587" s="20"/>
      <c r="J5587" s="20"/>
      <c r="K5587" s="20"/>
      <c r="L5587" s="20"/>
      <c r="M5587" s="20"/>
      <c r="N5587" s="20"/>
    </row>
    <row r="5588" spans="1:14" x14ac:dyDescent="0.35">
      <c r="A5588" s="214" t="s">
        <v>4528</v>
      </c>
      <c r="B5588" s="214">
        <v>131556</v>
      </c>
      <c r="C5588" s="133" t="s">
        <v>4541</v>
      </c>
      <c r="D5588" s="133" t="s">
        <v>5901</v>
      </c>
      <c r="E5588" s="133" t="s">
        <v>5902</v>
      </c>
      <c r="F5588" s="133" t="s">
        <v>5914</v>
      </c>
      <c r="G5588" s="133">
        <v>0</v>
      </c>
      <c r="H5588" s="133">
        <v>0</v>
      </c>
      <c r="I5588" s="20"/>
      <c r="J5588" s="20"/>
      <c r="K5588" s="20"/>
      <c r="L5588" s="20"/>
      <c r="M5588" s="20"/>
      <c r="N5588" s="20"/>
    </row>
    <row r="5589" spans="1:14" x14ac:dyDescent="0.35">
      <c r="A5589" s="214" t="s">
        <v>4528</v>
      </c>
      <c r="B5589" s="214">
        <v>133675</v>
      </c>
      <c r="C5589" s="133" t="s">
        <v>4542</v>
      </c>
      <c r="D5589" s="133" t="s">
        <v>5904</v>
      </c>
      <c r="E5589" s="133" t="s">
        <v>5906</v>
      </c>
      <c r="F5589" s="133" t="s">
        <v>5906</v>
      </c>
      <c r="G5589" s="133">
        <v>0</v>
      </c>
      <c r="H5589" s="133">
        <v>0</v>
      </c>
      <c r="I5589" s="20"/>
      <c r="J5589" s="20"/>
      <c r="K5589" s="20"/>
      <c r="L5589" s="20"/>
      <c r="M5589" s="20"/>
      <c r="N5589" s="20"/>
    </row>
    <row r="5590" spans="1:14" x14ac:dyDescent="0.35">
      <c r="A5590" s="214" t="s">
        <v>4528</v>
      </c>
      <c r="B5590" s="214">
        <v>135628</v>
      </c>
      <c r="C5590" s="133" t="s">
        <v>4543</v>
      </c>
      <c r="D5590" s="133" t="s">
        <v>5904</v>
      </c>
      <c r="E5590" s="133" t="s">
        <v>5907</v>
      </c>
      <c r="F5590" s="133" t="s">
        <v>5908</v>
      </c>
      <c r="G5590" s="133">
        <v>69</v>
      </c>
      <c r="H5590" s="133">
        <v>91</v>
      </c>
      <c r="I5590" s="20"/>
      <c r="J5590" s="20"/>
      <c r="K5590" s="20"/>
      <c r="L5590" s="20"/>
      <c r="M5590" s="20"/>
      <c r="N5590" s="20"/>
    </row>
    <row r="5591" spans="1:14" x14ac:dyDescent="0.35">
      <c r="A5591" s="214" t="s">
        <v>4528</v>
      </c>
      <c r="B5591" s="214">
        <v>135629</v>
      </c>
      <c r="C5591" s="133" t="s">
        <v>4544</v>
      </c>
      <c r="D5591" s="133" t="s">
        <v>5904</v>
      </c>
      <c r="E5591" s="133" t="s">
        <v>5907</v>
      </c>
      <c r="F5591" s="133" t="s">
        <v>5908</v>
      </c>
      <c r="G5591" s="133">
        <v>86</v>
      </c>
      <c r="H5591" s="133">
        <v>97</v>
      </c>
      <c r="I5591" s="20"/>
      <c r="J5591" s="20"/>
      <c r="K5591" s="20"/>
      <c r="L5591" s="20"/>
      <c r="M5591" s="20"/>
      <c r="N5591" s="20"/>
    </row>
    <row r="5592" spans="1:14" x14ac:dyDescent="0.35">
      <c r="A5592" s="214" t="s">
        <v>4528</v>
      </c>
      <c r="B5592" s="214">
        <v>136210</v>
      </c>
      <c r="C5592" s="133" t="s">
        <v>4545</v>
      </c>
      <c r="D5592" s="133" t="s">
        <v>5904</v>
      </c>
      <c r="E5592" s="133" t="s">
        <v>5902</v>
      </c>
      <c r="F5592" s="133" t="s">
        <v>5903</v>
      </c>
      <c r="G5592" s="133">
        <v>0</v>
      </c>
      <c r="H5592" s="133">
        <v>0</v>
      </c>
      <c r="I5592" s="20"/>
      <c r="J5592" s="20"/>
      <c r="K5592" s="20"/>
      <c r="L5592" s="20"/>
      <c r="M5592" s="20"/>
      <c r="N5592" s="20"/>
    </row>
    <row r="5593" spans="1:14" x14ac:dyDescent="0.35">
      <c r="A5593" s="214" t="s">
        <v>4528</v>
      </c>
      <c r="B5593" s="214">
        <v>137037</v>
      </c>
      <c r="C5593" s="133" t="s">
        <v>4546</v>
      </c>
      <c r="D5593" s="133" t="s">
        <v>5904</v>
      </c>
      <c r="E5593" s="133" t="s">
        <v>5907</v>
      </c>
      <c r="F5593" s="133" t="s">
        <v>5917</v>
      </c>
      <c r="G5593" s="133">
        <v>115</v>
      </c>
      <c r="H5593" s="133">
        <v>94</v>
      </c>
      <c r="I5593" s="20"/>
      <c r="J5593" s="20"/>
      <c r="K5593" s="20"/>
      <c r="L5593" s="20"/>
      <c r="M5593" s="20"/>
      <c r="N5593" s="20"/>
    </row>
    <row r="5594" spans="1:14" x14ac:dyDescent="0.35">
      <c r="A5594" s="214" t="s">
        <v>4528</v>
      </c>
      <c r="B5594" s="214">
        <v>138476</v>
      </c>
      <c r="C5594" s="133" t="s">
        <v>4547</v>
      </c>
      <c r="D5594" s="133" t="s">
        <v>5901</v>
      </c>
      <c r="E5594" s="133" t="s">
        <v>5907</v>
      </c>
      <c r="F5594" s="133" t="s">
        <v>5917</v>
      </c>
      <c r="G5594" s="133">
        <v>210</v>
      </c>
      <c r="H5594" s="133">
        <v>0</v>
      </c>
      <c r="I5594" s="20"/>
      <c r="J5594" s="20"/>
      <c r="K5594" s="20"/>
      <c r="L5594" s="20"/>
      <c r="M5594" s="20"/>
      <c r="N5594" s="20"/>
    </row>
    <row r="5595" spans="1:14" x14ac:dyDescent="0.35">
      <c r="A5595" s="214" t="s">
        <v>4528</v>
      </c>
      <c r="B5595" s="214">
        <v>139265</v>
      </c>
      <c r="C5595" s="133" t="s">
        <v>4548</v>
      </c>
      <c r="D5595" s="133" t="s">
        <v>5904</v>
      </c>
      <c r="E5595" s="133" t="s">
        <v>5912</v>
      </c>
      <c r="F5595" s="133" t="s">
        <v>5925</v>
      </c>
      <c r="G5595" s="133">
        <v>0</v>
      </c>
      <c r="H5595" s="133">
        <v>5</v>
      </c>
      <c r="I5595" s="20"/>
      <c r="J5595" s="20"/>
      <c r="K5595" s="20"/>
      <c r="L5595" s="20"/>
      <c r="M5595" s="20"/>
      <c r="N5595" s="20"/>
    </row>
    <row r="5596" spans="1:14" x14ac:dyDescent="0.35">
      <c r="A5596" s="214" t="s">
        <v>4528</v>
      </c>
      <c r="B5596" s="214">
        <v>140649</v>
      </c>
      <c r="C5596" s="133" t="s">
        <v>6294</v>
      </c>
      <c r="D5596" s="133" t="s">
        <v>5904</v>
      </c>
      <c r="E5596" s="133" t="s">
        <v>5906</v>
      </c>
      <c r="F5596" s="133" t="s">
        <v>5921</v>
      </c>
      <c r="G5596" s="133">
        <v>0</v>
      </c>
      <c r="H5596" s="133">
        <v>0</v>
      </c>
      <c r="I5596" s="20"/>
      <c r="J5596" s="20"/>
      <c r="K5596" s="20"/>
      <c r="L5596" s="20"/>
      <c r="M5596" s="20"/>
      <c r="N5596" s="20"/>
    </row>
    <row r="5597" spans="1:14" x14ac:dyDescent="0.35">
      <c r="A5597" s="214" t="s">
        <v>4528</v>
      </c>
      <c r="B5597" s="214">
        <v>144205</v>
      </c>
      <c r="C5597" s="133" t="s">
        <v>4549</v>
      </c>
      <c r="D5597" s="133" t="s">
        <v>5904</v>
      </c>
      <c r="E5597" s="133" t="s">
        <v>5912</v>
      </c>
      <c r="F5597" s="133" t="s">
        <v>5920</v>
      </c>
      <c r="G5597" s="133">
        <v>9</v>
      </c>
      <c r="H5597" s="133">
        <v>34</v>
      </c>
      <c r="I5597" s="20"/>
      <c r="J5597" s="20"/>
      <c r="K5597" s="20"/>
      <c r="L5597" s="20"/>
      <c r="M5597" s="20"/>
      <c r="N5597" s="20"/>
    </row>
    <row r="5598" spans="1:14" x14ac:dyDescent="0.35">
      <c r="A5598" s="214" t="s">
        <v>4528</v>
      </c>
      <c r="B5598" s="214">
        <v>144855</v>
      </c>
      <c r="C5598" s="133" t="s">
        <v>6734</v>
      </c>
      <c r="D5598" s="133" t="s">
        <v>5904</v>
      </c>
      <c r="E5598" s="133" t="s">
        <v>5902</v>
      </c>
      <c r="F5598" s="133" t="s">
        <v>5903</v>
      </c>
      <c r="G5598" s="133">
        <v>0</v>
      </c>
      <c r="H5598" s="133">
        <v>0</v>
      </c>
      <c r="I5598" s="20"/>
      <c r="J5598" s="20"/>
      <c r="K5598" s="20"/>
      <c r="L5598" s="20"/>
      <c r="M5598" s="20"/>
      <c r="N5598" s="20"/>
    </row>
    <row r="5599" spans="1:14" x14ac:dyDescent="0.35">
      <c r="A5599" s="214" t="s">
        <v>4528</v>
      </c>
      <c r="B5599" s="214">
        <v>145228</v>
      </c>
      <c r="C5599" s="133" t="s">
        <v>4550</v>
      </c>
      <c r="D5599" s="133" t="s">
        <v>5904</v>
      </c>
      <c r="E5599" s="133" t="s">
        <v>5907</v>
      </c>
      <c r="F5599" s="133" t="s">
        <v>5919</v>
      </c>
      <c r="G5599" s="133">
        <v>0</v>
      </c>
      <c r="H5599" s="133">
        <v>0</v>
      </c>
      <c r="I5599" s="20"/>
      <c r="J5599" s="20"/>
      <c r="K5599" s="20"/>
      <c r="L5599" s="20"/>
      <c r="M5599" s="20"/>
      <c r="N5599" s="20"/>
    </row>
    <row r="5600" spans="1:14" x14ac:dyDescent="0.35">
      <c r="A5600" s="214" t="s">
        <v>4528</v>
      </c>
      <c r="B5600" s="214">
        <v>146284</v>
      </c>
      <c r="C5600" s="133" t="s">
        <v>6295</v>
      </c>
      <c r="D5600" s="133" t="s">
        <v>5904</v>
      </c>
      <c r="E5600" s="133" t="s">
        <v>5907</v>
      </c>
      <c r="F5600" s="133" t="s">
        <v>5908</v>
      </c>
      <c r="G5600" s="133">
        <v>97</v>
      </c>
      <c r="H5600" s="133">
        <v>110</v>
      </c>
      <c r="I5600" s="20"/>
      <c r="J5600" s="20"/>
      <c r="K5600" s="20"/>
      <c r="L5600" s="20"/>
      <c r="M5600" s="20"/>
      <c r="N5600" s="20"/>
    </row>
    <row r="5601" spans="1:14" x14ac:dyDescent="0.35">
      <c r="A5601" s="214" t="s">
        <v>4551</v>
      </c>
      <c r="B5601" s="214">
        <v>115401</v>
      </c>
      <c r="C5601" s="133" t="s">
        <v>4552</v>
      </c>
      <c r="D5601" s="133" t="s">
        <v>5904</v>
      </c>
      <c r="E5601" s="133" t="s">
        <v>5902</v>
      </c>
      <c r="F5601" s="133" t="s">
        <v>5903</v>
      </c>
      <c r="G5601" s="133">
        <v>0</v>
      </c>
      <c r="H5601" s="133">
        <v>0</v>
      </c>
      <c r="I5601" s="20"/>
      <c r="J5601" s="20"/>
      <c r="K5601" s="20"/>
      <c r="L5601" s="20"/>
      <c r="M5601" s="20"/>
      <c r="N5601" s="20"/>
    </row>
    <row r="5602" spans="1:14" x14ac:dyDescent="0.35">
      <c r="A5602" s="214" t="s">
        <v>4551</v>
      </c>
      <c r="B5602" s="214">
        <v>115402</v>
      </c>
      <c r="C5602" s="133" t="s">
        <v>4553</v>
      </c>
      <c r="D5602" s="133" t="s">
        <v>5904</v>
      </c>
      <c r="E5602" s="133" t="s">
        <v>5902</v>
      </c>
      <c r="F5602" s="133" t="s">
        <v>5903</v>
      </c>
      <c r="G5602" s="133">
        <v>0</v>
      </c>
      <c r="H5602" s="133">
        <v>0</v>
      </c>
      <c r="I5602" s="20"/>
      <c r="J5602" s="20"/>
      <c r="K5602" s="20"/>
      <c r="L5602" s="20"/>
      <c r="M5602" s="20"/>
      <c r="N5602" s="20"/>
    </row>
    <row r="5603" spans="1:14" x14ac:dyDescent="0.35">
      <c r="A5603" s="214" t="s">
        <v>4551</v>
      </c>
      <c r="B5603" s="214">
        <v>115403</v>
      </c>
      <c r="C5603" s="133" t="s">
        <v>4554</v>
      </c>
      <c r="D5603" s="133" t="s">
        <v>5904</v>
      </c>
      <c r="E5603" s="133" t="s">
        <v>5902</v>
      </c>
      <c r="F5603" s="133" t="s">
        <v>5903</v>
      </c>
      <c r="G5603" s="133">
        <v>0</v>
      </c>
      <c r="H5603" s="133">
        <v>0</v>
      </c>
      <c r="I5603" s="20"/>
      <c r="J5603" s="20"/>
      <c r="K5603" s="20"/>
      <c r="L5603" s="20"/>
      <c r="M5603" s="20"/>
      <c r="N5603" s="20"/>
    </row>
    <row r="5604" spans="1:14" x14ac:dyDescent="0.35">
      <c r="A5604" s="214" t="s">
        <v>4551</v>
      </c>
      <c r="B5604" s="214">
        <v>115408</v>
      </c>
      <c r="C5604" s="133" t="s">
        <v>4555</v>
      </c>
      <c r="D5604" s="133" t="s">
        <v>5904</v>
      </c>
      <c r="E5604" s="133" t="s">
        <v>5902</v>
      </c>
      <c r="F5604" s="133" t="s">
        <v>5903</v>
      </c>
      <c r="G5604" s="133">
        <v>0</v>
      </c>
      <c r="H5604" s="133">
        <v>0</v>
      </c>
      <c r="I5604" s="20"/>
      <c r="J5604" s="20"/>
      <c r="K5604" s="20"/>
      <c r="L5604" s="20"/>
      <c r="M5604" s="20"/>
      <c r="N5604" s="20"/>
    </row>
    <row r="5605" spans="1:14" x14ac:dyDescent="0.35">
      <c r="A5605" s="214" t="s">
        <v>4551</v>
      </c>
      <c r="B5605" s="214">
        <v>134940</v>
      </c>
      <c r="C5605" s="133" t="s">
        <v>4556</v>
      </c>
      <c r="D5605" s="133" t="s">
        <v>5905</v>
      </c>
      <c r="E5605" s="133" t="s">
        <v>5902</v>
      </c>
      <c r="F5605" s="133" t="s">
        <v>5914</v>
      </c>
      <c r="G5605" s="133">
        <v>0</v>
      </c>
      <c r="H5605" s="133">
        <v>0</v>
      </c>
      <c r="I5605" s="20"/>
      <c r="J5605" s="20"/>
      <c r="K5605" s="20"/>
      <c r="L5605" s="20"/>
      <c r="M5605" s="20"/>
      <c r="N5605" s="20"/>
    </row>
    <row r="5606" spans="1:14" x14ac:dyDescent="0.35">
      <c r="A5606" s="214" t="s">
        <v>4551</v>
      </c>
      <c r="B5606" s="214">
        <v>136272</v>
      </c>
      <c r="C5606" s="133" t="s">
        <v>4557</v>
      </c>
      <c r="D5606" s="133" t="s">
        <v>5905</v>
      </c>
      <c r="E5606" s="133" t="s">
        <v>5907</v>
      </c>
      <c r="F5606" s="133" t="s">
        <v>5917</v>
      </c>
      <c r="G5606" s="133">
        <v>0</v>
      </c>
      <c r="H5606" s="133">
        <v>185</v>
      </c>
      <c r="I5606" s="20"/>
      <c r="J5606" s="20"/>
      <c r="K5606" s="20"/>
      <c r="L5606" s="20"/>
      <c r="M5606" s="20"/>
      <c r="N5606" s="20"/>
    </row>
    <row r="5607" spans="1:14" x14ac:dyDescent="0.35">
      <c r="A5607" s="214" t="s">
        <v>4551</v>
      </c>
      <c r="B5607" s="214">
        <v>136443</v>
      </c>
      <c r="C5607" s="133" t="s">
        <v>4558</v>
      </c>
      <c r="D5607" s="133" t="s">
        <v>5905</v>
      </c>
      <c r="E5607" s="133" t="s">
        <v>5907</v>
      </c>
      <c r="F5607" s="133" t="s">
        <v>5917</v>
      </c>
      <c r="G5607" s="133">
        <v>0</v>
      </c>
      <c r="H5607" s="133">
        <v>180</v>
      </c>
      <c r="I5607" s="20"/>
      <c r="J5607" s="20"/>
      <c r="K5607" s="20"/>
      <c r="L5607" s="20"/>
      <c r="M5607" s="20"/>
      <c r="N5607" s="20"/>
    </row>
    <row r="5608" spans="1:14" x14ac:dyDescent="0.35">
      <c r="A5608" s="214" t="s">
        <v>4551</v>
      </c>
      <c r="B5608" s="214">
        <v>136444</v>
      </c>
      <c r="C5608" s="133" t="s">
        <v>4559</v>
      </c>
      <c r="D5608" s="133" t="s">
        <v>5901</v>
      </c>
      <c r="E5608" s="133" t="s">
        <v>5907</v>
      </c>
      <c r="F5608" s="133" t="s">
        <v>5917</v>
      </c>
      <c r="G5608" s="133">
        <v>180</v>
      </c>
      <c r="H5608" s="133">
        <v>0</v>
      </c>
      <c r="I5608" s="20"/>
      <c r="J5608" s="20"/>
      <c r="K5608" s="20"/>
      <c r="L5608" s="20"/>
      <c r="M5608" s="20"/>
      <c r="N5608" s="20"/>
    </row>
    <row r="5609" spans="1:14" x14ac:dyDescent="0.35">
      <c r="A5609" s="214" t="s">
        <v>4551</v>
      </c>
      <c r="B5609" s="214">
        <v>136490</v>
      </c>
      <c r="C5609" s="133" t="s">
        <v>4560</v>
      </c>
      <c r="D5609" s="133" t="s">
        <v>5901</v>
      </c>
      <c r="E5609" s="133" t="s">
        <v>5907</v>
      </c>
      <c r="F5609" s="133" t="s">
        <v>5917</v>
      </c>
      <c r="G5609" s="133">
        <v>184</v>
      </c>
      <c r="H5609" s="133">
        <v>0</v>
      </c>
      <c r="I5609" s="20"/>
      <c r="J5609" s="20"/>
      <c r="K5609" s="20"/>
      <c r="L5609" s="20"/>
      <c r="M5609" s="20"/>
      <c r="N5609" s="20"/>
    </row>
    <row r="5610" spans="1:14" x14ac:dyDescent="0.35">
      <c r="A5610" s="214" t="s">
        <v>4551</v>
      </c>
      <c r="B5610" s="214">
        <v>137284</v>
      </c>
      <c r="C5610" s="133" t="s">
        <v>4561</v>
      </c>
      <c r="D5610" s="133" t="s">
        <v>5904</v>
      </c>
      <c r="E5610" s="133" t="s">
        <v>5907</v>
      </c>
      <c r="F5610" s="133" t="s">
        <v>5917</v>
      </c>
      <c r="G5610" s="133">
        <v>105</v>
      </c>
      <c r="H5610" s="133">
        <v>127</v>
      </c>
      <c r="I5610" s="20"/>
      <c r="J5610" s="20"/>
      <c r="K5610" s="20"/>
      <c r="L5610" s="20"/>
      <c r="M5610" s="20"/>
      <c r="N5610" s="20"/>
    </row>
    <row r="5611" spans="1:14" x14ac:dyDescent="0.35">
      <c r="A5611" s="214" t="s">
        <v>4551</v>
      </c>
      <c r="B5611" s="214">
        <v>137310</v>
      </c>
      <c r="C5611" s="133" t="s">
        <v>4562</v>
      </c>
      <c r="D5611" s="133" t="s">
        <v>5905</v>
      </c>
      <c r="E5611" s="133" t="s">
        <v>5907</v>
      </c>
      <c r="F5611" s="133" t="s">
        <v>5917</v>
      </c>
      <c r="G5611" s="133">
        <v>0</v>
      </c>
      <c r="H5611" s="133">
        <v>181</v>
      </c>
      <c r="I5611" s="20"/>
      <c r="J5611" s="20"/>
      <c r="K5611" s="20"/>
      <c r="L5611" s="20"/>
      <c r="M5611" s="20"/>
      <c r="N5611" s="20"/>
    </row>
    <row r="5612" spans="1:14" x14ac:dyDescent="0.35">
      <c r="A5612" s="214" t="s">
        <v>4551</v>
      </c>
      <c r="B5612" s="214">
        <v>137312</v>
      </c>
      <c r="C5612" s="133" t="s">
        <v>4563</v>
      </c>
      <c r="D5612" s="133" t="s">
        <v>5901</v>
      </c>
      <c r="E5612" s="133" t="s">
        <v>5907</v>
      </c>
      <c r="F5612" s="133" t="s">
        <v>5917</v>
      </c>
      <c r="G5612" s="133">
        <v>175</v>
      </c>
      <c r="H5612" s="133">
        <v>0</v>
      </c>
      <c r="I5612" s="20"/>
      <c r="J5612" s="20"/>
      <c r="K5612" s="20"/>
      <c r="L5612" s="20"/>
      <c r="M5612" s="20"/>
      <c r="N5612" s="20"/>
    </row>
    <row r="5613" spans="1:14" x14ac:dyDescent="0.35">
      <c r="A5613" s="214" t="s">
        <v>4551</v>
      </c>
      <c r="B5613" s="214">
        <v>137562</v>
      </c>
      <c r="C5613" s="133" t="s">
        <v>4564</v>
      </c>
      <c r="D5613" s="133" t="s">
        <v>5904</v>
      </c>
      <c r="E5613" s="133" t="s">
        <v>5902</v>
      </c>
      <c r="F5613" s="133" t="s">
        <v>5914</v>
      </c>
      <c r="G5613" s="133">
        <v>0</v>
      </c>
      <c r="H5613" s="133">
        <v>0</v>
      </c>
      <c r="I5613" s="20"/>
      <c r="J5613" s="20"/>
      <c r="K5613" s="20"/>
      <c r="L5613" s="20"/>
      <c r="M5613" s="20"/>
      <c r="N5613" s="20"/>
    </row>
    <row r="5614" spans="1:14" x14ac:dyDescent="0.35">
      <c r="A5614" s="214" t="s">
        <v>4551</v>
      </c>
      <c r="B5614" s="214">
        <v>137733</v>
      </c>
      <c r="C5614" s="133" t="s">
        <v>4565</v>
      </c>
      <c r="D5614" s="133" t="s">
        <v>5904</v>
      </c>
      <c r="E5614" s="133" t="s">
        <v>5907</v>
      </c>
      <c r="F5614" s="133" t="s">
        <v>5917</v>
      </c>
      <c r="G5614" s="133">
        <v>147</v>
      </c>
      <c r="H5614" s="133">
        <v>160</v>
      </c>
      <c r="I5614" s="20"/>
      <c r="J5614" s="20"/>
      <c r="K5614" s="20"/>
      <c r="L5614" s="20"/>
      <c r="M5614" s="20"/>
      <c r="N5614" s="20"/>
    </row>
    <row r="5615" spans="1:14" x14ac:dyDescent="0.35">
      <c r="A5615" s="214" t="s">
        <v>4551</v>
      </c>
      <c r="B5615" s="214">
        <v>138044</v>
      </c>
      <c r="C5615" s="133" t="s">
        <v>4566</v>
      </c>
      <c r="D5615" s="133" t="s">
        <v>5904</v>
      </c>
      <c r="E5615" s="133" t="s">
        <v>5912</v>
      </c>
      <c r="F5615" s="133" t="s">
        <v>5920</v>
      </c>
      <c r="G5615" s="133">
        <v>2</v>
      </c>
      <c r="H5615" s="133">
        <v>15</v>
      </c>
      <c r="I5615" s="20"/>
      <c r="J5615" s="20"/>
      <c r="K5615" s="20"/>
      <c r="L5615" s="20"/>
      <c r="M5615" s="20"/>
      <c r="N5615" s="20"/>
    </row>
    <row r="5616" spans="1:14" x14ac:dyDescent="0.35">
      <c r="A5616" s="214" t="s">
        <v>4551</v>
      </c>
      <c r="B5616" s="214">
        <v>138174</v>
      </c>
      <c r="C5616" s="133" t="s">
        <v>4567</v>
      </c>
      <c r="D5616" s="133" t="s">
        <v>5904</v>
      </c>
      <c r="E5616" s="133" t="s">
        <v>5907</v>
      </c>
      <c r="F5616" s="133" t="s">
        <v>5917</v>
      </c>
      <c r="G5616" s="133">
        <v>161</v>
      </c>
      <c r="H5616" s="133">
        <v>137</v>
      </c>
      <c r="I5616" s="20"/>
      <c r="J5616" s="20"/>
      <c r="K5616" s="20"/>
      <c r="L5616" s="20"/>
      <c r="M5616" s="20"/>
      <c r="N5616" s="20"/>
    </row>
    <row r="5617" spans="1:14" x14ac:dyDescent="0.35">
      <c r="A5617" s="214" t="s">
        <v>4551</v>
      </c>
      <c r="B5617" s="214">
        <v>139903</v>
      </c>
      <c r="C5617" s="133" t="s">
        <v>4568</v>
      </c>
      <c r="D5617" s="133" t="s">
        <v>5904</v>
      </c>
      <c r="E5617" s="133" t="s">
        <v>5906</v>
      </c>
      <c r="F5617" s="133" t="s">
        <v>5909</v>
      </c>
      <c r="G5617" s="133">
        <v>0</v>
      </c>
      <c r="H5617" s="133">
        <v>0</v>
      </c>
      <c r="I5617" s="20"/>
      <c r="J5617" s="20"/>
      <c r="K5617" s="20"/>
      <c r="L5617" s="20"/>
      <c r="M5617" s="20"/>
      <c r="N5617" s="20"/>
    </row>
    <row r="5618" spans="1:14" x14ac:dyDescent="0.35">
      <c r="A5618" s="214" t="s">
        <v>4551</v>
      </c>
      <c r="B5618" s="214">
        <v>141741</v>
      </c>
      <c r="C5618" s="133" t="s">
        <v>4569</v>
      </c>
      <c r="D5618" s="133" t="s">
        <v>5904</v>
      </c>
      <c r="E5618" s="133" t="s">
        <v>5907</v>
      </c>
      <c r="F5618" s="133" t="s">
        <v>5908</v>
      </c>
      <c r="G5618" s="133">
        <v>106</v>
      </c>
      <c r="H5618" s="133">
        <v>117</v>
      </c>
      <c r="I5618" s="20"/>
      <c r="J5618" s="20"/>
      <c r="K5618" s="20"/>
      <c r="L5618" s="20"/>
      <c r="M5618" s="20"/>
      <c r="N5618" s="20"/>
    </row>
    <row r="5619" spans="1:14" x14ac:dyDescent="0.35">
      <c r="A5619" s="214" t="s">
        <v>4551</v>
      </c>
      <c r="B5619" s="214">
        <v>142938</v>
      </c>
      <c r="C5619" s="133" t="s">
        <v>4571</v>
      </c>
      <c r="D5619" s="133" t="s">
        <v>5904</v>
      </c>
      <c r="E5619" s="133" t="s">
        <v>5906</v>
      </c>
      <c r="F5619" s="133" t="s">
        <v>5928</v>
      </c>
      <c r="G5619" s="133">
        <v>0</v>
      </c>
      <c r="H5619" s="133">
        <v>0</v>
      </c>
      <c r="I5619" s="20"/>
      <c r="J5619" s="20"/>
      <c r="K5619" s="20"/>
      <c r="L5619" s="20"/>
      <c r="M5619" s="20"/>
      <c r="N5619" s="20"/>
    </row>
    <row r="5620" spans="1:14" x14ac:dyDescent="0.35">
      <c r="A5620" s="214" t="s">
        <v>4551</v>
      </c>
      <c r="B5620" s="214">
        <v>142940</v>
      </c>
      <c r="C5620" s="133" t="s">
        <v>4572</v>
      </c>
      <c r="D5620" s="133" t="s">
        <v>5904</v>
      </c>
      <c r="E5620" s="133" t="s">
        <v>5912</v>
      </c>
      <c r="F5620" s="133" t="s">
        <v>5927</v>
      </c>
      <c r="G5620" s="133">
        <v>2</v>
      </c>
      <c r="H5620" s="133">
        <v>10</v>
      </c>
      <c r="I5620" s="20"/>
      <c r="J5620" s="20"/>
      <c r="K5620" s="20"/>
      <c r="L5620" s="20"/>
      <c r="M5620" s="20"/>
      <c r="N5620" s="20"/>
    </row>
    <row r="5621" spans="1:14" x14ac:dyDescent="0.35">
      <c r="A5621" s="214" t="s">
        <v>4551</v>
      </c>
      <c r="B5621" s="214">
        <v>143144</v>
      </c>
      <c r="C5621" s="133" t="s">
        <v>6296</v>
      </c>
      <c r="D5621" s="133" t="s">
        <v>5904</v>
      </c>
      <c r="E5621" s="133" t="s">
        <v>5907</v>
      </c>
      <c r="F5621" s="133" t="s">
        <v>5908</v>
      </c>
      <c r="G5621" s="133">
        <v>89</v>
      </c>
      <c r="H5621" s="133">
        <v>79</v>
      </c>
      <c r="I5621" s="20"/>
      <c r="J5621" s="20"/>
      <c r="K5621" s="20"/>
      <c r="L5621" s="20"/>
      <c r="M5621" s="20"/>
      <c r="N5621" s="20"/>
    </row>
    <row r="5622" spans="1:14" x14ac:dyDescent="0.35">
      <c r="A5622" s="214" t="s">
        <v>4551</v>
      </c>
      <c r="B5622" s="214">
        <v>144691</v>
      </c>
      <c r="C5622" s="133" t="s">
        <v>475</v>
      </c>
      <c r="D5622" s="133" t="s">
        <v>5904</v>
      </c>
      <c r="E5622" s="133" t="s">
        <v>5912</v>
      </c>
      <c r="F5622" s="133" t="s">
        <v>5920</v>
      </c>
      <c r="G5622" s="133">
        <v>7</v>
      </c>
      <c r="H5622" s="133">
        <v>10</v>
      </c>
      <c r="I5622" s="20"/>
      <c r="J5622" s="20"/>
      <c r="K5622" s="20"/>
      <c r="L5622" s="20"/>
      <c r="M5622" s="20"/>
      <c r="N5622" s="20"/>
    </row>
    <row r="5623" spans="1:14" x14ac:dyDescent="0.35">
      <c r="A5623" s="214" t="s">
        <v>4551</v>
      </c>
      <c r="B5623" s="214">
        <v>144692</v>
      </c>
      <c r="C5623" s="133" t="s">
        <v>4573</v>
      </c>
      <c r="D5623" s="133" t="s">
        <v>5904</v>
      </c>
      <c r="E5623" s="133" t="s">
        <v>5912</v>
      </c>
      <c r="F5623" s="133" t="s">
        <v>5920</v>
      </c>
      <c r="G5623" s="133">
        <v>9</v>
      </c>
      <c r="H5623" s="133">
        <v>10</v>
      </c>
      <c r="I5623" s="20"/>
      <c r="J5623" s="20"/>
      <c r="K5623" s="20"/>
      <c r="L5623" s="20"/>
      <c r="M5623" s="20"/>
      <c r="N5623" s="20"/>
    </row>
    <row r="5624" spans="1:14" x14ac:dyDescent="0.35">
      <c r="A5624" s="214" t="s">
        <v>4551</v>
      </c>
      <c r="B5624" s="214">
        <v>144693</v>
      </c>
      <c r="C5624" s="133" t="s">
        <v>4574</v>
      </c>
      <c r="D5624" s="133" t="s">
        <v>5904</v>
      </c>
      <c r="E5624" s="133" t="s">
        <v>5912</v>
      </c>
      <c r="F5624" s="133" t="s">
        <v>5920</v>
      </c>
      <c r="G5624" s="133">
        <v>0</v>
      </c>
      <c r="H5624" s="133">
        <v>0</v>
      </c>
      <c r="I5624" s="20"/>
      <c r="J5624" s="20"/>
      <c r="K5624" s="20"/>
      <c r="L5624" s="20"/>
      <c r="M5624" s="20"/>
      <c r="N5624" s="20"/>
    </row>
    <row r="5625" spans="1:14" x14ac:dyDescent="0.35">
      <c r="A5625" s="214" t="s">
        <v>4551</v>
      </c>
      <c r="B5625" s="214">
        <v>147185</v>
      </c>
      <c r="C5625" s="133" t="s">
        <v>4570</v>
      </c>
      <c r="D5625" s="133" t="s">
        <v>5904</v>
      </c>
      <c r="E5625" s="133" t="s">
        <v>5907</v>
      </c>
      <c r="F5625" s="133" t="s">
        <v>5908</v>
      </c>
      <c r="G5625" s="133">
        <v>58</v>
      </c>
      <c r="H5625" s="133">
        <v>71</v>
      </c>
      <c r="I5625" s="20"/>
      <c r="J5625" s="20"/>
      <c r="K5625" s="20"/>
      <c r="L5625" s="20"/>
      <c r="M5625" s="20"/>
      <c r="N5625" s="20"/>
    </row>
    <row r="5626" spans="1:14" x14ac:dyDescent="0.35">
      <c r="A5626" s="214" t="s">
        <v>4575</v>
      </c>
      <c r="B5626" s="214">
        <v>100849</v>
      </c>
      <c r="C5626" s="133" t="s">
        <v>4576</v>
      </c>
      <c r="D5626" s="133" t="s">
        <v>5901</v>
      </c>
      <c r="E5626" s="133" t="s">
        <v>5907</v>
      </c>
      <c r="F5626" s="133" t="s">
        <v>5911</v>
      </c>
      <c r="G5626" s="133">
        <v>126</v>
      </c>
      <c r="H5626" s="133">
        <v>0</v>
      </c>
      <c r="I5626" s="20"/>
      <c r="J5626" s="20"/>
      <c r="K5626" s="20"/>
      <c r="L5626" s="20"/>
      <c r="M5626" s="20"/>
      <c r="N5626" s="20"/>
    </row>
    <row r="5627" spans="1:14" x14ac:dyDescent="0.35">
      <c r="A5627" s="214" t="s">
        <v>4575</v>
      </c>
      <c r="B5627" s="214">
        <v>100857</v>
      </c>
      <c r="C5627" s="133" t="s">
        <v>4577</v>
      </c>
      <c r="D5627" s="133" t="s">
        <v>5905</v>
      </c>
      <c r="E5627" s="133" t="s">
        <v>5907</v>
      </c>
      <c r="F5627" s="133" t="s">
        <v>5911</v>
      </c>
      <c r="G5627" s="133">
        <v>0</v>
      </c>
      <c r="H5627" s="133">
        <v>162</v>
      </c>
      <c r="I5627" s="20"/>
      <c r="J5627" s="20"/>
      <c r="K5627" s="20"/>
      <c r="L5627" s="20"/>
      <c r="M5627" s="20"/>
      <c r="N5627" s="20"/>
    </row>
    <row r="5628" spans="1:14" x14ac:dyDescent="0.35">
      <c r="A5628" s="214" t="s">
        <v>4575</v>
      </c>
      <c r="B5628" s="214">
        <v>100859</v>
      </c>
      <c r="C5628" s="133" t="s">
        <v>4578</v>
      </c>
      <c r="D5628" s="133" t="s">
        <v>5901</v>
      </c>
      <c r="E5628" s="133" t="s">
        <v>5907</v>
      </c>
      <c r="F5628" s="133" t="s">
        <v>5911</v>
      </c>
      <c r="G5628" s="133">
        <v>96</v>
      </c>
      <c r="H5628" s="133">
        <v>0</v>
      </c>
      <c r="I5628" s="20"/>
      <c r="J5628" s="20"/>
      <c r="K5628" s="20"/>
      <c r="L5628" s="20"/>
      <c r="M5628" s="20"/>
      <c r="N5628" s="20"/>
    </row>
    <row r="5629" spans="1:14" x14ac:dyDescent="0.35">
      <c r="A5629" s="214" t="s">
        <v>4575</v>
      </c>
      <c r="B5629" s="214">
        <v>100861</v>
      </c>
      <c r="C5629" s="133" t="s">
        <v>4579</v>
      </c>
      <c r="D5629" s="133" t="s">
        <v>5904</v>
      </c>
      <c r="E5629" s="133" t="s">
        <v>5902</v>
      </c>
      <c r="F5629" s="133" t="s">
        <v>5903</v>
      </c>
      <c r="G5629" s="133">
        <v>0</v>
      </c>
      <c r="H5629" s="133">
        <v>0</v>
      </c>
      <c r="I5629" s="20"/>
      <c r="J5629" s="20"/>
      <c r="K5629" s="20"/>
      <c r="L5629" s="20"/>
      <c r="M5629" s="20"/>
      <c r="N5629" s="20"/>
    </row>
    <row r="5630" spans="1:14" x14ac:dyDescent="0.35">
      <c r="A5630" s="214" t="s">
        <v>4575</v>
      </c>
      <c r="B5630" s="214">
        <v>100862</v>
      </c>
      <c r="C5630" s="133" t="s">
        <v>6736</v>
      </c>
      <c r="D5630" s="133" t="s">
        <v>5905</v>
      </c>
      <c r="E5630" s="133" t="s">
        <v>5902</v>
      </c>
      <c r="F5630" s="133" t="s">
        <v>5903</v>
      </c>
      <c r="G5630" s="133">
        <v>0</v>
      </c>
      <c r="H5630" s="133">
        <v>0</v>
      </c>
      <c r="I5630" s="20"/>
      <c r="J5630" s="20"/>
      <c r="K5630" s="20"/>
      <c r="L5630" s="20"/>
      <c r="M5630" s="20"/>
      <c r="N5630" s="20"/>
    </row>
    <row r="5631" spans="1:14" x14ac:dyDescent="0.35">
      <c r="A5631" s="214" t="s">
        <v>4575</v>
      </c>
      <c r="B5631" s="214">
        <v>100863</v>
      </c>
      <c r="C5631" s="133" t="s">
        <v>4580</v>
      </c>
      <c r="D5631" s="133" t="s">
        <v>5901</v>
      </c>
      <c r="E5631" s="133" t="s">
        <v>5902</v>
      </c>
      <c r="F5631" s="133" t="s">
        <v>5903</v>
      </c>
      <c r="G5631" s="133">
        <v>0</v>
      </c>
      <c r="H5631" s="133">
        <v>0</v>
      </c>
      <c r="I5631" s="20"/>
      <c r="J5631" s="20"/>
      <c r="K5631" s="20"/>
      <c r="L5631" s="20"/>
      <c r="M5631" s="20"/>
      <c r="N5631" s="20"/>
    </row>
    <row r="5632" spans="1:14" x14ac:dyDescent="0.35">
      <c r="A5632" s="214" t="s">
        <v>4575</v>
      </c>
      <c r="B5632" s="214">
        <v>100864</v>
      </c>
      <c r="C5632" s="133" t="s">
        <v>4581</v>
      </c>
      <c r="D5632" s="133" t="s">
        <v>5904</v>
      </c>
      <c r="E5632" s="133" t="s">
        <v>5902</v>
      </c>
      <c r="F5632" s="133" t="s">
        <v>5903</v>
      </c>
      <c r="G5632" s="133">
        <v>0</v>
      </c>
      <c r="H5632" s="133">
        <v>0</v>
      </c>
      <c r="I5632" s="20"/>
      <c r="J5632" s="20"/>
      <c r="K5632" s="20"/>
      <c r="L5632" s="20"/>
      <c r="M5632" s="20"/>
      <c r="N5632" s="20"/>
    </row>
    <row r="5633" spans="1:14" x14ac:dyDescent="0.35">
      <c r="A5633" s="214" t="s">
        <v>4575</v>
      </c>
      <c r="B5633" s="214">
        <v>100866</v>
      </c>
      <c r="C5633" s="133" t="s">
        <v>4582</v>
      </c>
      <c r="D5633" s="133" t="s">
        <v>5904</v>
      </c>
      <c r="E5633" s="133" t="s">
        <v>5902</v>
      </c>
      <c r="F5633" s="133" t="s">
        <v>5903</v>
      </c>
      <c r="G5633" s="133">
        <v>0</v>
      </c>
      <c r="H5633" s="133">
        <v>0</v>
      </c>
      <c r="I5633" s="20"/>
      <c r="J5633" s="20"/>
      <c r="K5633" s="20"/>
      <c r="L5633" s="20"/>
      <c r="M5633" s="20"/>
      <c r="N5633" s="20"/>
    </row>
    <row r="5634" spans="1:14" x14ac:dyDescent="0.35">
      <c r="A5634" s="214" t="s">
        <v>4575</v>
      </c>
      <c r="B5634" s="214">
        <v>100872</v>
      </c>
      <c r="C5634" s="133" t="s">
        <v>4583</v>
      </c>
      <c r="D5634" s="133" t="s">
        <v>5904</v>
      </c>
      <c r="E5634" s="133" t="s">
        <v>5912</v>
      </c>
      <c r="F5634" s="133" t="s">
        <v>5915</v>
      </c>
      <c r="G5634" s="133">
        <v>7</v>
      </c>
      <c r="H5634" s="133">
        <v>9</v>
      </c>
      <c r="I5634" s="20"/>
      <c r="J5634" s="20"/>
      <c r="K5634" s="20"/>
      <c r="L5634" s="20"/>
      <c r="M5634" s="20"/>
      <c r="N5634" s="20"/>
    </row>
    <row r="5635" spans="1:14" x14ac:dyDescent="0.35">
      <c r="A5635" s="214" t="s">
        <v>4575</v>
      </c>
      <c r="B5635" s="214">
        <v>100875</v>
      </c>
      <c r="C5635" s="133" t="s">
        <v>4584</v>
      </c>
      <c r="D5635" s="133" t="s">
        <v>5904</v>
      </c>
      <c r="E5635" s="133" t="s">
        <v>5912</v>
      </c>
      <c r="F5635" s="133" t="s">
        <v>5915</v>
      </c>
      <c r="G5635" s="133">
        <v>0</v>
      </c>
      <c r="H5635" s="133">
        <v>0</v>
      </c>
      <c r="I5635" s="20"/>
      <c r="J5635" s="20"/>
      <c r="K5635" s="20"/>
      <c r="L5635" s="20"/>
      <c r="M5635" s="20"/>
      <c r="N5635" s="20"/>
    </row>
    <row r="5636" spans="1:14" x14ac:dyDescent="0.35">
      <c r="A5636" s="214" t="s">
        <v>4575</v>
      </c>
      <c r="B5636" s="214">
        <v>100876</v>
      </c>
      <c r="C5636" s="133" t="s">
        <v>4585</v>
      </c>
      <c r="D5636" s="133" t="s">
        <v>5904</v>
      </c>
      <c r="E5636" s="133" t="s">
        <v>5912</v>
      </c>
      <c r="F5636" s="133" t="s">
        <v>5915</v>
      </c>
      <c r="G5636" s="133">
        <v>0</v>
      </c>
      <c r="H5636" s="133">
        <v>0</v>
      </c>
      <c r="I5636" s="20"/>
      <c r="J5636" s="20"/>
      <c r="K5636" s="20"/>
      <c r="L5636" s="20"/>
      <c r="M5636" s="20"/>
      <c r="N5636" s="20"/>
    </row>
    <row r="5637" spans="1:14" x14ac:dyDescent="0.35">
      <c r="A5637" s="214" t="s">
        <v>4575</v>
      </c>
      <c r="B5637" s="214">
        <v>100878</v>
      </c>
      <c r="C5637" s="133" t="s">
        <v>4586</v>
      </c>
      <c r="D5637" s="133" t="s">
        <v>5904</v>
      </c>
      <c r="E5637" s="133" t="s">
        <v>5912</v>
      </c>
      <c r="F5637" s="133" t="s">
        <v>5915</v>
      </c>
      <c r="G5637" s="133">
        <v>0</v>
      </c>
      <c r="H5637" s="133">
        <v>0</v>
      </c>
      <c r="I5637" s="20"/>
      <c r="J5637" s="20"/>
      <c r="K5637" s="20"/>
      <c r="L5637" s="20"/>
      <c r="M5637" s="20"/>
      <c r="N5637" s="20"/>
    </row>
    <row r="5638" spans="1:14" x14ac:dyDescent="0.35">
      <c r="A5638" s="214" t="s">
        <v>4575</v>
      </c>
      <c r="B5638" s="214">
        <v>100879</v>
      </c>
      <c r="C5638" s="133" t="s">
        <v>4587</v>
      </c>
      <c r="D5638" s="133" t="s">
        <v>5904</v>
      </c>
      <c r="E5638" s="133" t="s">
        <v>5912</v>
      </c>
      <c r="F5638" s="133" t="s">
        <v>5915</v>
      </c>
      <c r="G5638" s="133">
        <v>0</v>
      </c>
      <c r="H5638" s="133">
        <v>0</v>
      </c>
      <c r="I5638" s="20"/>
      <c r="J5638" s="20"/>
      <c r="K5638" s="20"/>
      <c r="L5638" s="20"/>
      <c r="M5638" s="20"/>
      <c r="N5638" s="20"/>
    </row>
    <row r="5639" spans="1:14" x14ac:dyDescent="0.35">
      <c r="A5639" s="214" t="s">
        <v>4575</v>
      </c>
      <c r="B5639" s="214">
        <v>100880</v>
      </c>
      <c r="C5639" s="133" t="s">
        <v>4588</v>
      </c>
      <c r="D5639" s="133" t="s">
        <v>5904</v>
      </c>
      <c r="E5639" s="133" t="s">
        <v>5912</v>
      </c>
      <c r="F5639" s="133" t="s">
        <v>5915</v>
      </c>
      <c r="G5639" s="133">
        <v>3</v>
      </c>
      <c r="H5639" s="133">
        <v>15</v>
      </c>
      <c r="I5639" s="20"/>
      <c r="J5639" s="20"/>
      <c r="K5639" s="20"/>
      <c r="L5639" s="20"/>
      <c r="M5639" s="20"/>
      <c r="N5639" s="20"/>
    </row>
    <row r="5640" spans="1:14" x14ac:dyDescent="0.35">
      <c r="A5640" s="214" t="s">
        <v>4575</v>
      </c>
      <c r="B5640" s="214">
        <v>100881</v>
      </c>
      <c r="C5640" s="133" t="s">
        <v>4589</v>
      </c>
      <c r="D5640" s="133" t="s">
        <v>5904</v>
      </c>
      <c r="E5640" s="133" t="s">
        <v>5912</v>
      </c>
      <c r="F5640" s="133" t="s">
        <v>5915</v>
      </c>
      <c r="G5640" s="133">
        <v>0</v>
      </c>
      <c r="H5640" s="133">
        <v>0</v>
      </c>
      <c r="I5640" s="20"/>
      <c r="J5640" s="20"/>
      <c r="K5640" s="20"/>
      <c r="L5640" s="20"/>
      <c r="M5640" s="20"/>
      <c r="N5640" s="20"/>
    </row>
    <row r="5641" spans="1:14" x14ac:dyDescent="0.35">
      <c r="A5641" s="214" t="s">
        <v>4575</v>
      </c>
      <c r="B5641" s="214">
        <v>131237</v>
      </c>
      <c r="C5641" s="133" t="s">
        <v>4590</v>
      </c>
      <c r="D5641" s="133" t="s">
        <v>5904</v>
      </c>
      <c r="E5641" s="133" t="s">
        <v>5902</v>
      </c>
      <c r="F5641" s="133" t="s">
        <v>5914</v>
      </c>
      <c r="G5641" s="133">
        <v>0</v>
      </c>
      <c r="H5641" s="133">
        <v>0</v>
      </c>
      <c r="I5641" s="20"/>
      <c r="J5641" s="20"/>
      <c r="K5641" s="20"/>
      <c r="L5641" s="20"/>
      <c r="M5641" s="20"/>
      <c r="N5641" s="20"/>
    </row>
    <row r="5642" spans="1:14" x14ac:dyDescent="0.35">
      <c r="A5642" s="214" t="s">
        <v>4575</v>
      </c>
      <c r="B5642" s="214">
        <v>131747</v>
      </c>
      <c r="C5642" s="133" t="s">
        <v>4591</v>
      </c>
      <c r="D5642" s="133" t="s">
        <v>5901</v>
      </c>
      <c r="E5642" s="133" t="s">
        <v>5907</v>
      </c>
      <c r="F5642" s="133" t="s">
        <v>5908</v>
      </c>
      <c r="G5642" s="133">
        <v>166</v>
      </c>
      <c r="H5642" s="133">
        <v>0</v>
      </c>
      <c r="I5642" s="20"/>
      <c r="J5642" s="20"/>
      <c r="K5642" s="20"/>
      <c r="L5642" s="20"/>
      <c r="M5642" s="20"/>
      <c r="N5642" s="20"/>
    </row>
    <row r="5643" spans="1:14" x14ac:dyDescent="0.35">
      <c r="A5643" s="214" t="s">
        <v>4575</v>
      </c>
      <c r="B5643" s="214">
        <v>132711</v>
      </c>
      <c r="C5643" s="133" t="s">
        <v>4592</v>
      </c>
      <c r="D5643" s="133" t="s">
        <v>5901</v>
      </c>
      <c r="E5643" s="133" t="s">
        <v>5907</v>
      </c>
      <c r="F5643" s="133" t="s">
        <v>5908</v>
      </c>
      <c r="G5643" s="133">
        <v>158</v>
      </c>
      <c r="H5643" s="133">
        <v>0</v>
      </c>
      <c r="I5643" s="20"/>
      <c r="J5643" s="20"/>
      <c r="K5643" s="20"/>
      <c r="L5643" s="20"/>
      <c r="M5643" s="20"/>
      <c r="N5643" s="20"/>
    </row>
    <row r="5644" spans="1:14" x14ac:dyDescent="0.35">
      <c r="A5644" s="214" t="s">
        <v>4575</v>
      </c>
      <c r="B5644" s="214">
        <v>134142</v>
      </c>
      <c r="C5644" s="133" t="s">
        <v>4593</v>
      </c>
      <c r="D5644" s="133" t="s">
        <v>5904</v>
      </c>
      <c r="E5644" s="133" t="s">
        <v>5902</v>
      </c>
      <c r="F5644" s="133" t="s">
        <v>5903</v>
      </c>
      <c r="G5644" s="133">
        <v>0</v>
      </c>
      <c r="H5644" s="133">
        <v>0</v>
      </c>
      <c r="I5644" s="20"/>
      <c r="J5644" s="20"/>
      <c r="K5644" s="20"/>
      <c r="L5644" s="20"/>
      <c r="M5644" s="20"/>
      <c r="N5644" s="20"/>
    </row>
    <row r="5645" spans="1:14" x14ac:dyDescent="0.35">
      <c r="A5645" s="214" t="s">
        <v>4575</v>
      </c>
      <c r="B5645" s="214">
        <v>134222</v>
      </c>
      <c r="C5645" s="133" t="s">
        <v>4594</v>
      </c>
      <c r="D5645" s="133" t="s">
        <v>5904</v>
      </c>
      <c r="E5645" s="133" t="s">
        <v>5907</v>
      </c>
      <c r="F5645" s="133" t="s">
        <v>5908</v>
      </c>
      <c r="G5645" s="133">
        <v>103</v>
      </c>
      <c r="H5645" s="133">
        <v>138</v>
      </c>
      <c r="I5645" s="20"/>
      <c r="J5645" s="20"/>
      <c r="K5645" s="20"/>
      <c r="L5645" s="20"/>
      <c r="M5645" s="20"/>
      <c r="N5645" s="20"/>
    </row>
    <row r="5646" spans="1:14" x14ac:dyDescent="0.35">
      <c r="A5646" s="214" t="s">
        <v>4575</v>
      </c>
      <c r="B5646" s="214">
        <v>134225</v>
      </c>
      <c r="C5646" s="133" t="s">
        <v>4595</v>
      </c>
      <c r="D5646" s="133" t="s">
        <v>5904</v>
      </c>
      <c r="E5646" s="133" t="s">
        <v>5907</v>
      </c>
      <c r="F5646" s="133" t="s">
        <v>5908</v>
      </c>
      <c r="G5646" s="133">
        <v>40</v>
      </c>
      <c r="H5646" s="133">
        <v>62</v>
      </c>
      <c r="I5646" s="20"/>
      <c r="J5646" s="20"/>
      <c r="K5646" s="20"/>
      <c r="L5646" s="20"/>
      <c r="M5646" s="20"/>
      <c r="N5646" s="20"/>
    </row>
    <row r="5647" spans="1:14" x14ac:dyDescent="0.35">
      <c r="A5647" s="214" t="s">
        <v>4575</v>
      </c>
      <c r="B5647" s="214">
        <v>134573</v>
      </c>
      <c r="C5647" s="133" t="s">
        <v>7293</v>
      </c>
      <c r="D5647" s="133" t="s">
        <v>5904</v>
      </c>
      <c r="E5647" s="133" t="s">
        <v>5902</v>
      </c>
      <c r="F5647" s="133" t="s">
        <v>5903</v>
      </c>
      <c r="G5647" s="133">
        <v>0</v>
      </c>
      <c r="H5647" s="133">
        <v>0</v>
      </c>
      <c r="I5647" s="20"/>
      <c r="J5647" s="20"/>
      <c r="K5647" s="20"/>
      <c r="L5647" s="20"/>
      <c r="M5647" s="20"/>
      <c r="N5647" s="20"/>
    </row>
    <row r="5648" spans="1:14" x14ac:dyDescent="0.35">
      <c r="A5648" s="214" t="s">
        <v>4575</v>
      </c>
      <c r="B5648" s="214">
        <v>135260</v>
      </c>
      <c r="C5648" s="133" t="s">
        <v>4596</v>
      </c>
      <c r="D5648" s="133" t="s">
        <v>5904</v>
      </c>
      <c r="E5648" s="133" t="s">
        <v>5906</v>
      </c>
      <c r="F5648" s="133" t="s">
        <v>5906</v>
      </c>
      <c r="G5648" s="133">
        <v>0</v>
      </c>
      <c r="H5648" s="133">
        <v>0</v>
      </c>
      <c r="I5648" s="20"/>
      <c r="J5648" s="20"/>
      <c r="K5648" s="20"/>
      <c r="L5648" s="20"/>
      <c r="M5648" s="20"/>
      <c r="N5648" s="20"/>
    </row>
    <row r="5649" spans="1:14" x14ac:dyDescent="0.35">
      <c r="A5649" s="214" t="s">
        <v>4575</v>
      </c>
      <c r="B5649" s="214">
        <v>135315</v>
      </c>
      <c r="C5649" s="133" t="s">
        <v>4597</v>
      </c>
      <c r="D5649" s="133" t="s">
        <v>5904</v>
      </c>
      <c r="E5649" s="133" t="s">
        <v>5907</v>
      </c>
      <c r="F5649" s="133" t="s">
        <v>5908</v>
      </c>
      <c r="G5649" s="133">
        <v>70</v>
      </c>
      <c r="H5649" s="133">
        <v>103</v>
      </c>
      <c r="I5649" s="20"/>
      <c r="J5649" s="20"/>
      <c r="K5649" s="20"/>
      <c r="L5649" s="20"/>
      <c r="M5649" s="20"/>
      <c r="N5649" s="20"/>
    </row>
    <row r="5650" spans="1:14" x14ac:dyDescent="0.35">
      <c r="A5650" s="214" t="s">
        <v>4575</v>
      </c>
      <c r="B5650" s="214">
        <v>135409</v>
      </c>
      <c r="C5650" s="133" t="s">
        <v>4599</v>
      </c>
      <c r="D5650" s="133" t="s">
        <v>5904</v>
      </c>
      <c r="E5650" s="133" t="s">
        <v>5902</v>
      </c>
      <c r="F5650" s="133" t="s">
        <v>5903</v>
      </c>
      <c r="G5650" s="133">
        <v>0</v>
      </c>
      <c r="H5650" s="133">
        <v>0</v>
      </c>
      <c r="I5650" s="20"/>
      <c r="J5650" s="20"/>
      <c r="K5650" s="20"/>
      <c r="L5650" s="20"/>
      <c r="M5650" s="20"/>
      <c r="N5650" s="20"/>
    </row>
    <row r="5651" spans="1:14" x14ac:dyDescent="0.35">
      <c r="A5651" s="214" t="s">
        <v>4575</v>
      </c>
      <c r="B5651" s="214">
        <v>135584</v>
      </c>
      <c r="C5651" s="133" t="s">
        <v>4600</v>
      </c>
      <c r="D5651" s="133" t="s">
        <v>5904</v>
      </c>
      <c r="E5651" s="133" t="s">
        <v>5907</v>
      </c>
      <c r="F5651" s="133" t="s">
        <v>5908</v>
      </c>
      <c r="G5651" s="133">
        <v>73</v>
      </c>
      <c r="H5651" s="133">
        <v>89</v>
      </c>
      <c r="I5651" s="20"/>
      <c r="J5651" s="20"/>
      <c r="K5651" s="20"/>
      <c r="L5651" s="20"/>
      <c r="M5651" s="20"/>
      <c r="N5651" s="20"/>
    </row>
    <row r="5652" spans="1:14" x14ac:dyDescent="0.35">
      <c r="A5652" s="214" t="s">
        <v>4575</v>
      </c>
      <c r="B5652" s="214">
        <v>135816</v>
      </c>
      <c r="C5652" s="133" t="s">
        <v>4601</v>
      </c>
      <c r="D5652" s="133" t="s">
        <v>5905</v>
      </c>
      <c r="E5652" s="133" t="s">
        <v>5907</v>
      </c>
      <c r="F5652" s="133" t="s">
        <v>5908</v>
      </c>
      <c r="G5652" s="133">
        <v>0</v>
      </c>
      <c r="H5652" s="133">
        <v>151</v>
      </c>
      <c r="I5652" s="20"/>
      <c r="J5652" s="20"/>
      <c r="K5652" s="20"/>
      <c r="L5652" s="20"/>
      <c r="M5652" s="20"/>
      <c r="N5652" s="20"/>
    </row>
    <row r="5653" spans="1:14" x14ac:dyDescent="0.35">
      <c r="A5653" s="214" t="s">
        <v>4575</v>
      </c>
      <c r="B5653" s="214">
        <v>136298</v>
      </c>
      <c r="C5653" s="133" t="s">
        <v>6297</v>
      </c>
      <c r="D5653" s="133" t="s">
        <v>5904</v>
      </c>
      <c r="E5653" s="133" t="s">
        <v>5907</v>
      </c>
      <c r="F5653" s="133" t="s">
        <v>5917</v>
      </c>
      <c r="G5653" s="133">
        <v>87</v>
      </c>
      <c r="H5653" s="133">
        <v>104</v>
      </c>
      <c r="I5653" s="20"/>
      <c r="J5653" s="20"/>
      <c r="K5653" s="20"/>
      <c r="L5653" s="20"/>
      <c r="M5653" s="20"/>
      <c r="N5653" s="20"/>
    </row>
    <row r="5654" spans="1:14" x14ac:dyDescent="0.35">
      <c r="A5654" s="214" t="s">
        <v>4575</v>
      </c>
      <c r="B5654" s="214">
        <v>136309</v>
      </c>
      <c r="C5654" s="133" t="s">
        <v>4602</v>
      </c>
      <c r="D5654" s="133" t="s">
        <v>5904</v>
      </c>
      <c r="E5654" s="133" t="s">
        <v>5907</v>
      </c>
      <c r="F5654" s="133" t="s">
        <v>5917</v>
      </c>
      <c r="G5654" s="133">
        <v>212</v>
      </c>
      <c r="H5654" s="133">
        <v>219</v>
      </c>
      <c r="I5654" s="20"/>
      <c r="J5654" s="20"/>
      <c r="K5654" s="20"/>
      <c r="L5654" s="20"/>
      <c r="M5654" s="20"/>
      <c r="N5654" s="20"/>
    </row>
    <row r="5655" spans="1:14" x14ac:dyDescent="0.35">
      <c r="A5655" s="214" t="s">
        <v>4575</v>
      </c>
      <c r="B5655" s="214">
        <v>138960</v>
      </c>
      <c r="C5655" s="133" t="s">
        <v>4603</v>
      </c>
      <c r="D5655" s="133" t="s">
        <v>5904</v>
      </c>
      <c r="E5655" s="133" t="s">
        <v>5907</v>
      </c>
      <c r="F5655" s="133" t="s">
        <v>5917</v>
      </c>
      <c r="G5655" s="133">
        <v>72</v>
      </c>
      <c r="H5655" s="133">
        <v>57</v>
      </c>
      <c r="I5655" s="20"/>
      <c r="J5655" s="20"/>
      <c r="K5655" s="20"/>
      <c r="L5655" s="20"/>
      <c r="M5655" s="20"/>
      <c r="N5655" s="20"/>
    </row>
    <row r="5656" spans="1:14" x14ac:dyDescent="0.35">
      <c r="A5656" s="214" t="s">
        <v>4575</v>
      </c>
      <c r="B5656" s="214">
        <v>138961</v>
      </c>
      <c r="C5656" s="133" t="s">
        <v>4604</v>
      </c>
      <c r="D5656" s="133" t="s">
        <v>5904</v>
      </c>
      <c r="E5656" s="133" t="s">
        <v>5907</v>
      </c>
      <c r="F5656" s="133" t="s">
        <v>5917</v>
      </c>
      <c r="G5656" s="133">
        <v>73</v>
      </c>
      <c r="H5656" s="133">
        <v>77</v>
      </c>
      <c r="I5656" s="20"/>
      <c r="J5656" s="20"/>
      <c r="K5656" s="20"/>
      <c r="L5656" s="20"/>
      <c r="M5656" s="20"/>
      <c r="N5656" s="20"/>
    </row>
    <row r="5657" spans="1:14" x14ac:dyDescent="0.35">
      <c r="A5657" s="214" t="s">
        <v>4575</v>
      </c>
      <c r="B5657" s="214">
        <v>139587</v>
      </c>
      <c r="C5657" s="133" t="s">
        <v>4605</v>
      </c>
      <c r="D5657" s="133" t="s">
        <v>5904</v>
      </c>
      <c r="E5657" s="133" t="s">
        <v>5907</v>
      </c>
      <c r="F5657" s="133" t="s">
        <v>5916</v>
      </c>
      <c r="G5657" s="133">
        <v>29</v>
      </c>
      <c r="H5657" s="133">
        <v>38</v>
      </c>
      <c r="I5657" s="20"/>
      <c r="J5657" s="20"/>
      <c r="K5657" s="20"/>
      <c r="L5657" s="20"/>
      <c r="M5657" s="20"/>
      <c r="N5657" s="20"/>
    </row>
    <row r="5658" spans="1:14" x14ac:dyDescent="0.35">
      <c r="A5658" s="214" t="s">
        <v>4575</v>
      </c>
      <c r="B5658" s="214">
        <v>139718</v>
      </c>
      <c r="C5658" s="133" t="s">
        <v>4606</v>
      </c>
      <c r="D5658" s="133" t="s">
        <v>5904</v>
      </c>
      <c r="E5658" s="133" t="s">
        <v>5907</v>
      </c>
      <c r="F5658" s="133" t="s">
        <v>5908</v>
      </c>
      <c r="G5658" s="133">
        <v>55</v>
      </c>
      <c r="H5658" s="133">
        <v>63</v>
      </c>
      <c r="I5658" s="20"/>
      <c r="J5658" s="20"/>
      <c r="K5658" s="20"/>
      <c r="L5658" s="20"/>
      <c r="M5658" s="20"/>
      <c r="N5658" s="20"/>
    </row>
    <row r="5659" spans="1:14" x14ac:dyDescent="0.35">
      <c r="A5659" s="214" t="s">
        <v>4575</v>
      </c>
      <c r="B5659" s="214">
        <v>140138</v>
      </c>
      <c r="C5659" s="133" t="s">
        <v>4607</v>
      </c>
      <c r="D5659" s="133" t="s">
        <v>5905</v>
      </c>
      <c r="E5659" s="133" t="s">
        <v>5912</v>
      </c>
      <c r="F5659" s="133" t="s">
        <v>5920</v>
      </c>
      <c r="G5659" s="133">
        <v>0</v>
      </c>
      <c r="H5659" s="133">
        <v>10</v>
      </c>
      <c r="I5659" s="20"/>
      <c r="J5659" s="20"/>
      <c r="K5659" s="20"/>
      <c r="L5659" s="20"/>
      <c r="M5659" s="20"/>
      <c r="N5659" s="20"/>
    </row>
    <row r="5660" spans="1:14" x14ac:dyDescent="0.35">
      <c r="A5660" s="214" t="s">
        <v>4575</v>
      </c>
      <c r="B5660" s="214">
        <v>140221</v>
      </c>
      <c r="C5660" s="133" t="s">
        <v>4608</v>
      </c>
      <c r="D5660" s="133" t="s">
        <v>5904</v>
      </c>
      <c r="E5660" s="133" t="s">
        <v>5907</v>
      </c>
      <c r="F5660" s="133" t="s">
        <v>5908</v>
      </c>
      <c r="G5660" s="133">
        <v>25</v>
      </c>
      <c r="H5660" s="133">
        <v>81</v>
      </c>
      <c r="I5660" s="20"/>
      <c r="J5660" s="20"/>
      <c r="K5660" s="20"/>
      <c r="L5660" s="20"/>
      <c r="M5660" s="20"/>
      <c r="N5660" s="20"/>
    </row>
    <row r="5661" spans="1:14" x14ac:dyDescent="0.35">
      <c r="A5661" s="214" t="s">
        <v>4575</v>
      </c>
      <c r="B5661" s="214">
        <v>141031</v>
      </c>
      <c r="C5661" s="133" t="s">
        <v>7294</v>
      </c>
      <c r="D5661" s="133" t="s">
        <v>5904</v>
      </c>
      <c r="E5661" s="133" t="s">
        <v>5902</v>
      </c>
      <c r="F5661" s="133" t="s">
        <v>5914</v>
      </c>
      <c r="G5661" s="133">
        <v>0</v>
      </c>
      <c r="H5661" s="133">
        <v>0</v>
      </c>
      <c r="I5661" s="20"/>
      <c r="J5661" s="20"/>
      <c r="K5661" s="20"/>
      <c r="L5661" s="20"/>
      <c r="M5661" s="20"/>
      <c r="N5661" s="20"/>
    </row>
    <row r="5662" spans="1:14" x14ac:dyDescent="0.35">
      <c r="A5662" s="214" t="s">
        <v>4575</v>
      </c>
      <c r="B5662" s="214">
        <v>141701</v>
      </c>
      <c r="C5662" s="133" t="s">
        <v>7295</v>
      </c>
      <c r="D5662" s="133" t="s">
        <v>5901</v>
      </c>
      <c r="E5662" s="133" t="s">
        <v>5902</v>
      </c>
      <c r="F5662" s="133" t="s">
        <v>5914</v>
      </c>
      <c r="G5662" s="133">
        <v>0</v>
      </c>
      <c r="H5662" s="133">
        <v>0</v>
      </c>
      <c r="I5662" s="20"/>
      <c r="J5662" s="20"/>
      <c r="K5662" s="20"/>
      <c r="L5662" s="20"/>
      <c r="M5662" s="20"/>
      <c r="N5662" s="20"/>
    </row>
    <row r="5663" spans="1:14" x14ac:dyDescent="0.35">
      <c r="A5663" s="214" t="s">
        <v>4575</v>
      </c>
      <c r="B5663" s="214">
        <v>142178</v>
      </c>
      <c r="C5663" s="133" t="s">
        <v>4609</v>
      </c>
      <c r="D5663" s="133" t="s">
        <v>5904</v>
      </c>
      <c r="E5663" s="133" t="s">
        <v>5907</v>
      </c>
      <c r="F5663" s="133" t="s">
        <v>5916</v>
      </c>
      <c r="G5663" s="133">
        <v>70</v>
      </c>
      <c r="H5663" s="133">
        <v>112</v>
      </c>
      <c r="I5663" s="20"/>
      <c r="J5663" s="20"/>
      <c r="K5663" s="20"/>
      <c r="L5663" s="20"/>
      <c r="M5663" s="20"/>
      <c r="N5663" s="20"/>
    </row>
    <row r="5664" spans="1:14" x14ac:dyDescent="0.35">
      <c r="A5664" s="214" t="s">
        <v>4575</v>
      </c>
      <c r="B5664" s="214">
        <v>143745</v>
      </c>
      <c r="C5664" s="133" t="s">
        <v>7296</v>
      </c>
      <c r="D5664" s="133" t="s">
        <v>5904</v>
      </c>
      <c r="E5664" s="133" t="s">
        <v>5912</v>
      </c>
      <c r="F5664" s="133" t="s">
        <v>5925</v>
      </c>
      <c r="G5664" s="133">
        <v>1</v>
      </c>
      <c r="H5664" s="133">
        <v>12</v>
      </c>
      <c r="I5664" s="20"/>
      <c r="J5664" s="20"/>
      <c r="K5664" s="20"/>
      <c r="L5664" s="20"/>
      <c r="M5664" s="20"/>
      <c r="N5664" s="20"/>
    </row>
    <row r="5665" spans="1:14" x14ac:dyDescent="0.35">
      <c r="A5665" s="214" t="s">
        <v>4575</v>
      </c>
      <c r="B5665" s="214">
        <v>145313</v>
      </c>
      <c r="C5665" s="133" t="s">
        <v>4598</v>
      </c>
      <c r="D5665" s="133" t="s">
        <v>5904</v>
      </c>
      <c r="E5665" s="133" t="s">
        <v>5907</v>
      </c>
      <c r="F5665" s="133" t="s">
        <v>5908</v>
      </c>
      <c r="G5665" s="133">
        <v>75</v>
      </c>
      <c r="H5665" s="133">
        <v>105</v>
      </c>
      <c r="I5665" s="20"/>
      <c r="J5665" s="20"/>
      <c r="K5665" s="20"/>
      <c r="L5665" s="20"/>
      <c r="M5665" s="20"/>
      <c r="N5665" s="20"/>
    </row>
    <row r="5666" spans="1:14" x14ac:dyDescent="0.35">
      <c r="A5666" s="214" t="s">
        <v>4575</v>
      </c>
      <c r="B5666" s="214">
        <v>146190</v>
      </c>
      <c r="C5666" s="133" t="s">
        <v>6298</v>
      </c>
      <c r="D5666" s="133" t="s">
        <v>5904</v>
      </c>
      <c r="E5666" s="133" t="s">
        <v>5912</v>
      </c>
      <c r="F5666" s="133" t="s">
        <v>5920</v>
      </c>
      <c r="G5666" s="133">
        <v>2</v>
      </c>
      <c r="H5666" s="133">
        <v>9</v>
      </c>
      <c r="I5666" s="20"/>
      <c r="J5666" s="20"/>
      <c r="K5666" s="20"/>
      <c r="L5666" s="20"/>
      <c r="M5666" s="20"/>
      <c r="N5666" s="20"/>
    </row>
    <row r="5667" spans="1:14" x14ac:dyDescent="0.35">
      <c r="A5667" s="214" t="s">
        <v>4575</v>
      </c>
      <c r="B5667" s="214">
        <v>147073</v>
      </c>
      <c r="C5667" s="133" t="s">
        <v>6737</v>
      </c>
      <c r="D5667" s="133" t="s">
        <v>5904</v>
      </c>
      <c r="E5667" s="133" t="s">
        <v>5907</v>
      </c>
      <c r="F5667" s="133" t="s">
        <v>5916</v>
      </c>
      <c r="G5667" s="133">
        <v>78</v>
      </c>
      <c r="H5667" s="133">
        <v>102</v>
      </c>
      <c r="I5667" s="20"/>
      <c r="J5667" s="20"/>
      <c r="K5667" s="20"/>
      <c r="L5667" s="20"/>
      <c r="M5667" s="20"/>
      <c r="N5667" s="20"/>
    </row>
    <row r="5668" spans="1:14" x14ac:dyDescent="0.35">
      <c r="A5668" s="214" t="s">
        <v>4575</v>
      </c>
      <c r="B5668" s="214">
        <v>147732</v>
      </c>
      <c r="C5668" s="133" t="s">
        <v>7297</v>
      </c>
      <c r="D5668" s="133" t="s">
        <v>5904</v>
      </c>
      <c r="E5668" s="133" t="s">
        <v>5902</v>
      </c>
      <c r="F5668" s="133" t="s">
        <v>5903</v>
      </c>
      <c r="G5668" s="133">
        <v>0</v>
      </c>
      <c r="H5668" s="133">
        <v>0</v>
      </c>
      <c r="I5668" s="20"/>
      <c r="J5668" s="20"/>
      <c r="K5668" s="20"/>
      <c r="L5668" s="20"/>
      <c r="M5668" s="20"/>
      <c r="N5668" s="20"/>
    </row>
    <row r="5669" spans="1:14" x14ac:dyDescent="0.35">
      <c r="A5669" s="214" t="s">
        <v>4575</v>
      </c>
      <c r="B5669" s="214">
        <v>147977</v>
      </c>
      <c r="C5669" s="133" t="s">
        <v>7298</v>
      </c>
      <c r="D5669" s="133" t="s">
        <v>5904</v>
      </c>
      <c r="E5669" s="133" t="s">
        <v>5902</v>
      </c>
      <c r="F5669" s="133" t="s">
        <v>5914</v>
      </c>
      <c r="G5669" s="133">
        <v>0</v>
      </c>
      <c r="H5669" s="133">
        <v>0</v>
      </c>
      <c r="I5669" s="20"/>
      <c r="J5669" s="20"/>
      <c r="K5669" s="20"/>
      <c r="L5669" s="20"/>
      <c r="M5669" s="20"/>
      <c r="N5669" s="20"/>
    </row>
    <row r="5670" spans="1:14" x14ac:dyDescent="0.35">
      <c r="A5670" s="214" t="s">
        <v>4610</v>
      </c>
      <c r="B5670" s="214">
        <v>104757</v>
      </c>
      <c r="C5670" s="133" t="s">
        <v>4611</v>
      </c>
      <c r="D5670" s="133" t="s">
        <v>5904</v>
      </c>
      <c r="E5670" s="133" t="s">
        <v>5906</v>
      </c>
      <c r="F5670" s="133" t="s">
        <v>5906</v>
      </c>
      <c r="G5670" s="133">
        <v>0</v>
      </c>
      <c r="H5670" s="133">
        <v>0</v>
      </c>
      <c r="I5670" s="20"/>
      <c r="J5670" s="20"/>
      <c r="K5670" s="20"/>
      <c r="L5670" s="20"/>
      <c r="M5670" s="20"/>
      <c r="N5670" s="20"/>
    </row>
    <row r="5671" spans="1:14" x14ac:dyDescent="0.35">
      <c r="A5671" s="214" t="s">
        <v>4610</v>
      </c>
      <c r="B5671" s="214">
        <v>104827</v>
      </c>
      <c r="C5671" s="133" t="s">
        <v>4612</v>
      </c>
      <c r="D5671" s="133" t="s">
        <v>5904</v>
      </c>
      <c r="E5671" s="133" t="s">
        <v>5907</v>
      </c>
      <c r="F5671" s="133" t="s">
        <v>5910</v>
      </c>
      <c r="G5671" s="133">
        <v>79</v>
      </c>
      <c r="H5671" s="133">
        <v>78</v>
      </c>
      <c r="I5671" s="20"/>
      <c r="J5671" s="20"/>
      <c r="K5671" s="20"/>
      <c r="L5671" s="20"/>
      <c r="M5671" s="20"/>
      <c r="N5671" s="20"/>
    </row>
    <row r="5672" spans="1:14" x14ac:dyDescent="0.35">
      <c r="A5672" s="214" t="s">
        <v>4610</v>
      </c>
      <c r="B5672" s="214">
        <v>104829</v>
      </c>
      <c r="C5672" s="133" t="s">
        <v>4613</v>
      </c>
      <c r="D5672" s="133" t="s">
        <v>5904</v>
      </c>
      <c r="E5672" s="133" t="s">
        <v>5907</v>
      </c>
      <c r="F5672" s="133" t="s">
        <v>5910</v>
      </c>
      <c r="G5672" s="133">
        <v>116</v>
      </c>
      <c r="H5672" s="133">
        <v>131</v>
      </c>
      <c r="I5672" s="20"/>
      <c r="J5672" s="20"/>
      <c r="K5672" s="20"/>
      <c r="L5672" s="20"/>
      <c r="M5672" s="20"/>
      <c r="N5672" s="20"/>
    </row>
    <row r="5673" spans="1:14" x14ac:dyDescent="0.35">
      <c r="A5673" s="214" t="s">
        <v>4610</v>
      </c>
      <c r="B5673" s="214">
        <v>104833</v>
      </c>
      <c r="C5673" s="133" t="s">
        <v>4614</v>
      </c>
      <c r="D5673" s="133" t="s">
        <v>5904</v>
      </c>
      <c r="E5673" s="133" t="s">
        <v>5907</v>
      </c>
      <c r="F5673" s="133" t="s">
        <v>5911</v>
      </c>
      <c r="G5673" s="133">
        <v>37</v>
      </c>
      <c r="H5673" s="133">
        <v>51</v>
      </c>
      <c r="I5673" s="20"/>
      <c r="J5673" s="20"/>
      <c r="K5673" s="20"/>
      <c r="L5673" s="20"/>
      <c r="M5673" s="20"/>
      <c r="N5673" s="20"/>
    </row>
    <row r="5674" spans="1:14" x14ac:dyDescent="0.35">
      <c r="A5674" s="214" t="s">
        <v>4610</v>
      </c>
      <c r="B5674" s="214">
        <v>104834</v>
      </c>
      <c r="C5674" s="133" t="s">
        <v>4615</v>
      </c>
      <c r="D5674" s="133" t="s">
        <v>5904</v>
      </c>
      <c r="E5674" s="133" t="s">
        <v>5907</v>
      </c>
      <c r="F5674" s="133" t="s">
        <v>5911</v>
      </c>
      <c r="G5674" s="133">
        <v>130</v>
      </c>
      <c r="H5674" s="133">
        <v>112</v>
      </c>
      <c r="I5674" s="20"/>
      <c r="J5674" s="20"/>
      <c r="K5674" s="20"/>
      <c r="L5674" s="20"/>
      <c r="M5674" s="20"/>
      <c r="N5674" s="20"/>
    </row>
    <row r="5675" spans="1:14" x14ac:dyDescent="0.35">
      <c r="A5675" s="214" t="s">
        <v>4610</v>
      </c>
      <c r="B5675" s="214">
        <v>104835</v>
      </c>
      <c r="C5675" s="133" t="s">
        <v>4616</v>
      </c>
      <c r="D5675" s="133" t="s">
        <v>5904</v>
      </c>
      <c r="E5675" s="133" t="s">
        <v>5907</v>
      </c>
      <c r="F5675" s="133" t="s">
        <v>5911</v>
      </c>
      <c r="G5675" s="133">
        <v>88</v>
      </c>
      <c r="H5675" s="133">
        <v>91</v>
      </c>
      <c r="I5675" s="20"/>
      <c r="J5675" s="20"/>
      <c r="K5675" s="20"/>
      <c r="L5675" s="20"/>
      <c r="M5675" s="20"/>
      <c r="N5675" s="20"/>
    </row>
    <row r="5676" spans="1:14" x14ac:dyDescent="0.35">
      <c r="A5676" s="214" t="s">
        <v>4610</v>
      </c>
      <c r="B5676" s="214">
        <v>104837</v>
      </c>
      <c r="C5676" s="133" t="s">
        <v>4617</v>
      </c>
      <c r="D5676" s="133" t="s">
        <v>5904</v>
      </c>
      <c r="E5676" s="133" t="s">
        <v>5902</v>
      </c>
      <c r="F5676" s="133" t="s">
        <v>5903</v>
      </c>
      <c r="G5676" s="133">
        <v>0</v>
      </c>
      <c r="H5676" s="133">
        <v>0</v>
      </c>
      <c r="I5676" s="20"/>
      <c r="J5676" s="20"/>
      <c r="K5676" s="20"/>
      <c r="L5676" s="20"/>
      <c r="M5676" s="20"/>
      <c r="N5676" s="20"/>
    </row>
    <row r="5677" spans="1:14" x14ac:dyDescent="0.35">
      <c r="A5677" s="214" t="s">
        <v>4610</v>
      </c>
      <c r="B5677" s="214">
        <v>104839</v>
      </c>
      <c r="C5677" s="133" t="s">
        <v>4618</v>
      </c>
      <c r="D5677" s="133" t="s">
        <v>5904</v>
      </c>
      <c r="E5677" s="133" t="s">
        <v>5902</v>
      </c>
      <c r="F5677" s="133" t="s">
        <v>5914</v>
      </c>
      <c r="G5677" s="133">
        <v>0</v>
      </c>
      <c r="H5677" s="133">
        <v>0</v>
      </c>
      <c r="I5677" s="20"/>
      <c r="J5677" s="20"/>
      <c r="K5677" s="20"/>
      <c r="L5677" s="20"/>
      <c r="M5677" s="20"/>
      <c r="N5677" s="20"/>
    </row>
    <row r="5678" spans="1:14" x14ac:dyDescent="0.35">
      <c r="A5678" s="214" t="s">
        <v>4610</v>
      </c>
      <c r="B5678" s="214">
        <v>104843</v>
      </c>
      <c r="C5678" s="133" t="s">
        <v>4619</v>
      </c>
      <c r="D5678" s="133" t="s">
        <v>5904</v>
      </c>
      <c r="E5678" s="133" t="s">
        <v>5912</v>
      </c>
      <c r="F5678" s="133" t="s">
        <v>5915</v>
      </c>
      <c r="G5678" s="133">
        <v>0</v>
      </c>
      <c r="H5678" s="133">
        <v>6</v>
      </c>
      <c r="I5678" s="20"/>
      <c r="J5678" s="20"/>
      <c r="K5678" s="20"/>
      <c r="L5678" s="20"/>
      <c r="M5678" s="20"/>
      <c r="N5678" s="20"/>
    </row>
    <row r="5679" spans="1:14" x14ac:dyDescent="0.35">
      <c r="A5679" s="214" t="s">
        <v>4610</v>
      </c>
      <c r="B5679" s="214">
        <v>131022</v>
      </c>
      <c r="C5679" s="133" t="s">
        <v>4620</v>
      </c>
      <c r="D5679" s="133" t="s">
        <v>5904</v>
      </c>
      <c r="E5679" s="133" t="s">
        <v>5912</v>
      </c>
      <c r="F5679" s="133" t="s">
        <v>5915</v>
      </c>
      <c r="G5679" s="133">
        <v>0</v>
      </c>
      <c r="H5679" s="133">
        <v>0</v>
      </c>
      <c r="I5679" s="20"/>
      <c r="J5679" s="20"/>
      <c r="K5679" s="20"/>
      <c r="L5679" s="20"/>
      <c r="M5679" s="20"/>
      <c r="N5679" s="20"/>
    </row>
    <row r="5680" spans="1:14" x14ac:dyDescent="0.35">
      <c r="A5680" s="214" t="s">
        <v>4610</v>
      </c>
      <c r="B5680" s="214">
        <v>132033</v>
      </c>
      <c r="C5680" s="133" t="s">
        <v>4621</v>
      </c>
      <c r="D5680" s="133" t="s">
        <v>5904</v>
      </c>
      <c r="E5680" s="133" t="s">
        <v>5906</v>
      </c>
      <c r="F5680" s="133" t="s">
        <v>5906</v>
      </c>
      <c r="G5680" s="133">
        <v>0</v>
      </c>
      <c r="H5680" s="133">
        <v>0</v>
      </c>
      <c r="I5680" s="20"/>
      <c r="J5680" s="20"/>
      <c r="K5680" s="20"/>
      <c r="L5680" s="20"/>
      <c r="M5680" s="20"/>
      <c r="N5680" s="20"/>
    </row>
    <row r="5681" spans="1:14" x14ac:dyDescent="0.35">
      <c r="A5681" s="214" t="s">
        <v>4610</v>
      </c>
      <c r="B5681" s="214">
        <v>134865</v>
      </c>
      <c r="C5681" s="133" t="s">
        <v>4622</v>
      </c>
      <c r="D5681" s="133" t="s">
        <v>5904</v>
      </c>
      <c r="E5681" s="133" t="s">
        <v>5912</v>
      </c>
      <c r="F5681" s="133" t="s">
        <v>5915</v>
      </c>
      <c r="G5681" s="133">
        <v>7</v>
      </c>
      <c r="H5681" s="133">
        <v>27</v>
      </c>
      <c r="I5681" s="20"/>
      <c r="J5681" s="20"/>
      <c r="K5681" s="20"/>
      <c r="L5681" s="20"/>
      <c r="M5681" s="20"/>
      <c r="N5681" s="20"/>
    </row>
    <row r="5682" spans="1:14" x14ac:dyDescent="0.35">
      <c r="A5682" s="214" t="s">
        <v>4610</v>
      </c>
      <c r="B5682" s="214">
        <v>134888</v>
      </c>
      <c r="C5682" s="133" t="s">
        <v>4623</v>
      </c>
      <c r="D5682" s="133" t="s">
        <v>5904</v>
      </c>
      <c r="E5682" s="133" t="s">
        <v>5923</v>
      </c>
      <c r="F5682" s="133" t="s">
        <v>5923</v>
      </c>
      <c r="G5682" s="133">
        <v>4</v>
      </c>
      <c r="H5682" s="133">
        <v>11</v>
      </c>
      <c r="I5682" s="20"/>
      <c r="J5682" s="20"/>
      <c r="K5682" s="20"/>
      <c r="L5682" s="20"/>
      <c r="M5682" s="20"/>
      <c r="N5682" s="20"/>
    </row>
    <row r="5683" spans="1:14" x14ac:dyDescent="0.35">
      <c r="A5683" s="214" t="s">
        <v>4610</v>
      </c>
      <c r="B5683" s="214">
        <v>136141</v>
      </c>
      <c r="C5683" s="133" t="s">
        <v>4624</v>
      </c>
      <c r="D5683" s="133" t="s">
        <v>5904</v>
      </c>
      <c r="E5683" s="133" t="s">
        <v>5907</v>
      </c>
      <c r="F5683" s="133" t="s">
        <v>5908</v>
      </c>
      <c r="G5683" s="133">
        <v>136</v>
      </c>
      <c r="H5683" s="133">
        <v>133</v>
      </c>
      <c r="I5683" s="20"/>
      <c r="J5683" s="20"/>
      <c r="K5683" s="20"/>
      <c r="L5683" s="20"/>
      <c r="M5683" s="20"/>
      <c r="N5683" s="20"/>
    </row>
    <row r="5684" spans="1:14" x14ac:dyDescent="0.35">
      <c r="A5684" s="214" t="s">
        <v>4610</v>
      </c>
      <c r="B5684" s="214">
        <v>136421</v>
      </c>
      <c r="C5684" s="133" t="s">
        <v>4625</v>
      </c>
      <c r="D5684" s="133" t="s">
        <v>5904</v>
      </c>
      <c r="E5684" s="133" t="s">
        <v>5907</v>
      </c>
      <c r="F5684" s="133" t="s">
        <v>5908</v>
      </c>
      <c r="G5684" s="133">
        <v>157</v>
      </c>
      <c r="H5684" s="133">
        <v>145</v>
      </c>
      <c r="I5684" s="20"/>
      <c r="J5684" s="20"/>
      <c r="K5684" s="20"/>
      <c r="L5684" s="20"/>
      <c r="M5684" s="20"/>
      <c r="N5684" s="20"/>
    </row>
    <row r="5685" spans="1:14" x14ac:dyDescent="0.35">
      <c r="A5685" s="214" t="s">
        <v>4610</v>
      </c>
      <c r="B5685" s="214">
        <v>144326</v>
      </c>
      <c r="C5685" s="133" t="s">
        <v>4626</v>
      </c>
      <c r="D5685" s="133" t="s">
        <v>5904</v>
      </c>
      <c r="E5685" s="133" t="s">
        <v>5907</v>
      </c>
      <c r="F5685" s="133" t="s">
        <v>5917</v>
      </c>
      <c r="G5685" s="133">
        <v>155</v>
      </c>
      <c r="H5685" s="133">
        <v>148</v>
      </c>
      <c r="I5685" s="20"/>
      <c r="J5685" s="20"/>
      <c r="K5685" s="20"/>
      <c r="L5685" s="20"/>
      <c r="M5685" s="20"/>
      <c r="N5685" s="20"/>
    </row>
    <row r="5686" spans="1:14" x14ac:dyDescent="0.35">
      <c r="A5686" s="214" t="s">
        <v>4610</v>
      </c>
      <c r="B5686" s="214">
        <v>144327</v>
      </c>
      <c r="C5686" s="133" t="s">
        <v>4627</v>
      </c>
      <c r="D5686" s="133" t="s">
        <v>5904</v>
      </c>
      <c r="E5686" s="133" t="s">
        <v>5907</v>
      </c>
      <c r="F5686" s="133" t="s">
        <v>5917</v>
      </c>
      <c r="G5686" s="133">
        <v>163</v>
      </c>
      <c r="H5686" s="133">
        <v>128</v>
      </c>
      <c r="I5686" s="20"/>
      <c r="J5686" s="20"/>
      <c r="K5686" s="20"/>
      <c r="L5686" s="20"/>
      <c r="M5686" s="20"/>
      <c r="N5686" s="20"/>
    </row>
    <row r="5687" spans="1:14" x14ac:dyDescent="0.35">
      <c r="A5687" s="214" t="s">
        <v>4628</v>
      </c>
      <c r="B5687" s="214">
        <v>124392</v>
      </c>
      <c r="C5687" s="133" t="s">
        <v>4630</v>
      </c>
      <c r="D5687" s="133" t="s">
        <v>5904</v>
      </c>
      <c r="E5687" s="133" t="s">
        <v>5907</v>
      </c>
      <c r="F5687" s="133" t="s">
        <v>5910</v>
      </c>
      <c r="G5687" s="133">
        <v>47</v>
      </c>
      <c r="H5687" s="133">
        <v>53</v>
      </c>
      <c r="I5687" s="20"/>
      <c r="J5687" s="20"/>
      <c r="K5687" s="20"/>
      <c r="L5687" s="20"/>
      <c r="M5687" s="20"/>
      <c r="N5687" s="20"/>
    </row>
    <row r="5688" spans="1:14" x14ac:dyDescent="0.35">
      <c r="A5688" s="214" t="s">
        <v>4628</v>
      </c>
      <c r="B5688" s="214">
        <v>124395</v>
      </c>
      <c r="C5688" s="133" t="s">
        <v>4631</v>
      </c>
      <c r="D5688" s="133" t="s">
        <v>5904</v>
      </c>
      <c r="E5688" s="133" t="s">
        <v>5907</v>
      </c>
      <c r="F5688" s="133" t="s">
        <v>5910</v>
      </c>
      <c r="G5688" s="133">
        <v>32</v>
      </c>
      <c r="H5688" s="133">
        <v>52</v>
      </c>
      <c r="I5688" s="20"/>
      <c r="J5688" s="20"/>
      <c r="K5688" s="20"/>
      <c r="L5688" s="20"/>
      <c r="M5688" s="20"/>
      <c r="N5688" s="20"/>
    </row>
    <row r="5689" spans="1:14" x14ac:dyDescent="0.35">
      <c r="A5689" s="214" t="s">
        <v>4628</v>
      </c>
      <c r="B5689" s="214">
        <v>124396</v>
      </c>
      <c r="C5689" s="133" t="s">
        <v>4632</v>
      </c>
      <c r="D5689" s="133" t="s">
        <v>5904</v>
      </c>
      <c r="E5689" s="133" t="s">
        <v>5907</v>
      </c>
      <c r="F5689" s="133" t="s">
        <v>5924</v>
      </c>
      <c r="G5689" s="133">
        <v>95</v>
      </c>
      <c r="H5689" s="133">
        <v>86</v>
      </c>
      <c r="I5689" s="20"/>
      <c r="J5689" s="20"/>
      <c r="K5689" s="20"/>
      <c r="L5689" s="20"/>
      <c r="M5689" s="20"/>
      <c r="N5689" s="20"/>
    </row>
    <row r="5690" spans="1:14" x14ac:dyDescent="0.35">
      <c r="A5690" s="214" t="s">
        <v>4628</v>
      </c>
      <c r="B5690" s="214">
        <v>124399</v>
      </c>
      <c r="C5690" s="133" t="s">
        <v>4219</v>
      </c>
      <c r="D5690" s="133" t="s">
        <v>5904</v>
      </c>
      <c r="E5690" s="133" t="s">
        <v>5907</v>
      </c>
      <c r="F5690" s="133" t="s">
        <v>5910</v>
      </c>
      <c r="G5690" s="133">
        <v>77</v>
      </c>
      <c r="H5690" s="133">
        <v>89</v>
      </c>
      <c r="I5690" s="20"/>
      <c r="J5690" s="20"/>
      <c r="K5690" s="20"/>
      <c r="L5690" s="20"/>
      <c r="M5690" s="20"/>
      <c r="N5690" s="20"/>
    </row>
    <row r="5691" spans="1:14" x14ac:dyDescent="0.35">
      <c r="A5691" s="214" t="s">
        <v>4628</v>
      </c>
      <c r="B5691" s="214">
        <v>124400</v>
      </c>
      <c r="C5691" s="133" t="s">
        <v>4633</v>
      </c>
      <c r="D5691" s="133" t="s">
        <v>5904</v>
      </c>
      <c r="E5691" s="133" t="s">
        <v>5907</v>
      </c>
      <c r="F5691" s="133" t="s">
        <v>5910</v>
      </c>
      <c r="G5691" s="133">
        <v>0</v>
      </c>
      <c r="H5691" s="133">
        <v>0</v>
      </c>
      <c r="I5691" s="20"/>
      <c r="J5691" s="20"/>
      <c r="K5691" s="20"/>
      <c r="L5691" s="20"/>
      <c r="M5691" s="20"/>
      <c r="N5691" s="20"/>
    </row>
    <row r="5692" spans="1:14" x14ac:dyDescent="0.35">
      <c r="A5692" s="214" t="s">
        <v>4628</v>
      </c>
      <c r="B5692" s="214">
        <v>124408</v>
      </c>
      <c r="C5692" s="133" t="s">
        <v>4537</v>
      </c>
      <c r="D5692" s="133" t="s">
        <v>5904</v>
      </c>
      <c r="E5692" s="133" t="s">
        <v>5907</v>
      </c>
      <c r="F5692" s="133" t="s">
        <v>5910</v>
      </c>
      <c r="G5692" s="133">
        <v>132</v>
      </c>
      <c r="H5692" s="133">
        <v>118</v>
      </c>
      <c r="I5692" s="20"/>
      <c r="J5692" s="20"/>
      <c r="K5692" s="20"/>
      <c r="L5692" s="20"/>
      <c r="M5692" s="20"/>
      <c r="N5692" s="20"/>
    </row>
    <row r="5693" spans="1:14" x14ac:dyDescent="0.35">
      <c r="A5693" s="214" t="s">
        <v>4628</v>
      </c>
      <c r="B5693" s="214">
        <v>124426</v>
      </c>
      <c r="C5693" s="133" t="s">
        <v>4639</v>
      </c>
      <c r="D5693" s="133" t="s">
        <v>5904</v>
      </c>
      <c r="E5693" s="133" t="s">
        <v>5907</v>
      </c>
      <c r="F5693" s="133" t="s">
        <v>5910</v>
      </c>
      <c r="G5693" s="133">
        <v>84</v>
      </c>
      <c r="H5693" s="133">
        <v>52</v>
      </c>
      <c r="I5693" s="20"/>
      <c r="J5693" s="20"/>
      <c r="K5693" s="20"/>
      <c r="L5693" s="20"/>
      <c r="M5693" s="20"/>
      <c r="N5693" s="20"/>
    </row>
    <row r="5694" spans="1:14" x14ac:dyDescent="0.35">
      <c r="A5694" s="214" t="s">
        <v>4628</v>
      </c>
      <c r="B5694" s="214">
        <v>124437</v>
      </c>
      <c r="C5694" s="133" t="s">
        <v>4640</v>
      </c>
      <c r="D5694" s="133" t="s">
        <v>5904</v>
      </c>
      <c r="E5694" s="133" t="s">
        <v>5907</v>
      </c>
      <c r="F5694" s="133" t="s">
        <v>5910</v>
      </c>
      <c r="G5694" s="133">
        <v>55</v>
      </c>
      <c r="H5694" s="133">
        <v>43</v>
      </c>
      <c r="I5694" s="20"/>
      <c r="J5694" s="20"/>
      <c r="K5694" s="20"/>
      <c r="L5694" s="20"/>
      <c r="M5694" s="20"/>
      <c r="N5694" s="20"/>
    </row>
    <row r="5695" spans="1:14" x14ac:dyDescent="0.35">
      <c r="A5695" s="214" t="s">
        <v>4628</v>
      </c>
      <c r="B5695" s="214">
        <v>124445</v>
      </c>
      <c r="C5695" s="133" t="s">
        <v>4641</v>
      </c>
      <c r="D5695" s="133" t="s">
        <v>5904</v>
      </c>
      <c r="E5695" s="133" t="s">
        <v>5907</v>
      </c>
      <c r="F5695" s="133" t="s">
        <v>5910</v>
      </c>
      <c r="G5695" s="133">
        <v>52</v>
      </c>
      <c r="H5695" s="133">
        <v>52</v>
      </c>
      <c r="I5695" s="20"/>
      <c r="J5695" s="20"/>
      <c r="K5695" s="20"/>
      <c r="L5695" s="20"/>
      <c r="M5695" s="20"/>
      <c r="N5695" s="20"/>
    </row>
    <row r="5696" spans="1:14" x14ac:dyDescent="0.35">
      <c r="A5696" s="214" t="s">
        <v>4628</v>
      </c>
      <c r="B5696" s="214">
        <v>124449</v>
      </c>
      <c r="C5696" s="133" t="s">
        <v>4642</v>
      </c>
      <c r="D5696" s="133" t="s">
        <v>5904</v>
      </c>
      <c r="E5696" s="133" t="s">
        <v>5907</v>
      </c>
      <c r="F5696" s="133" t="s">
        <v>5918</v>
      </c>
      <c r="G5696" s="133">
        <v>61</v>
      </c>
      <c r="H5696" s="133">
        <v>67</v>
      </c>
      <c r="I5696" s="20"/>
      <c r="J5696" s="20"/>
      <c r="K5696" s="20"/>
      <c r="L5696" s="20"/>
      <c r="M5696" s="20"/>
      <c r="N5696" s="20"/>
    </row>
    <row r="5697" spans="1:14" x14ac:dyDescent="0.35">
      <c r="A5697" s="214" t="s">
        <v>4628</v>
      </c>
      <c r="B5697" s="214">
        <v>124453</v>
      </c>
      <c r="C5697" s="133" t="s">
        <v>4643</v>
      </c>
      <c r="D5697" s="133" t="s">
        <v>5904</v>
      </c>
      <c r="E5697" s="133" t="s">
        <v>5907</v>
      </c>
      <c r="F5697" s="133" t="s">
        <v>5918</v>
      </c>
      <c r="G5697" s="133">
        <v>15</v>
      </c>
      <c r="H5697" s="133">
        <v>16</v>
      </c>
      <c r="I5697" s="20"/>
      <c r="J5697" s="20"/>
      <c r="K5697" s="20"/>
      <c r="L5697" s="20"/>
      <c r="M5697" s="20"/>
      <c r="N5697" s="20"/>
    </row>
    <row r="5698" spans="1:14" x14ac:dyDescent="0.35">
      <c r="A5698" s="214" t="s">
        <v>4628</v>
      </c>
      <c r="B5698" s="214">
        <v>124467</v>
      </c>
      <c r="C5698" s="133" t="s">
        <v>4644</v>
      </c>
      <c r="D5698" s="133" t="s">
        <v>5904</v>
      </c>
      <c r="E5698" s="133" t="s">
        <v>5907</v>
      </c>
      <c r="F5698" s="133" t="s">
        <v>5924</v>
      </c>
      <c r="G5698" s="133">
        <v>43</v>
      </c>
      <c r="H5698" s="133">
        <v>44</v>
      </c>
      <c r="I5698" s="20"/>
      <c r="J5698" s="20"/>
      <c r="K5698" s="20"/>
      <c r="L5698" s="20"/>
      <c r="M5698" s="20"/>
      <c r="N5698" s="20"/>
    </row>
    <row r="5699" spans="1:14" x14ac:dyDescent="0.35">
      <c r="A5699" s="214" t="s">
        <v>4628</v>
      </c>
      <c r="B5699" s="214">
        <v>124468</v>
      </c>
      <c r="C5699" s="133" t="s">
        <v>4645</v>
      </c>
      <c r="D5699" s="133" t="s">
        <v>5904</v>
      </c>
      <c r="E5699" s="133" t="s">
        <v>5907</v>
      </c>
      <c r="F5699" s="133" t="s">
        <v>5911</v>
      </c>
      <c r="G5699" s="133">
        <v>89</v>
      </c>
      <c r="H5699" s="133">
        <v>57</v>
      </c>
      <c r="I5699" s="20"/>
      <c r="J5699" s="20"/>
      <c r="K5699" s="20"/>
      <c r="L5699" s="20"/>
      <c r="M5699" s="20"/>
      <c r="N5699" s="20"/>
    </row>
    <row r="5700" spans="1:14" x14ac:dyDescent="0.35">
      <c r="A5700" s="214" t="s">
        <v>4628</v>
      </c>
      <c r="B5700" s="214">
        <v>124471</v>
      </c>
      <c r="C5700" s="133" t="s">
        <v>7299</v>
      </c>
      <c r="D5700" s="133" t="s">
        <v>5904</v>
      </c>
      <c r="E5700" s="133" t="s">
        <v>5902</v>
      </c>
      <c r="F5700" s="133" t="s">
        <v>5903</v>
      </c>
      <c r="G5700" s="133">
        <v>0</v>
      </c>
      <c r="H5700" s="133">
        <v>0</v>
      </c>
      <c r="I5700" s="20"/>
      <c r="J5700" s="20"/>
      <c r="K5700" s="20"/>
      <c r="L5700" s="20"/>
      <c r="M5700" s="20"/>
      <c r="N5700" s="20"/>
    </row>
    <row r="5701" spans="1:14" x14ac:dyDescent="0.35">
      <c r="A5701" s="214" t="s">
        <v>4628</v>
      </c>
      <c r="B5701" s="214">
        <v>124473</v>
      </c>
      <c r="C5701" s="133" t="s">
        <v>4647</v>
      </c>
      <c r="D5701" s="133" t="s">
        <v>5904</v>
      </c>
      <c r="E5701" s="133" t="s">
        <v>5902</v>
      </c>
      <c r="F5701" s="133" t="s">
        <v>5903</v>
      </c>
      <c r="G5701" s="133">
        <v>0</v>
      </c>
      <c r="H5701" s="133">
        <v>0</v>
      </c>
      <c r="I5701" s="20"/>
      <c r="J5701" s="20"/>
      <c r="K5701" s="20"/>
      <c r="L5701" s="20"/>
      <c r="M5701" s="20"/>
      <c r="N5701" s="20"/>
    </row>
    <row r="5702" spans="1:14" x14ac:dyDescent="0.35">
      <c r="A5702" s="214" t="s">
        <v>4628</v>
      </c>
      <c r="B5702" s="214">
        <v>124474</v>
      </c>
      <c r="C5702" s="133" t="s">
        <v>4648</v>
      </c>
      <c r="D5702" s="133" t="s">
        <v>5904</v>
      </c>
      <c r="E5702" s="133" t="s">
        <v>5902</v>
      </c>
      <c r="F5702" s="133" t="s">
        <v>5903</v>
      </c>
      <c r="G5702" s="133">
        <v>0</v>
      </c>
      <c r="H5702" s="133">
        <v>0</v>
      </c>
      <c r="I5702" s="20"/>
      <c r="J5702" s="20"/>
      <c r="K5702" s="20"/>
      <c r="L5702" s="20"/>
      <c r="M5702" s="20"/>
      <c r="N5702" s="20"/>
    </row>
    <row r="5703" spans="1:14" x14ac:dyDescent="0.35">
      <c r="A5703" s="214" t="s">
        <v>4628</v>
      </c>
      <c r="B5703" s="214">
        <v>124476</v>
      </c>
      <c r="C5703" s="133" t="s">
        <v>4649</v>
      </c>
      <c r="D5703" s="133" t="s">
        <v>5904</v>
      </c>
      <c r="E5703" s="133" t="s">
        <v>5902</v>
      </c>
      <c r="F5703" s="133" t="s">
        <v>5903</v>
      </c>
      <c r="G5703" s="133">
        <v>0</v>
      </c>
      <c r="H5703" s="133">
        <v>0</v>
      </c>
      <c r="I5703" s="20"/>
      <c r="J5703" s="20"/>
      <c r="K5703" s="20"/>
      <c r="L5703" s="20"/>
      <c r="M5703" s="20"/>
      <c r="N5703" s="20"/>
    </row>
    <row r="5704" spans="1:14" x14ac:dyDescent="0.35">
      <c r="A5704" s="214" t="s">
        <v>4628</v>
      </c>
      <c r="B5704" s="214">
        <v>124477</v>
      </c>
      <c r="C5704" s="133" t="s">
        <v>4650</v>
      </c>
      <c r="D5704" s="133" t="s">
        <v>5904</v>
      </c>
      <c r="E5704" s="133" t="s">
        <v>5902</v>
      </c>
      <c r="F5704" s="133" t="s">
        <v>5903</v>
      </c>
      <c r="G5704" s="133">
        <v>0</v>
      </c>
      <c r="H5704" s="133">
        <v>0</v>
      </c>
      <c r="I5704" s="20"/>
      <c r="J5704" s="20"/>
      <c r="K5704" s="20"/>
      <c r="L5704" s="20"/>
      <c r="M5704" s="20"/>
      <c r="N5704" s="20"/>
    </row>
    <row r="5705" spans="1:14" x14ac:dyDescent="0.35">
      <c r="A5705" s="214" t="s">
        <v>4628</v>
      </c>
      <c r="B5705" s="214">
        <v>124481</v>
      </c>
      <c r="C5705" s="133" t="s">
        <v>4651</v>
      </c>
      <c r="D5705" s="133" t="s">
        <v>5904</v>
      </c>
      <c r="E5705" s="133" t="s">
        <v>5902</v>
      </c>
      <c r="F5705" s="133" t="s">
        <v>5903</v>
      </c>
      <c r="G5705" s="133">
        <v>0</v>
      </c>
      <c r="H5705" s="133">
        <v>0</v>
      </c>
      <c r="I5705" s="20"/>
      <c r="J5705" s="20"/>
      <c r="K5705" s="20"/>
      <c r="L5705" s="20"/>
      <c r="M5705" s="20"/>
      <c r="N5705" s="20"/>
    </row>
    <row r="5706" spans="1:14" x14ac:dyDescent="0.35">
      <c r="A5706" s="214" t="s">
        <v>4628</v>
      </c>
      <c r="B5706" s="214">
        <v>124482</v>
      </c>
      <c r="C5706" s="133" t="s">
        <v>6746</v>
      </c>
      <c r="D5706" s="133" t="s">
        <v>5904</v>
      </c>
      <c r="E5706" s="133" t="s">
        <v>5902</v>
      </c>
      <c r="F5706" s="133" t="s">
        <v>5903</v>
      </c>
      <c r="G5706" s="133">
        <v>0</v>
      </c>
      <c r="H5706" s="133">
        <v>0</v>
      </c>
      <c r="I5706" s="20"/>
      <c r="J5706" s="20"/>
      <c r="K5706" s="20"/>
      <c r="L5706" s="20"/>
      <c r="M5706" s="20"/>
      <c r="N5706" s="20"/>
    </row>
    <row r="5707" spans="1:14" x14ac:dyDescent="0.35">
      <c r="A5707" s="214" t="s">
        <v>4628</v>
      </c>
      <c r="B5707" s="214">
        <v>124486</v>
      </c>
      <c r="C5707" s="133" t="s">
        <v>6741</v>
      </c>
      <c r="D5707" s="133" t="s">
        <v>5904</v>
      </c>
      <c r="E5707" s="133" t="s">
        <v>5902</v>
      </c>
      <c r="F5707" s="133" t="s">
        <v>5903</v>
      </c>
      <c r="G5707" s="133">
        <v>0</v>
      </c>
      <c r="H5707" s="133">
        <v>0</v>
      </c>
      <c r="I5707" s="20"/>
      <c r="J5707" s="20"/>
      <c r="K5707" s="20"/>
      <c r="L5707" s="20"/>
      <c r="M5707" s="20"/>
      <c r="N5707" s="20"/>
    </row>
    <row r="5708" spans="1:14" x14ac:dyDescent="0.35">
      <c r="A5708" s="214" t="s">
        <v>4628</v>
      </c>
      <c r="B5708" s="214">
        <v>124487</v>
      </c>
      <c r="C5708" s="133" t="s">
        <v>4652</v>
      </c>
      <c r="D5708" s="133" t="s">
        <v>5904</v>
      </c>
      <c r="E5708" s="133" t="s">
        <v>5902</v>
      </c>
      <c r="F5708" s="133" t="s">
        <v>5903</v>
      </c>
      <c r="G5708" s="133">
        <v>0</v>
      </c>
      <c r="H5708" s="133">
        <v>0</v>
      </c>
      <c r="I5708" s="20"/>
      <c r="J5708" s="20"/>
      <c r="K5708" s="20"/>
      <c r="L5708" s="20"/>
      <c r="M5708" s="20"/>
      <c r="N5708" s="20"/>
    </row>
    <row r="5709" spans="1:14" x14ac:dyDescent="0.35">
      <c r="A5709" s="214" t="s">
        <v>4628</v>
      </c>
      <c r="B5709" s="214">
        <v>124488</v>
      </c>
      <c r="C5709" s="133" t="s">
        <v>4653</v>
      </c>
      <c r="D5709" s="133" t="s">
        <v>5904</v>
      </c>
      <c r="E5709" s="133" t="s">
        <v>5902</v>
      </c>
      <c r="F5709" s="133" t="s">
        <v>5914</v>
      </c>
      <c r="G5709" s="133">
        <v>0</v>
      </c>
      <c r="H5709" s="133">
        <v>0</v>
      </c>
      <c r="I5709" s="20"/>
      <c r="J5709" s="20"/>
      <c r="K5709" s="20"/>
      <c r="L5709" s="20"/>
      <c r="M5709" s="20"/>
      <c r="N5709" s="20"/>
    </row>
    <row r="5710" spans="1:14" x14ac:dyDescent="0.35">
      <c r="A5710" s="214" t="s">
        <v>4628</v>
      </c>
      <c r="B5710" s="214">
        <v>124489</v>
      </c>
      <c r="C5710" s="133" t="s">
        <v>4654</v>
      </c>
      <c r="D5710" s="133" t="s">
        <v>5904</v>
      </c>
      <c r="E5710" s="133" t="s">
        <v>5902</v>
      </c>
      <c r="F5710" s="133" t="s">
        <v>5903</v>
      </c>
      <c r="G5710" s="133">
        <v>0</v>
      </c>
      <c r="H5710" s="133">
        <v>0</v>
      </c>
      <c r="I5710" s="20"/>
      <c r="J5710" s="20"/>
      <c r="K5710" s="20"/>
      <c r="L5710" s="20"/>
      <c r="M5710" s="20"/>
      <c r="N5710" s="20"/>
    </row>
    <row r="5711" spans="1:14" x14ac:dyDescent="0.35">
      <c r="A5711" s="214" t="s">
        <v>4628</v>
      </c>
      <c r="B5711" s="214">
        <v>124495</v>
      </c>
      <c r="C5711" s="133" t="s">
        <v>4655</v>
      </c>
      <c r="D5711" s="133" t="s">
        <v>5904</v>
      </c>
      <c r="E5711" s="133" t="s">
        <v>5902</v>
      </c>
      <c r="F5711" s="133" t="s">
        <v>5914</v>
      </c>
      <c r="G5711" s="133">
        <v>0</v>
      </c>
      <c r="H5711" s="133">
        <v>0</v>
      </c>
      <c r="I5711" s="20"/>
      <c r="J5711" s="20"/>
      <c r="K5711" s="20"/>
      <c r="L5711" s="20"/>
      <c r="M5711" s="20"/>
      <c r="N5711" s="20"/>
    </row>
    <row r="5712" spans="1:14" x14ac:dyDescent="0.35">
      <c r="A5712" s="214" t="s">
        <v>4628</v>
      </c>
      <c r="B5712" s="214">
        <v>124496</v>
      </c>
      <c r="C5712" s="133" t="s">
        <v>4656</v>
      </c>
      <c r="D5712" s="133" t="s">
        <v>5904</v>
      </c>
      <c r="E5712" s="133" t="s">
        <v>5912</v>
      </c>
      <c r="F5712" s="133" t="s">
        <v>5915</v>
      </c>
      <c r="G5712" s="133">
        <v>0</v>
      </c>
      <c r="H5712" s="133">
        <v>0</v>
      </c>
      <c r="I5712" s="20"/>
      <c r="J5712" s="20"/>
      <c r="K5712" s="20"/>
      <c r="L5712" s="20"/>
      <c r="M5712" s="20"/>
      <c r="N5712" s="20"/>
    </row>
    <row r="5713" spans="1:14" x14ac:dyDescent="0.35">
      <c r="A5713" s="214" t="s">
        <v>4628</v>
      </c>
      <c r="B5713" s="214">
        <v>124508</v>
      </c>
      <c r="C5713" s="133" t="s">
        <v>4659</v>
      </c>
      <c r="D5713" s="133" t="s">
        <v>5904</v>
      </c>
      <c r="E5713" s="133" t="s">
        <v>5912</v>
      </c>
      <c r="F5713" s="133" t="s">
        <v>5915</v>
      </c>
      <c r="G5713" s="133">
        <v>7</v>
      </c>
      <c r="H5713" s="133">
        <v>22</v>
      </c>
      <c r="I5713" s="20"/>
      <c r="J5713" s="20"/>
      <c r="K5713" s="20"/>
      <c r="L5713" s="20"/>
      <c r="M5713" s="20"/>
      <c r="N5713" s="20"/>
    </row>
    <row r="5714" spans="1:14" x14ac:dyDescent="0.35">
      <c r="A5714" s="214" t="s">
        <v>4628</v>
      </c>
      <c r="B5714" s="214">
        <v>124514</v>
      </c>
      <c r="C5714" s="133" t="s">
        <v>4661</v>
      </c>
      <c r="D5714" s="133" t="s">
        <v>5904</v>
      </c>
      <c r="E5714" s="133" t="s">
        <v>5912</v>
      </c>
      <c r="F5714" s="133" t="s">
        <v>5915</v>
      </c>
      <c r="G5714" s="133">
        <v>0</v>
      </c>
      <c r="H5714" s="133">
        <v>0</v>
      </c>
      <c r="I5714" s="20"/>
      <c r="J5714" s="20"/>
      <c r="K5714" s="20"/>
      <c r="L5714" s="20"/>
      <c r="M5714" s="20"/>
      <c r="N5714" s="20"/>
    </row>
    <row r="5715" spans="1:14" x14ac:dyDescent="0.35">
      <c r="A5715" s="214" t="s">
        <v>4628</v>
      </c>
      <c r="B5715" s="214">
        <v>124518</v>
      </c>
      <c r="C5715" s="133" t="s">
        <v>4663</v>
      </c>
      <c r="D5715" s="133" t="s">
        <v>5904</v>
      </c>
      <c r="E5715" s="133" t="s">
        <v>5912</v>
      </c>
      <c r="F5715" s="133" t="s">
        <v>5915</v>
      </c>
      <c r="G5715" s="133">
        <v>0</v>
      </c>
      <c r="H5715" s="133">
        <v>0</v>
      </c>
      <c r="I5715" s="20"/>
      <c r="J5715" s="20"/>
      <c r="K5715" s="20"/>
      <c r="L5715" s="20"/>
      <c r="M5715" s="20"/>
      <c r="N5715" s="20"/>
    </row>
    <row r="5716" spans="1:14" x14ac:dyDescent="0.35">
      <c r="A5716" s="214" t="s">
        <v>4628</v>
      </c>
      <c r="B5716" s="214">
        <v>124524</v>
      </c>
      <c r="C5716" s="133" t="s">
        <v>4666</v>
      </c>
      <c r="D5716" s="133" t="s">
        <v>5904</v>
      </c>
      <c r="E5716" s="133" t="s">
        <v>5912</v>
      </c>
      <c r="F5716" s="133" t="s">
        <v>5915</v>
      </c>
      <c r="G5716" s="133">
        <v>0</v>
      </c>
      <c r="H5716" s="133">
        <v>0</v>
      </c>
      <c r="I5716" s="20"/>
      <c r="J5716" s="20"/>
      <c r="K5716" s="20"/>
      <c r="L5716" s="20"/>
      <c r="M5716" s="20"/>
      <c r="N5716" s="20"/>
    </row>
    <row r="5717" spans="1:14" x14ac:dyDescent="0.35">
      <c r="A5717" s="214" t="s">
        <v>4628</v>
      </c>
      <c r="B5717" s="214">
        <v>131004</v>
      </c>
      <c r="C5717" s="133" t="s">
        <v>4667</v>
      </c>
      <c r="D5717" s="133" t="s">
        <v>5904</v>
      </c>
      <c r="E5717" s="133" t="s">
        <v>5902</v>
      </c>
      <c r="F5717" s="133" t="s">
        <v>5914</v>
      </c>
      <c r="G5717" s="133">
        <v>0</v>
      </c>
      <c r="H5717" s="133">
        <v>0</v>
      </c>
      <c r="I5717" s="20"/>
      <c r="J5717" s="20"/>
      <c r="K5717" s="20"/>
      <c r="L5717" s="20"/>
      <c r="M5717" s="20"/>
      <c r="N5717" s="20"/>
    </row>
    <row r="5718" spans="1:14" x14ac:dyDescent="0.35">
      <c r="A5718" s="214" t="s">
        <v>4628</v>
      </c>
      <c r="B5718" s="214">
        <v>131652</v>
      </c>
      <c r="C5718" s="133" t="s">
        <v>4668</v>
      </c>
      <c r="D5718" s="133" t="s">
        <v>5904</v>
      </c>
      <c r="E5718" s="133" t="s">
        <v>5906</v>
      </c>
      <c r="F5718" s="133" t="s">
        <v>5906</v>
      </c>
      <c r="G5718" s="133">
        <v>0</v>
      </c>
      <c r="H5718" s="133">
        <v>2</v>
      </c>
      <c r="I5718" s="20"/>
      <c r="J5718" s="20"/>
      <c r="K5718" s="20"/>
      <c r="L5718" s="20"/>
      <c r="M5718" s="20"/>
      <c r="N5718" s="20"/>
    </row>
    <row r="5719" spans="1:14" x14ac:dyDescent="0.35">
      <c r="A5719" s="214" t="s">
        <v>4628</v>
      </c>
      <c r="B5719" s="214">
        <v>131695</v>
      </c>
      <c r="C5719" s="133" t="s">
        <v>6743</v>
      </c>
      <c r="D5719" s="133" t="s">
        <v>5904</v>
      </c>
      <c r="E5719" s="133" t="s">
        <v>5902</v>
      </c>
      <c r="F5719" s="133" t="s">
        <v>5903</v>
      </c>
      <c r="G5719" s="133">
        <v>0</v>
      </c>
      <c r="H5719" s="133">
        <v>0</v>
      </c>
      <c r="I5719" s="20"/>
      <c r="J5719" s="20"/>
      <c r="K5719" s="20"/>
      <c r="L5719" s="20"/>
      <c r="M5719" s="20"/>
      <c r="N5719" s="20"/>
    </row>
    <row r="5720" spans="1:14" x14ac:dyDescent="0.35">
      <c r="A5720" s="214" t="s">
        <v>4628</v>
      </c>
      <c r="B5720" s="214">
        <v>132131</v>
      </c>
      <c r="C5720" s="133" t="s">
        <v>4669</v>
      </c>
      <c r="D5720" s="133" t="s">
        <v>5904</v>
      </c>
      <c r="E5720" s="133" t="s">
        <v>5906</v>
      </c>
      <c r="F5720" s="133" t="s">
        <v>5906</v>
      </c>
      <c r="G5720" s="133">
        <v>0</v>
      </c>
      <c r="H5720" s="133">
        <v>0</v>
      </c>
      <c r="I5720" s="20"/>
      <c r="J5720" s="20"/>
      <c r="K5720" s="20"/>
      <c r="L5720" s="20"/>
      <c r="M5720" s="20"/>
      <c r="N5720" s="20"/>
    </row>
    <row r="5721" spans="1:14" x14ac:dyDescent="0.35">
      <c r="A5721" s="214" t="s">
        <v>4628</v>
      </c>
      <c r="B5721" s="214">
        <v>132731</v>
      </c>
      <c r="C5721" s="133" t="s">
        <v>4670</v>
      </c>
      <c r="D5721" s="133" t="s">
        <v>5904</v>
      </c>
      <c r="E5721" s="133" t="s">
        <v>5912</v>
      </c>
      <c r="F5721" s="133" t="s">
        <v>5915</v>
      </c>
      <c r="G5721" s="133">
        <v>1</v>
      </c>
      <c r="H5721" s="133">
        <v>10</v>
      </c>
      <c r="I5721" s="20"/>
      <c r="J5721" s="20"/>
      <c r="K5721" s="20"/>
      <c r="L5721" s="20"/>
      <c r="M5721" s="20"/>
      <c r="N5721" s="20"/>
    </row>
    <row r="5722" spans="1:14" x14ac:dyDescent="0.35">
      <c r="A5722" s="214" t="s">
        <v>4628</v>
      </c>
      <c r="B5722" s="214">
        <v>132735</v>
      </c>
      <c r="C5722" s="133" t="s">
        <v>4671</v>
      </c>
      <c r="D5722" s="133" t="s">
        <v>5904</v>
      </c>
      <c r="E5722" s="133" t="s">
        <v>5902</v>
      </c>
      <c r="F5722" s="133" t="s">
        <v>5914</v>
      </c>
      <c r="G5722" s="133">
        <v>0</v>
      </c>
      <c r="H5722" s="133">
        <v>0</v>
      </c>
      <c r="I5722" s="20"/>
      <c r="J5722" s="20"/>
      <c r="K5722" s="20"/>
      <c r="L5722" s="20"/>
      <c r="M5722" s="20"/>
      <c r="N5722" s="20"/>
    </row>
    <row r="5723" spans="1:14" x14ac:dyDescent="0.35">
      <c r="A5723" s="214" t="s">
        <v>4628</v>
      </c>
      <c r="B5723" s="214">
        <v>133583</v>
      </c>
      <c r="C5723" s="133" t="s">
        <v>4672</v>
      </c>
      <c r="D5723" s="133" t="s">
        <v>5904</v>
      </c>
      <c r="E5723" s="133" t="s">
        <v>5906</v>
      </c>
      <c r="F5723" s="133" t="s">
        <v>5906</v>
      </c>
      <c r="G5723" s="133">
        <v>0</v>
      </c>
      <c r="H5723" s="133">
        <v>0</v>
      </c>
      <c r="I5723" s="20"/>
      <c r="J5723" s="20"/>
      <c r="K5723" s="20"/>
      <c r="L5723" s="20"/>
      <c r="M5723" s="20"/>
      <c r="N5723" s="20"/>
    </row>
    <row r="5724" spans="1:14" x14ac:dyDescent="0.35">
      <c r="A5724" s="214" t="s">
        <v>4628</v>
      </c>
      <c r="B5724" s="214">
        <v>133989</v>
      </c>
      <c r="C5724" s="133" t="s">
        <v>4673</v>
      </c>
      <c r="D5724" s="133" t="s">
        <v>5904</v>
      </c>
      <c r="E5724" s="133" t="s">
        <v>5902</v>
      </c>
      <c r="F5724" s="133" t="s">
        <v>5914</v>
      </c>
      <c r="G5724" s="133">
        <v>0</v>
      </c>
      <c r="H5724" s="133">
        <v>0</v>
      </c>
      <c r="I5724" s="20"/>
      <c r="J5724" s="20"/>
      <c r="K5724" s="20"/>
      <c r="L5724" s="20"/>
      <c r="M5724" s="20"/>
      <c r="N5724" s="20"/>
    </row>
    <row r="5725" spans="1:14" x14ac:dyDescent="0.35">
      <c r="A5725" s="214" t="s">
        <v>4628</v>
      </c>
      <c r="B5725" s="214">
        <v>134880</v>
      </c>
      <c r="C5725" s="133" t="s">
        <v>4674</v>
      </c>
      <c r="D5725" s="133" t="s">
        <v>5904</v>
      </c>
      <c r="E5725" s="133" t="s">
        <v>5906</v>
      </c>
      <c r="F5725" s="133" t="s">
        <v>5906</v>
      </c>
      <c r="G5725" s="133">
        <v>0</v>
      </c>
      <c r="H5725" s="133">
        <v>1</v>
      </c>
      <c r="I5725" s="20"/>
      <c r="J5725" s="20"/>
      <c r="K5725" s="20"/>
      <c r="L5725" s="20"/>
      <c r="M5725" s="20"/>
      <c r="N5725" s="20"/>
    </row>
    <row r="5726" spans="1:14" x14ac:dyDescent="0.35">
      <c r="A5726" s="214" t="s">
        <v>4628</v>
      </c>
      <c r="B5726" s="214">
        <v>135259</v>
      </c>
      <c r="C5726" s="133" t="s">
        <v>2766</v>
      </c>
      <c r="D5726" s="133" t="s">
        <v>5904</v>
      </c>
      <c r="E5726" s="133" t="s">
        <v>5902</v>
      </c>
      <c r="F5726" s="133" t="s">
        <v>5914</v>
      </c>
      <c r="G5726" s="133">
        <v>0</v>
      </c>
      <c r="H5726" s="133">
        <v>0</v>
      </c>
      <c r="I5726" s="20"/>
      <c r="J5726" s="20"/>
      <c r="K5726" s="20"/>
      <c r="L5726" s="20"/>
      <c r="M5726" s="20"/>
      <c r="N5726" s="20"/>
    </row>
    <row r="5727" spans="1:14" x14ac:dyDescent="0.35">
      <c r="A5727" s="214" t="s">
        <v>4628</v>
      </c>
      <c r="B5727" s="214">
        <v>136136</v>
      </c>
      <c r="C5727" s="133" t="s">
        <v>4675</v>
      </c>
      <c r="D5727" s="133" t="s">
        <v>5904</v>
      </c>
      <c r="E5727" s="133" t="s">
        <v>5907</v>
      </c>
      <c r="F5727" s="133" t="s">
        <v>5908</v>
      </c>
      <c r="G5727" s="133">
        <v>103</v>
      </c>
      <c r="H5727" s="133">
        <v>110</v>
      </c>
      <c r="I5727" s="20"/>
      <c r="J5727" s="20"/>
      <c r="K5727" s="20"/>
      <c r="L5727" s="20"/>
      <c r="M5727" s="20"/>
      <c r="N5727" s="20"/>
    </row>
    <row r="5728" spans="1:14" x14ac:dyDescent="0.35">
      <c r="A5728" s="214" t="s">
        <v>4628</v>
      </c>
      <c r="B5728" s="214">
        <v>136245</v>
      </c>
      <c r="C5728" s="133" t="s">
        <v>7300</v>
      </c>
      <c r="D5728" s="133" t="s">
        <v>5904</v>
      </c>
      <c r="E5728" s="133" t="s">
        <v>5902</v>
      </c>
      <c r="F5728" s="133" t="s">
        <v>5914</v>
      </c>
      <c r="G5728" s="133">
        <v>0</v>
      </c>
      <c r="H5728" s="133">
        <v>0</v>
      </c>
      <c r="I5728" s="20"/>
      <c r="J5728" s="20"/>
      <c r="K5728" s="20"/>
      <c r="L5728" s="20"/>
      <c r="M5728" s="20"/>
      <c r="N5728" s="20"/>
    </row>
    <row r="5729" spans="1:14" x14ac:dyDescent="0.35">
      <c r="A5729" s="214" t="s">
        <v>4628</v>
      </c>
      <c r="B5729" s="214">
        <v>136323</v>
      </c>
      <c r="C5729" s="133" t="s">
        <v>4676</v>
      </c>
      <c r="D5729" s="133" t="s">
        <v>5904</v>
      </c>
      <c r="E5729" s="133" t="s">
        <v>5907</v>
      </c>
      <c r="F5729" s="133" t="s">
        <v>5917</v>
      </c>
      <c r="G5729" s="133">
        <v>127</v>
      </c>
      <c r="H5729" s="133">
        <v>131</v>
      </c>
      <c r="I5729" s="20"/>
      <c r="J5729" s="20"/>
      <c r="K5729" s="20"/>
      <c r="L5729" s="20"/>
      <c r="M5729" s="20"/>
      <c r="N5729" s="20"/>
    </row>
    <row r="5730" spans="1:14" x14ac:dyDescent="0.35">
      <c r="A5730" s="214" t="s">
        <v>4628</v>
      </c>
      <c r="B5730" s="214">
        <v>136414</v>
      </c>
      <c r="C5730" s="133" t="s">
        <v>4677</v>
      </c>
      <c r="D5730" s="133" t="s">
        <v>5904</v>
      </c>
      <c r="E5730" s="133" t="s">
        <v>5907</v>
      </c>
      <c r="F5730" s="133" t="s">
        <v>5917</v>
      </c>
      <c r="G5730" s="133">
        <v>195</v>
      </c>
      <c r="H5730" s="133">
        <v>209</v>
      </c>
      <c r="I5730" s="20"/>
      <c r="J5730" s="20"/>
      <c r="K5730" s="20"/>
      <c r="L5730" s="20"/>
      <c r="M5730" s="20"/>
      <c r="N5730" s="20"/>
    </row>
    <row r="5731" spans="1:14" x14ac:dyDescent="0.35">
      <c r="A5731" s="214" t="s">
        <v>4628</v>
      </c>
      <c r="B5731" s="214">
        <v>136886</v>
      </c>
      <c r="C5731" s="133" t="s">
        <v>4678</v>
      </c>
      <c r="D5731" s="133" t="s">
        <v>5904</v>
      </c>
      <c r="E5731" s="133" t="s">
        <v>5907</v>
      </c>
      <c r="F5731" s="133" t="s">
        <v>5917</v>
      </c>
      <c r="G5731" s="133">
        <v>99</v>
      </c>
      <c r="H5731" s="133">
        <v>92</v>
      </c>
      <c r="I5731" s="20"/>
      <c r="J5731" s="20"/>
      <c r="K5731" s="20"/>
      <c r="L5731" s="20"/>
      <c r="M5731" s="20"/>
      <c r="N5731" s="20"/>
    </row>
    <row r="5732" spans="1:14" x14ac:dyDescent="0.35">
      <c r="A5732" s="214" t="s">
        <v>4628</v>
      </c>
      <c r="B5732" s="214">
        <v>136959</v>
      </c>
      <c r="C5732" s="133" t="s">
        <v>4679</v>
      </c>
      <c r="D5732" s="133" t="s">
        <v>5904</v>
      </c>
      <c r="E5732" s="133" t="s">
        <v>5907</v>
      </c>
      <c r="F5732" s="133" t="s">
        <v>5917</v>
      </c>
      <c r="G5732" s="133">
        <v>37</v>
      </c>
      <c r="H5732" s="133">
        <v>52</v>
      </c>
      <c r="I5732" s="20"/>
      <c r="J5732" s="20"/>
      <c r="K5732" s="20"/>
      <c r="L5732" s="20"/>
      <c r="M5732" s="20"/>
      <c r="N5732" s="20"/>
    </row>
    <row r="5733" spans="1:14" x14ac:dyDescent="0.35">
      <c r="A5733" s="214" t="s">
        <v>4628</v>
      </c>
      <c r="B5733" s="214">
        <v>136961</v>
      </c>
      <c r="C5733" s="133" t="s">
        <v>4680</v>
      </c>
      <c r="D5733" s="133" t="s">
        <v>5904</v>
      </c>
      <c r="E5733" s="133" t="s">
        <v>5907</v>
      </c>
      <c r="F5733" s="133" t="s">
        <v>5917</v>
      </c>
      <c r="G5733" s="133">
        <v>64</v>
      </c>
      <c r="H5733" s="133">
        <v>76</v>
      </c>
      <c r="I5733" s="20"/>
      <c r="J5733" s="20"/>
      <c r="K5733" s="20"/>
      <c r="L5733" s="20"/>
      <c r="M5733" s="20"/>
      <c r="N5733" s="20"/>
    </row>
    <row r="5734" spans="1:14" x14ac:dyDescent="0.35">
      <c r="A5734" s="214" t="s">
        <v>4628</v>
      </c>
      <c r="B5734" s="214">
        <v>137098</v>
      </c>
      <c r="C5734" s="133" t="s">
        <v>4681</v>
      </c>
      <c r="D5734" s="133" t="s">
        <v>5904</v>
      </c>
      <c r="E5734" s="133" t="s">
        <v>5902</v>
      </c>
      <c r="F5734" s="133" t="s">
        <v>5914</v>
      </c>
      <c r="G5734" s="133">
        <v>0</v>
      </c>
      <c r="H5734" s="133">
        <v>0</v>
      </c>
      <c r="I5734" s="20"/>
      <c r="J5734" s="20"/>
      <c r="K5734" s="20"/>
      <c r="L5734" s="20"/>
      <c r="M5734" s="20"/>
      <c r="N5734" s="20"/>
    </row>
    <row r="5735" spans="1:14" x14ac:dyDescent="0.35">
      <c r="A5735" s="214" t="s">
        <v>4628</v>
      </c>
      <c r="B5735" s="214">
        <v>137100</v>
      </c>
      <c r="C5735" s="133" t="s">
        <v>4682</v>
      </c>
      <c r="D5735" s="133" t="s">
        <v>5904</v>
      </c>
      <c r="E5735" s="133" t="s">
        <v>5907</v>
      </c>
      <c r="F5735" s="133" t="s">
        <v>5908</v>
      </c>
      <c r="G5735" s="133">
        <v>121</v>
      </c>
      <c r="H5735" s="133">
        <v>120</v>
      </c>
      <c r="I5735" s="20"/>
      <c r="J5735" s="20"/>
      <c r="K5735" s="20"/>
      <c r="L5735" s="20"/>
      <c r="M5735" s="20"/>
      <c r="N5735" s="20"/>
    </row>
    <row r="5736" spans="1:14" x14ac:dyDescent="0.35">
      <c r="A5736" s="214" t="s">
        <v>4628</v>
      </c>
      <c r="B5736" s="214">
        <v>137146</v>
      </c>
      <c r="C5736" s="133" t="s">
        <v>4683</v>
      </c>
      <c r="D5736" s="133" t="s">
        <v>5904</v>
      </c>
      <c r="E5736" s="133" t="s">
        <v>5907</v>
      </c>
      <c r="F5736" s="133" t="s">
        <v>5908</v>
      </c>
      <c r="G5736" s="133">
        <v>82</v>
      </c>
      <c r="H5736" s="133">
        <v>70</v>
      </c>
      <c r="I5736" s="20"/>
      <c r="J5736" s="20"/>
      <c r="K5736" s="20"/>
      <c r="L5736" s="20"/>
      <c r="M5736" s="20"/>
      <c r="N5736" s="20"/>
    </row>
    <row r="5737" spans="1:14" x14ac:dyDescent="0.35">
      <c r="A5737" s="214" t="s">
        <v>4628</v>
      </c>
      <c r="B5737" s="214">
        <v>137164</v>
      </c>
      <c r="C5737" s="133" t="s">
        <v>4684</v>
      </c>
      <c r="D5737" s="133" t="s">
        <v>5904</v>
      </c>
      <c r="E5737" s="133" t="s">
        <v>5907</v>
      </c>
      <c r="F5737" s="133" t="s">
        <v>5908</v>
      </c>
      <c r="G5737" s="133">
        <v>43</v>
      </c>
      <c r="H5737" s="133">
        <v>37</v>
      </c>
      <c r="I5737" s="20"/>
      <c r="J5737" s="20"/>
      <c r="K5737" s="20"/>
      <c r="L5737" s="20"/>
      <c r="M5737" s="20"/>
      <c r="N5737" s="20"/>
    </row>
    <row r="5738" spans="1:14" x14ac:dyDescent="0.35">
      <c r="A5738" s="214" t="s">
        <v>4628</v>
      </c>
      <c r="B5738" s="214">
        <v>137356</v>
      </c>
      <c r="C5738" s="133" t="s">
        <v>4685</v>
      </c>
      <c r="D5738" s="133" t="s">
        <v>5904</v>
      </c>
      <c r="E5738" s="133" t="s">
        <v>5907</v>
      </c>
      <c r="F5738" s="133" t="s">
        <v>5917</v>
      </c>
      <c r="G5738" s="133">
        <v>0</v>
      </c>
      <c r="H5738" s="133">
        <v>0</v>
      </c>
      <c r="I5738" s="20"/>
      <c r="J5738" s="20"/>
      <c r="K5738" s="20"/>
      <c r="L5738" s="20"/>
      <c r="M5738" s="20"/>
      <c r="N5738" s="20"/>
    </row>
    <row r="5739" spans="1:14" x14ac:dyDescent="0.35">
      <c r="A5739" s="214" t="s">
        <v>4628</v>
      </c>
      <c r="B5739" s="214">
        <v>137384</v>
      </c>
      <c r="C5739" s="133" t="s">
        <v>4686</v>
      </c>
      <c r="D5739" s="133" t="s">
        <v>5904</v>
      </c>
      <c r="E5739" s="133" t="s">
        <v>5907</v>
      </c>
      <c r="F5739" s="133" t="s">
        <v>5917</v>
      </c>
      <c r="G5739" s="133">
        <v>102</v>
      </c>
      <c r="H5739" s="133">
        <v>98</v>
      </c>
      <c r="I5739" s="20"/>
      <c r="J5739" s="20"/>
      <c r="K5739" s="20"/>
      <c r="L5739" s="20"/>
      <c r="M5739" s="20"/>
      <c r="N5739" s="20"/>
    </row>
    <row r="5740" spans="1:14" x14ac:dyDescent="0.35">
      <c r="A5740" s="214" t="s">
        <v>4628</v>
      </c>
      <c r="B5740" s="214">
        <v>137553</v>
      </c>
      <c r="C5740" s="133" t="s">
        <v>4687</v>
      </c>
      <c r="D5740" s="133" t="s">
        <v>5904</v>
      </c>
      <c r="E5740" s="133" t="s">
        <v>5907</v>
      </c>
      <c r="F5740" s="133" t="s">
        <v>5917</v>
      </c>
      <c r="G5740" s="133">
        <v>103</v>
      </c>
      <c r="H5740" s="133">
        <v>96</v>
      </c>
      <c r="I5740" s="20"/>
      <c r="J5740" s="20"/>
      <c r="K5740" s="20"/>
      <c r="L5740" s="20"/>
      <c r="M5740" s="20"/>
      <c r="N5740" s="20"/>
    </row>
    <row r="5741" spans="1:14" x14ac:dyDescent="0.35">
      <c r="A5741" s="214" t="s">
        <v>4628</v>
      </c>
      <c r="B5741" s="214">
        <v>137956</v>
      </c>
      <c r="C5741" s="133" t="s">
        <v>4688</v>
      </c>
      <c r="D5741" s="133" t="s">
        <v>5904</v>
      </c>
      <c r="E5741" s="133" t="s">
        <v>5902</v>
      </c>
      <c r="F5741" s="133" t="s">
        <v>5914</v>
      </c>
      <c r="G5741" s="133">
        <v>0</v>
      </c>
      <c r="H5741" s="133">
        <v>0</v>
      </c>
      <c r="I5741" s="20"/>
      <c r="J5741" s="20"/>
      <c r="K5741" s="20"/>
      <c r="L5741" s="20"/>
      <c r="M5741" s="20"/>
      <c r="N5741" s="20"/>
    </row>
    <row r="5742" spans="1:14" x14ac:dyDescent="0.35">
      <c r="A5742" s="214" t="s">
        <v>4628</v>
      </c>
      <c r="B5742" s="214">
        <v>138243</v>
      </c>
      <c r="C5742" s="133" t="s">
        <v>4689</v>
      </c>
      <c r="D5742" s="133" t="s">
        <v>5904</v>
      </c>
      <c r="E5742" s="133" t="s">
        <v>5902</v>
      </c>
      <c r="F5742" s="133" t="s">
        <v>5914</v>
      </c>
      <c r="G5742" s="133">
        <v>0</v>
      </c>
      <c r="H5742" s="133">
        <v>0</v>
      </c>
      <c r="I5742" s="20"/>
      <c r="J5742" s="20"/>
      <c r="K5742" s="20"/>
      <c r="L5742" s="20"/>
      <c r="M5742" s="20"/>
      <c r="N5742" s="20"/>
    </row>
    <row r="5743" spans="1:14" x14ac:dyDescent="0.35">
      <c r="A5743" s="214" t="s">
        <v>4628</v>
      </c>
      <c r="B5743" s="214">
        <v>138351</v>
      </c>
      <c r="C5743" s="133" t="s">
        <v>4690</v>
      </c>
      <c r="D5743" s="133" t="s">
        <v>5904</v>
      </c>
      <c r="E5743" s="133" t="s">
        <v>5907</v>
      </c>
      <c r="F5743" s="133" t="s">
        <v>5916</v>
      </c>
      <c r="G5743" s="133">
        <v>0</v>
      </c>
      <c r="H5743" s="133">
        <v>0</v>
      </c>
      <c r="I5743" s="20"/>
      <c r="J5743" s="20"/>
      <c r="K5743" s="20"/>
      <c r="L5743" s="20"/>
      <c r="M5743" s="20"/>
      <c r="N5743" s="20"/>
    </row>
    <row r="5744" spans="1:14" x14ac:dyDescent="0.35">
      <c r="A5744" s="214" t="s">
        <v>4628</v>
      </c>
      <c r="B5744" s="214">
        <v>138435</v>
      </c>
      <c r="C5744" s="133" t="s">
        <v>4691</v>
      </c>
      <c r="D5744" s="133" t="s">
        <v>5904</v>
      </c>
      <c r="E5744" s="133" t="s">
        <v>5907</v>
      </c>
      <c r="F5744" s="133" t="s">
        <v>5908</v>
      </c>
      <c r="G5744" s="133">
        <v>47</v>
      </c>
      <c r="H5744" s="133">
        <v>42</v>
      </c>
      <c r="I5744" s="20"/>
      <c r="J5744" s="20"/>
      <c r="K5744" s="20"/>
      <c r="L5744" s="20"/>
      <c r="M5744" s="20"/>
      <c r="N5744" s="20"/>
    </row>
    <row r="5745" spans="1:14" x14ac:dyDescent="0.35">
      <c r="A5745" s="214" t="s">
        <v>4628</v>
      </c>
      <c r="B5745" s="214">
        <v>138728</v>
      </c>
      <c r="C5745" s="133" t="s">
        <v>4692</v>
      </c>
      <c r="D5745" s="133" t="s">
        <v>5904</v>
      </c>
      <c r="E5745" s="133" t="s">
        <v>5907</v>
      </c>
      <c r="F5745" s="133" t="s">
        <v>5917</v>
      </c>
      <c r="G5745" s="133">
        <v>138</v>
      </c>
      <c r="H5745" s="133">
        <v>108</v>
      </c>
      <c r="I5745" s="20"/>
      <c r="J5745" s="20"/>
      <c r="K5745" s="20"/>
      <c r="L5745" s="20"/>
      <c r="M5745" s="20"/>
      <c r="N5745" s="20"/>
    </row>
    <row r="5746" spans="1:14" x14ac:dyDescent="0.35">
      <c r="A5746" s="214" t="s">
        <v>4628</v>
      </c>
      <c r="B5746" s="214">
        <v>138729</v>
      </c>
      <c r="C5746" s="133" t="s">
        <v>4693</v>
      </c>
      <c r="D5746" s="133" t="s">
        <v>5904</v>
      </c>
      <c r="E5746" s="133" t="s">
        <v>5907</v>
      </c>
      <c r="F5746" s="133" t="s">
        <v>5917</v>
      </c>
      <c r="G5746" s="133">
        <v>133</v>
      </c>
      <c r="H5746" s="133">
        <v>99</v>
      </c>
      <c r="I5746" s="20"/>
      <c r="J5746" s="20"/>
      <c r="K5746" s="20"/>
      <c r="L5746" s="20"/>
      <c r="M5746" s="20"/>
      <c r="N5746" s="20"/>
    </row>
    <row r="5747" spans="1:14" x14ac:dyDescent="0.35">
      <c r="A5747" s="214" t="s">
        <v>4628</v>
      </c>
      <c r="B5747" s="214">
        <v>138936</v>
      </c>
      <c r="C5747" s="133" t="s">
        <v>4694</v>
      </c>
      <c r="D5747" s="133" t="s">
        <v>5904</v>
      </c>
      <c r="E5747" s="133" t="s">
        <v>5907</v>
      </c>
      <c r="F5747" s="133" t="s">
        <v>5917</v>
      </c>
      <c r="G5747" s="133">
        <v>84</v>
      </c>
      <c r="H5747" s="133">
        <v>105</v>
      </c>
      <c r="I5747" s="20"/>
      <c r="J5747" s="20"/>
      <c r="K5747" s="20"/>
      <c r="L5747" s="20"/>
      <c r="M5747" s="20"/>
      <c r="N5747" s="20"/>
    </row>
    <row r="5748" spans="1:14" x14ac:dyDescent="0.35">
      <c r="A5748" s="214" t="s">
        <v>4628</v>
      </c>
      <c r="B5748" s="214">
        <v>139171</v>
      </c>
      <c r="C5748" s="133" t="s">
        <v>4695</v>
      </c>
      <c r="D5748" s="133" t="s">
        <v>5904</v>
      </c>
      <c r="E5748" s="133" t="s">
        <v>5907</v>
      </c>
      <c r="F5748" s="133" t="s">
        <v>5917</v>
      </c>
      <c r="G5748" s="133">
        <v>78</v>
      </c>
      <c r="H5748" s="133">
        <v>94</v>
      </c>
      <c r="I5748" s="20"/>
      <c r="J5748" s="20"/>
      <c r="K5748" s="20"/>
      <c r="L5748" s="20"/>
      <c r="M5748" s="20"/>
      <c r="N5748" s="20"/>
    </row>
    <row r="5749" spans="1:14" x14ac:dyDescent="0.35">
      <c r="A5749" s="214" t="s">
        <v>4628</v>
      </c>
      <c r="B5749" s="214">
        <v>139234</v>
      </c>
      <c r="C5749" s="133" t="s">
        <v>4696</v>
      </c>
      <c r="D5749" s="133" t="s">
        <v>5904</v>
      </c>
      <c r="E5749" s="133" t="s">
        <v>5907</v>
      </c>
      <c r="F5749" s="133" t="s">
        <v>5926</v>
      </c>
      <c r="G5749" s="133">
        <v>0</v>
      </c>
      <c r="H5749" s="133">
        <v>0</v>
      </c>
      <c r="I5749" s="20"/>
      <c r="J5749" s="20"/>
      <c r="K5749" s="20"/>
      <c r="L5749" s="20"/>
      <c r="M5749" s="20"/>
      <c r="N5749" s="20"/>
    </row>
    <row r="5750" spans="1:14" x14ac:dyDescent="0.35">
      <c r="A5750" s="214" t="s">
        <v>4628</v>
      </c>
      <c r="B5750" s="214">
        <v>140123</v>
      </c>
      <c r="C5750" s="133" t="s">
        <v>4697</v>
      </c>
      <c r="D5750" s="133" t="s">
        <v>5904</v>
      </c>
      <c r="E5750" s="133" t="s">
        <v>5907</v>
      </c>
      <c r="F5750" s="133" t="s">
        <v>5917</v>
      </c>
      <c r="G5750" s="133">
        <v>0</v>
      </c>
      <c r="H5750" s="133">
        <v>0</v>
      </c>
      <c r="I5750" s="20"/>
      <c r="J5750" s="20"/>
      <c r="K5750" s="20"/>
      <c r="L5750" s="20"/>
      <c r="M5750" s="20"/>
      <c r="N5750" s="20"/>
    </row>
    <row r="5751" spans="1:14" x14ac:dyDescent="0.35">
      <c r="A5751" s="214" t="s">
        <v>4628</v>
      </c>
      <c r="B5751" s="214">
        <v>140154</v>
      </c>
      <c r="C5751" s="133" t="s">
        <v>4698</v>
      </c>
      <c r="D5751" s="133" t="s">
        <v>5904</v>
      </c>
      <c r="E5751" s="133" t="s">
        <v>5907</v>
      </c>
      <c r="F5751" s="133" t="s">
        <v>5917</v>
      </c>
      <c r="G5751" s="133">
        <v>63</v>
      </c>
      <c r="H5751" s="133">
        <v>79</v>
      </c>
      <c r="I5751" s="20"/>
      <c r="J5751" s="20"/>
      <c r="K5751" s="20"/>
      <c r="L5751" s="20"/>
      <c r="M5751" s="20"/>
      <c r="N5751" s="20"/>
    </row>
    <row r="5752" spans="1:14" x14ac:dyDescent="0.35">
      <c r="A5752" s="214" t="s">
        <v>4628</v>
      </c>
      <c r="B5752" s="214">
        <v>140470</v>
      </c>
      <c r="C5752" s="133" t="s">
        <v>4699</v>
      </c>
      <c r="D5752" s="133" t="s">
        <v>5904</v>
      </c>
      <c r="E5752" s="133" t="s">
        <v>5907</v>
      </c>
      <c r="F5752" s="133" t="s">
        <v>5917</v>
      </c>
      <c r="G5752" s="133">
        <v>79</v>
      </c>
      <c r="H5752" s="133">
        <v>88</v>
      </c>
      <c r="I5752" s="20"/>
      <c r="J5752" s="20"/>
      <c r="K5752" s="20"/>
      <c r="L5752" s="20"/>
      <c r="M5752" s="20"/>
      <c r="N5752" s="20"/>
    </row>
    <row r="5753" spans="1:14" x14ac:dyDescent="0.35">
      <c r="A5753" s="214" t="s">
        <v>4628</v>
      </c>
      <c r="B5753" s="214">
        <v>140802</v>
      </c>
      <c r="C5753" s="133" t="s">
        <v>4700</v>
      </c>
      <c r="D5753" s="133" t="s">
        <v>5904</v>
      </c>
      <c r="E5753" s="133" t="s">
        <v>5907</v>
      </c>
      <c r="F5753" s="133" t="s">
        <v>5917</v>
      </c>
      <c r="G5753" s="133">
        <v>101</v>
      </c>
      <c r="H5753" s="133">
        <v>99</v>
      </c>
      <c r="I5753" s="20"/>
      <c r="J5753" s="20"/>
      <c r="K5753" s="20"/>
      <c r="L5753" s="20"/>
      <c r="M5753" s="20"/>
      <c r="N5753" s="20"/>
    </row>
    <row r="5754" spans="1:14" x14ac:dyDescent="0.35">
      <c r="A5754" s="214" t="s">
        <v>4628</v>
      </c>
      <c r="B5754" s="214">
        <v>140997</v>
      </c>
      <c r="C5754" s="133" t="s">
        <v>4701</v>
      </c>
      <c r="D5754" s="133" t="s">
        <v>5904</v>
      </c>
      <c r="E5754" s="133" t="s">
        <v>5912</v>
      </c>
      <c r="F5754" s="133" t="s">
        <v>5927</v>
      </c>
      <c r="G5754" s="133">
        <v>9</v>
      </c>
      <c r="H5754" s="133">
        <v>25</v>
      </c>
      <c r="I5754" s="20"/>
      <c r="J5754" s="20"/>
      <c r="K5754" s="20"/>
      <c r="L5754" s="20"/>
      <c r="M5754" s="20"/>
      <c r="N5754" s="20"/>
    </row>
    <row r="5755" spans="1:14" x14ac:dyDescent="0.35">
      <c r="A5755" s="214" t="s">
        <v>4628</v>
      </c>
      <c r="B5755" s="214">
        <v>141074</v>
      </c>
      <c r="C5755" s="133" t="s">
        <v>4702</v>
      </c>
      <c r="D5755" s="133" t="s">
        <v>5904</v>
      </c>
      <c r="E5755" s="133" t="s">
        <v>5907</v>
      </c>
      <c r="F5755" s="133" t="s">
        <v>5917</v>
      </c>
      <c r="G5755" s="133">
        <v>56</v>
      </c>
      <c r="H5755" s="133">
        <v>58</v>
      </c>
      <c r="I5755" s="20"/>
      <c r="J5755" s="20"/>
      <c r="K5755" s="20"/>
      <c r="L5755" s="20"/>
      <c r="M5755" s="20"/>
      <c r="N5755" s="20"/>
    </row>
    <row r="5756" spans="1:14" x14ac:dyDescent="0.35">
      <c r="A5756" s="214" t="s">
        <v>4628</v>
      </c>
      <c r="B5756" s="214">
        <v>141342</v>
      </c>
      <c r="C5756" s="133" t="s">
        <v>4703</v>
      </c>
      <c r="D5756" s="133" t="s">
        <v>5904</v>
      </c>
      <c r="E5756" s="133" t="s">
        <v>5907</v>
      </c>
      <c r="F5756" s="133" t="s">
        <v>5908</v>
      </c>
      <c r="G5756" s="133">
        <v>50</v>
      </c>
      <c r="H5756" s="133">
        <v>58</v>
      </c>
      <c r="I5756" s="20"/>
      <c r="J5756" s="20"/>
      <c r="K5756" s="20"/>
      <c r="L5756" s="20"/>
      <c r="M5756" s="20"/>
      <c r="N5756" s="20"/>
    </row>
    <row r="5757" spans="1:14" x14ac:dyDescent="0.35">
      <c r="A5757" s="214" t="s">
        <v>4628</v>
      </c>
      <c r="B5757" s="214">
        <v>141343</v>
      </c>
      <c r="C5757" s="133" t="s">
        <v>6738</v>
      </c>
      <c r="D5757" s="133" t="s">
        <v>5904</v>
      </c>
      <c r="E5757" s="133" t="s">
        <v>5907</v>
      </c>
      <c r="F5757" s="133" t="s">
        <v>5908</v>
      </c>
      <c r="G5757" s="133">
        <v>83</v>
      </c>
      <c r="H5757" s="133">
        <v>89</v>
      </c>
      <c r="I5757" s="20"/>
      <c r="J5757" s="20"/>
      <c r="K5757" s="20"/>
      <c r="L5757" s="20"/>
      <c r="M5757" s="20"/>
      <c r="N5757" s="20"/>
    </row>
    <row r="5758" spans="1:14" x14ac:dyDescent="0.35">
      <c r="A5758" s="214" t="s">
        <v>4628</v>
      </c>
      <c r="B5758" s="214">
        <v>141448</v>
      </c>
      <c r="C5758" s="133" t="s">
        <v>4704</v>
      </c>
      <c r="D5758" s="133" t="s">
        <v>5904</v>
      </c>
      <c r="E5758" s="133" t="s">
        <v>5912</v>
      </c>
      <c r="F5758" s="133" t="s">
        <v>5920</v>
      </c>
      <c r="G5758" s="133">
        <v>4</v>
      </c>
      <c r="H5758" s="133">
        <v>10</v>
      </c>
      <c r="I5758" s="20"/>
      <c r="J5758" s="20"/>
      <c r="K5758" s="20"/>
      <c r="L5758" s="20"/>
      <c r="M5758" s="20"/>
      <c r="N5758" s="20"/>
    </row>
    <row r="5759" spans="1:14" x14ac:dyDescent="0.35">
      <c r="A5759" s="214" t="s">
        <v>4628</v>
      </c>
      <c r="B5759" s="214">
        <v>141449</v>
      </c>
      <c r="C5759" s="133" t="s">
        <v>4705</v>
      </c>
      <c r="D5759" s="133" t="s">
        <v>5904</v>
      </c>
      <c r="E5759" s="133" t="s">
        <v>5912</v>
      </c>
      <c r="F5759" s="133" t="s">
        <v>5920</v>
      </c>
      <c r="G5759" s="133">
        <v>7</v>
      </c>
      <c r="H5759" s="133">
        <v>19</v>
      </c>
      <c r="I5759" s="20"/>
      <c r="J5759" s="20"/>
      <c r="K5759" s="20"/>
      <c r="L5759" s="20"/>
      <c r="M5759" s="20"/>
      <c r="N5759" s="20"/>
    </row>
    <row r="5760" spans="1:14" x14ac:dyDescent="0.35">
      <c r="A5760" s="214" t="s">
        <v>4628</v>
      </c>
      <c r="B5760" s="214">
        <v>141491</v>
      </c>
      <c r="C5760" s="133" t="s">
        <v>4706</v>
      </c>
      <c r="D5760" s="133" t="s">
        <v>5904</v>
      </c>
      <c r="E5760" s="133" t="s">
        <v>5907</v>
      </c>
      <c r="F5760" s="133" t="s">
        <v>5931</v>
      </c>
      <c r="G5760" s="133">
        <v>0</v>
      </c>
      <c r="H5760" s="133">
        <v>0</v>
      </c>
      <c r="I5760" s="20"/>
      <c r="J5760" s="20"/>
      <c r="K5760" s="20"/>
      <c r="L5760" s="20"/>
      <c r="M5760" s="20"/>
      <c r="N5760" s="20"/>
    </row>
    <row r="5761" spans="1:14" x14ac:dyDescent="0.35">
      <c r="A5761" s="214" t="s">
        <v>4628</v>
      </c>
      <c r="B5761" s="214">
        <v>141700</v>
      </c>
      <c r="C5761" s="133" t="s">
        <v>4707</v>
      </c>
      <c r="D5761" s="133" t="s">
        <v>5904</v>
      </c>
      <c r="E5761" s="133" t="s">
        <v>5907</v>
      </c>
      <c r="F5761" s="133" t="s">
        <v>5911</v>
      </c>
      <c r="G5761" s="133">
        <v>60</v>
      </c>
      <c r="H5761" s="133">
        <v>85</v>
      </c>
      <c r="I5761" s="20"/>
      <c r="J5761" s="20"/>
      <c r="K5761" s="20"/>
      <c r="L5761" s="20"/>
      <c r="M5761" s="20"/>
      <c r="N5761" s="20"/>
    </row>
    <row r="5762" spans="1:14" x14ac:dyDescent="0.35">
      <c r="A5762" s="214" t="s">
        <v>4628</v>
      </c>
      <c r="B5762" s="214">
        <v>142013</v>
      </c>
      <c r="C5762" s="133" t="s">
        <v>4708</v>
      </c>
      <c r="D5762" s="133" t="s">
        <v>5904</v>
      </c>
      <c r="E5762" s="133" t="s">
        <v>5902</v>
      </c>
      <c r="F5762" s="133" t="s">
        <v>5914</v>
      </c>
      <c r="G5762" s="133">
        <v>0</v>
      </c>
      <c r="H5762" s="133">
        <v>0</v>
      </c>
      <c r="I5762" s="20"/>
      <c r="J5762" s="20"/>
      <c r="K5762" s="20"/>
      <c r="L5762" s="20"/>
      <c r="M5762" s="20"/>
      <c r="N5762" s="20"/>
    </row>
    <row r="5763" spans="1:14" x14ac:dyDescent="0.35">
      <c r="A5763" s="214" t="s">
        <v>4628</v>
      </c>
      <c r="B5763" s="214">
        <v>142015</v>
      </c>
      <c r="C5763" s="133" t="s">
        <v>7301</v>
      </c>
      <c r="D5763" s="133" t="s">
        <v>5904</v>
      </c>
      <c r="E5763" s="133" t="s">
        <v>5907</v>
      </c>
      <c r="F5763" s="133" t="s">
        <v>5908</v>
      </c>
      <c r="G5763" s="133">
        <v>74</v>
      </c>
      <c r="H5763" s="133">
        <v>84</v>
      </c>
      <c r="I5763" s="20"/>
      <c r="J5763" s="20"/>
      <c r="K5763" s="20"/>
      <c r="L5763" s="20"/>
      <c r="M5763" s="20"/>
      <c r="N5763" s="20"/>
    </row>
    <row r="5764" spans="1:14" x14ac:dyDescent="0.35">
      <c r="A5764" s="214" t="s">
        <v>4628</v>
      </c>
      <c r="B5764" s="214">
        <v>142094</v>
      </c>
      <c r="C5764" s="133" t="s">
        <v>4709</v>
      </c>
      <c r="D5764" s="133" t="s">
        <v>5904</v>
      </c>
      <c r="E5764" s="133" t="s">
        <v>5912</v>
      </c>
      <c r="F5764" s="133" t="s">
        <v>5920</v>
      </c>
      <c r="G5764" s="133">
        <v>3</v>
      </c>
      <c r="H5764" s="133">
        <v>6</v>
      </c>
      <c r="I5764" s="20"/>
      <c r="J5764" s="20"/>
      <c r="K5764" s="20"/>
      <c r="L5764" s="20"/>
      <c r="M5764" s="20"/>
      <c r="N5764" s="20"/>
    </row>
    <row r="5765" spans="1:14" x14ac:dyDescent="0.35">
      <c r="A5765" s="214" t="s">
        <v>4628</v>
      </c>
      <c r="B5765" s="214">
        <v>142169</v>
      </c>
      <c r="C5765" s="133" t="s">
        <v>4710</v>
      </c>
      <c r="D5765" s="133" t="s">
        <v>5904</v>
      </c>
      <c r="E5765" s="133" t="s">
        <v>5912</v>
      </c>
      <c r="F5765" s="133" t="s">
        <v>5920</v>
      </c>
      <c r="G5765" s="133">
        <v>0</v>
      </c>
      <c r="H5765" s="133">
        <v>0</v>
      </c>
      <c r="I5765" s="20"/>
      <c r="J5765" s="20"/>
      <c r="K5765" s="20"/>
      <c r="L5765" s="20"/>
      <c r="M5765" s="20"/>
      <c r="N5765" s="20"/>
    </row>
    <row r="5766" spans="1:14" x14ac:dyDescent="0.35">
      <c r="A5766" s="214" t="s">
        <v>4628</v>
      </c>
      <c r="B5766" s="214">
        <v>142170</v>
      </c>
      <c r="C5766" s="133" t="s">
        <v>4711</v>
      </c>
      <c r="D5766" s="133" t="s">
        <v>5905</v>
      </c>
      <c r="E5766" s="133" t="s">
        <v>5912</v>
      </c>
      <c r="F5766" s="133" t="s">
        <v>5920</v>
      </c>
      <c r="G5766" s="133">
        <v>0</v>
      </c>
      <c r="H5766" s="133">
        <v>13</v>
      </c>
      <c r="I5766" s="20"/>
      <c r="J5766" s="20"/>
      <c r="K5766" s="20"/>
      <c r="L5766" s="20"/>
      <c r="M5766" s="20"/>
      <c r="N5766" s="20"/>
    </row>
    <row r="5767" spans="1:14" x14ac:dyDescent="0.35">
      <c r="A5767" s="214" t="s">
        <v>4628</v>
      </c>
      <c r="B5767" s="214">
        <v>142193</v>
      </c>
      <c r="C5767" s="133" t="s">
        <v>4712</v>
      </c>
      <c r="D5767" s="133" t="s">
        <v>5904</v>
      </c>
      <c r="E5767" s="133" t="s">
        <v>5907</v>
      </c>
      <c r="F5767" s="133" t="s">
        <v>5917</v>
      </c>
      <c r="G5767" s="133">
        <v>92</v>
      </c>
      <c r="H5767" s="133">
        <v>88</v>
      </c>
      <c r="I5767" s="20"/>
      <c r="J5767" s="20"/>
      <c r="K5767" s="20"/>
      <c r="L5767" s="20"/>
      <c r="M5767" s="20"/>
      <c r="N5767" s="20"/>
    </row>
    <row r="5768" spans="1:14" x14ac:dyDescent="0.35">
      <c r="A5768" s="214" t="s">
        <v>4628</v>
      </c>
      <c r="B5768" s="214">
        <v>142277</v>
      </c>
      <c r="C5768" s="133" t="s">
        <v>4713</v>
      </c>
      <c r="D5768" s="133" t="s">
        <v>5904</v>
      </c>
      <c r="E5768" s="133" t="s">
        <v>5907</v>
      </c>
      <c r="F5768" s="133" t="s">
        <v>5917</v>
      </c>
      <c r="G5768" s="133">
        <v>34</v>
      </c>
      <c r="H5768" s="133">
        <v>41</v>
      </c>
      <c r="I5768" s="20"/>
      <c r="J5768" s="20"/>
      <c r="K5768" s="20"/>
      <c r="L5768" s="20"/>
      <c r="M5768" s="20"/>
      <c r="N5768" s="20"/>
    </row>
    <row r="5769" spans="1:14" x14ac:dyDescent="0.35">
      <c r="A5769" s="214" t="s">
        <v>4628</v>
      </c>
      <c r="B5769" s="214">
        <v>142278</v>
      </c>
      <c r="C5769" s="133" t="s">
        <v>4714</v>
      </c>
      <c r="D5769" s="133" t="s">
        <v>5904</v>
      </c>
      <c r="E5769" s="133" t="s">
        <v>5907</v>
      </c>
      <c r="F5769" s="133" t="s">
        <v>5917</v>
      </c>
      <c r="G5769" s="133">
        <v>79</v>
      </c>
      <c r="H5769" s="133">
        <v>64</v>
      </c>
      <c r="I5769" s="20"/>
      <c r="J5769" s="20"/>
      <c r="K5769" s="20"/>
      <c r="L5769" s="20"/>
      <c r="M5769" s="20"/>
      <c r="N5769" s="20"/>
    </row>
    <row r="5770" spans="1:14" x14ac:dyDescent="0.35">
      <c r="A5770" s="214" t="s">
        <v>4628</v>
      </c>
      <c r="B5770" s="214">
        <v>142313</v>
      </c>
      <c r="C5770" s="133" t="s">
        <v>1145</v>
      </c>
      <c r="D5770" s="133" t="s">
        <v>5904</v>
      </c>
      <c r="E5770" s="133" t="s">
        <v>5907</v>
      </c>
      <c r="F5770" s="133" t="s">
        <v>5917</v>
      </c>
      <c r="G5770" s="133">
        <v>117</v>
      </c>
      <c r="H5770" s="133">
        <v>112</v>
      </c>
      <c r="I5770" s="20"/>
      <c r="J5770" s="20"/>
      <c r="K5770" s="20"/>
      <c r="L5770" s="20"/>
      <c r="M5770" s="20"/>
      <c r="N5770" s="20"/>
    </row>
    <row r="5771" spans="1:14" x14ac:dyDescent="0.35">
      <c r="A5771" s="214" t="s">
        <v>4628</v>
      </c>
      <c r="B5771" s="214">
        <v>142516</v>
      </c>
      <c r="C5771" s="133" t="s">
        <v>4715</v>
      </c>
      <c r="D5771" s="133" t="s">
        <v>5904</v>
      </c>
      <c r="E5771" s="133" t="s">
        <v>5902</v>
      </c>
      <c r="F5771" s="133" t="s">
        <v>5914</v>
      </c>
      <c r="G5771" s="133">
        <v>0</v>
      </c>
      <c r="H5771" s="133">
        <v>0</v>
      </c>
      <c r="I5771" s="20"/>
      <c r="J5771" s="20"/>
      <c r="K5771" s="20"/>
      <c r="L5771" s="20"/>
      <c r="M5771" s="20"/>
      <c r="N5771" s="20"/>
    </row>
    <row r="5772" spans="1:14" x14ac:dyDescent="0.35">
      <c r="A5772" s="214" t="s">
        <v>4628</v>
      </c>
      <c r="B5772" s="214">
        <v>142657</v>
      </c>
      <c r="C5772" s="133" t="s">
        <v>4716</v>
      </c>
      <c r="D5772" s="133" t="s">
        <v>5904</v>
      </c>
      <c r="E5772" s="133" t="s">
        <v>5902</v>
      </c>
      <c r="F5772" s="133" t="s">
        <v>5903</v>
      </c>
      <c r="G5772" s="133">
        <v>0</v>
      </c>
      <c r="H5772" s="133">
        <v>0</v>
      </c>
      <c r="I5772" s="20"/>
      <c r="J5772" s="20"/>
      <c r="K5772" s="20"/>
      <c r="L5772" s="20"/>
      <c r="M5772" s="20"/>
      <c r="N5772" s="20"/>
    </row>
    <row r="5773" spans="1:14" x14ac:dyDescent="0.35">
      <c r="A5773" s="214" t="s">
        <v>4628</v>
      </c>
      <c r="B5773" s="214">
        <v>142696</v>
      </c>
      <c r="C5773" s="133" t="s">
        <v>4717</v>
      </c>
      <c r="D5773" s="133" t="s">
        <v>5904</v>
      </c>
      <c r="E5773" s="133" t="s">
        <v>5907</v>
      </c>
      <c r="F5773" s="133" t="s">
        <v>5917</v>
      </c>
      <c r="G5773" s="133">
        <v>48</v>
      </c>
      <c r="H5773" s="133">
        <v>74</v>
      </c>
      <c r="I5773" s="20"/>
      <c r="J5773" s="20"/>
      <c r="K5773" s="20"/>
      <c r="L5773" s="20"/>
      <c r="M5773" s="20"/>
      <c r="N5773" s="20"/>
    </row>
    <row r="5774" spans="1:14" x14ac:dyDescent="0.35">
      <c r="A5774" s="214" t="s">
        <v>4628</v>
      </c>
      <c r="B5774" s="214">
        <v>142711</v>
      </c>
      <c r="C5774" s="133" t="s">
        <v>4718</v>
      </c>
      <c r="D5774" s="133" t="s">
        <v>5904</v>
      </c>
      <c r="E5774" s="133" t="s">
        <v>5907</v>
      </c>
      <c r="F5774" s="133" t="s">
        <v>5917</v>
      </c>
      <c r="G5774" s="133">
        <v>0</v>
      </c>
      <c r="H5774" s="133">
        <v>0</v>
      </c>
      <c r="I5774" s="20"/>
      <c r="J5774" s="20"/>
      <c r="K5774" s="20"/>
      <c r="L5774" s="20"/>
      <c r="M5774" s="20"/>
      <c r="N5774" s="20"/>
    </row>
    <row r="5775" spans="1:14" x14ac:dyDescent="0.35">
      <c r="A5775" s="214" t="s">
        <v>4628</v>
      </c>
      <c r="B5775" s="214">
        <v>142755</v>
      </c>
      <c r="C5775" s="133" t="s">
        <v>4719</v>
      </c>
      <c r="D5775" s="133" t="s">
        <v>5904</v>
      </c>
      <c r="E5775" s="133" t="s">
        <v>5907</v>
      </c>
      <c r="F5775" s="133" t="s">
        <v>5917</v>
      </c>
      <c r="G5775" s="133">
        <v>0</v>
      </c>
      <c r="H5775" s="133">
        <v>0</v>
      </c>
      <c r="I5775" s="20"/>
      <c r="J5775" s="20"/>
      <c r="K5775" s="20"/>
      <c r="L5775" s="20"/>
      <c r="M5775" s="20"/>
      <c r="N5775" s="20"/>
    </row>
    <row r="5776" spans="1:14" x14ac:dyDescent="0.35">
      <c r="A5776" s="214" t="s">
        <v>4628</v>
      </c>
      <c r="B5776" s="214">
        <v>142980</v>
      </c>
      <c r="C5776" s="133" t="s">
        <v>4720</v>
      </c>
      <c r="D5776" s="133" t="s">
        <v>5904</v>
      </c>
      <c r="E5776" s="133" t="s">
        <v>5907</v>
      </c>
      <c r="F5776" s="133" t="s">
        <v>5917</v>
      </c>
      <c r="G5776" s="133">
        <v>68</v>
      </c>
      <c r="H5776" s="133">
        <v>71</v>
      </c>
      <c r="I5776" s="20"/>
      <c r="J5776" s="20"/>
      <c r="K5776" s="20"/>
      <c r="L5776" s="20"/>
      <c r="M5776" s="20"/>
      <c r="N5776" s="20"/>
    </row>
    <row r="5777" spans="1:14" x14ac:dyDescent="0.35">
      <c r="A5777" s="214" t="s">
        <v>4628</v>
      </c>
      <c r="B5777" s="214">
        <v>142983</v>
      </c>
      <c r="C5777" s="133" t="s">
        <v>4721</v>
      </c>
      <c r="D5777" s="133" t="s">
        <v>5904</v>
      </c>
      <c r="E5777" s="133" t="s">
        <v>5907</v>
      </c>
      <c r="F5777" s="133" t="s">
        <v>5917</v>
      </c>
      <c r="G5777" s="133">
        <v>90</v>
      </c>
      <c r="H5777" s="133">
        <v>85</v>
      </c>
      <c r="I5777" s="20"/>
      <c r="J5777" s="20"/>
      <c r="K5777" s="20"/>
      <c r="L5777" s="20"/>
      <c r="M5777" s="20"/>
      <c r="N5777" s="20"/>
    </row>
    <row r="5778" spans="1:14" x14ac:dyDescent="0.35">
      <c r="A5778" s="214" t="s">
        <v>4628</v>
      </c>
      <c r="B5778" s="214">
        <v>142987</v>
      </c>
      <c r="C5778" s="133" t="s">
        <v>4722</v>
      </c>
      <c r="D5778" s="133" t="s">
        <v>5904</v>
      </c>
      <c r="E5778" s="133" t="s">
        <v>5907</v>
      </c>
      <c r="F5778" s="133" t="s">
        <v>5917</v>
      </c>
      <c r="G5778" s="133">
        <v>99</v>
      </c>
      <c r="H5778" s="133">
        <v>117</v>
      </c>
      <c r="I5778" s="20"/>
      <c r="J5778" s="20"/>
      <c r="K5778" s="20"/>
      <c r="L5778" s="20"/>
      <c r="M5778" s="20"/>
      <c r="N5778" s="20"/>
    </row>
    <row r="5779" spans="1:14" x14ac:dyDescent="0.35">
      <c r="A5779" s="214" t="s">
        <v>4628</v>
      </c>
      <c r="B5779" s="214">
        <v>143346</v>
      </c>
      <c r="C5779" s="133" t="s">
        <v>1436</v>
      </c>
      <c r="D5779" s="133" t="s">
        <v>5904</v>
      </c>
      <c r="E5779" s="133" t="s">
        <v>5912</v>
      </c>
      <c r="F5779" s="133" t="s">
        <v>5920</v>
      </c>
      <c r="G5779" s="133">
        <v>2</v>
      </c>
      <c r="H5779" s="133">
        <v>14</v>
      </c>
      <c r="I5779" s="20"/>
      <c r="J5779" s="20"/>
      <c r="K5779" s="20"/>
      <c r="L5779" s="20"/>
      <c r="M5779" s="20"/>
      <c r="N5779" s="20"/>
    </row>
    <row r="5780" spans="1:14" x14ac:dyDescent="0.35">
      <c r="A5780" s="214" t="s">
        <v>4628</v>
      </c>
      <c r="B5780" s="214">
        <v>143354</v>
      </c>
      <c r="C5780" s="133" t="s">
        <v>870</v>
      </c>
      <c r="D5780" s="133" t="s">
        <v>5904</v>
      </c>
      <c r="E5780" s="133" t="s">
        <v>5912</v>
      </c>
      <c r="F5780" s="133" t="s">
        <v>5920</v>
      </c>
      <c r="G5780" s="133">
        <v>0</v>
      </c>
      <c r="H5780" s="133">
        <v>0</v>
      </c>
      <c r="I5780" s="20"/>
      <c r="J5780" s="20"/>
      <c r="K5780" s="20"/>
      <c r="L5780" s="20"/>
      <c r="M5780" s="20"/>
      <c r="N5780" s="20"/>
    </row>
    <row r="5781" spans="1:14" x14ac:dyDescent="0.35">
      <c r="A5781" s="214" t="s">
        <v>4628</v>
      </c>
      <c r="B5781" s="214">
        <v>143839</v>
      </c>
      <c r="C5781" s="133" t="s">
        <v>6739</v>
      </c>
      <c r="D5781" s="133" t="s">
        <v>5904</v>
      </c>
      <c r="E5781" s="133" t="s">
        <v>5902</v>
      </c>
      <c r="F5781" s="133" t="s">
        <v>5914</v>
      </c>
      <c r="G5781" s="133">
        <v>0</v>
      </c>
      <c r="H5781" s="133">
        <v>0</v>
      </c>
      <c r="I5781" s="20"/>
      <c r="J5781" s="20"/>
      <c r="K5781" s="20"/>
      <c r="L5781" s="20"/>
      <c r="M5781" s="20"/>
      <c r="N5781" s="20"/>
    </row>
    <row r="5782" spans="1:14" x14ac:dyDescent="0.35">
      <c r="A5782" s="214" t="s">
        <v>4628</v>
      </c>
      <c r="B5782" s="214">
        <v>143897</v>
      </c>
      <c r="C5782" s="133" t="s">
        <v>4723</v>
      </c>
      <c r="D5782" s="133" t="s">
        <v>5904</v>
      </c>
      <c r="E5782" s="133" t="s">
        <v>5912</v>
      </c>
      <c r="F5782" s="133" t="s">
        <v>5920</v>
      </c>
      <c r="G5782" s="133">
        <v>0</v>
      </c>
      <c r="H5782" s="133">
        <v>0</v>
      </c>
      <c r="I5782" s="20"/>
      <c r="J5782" s="20"/>
      <c r="K5782" s="20"/>
      <c r="L5782" s="20"/>
      <c r="M5782" s="20"/>
      <c r="N5782" s="20"/>
    </row>
    <row r="5783" spans="1:14" x14ac:dyDescent="0.35">
      <c r="A5783" s="214" t="s">
        <v>4628</v>
      </c>
      <c r="B5783" s="214">
        <v>143899</v>
      </c>
      <c r="C5783" s="133" t="s">
        <v>7302</v>
      </c>
      <c r="D5783" s="133" t="s">
        <v>5904</v>
      </c>
      <c r="E5783" s="133" t="s">
        <v>5907</v>
      </c>
      <c r="F5783" s="133" t="s">
        <v>5917</v>
      </c>
      <c r="G5783" s="133">
        <v>103</v>
      </c>
      <c r="H5783" s="133">
        <v>127</v>
      </c>
      <c r="I5783" s="20"/>
      <c r="J5783" s="20"/>
      <c r="K5783" s="20"/>
      <c r="L5783" s="20"/>
      <c r="M5783" s="20"/>
      <c r="N5783" s="20"/>
    </row>
    <row r="5784" spans="1:14" x14ac:dyDescent="0.35">
      <c r="A5784" s="214" t="s">
        <v>4628</v>
      </c>
      <c r="B5784" s="214">
        <v>143932</v>
      </c>
      <c r="C5784" s="133" t="s">
        <v>7303</v>
      </c>
      <c r="D5784" s="133" t="s">
        <v>5904</v>
      </c>
      <c r="E5784" s="133" t="s">
        <v>5902</v>
      </c>
      <c r="F5784" s="133" t="s">
        <v>5914</v>
      </c>
      <c r="G5784" s="133">
        <v>0</v>
      </c>
      <c r="H5784" s="133">
        <v>0</v>
      </c>
      <c r="I5784" s="20"/>
      <c r="J5784" s="20"/>
      <c r="K5784" s="20"/>
      <c r="L5784" s="20"/>
      <c r="M5784" s="20"/>
      <c r="N5784" s="20"/>
    </row>
    <row r="5785" spans="1:14" x14ac:dyDescent="0.35">
      <c r="A5785" s="214" t="s">
        <v>4628</v>
      </c>
      <c r="B5785" s="214">
        <v>144002</v>
      </c>
      <c r="C5785" s="133" t="s">
        <v>4724</v>
      </c>
      <c r="D5785" s="133" t="s">
        <v>5904</v>
      </c>
      <c r="E5785" s="133" t="s">
        <v>5907</v>
      </c>
      <c r="F5785" s="133" t="s">
        <v>5917</v>
      </c>
      <c r="G5785" s="133">
        <v>0</v>
      </c>
      <c r="H5785" s="133">
        <v>0</v>
      </c>
      <c r="I5785" s="20"/>
      <c r="J5785" s="20"/>
      <c r="K5785" s="20"/>
      <c r="L5785" s="20"/>
      <c r="M5785" s="20"/>
      <c r="N5785" s="20"/>
    </row>
    <row r="5786" spans="1:14" x14ac:dyDescent="0.35">
      <c r="A5786" s="214" t="s">
        <v>4628</v>
      </c>
      <c r="B5786" s="214">
        <v>144007</v>
      </c>
      <c r="C5786" s="133" t="s">
        <v>4725</v>
      </c>
      <c r="D5786" s="133" t="s">
        <v>5904</v>
      </c>
      <c r="E5786" s="133" t="s">
        <v>5907</v>
      </c>
      <c r="F5786" s="133" t="s">
        <v>5917</v>
      </c>
      <c r="G5786" s="133">
        <v>47</v>
      </c>
      <c r="H5786" s="133">
        <v>45</v>
      </c>
      <c r="I5786" s="20"/>
      <c r="J5786" s="20"/>
      <c r="K5786" s="20"/>
      <c r="L5786" s="20"/>
      <c r="M5786" s="20"/>
      <c r="N5786" s="20"/>
    </row>
    <row r="5787" spans="1:14" x14ac:dyDescent="0.35">
      <c r="A5787" s="214" t="s">
        <v>4628</v>
      </c>
      <c r="B5787" s="214">
        <v>144206</v>
      </c>
      <c r="C5787" s="133" t="s">
        <v>4638</v>
      </c>
      <c r="D5787" s="133" t="s">
        <v>5904</v>
      </c>
      <c r="E5787" s="133" t="s">
        <v>5907</v>
      </c>
      <c r="F5787" s="133" t="s">
        <v>5917</v>
      </c>
      <c r="G5787" s="133">
        <v>54</v>
      </c>
      <c r="H5787" s="133">
        <v>54</v>
      </c>
      <c r="I5787" s="20"/>
      <c r="J5787" s="20"/>
      <c r="K5787" s="20"/>
      <c r="L5787" s="20"/>
      <c r="M5787" s="20"/>
      <c r="N5787" s="20"/>
    </row>
    <row r="5788" spans="1:14" x14ac:dyDescent="0.35">
      <c r="A5788" s="214" t="s">
        <v>4628</v>
      </c>
      <c r="B5788" s="214">
        <v>144208</v>
      </c>
      <c r="C5788" s="133" t="s">
        <v>4726</v>
      </c>
      <c r="D5788" s="133" t="s">
        <v>5904</v>
      </c>
      <c r="E5788" s="133" t="s">
        <v>5912</v>
      </c>
      <c r="F5788" s="133" t="s">
        <v>5920</v>
      </c>
      <c r="G5788" s="133">
        <v>0</v>
      </c>
      <c r="H5788" s="133">
        <v>0</v>
      </c>
      <c r="I5788" s="20"/>
      <c r="J5788" s="20"/>
      <c r="K5788" s="20"/>
      <c r="L5788" s="20"/>
      <c r="M5788" s="20"/>
      <c r="N5788" s="20"/>
    </row>
    <row r="5789" spans="1:14" x14ac:dyDescent="0.35">
      <c r="A5789" s="214" t="s">
        <v>4628</v>
      </c>
      <c r="B5789" s="214">
        <v>144209</v>
      </c>
      <c r="C5789" s="133" t="s">
        <v>4727</v>
      </c>
      <c r="D5789" s="133" t="s">
        <v>5904</v>
      </c>
      <c r="E5789" s="133" t="s">
        <v>5912</v>
      </c>
      <c r="F5789" s="133" t="s">
        <v>5920</v>
      </c>
      <c r="G5789" s="133">
        <v>1</v>
      </c>
      <c r="H5789" s="133">
        <v>8</v>
      </c>
      <c r="I5789" s="20"/>
      <c r="J5789" s="20"/>
      <c r="K5789" s="20"/>
      <c r="L5789" s="20"/>
      <c r="M5789" s="20"/>
      <c r="N5789" s="20"/>
    </row>
    <row r="5790" spans="1:14" x14ac:dyDescent="0.35">
      <c r="A5790" s="214" t="s">
        <v>4628</v>
      </c>
      <c r="B5790" s="214">
        <v>144988</v>
      </c>
      <c r="C5790" s="133" t="s">
        <v>6299</v>
      </c>
      <c r="D5790" s="133" t="s">
        <v>5904</v>
      </c>
      <c r="E5790" s="133" t="s">
        <v>5907</v>
      </c>
      <c r="F5790" s="133" t="s">
        <v>5908</v>
      </c>
      <c r="G5790" s="133">
        <v>37</v>
      </c>
      <c r="H5790" s="133">
        <v>47</v>
      </c>
      <c r="I5790" s="20"/>
      <c r="J5790" s="20"/>
      <c r="K5790" s="20"/>
      <c r="L5790" s="20"/>
      <c r="M5790" s="20"/>
      <c r="N5790" s="20"/>
    </row>
    <row r="5791" spans="1:14" x14ac:dyDescent="0.35">
      <c r="A5791" s="214" t="s">
        <v>4628</v>
      </c>
      <c r="B5791" s="214">
        <v>145047</v>
      </c>
      <c r="C5791" s="133" t="s">
        <v>4728</v>
      </c>
      <c r="D5791" s="133" t="s">
        <v>5904</v>
      </c>
      <c r="E5791" s="133" t="s">
        <v>5907</v>
      </c>
      <c r="F5791" s="133" t="s">
        <v>5917</v>
      </c>
      <c r="G5791" s="133">
        <v>51</v>
      </c>
      <c r="H5791" s="133">
        <v>59</v>
      </c>
      <c r="I5791" s="20"/>
      <c r="J5791" s="20"/>
      <c r="K5791" s="20"/>
      <c r="L5791" s="20"/>
      <c r="M5791" s="20"/>
      <c r="N5791" s="20"/>
    </row>
    <row r="5792" spans="1:14" x14ac:dyDescent="0.35">
      <c r="A5792" s="214" t="s">
        <v>4628</v>
      </c>
      <c r="B5792" s="214">
        <v>145176</v>
      </c>
      <c r="C5792" s="133" t="s">
        <v>6740</v>
      </c>
      <c r="D5792" s="133" t="s">
        <v>5904</v>
      </c>
      <c r="E5792" s="133" t="s">
        <v>5907</v>
      </c>
      <c r="F5792" s="133" t="s">
        <v>5908</v>
      </c>
      <c r="G5792" s="133">
        <v>57</v>
      </c>
      <c r="H5792" s="133">
        <v>63</v>
      </c>
      <c r="I5792" s="20"/>
      <c r="J5792" s="20"/>
      <c r="K5792" s="20"/>
      <c r="L5792" s="20"/>
      <c r="M5792" s="20"/>
      <c r="N5792" s="20"/>
    </row>
    <row r="5793" spans="1:14" x14ac:dyDescent="0.35">
      <c r="A5793" s="214" t="s">
        <v>4628</v>
      </c>
      <c r="B5793" s="214">
        <v>145276</v>
      </c>
      <c r="C5793" s="133" t="s">
        <v>4662</v>
      </c>
      <c r="D5793" s="133" t="s">
        <v>5904</v>
      </c>
      <c r="E5793" s="133" t="s">
        <v>5912</v>
      </c>
      <c r="F5793" s="133" t="s">
        <v>5920</v>
      </c>
      <c r="G5793" s="133">
        <v>0</v>
      </c>
      <c r="H5793" s="133">
        <v>0</v>
      </c>
      <c r="I5793" s="20"/>
      <c r="J5793" s="20"/>
      <c r="K5793" s="20"/>
      <c r="L5793" s="20"/>
      <c r="M5793" s="20"/>
      <c r="N5793" s="20"/>
    </row>
    <row r="5794" spans="1:14" x14ac:dyDescent="0.35">
      <c r="A5794" s="214" t="s">
        <v>4628</v>
      </c>
      <c r="B5794" s="214">
        <v>145375</v>
      </c>
      <c r="C5794" s="133" t="s">
        <v>6300</v>
      </c>
      <c r="D5794" s="133" t="s">
        <v>5904</v>
      </c>
      <c r="E5794" s="133" t="s">
        <v>5907</v>
      </c>
      <c r="F5794" s="133" t="s">
        <v>5917</v>
      </c>
      <c r="G5794" s="133">
        <v>21</v>
      </c>
      <c r="H5794" s="133">
        <v>26</v>
      </c>
      <c r="I5794" s="20"/>
      <c r="J5794" s="20"/>
      <c r="K5794" s="20"/>
      <c r="L5794" s="20"/>
      <c r="M5794" s="20"/>
      <c r="N5794" s="20"/>
    </row>
    <row r="5795" spans="1:14" x14ac:dyDescent="0.35">
      <c r="A5795" s="214" t="s">
        <v>4628</v>
      </c>
      <c r="B5795" s="214">
        <v>145376</v>
      </c>
      <c r="C5795" s="133" t="s">
        <v>4729</v>
      </c>
      <c r="D5795" s="133" t="s">
        <v>5904</v>
      </c>
      <c r="E5795" s="133" t="s">
        <v>5907</v>
      </c>
      <c r="F5795" s="133" t="s">
        <v>5917</v>
      </c>
      <c r="G5795" s="133">
        <v>71</v>
      </c>
      <c r="H5795" s="133">
        <v>61</v>
      </c>
      <c r="I5795" s="20"/>
      <c r="J5795" s="20"/>
      <c r="K5795" s="20"/>
      <c r="L5795" s="20"/>
      <c r="M5795" s="20"/>
      <c r="N5795" s="20"/>
    </row>
    <row r="5796" spans="1:14" x14ac:dyDescent="0.35">
      <c r="A5796" s="214" t="s">
        <v>4628</v>
      </c>
      <c r="B5796" s="214">
        <v>145381</v>
      </c>
      <c r="C5796" s="133" t="s">
        <v>4636</v>
      </c>
      <c r="D5796" s="133" t="s">
        <v>5904</v>
      </c>
      <c r="E5796" s="133" t="s">
        <v>5907</v>
      </c>
      <c r="F5796" s="133" t="s">
        <v>5917</v>
      </c>
      <c r="G5796" s="133">
        <v>0</v>
      </c>
      <c r="H5796" s="133">
        <v>0</v>
      </c>
      <c r="I5796" s="20"/>
      <c r="J5796" s="20"/>
      <c r="K5796" s="20"/>
      <c r="L5796" s="20"/>
      <c r="M5796" s="20"/>
      <c r="N5796" s="20"/>
    </row>
    <row r="5797" spans="1:14" x14ac:dyDescent="0.35">
      <c r="A5797" s="214" t="s">
        <v>4628</v>
      </c>
      <c r="B5797" s="214">
        <v>145889</v>
      </c>
      <c r="C5797" s="133" t="s">
        <v>6301</v>
      </c>
      <c r="D5797" s="133" t="s">
        <v>5904</v>
      </c>
      <c r="E5797" s="133" t="s">
        <v>5907</v>
      </c>
      <c r="F5797" s="133" t="s">
        <v>5916</v>
      </c>
      <c r="G5797" s="133">
        <v>108</v>
      </c>
      <c r="H5797" s="133">
        <v>131</v>
      </c>
      <c r="I5797" s="20"/>
      <c r="J5797" s="20"/>
      <c r="K5797" s="20"/>
      <c r="L5797" s="20"/>
      <c r="M5797" s="20"/>
      <c r="N5797" s="20"/>
    </row>
    <row r="5798" spans="1:14" x14ac:dyDescent="0.35">
      <c r="A5798" s="214" t="s">
        <v>4628</v>
      </c>
      <c r="B5798" s="214">
        <v>146070</v>
      </c>
      <c r="C5798" s="133" t="s">
        <v>4657</v>
      </c>
      <c r="D5798" s="133" t="s">
        <v>5904</v>
      </c>
      <c r="E5798" s="133" t="s">
        <v>5912</v>
      </c>
      <c r="F5798" s="133" t="s">
        <v>5920</v>
      </c>
      <c r="G5798" s="133">
        <v>15</v>
      </c>
      <c r="H5798" s="133">
        <v>21</v>
      </c>
      <c r="I5798" s="20"/>
      <c r="J5798" s="20"/>
      <c r="K5798" s="20"/>
      <c r="L5798" s="20"/>
      <c r="M5798" s="20"/>
      <c r="N5798" s="20"/>
    </row>
    <row r="5799" spans="1:14" x14ac:dyDescent="0.35">
      <c r="A5799" s="214" t="s">
        <v>4628</v>
      </c>
      <c r="B5799" s="214">
        <v>146071</v>
      </c>
      <c r="C5799" s="133" t="s">
        <v>4658</v>
      </c>
      <c r="D5799" s="133" t="s">
        <v>5904</v>
      </c>
      <c r="E5799" s="133" t="s">
        <v>5912</v>
      </c>
      <c r="F5799" s="133" t="s">
        <v>5920</v>
      </c>
      <c r="G5799" s="133">
        <v>0</v>
      </c>
      <c r="H5799" s="133">
        <v>0</v>
      </c>
      <c r="I5799" s="20"/>
      <c r="J5799" s="20"/>
      <c r="K5799" s="20"/>
      <c r="L5799" s="20"/>
      <c r="M5799" s="20"/>
      <c r="N5799" s="20"/>
    </row>
    <row r="5800" spans="1:14" x14ac:dyDescent="0.35">
      <c r="A5800" s="214" t="s">
        <v>4628</v>
      </c>
      <c r="B5800" s="214">
        <v>146078</v>
      </c>
      <c r="C5800" s="133" t="s">
        <v>7304</v>
      </c>
      <c r="D5800" s="133" t="s">
        <v>5904</v>
      </c>
      <c r="E5800" s="133" t="s">
        <v>5902</v>
      </c>
      <c r="F5800" s="133" t="s">
        <v>5903</v>
      </c>
      <c r="G5800" s="133">
        <v>0</v>
      </c>
      <c r="H5800" s="133">
        <v>0</v>
      </c>
      <c r="I5800" s="20"/>
      <c r="J5800" s="20"/>
      <c r="K5800" s="20"/>
      <c r="L5800" s="20"/>
      <c r="M5800" s="20"/>
      <c r="N5800" s="20"/>
    </row>
    <row r="5801" spans="1:14" x14ac:dyDescent="0.35">
      <c r="A5801" s="214" t="s">
        <v>4628</v>
      </c>
      <c r="B5801" s="214">
        <v>146201</v>
      </c>
      <c r="C5801" s="133" t="s">
        <v>4665</v>
      </c>
      <c r="D5801" s="133" t="s">
        <v>5904</v>
      </c>
      <c r="E5801" s="133" t="s">
        <v>5912</v>
      </c>
      <c r="F5801" s="133" t="s">
        <v>5920</v>
      </c>
      <c r="G5801" s="133">
        <v>0</v>
      </c>
      <c r="H5801" s="133">
        <v>0</v>
      </c>
      <c r="I5801" s="20"/>
      <c r="J5801" s="20"/>
      <c r="K5801" s="20"/>
      <c r="L5801" s="20"/>
      <c r="M5801" s="20"/>
      <c r="N5801" s="20"/>
    </row>
    <row r="5802" spans="1:14" x14ac:dyDescent="0.35">
      <c r="A5802" s="214" t="s">
        <v>4628</v>
      </c>
      <c r="B5802" s="214">
        <v>146235</v>
      </c>
      <c r="C5802" s="133" t="s">
        <v>6302</v>
      </c>
      <c r="D5802" s="133" t="s">
        <v>5904</v>
      </c>
      <c r="E5802" s="133" t="s">
        <v>5907</v>
      </c>
      <c r="F5802" s="133" t="s">
        <v>5917</v>
      </c>
      <c r="G5802" s="133">
        <v>43</v>
      </c>
      <c r="H5802" s="133">
        <v>49</v>
      </c>
      <c r="I5802" s="20"/>
      <c r="J5802" s="20"/>
      <c r="K5802" s="20"/>
      <c r="L5802" s="20"/>
      <c r="M5802" s="20"/>
      <c r="N5802" s="20"/>
    </row>
    <row r="5803" spans="1:14" x14ac:dyDescent="0.35">
      <c r="A5803" s="214" t="s">
        <v>4628</v>
      </c>
      <c r="B5803" s="214">
        <v>146272</v>
      </c>
      <c r="C5803" s="133" t="s">
        <v>7305</v>
      </c>
      <c r="D5803" s="133" t="s">
        <v>5904</v>
      </c>
      <c r="E5803" s="133" t="s">
        <v>5906</v>
      </c>
      <c r="F5803" s="133" t="s">
        <v>5928</v>
      </c>
      <c r="G5803" s="133">
        <v>0</v>
      </c>
      <c r="H5803" s="133">
        <v>2</v>
      </c>
      <c r="I5803" s="20"/>
      <c r="J5803" s="20"/>
      <c r="K5803" s="20"/>
      <c r="L5803" s="20"/>
      <c r="M5803" s="20"/>
      <c r="N5803" s="20"/>
    </row>
    <row r="5804" spans="1:14" x14ac:dyDescent="0.35">
      <c r="A5804" s="214" t="s">
        <v>4628</v>
      </c>
      <c r="B5804" s="214">
        <v>146443</v>
      </c>
      <c r="C5804" s="133" t="s">
        <v>6303</v>
      </c>
      <c r="D5804" s="133" t="s">
        <v>5904</v>
      </c>
      <c r="E5804" s="133" t="s">
        <v>5907</v>
      </c>
      <c r="F5804" s="133" t="s">
        <v>5917</v>
      </c>
      <c r="G5804" s="133">
        <v>103</v>
      </c>
      <c r="H5804" s="133">
        <v>109</v>
      </c>
      <c r="I5804" s="20"/>
      <c r="J5804" s="20"/>
      <c r="K5804" s="20"/>
      <c r="L5804" s="20"/>
      <c r="M5804" s="20"/>
      <c r="N5804" s="20"/>
    </row>
    <row r="5805" spans="1:14" x14ac:dyDescent="0.35">
      <c r="A5805" s="214" t="s">
        <v>4628</v>
      </c>
      <c r="B5805" s="214">
        <v>146493</v>
      </c>
      <c r="C5805" s="133" t="s">
        <v>4635</v>
      </c>
      <c r="D5805" s="133" t="s">
        <v>5904</v>
      </c>
      <c r="E5805" s="133" t="s">
        <v>5907</v>
      </c>
      <c r="F5805" s="133" t="s">
        <v>5917</v>
      </c>
      <c r="G5805" s="133">
        <v>35</v>
      </c>
      <c r="H5805" s="133">
        <v>60</v>
      </c>
      <c r="I5805" s="20"/>
      <c r="J5805" s="20"/>
      <c r="K5805" s="20"/>
      <c r="L5805" s="20"/>
      <c r="M5805" s="20"/>
      <c r="N5805" s="20"/>
    </row>
    <row r="5806" spans="1:14" x14ac:dyDescent="0.35">
      <c r="A5806" s="214" t="s">
        <v>4628</v>
      </c>
      <c r="B5806" s="214">
        <v>146635</v>
      </c>
      <c r="C5806" s="133" t="s">
        <v>6304</v>
      </c>
      <c r="D5806" s="133" t="s">
        <v>5904</v>
      </c>
      <c r="E5806" s="133" t="s">
        <v>5907</v>
      </c>
      <c r="F5806" s="133" t="s">
        <v>5917</v>
      </c>
      <c r="G5806" s="133">
        <v>22</v>
      </c>
      <c r="H5806" s="133">
        <v>34</v>
      </c>
      <c r="I5806" s="20"/>
      <c r="J5806" s="20"/>
      <c r="K5806" s="20"/>
      <c r="L5806" s="20"/>
      <c r="M5806" s="20"/>
      <c r="N5806" s="20"/>
    </row>
    <row r="5807" spans="1:14" x14ac:dyDescent="0.35">
      <c r="A5807" s="214" t="s">
        <v>4628</v>
      </c>
      <c r="B5807" s="214">
        <v>146727</v>
      </c>
      <c r="C5807" s="133" t="s">
        <v>4660</v>
      </c>
      <c r="D5807" s="133" t="s">
        <v>5904</v>
      </c>
      <c r="E5807" s="133" t="s">
        <v>5912</v>
      </c>
      <c r="F5807" s="133" t="s">
        <v>5920</v>
      </c>
      <c r="G5807" s="133">
        <v>14</v>
      </c>
      <c r="H5807" s="133">
        <v>23</v>
      </c>
      <c r="I5807" s="20"/>
      <c r="J5807" s="20"/>
      <c r="K5807" s="20"/>
      <c r="L5807" s="20"/>
      <c r="M5807" s="20"/>
      <c r="N5807" s="20"/>
    </row>
    <row r="5808" spans="1:14" x14ac:dyDescent="0.35">
      <c r="A5808" s="214" t="s">
        <v>4628</v>
      </c>
      <c r="B5808" s="214">
        <v>146806</v>
      </c>
      <c r="C5808" s="133" t="s">
        <v>6742</v>
      </c>
      <c r="D5808" s="133" t="s">
        <v>5904</v>
      </c>
      <c r="E5808" s="133" t="s">
        <v>5902</v>
      </c>
      <c r="F5808" s="133" t="s">
        <v>5914</v>
      </c>
      <c r="G5808" s="133">
        <v>0</v>
      </c>
      <c r="H5808" s="133">
        <v>0</v>
      </c>
      <c r="I5808" s="20"/>
      <c r="J5808" s="20"/>
      <c r="K5808" s="20"/>
      <c r="L5808" s="20"/>
      <c r="M5808" s="20"/>
      <c r="N5808" s="20"/>
    </row>
    <row r="5809" spans="1:14" x14ac:dyDescent="0.35">
      <c r="A5809" s="214" t="s">
        <v>4628</v>
      </c>
      <c r="B5809" s="214">
        <v>146901</v>
      </c>
      <c r="C5809" s="133" t="s">
        <v>4664</v>
      </c>
      <c r="D5809" s="133" t="s">
        <v>5904</v>
      </c>
      <c r="E5809" s="133" t="s">
        <v>5912</v>
      </c>
      <c r="F5809" s="133" t="s">
        <v>5920</v>
      </c>
      <c r="G5809" s="133">
        <v>11</v>
      </c>
      <c r="H5809" s="133">
        <v>24</v>
      </c>
      <c r="I5809" s="20"/>
      <c r="J5809" s="20"/>
      <c r="K5809" s="20"/>
      <c r="L5809" s="20"/>
      <c r="M5809" s="20"/>
      <c r="N5809" s="20"/>
    </row>
    <row r="5810" spans="1:14" x14ac:dyDescent="0.35">
      <c r="A5810" s="214" t="s">
        <v>4628</v>
      </c>
      <c r="B5810" s="214">
        <v>146907</v>
      </c>
      <c r="C5810" s="133" t="s">
        <v>4637</v>
      </c>
      <c r="D5810" s="133" t="s">
        <v>5904</v>
      </c>
      <c r="E5810" s="133" t="s">
        <v>5907</v>
      </c>
      <c r="F5810" s="133" t="s">
        <v>5917</v>
      </c>
      <c r="G5810" s="133">
        <v>120</v>
      </c>
      <c r="H5810" s="133">
        <v>89</v>
      </c>
      <c r="I5810" s="20"/>
      <c r="J5810" s="20"/>
      <c r="K5810" s="20"/>
      <c r="L5810" s="20"/>
      <c r="M5810" s="20"/>
      <c r="N5810" s="20"/>
    </row>
    <row r="5811" spans="1:14" x14ac:dyDescent="0.35">
      <c r="A5811" s="214" t="s">
        <v>4628</v>
      </c>
      <c r="B5811" s="214">
        <v>146914</v>
      </c>
      <c r="C5811" s="133" t="s">
        <v>6745</v>
      </c>
      <c r="D5811" s="133" t="s">
        <v>5904</v>
      </c>
      <c r="E5811" s="133" t="s">
        <v>5907</v>
      </c>
      <c r="F5811" s="133" t="s">
        <v>5917</v>
      </c>
      <c r="G5811" s="133">
        <v>54</v>
      </c>
      <c r="H5811" s="133">
        <v>50</v>
      </c>
      <c r="I5811" s="20"/>
      <c r="J5811" s="20"/>
      <c r="K5811" s="20"/>
      <c r="L5811" s="20"/>
      <c r="M5811" s="20"/>
      <c r="N5811" s="20"/>
    </row>
    <row r="5812" spans="1:14" x14ac:dyDescent="0.35">
      <c r="A5812" s="214" t="s">
        <v>4628</v>
      </c>
      <c r="B5812" s="214">
        <v>146981</v>
      </c>
      <c r="C5812" s="133" t="s">
        <v>6744</v>
      </c>
      <c r="D5812" s="133" t="s">
        <v>5904</v>
      </c>
      <c r="E5812" s="133" t="s">
        <v>5902</v>
      </c>
      <c r="F5812" s="133" t="s">
        <v>5914</v>
      </c>
      <c r="G5812" s="133">
        <v>0</v>
      </c>
      <c r="H5812" s="133">
        <v>0</v>
      </c>
      <c r="I5812" s="20"/>
      <c r="J5812" s="20"/>
      <c r="K5812" s="20"/>
      <c r="L5812" s="20"/>
      <c r="M5812" s="20"/>
      <c r="N5812" s="20"/>
    </row>
    <row r="5813" spans="1:14" x14ac:dyDescent="0.35">
      <c r="A5813" s="214" t="s">
        <v>4628</v>
      </c>
      <c r="B5813" s="214">
        <v>146982</v>
      </c>
      <c r="C5813" s="133" t="s">
        <v>6747</v>
      </c>
      <c r="D5813" s="133" t="s">
        <v>5904</v>
      </c>
      <c r="E5813" s="133" t="s">
        <v>5902</v>
      </c>
      <c r="F5813" s="133" t="s">
        <v>5914</v>
      </c>
      <c r="G5813" s="133">
        <v>0</v>
      </c>
      <c r="H5813" s="133">
        <v>0</v>
      </c>
      <c r="I5813" s="20"/>
      <c r="J5813" s="20"/>
      <c r="K5813" s="20"/>
      <c r="L5813" s="20"/>
      <c r="M5813" s="20"/>
      <c r="N5813" s="20"/>
    </row>
    <row r="5814" spans="1:14" x14ac:dyDescent="0.35">
      <c r="A5814" s="214" t="s">
        <v>4628</v>
      </c>
      <c r="B5814" s="214">
        <v>147169</v>
      </c>
      <c r="C5814" s="133" t="s">
        <v>7306</v>
      </c>
      <c r="D5814" s="133" t="s">
        <v>5904</v>
      </c>
      <c r="E5814" s="133" t="s">
        <v>5902</v>
      </c>
      <c r="F5814" s="133" t="s">
        <v>5914</v>
      </c>
      <c r="G5814" s="133">
        <v>0</v>
      </c>
      <c r="H5814" s="133">
        <v>0</v>
      </c>
      <c r="I5814" s="20"/>
      <c r="J5814" s="20"/>
      <c r="K5814" s="20"/>
      <c r="L5814" s="20"/>
      <c r="M5814" s="20"/>
      <c r="N5814" s="20"/>
    </row>
    <row r="5815" spans="1:14" x14ac:dyDescent="0.35">
      <c r="A5815" s="214" t="s">
        <v>4628</v>
      </c>
      <c r="B5815" s="214">
        <v>147574</v>
      </c>
      <c r="C5815" s="133" t="s">
        <v>4629</v>
      </c>
      <c r="D5815" s="133" t="s">
        <v>5904</v>
      </c>
      <c r="E5815" s="133" t="s">
        <v>5907</v>
      </c>
      <c r="F5815" s="133" t="s">
        <v>5917</v>
      </c>
      <c r="G5815" s="133">
        <v>83</v>
      </c>
      <c r="H5815" s="133">
        <v>71</v>
      </c>
      <c r="I5815" s="20"/>
      <c r="J5815" s="20"/>
      <c r="K5815" s="20"/>
      <c r="L5815" s="20"/>
      <c r="M5815" s="20"/>
      <c r="N5815" s="20"/>
    </row>
    <row r="5816" spans="1:14" x14ac:dyDescent="0.35">
      <c r="A5816" s="214" t="s">
        <v>4628</v>
      </c>
      <c r="B5816" s="214">
        <v>147780</v>
      </c>
      <c r="C5816" s="133" t="s">
        <v>7307</v>
      </c>
      <c r="D5816" s="133" t="s">
        <v>5905</v>
      </c>
      <c r="E5816" s="133" t="s">
        <v>5902</v>
      </c>
      <c r="F5816" s="133" t="s">
        <v>5914</v>
      </c>
      <c r="G5816" s="133">
        <v>0</v>
      </c>
      <c r="H5816" s="133">
        <v>0</v>
      </c>
      <c r="I5816" s="20"/>
      <c r="J5816" s="20"/>
      <c r="K5816" s="20"/>
      <c r="L5816" s="20"/>
      <c r="M5816" s="20"/>
      <c r="N5816" s="20"/>
    </row>
    <row r="5817" spans="1:14" x14ac:dyDescent="0.35">
      <c r="A5817" s="214" t="s">
        <v>4628</v>
      </c>
      <c r="B5817" s="214">
        <v>148002</v>
      </c>
      <c r="C5817" s="133" t="s">
        <v>4634</v>
      </c>
      <c r="D5817" s="133" t="s">
        <v>5904</v>
      </c>
      <c r="E5817" s="133" t="s">
        <v>5907</v>
      </c>
      <c r="F5817" s="133" t="s">
        <v>5917</v>
      </c>
      <c r="G5817" s="133">
        <v>68</v>
      </c>
      <c r="H5817" s="133">
        <v>74</v>
      </c>
      <c r="I5817" s="20"/>
      <c r="J5817" s="20"/>
      <c r="K5817" s="20"/>
      <c r="L5817" s="20"/>
      <c r="M5817" s="20"/>
      <c r="N5817" s="20"/>
    </row>
    <row r="5818" spans="1:14" x14ac:dyDescent="0.35">
      <c r="A5818" s="214" t="s">
        <v>4628</v>
      </c>
      <c r="B5818" s="214">
        <v>148133</v>
      </c>
      <c r="C5818" s="133" t="s">
        <v>7308</v>
      </c>
      <c r="D5818" s="133" t="s">
        <v>5904</v>
      </c>
      <c r="E5818" s="133" t="s">
        <v>5902</v>
      </c>
      <c r="F5818" s="133" t="s">
        <v>5914</v>
      </c>
      <c r="G5818" s="133">
        <v>0</v>
      </c>
      <c r="H5818" s="133">
        <v>0</v>
      </c>
      <c r="I5818" s="20"/>
      <c r="J5818" s="20"/>
      <c r="K5818" s="20"/>
      <c r="L5818" s="20"/>
      <c r="M5818" s="20"/>
      <c r="N5818" s="20"/>
    </row>
    <row r="5819" spans="1:14" x14ac:dyDescent="0.35">
      <c r="A5819" s="214" t="s">
        <v>4628</v>
      </c>
      <c r="B5819" s="214">
        <v>148235</v>
      </c>
      <c r="C5819" s="133" t="s">
        <v>7309</v>
      </c>
      <c r="D5819" s="133" t="s">
        <v>5904</v>
      </c>
      <c r="E5819" s="133" t="s">
        <v>5906</v>
      </c>
      <c r="F5819" s="133" t="s">
        <v>5928</v>
      </c>
      <c r="G5819" s="133">
        <v>0</v>
      </c>
      <c r="H5819" s="133">
        <v>0</v>
      </c>
      <c r="I5819" s="20"/>
      <c r="J5819" s="20"/>
      <c r="K5819" s="20"/>
      <c r="L5819" s="20"/>
      <c r="M5819" s="20"/>
      <c r="N5819" s="20"/>
    </row>
    <row r="5820" spans="1:14" x14ac:dyDescent="0.35">
      <c r="A5820" s="214" t="s">
        <v>4730</v>
      </c>
      <c r="B5820" s="214">
        <v>106022</v>
      </c>
      <c r="C5820" s="133" t="s">
        <v>4731</v>
      </c>
      <c r="D5820" s="133" t="s">
        <v>5904</v>
      </c>
      <c r="E5820" s="133" t="s">
        <v>5906</v>
      </c>
      <c r="F5820" s="133" t="s">
        <v>5906</v>
      </c>
      <c r="G5820" s="133">
        <v>0</v>
      </c>
      <c r="H5820" s="133">
        <v>0</v>
      </c>
      <c r="I5820" s="20"/>
      <c r="J5820" s="20"/>
      <c r="K5820" s="20"/>
      <c r="L5820" s="20"/>
      <c r="M5820" s="20"/>
      <c r="N5820" s="20"/>
    </row>
    <row r="5821" spans="1:14" x14ac:dyDescent="0.35">
      <c r="A5821" s="214" t="s">
        <v>4730</v>
      </c>
      <c r="B5821" s="214">
        <v>106023</v>
      </c>
      <c r="C5821" s="133" t="s">
        <v>4732</v>
      </c>
      <c r="D5821" s="133" t="s">
        <v>5901</v>
      </c>
      <c r="E5821" s="133" t="s">
        <v>5906</v>
      </c>
      <c r="F5821" s="133" t="s">
        <v>5906</v>
      </c>
      <c r="G5821" s="133">
        <v>0</v>
      </c>
      <c r="H5821" s="133">
        <v>0</v>
      </c>
      <c r="I5821" s="20"/>
      <c r="J5821" s="20"/>
      <c r="K5821" s="20"/>
      <c r="L5821" s="20"/>
      <c r="M5821" s="20"/>
      <c r="N5821" s="20"/>
    </row>
    <row r="5822" spans="1:14" x14ac:dyDescent="0.35">
      <c r="A5822" s="214" t="s">
        <v>4730</v>
      </c>
      <c r="B5822" s="214">
        <v>106133</v>
      </c>
      <c r="C5822" s="133" t="s">
        <v>4733</v>
      </c>
      <c r="D5822" s="133" t="s">
        <v>5904</v>
      </c>
      <c r="E5822" s="133" t="s">
        <v>5907</v>
      </c>
      <c r="F5822" s="133" t="s">
        <v>5910</v>
      </c>
      <c r="G5822" s="133">
        <v>128</v>
      </c>
      <c r="H5822" s="133">
        <v>123</v>
      </c>
      <c r="I5822" s="20"/>
      <c r="J5822" s="20"/>
      <c r="K5822" s="20"/>
      <c r="L5822" s="20"/>
      <c r="M5822" s="20"/>
      <c r="N5822" s="20"/>
    </row>
    <row r="5823" spans="1:14" x14ac:dyDescent="0.35">
      <c r="A5823" s="214" t="s">
        <v>4730</v>
      </c>
      <c r="B5823" s="214">
        <v>106135</v>
      </c>
      <c r="C5823" s="133" t="s">
        <v>4734</v>
      </c>
      <c r="D5823" s="133" t="s">
        <v>5904</v>
      </c>
      <c r="E5823" s="133" t="s">
        <v>5907</v>
      </c>
      <c r="F5823" s="133" t="s">
        <v>5910</v>
      </c>
      <c r="G5823" s="133">
        <v>129</v>
      </c>
      <c r="H5823" s="133">
        <v>147</v>
      </c>
      <c r="I5823" s="20"/>
      <c r="J5823" s="20"/>
      <c r="K5823" s="20"/>
      <c r="L5823" s="20"/>
      <c r="M5823" s="20"/>
      <c r="N5823" s="20"/>
    </row>
    <row r="5824" spans="1:14" x14ac:dyDescent="0.35">
      <c r="A5824" s="214" t="s">
        <v>4730</v>
      </c>
      <c r="B5824" s="214">
        <v>106138</v>
      </c>
      <c r="C5824" s="133" t="s">
        <v>4736</v>
      </c>
      <c r="D5824" s="133" t="s">
        <v>5904</v>
      </c>
      <c r="E5824" s="133" t="s">
        <v>5907</v>
      </c>
      <c r="F5824" s="133" t="s">
        <v>5910</v>
      </c>
      <c r="G5824" s="133">
        <v>155</v>
      </c>
      <c r="H5824" s="133">
        <v>161</v>
      </c>
      <c r="I5824" s="20"/>
      <c r="J5824" s="20"/>
      <c r="K5824" s="20"/>
      <c r="L5824" s="20"/>
      <c r="M5824" s="20"/>
      <c r="N5824" s="20"/>
    </row>
    <row r="5825" spans="1:14" x14ac:dyDescent="0.35">
      <c r="A5825" s="214" t="s">
        <v>4730</v>
      </c>
      <c r="B5825" s="214">
        <v>106139</v>
      </c>
      <c r="C5825" s="133" t="s">
        <v>4737</v>
      </c>
      <c r="D5825" s="133" t="s">
        <v>5904</v>
      </c>
      <c r="E5825" s="133" t="s">
        <v>5907</v>
      </c>
      <c r="F5825" s="133" t="s">
        <v>5910</v>
      </c>
      <c r="G5825" s="133">
        <v>115</v>
      </c>
      <c r="H5825" s="133">
        <v>113</v>
      </c>
      <c r="I5825" s="20"/>
      <c r="J5825" s="20"/>
      <c r="K5825" s="20"/>
      <c r="L5825" s="20"/>
      <c r="M5825" s="20"/>
      <c r="N5825" s="20"/>
    </row>
    <row r="5826" spans="1:14" x14ac:dyDescent="0.35">
      <c r="A5826" s="214" t="s">
        <v>4730</v>
      </c>
      <c r="B5826" s="214">
        <v>106142</v>
      </c>
      <c r="C5826" s="133" t="s">
        <v>35</v>
      </c>
      <c r="D5826" s="133" t="s">
        <v>5904</v>
      </c>
      <c r="E5826" s="133" t="s">
        <v>5907</v>
      </c>
      <c r="F5826" s="133" t="s">
        <v>5911</v>
      </c>
      <c r="G5826" s="133">
        <v>83</v>
      </c>
      <c r="H5826" s="133">
        <v>77</v>
      </c>
      <c r="I5826" s="20"/>
      <c r="J5826" s="20"/>
      <c r="K5826" s="20"/>
      <c r="L5826" s="20"/>
      <c r="M5826" s="20"/>
      <c r="N5826" s="20"/>
    </row>
    <row r="5827" spans="1:14" x14ac:dyDescent="0.35">
      <c r="A5827" s="214" t="s">
        <v>4730</v>
      </c>
      <c r="B5827" s="214">
        <v>106143</v>
      </c>
      <c r="C5827" s="133" t="s">
        <v>4738</v>
      </c>
      <c r="D5827" s="133" t="s">
        <v>5904</v>
      </c>
      <c r="E5827" s="133" t="s">
        <v>5907</v>
      </c>
      <c r="F5827" s="133" t="s">
        <v>5911</v>
      </c>
      <c r="G5827" s="133">
        <v>85</v>
      </c>
      <c r="H5827" s="133">
        <v>89</v>
      </c>
      <c r="I5827" s="20"/>
      <c r="J5827" s="20"/>
      <c r="K5827" s="20"/>
      <c r="L5827" s="20"/>
      <c r="M5827" s="20"/>
      <c r="N5827" s="20"/>
    </row>
    <row r="5828" spans="1:14" x14ac:dyDescent="0.35">
      <c r="A5828" s="214" t="s">
        <v>4730</v>
      </c>
      <c r="B5828" s="214">
        <v>106147</v>
      </c>
      <c r="C5828" s="133" t="s">
        <v>6749</v>
      </c>
      <c r="D5828" s="133" t="s">
        <v>5904</v>
      </c>
      <c r="E5828" s="133" t="s">
        <v>5902</v>
      </c>
      <c r="F5828" s="133" t="s">
        <v>5903</v>
      </c>
      <c r="G5828" s="133">
        <v>0</v>
      </c>
      <c r="H5828" s="133">
        <v>0</v>
      </c>
      <c r="I5828" s="20"/>
      <c r="J5828" s="20"/>
      <c r="K5828" s="20"/>
      <c r="L5828" s="20"/>
      <c r="M5828" s="20"/>
      <c r="N5828" s="20"/>
    </row>
    <row r="5829" spans="1:14" x14ac:dyDescent="0.35">
      <c r="A5829" s="214" t="s">
        <v>4730</v>
      </c>
      <c r="B5829" s="214">
        <v>106148</v>
      </c>
      <c r="C5829" s="133" t="s">
        <v>4739</v>
      </c>
      <c r="D5829" s="133" t="s">
        <v>5904</v>
      </c>
      <c r="E5829" s="133" t="s">
        <v>5902</v>
      </c>
      <c r="F5829" s="133" t="s">
        <v>5903</v>
      </c>
      <c r="G5829" s="133">
        <v>0</v>
      </c>
      <c r="H5829" s="133">
        <v>0</v>
      </c>
      <c r="I5829" s="20"/>
      <c r="J5829" s="20"/>
      <c r="K5829" s="20"/>
      <c r="L5829" s="20"/>
      <c r="M5829" s="20"/>
      <c r="N5829" s="20"/>
    </row>
    <row r="5830" spans="1:14" x14ac:dyDescent="0.35">
      <c r="A5830" s="214" t="s">
        <v>4730</v>
      </c>
      <c r="B5830" s="214">
        <v>106149</v>
      </c>
      <c r="C5830" s="133" t="s">
        <v>4740</v>
      </c>
      <c r="D5830" s="133" t="s">
        <v>5904</v>
      </c>
      <c r="E5830" s="133" t="s">
        <v>5902</v>
      </c>
      <c r="F5830" s="133" t="s">
        <v>5903</v>
      </c>
      <c r="G5830" s="133">
        <v>0</v>
      </c>
      <c r="H5830" s="133">
        <v>0</v>
      </c>
      <c r="I5830" s="20"/>
      <c r="J5830" s="20"/>
      <c r="K5830" s="20"/>
      <c r="L5830" s="20"/>
      <c r="M5830" s="20"/>
      <c r="N5830" s="20"/>
    </row>
    <row r="5831" spans="1:14" x14ac:dyDescent="0.35">
      <c r="A5831" s="214" t="s">
        <v>4730</v>
      </c>
      <c r="B5831" s="214">
        <v>106151</v>
      </c>
      <c r="C5831" s="133" t="s">
        <v>4741</v>
      </c>
      <c r="D5831" s="133" t="s">
        <v>5904</v>
      </c>
      <c r="E5831" s="133" t="s">
        <v>5902</v>
      </c>
      <c r="F5831" s="133" t="s">
        <v>5903</v>
      </c>
      <c r="G5831" s="133">
        <v>0</v>
      </c>
      <c r="H5831" s="133">
        <v>0</v>
      </c>
      <c r="I5831" s="20"/>
      <c r="J5831" s="20"/>
      <c r="K5831" s="20"/>
      <c r="L5831" s="20"/>
      <c r="M5831" s="20"/>
      <c r="N5831" s="20"/>
    </row>
    <row r="5832" spans="1:14" x14ac:dyDescent="0.35">
      <c r="A5832" s="214" t="s">
        <v>4730</v>
      </c>
      <c r="B5832" s="214">
        <v>106154</v>
      </c>
      <c r="C5832" s="133" t="s">
        <v>4742</v>
      </c>
      <c r="D5832" s="133" t="s">
        <v>5904</v>
      </c>
      <c r="E5832" s="133" t="s">
        <v>5902</v>
      </c>
      <c r="F5832" s="133" t="s">
        <v>5903</v>
      </c>
      <c r="G5832" s="133">
        <v>0</v>
      </c>
      <c r="H5832" s="133">
        <v>0</v>
      </c>
      <c r="I5832" s="20"/>
      <c r="J5832" s="20"/>
      <c r="K5832" s="20"/>
      <c r="L5832" s="20"/>
      <c r="M5832" s="20"/>
      <c r="N5832" s="20"/>
    </row>
    <row r="5833" spans="1:14" x14ac:dyDescent="0.35">
      <c r="A5833" s="214" t="s">
        <v>4730</v>
      </c>
      <c r="B5833" s="214">
        <v>106156</v>
      </c>
      <c r="C5833" s="133" t="s">
        <v>4743</v>
      </c>
      <c r="D5833" s="133" t="s">
        <v>5904</v>
      </c>
      <c r="E5833" s="133" t="s">
        <v>5902</v>
      </c>
      <c r="F5833" s="133" t="s">
        <v>5903</v>
      </c>
      <c r="G5833" s="133">
        <v>0</v>
      </c>
      <c r="H5833" s="133">
        <v>0</v>
      </c>
      <c r="I5833" s="20"/>
      <c r="J5833" s="20"/>
      <c r="K5833" s="20"/>
      <c r="L5833" s="20"/>
      <c r="M5833" s="20"/>
      <c r="N5833" s="20"/>
    </row>
    <row r="5834" spans="1:14" x14ac:dyDescent="0.35">
      <c r="A5834" s="214" t="s">
        <v>4730</v>
      </c>
      <c r="B5834" s="214">
        <v>106157</v>
      </c>
      <c r="C5834" s="133" t="s">
        <v>4744</v>
      </c>
      <c r="D5834" s="133" t="s">
        <v>5904</v>
      </c>
      <c r="E5834" s="133" t="s">
        <v>5902</v>
      </c>
      <c r="F5834" s="133" t="s">
        <v>5903</v>
      </c>
      <c r="G5834" s="133">
        <v>0</v>
      </c>
      <c r="H5834" s="133">
        <v>0</v>
      </c>
      <c r="I5834" s="20"/>
      <c r="J5834" s="20"/>
      <c r="K5834" s="20"/>
      <c r="L5834" s="20"/>
      <c r="M5834" s="20"/>
      <c r="N5834" s="20"/>
    </row>
    <row r="5835" spans="1:14" x14ac:dyDescent="0.35">
      <c r="A5835" s="214" t="s">
        <v>4730</v>
      </c>
      <c r="B5835" s="214">
        <v>106158</v>
      </c>
      <c r="C5835" s="133" t="s">
        <v>4745</v>
      </c>
      <c r="D5835" s="133" t="s">
        <v>5904</v>
      </c>
      <c r="E5835" s="133" t="s">
        <v>5902</v>
      </c>
      <c r="F5835" s="133" t="s">
        <v>5903</v>
      </c>
      <c r="G5835" s="133">
        <v>0</v>
      </c>
      <c r="H5835" s="133">
        <v>0</v>
      </c>
      <c r="I5835" s="20"/>
      <c r="J5835" s="20"/>
      <c r="K5835" s="20"/>
      <c r="L5835" s="20"/>
      <c r="M5835" s="20"/>
      <c r="N5835" s="20"/>
    </row>
    <row r="5836" spans="1:14" x14ac:dyDescent="0.35">
      <c r="A5836" s="214" t="s">
        <v>4730</v>
      </c>
      <c r="B5836" s="214">
        <v>106162</v>
      </c>
      <c r="C5836" s="133" t="s">
        <v>4746</v>
      </c>
      <c r="D5836" s="133" t="s">
        <v>5904</v>
      </c>
      <c r="E5836" s="133" t="s">
        <v>5902</v>
      </c>
      <c r="F5836" s="133" t="s">
        <v>5914</v>
      </c>
      <c r="G5836" s="133">
        <v>0</v>
      </c>
      <c r="H5836" s="133">
        <v>0</v>
      </c>
      <c r="I5836" s="20"/>
      <c r="J5836" s="20"/>
      <c r="K5836" s="20"/>
      <c r="L5836" s="20"/>
      <c r="M5836" s="20"/>
      <c r="N5836" s="20"/>
    </row>
    <row r="5837" spans="1:14" x14ac:dyDescent="0.35">
      <c r="A5837" s="214" t="s">
        <v>4730</v>
      </c>
      <c r="B5837" s="214">
        <v>106166</v>
      </c>
      <c r="C5837" s="133" t="s">
        <v>4747</v>
      </c>
      <c r="D5837" s="133" t="s">
        <v>5904</v>
      </c>
      <c r="E5837" s="133" t="s">
        <v>5923</v>
      </c>
      <c r="F5837" s="133" t="s">
        <v>5923</v>
      </c>
      <c r="G5837" s="133">
        <v>1</v>
      </c>
      <c r="H5837" s="133">
        <v>5</v>
      </c>
      <c r="I5837" s="20"/>
      <c r="J5837" s="20"/>
      <c r="K5837" s="20"/>
      <c r="L5837" s="20"/>
      <c r="M5837" s="20"/>
      <c r="N5837" s="20"/>
    </row>
    <row r="5838" spans="1:14" x14ac:dyDescent="0.35">
      <c r="A5838" s="214" t="s">
        <v>4730</v>
      </c>
      <c r="B5838" s="214">
        <v>106168</v>
      </c>
      <c r="C5838" s="133" t="s">
        <v>4748</v>
      </c>
      <c r="D5838" s="133" t="s">
        <v>5904</v>
      </c>
      <c r="E5838" s="133" t="s">
        <v>5912</v>
      </c>
      <c r="F5838" s="133" t="s">
        <v>5915</v>
      </c>
      <c r="G5838" s="133">
        <v>0</v>
      </c>
      <c r="H5838" s="133">
        <v>0</v>
      </c>
      <c r="I5838" s="20"/>
      <c r="J5838" s="20"/>
      <c r="K5838" s="20"/>
      <c r="L5838" s="20"/>
      <c r="M5838" s="20"/>
      <c r="N5838" s="20"/>
    </row>
    <row r="5839" spans="1:14" x14ac:dyDescent="0.35">
      <c r="A5839" s="214" t="s">
        <v>4730</v>
      </c>
      <c r="B5839" s="214">
        <v>106170</v>
      </c>
      <c r="C5839" s="133" t="s">
        <v>4749</v>
      </c>
      <c r="D5839" s="133" t="s">
        <v>5904</v>
      </c>
      <c r="E5839" s="133" t="s">
        <v>5912</v>
      </c>
      <c r="F5839" s="133" t="s">
        <v>5915</v>
      </c>
      <c r="G5839" s="133">
        <v>0</v>
      </c>
      <c r="H5839" s="133">
        <v>0</v>
      </c>
      <c r="I5839" s="20"/>
      <c r="J5839" s="20"/>
      <c r="K5839" s="20"/>
      <c r="L5839" s="20"/>
      <c r="M5839" s="20"/>
      <c r="N5839" s="20"/>
    </row>
    <row r="5840" spans="1:14" x14ac:dyDescent="0.35">
      <c r="A5840" s="214" t="s">
        <v>4730</v>
      </c>
      <c r="B5840" s="214">
        <v>106172</v>
      </c>
      <c r="C5840" s="133" t="s">
        <v>4750</v>
      </c>
      <c r="D5840" s="133" t="s">
        <v>5904</v>
      </c>
      <c r="E5840" s="133" t="s">
        <v>5912</v>
      </c>
      <c r="F5840" s="133" t="s">
        <v>5915</v>
      </c>
      <c r="G5840" s="133">
        <v>22</v>
      </c>
      <c r="H5840" s="133">
        <v>39</v>
      </c>
      <c r="I5840" s="20"/>
      <c r="J5840" s="20"/>
      <c r="K5840" s="20"/>
      <c r="L5840" s="20"/>
      <c r="M5840" s="20"/>
      <c r="N5840" s="20"/>
    </row>
    <row r="5841" spans="1:14" x14ac:dyDescent="0.35">
      <c r="A5841" s="214" t="s">
        <v>4730</v>
      </c>
      <c r="B5841" s="214">
        <v>106173</v>
      </c>
      <c r="C5841" s="133" t="s">
        <v>4751</v>
      </c>
      <c r="D5841" s="133" t="s">
        <v>5904</v>
      </c>
      <c r="E5841" s="133" t="s">
        <v>5912</v>
      </c>
      <c r="F5841" s="133" t="s">
        <v>5915</v>
      </c>
      <c r="G5841" s="133">
        <v>3</v>
      </c>
      <c r="H5841" s="133">
        <v>9</v>
      </c>
      <c r="I5841" s="20"/>
      <c r="J5841" s="20"/>
      <c r="K5841" s="20"/>
      <c r="L5841" s="20"/>
      <c r="M5841" s="20"/>
      <c r="N5841" s="20"/>
    </row>
    <row r="5842" spans="1:14" x14ac:dyDescent="0.35">
      <c r="A5842" s="214" t="s">
        <v>4730</v>
      </c>
      <c r="B5842" s="214">
        <v>131551</v>
      </c>
      <c r="C5842" s="133" t="s">
        <v>4752</v>
      </c>
      <c r="D5842" s="133" t="s">
        <v>5904</v>
      </c>
      <c r="E5842" s="133" t="s">
        <v>5902</v>
      </c>
      <c r="F5842" s="133" t="s">
        <v>5914</v>
      </c>
      <c r="G5842" s="133">
        <v>0</v>
      </c>
      <c r="H5842" s="133">
        <v>0</v>
      </c>
      <c r="I5842" s="20"/>
      <c r="J5842" s="20"/>
      <c r="K5842" s="20"/>
      <c r="L5842" s="20"/>
      <c r="M5842" s="20"/>
      <c r="N5842" s="20"/>
    </row>
    <row r="5843" spans="1:14" x14ac:dyDescent="0.35">
      <c r="A5843" s="214" t="s">
        <v>4730</v>
      </c>
      <c r="B5843" s="214">
        <v>131887</v>
      </c>
      <c r="C5843" s="133" t="s">
        <v>3382</v>
      </c>
      <c r="D5843" s="133" t="s">
        <v>5904</v>
      </c>
      <c r="E5843" s="133" t="s">
        <v>5912</v>
      </c>
      <c r="F5843" s="133" t="s">
        <v>5915</v>
      </c>
      <c r="G5843" s="133">
        <v>0</v>
      </c>
      <c r="H5843" s="133">
        <v>0</v>
      </c>
      <c r="I5843" s="20"/>
      <c r="J5843" s="20"/>
      <c r="K5843" s="20"/>
      <c r="L5843" s="20"/>
      <c r="M5843" s="20"/>
      <c r="N5843" s="20"/>
    </row>
    <row r="5844" spans="1:14" x14ac:dyDescent="0.35">
      <c r="A5844" s="214" t="s">
        <v>4730</v>
      </c>
      <c r="B5844" s="214">
        <v>131889</v>
      </c>
      <c r="C5844" s="133" t="s">
        <v>4753</v>
      </c>
      <c r="D5844" s="133" t="s">
        <v>5904</v>
      </c>
      <c r="E5844" s="133" t="s">
        <v>5912</v>
      </c>
      <c r="F5844" s="133" t="s">
        <v>5915</v>
      </c>
      <c r="G5844" s="133">
        <v>0</v>
      </c>
      <c r="H5844" s="133">
        <v>8</v>
      </c>
      <c r="I5844" s="20"/>
      <c r="J5844" s="20"/>
      <c r="K5844" s="20"/>
      <c r="L5844" s="20"/>
      <c r="M5844" s="20"/>
      <c r="N5844" s="20"/>
    </row>
    <row r="5845" spans="1:14" x14ac:dyDescent="0.35">
      <c r="A5845" s="214" t="s">
        <v>4730</v>
      </c>
      <c r="B5845" s="214">
        <v>134064</v>
      </c>
      <c r="C5845" s="133" t="s">
        <v>4754</v>
      </c>
      <c r="D5845" s="133" t="s">
        <v>5904</v>
      </c>
      <c r="E5845" s="133" t="s">
        <v>5923</v>
      </c>
      <c r="F5845" s="133" t="s">
        <v>5923</v>
      </c>
      <c r="G5845" s="133">
        <v>3</v>
      </c>
      <c r="H5845" s="133">
        <v>6</v>
      </c>
      <c r="I5845" s="20"/>
      <c r="J5845" s="20"/>
      <c r="K5845" s="20"/>
      <c r="L5845" s="20"/>
      <c r="M5845" s="20"/>
      <c r="N5845" s="20"/>
    </row>
    <row r="5846" spans="1:14" x14ac:dyDescent="0.35">
      <c r="A5846" s="214" t="s">
        <v>4730</v>
      </c>
      <c r="B5846" s="214">
        <v>134623</v>
      </c>
      <c r="C5846" s="133" t="s">
        <v>4755</v>
      </c>
      <c r="D5846" s="133" t="s">
        <v>5904</v>
      </c>
      <c r="E5846" s="133" t="s">
        <v>5906</v>
      </c>
      <c r="F5846" s="133" t="s">
        <v>5906</v>
      </c>
      <c r="G5846" s="133">
        <v>0</v>
      </c>
      <c r="H5846" s="133">
        <v>1</v>
      </c>
      <c r="I5846" s="20"/>
      <c r="J5846" s="20"/>
      <c r="K5846" s="20"/>
      <c r="L5846" s="20"/>
      <c r="M5846" s="20"/>
      <c r="N5846" s="20"/>
    </row>
    <row r="5847" spans="1:14" x14ac:dyDescent="0.35">
      <c r="A5847" s="214" t="s">
        <v>4730</v>
      </c>
      <c r="B5847" s="214">
        <v>135262</v>
      </c>
      <c r="C5847" s="133" t="s">
        <v>4756</v>
      </c>
      <c r="D5847" s="133" t="s">
        <v>5904</v>
      </c>
      <c r="E5847" s="133" t="s">
        <v>5907</v>
      </c>
      <c r="F5847" s="133" t="s">
        <v>5908</v>
      </c>
      <c r="G5847" s="133">
        <v>116</v>
      </c>
      <c r="H5847" s="133">
        <v>97</v>
      </c>
      <c r="I5847" s="20"/>
      <c r="J5847" s="20"/>
      <c r="K5847" s="20"/>
      <c r="L5847" s="20"/>
      <c r="M5847" s="20"/>
      <c r="N5847" s="20"/>
    </row>
    <row r="5848" spans="1:14" x14ac:dyDescent="0.35">
      <c r="A5848" s="214" t="s">
        <v>4730</v>
      </c>
      <c r="B5848" s="214">
        <v>135526</v>
      </c>
      <c r="C5848" s="133" t="s">
        <v>4757</v>
      </c>
      <c r="D5848" s="133" t="s">
        <v>5904</v>
      </c>
      <c r="E5848" s="133" t="s">
        <v>5902</v>
      </c>
      <c r="F5848" s="133" t="s">
        <v>5903</v>
      </c>
      <c r="G5848" s="133">
        <v>0</v>
      </c>
      <c r="H5848" s="133">
        <v>0</v>
      </c>
      <c r="I5848" s="20"/>
      <c r="J5848" s="20"/>
      <c r="K5848" s="20"/>
      <c r="L5848" s="20"/>
      <c r="M5848" s="20"/>
      <c r="N5848" s="20"/>
    </row>
    <row r="5849" spans="1:14" x14ac:dyDescent="0.35">
      <c r="A5849" s="214" t="s">
        <v>4730</v>
      </c>
      <c r="B5849" s="214">
        <v>136230</v>
      </c>
      <c r="C5849" s="133" t="s">
        <v>6748</v>
      </c>
      <c r="D5849" s="133" t="s">
        <v>5904</v>
      </c>
      <c r="E5849" s="133" t="s">
        <v>5902</v>
      </c>
      <c r="F5849" s="133" t="s">
        <v>5914</v>
      </c>
      <c r="G5849" s="133">
        <v>0</v>
      </c>
      <c r="H5849" s="133">
        <v>0</v>
      </c>
      <c r="I5849" s="20"/>
      <c r="J5849" s="20"/>
      <c r="K5849" s="20"/>
      <c r="L5849" s="20"/>
      <c r="M5849" s="20"/>
      <c r="N5849" s="20"/>
    </row>
    <row r="5850" spans="1:14" x14ac:dyDescent="0.35">
      <c r="A5850" s="214" t="s">
        <v>4730</v>
      </c>
      <c r="B5850" s="214">
        <v>137843</v>
      </c>
      <c r="C5850" s="133" t="s">
        <v>4758</v>
      </c>
      <c r="D5850" s="133" t="s">
        <v>5904</v>
      </c>
      <c r="E5850" s="133" t="s">
        <v>5907</v>
      </c>
      <c r="F5850" s="133" t="s">
        <v>5917</v>
      </c>
      <c r="G5850" s="133">
        <v>136</v>
      </c>
      <c r="H5850" s="133">
        <v>142</v>
      </c>
      <c r="I5850" s="20"/>
      <c r="J5850" s="20"/>
      <c r="K5850" s="20"/>
      <c r="L5850" s="20"/>
      <c r="M5850" s="20"/>
      <c r="N5850" s="20"/>
    </row>
    <row r="5851" spans="1:14" x14ac:dyDescent="0.35">
      <c r="A5851" s="214" t="s">
        <v>4730</v>
      </c>
      <c r="B5851" s="214">
        <v>137923</v>
      </c>
      <c r="C5851" s="133" t="s">
        <v>4759</v>
      </c>
      <c r="D5851" s="133" t="s">
        <v>5904</v>
      </c>
      <c r="E5851" s="133" t="s">
        <v>5907</v>
      </c>
      <c r="F5851" s="133" t="s">
        <v>5917</v>
      </c>
      <c r="G5851" s="133">
        <v>139</v>
      </c>
      <c r="H5851" s="133">
        <v>137</v>
      </c>
      <c r="I5851" s="20"/>
      <c r="J5851" s="20"/>
      <c r="K5851" s="20"/>
      <c r="L5851" s="20"/>
      <c r="M5851" s="20"/>
      <c r="N5851" s="20"/>
    </row>
    <row r="5852" spans="1:14" x14ac:dyDescent="0.35">
      <c r="A5852" s="214" t="s">
        <v>4730</v>
      </c>
      <c r="B5852" s="214">
        <v>142225</v>
      </c>
      <c r="C5852" s="133" t="s">
        <v>7310</v>
      </c>
      <c r="D5852" s="133" t="s">
        <v>5904</v>
      </c>
      <c r="E5852" s="133" t="s">
        <v>5902</v>
      </c>
      <c r="F5852" s="133" t="s">
        <v>5914</v>
      </c>
      <c r="G5852" s="133">
        <v>0</v>
      </c>
      <c r="H5852" s="133">
        <v>0</v>
      </c>
      <c r="I5852" s="20"/>
      <c r="J5852" s="20"/>
      <c r="K5852" s="20"/>
      <c r="L5852" s="20"/>
      <c r="M5852" s="20"/>
      <c r="N5852" s="20"/>
    </row>
    <row r="5853" spans="1:14" x14ac:dyDescent="0.35">
      <c r="A5853" s="214" t="s">
        <v>4730</v>
      </c>
      <c r="B5853" s="214">
        <v>142509</v>
      </c>
      <c r="C5853" s="133" t="s">
        <v>4760</v>
      </c>
      <c r="D5853" s="133" t="s">
        <v>5904</v>
      </c>
      <c r="E5853" s="133" t="s">
        <v>5907</v>
      </c>
      <c r="F5853" s="133" t="s">
        <v>5917</v>
      </c>
      <c r="G5853" s="133">
        <v>138</v>
      </c>
      <c r="H5853" s="133">
        <v>143</v>
      </c>
      <c r="I5853" s="20"/>
      <c r="J5853" s="20"/>
      <c r="K5853" s="20"/>
      <c r="L5853" s="20"/>
      <c r="M5853" s="20"/>
      <c r="N5853" s="20"/>
    </row>
    <row r="5854" spans="1:14" x14ac:dyDescent="0.35">
      <c r="A5854" s="214" t="s">
        <v>4730</v>
      </c>
      <c r="B5854" s="214">
        <v>142524</v>
      </c>
      <c r="C5854" s="133" t="s">
        <v>6305</v>
      </c>
      <c r="D5854" s="133" t="s">
        <v>5904</v>
      </c>
      <c r="E5854" s="133" t="s">
        <v>5902</v>
      </c>
      <c r="F5854" s="133" t="s">
        <v>5903</v>
      </c>
      <c r="G5854" s="133">
        <v>0</v>
      </c>
      <c r="H5854" s="133">
        <v>0</v>
      </c>
      <c r="I5854" s="20"/>
      <c r="J5854" s="20"/>
      <c r="K5854" s="20"/>
      <c r="L5854" s="20"/>
      <c r="M5854" s="20"/>
      <c r="N5854" s="20"/>
    </row>
    <row r="5855" spans="1:14" x14ac:dyDescent="0.35">
      <c r="A5855" s="214" t="s">
        <v>4730</v>
      </c>
      <c r="B5855" s="214">
        <v>142536</v>
      </c>
      <c r="C5855" s="133" t="s">
        <v>4761</v>
      </c>
      <c r="D5855" s="133" t="s">
        <v>5904</v>
      </c>
      <c r="E5855" s="133" t="s">
        <v>5902</v>
      </c>
      <c r="F5855" s="133" t="s">
        <v>5914</v>
      </c>
      <c r="G5855" s="133">
        <v>0</v>
      </c>
      <c r="H5855" s="133">
        <v>0</v>
      </c>
      <c r="I5855" s="20"/>
      <c r="J5855" s="20"/>
      <c r="K5855" s="20"/>
      <c r="L5855" s="20"/>
      <c r="M5855" s="20"/>
      <c r="N5855" s="20"/>
    </row>
    <row r="5856" spans="1:14" x14ac:dyDescent="0.35">
      <c r="A5856" s="214" t="s">
        <v>4730</v>
      </c>
      <c r="B5856" s="214">
        <v>145133</v>
      </c>
      <c r="C5856" s="133" t="s">
        <v>4762</v>
      </c>
      <c r="D5856" s="133" t="s">
        <v>5904</v>
      </c>
      <c r="E5856" s="133" t="s">
        <v>5907</v>
      </c>
      <c r="F5856" s="133" t="s">
        <v>5908</v>
      </c>
      <c r="G5856" s="133">
        <v>115</v>
      </c>
      <c r="H5856" s="133">
        <v>89</v>
      </c>
      <c r="I5856" s="20"/>
      <c r="J5856" s="20"/>
      <c r="K5856" s="20"/>
      <c r="L5856" s="20"/>
      <c r="M5856" s="20"/>
      <c r="N5856" s="20"/>
    </row>
    <row r="5857" spans="1:14" x14ac:dyDescent="0.35">
      <c r="A5857" s="214" t="s">
        <v>4730</v>
      </c>
      <c r="B5857" s="214">
        <v>145893</v>
      </c>
      <c r="C5857" s="133" t="s">
        <v>6306</v>
      </c>
      <c r="D5857" s="133" t="s">
        <v>5904</v>
      </c>
      <c r="E5857" s="133" t="s">
        <v>5907</v>
      </c>
      <c r="F5857" s="133" t="s">
        <v>5916</v>
      </c>
      <c r="G5857" s="133">
        <v>118</v>
      </c>
      <c r="H5857" s="133">
        <v>110</v>
      </c>
      <c r="I5857" s="20"/>
      <c r="J5857" s="20"/>
      <c r="K5857" s="20"/>
      <c r="L5857" s="20"/>
      <c r="M5857" s="20"/>
      <c r="N5857" s="20"/>
    </row>
    <row r="5858" spans="1:14" x14ac:dyDescent="0.35">
      <c r="A5858" s="214" t="s">
        <v>4730</v>
      </c>
      <c r="B5858" s="214">
        <v>147235</v>
      </c>
      <c r="C5858" s="133" t="s">
        <v>6750</v>
      </c>
      <c r="D5858" s="133" t="s">
        <v>5904</v>
      </c>
      <c r="E5858" s="133" t="s">
        <v>5902</v>
      </c>
      <c r="F5858" s="133" t="s">
        <v>5903</v>
      </c>
      <c r="G5858" s="133">
        <v>0</v>
      </c>
      <c r="H5858" s="133">
        <v>0</v>
      </c>
      <c r="I5858" s="20"/>
      <c r="J5858" s="20"/>
      <c r="K5858" s="20"/>
      <c r="L5858" s="20"/>
      <c r="M5858" s="20"/>
      <c r="N5858" s="20"/>
    </row>
    <row r="5859" spans="1:14" x14ac:dyDescent="0.35">
      <c r="A5859" s="214" t="s">
        <v>4730</v>
      </c>
      <c r="B5859" s="214">
        <v>147942</v>
      </c>
      <c r="C5859" s="133" t="s">
        <v>7311</v>
      </c>
      <c r="D5859" s="133" t="s">
        <v>5904</v>
      </c>
      <c r="E5859" s="133" t="s">
        <v>5907</v>
      </c>
      <c r="F5859" s="133" t="s">
        <v>5908</v>
      </c>
      <c r="G5859" s="133">
        <v>50</v>
      </c>
      <c r="H5859" s="133">
        <v>74</v>
      </c>
      <c r="I5859" s="20"/>
      <c r="J5859" s="20"/>
      <c r="K5859" s="20"/>
      <c r="L5859" s="20"/>
      <c r="M5859" s="20"/>
      <c r="N5859" s="20"/>
    </row>
    <row r="5860" spans="1:14" x14ac:dyDescent="0.35">
      <c r="A5860" s="214" t="s">
        <v>4730</v>
      </c>
      <c r="B5860" s="214">
        <v>148327</v>
      </c>
      <c r="C5860" s="133" t="s">
        <v>4735</v>
      </c>
      <c r="D5860" s="133" t="s">
        <v>5904</v>
      </c>
      <c r="E5860" s="133" t="s">
        <v>5907</v>
      </c>
      <c r="F5860" s="133" t="s">
        <v>5908</v>
      </c>
      <c r="G5860" s="133">
        <v>116</v>
      </c>
      <c r="H5860" s="133">
        <v>96</v>
      </c>
      <c r="I5860" s="20"/>
      <c r="J5860" s="20"/>
      <c r="K5860" s="20"/>
      <c r="L5860" s="20"/>
      <c r="M5860" s="20"/>
      <c r="N5860" s="20"/>
    </row>
    <row r="5861" spans="1:14" x14ac:dyDescent="0.35">
      <c r="A5861" s="214" t="s">
        <v>4763</v>
      </c>
      <c r="B5861" s="214">
        <v>111521</v>
      </c>
      <c r="C5861" s="133" t="s">
        <v>4764</v>
      </c>
      <c r="D5861" s="133" t="s">
        <v>5904</v>
      </c>
      <c r="E5861" s="133" t="s">
        <v>5906</v>
      </c>
      <c r="F5861" s="133" t="s">
        <v>5906</v>
      </c>
      <c r="G5861" s="133">
        <v>0</v>
      </c>
      <c r="H5861" s="133">
        <v>1</v>
      </c>
      <c r="I5861" s="20"/>
      <c r="J5861" s="20"/>
      <c r="K5861" s="20"/>
      <c r="L5861" s="20"/>
      <c r="M5861" s="20"/>
      <c r="N5861" s="20"/>
    </row>
    <row r="5862" spans="1:14" x14ac:dyDescent="0.35">
      <c r="A5862" s="214" t="s">
        <v>4763</v>
      </c>
      <c r="B5862" s="214">
        <v>111731</v>
      </c>
      <c r="C5862" s="133" t="s">
        <v>4765</v>
      </c>
      <c r="D5862" s="133" t="s">
        <v>5904</v>
      </c>
      <c r="E5862" s="133" t="s">
        <v>5907</v>
      </c>
      <c r="F5862" s="133" t="s">
        <v>5910</v>
      </c>
      <c r="G5862" s="133">
        <v>165</v>
      </c>
      <c r="H5862" s="133">
        <v>147</v>
      </c>
      <c r="I5862" s="20"/>
      <c r="J5862" s="20"/>
      <c r="K5862" s="20"/>
      <c r="L5862" s="20"/>
      <c r="M5862" s="20"/>
      <c r="N5862" s="20"/>
    </row>
    <row r="5863" spans="1:14" x14ac:dyDescent="0.35">
      <c r="A5863" s="214" t="s">
        <v>4763</v>
      </c>
      <c r="B5863" s="214">
        <v>111767</v>
      </c>
      <c r="C5863" s="133" t="s">
        <v>4766</v>
      </c>
      <c r="D5863" s="133" t="s">
        <v>5904</v>
      </c>
      <c r="E5863" s="133" t="s">
        <v>5902</v>
      </c>
      <c r="F5863" s="133" t="s">
        <v>5903</v>
      </c>
      <c r="G5863" s="133">
        <v>0</v>
      </c>
      <c r="H5863" s="133">
        <v>0</v>
      </c>
      <c r="I5863" s="20"/>
      <c r="J5863" s="20"/>
      <c r="K5863" s="20"/>
      <c r="L5863" s="20"/>
      <c r="M5863" s="20"/>
      <c r="N5863" s="20"/>
    </row>
    <row r="5864" spans="1:14" x14ac:dyDescent="0.35">
      <c r="A5864" s="214" t="s">
        <v>4763</v>
      </c>
      <c r="B5864" s="214">
        <v>111768</v>
      </c>
      <c r="C5864" s="133" t="s">
        <v>4767</v>
      </c>
      <c r="D5864" s="133" t="s">
        <v>5904</v>
      </c>
      <c r="E5864" s="133" t="s">
        <v>5902</v>
      </c>
      <c r="F5864" s="133" t="s">
        <v>5903</v>
      </c>
      <c r="G5864" s="133">
        <v>0</v>
      </c>
      <c r="H5864" s="133">
        <v>0</v>
      </c>
      <c r="I5864" s="20"/>
      <c r="J5864" s="20"/>
      <c r="K5864" s="20"/>
      <c r="L5864" s="20"/>
      <c r="M5864" s="20"/>
      <c r="N5864" s="20"/>
    </row>
    <row r="5865" spans="1:14" x14ac:dyDescent="0.35">
      <c r="A5865" s="214" t="s">
        <v>4763</v>
      </c>
      <c r="B5865" s="214">
        <v>111769</v>
      </c>
      <c r="C5865" s="133" t="s">
        <v>4768</v>
      </c>
      <c r="D5865" s="133" t="s">
        <v>5904</v>
      </c>
      <c r="E5865" s="133" t="s">
        <v>5902</v>
      </c>
      <c r="F5865" s="133" t="s">
        <v>5903</v>
      </c>
      <c r="G5865" s="133">
        <v>0</v>
      </c>
      <c r="H5865" s="133">
        <v>0</v>
      </c>
      <c r="I5865" s="20"/>
      <c r="J5865" s="20"/>
      <c r="K5865" s="20"/>
      <c r="L5865" s="20"/>
      <c r="M5865" s="20"/>
      <c r="N5865" s="20"/>
    </row>
    <row r="5866" spans="1:14" x14ac:dyDescent="0.35">
      <c r="A5866" s="214" t="s">
        <v>4763</v>
      </c>
      <c r="B5866" s="214">
        <v>111771</v>
      </c>
      <c r="C5866" s="133" t="s">
        <v>4769</v>
      </c>
      <c r="D5866" s="133" t="s">
        <v>5904</v>
      </c>
      <c r="E5866" s="133" t="s">
        <v>5902</v>
      </c>
      <c r="F5866" s="133" t="s">
        <v>5903</v>
      </c>
      <c r="G5866" s="133">
        <v>0</v>
      </c>
      <c r="H5866" s="133">
        <v>0</v>
      </c>
      <c r="I5866" s="20"/>
      <c r="J5866" s="20"/>
      <c r="K5866" s="20"/>
      <c r="L5866" s="20"/>
      <c r="M5866" s="20"/>
      <c r="N5866" s="20"/>
    </row>
    <row r="5867" spans="1:14" x14ac:dyDescent="0.35">
      <c r="A5867" s="214" t="s">
        <v>4763</v>
      </c>
      <c r="B5867" s="214">
        <v>136146</v>
      </c>
      <c r="C5867" s="133" t="s">
        <v>4770</v>
      </c>
      <c r="D5867" s="133" t="s">
        <v>5904</v>
      </c>
      <c r="E5867" s="133" t="s">
        <v>5907</v>
      </c>
      <c r="F5867" s="133" t="s">
        <v>5908</v>
      </c>
      <c r="G5867" s="133">
        <v>50</v>
      </c>
      <c r="H5867" s="133">
        <v>71</v>
      </c>
      <c r="I5867" s="20"/>
      <c r="J5867" s="20"/>
      <c r="K5867" s="20"/>
      <c r="L5867" s="20"/>
      <c r="M5867" s="20"/>
      <c r="N5867" s="20"/>
    </row>
    <row r="5868" spans="1:14" x14ac:dyDescent="0.35">
      <c r="A5868" s="214" t="s">
        <v>4763</v>
      </c>
      <c r="B5868" s="214">
        <v>139318</v>
      </c>
      <c r="C5868" s="133" t="s">
        <v>4771</v>
      </c>
      <c r="D5868" s="133" t="s">
        <v>5904</v>
      </c>
      <c r="E5868" s="133" t="s">
        <v>5907</v>
      </c>
      <c r="F5868" s="133" t="s">
        <v>5917</v>
      </c>
      <c r="G5868" s="133">
        <v>124</v>
      </c>
      <c r="H5868" s="133">
        <v>104</v>
      </c>
      <c r="I5868" s="20"/>
      <c r="J5868" s="20"/>
      <c r="K5868" s="20"/>
      <c r="L5868" s="20"/>
      <c r="M5868" s="20"/>
      <c r="N5868" s="20"/>
    </row>
    <row r="5869" spans="1:14" x14ac:dyDescent="0.35">
      <c r="A5869" s="214" t="s">
        <v>4763</v>
      </c>
      <c r="B5869" s="214">
        <v>139606</v>
      </c>
      <c r="C5869" s="133" t="s">
        <v>4015</v>
      </c>
      <c r="D5869" s="133" t="s">
        <v>5904</v>
      </c>
      <c r="E5869" s="133" t="s">
        <v>5907</v>
      </c>
      <c r="F5869" s="133" t="s">
        <v>5917</v>
      </c>
      <c r="G5869" s="133">
        <v>92</v>
      </c>
      <c r="H5869" s="133">
        <v>88</v>
      </c>
      <c r="I5869" s="20"/>
      <c r="J5869" s="20"/>
      <c r="K5869" s="20"/>
      <c r="L5869" s="20"/>
      <c r="M5869" s="20"/>
      <c r="N5869" s="20"/>
    </row>
    <row r="5870" spans="1:14" x14ac:dyDescent="0.35">
      <c r="A5870" s="214" t="s">
        <v>4763</v>
      </c>
      <c r="B5870" s="214">
        <v>139656</v>
      </c>
      <c r="C5870" s="133" t="s">
        <v>4772</v>
      </c>
      <c r="D5870" s="133" t="s">
        <v>5904</v>
      </c>
      <c r="E5870" s="133" t="s">
        <v>5907</v>
      </c>
      <c r="F5870" s="133" t="s">
        <v>5908</v>
      </c>
      <c r="G5870" s="133">
        <v>113</v>
      </c>
      <c r="H5870" s="133">
        <v>94</v>
      </c>
      <c r="I5870" s="20"/>
      <c r="J5870" s="20"/>
      <c r="K5870" s="20"/>
      <c r="L5870" s="20"/>
      <c r="M5870" s="20"/>
      <c r="N5870" s="20"/>
    </row>
    <row r="5871" spans="1:14" x14ac:dyDescent="0.35">
      <c r="A5871" s="214" t="s">
        <v>4763</v>
      </c>
      <c r="B5871" s="214">
        <v>139673</v>
      </c>
      <c r="C5871" s="133" t="s">
        <v>4773</v>
      </c>
      <c r="D5871" s="133" t="s">
        <v>5904</v>
      </c>
      <c r="E5871" s="133" t="s">
        <v>5907</v>
      </c>
      <c r="F5871" s="133" t="s">
        <v>5908</v>
      </c>
      <c r="G5871" s="133">
        <v>91</v>
      </c>
      <c r="H5871" s="133">
        <v>117</v>
      </c>
      <c r="I5871" s="20"/>
      <c r="J5871" s="20"/>
      <c r="K5871" s="20"/>
      <c r="L5871" s="20"/>
      <c r="M5871" s="20"/>
      <c r="N5871" s="20"/>
    </row>
    <row r="5872" spans="1:14" x14ac:dyDescent="0.35">
      <c r="A5872" s="214" t="s">
        <v>4763</v>
      </c>
      <c r="B5872" s="214">
        <v>139974</v>
      </c>
      <c r="C5872" s="133" t="s">
        <v>4774</v>
      </c>
      <c r="D5872" s="133" t="s">
        <v>5904</v>
      </c>
      <c r="E5872" s="133" t="s">
        <v>5912</v>
      </c>
      <c r="F5872" s="133" t="s">
        <v>5920</v>
      </c>
      <c r="G5872" s="133">
        <v>13</v>
      </c>
      <c r="H5872" s="133">
        <v>35</v>
      </c>
      <c r="I5872" s="20"/>
      <c r="J5872" s="20"/>
      <c r="K5872" s="20"/>
      <c r="L5872" s="20"/>
      <c r="M5872" s="20"/>
      <c r="N5872" s="20"/>
    </row>
    <row r="5873" spans="1:14" x14ac:dyDescent="0.35">
      <c r="A5873" s="214" t="s">
        <v>4763</v>
      </c>
      <c r="B5873" s="214">
        <v>140272</v>
      </c>
      <c r="C5873" s="133" t="s">
        <v>4775</v>
      </c>
      <c r="D5873" s="133" t="s">
        <v>5904</v>
      </c>
      <c r="E5873" s="133" t="s">
        <v>5902</v>
      </c>
      <c r="F5873" s="133" t="s">
        <v>5914</v>
      </c>
      <c r="G5873" s="133">
        <v>0</v>
      </c>
      <c r="H5873" s="133">
        <v>0</v>
      </c>
      <c r="I5873" s="20"/>
      <c r="J5873" s="20"/>
      <c r="K5873" s="20"/>
      <c r="L5873" s="20"/>
      <c r="M5873" s="20"/>
      <c r="N5873" s="20"/>
    </row>
    <row r="5874" spans="1:14" x14ac:dyDescent="0.35">
      <c r="A5874" s="214" t="s">
        <v>4763</v>
      </c>
      <c r="B5874" s="214">
        <v>140949</v>
      </c>
      <c r="C5874" s="133" t="s">
        <v>4776</v>
      </c>
      <c r="D5874" s="133" t="s">
        <v>5904</v>
      </c>
      <c r="E5874" s="133" t="s">
        <v>5907</v>
      </c>
      <c r="F5874" s="133" t="s">
        <v>5916</v>
      </c>
      <c r="G5874" s="133">
        <v>49</v>
      </c>
      <c r="H5874" s="133">
        <v>71</v>
      </c>
      <c r="I5874" s="20"/>
      <c r="J5874" s="20"/>
      <c r="K5874" s="20"/>
      <c r="L5874" s="20"/>
      <c r="M5874" s="20"/>
      <c r="N5874" s="20"/>
    </row>
    <row r="5875" spans="1:14" x14ac:dyDescent="0.35">
      <c r="A5875" s="214" t="s">
        <v>4763</v>
      </c>
      <c r="B5875" s="214">
        <v>141345</v>
      </c>
      <c r="C5875" s="133" t="s">
        <v>4777</v>
      </c>
      <c r="D5875" s="133" t="s">
        <v>5904</v>
      </c>
      <c r="E5875" s="133" t="s">
        <v>5912</v>
      </c>
      <c r="F5875" s="133" t="s">
        <v>5927</v>
      </c>
      <c r="G5875" s="133">
        <v>0</v>
      </c>
      <c r="H5875" s="133">
        <v>0</v>
      </c>
      <c r="I5875" s="20"/>
      <c r="J5875" s="20"/>
      <c r="K5875" s="20"/>
      <c r="L5875" s="20"/>
      <c r="M5875" s="20"/>
      <c r="N5875" s="20"/>
    </row>
    <row r="5876" spans="1:14" x14ac:dyDescent="0.35">
      <c r="A5876" s="214" t="s">
        <v>4763</v>
      </c>
      <c r="B5876" s="214">
        <v>141369</v>
      </c>
      <c r="C5876" s="133" t="s">
        <v>4778</v>
      </c>
      <c r="D5876" s="133" t="s">
        <v>5904</v>
      </c>
      <c r="E5876" s="133" t="s">
        <v>5907</v>
      </c>
      <c r="F5876" s="133" t="s">
        <v>5908</v>
      </c>
      <c r="G5876" s="133">
        <v>132</v>
      </c>
      <c r="H5876" s="133">
        <v>104</v>
      </c>
      <c r="I5876" s="20"/>
      <c r="J5876" s="20"/>
      <c r="K5876" s="20"/>
      <c r="L5876" s="20"/>
      <c r="M5876" s="20"/>
      <c r="N5876" s="20"/>
    </row>
    <row r="5877" spans="1:14" x14ac:dyDescent="0.35">
      <c r="A5877" s="214" t="s">
        <v>4763</v>
      </c>
      <c r="B5877" s="214">
        <v>141370</v>
      </c>
      <c r="C5877" s="133" t="s">
        <v>4779</v>
      </c>
      <c r="D5877" s="133" t="s">
        <v>5904</v>
      </c>
      <c r="E5877" s="133" t="s">
        <v>5907</v>
      </c>
      <c r="F5877" s="133" t="s">
        <v>5908</v>
      </c>
      <c r="G5877" s="133">
        <v>104</v>
      </c>
      <c r="H5877" s="133">
        <v>108</v>
      </c>
      <c r="I5877" s="20"/>
      <c r="J5877" s="20"/>
      <c r="K5877" s="20"/>
      <c r="L5877" s="20"/>
      <c r="M5877" s="20"/>
      <c r="N5877" s="20"/>
    </row>
    <row r="5878" spans="1:14" x14ac:dyDescent="0.35">
      <c r="A5878" s="214" t="s">
        <v>4763</v>
      </c>
      <c r="B5878" s="214">
        <v>141384</v>
      </c>
      <c r="C5878" s="133" t="s">
        <v>4780</v>
      </c>
      <c r="D5878" s="133" t="s">
        <v>5904</v>
      </c>
      <c r="E5878" s="133" t="s">
        <v>5912</v>
      </c>
      <c r="F5878" s="133" t="s">
        <v>5920</v>
      </c>
      <c r="G5878" s="133">
        <v>0</v>
      </c>
      <c r="H5878" s="133">
        <v>0</v>
      </c>
      <c r="I5878" s="20"/>
      <c r="J5878" s="20"/>
      <c r="K5878" s="20"/>
      <c r="L5878" s="20"/>
      <c r="M5878" s="20"/>
      <c r="N5878" s="20"/>
    </row>
    <row r="5879" spans="1:14" x14ac:dyDescent="0.35">
      <c r="A5879" s="214" t="s">
        <v>4763</v>
      </c>
      <c r="B5879" s="214">
        <v>141385</v>
      </c>
      <c r="C5879" s="133" t="s">
        <v>4781</v>
      </c>
      <c r="D5879" s="133" t="s">
        <v>5904</v>
      </c>
      <c r="E5879" s="133" t="s">
        <v>5912</v>
      </c>
      <c r="F5879" s="133" t="s">
        <v>5920</v>
      </c>
      <c r="G5879" s="133">
        <v>1</v>
      </c>
      <c r="H5879" s="133">
        <v>14</v>
      </c>
      <c r="I5879" s="20"/>
      <c r="J5879" s="20"/>
      <c r="K5879" s="20"/>
      <c r="L5879" s="20"/>
      <c r="M5879" s="20"/>
      <c r="N5879" s="20"/>
    </row>
    <row r="5880" spans="1:14" x14ac:dyDescent="0.35">
      <c r="A5880" s="214" t="s">
        <v>4763</v>
      </c>
      <c r="B5880" s="214">
        <v>142281</v>
      </c>
      <c r="C5880" s="133" t="s">
        <v>4782</v>
      </c>
      <c r="D5880" s="133" t="s">
        <v>5904</v>
      </c>
      <c r="E5880" s="133" t="s">
        <v>5907</v>
      </c>
      <c r="F5880" s="133" t="s">
        <v>5917</v>
      </c>
      <c r="G5880" s="133">
        <v>38</v>
      </c>
      <c r="H5880" s="133">
        <v>40</v>
      </c>
      <c r="I5880" s="20"/>
      <c r="J5880" s="20"/>
      <c r="K5880" s="20"/>
      <c r="L5880" s="20"/>
      <c r="M5880" s="20"/>
      <c r="N5880" s="20"/>
    </row>
    <row r="5881" spans="1:14" x14ac:dyDescent="0.35">
      <c r="A5881" s="214" t="s">
        <v>4763</v>
      </c>
      <c r="B5881" s="214">
        <v>143063</v>
      </c>
      <c r="C5881" s="133" t="s">
        <v>4783</v>
      </c>
      <c r="D5881" s="133" t="s">
        <v>5904</v>
      </c>
      <c r="E5881" s="133" t="s">
        <v>5907</v>
      </c>
      <c r="F5881" s="133" t="s">
        <v>5917</v>
      </c>
      <c r="G5881" s="133">
        <v>121</v>
      </c>
      <c r="H5881" s="133">
        <v>116</v>
      </c>
      <c r="I5881" s="20"/>
      <c r="J5881" s="20"/>
      <c r="K5881" s="20"/>
      <c r="L5881" s="20"/>
      <c r="M5881" s="20"/>
      <c r="N5881" s="20"/>
    </row>
    <row r="5882" spans="1:14" x14ac:dyDescent="0.35">
      <c r="A5882" s="214" t="s">
        <v>4763</v>
      </c>
      <c r="B5882" s="214">
        <v>143146</v>
      </c>
      <c r="C5882" s="133" t="s">
        <v>4784</v>
      </c>
      <c r="D5882" s="133" t="s">
        <v>5904</v>
      </c>
      <c r="E5882" s="133" t="s">
        <v>5907</v>
      </c>
      <c r="F5882" s="133" t="s">
        <v>5908</v>
      </c>
      <c r="G5882" s="133">
        <v>42</v>
      </c>
      <c r="H5882" s="133">
        <v>57</v>
      </c>
      <c r="I5882" s="20"/>
      <c r="J5882" s="20"/>
      <c r="K5882" s="20"/>
      <c r="L5882" s="20"/>
      <c r="M5882" s="20"/>
      <c r="N5882" s="20"/>
    </row>
    <row r="5883" spans="1:14" x14ac:dyDescent="0.35">
      <c r="A5883" s="214" t="s">
        <v>4763</v>
      </c>
      <c r="B5883" s="214">
        <v>146733</v>
      </c>
      <c r="C5883" s="133" t="s">
        <v>6751</v>
      </c>
      <c r="D5883" s="133" t="s">
        <v>5904</v>
      </c>
      <c r="E5883" s="133" t="s">
        <v>5902</v>
      </c>
      <c r="F5883" s="133" t="s">
        <v>5914</v>
      </c>
      <c r="G5883" s="133">
        <v>0</v>
      </c>
      <c r="H5883" s="133">
        <v>0</v>
      </c>
      <c r="I5883" s="20"/>
      <c r="J5883" s="20"/>
      <c r="K5883" s="20"/>
      <c r="L5883" s="20"/>
      <c r="M5883" s="20"/>
      <c r="N5883" s="20"/>
    </row>
    <row r="5884" spans="1:14" x14ac:dyDescent="0.35">
      <c r="A5884" s="214" t="s">
        <v>4763</v>
      </c>
      <c r="B5884" s="214">
        <v>146824</v>
      </c>
      <c r="C5884" s="133" t="s">
        <v>6752</v>
      </c>
      <c r="D5884" s="133" t="s">
        <v>5901</v>
      </c>
      <c r="E5884" s="133" t="s">
        <v>5902</v>
      </c>
      <c r="F5884" s="133" t="s">
        <v>5914</v>
      </c>
      <c r="G5884" s="133">
        <v>0</v>
      </c>
      <c r="H5884" s="133">
        <v>0</v>
      </c>
      <c r="I5884" s="20"/>
      <c r="J5884" s="20"/>
      <c r="K5884" s="20"/>
      <c r="L5884" s="20"/>
      <c r="M5884" s="20"/>
      <c r="N5884" s="20"/>
    </row>
    <row r="5885" spans="1:14" x14ac:dyDescent="0.35">
      <c r="A5885" s="214" t="s">
        <v>4763</v>
      </c>
      <c r="B5885" s="214">
        <v>148186</v>
      </c>
      <c r="C5885" s="133" t="s">
        <v>4785</v>
      </c>
      <c r="D5885" s="133" t="s">
        <v>5904</v>
      </c>
      <c r="E5885" s="133" t="s">
        <v>5907</v>
      </c>
      <c r="F5885" s="133" t="s">
        <v>5908</v>
      </c>
      <c r="G5885" s="133">
        <v>34</v>
      </c>
      <c r="H5885" s="133">
        <v>43</v>
      </c>
      <c r="I5885" s="20"/>
      <c r="J5885" s="20"/>
      <c r="K5885" s="20"/>
      <c r="L5885" s="20"/>
      <c r="M5885" s="20"/>
      <c r="N5885" s="20"/>
    </row>
    <row r="5886" spans="1:14" x14ac:dyDescent="0.35">
      <c r="A5886" s="214" t="s">
        <v>4786</v>
      </c>
      <c r="B5886" s="214">
        <v>124484</v>
      </c>
      <c r="C5886" s="133" t="s">
        <v>4788</v>
      </c>
      <c r="D5886" s="133" t="s">
        <v>5904</v>
      </c>
      <c r="E5886" s="133" t="s">
        <v>5902</v>
      </c>
      <c r="F5886" s="133" t="s">
        <v>5903</v>
      </c>
      <c r="G5886" s="133">
        <v>0</v>
      </c>
      <c r="H5886" s="133">
        <v>0</v>
      </c>
      <c r="I5886" s="20"/>
      <c r="J5886" s="20"/>
      <c r="K5886" s="20"/>
      <c r="L5886" s="20"/>
      <c r="M5886" s="20"/>
      <c r="N5886" s="20"/>
    </row>
    <row r="5887" spans="1:14" x14ac:dyDescent="0.35">
      <c r="A5887" s="214" t="s">
        <v>4786</v>
      </c>
      <c r="B5887" s="214">
        <v>124498</v>
      </c>
      <c r="C5887" s="133" t="s">
        <v>4789</v>
      </c>
      <c r="D5887" s="133" t="s">
        <v>5904</v>
      </c>
      <c r="E5887" s="133" t="s">
        <v>5912</v>
      </c>
      <c r="F5887" s="133" t="s">
        <v>5913</v>
      </c>
      <c r="G5887" s="133">
        <v>0</v>
      </c>
      <c r="H5887" s="133">
        <v>14</v>
      </c>
      <c r="I5887" s="20"/>
      <c r="J5887" s="20"/>
      <c r="K5887" s="20"/>
      <c r="L5887" s="20"/>
      <c r="M5887" s="20"/>
      <c r="N5887" s="20"/>
    </row>
    <row r="5888" spans="1:14" x14ac:dyDescent="0.35">
      <c r="A5888" s="214" t="s">
        <v>4786</v>
      </c>
      <c r="B5888" s="214">
        <v>124500</v>
      </c>
      <c r="C5888" s="133" t="s">
        <v>6755</v>
      </c>
      <c r="D5888" s="133" t="s">
        <v>5904</v>
      </c>
      <c r="E5888" s="133" t="s">
        <v>5912</v>
      </c>
      <c r="F5888" s="133" t="s">
        <v>5913</v>
      </c>
      <c r="G5888" s="133">
        <v>9</v>
      </c>
      <c r="H5888" s="133">
        <v>24</v>
      </c>
      <c r="I5888" s="20"/>
      <c r="J5888" s="20"/>
      <c r="K5888" s="20"/>
      <c r="L5888" s="20"/>
      <c r="M5888" s="20"/>
      <c r="N5888" s="20"/>
    </row>
    <row r="5889" spans="1:14" x14ac:dyDescent="0.35">
      <c r="A5889" s="214" t="s">
        <v>4786</v>
      </c>
      <c r="B5889" s="214">
        <v>134159</v>
      </c>
      <c r="C5889" s="133" t="s">
        <v>7312</v>
      </c>
      <c r="D5889" s="133" t="s">
        <v>5904</v>
      </c>
      <c r="E5889" s="133" t="s">
        <v>5906</v>
      </c>
      <c r="F5889" s="133" t="s">
        <v>5906</v>
      </c>
      <c r="G5889" s="133">
        <v>0</v>
      </c>
      <c r="H5889" s="133">
        <v>0</v>
      </c>
      <c r="I5889" s="20"/>
      <c r="J5889" s="20"/>
      <c r="K5889" s="20"/>
      <c r="L5889" s="20"/>
      <c r="M5889" s="20"/>
      <c r="N5889" s="20"/>
    </row>
    <row r="5890" spans="1:14" x14ac:dyDescent="0.35">
      <c r="A5890" s="214" t="s">
        <v>4786</v>
      </c>
      <c r="B5890" s="214">
        <v>136102</v>
      </c>
      <c r="C5890" s="133" t="s">
        <v>6307</v>
      </c>
      <c r="D5890" s="133" t="s">
        <v>5904</v>
      </c>
      <c r="E5890" s="133" t="s">
        <v>5907</v>
      </c>
      <c r="F5890" s="133" t="s">
        <v>5908</v>
      </c>
      <c r="G5890" s="133">
        <v>109</v>
      </c>
      <c r="H5890" s="133">
        <v>102</v>
      </c>
      <c r="I5890" s="20"/>
      <c r="J5890" s="20"/>
      <c r="K5890" s="20"/>
      <c r="L5890" s="20"/>
      <c r="M5890" s="20"/>
      <c r="N5890" s="20"/>
    </row>
    <row r="5891" spans="1:14" x14ac:dyDescent="0.35">
      <c r="A5891" s="214" t="s">
        <v>4786</v>
      </c>
      <c r="B5891" s="214">
        <v>136145</v>
      </c>
      <c r="C5891" s="133" t="s">
        <v>4791</v>
      </c>
      <c r="D5891" s="133" t="s">
        <v>5904</v>
      </c>
      <c r="E5891" s="133" t="s">
        <v>5907</v>
      </c>
      <c r="F5891" s="133" t="s">
        <v>5908</v>
      </c>
      <c r="G5891" s="133">
        <v>136</v>
      </c>
      <c r="H5891" s="133">
        <v>107</v>
      </c>
      <c r="I5891" s="20"/>
      <c r="J5891" s="20"/>
      <c r="K5891" s="20"/>
      <c r="L5891" s="20"/>
      <c r="M5891" s="20"/>
      <c r="N5891" s="20"/>
    </row>
    <row r="5892" spans="1:14" x14ac:dyDescent="0.35">
      <c r="A5892" s="214" t="s">
        <v>4786</v>
      </c>
      <c r="B5892" s="214">
        <v>136220</v>
      </c>
      <c r="C5892" s="133" t="s">
        <v>7313</v>
      </c>
      <c r="D5892" s="133" t="s">
        <v>5904</v>
      </c>
      <c r="E5892" s="133" t="s">
        <v>5902</v>
      </c>
      <c r="F5892" s="133" t="s">
        <v>5914</v>
      </c>
      <c r="G5892" s="133">
        <v>0</v>
      </c>
      <c r="H5892" s="133">
        <v>0</v>
      </c>
      <c r="I5892" s="20"/>
      <c r="J5892" s="20"/>
      <c r="K5892" s="20"/>
      <c r="L5892" s="20"/>
      <c r="M5892" s="20"/>
      <c r="N5892" s="20"/>
    </row>
    <row r="5893" spans="1:14" x14ac:dyDescent="0.35">
      <c r="A5893" s="214" t="s">
        <v>4786</v>
      </c>
      <c r="B5893" s="214">
        <v>136460</v>
      </c>
      <c r="C5893" s="133" t="s">
        <v>1052</v>
      </c>
      <c r="D5893" s="133" t="s">
        <v>5904</v>
      </c>
      <c r="E5893" s="133" t="s">
        <v>5907</v>
      </c>
      <c r="F5893" s="133" t="s">
        <v>5917</v>
      </c>
      <c r="G5893" s="133">
        <v>78</v>
      </c>
      <c r="H5893" s="133">
        <v>76</v>
      </c>
      <c r="I5893" s="20"/>
      <c r="J5893" s="20"/>
      <c r="K5893" s="20"/>
      <c r="L5893" s="20"/>
      <c r="M5893" s="20"/>
      <c r="N5893" s="20"/>
    </row>
    <row r="5894" spans="1:14" x14ac:dyDescent="0.35">
      <c r="A5894" s="214" t="s">
        <v>4786</v>
      </c>
      <c r="B5894" s="214">
        <v>136680</v>
      </c>
      <c r="C5894" s="133" t="s">
        <v>4792</v>
      </c>
      <c r="D5894" s="133" t="s">
        <v>5904</v>
      </c>
      <c r="E5894" s="133" t="s">
        <v>5907</v>
      </c>
      <c r="F5894" s="133" t="s">
        <v>5908</v>
      </c>
      <c r="G5894" s="133">
        <v>104</v>
      </c>
      <c r="H5894" s="133">
        <v>108</v>
      </c>
      <c r="I5894" s="20"/>
      <c r="J5894" s="20"/>
      <c r="K5894" s="20"/>
      <c r="L5894" s="20"/>
      <c r="M5894" s="20"/>
      <c r="N5894" s="20"/>
    </row>
    <row r="5895" spans="1:14" x14ac:dyDescent="0.35">
      <c r="A5895" s="214" t="s">
        <v>4786</v>
      </c>
      <c r="B5895" s="214">
        <v>136681</v>
      </c>
      <c r="C5895" s="133" t="s">
        <v>4793</v>
      </c>
      <c r="D5895" s="133" t="s">
        <v>5904</v>
      </c>
      <c r="E5895" s="133" t="s">
        <v>5907</v>
      </c>
      <c r="F5895" s="133" t="s">
        <v>5908</v>
      </c>
      <c r="G5895" s="133">
        <v>144</v>
      </c>
      <c r="H5895" s="133">
        <v>155</v>
      </c>
      <c r="I5895" s="20"/>
      <c r="J5895" s="20"/>
      <c r="K5895" s="20"/>
      <c r="L5895" s="20"/>
      <c r="M5895" s="20"/>
      <c r="N5895" s="20"/>
    </row>
    <row r="5896" spans="1:14" x14ac:dyDescent="0.35">
      <c r="A5896" s="214" t="s">
        <v>4786</v>
      </c>
      <c r="B5896" s="214">
        <v>136824</v>
      </c>
      <c r="C5896" s="133" t="s">
        <v>6308</v>
      </c>
      <c r="D5896" s="133" t="s">
        <v>5904</v>
      </c>
      <c r="E5896" s="133" t="s">
        <v>5907</v>
      </c>
      <c r="F5896" s="133" t="s">
        <v>5908</v>
      </c>
      <c r="G5896" s="133">
        <v>106</v>
      </c>
      <c r="H5896" s="133">
        <v>104</v>
      </c>
      <c r="I5896" s="20"/>
      <c r="J5896" s="20"/>
      <c r="K5896" s="20"/>
      <c r="L5896" s="20"/>
      <c r="M5896" s="20"/>
      <c r="N5896" s="20"/>
    </row>
    <row r="5897" spans="1:14" x14ac:dyDescent="0.35">
      <c r="A5897" s="214" t="s">
        <v>4786</v>
      </c>
      <c r="B5897" s="214">
        <v>137574</v>
      </c>
      <c r="C5897" s="133" t="s">
        <v>6753</v>
      </c>
      <c r="D5897" s="133" t="s">
        <v>5904</v>
      </c>
      <c r="E5897" s="133" t="s">
        <v>5902</v>
      </c>
      <c r="F5897" s="133" t="s">
        <v>5914</v>
      </c>
      <c r="G5897" s="133">
        <v>0</v>
      </c>
      <c r="H5897" s="133">
        <v>0</v>
      </c>
      <c r="I5897" s="20"/>
      <c r="J5897" s="20"/>
      <c r="K5897" s="20"/>
      <c r="L5897" s="20"/>
      <c r="M5897" s="20"/>
      <c r="N5897" s="20"/>
    </row>
    <row r="5898" spans="1:14" x14ac:dyDescent="0.35">
      <c r="A5898" s="214" t="s">
        <v>4786</v>
      </c>
      <c r="B5898" s="214">
        <v>137892</v>
      </c>
      <c r="C5898" s="133" t="s">
        <v>4794</v>
      </c>
      <c r="D5898" s="133" t="s">
        <v>5904</v>
      </c>
      <c r="E5898" s="133" t="s">
        <v>5902</v>
      </c>
      <c r="F5898" s="133" t="s">
        <v>5903</v>
      </c>
      <c r="G5898" s="133">
        <v>0</v>
      </c>
      <c r="H5898" s="133">
        <v>0</v>
      </c>
      <c r="I5898" s="20"/>
      <c r="J5898" s="20"/>
      <c r="K5898" s="20"/>
      <c r="L5898" s="20"/>
      <c r="M5898" s="20"/>
      <c r="N5898" s="20"/>
    </row>
    <row r="5899" spans="1:14" x14ac:dyDescent="0.35">
      <c r="A5899" s="214" t="s">
        <v>4786</v>
      </c>
      <c r="B5899" s="214">
        <v>138549</v>
      </c>
      <c r="C5899" s="133" t="s">
        <v>4795</v>
      </c>
      <c r="D5899" s="133" t="s">
        <v>5904</v>
      </c>
      <c r="E5899" s="133" t="s">
        <v>5907</v>
      </c>
      <c r="F5899" s="133" t="s">
        <v>5917</v>
      </c>
      <c r="G5899" s="133">
        <v>105</v>
      </c>
      <c r="H5899" s="133">
        <v>108</v>
      </c>
      <c r="I5899" s="20"/>
      <c r="J5899" s="20"/>
      <c r="K5899" s="20"/>
      <c r="L5899" s="20"/>
      <c r="M5899" s="20"/>
      <c r="N5899" s="20"/>
    </row>
    <row r="5900" spans="1:14" x14ac:dyDescent="0.35">
      <c r="A5900" s="214" t="s">
        <v>4786</v>
      </c>
      <c r="B5900" s="214">
        <v>139068</v>
      </c>
      <c r="C5900" s="133" t="s">
        <v>4796</v>
      </c>
      <c r="D5900" s="133" t="s">
        <v>5904</v>
      </c>
      <c r="E5900" s="133" t="s">
        <v>5907</v>
      </c>
      <c r="F5900" s="133" t="s">
        <v>5908</v>
      </c>
      <c r="G5900" s="133">
        <v>110</v>
      </c>
      <c r="H5900" s="133">
        <v>105</v>
      </c>
      <c r="I5900" s="20"/>
      <c r="J5900" s="20"/>
      <c r="K5900" s="20"/>
      <c r="L5900" s="20"/>
      <c r="M5900" s="20"/>
      <c r="N5900" s="20"/>
    </row>
    <row r="5901" spans="1:14" x14ac:dyDescent="0.35">
      <c r="A5901" s="214" t="s">
        <v>4786</v>
      </c>
      <c r="B5901" s="214">
        <v>139071</v>
      </c>
      <c r="C5901" s="133" t="s">
        <v>6754</v>
      </c>
      <c r="D5901" s="133" t="s">
        <v>5904</v>
      </c>
      <c r="E5901" s="133" t="s">
        <v>5902</v>
      </c>
      <c r="F5901" s="133" t="s">
        <v>5903</v>
      </c>
      <c r="G5901" s="133">
        <v>0</v>
      </c>
      <c r="H5901" s="133">
        <v>0</v>
      </c>
      <c r="I5901" s="20"/>
      <c r="J5901" s="20"/>
      <c r="K5901" s="20"/>
      <c r="L5901" s="20"/>
      <c r="M5901" s="20"/>
      <c r="N5901" s="20"/>
    </row>
    <row r="5902" spans="1:14" x14ac:dyDescent="0.35">
      <c r="A5902" s="214" t="s">
        <v>4786</v>
      </c>
      <c r="B5902" s="214">
        <v>140149</v>
      </c>
      <c r="C5902" s="133" t="s">
        <v>4797</v>
      </c>
      <c r="D5902" s="133" t="s">
        <v>5904</v>
      </c>
      <c r="E5902" s="133" t="s">
        <v>5907</v>
      </c>
      <c r="F5902" s="133" t="s">
        <v>5917</v>
      </c>
      <c r="G5902" s="133">
        <v>102</v>
      </c>
      <c r="H5902" s="133">
        <v>108</v>
      </c>
      <c r="I5902" s="20"/>
      <c r="J5902" s="20"/>
      <c r="K5902" s="20"/>
      <c r="L5902" s="20"/>
      <c r="M5902" s="20"/>
      <c r="N5902" s="20"/>
    </row>
    <row r="5903" spans="1:14" x14ac:dyDescent="0.35">
      <c r="A5903" s="214" t="s">
        <v>4786</v>
      </c>
      <c r="B5903" s="214">
        <v>140304</v>
      </c>
      <c r="C5903" s="133" t="s">
        <v>4798</v>
      </c>
      <c r="D5903" s="133" t="s">
        <v>5904</v>
      </c>
      <c r="E5903" s="133" t="s">
        <v>5907</v>
      </c>
      <c r="F5903" s="133" t="s">
        <v>5917</v>
      </c>
      <c r="G5903" s="133">
        <v>104</v>
      </c>
      <c r="H5903" s="133">
        <v>98</v>
      </c>
      <c r="I5903" s="20"/>
      <c r="J5903" s="20"/>
      <c r="K5903" s="20"/>
      <c r="L5903" s="20"/>
      <c r="M5903" s="20"/>
      <c r="N5903" s="20"/>
    </row>
    <row r="5904" spans="1:14" x14ac:dyDescent="0.35">
      <c r="A5904" s="214" t="s">
        <v>4786</v>
      </c>
      <c r="B5904" s="214">
        <v>140330</v>
      </c>
      <c r="C5904" s="133" t="s">
        <v>4799</v>
      </c>
      <c r="D5904" s="133" t="s">
        <v>5904</v>
      </c>
      <c r="E5904" s="133" t="s">
        <v>5902</v>
      </c>
      <c r="F5904" s="133" t="s">
        <v>5903</v>
      </c>
      <c r="G5904" s="133">
        <v>0</v>
      </c>
      <c r="H5904" s="133">
        <v>0</v>
      </c>
      <c r="I5904" s="20"/>
      <c r="J5904" s="20"/>
      <c r="K5904" s="20"/>
      <c r="L5904" s="20"/>
      <c r="M5904" s="20"/>
      <c r="N5904" s="20"/>
    </row>
    <row r="5905" spans="1:14" x14ac:dyDescent="0.35">
      <c r="A5905" s="214" t="s">
        <v>4786</v>
      </c>
      <c r="B5905" s="214">
        <v>140487</v>
      </c>
      <c r="C5905" s="133" t="s">
        <v>7314</v>
      </c>
      <c r="D5905" s="133" t="s">
        <v>5904</v>
      </c>
      <c r="E5905" s="133" t="s">
        <v>5902</v>
      </c>
      <c r="F5905" s="133" t="s">
        <v>5903</v>
      </c>
      <c r="G5905" s="133">
        <v>0</v>
      </c>
      <c r="H5905" s="133">
        <v>0</v>
      </c>
      <c r="I5905" s="20"/>
      <c r="J5905" s="20"/>
      <c r="K5905" s="20"/>
      <c r="L5905" s="20"/>
      <c r="M5905" s="20"/>
      <c r="N5905" s="20"/>
    </row>
    <row r="5906" spans="1:14" x14ac:dyDescent="0.35">
      <c r="A5906" s="214" t="s">
        <v>4786</v>
      </c>
      <c r="B5906" s="214">
        <v>140633</v>
      </c>
      <c r="C5906" s="133" t="s">
        <v>4800</v>
      </c>
      <c r="D5906" s="133" t="s">
        <v>5904</v>
      </c>
      <c r="E5906" s="133" t="s">
        <v>5907</v>
      </c>
      <c r="F5906" s="133" t="s">
        <v>5917</v>
      </c>
      <c r="G5906" s="133">
        <v>113</v>
      </c>
      <c r="H5906" s="133">
        <v>131</v>
      </c>
      <c r="I5906" s="20"/>
      <c r="J5906" s="20"/>
      <c r="K5906" s="20"/>
      <c r="L5906" s="20"/>
      <c r="M5906" s="20"/>
      <c r="N5906" s="20"/>
    </row>
    <row r="5907" spans="1:14" x14ac:dyDescent="0.35">
      <c r="A5907" s="214" t="s">
        <v>4786</v>
      </c>
      <c r="B5907" s="214">
        <v>141128</v>
      </c>
      <c r="C5907" s="133" t="s">
        <v>4801</v>
      </c>
      <c r="D5907" s="133" t="s">
        <v>5904</v>
      </c>
      <c r="E5907" s="133" t="s">
        <v>5902</v>
      </c>
      <c r="F5907" s="133" t="s">
        <v>5903</v>
      </c>
      <c r="G5907" s="133">
        <v>0</v>
      </c>
      <c r="H5907" s="133">
        <v>0</v>
      </c>
      <c r="I5907" s="20"/>
      <c r="J5907" s="20"/>
      <c r="K5907" s="20"/>
      <c r="L5907" s="20"/>
      <c r="M5907" s="20"/>
      <c r="N5907" s="20"/>
    </row>
    <row r="5908" spans="1:14" x14ac:dyDescent="0.35">
      <c r="A5908" s="214" t="s">
        <v>4786</v>
      </c>
      <c r="B5908" s="214">
        <v>142186</v>
      </c>
      <c r="C5908" s="133" t="s">
        <v>4802</v>
      </c>
      <c r="D5908" s="133" t="s">
        <v>5904</v>
      </c>
      <c r="E5908" s="133" t="s">
        <v>5907</v>
      </c>
      <c r="F5908" s="133" t="s">
        <v>5908</v>
      </c>
      <c r="G5908" s="133">
        <v>110</v>
      </c>
      <c r="H5908" s="133">
        <v>99</v>
      </c>
      <c r="I5908" s="20"/>
      <c r="J5908" s="20"/>
      <c r="K5908" s="20"/>
      <c r="L5908" s="20"/>
      <c r="M5908" s="20"/>
      <c r="N5908" s="20"/>
    </row>
    <row r="5909" spans="1:14" x14ac:dyDescent="0.35">
      <c r="A5909" s="214" t="s">
        <v>4786</v>
      </c>
      <c r="B5909" s="214">
        <v>143653</v>
      </c>
      <c r="C5909" s="133" t="s">
        <v>7315</v>
      </c>
      <c r="D5909" s="133" t="s">
        <v>5904</v>
      </c>
      <c r="E5909" s="133" t="s">
        <v>5902</v>
      </c>
      <c r="F5909" s="133" t="s">
        <v>5914</v>
      </c>
      <c r="G5909" s="133">
        <v>0</v>
      </c>
      <c r="H5909" s="133">
        <v>0</v>
      </c>
      <c r="I5909" s="20"/>
      <c r="J5909" s="20"/>
      <c r="K5909" s="20"/>
      <c r="L5909" s="20"/>
      <c r="M5909" s="20"/>
      <c r="N5909" s="20"/>
    </row>
    <row r="5910" spans="1:14" x14ac:dyDescent="0.35">
      <c r="A5910" s="214" t="s">
        <v>4786</v>
      </c>
      <c r="B5910" s="214">
        <v>144558</v>
      </c>
      <c r="C5910" s="133" t="s">
        <v>4803</v>
      </c>
      <c r="D5910" s="133" t="s">
        <v>5904</v>
      </c>
      <c r="E5910" s="133" t="s">
        <v>5907</v>
      </c>
      <c r="F5910" s="133" t="s">
        <v>5917</v>
      </c>
      <c r="G5910" s="133">
        <v>74</v>
      </c>
      <c r="H5910" s="133">
        <v>70</v>
      </c>
      <c r="I5910" s="20"/>
      <c r="J5910" s="20"/>
      <c r="K5910" s="20"/>
      <c r="L5910" s="20"/>
      <c r="M5910" s="20"/>
      <c r="N5910" s="20"/>
    </row>
    <row r="5911" spans="1:14" x14ac:dyDescent="0.35">
      <c r="A5911" s="214" t="s">
        <v>4786</v>
      </c>
      <c r="B5911" s="214">
        <v>145003</v>
      </c>
      <c r="C5911" s="133" t="s">
        <v>4804</v>
      </c>
      <c r="D5911" s="133" t="s">
        <v>5904</v>
      </c>
      <c r="E5911" s="133" t="s">
        <v>5907</v>
      </c>
      <c r="F5911" s="133" t="s">
        <v>5919</v>
      </c>
      <c r="G5911" s="133">
        <v>0</v>
      </c>
      <c r="H5911" s="133">
        <v>0</v>
      </c>
      <c r="I5911" s="20"/>
      <c r="J5911" s="20"/>
      <c r="K5911" s="20"/>
      <c r="L5911" s="20"/>
      <c r="M5911" s="20"/>
      <c r="N5911" s="20"/>
    </row>
    <row r="5912" spans="1:14" x14ac:dyDescent="0.35">
      <c r="A5912" s="214" t="s">
        <v>4786</v>
      </c>
      <c r="B5912" s="214">
        <v>145950</v>
      </c>
      <c r="C5912" s="133" t="s">
        <v>7316</v>
      </c>
      <c r="D5912" s="133" t="s">
        <v>5904</v>
      </c>
      <c r="E5912" s="133" t="s">
        <v>5902</v>
      </c>
      <c r="F5912" s="133" t="s">
        <v>5914</v>
      </c>
      <c r="G5912" s="133">
        <v>0</v>
      </c>
      <c r="H5912" s="133">
        <v>0</v>
      </c>
      <c r="I5912" s="20"/>
      <c r="J5912" s="20"/>
      <c r="K5912" s="20"/>
      <c r="L5912" s="20"/>
      <c r="M5912" s="20"/>
      <c r="N5912" s="20"/>
    </row>
    <row r="5913" spans="1:14" x14ac:dyDescent="0.35">
      <c r="A5913" s="214" t="s">
        <v>4786</v>
      </c>
      <c r="B5913" s="214">
        <v>146188</v>
      </c>
      <c r="C5913" s="133" t="s">
        <v>6309</v>
      </c>
      <c r="D5913" s="133" t="s">
        <v>5904</v>
      </c>
      <c r="E5913" s="133" t="s">
        <v>5906</v>
      </c>
      <c r="F5913" s="133" t="s">
        <v>5921</v>
      </c>
      <c r="G5913" s="133">
        <v>0</v>
      </c>
      <c r="H5913" s="133">
        <v>0</v>
      </c>
      <c r="I5913" s="20"/>
      <c r="J5913" s="20"/>
      <c r="K5913" s="20"/>
      <c r="L5913" s="20"/>
      <c r="M5913" s="20"/>
      <c r="N5913" s="20"/>
    </row>
    <row r="5914" spans="1:14" x14ac:dyDescent="0.35">
      <c r="A5914" s="214" t="s">
        <v>4786</v>
      </c>
      <c r="B5914" s="214">
        <v>146497</v>
      </c>
      <c r="C5914" s="133" t="s">
        <v>6757</v>
      </c>
      <c r="D5914" s="133" t="s">
        <v>5904</v>
      </c>
      <c r="E5914" s="133" t="s">
        <v>5912</v>
      </c>
      <c r="F5914" s="133" t="s">
        <v>5920</v>
      </c>
      <c r="G5914" s="133">
        <v>8</v>
      </c>
      <c r="H5914" s="133">
        <v>12</v>
      </c>
      <c r="I5914" s="20"/>
      <c r="J5914" s="20"/>
      <c r="K5914" s="20"/>
      <c r="L5914" s="20"/>
      <c r="M5914" s="20"/>
      <c r="N5914" s="20"/>
    </row>
    <row r="5915" spans="1:14" x14ac:dyDescent="0.35">
      <c r="A5915" s="214" t="s">
        <v>4786</v>
      </c>
      <c r="B5915" s="214">
        <v>146503</v>
      </c>
      <c r="C5915" s="133" t="s">
        <v>4790</v>
      </c>
      <c r="D5915" s="133" t="s">
        <v>5904</v>
      </c>
      <c r="E5915" s="133" t="s">
        <v>5912</v>
      </c>
      <c r="F5915" s="133" t="s">
        <v>5920</v>
      </c>
      <c r="G5915" s="133">
        <v>4</v>
      </c>
      <c r="H5915" s="133">
        <v>12</v>
      </c>
      <c r="I5915" s="20"/>
      <c r="J5915" s="20"/>
      <c r="K5915" s="20"/>
      <c r="L5915" s="20"/>
      <c r="M5915" s="20"/>
      <c r="N5915" s="20"/>
    </row>
    <row r="5916" spans="1:14" x14ac:dyDescent="0.35">
      <c r="A5916" s="214" t="s">
        <v>4786</v>
      </c>
      <c r="B5916" s="214">
        <v>147236</v>
      </c>
      <c r="C5916" s="133" t="s">
        <v>6756</v>
      </c>
      <c r="D5916" s="133" t="s">
        <v>5901</v>
      </c>
      <c r="E5916" s="133" t="s">
        <v>5902</v>
      </c>
      <c r="F5916" s="133" t="s">
        <v>5903</v>
      </c>
      <c r="G5916" s="133">
        <v>0</v>
      </c>
      <c r="H5916" s="133">
        <v>0</v>
      </c>
      <c r="I5916" s="20"/>
      <c r="J5916" s="20"/>
      <c r="K5916" s="20"/>
      <c r="L5916" s="20"/>
      <c r="M5916" s="20"/>
      <c r="N5916" s="20"/>
    </row>
    <row r="5917" spans="1:14" x14ac:dyDescent="0.35">
      <c r="A5917" s="214" t="s">
        <v>4786</v>
      </c>
      <c r="B5917" s="214">
        <v>147985</v>
      </c>
      <c r="C5917" s="133" t="s">
        <v>7317</v>
      </c>
      <c r="D5917" s="133" t="s">
        <v>5904</v>
      </c>
      <c r="E5917" s="133" t="s">
        <v>5902</v>
      </c>
      <c r="F5917" s="133" t="s">
        <v>5914</v>
      </c>
      <c r="G5917" s="133">
        <v>0</v>
      </c>
      <c r="H5917" s="133">
        <v>0</v>
      </c>
      <c r="I5917" s="20"/>
      <c r="J5917" s="20"/>
      <c r="K5917" s="20"/>
      <c r="L5917" s="20"/>
      <c r="M5917" s="20"/>
      <c r="N5917" s="20"/>
    </row>
    <row r="5918" spans="1:14" x14ac:dyDescent="0.35">
      <c r="A5918" s="214" t="s">
        <v>4786</v>
      </c>
      <c r="B5918" s="214">
        <v>148037</v>
      </c>
      <c r="C5918" s="133" t="s">
        <v>7318</v>
      </c>
      <c r="D5918" s="133" t="s">
        <v>5904</v>
      </c>
      <c r="E5918" s="133" t="s">
        <v>5902</v>
      </c>
      <c r="F5918" s="133" t="s">
        <v>5914</v>
      </c>
      <c r="G5918" s="133">
        <v>0</v>
      </c>
      <c r="H5918" s="133">
        <v>0</v>
      </c>
      <c r="I5918" s="20"/>
      <c r="J5918" s="20"/>
      <c r="K5918" s="20"/>
      <c r="L5918" s="20"/>
      <c r="M5918" s="20"/>
      <c r="N5918" s="20"/>
    </row>
    <row r="5919" spans="1:14" x14ac:dyDescent="0.35">
      <c r="A5919" s="214" t="s">
        <v>4786</v>
      </c>
      <c r="B5919" s="214">
        <v>148220</v>
      </c>
      <c r="C5919" s="133" t="s">
        <v>4787</v>
      </c>
      <c r="D5919" s="133" t="s">
        <v>5904</v>
      </c>
      <c r="E5919" s="133" t="s">
        <v>5907</v>
      </c>
      <c r="F5919" s="133" t="s">
        <v>5917</v>
      </c>
      <c r="G5919" s="133">
        <v>99</v>
      </c>
      <c r="H5919" s="133">
        <v>98</v>
      </c>
      <c r="I5919" s="20"/>
      <c r="J5919" s="20"/>
      <c r="K5919" s="20"/>
      <c r="L5919" s="20"/>
      <c r="M5919" s="20"/>
      <c r="N5919" s="20"/>
    </row>
    <row r="5920" spans="1:14" x14ac:dyDescent="0.35">
      <c r="A5920" s="214" t="s">
        <v>4805</v>
      </c>
      <c r="B5920" s="214">
        <v>124526</v>
      </c>
      <c r="C5920" s="133" t="s">
        <v>4806</v>
      </c>
      <c r="D5920" s="133" t="s">
        <v>5904</v>
      </c>
      <c r="E5920" s="133" t="s">
        <v>5906</v>
      </c>
      <c r="F5920" s="133" t="s">
        <v>5906</v>
      </c>
      <c r="G5920" s="133">
        <v>0</v>
      </c>
      <c r="H5920" s="133">
        <v>0</v>
      </c>
      <c r="I5920" s="20"/>
      <c r="J5920" s="20"/>
      <c r="K5920" s="20"/>
      <c r="L5920" s="20"/>
      <c r="M5920" s="20"/>
      <c r="N5920" s="20"/>
    </row>
    <row r="5921" spans="1:14" x14ac:dyDescent="0.35">
      <c r="A5921" s="214" t="s">
        <v>4805</v>
      </c>
      <c r="B5921" s="214">
        <v>124802</v>
      </c>
      <c r="C5921" s="133" t="s">
        <v>4807</v>
      </c>
      <c r="D5921" s="133" t="s">
        <v>5904</v>
      </c>
      <c r="E5921" s="133" t="s">
        <v>5907</v>
      </c>
      <c r="F5921" s="133" t="s">
        <v>5910</v>
      </c>
      <c r="G5921" s="133">
        <v>141</v>
      </c>
      <c r="H5921" s="133">
        <v>135</v>
      </c>
      <c r="I5921" s="20"/>
      <c r="J5921" s="20"/>
      <c r="K5921" s="20"/>
      <c r="L5921" s="20"/>
      <c r="M5921" s="20"/>
      <c r="N5921" s="20"/>
    </row>
    <row r="5922" spans="1:14" x14ac:dyDescent="0.35">
      <c r="A5922" s="214" t="s">
        <v>4805</v>
      </c>
      <c r="B5922" s="214">
        <v>124840</v>
      </c>
      <c r="C5922" s="133" t="s">
        <v>3510</v>
      </c>
      <c r="D5922" s="133" t="s">
        <v>5904</v>
      </c>
      <c r="E5922" s="133" t="s">
        <v>5907</v>
      </c>
      <c r="F5922" s="133" t="s">
        <v>5910</v>
      </c>
      <c r="G5922" s="133">
        <v>115</v>
      </c>
      <c r="H5922" s="133">
        <v>130</v>
      </c>
      <c r="I5922" s="20"/>
      <c r="J5922" s="20"/>
      <c r="K5922" s="20"/>
      <c r="L5922" s="20"/>
      <c r="M5922" s="20"/>
      <c r="N5922" s="20"/>
    </row>
    <row r="5923" spans="1:14" x14ac:dyDescent="0.35">
      <c r="A5923" s="214" t="s">
        <v>4805</v>
      </c>
      <c r="B5923" s="214">
        <v>124856</v>
      </c>
      <c r="C5923" s="133" t="s">
        <v>4809</v>
      </c>
      <c r="D5923" s="133" t="s">
        <v>5904</v>
      </c>
      <c r="E5923" s="133" t="s">
        <v>5907</v>
      </c>
      <c r="F5923" s="133" t="s">
        <v>5918</v>
      </c>
      <c r="G5923" s="133">
        <v>125</v>
      </c>
      <c r="H5923" s="133">
        <v>114</v>
      </c>
      <c r="I5923" s="20"/>
      <c r="J5923" s="20"/>
      <c r="K5923" s="20"/>
      <c r="L5923" s="20"/>
      <c r="M5923" s="20"/>
      <c r="N5923" s="20"/>
    </row>
    <row r="5924" spans="1:14" x14ac:dyDescent="0.35">
      <c r="A5924" s="214" t="s">
        <v>4805</v>
      </c>
      <c r="B5924" s="214">
        <v>124861</v>
      </c>
      <c r="C5924" s="133" t="s">
        <v>4810</v>
      </c>
      <c r="D5924" s="133" t="s">
        <v>5904</v>
      </c>
      <c r="E5924" s="133" t="s">
        <v>5907</v>
      </c>
      <c r="F5924" s="133" t="s">
        <v>5911</v>
      </c>
      <c r="G5924" s="133">
        <v>79</v>
      </c>
      <c r="H5924" s="133">
        <v>76</v>
      </c>
      <c r="I5924" s="20"/>
      <c r="J5924" s="20"/>
      <c r="K5924" s="20"/>
      <c r="L5924" s="20"/>
      <c r="M5924" s="20"/>
      <c r="N5924" s="20"/>
    </row>
    <row r="5925" spans="1:14" x14ac:dyDescent="0.35">
      <c r="A5925" s="214" t="s">
        <v>4805</v>
      </c>
      <c r="B5925" s="214">
        <v>124865</v>
      </c>
      <c r="C5925" s="133" t="s">
        <v>4811</v>
      </c>
      <c r="D5925" s="133" t="s">
        <v>5904</v>
      </c>
      <c r="E5925" s="133" t="s">
        <v>5902</v>
      </c>
      <c r="F5925" s="133" t="s">
        <v>5903</v>
      </c>
      <c r="G5925" s="133">
        <v>0</v>
      </c>
      <c r="H5925" s="133">
        <v>0</v>
      </c>
      <c r="I5925" s="20"/>
      <c r="J5925" s="20"/>
      <c r="K5925" s="20"/>
      <c r="L5925" s="20"/>
      <c r="M5925" s="20"/>
      <c r="N5925" s="20"/>
    </row>
    <row r="5926" spans="1:14" x14ac:dyDescent="0.35">
      <c r="A5926" s="214" t="s">
        <v>4805</v>
      </c>
      <c r="B5926" s="214">
        <v>124866</v>
      </c>
      <c r="C5926" s="133" t="s">
        <v>4812</v>
      </c>
      <c r="D5926" s="133" t="s">
        <v>5904</v>
      </c>
      <c r="E5926" s="133" t="s">
        <v>5902</v>
      </c>
      <c r="F5926" s="133" t="s">
        <v>5903</v>
      </c>
      <c r="G5926" s="133">
        <v>0</v>
      </c>
      <c r="H5926" s="133">
        <v>0</v>
      </c>
      <c r="I5926" s="20"/>
      <c r="J5926" s="20"/>
      <c r="K5926" s="20"/>
      <c r="L5926" s="20"/>
      <c r="M5926" s="20"/>
      <c r="N5926" s="20"/>
    </row>
    <row r="5927" spans="1:14" x14ac:dyDescent="0.35">
      <c r="A5927" s="214" t="s">
        <v>4805</v>
      </c>
      <c r="B5927" s="214">
        <v>124868</v>
      </c>
      <c r="C5927" s="133" t="s">
        <v>4813</v>
      </c>
      <c r="D5927" s="133" t="s">
        <v>5904</v>
      </c>
      <c r="E5927" s="133" t="s">
        <v>5902</v>
      </c>
      <c r="F5927" s="133" t="s">
        <v>5903</v>
      </c>
      <c r="G5927" s="133">
        <v>0</v>
      </c>
      <c r="H5927" s="133">
        <v>0</v>
      </c>
      <c r="I5927" s="20"/>
      <c r="J5927" s="20"/>
      <c r="K5927" s="20"/>
      <c r="L5927" s="20"/>
      <c r="M5927" s="20"/>
      <c r="N5927" s="20"/>
    </row>
    <row r="5928" spans="1:14" x14ac:dyDescent="0.35">
      <c r="A5928" s="214" t="s">
        <v>4805</v>
      </c>
      <c r="B5928" s="214">
        <v>124870</v>
      </c>
      <c r="C5928" s="133" t="s">
        <v>1391</v>
      </c>
      <c r="D5928" s="133" t="s">
        <v>5904</v>
      </c>
      <c r="E5928" s="133" t="s">
        <v>5902</v>
      </c>
      <c r="F5928" s="133" t="s">
        <v>5903</v>
      </c>
      <c r="G5928" s="133">
        <v>0</v>
      </c>
      <c r="H5928" s="133">
        <v>0</v>
      </c>
      <c r="I5928" s="20"/>
      <c r="J5928" s="20"/>
      <c r="K5928" s="20"/>
      <c r="L5928" s="20"/>
      <c r="M5928" s="20"/>
      <c r="N5928" s="20"/>
    </row>
    <row r="5929" spans="1:14" x14ac:dyDescent="0.35">
      <c r="A5929" s="214" t="s">
        <v>4805</v>
      </c>
      <c r="B5929" s="214">
        <v>124872</v>
      </c>
      <c r="C5929" s="133" t="s">
        <v>7319</v>
      </c>
      <c r="D5929" s="133" t="s">
        <v>5904</v>
      </c>
      <c r="E5929" s="133" t="s">
        <v>5902</v>
      </c>
      <c r="F5929" s="133" t="s">
        <v>5903</v>
      </c>
      <c r="G5929" s="133">
        <v>0</v>
      </c>
      <c r="H5929" s="133">
        <v>0</v>
      </c>
      <c r="I5929" s="20"/>
      <c r="J5929" s="20"/>
      <c r="K5929" s="20"/>
      <c r="L5929" s="20"/>
      <c r="M5929" s="20"/>
      <c r="N5929" s="20"/>
    </row>
    <row r="5930" spans="1:14" x14ac:dyDescent="0.35">
      <c r="A5930" s="214" t="s">
        <v>4805</v>
      </c>
      <c r="B5930" s="214">
        <v>124873</v>
      </c>
      <c r="C5930" s="133" t="s">
        <v>4814</v>
      </c>
      <c r="D5930" s="133" t="s">
        <v>5904</v>
      </c>
      <c r="E5930" s="133" t="s">
        <v>5902</v>
      </c>
      <c r="F5930" s="133" t="s">
        <v>5903</v>
      </c>
      <c r="G5930" s="133">
        <v>0</v>
      </c>
      <c r="H5930" s="133">
        <v>0</v>
      </c>
      <c r="I5930" s="20"/>
      <c r="J5930" s="20"/>
      <c r="K5930" s="20"/>
      <c r="L5930" s="20"/>
      <c r="M5930" s="20"/>
      <c r="N5930" s="20"/>
    </row>
    <row r="5931" spans="1:14" x14ac:dyDescent="0.35">
      <c r="A5931" s="214" t="s">
        <v>4805</v>
      </c>
      <c r="B5931" s="214">
        <v>124875</v>
      </c>
      <c r="C5931" s="133" t="s">
        <v>4815</v>
      </c>
      <c r="D5931" s="133" t="s">
        <v>5904</v>
      </c>
      <c r="E5931" s="133" t="s">
        <v>5902</v>
      </c>
      <c r="F5931" s="133" t="s">
        <v>5903</v>
      </c>
      <c r="G5931" s="133">
        <v>0</v>
      </c>
      <c r="H5931" s="133">
        <v>0</v>
      </c>
      <c r="I5931" s="20"/>
      <c r="J5931" s="20"/>
      <c r="K5931" s="20"/>
      <c r="L5931" s="20"/>
      <c r="M5931" s="20"/>
      <c r="N5931" s="20"/>
    </row>
    <row r="5932" spans="1:14" x14ac:dyDescent="0.35">
      <c r="A5932" s="214" t="s">
        <v>4805</v>
      </c>
      <c r="B5932" s="214">
        <v>124876</v>
      </c>
      <c r="C5932" s="133" t="s">
        <v>4816</v>
      </c>
      <c r="D5932" s="133" t="s">
        <v>5904</v>
      </c>
      <c r="E5932" s="133" t="s">
        <v>5902</v>
      </c>
      <c r="F5932" s="133" t="s">
        <v>5903</v>
      </c>
      <c r="G5932" s="133">
        <v>0</v>
      </c>
      <c r="H5932" s="133">
        <v>0</v>
      </c>
      <c r="I5932" s="20"/>
      <c r="J5932" s="20"/>
      <c r="K5932" s="20"/>
      <c r="L5932" s="20"/>
      <c r="M5932" s="20"/>
      <c r="N5932" s="20"/>
    </row>
    <row r="5933" spans="1:14" x14ac:dyDescent="0.35">
      <c r="A5933" s="214" t="s">
        <v>4805</v>
      </c>
      <c r="B5933" s="214">
        <v>124879</v>
      </c>
      <c r="C5933" s="133" t="s">
        <v>4817</v>
      </c>
      <c r="D5933" s="133" t="s">
        <v>5905</v>
      </c>
      <c r="E5933" s="133" t="s">
        <v>5902</v>
      </c>
      <c r="F5933" s="133" t="s">
        <v>5914</v>
      </c>
      <c r="G5933" s="133">
        <v>0</v>
      </c>
      <c r="H5933" s="133">
        <v>0</v>
      </c>
      <c r="I5933" s="20"/>
      <c r="J5933" s="20"/>
      <c r="K5933" s="20"/>
      <c r="L5933" s="20"/>
      <c r="M5933" s="20"/>
      <c r="N5933" s="20"/>
    </row>
    <row r="5934" spans="1:14" x14ac:dyDescent="0.35">
      <c r="A5934" s="214" t="s">
        <v>4805</v>
      </c>
      <c r="B5934" s="214">
        <v>124881</v>
      </c>
      <c r="C5934" s="133" t="s">
        <v>4818</v>
      </c>
      <c r="D5934" s="133" t="s">
        <v>5904</v>
      </c>
      <c r="E5934" s="133" t="s">
        <v>5902</v>
      </c>
      <c r="F5934" s="133" t="s">
        <v>5903</v>
      </c>
      <c r="G5934" s="133">
        <v>0</v>
      </c>
      <c r="H5934" s="133">
        <v>0</v>
      </c>
      <c r="I5934" s="20"/>
      <c r="J5934" s="20"/>
      <c r="K5934" s="20"/>
      <c r="L5934" s="20"/>
      <c r="M5934" s="20"/>
      <c r="N5934" s="20"/>
    </row>
    <row r="5935" spans="1:14" x14ac:dyDescent="0.35">
      <c r="A5935" s="214" t="s">
        <v>4805</v>
      </c>
      <c r="B5935" s="214">
        <v>124883</v>
      </c>
      <c r="C5935" s="133" t="s">
        <v>1052</v>
      </c>
      <c r="D5935" s="133" t="s">
        <v>5904</v>
      </c>
      <c r="E5935" s="133" t="s">
        <v>5902</v>
      </c>
      <c r="F5935" s="133" t="s">
        <v>5903</v>
      </c>
      <c r="G5935" s="133">
        <v>0</v>
      </c>
      <c r="H5935" s="133">
        <v>0</v>
      </c>
      <c r="I5935" s="20"/>
      <c r="J5935" s="20"/>
      <c r="K5935" s="20"/>
      <c r="L5935" s="20"/>
      <c r="M5935" s="20"/>
      <c r="N5935" s="20"/>
    </row>
    <row r="5936" spans="1:14" x14ac:dyDescent="0.35">
      <c r="A5936" s="214" t="s">
        <v>4805</v>
      </c>
      <c r="B5936" s="214">
        <v>124884</v>
      </c>
      <c r="C5936" s="133" t="s">
        <v>4819</v>
      </c>
      <c r="D5936" s="133" t="s">
        <v>5904</v>
      </c>
      <c r="E5936" s="133" t="s">
        <v>5902</v>
      </c>
      <c r="F5936" s="133" t="s">
        <v>5903</v>
      </c>
      <c r="G5936" s="133">
        <v>0</v>
      </c>
      <c r="H5936" s="133">
        <v>0</v>
      </c>
      <c r="I5936" s="20"/>
      <c r="J5936" s="20"/>
      <c r="K5936" s="20"/>
      <c r="L5936" s="20"/>
      <c r="M5936" s="20"/>
      <c r="N5936" s="20"/>
    </row>
    <row r="5937" spans="1:14" x14ac:dyDescent="0.35">
      <c r="A5937" s="214" t="s">
        <v>4805</v>
      </c>
      <c r="B5937" s="214">
        <v>124885</v>
      </c>
      <c r="C5937" s="133" t="s">
        <v>6771</v>
      </c>
      <c r="D5937" s="133" t="s">
        <v>5904</v>
      </c>
      <c r="E5937" s="133" t="s">
        <v>5902</v>
      </c>
      <c r="F5937" s="133" t="s">
        <v>5903</v>
      </c>
      <c r="G5937" s="133">
        <v>0</v>
      </c>
      <c r="H5937" s="133">
        <v>0</v>
      </c>
      <c r="I5937" s="20"/>
      <c r="J5937" s="20"/>
      <c r="K5937" s="20"/>
      <c r="L5937" s="20"/>
      <c r="M5937" s="20"/>
      <c r="N5937" s="20"/>
    </row>
    <row r="5938" spans="1:14" x14ac:dyDescent="0.35">
      <c r="A5938" s="214" t="s">
        <v>4805</v>
      </c>
      <c r="B5938" s="214">
        <v>124886</v>
      </c>
      <c r="C5938" s="133" t="s">
        <v>4820</v>
      </c>
      <c r="D5938" s="133" t="s">
        <v>5904</v>
      </c>
      <c r="E5938" s="133" t="s">
        <v>5902</v>
      </c>
      <c r="F5938" s="133" t="s">
        <v>5903</v>
      </c>
      <c r="G5938" s="133">
        <v>0</v>
      </c>
      <c r="H5938" s="133">
        <v>0</v>
      </c>
      <c r="I5938" s="20"/>
      <c r="J5938" s="20"/>
      <c r="K5938" s="20"/>
      <c r="L5938" s="20"/>
      <c r="M5938" s="20"/>
      <c r="N5938" s="20"/>
    </row>
    <row r="5939" spans="1:14" x14ac:dyDescent="0.35">
      <c r="A5939" s="214" t="s">
        <v>4805</v>
      </c>
      <c r="B5939" s="214">
        <v>124887</v>
      </c>
      <c r="C5939" s="133" t="s">
        <v>4821</v>
      </c>
      <c r="D5939" s="133" t="s">
        <v>5904</v>
      </c>
      <c r="E5939" s="133" t="s">
        <v>5902</v>
      </c>
      <c r="F5939" s="133" t="s">
        <v>5903</v>
      </c>
      <c r="G5939" s="133">
        <v>0</v>
      </c>
      <c r="H5939" s="133">
        <v>0</v>
      </c>
      <c r="I5939" s="20"/>
      <c r="J5939" s="20"/>
      <c r="K5939" s="20"/>
      <c r="L5939" s="20"/>
      <c r="M5939" s="20"/>
      <c r="N5939" s="20"/>
    </row>
    <row r="5940" spans="1:14" x14ac:dyDescent="0.35">
      <c r="A5940" s="214" t="s">
        <v>4805</v>
      </c>
      <c r="B5940" s="214">
        <v>124888</v>
      </c>
      <c r="C5940" s="133" t="s">
        <v>4822</v>
      </c>
      <c r="D5940" s="133" t="s">
        <v>5904</v>
      </c>
      <c r="E5940" s="133" t="s">
        <v>5902</v>
      </c>
      <c r="F5940" s="133" t="s">
        <v>5903</v>
      </c>
      <c r="G5940" s="133">
        <v>0</v>
      </c>
      <c r="H5940" s="133">
        <v>0</v>
      </c>
      <c r="I5940" s="20"/>
      <c r="J5940" s="20"/>
      <c r="K5940" s="20"/>
      <c r="L5940" s="20"/>
      <c r="M5940" s="20"/>
      <c r="N5940" s="20"/>
    </row>
    <row r="5941" spans="1:14" x14ac:dyDescent="0.35">
      <c r="A5941" s="214" t="s">
        <v>4805</v>
      </c>
      <c r="B5941" s="214">
        <v>124889</v>
      </c>
      <c r="C5941" s="133" t="s">
        <v>4823</v>
      </c>
      <c r="D5941" s="133" t="s">
        <v>5904</v>
      </c>
      <c r="E5941" s="133" t="s">
        <v>5902</v>
      </c>
      <c r="F5941" s="133" t="s">
        <v>5903</v>
      </c>
      <c r="G5941" s="133">
        <v>0</v>
      </c>
      <c r="H5941" s="133">
        <v>0</v>
      </c>
      <c r="I5941" s="20"/>
      <c r="J5941" s="20"/>
      <c r="K5941" s="20"/>
      <c r="L5941" s="20"/>
      <c r="M5941" s="20"/>
      <c r="N5941" s="20"/>
    </row>
    <row r="5942" spans="1:14" x14ac:dyDescent="0.35">
      <c r="A5942" s="214" t="s">
        <v>4805</v>
      </c>
      <c r="B5942" s="214">
        <v>124890</v>
      </c>
      <c r="C5942" s="133" t="s">
        <v>4824</v>
      </c>
      <c r="D5942" s="133" t="s">
        <v>5904</v>
      </c>
      <c r="E5942" s="133" t="s">
        <v>5902</v>
      </c>
      <c r="F5942" s="133" t="s">
        <v>5914</v>
      </c>
      <c r="G5942" s="133">
        <v>0</v>
      </c>
      <c r="H5942" s="133">
        <v>0</v>
      </c>
      <c r="I5942" s="20"/>
      <c r="J5942" s="20"/>
      <c r="K5942" s="20"/>
      <c r="L5942" s="20"/>
      <c r="M5942" s="20"/>
      <c r="N5942" s="20"/>
    </row>
    <row r="5943" spans="1:14" x14ac:dyDescent="0.35">
      <c r="A5943" s="214" t="s">
        <v>4805</v>
      </c>
      <c r="B5943" s="214">
        <v>124892</v>
      </c>
      <c r="C5943" s="133" t="s">
        <v>6764</v>
      </c>
      <c r="D5943" s="133" t="s">
        <v>5904</v>
      </c>
      <c r="E5943" s="133" t="s">
        <v>5902</v>
      </c>
      <c r="F5943" s="133" t="s">
        <v>5903</v>
      </c>
      <c r="G5943" s="133">
        <v>0</v>
      </c>
      <c r="H5943" s="133">
        <v>0</v>
      </c>
      <c r="I5943" s="20"/>
      <c r="J5943" s="20"/>
      <c r="K5943" s="20"/>
      <c r="L5943" s="20"/>
      <c r="M5943" s="20"/>
      <c r="N5943" s="20"/>
    </row>
    <row r="5944" spans="1:14" x14ac:dyDescent="0.35">
      <c r="A5944" s="214" t="s">
        <v>4805</v>
      </c>
      <c r="B5944" s="214">
        <v>124893</v>
      </c>
      <c r="C5944" s="133" t="s">
        <v>7320</v>
      </c>
      <c r="D5944" s="133" t="s">
        <v>5904</v>
      </c>
      <c r="E5944" s="133" t="s">
        <v>5902</v>
      </c>
      <c r="F5944" s="133" t="s">
        <v>5903</v>
      </c>
      <c r="G5944" s="133">
        <v>0</v>
      </c>
      <c r="H5944" s="133">
        <v>0</v>
      </c>
      <c r="I5944" s="20"/>
      <c r="J5944" s="20"/>
      <c r="K5944" s="20"/>
      <c r="L5944" s="20"/>
      <c r="M5944" s="20"/>
      <c r="N5944" s="20"/>
    </row>
    <row r="5945" spans="1:14" x14ac:dyDescent="0.35">
      <c r="A5945" s="214" t="s">
        <v>4805</v>
      </c>
      <c r="B5945" s="214">
        <v>124899</v>
      </c>
      <c r="C5945" s="133" t="s">
        <v>4825</v>
      </c>
      <c r="D5945" s="133" t="s">
        <v>5904</v>
      </c>
      <c r="E5945" s="133" t="s">
        <v>5902</v>
      </c>
      <c r="F5945" s="133" t="s">
        <v>5903</v>
      </c>
      <c r="G5945" s="133">
        <v>0</v>
      </c>
      <c r="H5945" s="133">
        <v>0</v>
      </c>
      <c r="I5945" s="20"/>
      <c r="J5945" s="20"/>
      <c r="K5945" s="20"/>
      <c r="L5945" s="20"/>
      <c r="M5945" s="20"/>
      <c r="N5945" s="20"/>
    </row>
    <row r="5946" spans="1:14" x14ac:dyDescent="0.35">
      <c r="A5946" s="214" t="s">
        <v>4805</v>
      </c>
      <c r="B5946" s="214">
        <v>124903</v>
      </c>
      <c r="C5946" s="133" t="s">
        <v>4827</v>
      </c>
      <c r="D5946" s="133" t="s">
        <v>5904</v>
      </c>
      <c r="E5946" s="133" t="s">
        <v>5912</v>
      </c>
      <c r="F5946" s="133" t="s">
        <v>5915</v>
      </c>
      <c r="G5946" s="133">
        <v>1</v>
      </c>
      <c r="H5946" s="133">
        <v>4</v>
      </c>
      <c r="I5946" s="20"/>
      <c r="J5946" s="20"/>
      <c r="K5946" s="20"/>
      <c r="L5946" s="20"/>
      <c r="M5946" s="20"/>
      <c r="N5946" s="20"/>
    </row>
    <row r="5947" spans="1:14" x14ac:dyDescent="0.35">
      <c r="A5947" s="214" t="s">
        <v>4805</v>
      </c>
      <c r="B5947" s="214">
        <v>127003</v>
      </c>
      <c r="C5947" s="133" t="s">
        <v>7321</v>
      </c>
      <c r="D5947" s="133" t="s">
        <v>5904</v>
      </c>
      <c r="E5947" s="133" t="s">
        <v>5902</v>
      </c>
      <c r="F5947" s="133" t="s">
        <v>5914</v>
      </c>
      <c r="G5947" s="133">
        <v>0</v>
      </c>
      <c r="H5947" s="133">
        <v>0</v>
      </c>
      <c r="I5947" s="20"/>
      <c r="J5947" s="20"/>
      <c r="K5947" s="20"/>
      <c r="L5947" s="20"/>
      <c r="M5947" s="20"/>
      <c r="N5947" s="20"/>
    </row>
    <row r="5948" spans="1:14" x14ac:dyDescent="0.35">
      <c r="A5948" s="214" t="s">
        <v>4805</v>
      </c>
      <c r="B5948" s="214">
        <v>130854</v>
      </c>
      <c r="C5948" s="133" t="s">
        <v>7322</v>
      </c>
      <c r="D5948" s="133" t="s">
        <v>5901</v>
      </c>
      <c r="E5948" s="133" t="s">
        <v>5902</v>
      </c>
      <c r="F5948" s="133" t="s">
        <v>5914</v>
      </c>
      <c r="G5948" s="133">
        <v>0</v>
      </c>
      <c r="H5948" s="133">
        <v>0</v>
      </c>
      <c r="I5948" s="20"/>
      <c r="J5948" s="20"/>
      <c r="K5948" s="20"/>
      <c r="L5948" s="20"/>
      <c r="M5948" s="20"/>
      <c r="N5948" s="20"/>
    </row>
    <row r="5949" spans="1:14" x14ac:dyDescent="0.35">
      <c r="A5949" s="214" t="s">
        <v>4805</v>
      </c>
      <c r="B5949" s="214">
        <v>130855</v>
      </c>
      <c r="C5949" s="133" t="s">
        <v>4829</v>
      </c>
      <c r="D5949" s="133" t="s">
        <v>5904</v>
      </c>
      <c r="E5949" s="133" t="s">
        <v>5902</v>
      </c>
      <c r="F5949" s="133" t="s">
        <v>5914</v>
      </c>
      <c r="G5949" s="133">
        <v>0</v>
      </c>
      <c r="H5949" s="133">
        <v>0</v>
      </c>
      <c r="I5949" s="20"/>
      <c r="J5949" s="20"/>
      <c r="K5949" s="20"/>
      <c r="L5949" s="20"/>
      <c r="M5949" s="20"/>
      <c r="N5949" s="20"/>
    </row>
    <row r="5950" spans="1:14" x14ac:dyDescent="0.35">
      <c r="A5950" s="214" t="s">
        <v>4805</v>
      </c>
      <c r="B5950" s="214">
        <v>131822</v>
      </c>
      <c r="C5950" s="133" t="s">
        <v>4830</v>
      </c>
      <c r="D5950" s="133" t="s">
        <v>5904</v>
      </c>
      <c r="E5950" s="133" t="s">
        <v>5906</v>
      </c>
      <c r="F5950" s="133" t="s">
        <v>5906</v>
      </c>
      <c r="G5950" s="133">
        <v>0</v>
      </c>
      <c r="H5950" s="133">
        <v>0</v>
      </c>
      <c r="I5950" s="20"/>
      <c r="J5950" s="20"/>
      <c r="K5950" s="20"/>
      <c r="L5950" s="20"/>
      <c r="M5950" s="20"/>
      <c r="N5950" s="20"/>
    </row>
    <row r="5951" spans="1:14" x14ac:dyDescent="0.35">
      <c r="A5951" s="214" t="s">
        <v>4805</v>
      </c>
      <c r="B5951" s="214">
        <v>134480</v>
      </c>
      <c r="C5951" s="133" t="s">
        <v>6758</v>
      </c>
      <c r="D5951" s="133" t="s">
        <v>5904</v>
      </c>
      <c r="E5951" s="133" t="s">
        <v>5902</v>
      </c>
      <c r="F5951" s="133" t="s">
        <v>5903</v>
      </c>
      <c r="G5951" s="133">
        <v>0</v>
      </c>
      <c r="H5951" s="133">
        <v>0</v>
      </c>
      <c r="I5951" s="20"/>
      <c r="J5951" s="20"/>
      <c r="K5951" s="20"/>
      <c r="L5951" s="20"/>
      <c r="M5951" s="20"/>
      <c r="N5951" s="20"/>
    </row>
    <row r="5952" spans="1:14" x14ac:dyDescent="0.35">
      <c r="A5952" s="214" t="s">
        <v>4805</v>
      </c>
      <c r="B5952" s="214">
        <v>134762</v>
      </c>
      <c r="C5952" s="133" t="s">
        <v>4831</v>
      </c>
      <c r="D5952" s="133" t="s">
        <v>5904</v>
      </c>
      <c r="E5952" s="133" t="s">
        <v>5906</v>
      </c>
      <c r="F5952" s="133" t="s">
        <v>5906</v>
      </c>
      <c r="G5952" s="133">
        <v>0</v>
      </c>
      <c r="H5952" s="133">
        <v>0</v>
      </c>
      <c r="I5952" s="20"/>
      <c r="J5952" s="20"/>
      <c r="K5952" s="20"/>
      <c r="L5952" s="20"/>
      <c r="M5952" s="20"/>
      <c r="N5952" s="20"/>
    </row>
    <row r="5953" spans="1:14" x14ac:dyDescent="0.35">
      <c r="A5953" s="214" t="s">
        <v>4805</v>
      </c>
      <c r="B5953" s="214">
        <v>135252</v>
      </c>
      <c r="C5953" s="133" t="s">
        <v>4832</v>
      </c>
      <c r="D5953" s="133" t="s">
        <v>5905</v>
      </c>
      <c r="E5953" s="133" t="s">
        <v>5902</v>
      </c>
      <c r="F5953" s="133" t="s">
        <v>5914</v>
      </c>
      <c r="G5953" s="133">
        <v>0</v>
      </c>
      <c r="H5953" s="133">
        <v>0</v>
      </c>
      <c r="I5953" s="20"/>
      <c r="J5953" s="20"/>
      <c r="K5953" s="20"/>
      <c r="L5953" s="20"/>
      <c r="M5953" s="20"/>
      <c r="N5953" s="20"/>
    </row>
    <row r="5954" spans="1:14" x14ac:dyDescent="0.35">
      <c r="A5954" s="214" t="s">
        <v>4805</v>
      </c>
      <c r="B5954" s="214">
        <v>135689</v>
      </c>
      <c r="C5954" s="133" t="s">
        <v>4833</v>
      </c>
      <c r="D5954" s="133" t="s">
        <v>5904</v>
      </c>
      <c r="E5954" s="133" t="s">
        <v>5902</v>
      </c>
      <c r="F5954" s="133" t="s">
        <v>5903</v>
      </c>
      <c r="G5954" s="133">
        <v>0</v>
      </c>
      <c r="H5954" s="133">
        <v>0</v>
      </c>
      <c r="I5954" s="20"/>
      <c r="J5954" s="20"/>
      <c r="K5954" s="20"/>
      <c r="L5954" s="20"/>
      <c r="M5954" s="20"/>
      <c r="N5954" s="20"/>
    </row>
    <row r="5955" spans="1:14" x14ac:dyDescent="0.35">
      <c r="A5955" s="214" t="s">
        <v>4805</v>
      </c>
      <c r="B5955" s="214">
        <v>136271</v>
      </c>
      <c r="C5955" s="133" t="s">
        <v>4834</v>
      </c>
      <c r="D5955" s="133" t="s">
        <v>5904</v>
      </c>
      <c r="E5955" s="133" t="s">
        <v>5907</v>
      </c>
      <c r="F5955" s="133" t="s">
        <v>5917</v>
      </c>
      <c r="G5955" s="133">
        <v>95</v>
      </c>
      <c r="H5955" s="133">
        <v>79</v>
      </c>
      <c r="I5955" s="20"/>
      <c r="J5955" s="20"/>
      <c r="K5955" s="20"/>
      <c r="L5955" s="20"/>
      <c r="M5955" s="20"/>
      <c r="N5955" s="20"/>
    </row>
    <row r="5956" spans="1:14" x14ac:dyDescent="0.35">
      <c r="A5956" s="214" t="s">
        <v>4805</v>
      </c>
      <c r="B5956" s="214">
        <v>136322</v>
      </c>
      <c r="C5956" s="133" t="s">
        <v>4835</v>
      </c>
      <c r="D5956" s="133" t="s">
        <v>5904</v>
      </c>
      <c r="E5956" s="133" t="s">
        <v>5907</v>
      </c>
      <c r="F5956" s="133" t="s">
        <v>5917</v>
      </c>
      <c r="G5956" s="133">
        <v>101</v>
      </c>
      <c r="H5956" s="133">
        <v>98</v>
      </c>
      <c r="I5956" s="20"/>
      <c r="J5956" s="20"/>
      <c r="K5956" s="20"/>
      <c r="L5956" s="20"/>
      <c r="M5956" s="20"/>
      <c r="N5956" s="20"/>
    </row>
    <row r="5957" spans="1:14" x14ac:dyDescent="0.35">
      <c r="A5957" s="214" t="s">
        <v>4805</v>
      </c>
      <c r="B5957" s="214">
        <v>136416</v>
      </c>
      <c r="C5957" s="133" t="s">
        <v>4836</v>
      </c>
      <c r="D5957" s="133" t="s">
        <v>5904</v>
      </c>
      <c r="E5957" s="133" t="s">
        <v>5907</v>
      </c>
      <c r="F5957" s="133" t="s">
        <v>5917</v>
      </c>
      <c r="G5957" s="133">
        <v>63</v>
      </c>
      <c r="H5957" s="133">
        <v>72</v>
      </c>
      <c r="I5957" s="20"/>
      <c r="J5957" s="20"/>
      <c r="K5957" s="20"/>
      <c r="L5957" s="20"/>
      <c r="M5957" s="20"/>
      <c r="N5957" s="20"/>
    </row>
    <row r="5958" spans="1:14" x14ac:dyDescent="0.35">
      <c r="A5958" s="214" t="s">
        <v>4805</v>
      </c>
      <c r="B5958" s="214">
        <v>136434</v>
      </c>
      <c r="C5958" s="133" t="s">
        <v>4837</v>
      </c>
      <c r="D5958" s="133" t="s">
        <v>5904</v>
      </c>
      <c r="E5958" s="133" t="s">
        <v>5902</v>
      </c>
      <c r="F5958" s="133" t="s">
        <v>5914</v>
      </c>
      <c r="G5958" s="133">
        <v>0</v>
      </c>
      <c r="H5958" s="133">
        <v>0</v>
      </c>
      <c r="I5958" s="20"/>
      <c r="J5958" s="20"/>
      <c r="K5958" s="20"/>
      <c r="L5958" s="20"/>
      <c r="M5958" s="20"/>
      <c r="N5958" s="20"/>
    </row>
    <row r="5959" spans="1:14" x14ac:dyDescent="0.35">
      <c r="A5959" s="214" t="s">
        <v>4805</v>
      </c>
      <c r="B5959" s="214">
        <v>136453</v>
      </c>
      <c r="C5959" s="133" t="s">
        <v>4838</v>
      </c>
      <c r="D5959" s="133" t="s">
        <v>5904</v>
      </c>
      <c r="E5959" s="133" t="s">
        <v>5907</v>
      </c>
      <c r="F5959" s="133" t="s">
        <v>5908</v>
      </c>
      <c r="G5959" s="133">
        <v>106</v>
      </c>
      <c r="H5959" s="133">
        <v>85</v>
      </c>
      <c r="I5959" s="20"/>
      <c r="J5959" s="20"/>
      <c r="K5959" s="20"/>
      <c r="L5959" s="20"/>
      <c r="M5959" s="20"/>
      <c r="N5959" s="20"/>
    </row>
    <row r="5960" spans="1:14" x14ac:dyDescent="0.35">
      <c r="A5960" s="214" t="s">
        <v>4805</v>
      </c>
      <c r="B5960" s="214">
        <v>136757</v>
      </c>
      <c r="C5960" s="133" t="s">
        <v>4839</v>
      </c>
      <c r="D5960" s="133" t="s">
        <v>5904</v>
      </c>
      <c r="E5960" s="133" t="s">
        <v>5907</v>
      </c>
      <c r="F5960" s="133" t="s">
        <v>5916</v>
      </c>
      <c r="G5960" s="133">
        <v>58</v>
      </c>
      <c r="H5960" s="133">
        <v>57</v>
      </c>
      <c r="I5960" s="20"/>
      <c r="J5960" s="20"/>
      <c r="K5960" s="20"/>
      <c r="L5960" s="20"/>
      <c r="M5960" s="20"/>
      <c r="N5960" s="20"/>
    </row>
    <row r="5961" spans="1:14" x14ac:dyDescent="0.35">
      <c r="A5961" s="214" t="s">
        <v>4805</v>
      </c>
      <c r="B5961" s="214">
        <v>136782</v>
      </c>
      <c r="C5961" s="133" t="s">
        <v>4840</v>
      </c>
      <c r="D5961" s="133" t="s">
        <v>5904</v>
      </c>
      <c r="E5961" s="133" t="s">
        <v>5907</v>
      </c>
      <c r="F5961" s="133" t="s">
        <v>5917</v>
      </c>
      <c r="G5961" s="133">
        <v>80</v>
      </c>
      <c r="H5961" s="133">
        <v>95</v>
      </c>
      <c r="I5961" s="20"/>
      <c r="J5961" s="20"/>
      <c r="K5961" s="20"/>
      <c r="L5961" s="20"/>
      <c r="M5961" s="20"/>
      <c r="N5961" s="20"/>
    </row>
    <row r="5962" spans="1:14" x14ac:dyDescent="0.35">
      <c r="A5962" s="214" t="s">
        <v>4805</v>
      </c>
      <c r="B5962" s="214">
        <v>136827</v>
      </c>
      <c r="C5962" s="133" t="s">
        <v>4841</v>
      </c>
      <c r="D5962" s="133" t="s">
        <v>5904</v>
      </c>
      <c r="E5962" s="133" t="s">
        <v>5907</v>
      </c>
      <c r="F5962" s="133" t="s">
        <v>5917</v>
      </c>
      <c r="G5962" s="133">
        <v>158</v>
      </c>
      <c r="H5962" s="133">
        <v>164</v>
      </c>
      <c r="I5962" s="20"/>
      <c r="J5962" s="20"/>
      <c r="K5962" s="20"/>
      <c r="L5962" s="20"/>
      <c r="M5962" s="20"/>
      <c r="N5962" s="20"/>
    </row>
    <row r="5963" spans="1:14" x14ac:dyDescent="0.35">
      <c r="A5963" s="214" t="s">
        <v>4805</v>
      </c>
      <c r="B5963" s="214">
        <v>136834</v>
      </c>
      <c r="C5963" s="133" t="s">
        <v>4842</v>
      </c>
      <c r="D5963" s="133" t="s">
        <v>5904</v>
      </c>
      <c r="E5963" s="133" t="s">
        <v>5907</v>
      </c>
      <c r="F5963" s="133" t="s">
        <v>5917</v>
      </c>
      <c r="G5963" s="133">
        <v>161</v>
      </c>
      <c r="H5963" s="133">
        <v>149</v>
      </c>
      <c r="I5963" s="20"/>
      <c r="J5963" s="20"/>
      <c r="K5963" s="20"/>
      <c r="L5963" s="20"/>
      <c r="M5963" s="20"/>
      <c r="N5963" s="20"/>
    </row>
    <row r="5964" spans="1:14" x14ac:dyDescent="0.35">
      <c r="A5964" s="214" t="s">
        <v>4805</v>
      </c>
      <c r="B5964" s="214">
        <v>136918</v>
      </c>
      <c r="C5964" s="133" t="s">
        <v>4843</v>
      </c>
      <c r="D5964" s="133" t="s">
        <v>5904</v>
      </c>
      <c r="E5964" s="133" t="s">
        <v>5907</v>
      </c>
      <c r="F5964" s="133" t="s">
        <v>5917</v>
      </c>
      <c r="G5964" s="133">
        <v>78</v>
      </c>
      <c r="H5964" s="133">
        <v>77</v>
      </c>
      <c r="I5964" s="20"/>
      <c r="J5964" s="20"/>
      <c r="K5964" s="20"/>
      <c r="L5964" s="20"/>
      <c r="M5964" s="20"/>
      <c r="N5964" s="20"/>
    </row>
    <row r="5965" spans="1:14" x14ac:dyDescent="0.35">
      <c r="A5965" s="214" t="s">
        <v>4805</v>
      </c>
      <c r="B5965" s="214">
        <v>136969</v>
      </c>
      <c r="C5965" s="133" t="s">
        <v>4844</v>
      </c>
      <c r="D5965" s="133" t="s">
        <v>5904</v>
      </c>
      <c r="E5965" s="133" t="s">
        <v>5907</v>
      </c>
      <c r="F5965" s="133" t="s">
        <v>5917</v>
      </c>
      <c r="G5965" s="133">
        <v>145</v>
      </c>
      <c r="H5965" s="133">
        <v>162</v>
      </c>
      <c r="I5965" s="20"/>
      <c r="J5965" s="20"/>
      <c r="K5965" s="20"/>
      <c r="L5965" s="20"/>
      <c r="M5965" s="20"/>
      <c r="N5965" s="20"/>
    </row>
    <row r="5966" spans="1:14" x14ac:dyDescent="0.35">
      <c r="A5966" s="214" t="s">
        <v>4805</v>
      </c>
      <c r="B5966" s="214">
        <v>136990</v>
      </c>
      <c r="C5966" s="133" t="s">
        <v>4845</v>
      </c>
      <c r="D5966" s="133" t="s">
        <v>5904</v>
      </c>
      <c r="E5966" s="133" t="s">
        <v>5907</v>
      </c>
      <c r="F5966" s="133" t="s">
        <v>5917</v>
      </c>
      <c r="G5966" s="133">
        <v>0</v>
      </c>
      <c r="H5966" s="133">
        <v>0</v>
      </c>
      <c r="I5966" s="20"/>
      <c r="J5966" s="20"/>
      <c r="K5966" s="20"/>
      <c r="L5966" s="20"/>
      <c r="M5966" s="20"/>
      <c r="N5966" s="20"/>
    </row>
    <row r="5967" spans="1:14" x14ac:dyDescent="0.35">
      <c r="A5967" s="214" t="s">
        <v>4805</v>
      </c>
      <c r="B5967" s="214">
        <v>136998</v>
      </c>
      <c r="C5967" s="133" t="s">
        <v>4846</v>
      </c>
      <c r="D5967" s="133" t="s">
        <v>5904</v>
      </c>
      <c r="E5967" s="133" t="s">
        <v>5907</v>
      </c>
      <c r="F5967" s="133" t="s">
        <v>5917</v>
      </c>
      <c r="G5967" s="133">
        <v>97</v>
      </c>
      <c r="H5967" s="133">
        <v>95</v>
      </c>
      <c r="I5967" s="20"/>
      <c r="J5967" s="20"/>
      <c r="K5967" s="20"/>
      <c r="L5967" s="20"/>
      <c r="M5967" s="20"/>
      <c r="N5967" s="20"/>
    </row>
    <row r="5968" spans="1:14" x14ac:dyDescent="0.35">
      <c r="A5968" s="214" t="s">
        <v>4805</v>
      </c>
      <c r="B5968" s="214">
        <v>137055</v>
      </c>
      <c r="C5968" s="133" t="s">
        <v>4847</v>
      </c>
      <c r="D5968" s="133" t="s">
        <v>5904</v>
      </c>
      <c r="E5968" s="133" t="s">
        <v>5907</v>
      </c>
      <c r="F5968" s="133" t="s">
        <v>5917</v>
      </c>
      <c r="G5968" s="133">
        <v>122</v>
      </c>
      <c r="H5968" s="133">
        <v>128</v>
      </c>
      <c r="I5968" s="20"/>
      <c r="J5968" s="20"/>
      <c r="K5968" s="20"/>
      <c r="L5968" s="20"/>
      <c r="M5968" s="20"/>
      <c r="N5968" s="20"/>
    </row>
    <row r="5969" spans="1:14" x14ac:dyDescent="0.35">
      <c r="A5969" s="214" t="s">
        <v>4805</v>
      </c>
      <c r="B5969" s="214">
        <v>137134</v>
      </c>
      <c r="C5969" s="133" t="s">
        <v>4848</v>
      </c>
      <c r="D5969" s="133" t="s">
        <v>5904</v>
      </c>
      <c r="E5969" s="133" t="s">
        <v>5907</v>
      </c>
      <c r="F5969" s="133" t="s">
        <v>5908</v>
      </c>
      <c r="G5969" s="133">
        <v>98</v>
      </c>
      <c r="H5969" s="133">
        <v>81</v>
      </c>
      <c r="I5969" s="20"/>
      <c r="J5969" s="20"/>
      <c r="K5969" s="20"/>
      <c r="L5969" s="20"/>
      <c r="M5969" s="20"/>
      <c r="N5969" s="20"/>
    </row>
    <row r="5970" spans="1:14" x14ac:dyDescent="0.35">
      <c r="A5970" s="214" t="s">
        <v>4805</v>
      </c>
      <c r="B5970" s="214">
        <v>137179</v>
      </c>
      <c r="C5970" s="133" t="s">
        <v>4849</v>
      </c>
      <c r="D5970" s="133" t="s">
        <v>5904</v>
      </c>
      <c r="E5970" s="133" t="s">
        <v>5907</v>
      </c>
      <c r="F5970" s="133" t="s">
        <v>5917</v>
      </c>
      <c r="G5970" s="133">
        <v>40</v>
      </c>
      <c r="H5970" s="133">
        <v>38</v>
      </c>
      <c r="I5970" s="20"/>
      <c r="J5970" s="20"/>
      <c r="K5970" s="20"/>
      <c r="L5970" s="20"/>
      <c r="M5970" s="20"/>
      <c r="N5970" s="20"/>
    </row>
    <row r="5971" spans="1:14" x14ac:dyDescent="0.35">
      <c r="A5971" s="214" t="s">
        <v>4805</v>
      </c>
      <c r="B5971" s="214">
        <v>137180</v>
      </c>
      <c r="C5971" s="133" t="s">
        <v>4850</v>
      </c>
      <c r="D5971" s="133" t="s">
        <v>5904</v>
      </c>
      <c r="E5971" s="133" t="s">
        <v>5907</v>
      </c>
      <c r="F5971" s="133" t="s">
        <v>5917</v>
      </c>
      <c r="G5971" s="133">
        <v>50</v>
      </c>
      <c r="H5971" s="133">
        <v>61</v>
      </c>
      <c r="I5971" s="20"/>
      <c r="J5971" s="20"/>
      <c r="K5971" s="20"/>
      <c r="L5971" s="20"/>
      <c r="M5971" s="20"/>
      <c r="N5971" s="20"/>
    </row>
    <row r="5972" spans="1:14" x14ac:dyDescent="0.35">
      <c r="A5972" s="214" t="s">
        <v>4805</v>
      </c>
      <c r="B5972" s="214">
        <v>137208</v>
      </c>
      <c r="C5972" s="133" t="s">
        <v>4851</v>
      </c>
      <c r="D5972" s="133" t="s">
        <v>5904</v>
      </c>
      <c r="E5972" s="133" t="s">
        <v>5907</v>
      </c>
      <c r="F5972" s="133" t="s">
        <v>5917</v>
      </c>
      <c r="G5972" s="133">
        <v>56</v>
      </c>
      <c r="H5972" s="133">
        <v>64</v>
      </c>
      <c r="I5972" s="20"/>
      <c r="J5972" s="20"/>
      <c r="K5972" s="20"/>
      <c r="L5972" s="20"/>
      <c r="M5972" s="20"/>
      <c r="N5972" s="20"/>
    </row>
    <row r="5973" spans="1:14" x14ac:dyDescent="0.35">
      <c r="A5973" s="214" t="s">
        <v>4805</v>
      </c>
      <c r="B5973" s="214">
        <v>137218</v>
      </c>
      <c r="C5973" s="133" t="s">
        <v>4852</v>
      </c>
      <c r="D5973" s="133" t="s">
        <v>5904</v>
      </c>
      <c r="E5973" s="133" t="s">
        <v>5907</v>
      </c>
      <c r="F5973" s="133" t="s">
        <v>5917</v>
      </c>
      <c r="G5973" s="133">
        <v>100</v>
      </c>
      <c r="H5973" s="133">
        <v>94</v>
      </c>
      <c r="I5973" s="20"/>
      <c r="J5973" s="20"/>
      <c r="K5973" s="20"/>
      <c r="L5973" s="20"/>
      <c r="M5973" s="20"/>
      <c r="N5973" s="20"/>
    </row>
    <row r="5974" spans="1:14" x14ac:dyDescent="0.35">
      <c r="A5974" s="214" t="s">
        <v>4805</v>
      </c>
      <c r="B5974" s="214">
        <v>137321</v>
      </c>
      <c r="C5974" s="133" t="s">
        <v>7323</v>
      </c>
      <c r="D5974" s="133" t="s">
        <v>5904</v>
      </c>
      <c r="E5974" s="133" t="s">
        <v>5907</v>
      </c>
      <c r="F5974" s="133" t="s">
        <v>5908</v>
      </c>
      <c r="G5974" s="133">
        <v>119</v>
      </c>
      <c r="H5974" s="133">
        <v>120</v>
      </c>
      <c r="I5974" s="20"/>
      <c r="J5974" s="20"/>
      <c r="K5974" s="20"/>
      <c r="L5974" s="20"/>
      <c r="M5974" s="20"/>
      <c r="N5974" s="20"/>
    </row>
    <row r="5975" spans="1:14" x14ac:dyDescent="0.35">
      <c r="A5975" s="214" t="s">
        <v>4805</v>
      </c>
      <c r="B5975" s="214">
        <v>137433</v>
      </c>
      <c r="C5975" s="133" t="s">
        <v>1037</v>
      </c>
      <c r="D5975" s="133" t="s">
        <v>5904</v>
      </c>
      <c r="E5975" s="133" t="s">
        <v>5912</v>
      </c>
      <c r="F5975" s="133" t="s">
        <v>5920</v>
      </c>
      <c r="G5975" s="133">
        <v>7</v>
      </c>
      <c r="H5975" s="133">
        <v>15</v>
      </c>
      <c r="I5975" s="20"/>
      <c r="J5975" s="20"/>
      <c r="K5975" s="20"/>
      <c r="L5975" s="20"/>
      <c r="M5975" s="20"/>
      <c r="N5975" s="20"/>
    </row>
    <row r="5976" spans="1:14" x14ac:dyDescent="0.35">
      <c r="A5976" s="214" t="s">
        <v>4805</v>
      </c>
      <c r="B5976" s="214">
        <v>137459</v>
      </c>
      <c r="C5976" s="133" t="s">
        <v>4853</v>
      </c>
      <c r="D5976" s="133" t="s">
        <v>5904</v>
      </c>
      <c r="E5976" s="133" t="s">
        <v>5912</v>
      </c>
      <c r="F5976" s="133" t="s">
        <v>5920</v>
      </c>
      <c r="G5976" s="133">
        <v>4</v>
      </c>
      <c r="H5976" s="133">
        <v>13</v>
      </c>
      <c r="I5976" s="20"/>
      <c r="J5976" s="20"/>
      <c r="K5976" s="20"/>
      <c r="L5976" s="20"/>
      <c r="M5976" s="20"/>
      <c r="N5976" s="20"/>
    </row>
    <row r="5977" spans="1:14" x14ac:dyDescent="0.35">
      <c r="A5977" s="214" t="s">
        <v>4805</v>
      </c>
      <c r="B5977" s="214">
        <v>137674</v>
      </c>
      <c r="C5977" s="133" t="s">
        <v>4854</v>
      </c>
      <c r="D5977" s="133" t="s">
        <v>5904</v>
      </c>
      <c r="E5977" s="133" t="s">
        <v>5907</v>
      </c>
      <c r="F5977" s="133" t="s">
        <v>5908</v>
      </c>
      <c r="G5977" s="133">
        <v>60</v>
      </c>
      <c r="H5977" s="133">
        <v>57</v>
      </c>
      <c r="I5977" s="20"/>
      <c r="J5977" s="20"/>
      <c r="K5977" s="20"/>
      <c r="L5977" s="20"/>
      <c r="M5977" s="20"/>
      <c r="N5977" s="20"/>
    </row>
    <row r="5978" spans="1:14" x14ac:dyDescent="0.35">
      <c r="A5978" s="214" t="s">
        <v>4805</v>
      </c>
      <c r="B5978" s="214">
        <v>137838</v>
      </c>
      <c r="C5978" s="133" t="s">
        <v>6765</v>
      </c>
      <c r="D5978" s="133" t="s">
        <v>5904</v>
      </c>
      <c r="E5978" s="133" t="s">
        <v>5912</v>
      </c>
      <c r="F5978" s="133" t="s">
        <v>5920</v>
      </c>
      <c r="G5978" s="133">
        <v>3</v>
      </c>
      <c r="H5978" s="133">
        <v>3</v>
      </c>
      <c r="I5978" s="20"/>
      <c r="J5978" s="20"/>
      <c r="K5978" s="20"/>
      <c r="L5978" s="20"/>
      <c r="M5978" s="20"/>
      <c r="N5978" s="20"/>
    </row>
    <row r="5979" spans="1:14" x14ac:dyDescent="0.35">
      <c r="A5979" s="214" t="s">
        <v>4805</v>
      </c>
      <c r="B5979" s="214">
        <v>137849</v>
      </c>
      <c r="C5979" s="133" t="s">
        <v>4855</v>
      </c>
      <c r="D5979" s="133" t="s">
        <v>5904</v>
      </c>
      <c r="E5979" s="133" t="s">
        <v>5907</v>
      </c>
      <c r="F5979" s="133" t="s">
        <v>5917</v>
      </c>
      <c r="G5979" s="133">
        <v>89</v>
      </c>
      <c r="H5979" s="133">
        <v>74</v>
      </c>
      <c r="I5979" s="20"/>
      <c r="J5979" s="20"/>
      <c r="K5979" s="20"/>
      <c r="L5979" s="20"/>
      <c r="M5979" s="20"/>
      <c r="N5979" s="20"/>
    </row>
    <row r="5980" spans="1:14" x14ac:dyDescent="0.35">
      <c r="A5980" s="214" t="s">
        <v>4805</v>
      </c>
      <c r="B5980" s="214">
        <v>137901</v>
      </c>
      <c r="C5980" s="133" t="s">
        <v>4856</v>
      </c>
      <c r="D5980" s="133" t="s">
        <v>5904</v>
      </c>
      <c r="E5980" s="133" t="s">
        <v>5907</v>
      </c>
      <c r="F5980" s="133" t="s">
        <v>5917</v>
      </c>
      <c r="G5980" s="133">
        <v>27</v>
      </c>
      <c r="H5980" s="133">
        <v>29</v>
      </c>
      <c r="I5980" s="20"/>
      <c r="J5980" s="20"/>
      <c r="K5980" s="20"/>
      <c r="L5980" s="20"/>
      <c r="M5980" s="20"/>
      <c r="N5980" s="20"/>
    </row>
    <row r="5981" spans="1:14" x14ac:dyDescent="0.35">
      <c r="A5981" s="214" t="s">
        <v>4805</v>
      </c>
      <c r="B5981" s="214">
        <v>138162</v>
      </c>
      <c r="C5981" s="133" t="s">
        <v>4857</v>
      </c>
      <c r="D5981" s="133" t="s">
        <v>5904</v>
      </c>
      <c r="E5981" s="133" t="s">
        <v>5907</v>
      </c>
      <c r="F5981" s="133" t="s">
        <v>5917</v>
      </c>
      <c r="G5981" s="133">
        <v>74</v>
      </c>
      <c r="H5981" s="133">
        <v>64</v>
      </c>
      <c r="I5981" s="20"/>
      <c r="J5981" s="20"/>
      <c r="K5981" s="20"/>
      <c r="L5981" s="20"/>
      <c r="M5981" s="20"/>
      <c r="N5981" s="20"/>
    </row>
    <row r="5982" spans="1:14" x14ac:dyDescent="0.35">
      <c r="A5982" s="214" t="s">
        <v>4805</v>
      </c>
      <c r="B5982" s="214">
        <v>138250</v>
      </c>
      <c r="C5982" s="133" t="s">
        <v>4858</v>
      </c>
      <c r="D5982" s="133" t="s">
        <v>5904</v>
      </c>
      <c r="E5982" s="133" t="s">
        <v>5907</v>
      </c>
      <c r="F5982" s="133" t="s">
        <v>5916</v>
      </c>
      <c r="G5982" s="133">
        <v>47</v>
      </c>
      <c r="H5982" s="133">
        <v>64</v>
      </c>
      <c r="I5982" s="20"/>
      <c r="J5982" s="20"/>
      <c r="K5982" s="20"/>
      <c r="L5982" s="20"/>
      <c r="M5982" s="20"/>
      <c r="N5982" s="20"/>
    </row>
    <row r="5983" spans="1:14" x14ac:dyDescent="0.35">
      <c r="A5983" s="214" t="s">
        <v>4805</v>
      </c>
      <c r="B5983" s="214">
        <v>138273</v>
      </c>
      <c r="C5983" s="133" t="s">
        <v>6762</v>
      </c>
      <c r="D5983" s="133" t="s">
        <v>5904</v>
      </c>
      <c r="E5983" s="133" t="s">
        <v>5907</v>
      </c>
      <c r="F5983" s="133" t="s">
        <v>5916</v>
      </c>
      <c r="G5983" s="133">
        <v>23</v>
      </c>
      <c r="H5983" s="133">
        <v>33</v>
      </c>
      <c r="I5983" s="20"/>
      <c r="J5983" s="20"/>
      <c r="K5983" s="20"/>
      <c r="L5983" s="20"/>
      <c r="M5983" s="20"/>
      <c r="N5983" s="20"/>
    </row>
    <row r="5984" spans="1:14" x14ac:dyDescent="0.35">
      <c r="A5984" s="214" t="s">
        <v>4805</v>
      </c>
      <c r="B5984" s="214">
        <v>138274</v>
      </c>
      <c r="C5984" s="133" t="s">
        <v>6766</v>
      </c>
      <c r="D5984" s="133" t="s">
        <v>5904</v>
      </c>
      <c r="E5984" s="133" t="s">
        <v>5907</v>
      </c>
      <c r="F5984" s="133" t="s">
        <v>5916</v>
      </c>
      <c r="G5984" s="133">
        <v>26</v>
      </c>
      <c r="H5984" s="133">
        <v>32</v>
      </c>
      <c r="I5984" s="20"/>
      <c r="J5984" s="20"/>
      <c r="K5984" s="20"/>
      <c r="L5984" s="20"/>
      <c r="M5984" s="20"/>
      <c r="N5984" s="20"/>
    </row>
    <row r="5985" spans="1:14" x14ac:dyDescent="0.35">
      <c r="A5985" s="214" t="s">
        <v>4805</v>
      </c>
      <c r="B5985" s="214">
        <v>138373</v>
      </c>
      <c r="C5985" s="133" t="s">
        <v>4859</v>
      </c>
      <c r="D5985" s="133" t="s">
        <v>5904</v>
      </c>
      <c r="E5985" s="133" t="s">
        <v>5907</v>
      </c>
      <c r="F5985" s="133" t="s">
        <v>5908</v>
      </c>
      <c r="G5985" s="133">
        <v>90</v>
      </c>
      <c r="H5985" s="133">
        <v>88</v>
      </c>
      <c r="I5985" s="20"/>
      <c r="J5985" s="20"/>
      <c r="K5985" s="20"/>
      <c r="L5985" s="20"/>
      <c r="M5985" s="20"/>
      <c r="N5985" s="20"/>
    </row>
    <row r="5986" spans="1:14" x14ac:dyDescent="0.35">
      <c r="A5986" s="214" t="s">
        <v>4805</v>
      </c>
      <c r="B5986" s="214">
        <v>138506</v>
      </c>
      <c r="C5986" s="133" t="s">
        <v>4860</v>
      </c>
      <c r="D5986" s="133" t="s">
        <v>5904</v>
      </c>
      <c r="E5986" s="133" t="s">
        <v>5907</v>
      </c>
      <c r="F5986" s="133" t="s">
        <v>5908</v>
      </c>
      <c r="G5986" s="133">
        <v>56</v>
      </c>
      <c r="H5986" s="133">
        <v>64</v>
      </c>
      <c r="I5986" s="20"/>
      <c r="J5986" s="20"/>
      <c r="K5986" s="20"/>
      <c r="L5986" s="20"/>
      <c r="M5986" s="20"/>
      <c r="N5986" s="20"/>
    </row>
    <row r="5987" spans="1:14" x14ac:dyDescent="0.35">
      <c r="A5987" s="214" t="s">
        <v>4805</v>
      </c>
      <c r="B5987" s="214">
        <v>138877</v>
      </c>
      <c r="C5987" s="133" t="s">
        <v>6759</v>
      </c>
      <c r="D5987" s="133" t="s">
        <v>5904</v>
      </c>
      <c r="E5987" s="133" t="s">
        <v>5902</v>
      </c>
      <c r="F5987" s="133" t="s">
        <v>5903</v>
      </c>
      <c r="G5987" s="133">
        <v>0</v>
      </c>
      <c r="H5987" s="133">
        <v>0</v>
      </c>
      <c r="I5987" s="20"/>
      <c r="J5987" s="20"/>
      <c r="K5987" s="20"/>
      <c r="L5987" s="20"/>
      <c r="M5987" s="20"/>
      <c r="N5987" s="20"/>
    </row>
    <row r="5988" spans="1:14" x14ac:dyDescent="0.35">
      <c r="A5988" s="214" t="s">
        <v>4805</v>
      </c>
      <c r="B5988" s="214">
        <v>139288</v>
      </c>
      <c r="C5988" s="133" t="s">
        <v>4861</v>
      </c>
      <c r="D5988" s="133" t="s">
        <v>5904</v>
      </c>
      <c r="E5988" s="133" t="s">
        <v>5907</v>
      </c>
      <c r="F5988" s="133" t="s">
        <v>5917</v>
      </c>
      <c r="G5988" s="133">
        <v>108</v>
      </c>
      <c r="H5988" s="133">
        <v>115</v>
      </c>
      <c r="I5988" s="20"/>
      <c r="J5988" s="20"/>
      <c r="K5988" s="20"/>
      <c r="L5988" s="20"/>
      <c r="M5988" s="20"/>
      <c r="N5988" s="20"/>
    </row>
    <row r="5989" spans="1:14" x14ac:dyDescent="0.35">
      <c r="A5989" s="214" t="s">
        <v>4805</v>
      </c>
      <c r="B5989" s="214">
        <v>139403</v>
      </c>
      <c r="C5989" s="133" t="s">
        <v>4862</v>
      </c>
      <c r="D5989" s="133" t="s">
        <v>5904</v>
      </c>
      <c r="E5989" s="133" t="s">
        <v>5907</v>
      </c>
      <c r="F5989" s="133" t="s">
        <v>5908</v>
      </c>
      <c r="G5989" s="133">
        <v>85</v>
      </c>
      <c r="H5989" s="133">
        <v>68</v>
      </c>
      <c r="I5989" s="20"/>
      <c r="J5989" s="20"/>
      <c r="K5989" s="20"/>
      <c r="L5989" s="20"/>
      <c r="M5989" s="20"/>
      <c r="N5989" s="20"/>
    </row>
    <row r="5990" spans="1:14" x14ac:dyDescent="0.35">
      <c r="A5990" s="214" t="s">
        <v>4805</v>
      </c>
      <c r="B5990" s="214">
        <v>139732</v>
      </c>
      <c r="C5990" s="133" t="s">
        <v>4863</v>
      </c>
      <c r="D5990" s="133" t="s">
        <v>5904</v>
      </c>
      <c r="E5990" s="133" t="s">
        <v>5912</v>
      </c>
      <c r="F5990" s="133" t="s">
        <v>5925</v>
      </c>
      <c r="G5990" s="133">
        <v>0</v>
      </c>
      <c r="H5990" s="133">
        <v>12</v>
      </c>
      <c r="I5990" s="20"/>
      <c r="J5990" s="20"/>
      <c r="K5990" s="20"/>
      <c r="L5990" s="20"/>
      <c r="M5990" s="20"/>
      <c r="N5990" s="20"/>
    </row>
    <row r="5991" spans="1:14" x14ac:dyDescent="0.35">
      <c r="A5991" s="214" t="s">
        <v>4805</v>
      </c>
      <c r="B5991" s="214">
        <v>139867</v>
      </c>
      <c r="C5991" s="133" t="s">
        <v>4864</v>
      </c>
      <c r="D5991" s="133" t="s">
        <v>5904</v>
      </c>
      <c r="E5991" s="133" t="s">
        <v>5907</v>
      </c>
      <c r="F5991" s="133" t="s">
        <v>5917</v>
      </c>
      <c r="G5991" s="133">
        <v>126</v>
      </c>
      <c r="H5991" s="133">
        <v>104</v>
      </c>
      <c r="I5991" s="20"/>
      <c r="J5991" s="20"/>
      <c r="K5991" s="20"/>
      <c r="L5991" s="20"/>
      <c r="M5991" s="20"/>
      <c r="N5991" s="20"/>
    </row>
    <row r="5992" spans="1:14" x14ac:dyDescent="0.35">
      <c r="A5992" s="214" t="s">
        <v>4805</v>
      </c>
      <c r="B5992" s="214">
        <v>140032</v>
      </c>
      <c r="C5992" s="133" t="s">
        <v>4865</v>
      </c>
      <c r="D5992" s="133" t="s">
        <v>5904</v>
      </c>
      <c r="E5992" s="133" t="s">
        <v>5907</v>
      </c>
      <c r="F5992" s="133" t="s">
        <v>5908</v>
      </c>
      <c r="G5992" s="133">
        <v>66</v>
      </c>
      <c r="H5992" s="133">
        <v>85</v>
      </c>
      <c r="I5992" s="20"/>
      <c r="J5992" s="20"/>
      <c r="K5992" s="20"/>
      <c r="L5992" s="20"/>
      <c r="M5992" s="20"/>
      <c r="N5992" s="20"/>
    </row>
    <row r="5993" spans="1:14" x14ac:dyDescent="0.35">
      <c r="A5993" s="214" t="s">
        <v>4805</v>
      </c>
      <c r="B5993" s="214">
        <v>140047</v>
      </c>
      <c r="C5993" s="133" t="s">
        <v>6761</v>
      </c>
      <c r="D5993" s="133" t="s">
        <v>5904</v>
      </c>
      <c r="E5993" s="133" t="s">
        <v>5907</v>
      </c>
      <c r="F5993" s="133" t="s">
        <v>5916</v>
      </c>
      <c r="G5993" s="133">
        <v>69</v>
      </c>
      <c r="H5993" s="133">
        <v>55</v>
      </c>
      <c r="I5993" s="20"/>
      <c r="J5993" s="20"/>
      <c r="K5993" s="20"/>
      <c r="L5993" s="20"/>
      <c r="M5993" s="20"/>
      <c r="N5993" s="20"/>
    </row>
    <row r="5994" spans="1:14" x14ac:dyDescent="0.35">
      <c r="A5994" s="214" t="s">
        <v>4805</v>
      </c>
      <c r="B5994" s="214">
        <v>140121</v>
      </c>
      <c r="C5994" s="133" t="s">
        <v>4866</v>
      </c>
      <c r="D5994" s="133" t="s">
        <v>5904</v>
      </c>
      <c r="E5994" s="133" t="s">
        <v>5906</v>
      </c>
      <c r="F5994" s="133" t="s">
        <v>5906</v>
      </c>
      <c r="G5994" s="133">
        <v>3</v>
      </c>
      <c r="H5994" s="133">
        <v>2</v>
      </c>
      <c r="I5994" s="20"/>
      <c r="J5994" s="20"/>
      <c r="K5994" s="20"/>
      <c r="L5994" s="20"/>
      <c r="M5994" s="20"/>
      <c r="N5994" s="20"/>
    </row>
    <row r="5995" spans="1:14" x14ac:dyDescent="0.35">
      <c r="A5995" s="214" t="s">
        <v>4805</v>
      </c>
      <c r="B5995" s="214">
        <v>140669</v>
      </c>
      <c r="C5995" s="133" t="s">
        <v>4867</v>
      </c>
      <c r="D5995" s="133" t="s">
        <v>5904</v>
      </c>
      <c r="E5995" s="133" t="s">
        <v>5907</v>
      </c>
      <c r="F5995" s="133" t="s">
        <v>5908</v>
      </c>
      <c r="G5995" s="133">
        <v>82</v>
      </c>
      <c r="H5995" s="133">
        <v>90</v>
      </c>
      <c r="I5995" s="20"/>
      <c r="J5995" s="20"/>
      <c r="K5995" s="20"/>
      <c r="L5995" s="20"/>
      <c r="M5995" s="20"/>
      <c r="N5995" s="20"/>
    </row>
    <row r="5996" spans="1:14" x14ac:dyDescent="0.35">
      <c r="A5996" s="214" t="s">
        <v>4805</v>
      </c>
      <c r="B5996" s="214">
        <v>140969</v>
      </c>
      <c r="C5996" s="133" t="s">
        <v>4868</v>
      </c>
      <c r="D5996" s="133" t="s">
        <v>5904</v>
      </c>
      <c r="E5996" s="133" t="s">
        <v>5907</v>
      </c>
      <c r="F5996" s="133" t="s">
        <v>5908</v>
      </c>
      <c r="G5996" s="133">
        <v>47</v>
      </c>
      <c r="H5996" s="133">
        <v>68</v>
      </c>
      <c r="I5996" s="20"/>
      <c r="J5996" s="20"/>
      <c r="K5996" s="20"/>
      <c r="L5996" s="20"/>
      <c r="M5996" s="20"/>
      <c r="N5996" s="20"/>
    </row>
    <row r="5997" spans="1:14" x14ac:dyDescent="0.35">
      <c r="A5997" s="214" t="s">
        <v>4805</v>
      </c>
      <c r="B5997" s="214">
        <v>141236</v>
      </c>
      <c r="C5997" s="133" t="s">
        <v>6767</v>
      </c>
      <c r="D5997" s="133" t="s">
        <v>5904</v>
      </c>
      <c r="E5997" s="133" t="s">
        <v>5907</v>
      </c>
      <c r="F5997" s="133" t="s">
        <v>5908</v>
      </c>
      <c r="G5997" s="133">
        <v>66</v>
      </c>
      <c r="H5997" s="133">
        <v>61</v>
      </c>
      <c r="I5997" s="20"/>
      <c r="J5997" s="20"/>
      <c r="K5997" s="20"/>
      <c r="L5997" s="20"/>
      <c r="M5997" s="20"/>
      <c r="N5997" s="20"/>
    </row>
    <row r="5998" spans="1:14" x14ac:dyDescent="0.35">
      <c r="A5998" s="214" t="s">
        <v>4805</v>
      </c>
      <c r="B5998" s="214">
        <v>141407</v>
      </c>
      <c r="C5998" s="133" t="s">
        <v>4869</v>
      </c>
      <c r="D5998" s="133" t="s">
        <v>5904</v>
      </c>
      <c r="E5998" s="133" t="s">
        <v>5912</v>
      </c>
      <c r="F5998" s="133" t="s">
        <v>5927</v>
      </c>
      <c r="G5998" s="133">
        <v>9</v>
      </c>
      <c r="H5998" s="133">
        <v>10</v>
      </c>
      <c r="I5998" s="20"/>
      <c r="J5998" s="20"/>
      <c r="K5998" s="20"/>
      <c r="L5998" s="20"/>
      <c r="M5998" s="20"/>
      <c r="N5998" s="20"/>
    </row>
    <row r="5999" spans="1:14" x14ac:dyDescent="0.35">
      <c r="A5999" s="214" t="s">
        <v>4805</v>
      </c>
      <c r="B5999" s="214">
        <v>141639</v>
      </c>
      <c r="C5999" s="133" t="s">
        <v>4870</v>
      </c>
      <c r="D5999" s="133" t="s">
        <v>5904</v>
      </c>
      <c r="E5999" s="133" t="s">
        <v>5907</v>
      </c>
      <c r="F5999" s="133" t="s">
        <v>5917</v>
      </c>
      <c r="G5999" s="133">
        <v>137</v>
      </c>
      <c r="H5999" s="133">
        <v>137</v>
      </c>
      <c r="I5999" s="20"/>
      <c r="J5999" s="20"/>
      <c r="K5999" s="20"/>
      <c r="L5999" s="20"/>
      <c r="M5999" s="20"/>
      <c r="N5999" s="20"/>
    </row>
    <row r="6000" spans="1:14" x14ac:dyDescent="0.35">
      <c r="A6000" s="214" t="s">
        <v>4805</v>
      </c>
      <c r="B6000" s="214">
        <v>142283</v>
      </c>
      <c r="C6000" s="133" t="s">
        <v>6310</v>
      </c>
      <c r="D6000" s="133" t="s">
        <v>5904</v>
      </c>
      <c r="E6000" s="133" t="s">
        <v>5907</v>
      </c>
      <c r="F6000" s="133" t="s">
        <v>5919</v>
      </c>
      <c r="G6000" s="133">
        <v>0</v>
      </c>
      <c r="H6000" s="133">
        <v>0</v>
      </c>
      <c r="I6000" s="20"/>
      <c r="J6000" s="20"/>
      <c r="K6000" s="20"/>
      <c r="L6000" s="20"/>
      <c r="M6000" s="20"/>
      <c r="N6000" s="20"/>
    </row>
    <row r="6001" spans="1:14" x14ac:dyDescent="0.35">
      <c r="A6001" s="214" t="s">
        <v>4805</v>
      </c>
      <c r="B6001" s="214">
        <v>142759</v>
      </c>
      <c r="C6001" s="133" t="s">
        <v>4871</v>
      </c>
      <c r="D6001" s="133" t="s">
        <v>5904</v>
      </c>
      <c r="E6001" s="133" t="s">
        <v>5907</v>
      </c>
      <c r="F6001" s="133" t="s">
        <v>5908</v>
      </c>
      <c r="G6001" s="133">
        <v>133</v>
      </c>
      <c r="H6001" s="133">
        <v>121</v>
      </c>
      <c r="I6001" s="20"/>
      <c r="J6001" s="20"/>
      <c r="K6001" s="20"/>
      <c r="L6001" s="20"/>
      <c r="M6001" s="20"/>
      <c r="N6001" s="20"/>
    </row>
    <row r="6002" spans="1:14" x14ac:dyDescent="0.35">
      <c r="A6002" s="214" t="s">
        <v>4805</v>
      </c>
      <c r="B6002" s="214">
        <v>142801</v>
      </c>
      <c r="C6002" s="133" t="s">
        <v>1447</v>
      </c>
      <c r="D6002" s="133" t="s">
        <v>5904</v>
      </c>
      <c r="E6002" s="133" t="s">
        <v>5906</v>
      </c>
      <c r="F6002" s="133" t="s">
        <v>5921</v>
      </c>
      <c r="G6002" s="133">
        <v>1</v>
      </c>
      <c r="H6002" s="133">
        <v>2</v>
      </c>
      <c r="I6002" s="20"/>
      <c r="J6002" s="20"/>
      <c r="K6002" s="20"/>
      <c r="L6002" s="20"/>
      <c r="M6002" s="20"/>
      <c r="N6002" s="20"/>
    </row>
    <row r="6003" spans="1:14" x14ac:dyDescent="0.35">
      <c r="A6003" s="214" t="s">
        <v>4805</v>
      </c>
      <c r="B6003" s="214">
        <v>142808</v>
      </c>
      <c r="C6003" s="133" t="s">
        <v>4872</v>
      </c>
      <c r="D6003" s="133" t="s">
        <v>5904</v>
      </c>
      <c r="E6003" s="133" t="s">
        <v>5906</v>
      </c>
      <c r="F6003" s="133" t="s">
        <v>5921</v>
      </c>
      <c r="G6003" s="133">
        <v>0</v>
      </c>
      <c r="H6003" s="133">
        <v>0</v>
      </c>
      <c r="I6003" s="20"/>
      <c r="J6003" s="20"/>
      <c r="K6003" s="20"/>
      <c r="L6003" s="20"/>
      <c r="M6003" s="20"/>
      <c r="N6003" s="20"/>
    </row>
    <row r="6004" spans="1:14" x14ac:dyDescent="0.35">
      <c r="A6004" s="214" t="s">
        <v>4805</v>
      </c>
      <c r="B6004" s="214">
        <v>142820</v>
      </c>
      <c r="C6004" s="133" t="s">
        <v>7324</v>
      </c>
      <c r="D6004" s="133" t="s">
        <v>5904</v>
      </c>
      <c r="E6004" s="133" t="s">
        <v>5906</v>
      </c>
      <c r="F6004" s="133" t="s">
        <v>5928</v>
      </c>
      <c r="G6004" s="133">
        <v>1</v>
      </c>
      <c r="H6004" s="133">
        <v>4</v>
      </c>
      <c r="I6004" s="20"/>
      <c r="J6004" s="20"/>
      <c r="K6004" s="20"/>
      <c r="L6004" s="20"/>
      <c r="M6004" s="20"/>
      <c r="N6004" s="20"/>
    </row>
    <row r="6005" spans="1:14" x14ac:dyDescent="0.35">
      <c r="A6005" s="214" t="s">
        <v>4805</v>
      </c>
      <c r="B6005" s="214">
        <v>143362</v>
      </c>
      <c r="C6005" s="133" t="s">
        <v>4873</v>
      </c>
      <c r="D6005" s="133" t="s">
        <v>5904</v>
      </c>
      <c r="E6005" s="133" t="s">
        <v>5907</v>
      </c>
      <c r="F6005" s="133" t="s">
        <v>5917</v>
      </c>
      <c r="G6005" s="133">
        <v>91</v>
      </c>
      <c r="H6005" s="133">
        <v>84</v>
      </c>
      <c r="I6005" s="20"/>
      <c r="J6005" s="20"/>
      <c r="K6005" s="20"/>
      <c r="L6005" s="20"/>
      <c r="M6005" s="20"/>
      <c r="N6005" s="20"/>
    </row>
    <row r="6006" spans="1:14" x14ac:dyDescent="0.35">
      <c r="A6006" s="214" t="s">
        <v>4805</v>
      </c>
      <c r="B6006" s="214">
        <v>143490</v>
      </c>
      <c r="C6006" s="133" t="s">
        <v>6311</v>
      </c>
      <c r="D6006" s="133" t="s">
        <v>5904</v>
      </c>
      <c r="E6006" s="133" t="s">
        <v>5906</v>
      </c>
      <c r="F6006" s="133" t="s">
        <v>5921</v>
      </c>
      <c r="G6006" s="133">
        <v>0</v>
      </c>
      <c r="H6006" s="133">
        <v>2</v>
      </c>
      <c r="I6006" s="20"/>
      <c r="J6006" s="20"/>
      <c r="K6006" s="20"/>
      <c r="L6006" s="20"/>
      <c r="M6006" s="20"/>
      <c r="N6006" s="20"/>
    </row>
    <row r="6007" spans="1:14" x14ac:dyDescent="0.35">
      <c r="A6007" s="214" t="s">
        <v>4805</v>
      </c>
      <c r="B6007" s="214">
        <v>143911</v>
      </c>
      <c r="C6007" s="133" t="s">
        <v>7325</v>
      </c>
      <c r="D6007" s="133" t="s">
        <v>5904</v>
      </c>
      <c r="E6007" s="133" t="s">
        <v>5902</v>
      </c>
      <c r="F6007" s="133" t="s">
        <v>5914</v>
      </c>
      <c r="G6007" s="133">
        <v>0</v>
      </c>
      <c r="H6007" s="133">
        <v>0</v>
      </c>
      <c r="I6007" s="20"/>
      <c r="J6007" s="20"/>
      <c r="K6007" s="20"/>
      <c r="L6007" s="20"/>
      <c r="M6007" s="20"/>
      <c r="N6007" s="20"/>
    </row>
    <row r="6008" spans="1:14" x14ac:dyDescent="0.35">
      <c r="A6008" s="214" t="s">
        <v>4805</v>
      </c>
      <c r="B6008" s="214">
        <v>144214</v>
      </c>
      <c r="C6008" s="133" t="s">
        <v>4874</v>
      </c>
      <c r="D6008" s="133" t="s">
        <v>5904</v>
      </c>
      <c r="E6008" s="133" t="s">
        <v>5907</v>
      </c>
      <c r="F6008" s="133" t="s">
        <v>5917</v>
      </c>
      <c r="G6008" s="133">
        <v>70</v>
      </c>
      <c r="H6008" s="133">
        <v>85</v>
      </c>
      <c r="I6008" s="20"/>
      <c r="J6008" s="20"/>
      <c r="K6008" s="20"/>
      <c r="L6008" s="20"/>
      <c r="M6008" s="20"/>
      <c r="N6008" s="20"/>
    </row>
    <row r="6009" spans="1:14" x14ac:dyDescent="0.35">
      <c r="A6009" s="214" t="s">
        <v>4805</v>
      </c>
      <c r="B6009" s="214">
        <v>144765</v>
      </c>
      <c r="C6009" s="133" t="s">
        <v>4875</v>
      </c>
      <c r="D6009" s="133" t="s">
        <v>5904</v>
      </c>
      <c r="E6009" s="133" t="s">
        <v>5912</v>
      </c>
      <c r="F6009" s="133" t="s">
        <v>5925</v>
      </c>
      <c r="G6009" s="133">
        <v>0</v>
      </c>
      <c r="H6009" s="133">
        <v>6</v>
      </c>
      <c r="I6009" s="20"/>
      <c r="J6009" s="20"/>
      <c r="K6009" s="20"/>
      <c r="L6009" s="20"/>
      <c r="M6009" s="20"/>
      <c r="N6009" s="20"/>
    </row>
    <row r="6010" spans="1:14" x14ac:dyDescent="0.35">
      <c r="A6010" s="214" t="s">
        <v>4805</v>
      </c>
      <c r="B6010" s="214">
        <v>144879</v>
      </c>
      <c r="C6010" s="133" t="s">
        <v>4876</v>
      </c>
      <c r="D6010" s="133" t="s">
        <v>5904</v>
      </c>
      <c r="E6010" s="133" t="s">
        <v>5906</v>
      </c>
      <c r="F6010" s="133" t="s">
        <v>5921</v>
      </c>
      <c r="G6010" s="133">
        <v>0</v>
      </c>
      <c r="H6010" s="133">
        <v>0</v>
      </c>
      <c r="I6010" s="20"/>
      <c r="J6010" s="20"/>
      <c r="K6010" s="20"/>
      <c r="L6010" s="20"/>
      <c r="M6010" s="20"/>
      <c r="N6010" s="20"/>
    </row>
    <row r="6011" spans="1:14" x14ac:dyDescent="0.35">
      <c r="A6011" s="214" t="s">
        <v>4805</v>
      </c>
      <c r="B6011" s="214">
        <v>145055</v>
      </c>
      <c r="C6011" s="133" t="s">
        <v>4808</v>
      </c>
      <c r="D6011" s="133" t="s">
        <v>5904</v>
      </c>
      <c r="E6011" s="133" t="s">
        <v>5907</v>
      </c>
      <c r="F6011" s="133" t="s">
        <v>5908</v>
      </c>
      <c r="G6011" s="133">
        <v>83</v>
      </c>
      <c r="H6011" s="133">
        <v>101</v>
      </c>
      <c r="I6011" s="20"/>
      <c r="J6011" s="20"/>
      <c r="K6011" s="20"/>
      <c r="L6011" s="20"/>
      <c r="M6011" s="20"/>
      <c r="N6011" s="20"/>
    </row>
    <row r="6012" spans="1:14" x14ac:dyDescent="0.35">
      <c r="A6012" s="214" t="s">
        <v>4805</v>
      </c>
      <c r="B6012" s="214">
        <v>145101</v>
      </c>
      <c r="C6012" s="133" t="s">
        <v>6312</v>
      </c>
      <c r="D6012" s="133" t="s">
        <v>5904</v>
      </c>
      <c r="E6012" s="133" t="s">
        <v>5906</v>
      </c>
      <c r="F6012" s="133" t="s">
        <v>5921</v>
      </c>
      <c r="G6012" s="133">
        <v>0</v>
      </c>
      <c r="H6012" s="133">
        <v>0</v>
      </c>
      <c r="I6012" s="20"/>
      <c r="J6012" s="20"/>
      <c r="K6012" s="20"/>
      <c r="L6012" s="20"/>
      <c r="M6012" s="20"/>
      <c r="N6012" s="20"/>
    </row>
    <row r="6013" spans="1:14" x14ac:dyDescent="0.35">
      <c r="A6013" s="214" t="s">
        <v>4805</v>
      </c>
      <c r="B6013" s="214">
        <v>146072</v>
      </c>
      <c r="C6013" s="133" t="s">
        <v>6770</v>
      </c>
      <c r="D6013" s="133" t="s">
        <v>5904</v>
      </c>
      <c r="E6013" s="133" t="s">
        <v>5906</v>
      </c>
      <c r="F6013" s="133" t="s">
        <v>5921</v>
      </c>
      <c r="G6013" s="133">
        <v>0</v>
      </c>
      <c r="H6013" s="133">
        <v>0</v>
      </c>
      <c r="I6013" s="20"/>
      <c r="J6013" s="20"/>
      <c r="K6013" s="20"/>
      <c r="L6013" s="20"/>
      <c r="M6013" s="20"/>
      <c r="N6013" s="20"/>
    </row>
    <row r="6014" spans="1:14" x14ac:dyDescent="0.35">
      <c r="A6014" s="214" t="s">
        <v>4805</v>
      </c>
      <c r="B6014" s="214">
        <v>146332</v>
      </c>
      <c r="C6014" s="133" t="s">
        <v>6769</v>
      </c>
      <c r="D6014" s="133" t="s">
        <v>5904</v>
      </c>
      <c r="E6014" s="133" t="s">
        <v>5902</v>
      </c>
      <c r="F6014" s="133" t="s">
        <v>5914</v>
      </c>
      <c r="G6014" s="133">
        <v>0</v>
      </c>
      <c r="H6014" s="133">
        <v>0</v>
      </c>
      <c r="I6014" s="20"/>
      <c r="J6014" s="20"/>
      <c r="K6014" s="20"/>
      <c r="L6014" s="20"/>
      <c r="M6014" s="20"/>
      <c r="N6014" s="20"/>
    </row>
    <row r="6015" spans="1:14" x14ac:dyDescent="0.35">
      <c r="A6015" s="214" t="s">
        <v>4805</v>
      </c>
      <c r="B6015" s="214">
        <v>146418</v>
      </c>
      <c r="C6015" s="133" t="s">
        <v>4826</v>
      </c>
      <c r="D6015" s="133" t="s">
        <v>5904</v>
      </c>
      <c r="E6015" s="133" t="s">
        <v>5912</v>
      </c>
      <c r="F6015" s="133" t="s">
        <v>5920</v>
      </c>
      <c r="G6015" s="133">
        <v>4</v>
      </c>
      <c r="H6015" s="133">
        <v>8</v>
      </c>
      <c r="I6015" s="20"/>
      <c r="J6015" s="20"/>
      <c r="K6015" s="20"/>
      <c r="L6015" s="20"/>
      <c r="M6015" s="20"/>
      <c r="N6015" s="20"/>
    </row>
    <row r="6016" spans="1:14" x14ac:dyDescent="0.35">
      <c r="A6016" s="214" t="s">
        <v>4805</v>
      </c>
      <c r="B6016" s="214">
        <v>146422</v>
      </c>
      <c r="C6016" s="133" t="s">
        <v>7326</v>
      </c>
      <c r="D6016" s="133" t="s">
        <v>5904</v>
      </c>
      <c r="E6016" s="133" t="s">
        <v>5906</v>
      </c>
      <c r="F6016" s="133" t="s">
        <v>5921</v>
      </c>
      <c r="G6016" s="133">
        <v>0</v>
      </c>
      <c r="H6016" s="133">
        <v>4</v>
      </c>
      <c r="I6016" s="20"/>
      <c r="J6016" s="20"/>
      <c r="K6016" s="20"/>
      <c r="L6016" s="20"/>
      <c r="M6016" s="20"/>
      <c r="N6016" s="20"/>
    </row>
    <row r="6017" spans="1:14" x14ac:dyDescent="0.35">
      <c r="A6017" s="214" t="s">
        <v>4805</v>
      </c>
      <c r="B6017" s="214">
        <v>146431</v>
      </c>
      <c r="C6017" s="133" t="s">
        <v>4828</v>
      </c>
      <c r="D6017" s="133" t="s">
        <v>5904</v>
      </c>
      <c r="E6017" s="133" t="s">
        <v>5912</v>
      </c>
      <c r="F6017" s="133" t="s">
        <v>5927</v>
      </c>
      <c r="G6017" s="133">
        <v>5</v>
      </c>
      <c r="H6017" s="133">
        <v>9</v>
      </c>
      <c r="I6017" s="20"/>
      <c r="J6017" s="20"/>
      <c r="K6017" s="20"/>
      <c r="L6017" s="20"/>
      <c r="M6017" s="20"/>
      <c r="N6017" s="20"/>
    </row>
    <row r="6018" spans="1:14" x14ac:dyDescent="0.35">
      <c r="A6018" s="214" t="s">
        <v>4805</v>
      </c>
      <c r="B6018" s="214">
        <v>146909</v>
      </c>
      <c r="C6018" s="133" t="s">
        <v>6760</v>
      </c>
      <c r="D6018" s="133" t="s">
        <v>5904</v>
      </c>
      <c r="E6018" s="133" t="s">
        <v>5907</v>
      </c>
      <c r="F6018" s="133" t="s">
        <v>5917</v>
      </c>
      <c r="G6018" s="133">
        <v>67</v>
      </c>
      <c r="H6018" s="133">
        <v>71</v>
      </c>
      <c r="I6018" s="20"/>
      <c r="J6018" s="20"/>
      <c r="K6018" s="20"/>
      <c r="L6018" s="20"/>
      <c r="M6018" s="20"/>
      <c r="N6018" s="20"/>
    </row>
    <row r="6019" spans="1:14" x14ac:dyDescent="0.35">
      <c r="A6019" s="214" t="s">
        <v>4805</v>
      </c>
      <c r="B6019" s="214">
        <v>147063</v>
      </c>
      <c r="C6019" s="133" t="s">
        <v>6763</v>
      </c>
      <c r="D6019" s="133" t="s">
        <v>5883</v>
      </c>
      <c r="E6019" s="133" t="s">
        <v>5907</v>
      </c>
      <c r="F6019" s="133" t="s">
        <v>5922</v>
      </c>
      <c r="G6019" s="133">
        <v>0</v>
      </c>
      <c r="H6019" s="133">
        <v>0</v>
      </c>
      <c r="I6019" s="20"/>
      <c r="J6019" s="20"/>
      <c r="K6019" s="20"/>
      <c r="L6019" s="20"/>
      <c r="M6019" s="20"/>
      <c r="N6019" s="20"/>
    </row>
    <row r="6020" spans="1:14" x14ac:dyDescent="0.35">
      <c r="A6020" s="214" t="s">
        <v>4805</v>
      </c>
      <c r="B6020" s="214">
        <v>147162</v>
      </c>
      <c r="C6020" s="133" t="s">
        <v>312</v>
      </c>
      <c r="D6020" s="133" t="s">
        <v>5904</v>
      </c>
      <c r="E6020" s="133" t="s">
        <v>5912</v>
      </c>
      <c r="F6020" s="133" t="s">
        <v>5927</v>
      </c>
      <c r="G6020" s="133">
        <v>1</v>
      </c>
      <c r="H6020" s="133">
        <v>5</v>
      </c>
      <c r="I6020" s="20"/>
      <c r="J6020" s="20"/>
      <c r="K6020" s="20"/>
      <c r="L6020" s="20"/>
      <c r="M6020" s="20"/>
      <c r="N6020" s="20"/>
    </row>
    <row r="6021" spans="1:14" x14ac:dyDescent="0.35">
      <c r="A6021" s="214" t="s">
        <v>4805</v>
      </c>
      <c r="B6021" s="214">
        <v>147594</v>
      </c>
      <c r="C6021" s="133" t="s">
        <v>6768</v>
      </c>
      <c r="D6021" s="133" t="s">
        <v>5905</v>
      </c>
      <c r="E6021" s="133" t="s">
        <v>5906</v>
      </c>
      <c r="F6021" s="133" t="s">
        <v>5928</v>
      </c>
      <c r="G6021" s="133">
        <v>0</v>
      </c>
      <c r="H6021" s="133">
        <v>0</v>
      </c>
      <c r="I6021" s="20"/>
      <c r="J6021" s="20"/>
      <c r="K6021" s="20"/>
      <c r="L6021" s="20"/>
      <c r="M6021" s="20"/>
      <c r="N6021" s="20"/>
    </row>
    <row r="6022" spans="1:14" x14ac:dyDescent="0.35">
      <c r="A6022" s="214" t="s">
        <v>4805</v>
      </c>
      <c r="B6022" s="214">
        <v>147849</v>
      </c>
      <c r="C6022" s="133" t="s">
        <v>7327</v>
      </c>
      <c r="D6022" s="133" t="s">
        <v>5904</v>
      </c>
      <c r="E6022" s="133" t="s">
        <v>5912</v>
      </c>
      <c r="F6022" s="133" t="s">
        <v>5925</v>
      </c>
      <c r="G6022" s="133">
        <v>0</v>
      </c>
      <c r="H6022" s="133">
        <v>10</v>
      </c>
      <c r="I6022" s="20"/>
      <c r="J6022" s="20"/>
      <c r="K6022" s="20"/>
      <c r="L6022" s="20"/>
      <c r="M6022" s="20"/>
      <c r="N6022" s="20"/>
    </row>
    <row r="6023" spans="1:14" x14ac:dyDescent="0.35">
      <c r="A6023" s="214" t="s">
        <v>4805</v>
      </c>
      <c r="B6023" s="214">
        <v>148058</v>
      </c>
      <c r="C6023" s="133" t="s">
        <v>7328</v>
      </c>
      <c r="D6023" s="133" t="s">
        <v>5904</v>
      </c>
      <c r="E6023" s="133" t="s">
        <v>5902</v>
      </c>
      <c r="F6023" s="133" t="s">
        <v>5914</v>
      </c>
      <c r="G6023" s="133">
        <v>0</v>
      </c>
      <c r="H6023" s="133">
        <v>0</v>
      </c>
      <c r="I6023" s="20"/>
      <c r="J6023" s="20"/>
      <c r="K6023" s="20"/>
      <c r="L6023" s="20"/>
      <c r="M6023" s="20"/>
      <c r="N6023" s="20"/>
    </row>
    <row r="6024" spans="1:14" x14ac:dyDescent="0.35">
      <c r="A6024" s="214" t="s">
        <v>4877</v>
      </c>
      <c r="B6024" s="214">
        <v>108862</v>
      </c>
      <c r="C6024" s="133" t="s">
        <v>4878</v>
      </c>
      <c r="D6024" s="133" t="s">
        <v>5904</v>
      </c>
      <c r="E6024" s="133" t="s">
        <v>5907</v>
      </c>
      <c r="F6024" s="133" t="s">
        <v>5910</v>
      </c>
      <c r="G6024" s="133">
        <v>69</v>
      </c>
      <c r="H6024" s="133">
        <v>62</v>
      </c>
      <c r="I6024" s="20"/>
      <c r="J6024" s="20"/>
      <c r="K6024" s="20"/>
      <c r="L6024" s="20"/>
      <c r="M6024" s="20"/>
      <c r="N6024" s="20"/>
    </row>
    <row r="6025" spans="1:14" x14ac:dyDescent="0.35">
      <c r="A6025" s="214" t="s">
        <v>4877</v>
      </c>
      <c r="B6025" s="214">
        <v>108873</v>
      </c>
      <c r="C6025" s="133" t="s">
        <v>4879</v>
      </c>
      <c r="D6025" s="133" t="s">
        <v>5904</v>
      </c>
      <c r="E6025" s="133" t="s">
        <v>5902</v>
      </c>
      <c r="F6025" s="133" t="s">
        <v>5903</v>
      </c>
      <c r="G6025" s="133">
        <v>0</v>
      </c>
      <c r="H6025" s="133">
        <v>0</v>
      </c>
      <c r="I6025" s="20"/>
      <c r="J6025" s="20"/>
      <c r="K6025" s="20"/>
      <c r="L6025" s="20"/>
      <c r="M6025" s="20"/>
      <c r="N6025" s="20"/>
    </row>
    <row r="6026" spans="1:14" x14ac:dyDescent="0.35">
      <c r="A6026" s="214" t="s">
        <v>4877</v>
      </c>
      <c r="B6026" s="214">
        <v>108877</v>
      </c>
      <c r="C6026" s="133" t="s">
        <v>4880</v>
      </c>
      <c r="D6026" s="133" t="s">
        <v>5904</v>
      </c>
      <c r="E6026" s="133" t="s">
        <v>5902</v>
      </c>
      <c r="F6026" s="133" t="s">
        <v>5914</v>
      </c>
      <c r="G6026" s="133">
        <v>0</v>
      </c>
      <c r="H6026" s="133">
        <v>0</v>
      </c>
      <c r="I6026" s="20"/>
      <c r="J6026" s="20"/>
      <c r="K6026" s="20"/>
      <c r="L6026" s="20"/>
      <c r="M6026" s="20"/>
      <c r="N6026" s="20"/>
    </row>
    <row r="6027" spans="1:14" x14ac:dyDescent="0.35">
      <c r="A6027" s="214" t="s">
        <v>4877</v>
      </c>
      <c r="B6027" s="214">
        <v>108882</v>
      </c>
      <c r="C6027" s="133" t="s">
        <v>4881</v>
      </c>
      <c r="D6027" s="133" t="s">
        <v>5904</v>
      </c>
      <c r="E6027" s="133" t="s">
        <v>5912</v>
      </c>
      <c r="F6027" s="133" t="s">
        <v>5915</v>
      </c>
      <c r="G6027" s="133">
        <v>0</v>
      </c>
      <c r="H6027" s="133">
        <v>0</v>
      </c>
      <c r="I6027" s="20"/>
      <c r="J6027" s="20"/>
      <c r="K6027" s="20"/>
      <c r="L6027" s="20"/>
      <c r="M6027" s="20"/>
      <c r="N6027" s="20"/>
    </row>
    <row r="6028" spans="1:14" x14ac:dyDescent="0.35">
      <c r="A6028" s="214" t="s">
        <v>4877</v>
      </c>
      <c r="B6028" s="214">
        <v>134184</v>
      </c>
      <c r="C6028" s="133" t="s">
        <v>4882</v>
      </c>
      <c r="D6028" s="133" t="s">
        <v>5904</v>
      </c>
      <c r="E6028" s="133" t="s">
        <v>5912</v>
      </c>
      <c r="F6028" s="133" t="s">
        <v>5915</v>
      </c>
      <c r="G6028" s="133">
        <v>0</v>
      </c>
      <c r="H6028" s="133">
        <v>0</v>
      </c>
      <c r="I6028" s="20"/>
      <c r="J6028" s="20"/>
      <c r="K6028" s="20"/>
      <c r="L6028" s="20"/>
      <c r="M6028" s="20"/>
      <c r="N6028" s="20"/>
    </row>
    <row r="6029" spans="1:14" x14ac:dyDescent="0.35">
      <c r="A6029" s="214" t="s">
        <v>4877</v>
      </c>
      <c r="B6029" s="214">
        <v>135640</v>
      </c>
      <c r="C6029" s="133" t="s">
        <v>6773</v>
      </c>
      <c r="D6029" s="133" t="s">
        <v>5904</v>
      </c>
      <c r="E6029" s="133" t="s">
        <v>5906</v>
      </c>
      <c r="F6029" s="133" t="s">
        <v>5906</v>
      </c>
      <c r="G6029" s="133">
        <v>0</v>
      </c>
      <c r="H6029" s="133">
        <v>0</v>
      </c>
      <c r="I6029" s="20"/>
      <c r="J6029" s="20"/>
      <c r="K6029" s="20"/>
      <c r="L6029" s="20"/>
      <c r="M6029" s="20"/>
      <c r="N6029" s="20"/>
    </row>
    <row r="6030" spans="1:14" x14ac:dyDescent="0.35">
      <c r="A6030" s="214" t="s">
        <v>4877</v>
      </c>
      <c r="B6030" s="214">
        <v>135818</v>
      </c>
      <c r="C6030" s="133" t="s">
        <v>4884</v>
      </c>
      <c r="D6030" s="133" t="s">
        <v>5904</v>
      </c>
      <c r="E6030" s="133" t="s">
        <v>5907</v>
      </c>
      <c r="F6030" s="133" t="s">
        <v>5908</v>
      </c>
      <c r="G6030" s="133">
        <v>113</v>
      </c>
      <c r="H6030" s="133">
        <v>96</v>
      </c>
      <c r="I6030" s="20"/>
      <c r="J6030" s="20"/>
      <c r="K6030" s="20"/>
      <c r="L6030" s="20"/>
      <c r="M6030" s="20"/>
      <c r="N6030" s="20"/>
    </row>
    <row r="6031" spans="1:14" x14ac:dyDescent="0.35">
      <c r="A6031" s="214" t="s">
        <v>4877</v>
      </c>
      <c r="B6031" s="214">
        <v>135878</v>
      </c>
      <c r="C6031" s="133" t="s">
        <v>4885</v>
      </c>
      <c r="D6031" s="133" t="s">
        <v>5904</v>
      </c>
      <c r="E6031" s="133" t="s">
        <v>5907</v>
      </c>
      <c r="F6031" s="133" t="s">
        <v>5908</v>
      </c>
      <c r="G6031" s="133">
        <v>31</v>
      </c>
      <c r="H6031" s="133">
        <v>41</v>
      </c>
      <c r="I6031" s="20"/>
      <c r="J6031" s="20"/>
      <c r="K6031" s="20"/>
      <c r="L6031" s="20"/>
      <c r="M6031" s="20"/>
      <c r="N6031" s="20"/>
    </row>
    <row r="6032" spans="1:14" x14ac:dyDescent="0.35">
      <c r="A6032" s="214" t="s">
        <v>4877</v>
      </c>
      <c r="B6032" s="214">
        <v>137262</v>
      </c>
      <c r="C6032" s="133" t="s">
        <v>4886</v>
      </c>
      <c r="D6032" s="133" t="s">
        <v>5904</v>
      </c>
      <c r="E6032" s="133" t="s">
        <v>5907</v>
      </c>
      <c r="F6032" s="133" t="s">
        <v>5917</v>
      </c>
      <c r="G6032" s="133">
        <v>115</v>
      </c>
      <c r="H6032" s="133">
        <v>112</v>
      </c>
      <c r="I6032" s="20"/>
      <c r="J6032" s="20"/>
      <c r="K6032" s="20"/>
      <c r="L6032" s="20"/>
      <c r="M6032" s="20"/>
      <c r="N6032" s="20"/>
    </row>
    <row r="6033" spans="1:14" x14ac:dyDescent="0.35">
      <c r="A6033" s="214" t="s">
        <v>4877</v>
      </c>
      <c r="B6033" s="214">
        <v>138054</v>
      </c>
      <c r="C6033" s="133" t="s">
        <v>4887</v>
      </c>
      <c r="D6033" s="133" t="s">
        <v>5901</v>
      </c>
      <c r="E6033" s="133" t="s">
        <v>5907</v>
      </c>
      <c r="F6033" s="133" t="s">
        <v>5917</v>
      </c>
      <c r="G6033" s="133">
        <v>213</v>
      </c>
      <c r="H6033" s="133">
        <v>0</v>
      </c>
      <c r="I6033" s="20"/>
      <c r="J6033" s="20"/>
      <c r="K6033" s="20"/>
      <c r="L6033" s="20"/>
      <c r="M6033" s="20"/>
      <c r="N6033" s="20"/>
    </row>
    <row r="6034" spans="1:14" x14ac:dyDescent="0.35">
      <c r="A6034" s="214" t="s">
        <v>4877</v>
      </c>
      <c r="B6034" s="214">
        <v>138103</v>
      </c>
      <c r="C6034" s="133" t="s">
        <v>4888</v>
      </c>
      <c r="D6034" s="133" t="s">
        <v>5904</v>
      </c>
      <c r="E6034" s="133" t="s">
        <v>5907</v>
      </c>
      <c r="F6034" s="133" t="s">
        <v>5917</v>
      </c>
      <c r="G6034" s="133">
        <v>135</v>
      </c>
      <c r="H6034" s="133">
        <v>137</v>
      </c>
      <c r="I6034" s="20"/>
      <c r="J6034" s="20"/>
      <c r="K6034" s="20"/>
      <c r="L6034" s="20"/>
      <c r="M6034" s="20"/>
      <c r="N6034" s="20"/>
    </row>
    <row r="6035" spans="1:14" x14ac:dyDescent="0.35">
      <c r="A6035" s="214" t="s">
        <v>4877</v>
      </c>
      <c r="B6035" s="214">
        <v>138526</v>
      </c>
      <c r="C6035" s="133" t="s">
        <v>4889</v>
      </c>
      <c r="D6035" s="133" t="s">
        <v>5904</v>
      </c>
      <c r="E6035" s="133" t="s">
        <v>5912</v>
      </c>
      <c r="F6035" s="133" t="s">
        <v>5920</v>
      </c>
      <c r="G6035" s="133">
        <v>4</v>
      </c>
      <c r="H6035" s="133">
        <v>15</v>
      </c>
      <c r="I6035" s="20"/>
      <c r="J6035" s="20"/>
      <c r="K6035" s="20"/>
      <c r="L6035" s="20"/>
      <c r="M6035" s="20"/>
      <c r="N6035" s="20"/>
    </row>
    <row r="6036" spans="1:14" x14ac:dyDescent="0.35">
      <c r="A6036" s="214" t="s">
        <v>4877</v>
      </c>
      <c r="B6036" s="214">
        <v>138530</v>
      </c>
      <c r="C6036" s="133" t="s">
        <v>4890</v>
      </c>
      <c r="D6036" s="133" t="s">
        <v>5904</v>
      </c>
      <c r="E6036" s="133" t="s">
        <v>5912</v>
      </c>
      <c r="F6036" s="133" t="s">
        <v>5920</v>
      </c>
      <c r="G6036" s="133">
        <v>9</v>
      </c>
      <c r="H6036" s="133">
        <v>17</v>
      </c>
      <c r="I6036" s="20"/>
      <c r="J6036" s="20"/>
      <c r="K6036" s="20"/>
      <c r="L6036" s="20"/>
      <c r="M6036" s="20"/>
      <c r="N6036" s="20"/>
    </row>
    <row r="6037" spans="1:14" x14ac:dyDescent="0.35">
      <c r="A6037" s="214" t="s">
        <v>4877</v>
      </c>
      <c r="B6037" s="214">
        <v>138567</v>
      </c>
      <c r="C6037" s="133" t="s">
        <v>6772</v>
      </c>
      <c r="D6037" s="133" t="s">
        <v>5904</v>
      </c>
      <c r="E6037" s="133" t="s">
        <v>5907</v>
      </c>
      <c r="F6037" s="133" t="s">
        <v>5916</v>
      </c>
      <c r="G6037" s="133">
        <v>31</v>
      </c>
      <c r="H6037" s="133">
        <v>24</v>
      </c>
      <c r="I6037" s="20"/>
      <c r="J6037" s="20"/>
      <c r="K6037" s="20"/>
      <c r="L6037" s="20"/>
      <c r="M6037" s="20"/>
      <c r="N6037" s="20"/>
    </row>
    <row r="6038" spans="1:14" x14ac:dyDescent="0.35">
      <c r="A6038" s="214" t="s">
        <v>4877</v>
      </c>
      <c r="B6038" s="214">
        <v>138923</v>
      </c>
      <c r="C6038" s="133" t="s">
        <v>4891</v>
      </c>
      <c r="D6038" s="133" t="s">
        <v>5904</v>
      </c>
      <c r="E6038" s="133" t="s">
        <v>5907</v>
      </c>
      <c r="F6038" s="133" t="s">
        <v>5917</v>
      </c>
      <c r="G6038" s="133">
        <v>107</v>
      </c>
      <c r="H6038" s="133">
        <v>114</v>
      </c>
      <c r="I6038" s="20"/>
      <c r="J6038" s="20"/>
      <c r="K6038" s="20"/>
      <c r="L6038" s="20"/>
      <c r="M6038" s="20"/>
      <c r="N6038" s="20"/>
    </row>
    <row r="6039" spans="1:14" x14ac:dyDescent="0.35">
      <c r="A6039" s="214" t="s">
        <v>4877</v>
      </c>
      <c r="B6039" s="214">
        <v>139184</v>
      </c>
      <c r="C6039" s="133" t="s">
        <v>4892</v>
      </c>
      <c r="D6039" s="133" t="s">
        <v>5904</v>
      </c>
      <c r="E6039" s="133" t="s">
        <v>5907</v>
      </c>
      <c r="F6039" s="133" t="s">
        <v>5917</v>
      </c>
      <c r="G6039" s="133">
        <v>103</v>
      </c>
      <c r="H6039" s="133">
        <v>81</v>
      </c>
      <c r="I6039" s="20"/>
      <c r="J6039" s="20"/>
      <c r="K6039" s="20"/>
      <c r="L6039" s="20"/>
      <c r="M6039" s="20"/>
      <c r="N6039" s="20"/>
    </row>
    <row r="6040" spans="1:14" x14ac:dyDescent="0.35">
      <c r="A6040" s="214" t="s">
        <v>4877</v>
      </c>
      <c r="B6040" s="214">
        <v>139538</v>
      </c>
      <c r="C6040" s="133" t="s">
        <v>4893</v>
      </c>
      <c r="D6040" s="133" t="s">
        <v>5905</v>
      </c>
      <c r="E6040" s="133" t="s">
        <v>5907</v>
      </c>
      <c r="F6040" s="133" t="s">
        <v>5917</v>
      </c>
      <c r="G6040" s="133">
        <v>0</v>
      </c>
      <c r="H6040" s="133">
        <v>126</v>
      </c>
      <c r="I6040" s="20"/>
      <c r="J6040" s="20"/>
      <c r="K6040" s="20"/>
      <c r="L6040" s="20"/>
      <c r="M6040" s="20"/>
      <c r="N6040" s="20"/>
    </row>
    <row r="6041" spans="1:14" x14ac:dyDescent="0.35">
      <c r="A6041" s="214" t="s">
        <v>4877</v>
      </c>
      <c r="B6041" s="214">
        <v>139839</v>
      </c>
      <c r="C6041" s="133" t="s">
        <v>4894</v>
      </c>
      <c r="D6041" s="133" t="s">
        <v>5904</v>
      </c>
      <c r="E6041" s="133" t="s">
        <v>5907</v>
      </c>
      <c r="F6041" s="133" t="s">
        <v>5917</v>
      </c>
      <c r="G6041" s="133">
        <v>102</v>
      </c>
      <c r="H6041" s="133">
        <v>130</v>
      </c>
      <c r="I6041" s="20"/>
      <c r="J6041" s="20"/>
      <c r="K6041" s="20"/>
      <c r="L6041" s="20"/>
      <c r="M6041" s="20"/>
      <c r="N6041" s="20"/>
    </row>
    <row r="6042" spans="1:14" x14ac:dyDescent="0.35">
      <c r="A6042" s="214" t="s">
        <v>4877</v>
      </c>
      <c r="B6042" s="214">
        <v>139852</v>
      </c>
      <c r="C6042" s="133" t="s">
        <v>4895</v>
      </c>
      <c r="D6042" s="133" t="s">
        <v>5904</v>
      </c>
      <c r="E6042" s="133" t="s">
        <v>5907</v>
      </c>
      <c r="F6042" s="133" t="s">
        <v>5917</v>
      </c>
      <c r="G6042" s="133">
        <v>57</v>
      </c>
      <c r="H6042" s="133">
        <v>75</v>
      </c>
      <c r="I6042" s="20"/>
      <c r="J6042" s="20"/>
      <c r="K6042" s="20"/>
      <c r="L6042" s="20"/>
      <c r="M6042" s="20"/>
      <c r="N6042" s="20"/>
    </row>
    <row r="6043" spans="1:14" x14ac:dyDescent="0.35">
      <c r="A6043" s="214" t="s">
        <v>4877</v>
      </c>
      <c r="B6043" s="214">
        <v>141153</v>
      </c>
      <c r="C6043" s="133" t="s">
        <v>4897</v>
      </c>
      <c r="D6043" s="133" t="s">
        <v>5904</v>
      </c>
      <c r="E6043" s="133" t="s">
        <v>5912</v>
      </c>
      <c r="F6043" s="133" t="s">
        <v>5920</v>
      </c>
      <c r="G6043" s="133">
        <v>0</v>
      </c>
      <c r="H6043" s="133">
        <v>0</v>
      </c>
      <c r="I6043" s="20"/>
      <c r="J6043" s="20"/>
      <c r="K6043" s="20"/>
      <c r="L6043" s="20"/>
      <c r="M6043" s="20"/>
      <c r="N6043" s="20"/>
    </row>
    <row r="6044" spans="1:14" x14ac:dyDescent="0.35">
      <c r="A6044" s="214" t="s">
        <v>4877</v>
      </c>
      <c r="B6044" s="214">
        <v>141986</v>
      </c>
      <c r="C6044" s="133" t="s">
        <v>4898</v>
      </c>
      <c r="D6044" s="133" t="s">
        <v>5904</v>
      </c>
      <c r="E6044" s="133" t="s">
        <v>5907</v>
      </c>
      <c r="F6044" s="133" t="s">
        <v>5908</v>
      </c>
      <c r="G6044" s="133">
        <v>73</v>
      </c>
      <c r="H6044" s="133">
        <v>82</v>
      </c>
      <c r="I6044" s="20"/>
      <c r="J6044" s="20"/>
      <c r="K6044" s="20"/>
      <c r="L6044" s="20"/>
      <c r="M6044" s="20"/>
      <c r="N6044" s="20"/>
    </row>
    <row r="6045" spans="1:14" x14ac:dyDescent="0.35">
      <c r="A6045" s="214" t="s">
        <v>4877</v>
      </c>
      <c r="B6045" s="214">
        <v>142882</v>
      </c>
      <c r="C6045" s="133" t="s">
        <v>4899</v>
      </c>
      <c r="D6045" s="133" t="s">
        <v>5904</v>
      </c>
      <c r="E6045" s="133" t="s">
        <v>5906</v>
      </c>
      <c r="F6045" s="133" t="s">
        <v>5909</v>
      </c>
      <c r="G6045" s="133">
        <v>0</v>
      </c>
      <c r="H6045" s="133">
        <v>0</v>
      </c>
      <c r="I6045" s="20"/>
      <c r="J6045" s="20"/>
      <c r="K6045" s="20"/>
      <c r="L6045" s="20"/>
      <c r="M6045" s="20"/>
      <c r="N6045" s="20"/>
    </row>
    <row r="6046" spans="1:14" x14ac:dyDescent="0.35">
      <c r="A6046" s="214" t="s">
        <v>4877</v>
      </c>
      <c r="B6046" s="214">
        <v>143532</v>
      </c>
      <c r="C6046" s="133" t="s">
        <v>4900</v>
      </c>
      <c r="D6046" s="133" t="s">
        <v>5904</v>
      </c>
      <c r="E6046" s="133" t="s">
        <v>5902</v>
      </c>
      <c r="F6046" s="133" t="s">
        <v>5914</v>
      </c>
      <c r="G6046" s="133">
        <v>0</v>
      </c>
      <c r="H6046" s="133">
        <v>0</v>
      </c>
      <c r="I6046" s="20"/>
      <c r="J6046" s="20"/>
      <c r="K6046" s="20"/>
      <c r="L6046" s="20"/>
      <c r="M6046" s="20"/>
      <c r="N6046" s="20"/>
    </row>
    <row r="6047" spans="1:14" x14ac:dyDescent="0.35">
      <c r="A6047" s="214" t="s">
        <v>4877</v>
      </c>
      <c r="B6047" s="214">
        <v>144937</v>
      </c>
      <c r="C6047" s="133" t="s">
        <v>4901</v>
      </c>
      <c r="D6047" s="133" t="s">
        <v>5904</v>
      </c>
      <c r="E6047" s="133" t="s">
        <v>5907</v>
      </c>
      <c r="F6047" s="133" t="s">
        <v>5917</v>
      </c>
      <c r="G6047" s="133">
        <v>45</v>
      </c>
      <c r="H6047" s="133">
        <v>41</v>
      </c>
      <c r="I6047" s="20"/>
      <c r="J6047" s="20"/>
      <c r="K6047" s="20"/>
      <c r="L6047" s="20"/>
      <c r="M6047" s="20"/>
      <c r="N6047" s="20"/>
    </row>
    <row r="6048" spans="1:14" x14ac:dyDescent="0.35">
      <c r="A6048" s="214" t="s">
        <v>4877</v>
      </c>
      <c r="B6048" s="214">
        <v>144990</v>
      </c>
      <c r="C6048" s="133" t="s">
        <v>4902</v>
      </c>
      <c r="D6048" s="133" t="s">
        <v>5904</v>
      </c>
      <c r="E6048" s="133" t="s">
        <v>5907</v>
      </c>
      <c r="F6048" s="133" t="s">
        <v>5908</v>
      </c>
      <c r="G6048" s="133">
        <v>51</v>
      </c>
      <c r="H6048" s="133">
        <v>54</v>
      </c>
      <c r="I6048" s="20"/>
      <c r="J6048" s="20"/>
      <c r="K6048" s="20"/>
      <c r="L6048" s="20"/>
      <c r="M6048" s="20"/>
      <c r="N6048" s="20"/>
    </row>
    <row r="6049" spans="1:14" x14ac:dyDescent="0.35">
      <c r="A6049" s="214" t="s">
        <v>4877</v>
      </c>
      <c r="B6049" s="214">
        <v>145477</v>
      </c>
      <c r="C6049" s="133" t="s">
        <v>4903</v>
      </c>
      <c r="D6049" s="133" t="s">
        <v>5904</v>
      </c>
      <c r="E6049" s="133" t="s">
        <v>5907</v>
      </c>
      <c r="F6049" s="133" t="s">
        <v>5908</v>
      </c>
      <c r="G6049" s="133">
        <v>51</v>
      </c>
      <c r="H6049" s="133">
        <v>58</v>
      </c>
      <c r="I6049" s="20"/>
      <c r="J6049" s="20"/>
      <c r="K6049" s="20"/>
      <c r="L6049" s="20"/>
      <c r="M6049" s="20"/>
      <c r="N6049" s="20"/>
    </row>
    <row r="6050" spans="1:14" x14ac:dyDescent="0.35">
      <c r="A6050" s="214" t="s">
        <v>4877</v>
      </c>
      <c r="B6050" s="214">
        <v>146640</v>
      </c>
      <c r="C6050" s="133" t="s">
        <v>6313</v>
      </c>
      <c r="D6050" s="133" t="s">
        <v>5904</v>
      </c>
      <c r="E6050" s="133" t="s">
        <v>5912</v>
      </c>
      <c r="F6050" s="133" t="s">
        <v>5927</v>
      </c>
      <c r="G6050" s="133">
        <v>2</v>
      </c>
      <c r="H6050" s="133">
        <v>11</v>
      </c>
      <c r="I6050" s="20"/>
      <c r="J6050" s="20"/>
      <c r="K6050" s="20"/>
      <c r="L6050" s="20"/>
      <c r="M6050" s="20"/>
      <c r="N6050" s="20"/>
    </row>
    <row r="6051" spans="1:14" x14ac:dyDescent="0.35">
      <c r="A6051" s="214" t="s">
        <v>4877</v>
      </c>
      <c r="B6051" s="214">
        <v>147142</v>
      </c>
      <c r="C6051" s="133" t="s">
        <v>6774</v>
      </c>
      <c r="D6051" s="133" t="s">
        <v>5904</v>
      </c>
      <c r="E6051" s="133" t="s">
        <v>5907</v>
      </c>
      <c r="F6051" s="133" t="s">
        <v>5917</v>
      </c>
      <c r="G6051" s="133">
        <v>117</v>
      </c>
      <c r="H6051" s="133">
        <v>151</v>
      </c>
      <c r="I6051" s="20"/>
      <c r="J6051" s="20"/>
      <c r="K6051" s="20"/>
      <c r="L6051" s="20"/>
      <c r="M6051" s="20"/>
      <c r="N6051" s="20"/>
    </row>
    <row r="6052" spans="1:14" x14ac:dyDescent="0.35">
      <c r="A6052" s="214" t="s">
        <v>4877</v>
      </c>
      <c r="B6052" s="214">
        <v>147532</v>
      </c>
      <c r="C6052" s="133" t="s">
        <v>4896</v>
      </c>
      <c r="D6052" s="133" t="s">
        <v>5904</v>
      </c>
      <c r="E6052" s="133" t="s">
        <v>5907</v>
      </c>
      <c r="F6052" s="133" t="s">
        <v>5917</v>
      </c>
      <c r="G6052" s="133">
        <v>59</v>
      </c>
      <c r="H6052" s="133">
        <v>86</v>
      </c>
      <c r="I6052" s="20"/>
      <c r="J6052" s="20"/>
      <c r="K6052" s="20"/>
      <c r="L6052" s="20"/>
      <c r="M6052" s="20"/>
      <c r="N6052" s="20"/>
    </row>
    <row r="6053" spans="1:14" x14ac:dyDescent="0.35">
      <c r="A6053" s="214" t="s">
        <v>4877</v>
      </c>
      <c r="B6053" s="214">
        <v>147648</v>
      </c>
      <c r="C6053" s="133" t="s">
        <v>7329</v>
      </c>
      <c r="D6053" s="133" t="s">
        <v>5904</v>
      </c>
      <c r="E6053" s="133" t="s">
        <v>5902</v>
      </c>
      <c r="F6053" s="133" t="s">
        <v>5903</v>
      </c>
      <c r="G6053" s="133">
        <v>0</v>
      </c>
      <c r="H6053" s="133">
        <v>0</v>
      </c>
      <c r="I6053" s="20"/>
      <c r="J6053" s="20"/>
      <c r="K6053" s="20"/>
      <c r="L6053" s="20"/>
      <c r="M6053" s="20"/>
      <c r="N6053" s="20"/>
    </row>
    <row r="6054" spans="1:14" x14ac:dyDescent="0.35">
      <c r="A6054" s="214" t="s">
        <v>4877</v>
      </c>
      <c r="B6054" s="214">
        <v>147841</v>
      </c>
      <c r="C6054" s="133" t="s">
        <v>7330</v>
      </c>
      <c r="D6054" s="133" t="s">
        <v>5904</v>
      </c>
      <c r="E6054" s="133" t="s">
        <v>5912</v>
      </c>
      <c r="F6054" s="133" t="s">
        <v>5925</v>
      </c>
      <c r="G6054" s="133">
        <v>2</v>
      </c>
      <c r="H6054" s="133">
        <v>6</v>
      </c>
      <c r="I6054" s="20"/>
      <c r="J6054" s="20"/>
      <c r="K6054" s="20"/>
      <c r="L6054" s="20"/>
      <c r="M6054" s="20"/>
      <c r="N6054" s="20"/>
    </row>
    <row r="6055" spans="1:14" x14ac:dyDescent="0.35">
      <c r="A6055" s="214" t="s">
        <v>4877</v>
      </c>
      <c r="B6055" s="214">
        <v>148127</v>
      </c>
      <c r="C6055" s="133" t="s">
        <v>4883</v>
      </c>
      <c r="D6055" s="133" t="s">
        <v>5904</v>
      </c>
      <c r="E6055" s="133" t="s">
        <v>5906</v>
      </c>
      <c r="F6055" s="133" t="s">
        <v>5921</v>
      </c>
      <c r="G6055" s="133">
        <v>0</v>
      </c>
      <c r="H6055" s="133">
        <v>0</v>
      </c>
      <c r="I6055" s="20"/>
      <c r="J6055" s="20"/>
      <c r="K6055" s="20"/>
      <c r="L6055" s="20"/>
      <c r="M6055" s="20"/>
      <c r="N6055" s="20"/>
    </row>
    <row r="6056" spans="1:14" x14ac:dyDescent="0.35">
      <c r="A6056" s="214" t="s">
        <v>4904</v>
      </c>
      <c r="B6056" s="214">
        <v>100528</v>
      </c>
      <c r="C6056" s="133" t="s">
        <v>4905</v>
      </c>
      <c r="D6056" s="133" t="s">
        <v>5905</v>
      </c>
      <c r="E6056" s="133" t="s">
        <v>5902</v>
      </c>
      <c r="F6056" s="133" t="s">
        <v>5903</v>
      </c>
      <c r="G6056" s="133">
        <v>0</v>
      </c>
      <c r="H6056" s="133">
        <v>0</v>
      </c>
      <c r="I6056" s="20"/>
      <c r="J6056" s="20"/>
      <c r="K6056" s="20"/>
      <c r="L6056" s="20"/>
      <c r="M6056" s="20"/>
      <c r="N6056" s="20"/>
    </row>
    <row r="6057" spans="1:14" x14ac:dyDescent="0.35">
      <c r="A6057" s="214" t="s">
        <v>4904</v>
      </c>
      <c r="B6057" s="214">
        <v>124916</v>
      </c>
      <c r="C6057" s="133" t="s">
        <v>4906</v>
      </c>
      <c r="D6057" s="133" t="s">
        <v>5904</v>
      </c>
      <c r="E6057" s="133" t="s">
        <v>5906</v>
      </c>
      <c r="F6057" s="133" t="s">
        <v>5906</v>
      </c>
      <c r="G6057" s="133">
        <v>0</v>
      </c>
      <c r="H6057" s="133">
        <v>0</v>
      </c>
      <c r="I6057" s="20"/>
      <c r="J6057" s="20"/>
      <c r="K6057" s="20"/>
      <c r="L6057" s="20"/>
      <c r="M6057" s="20"/>
      <c r="N6057" s="20"/>
    </row>
    <row r="6058" spans="1:14" x14ac:dyDescent="0.35">
      <c r="A6058" s="214" t="s">
        <v>4904</v>
      </c>
      <c r="B6058" s="214">
        <v>124923</v>
      </c>
      <c r="C6058" s="133" t="s">
        <v>4907</v>
      </c>
      <c r="D6058" s="133" t="s">
        <v>5904</v>
      </c>
      <c r="E6058" s="133" t="s">
        <v>5906</v>
      </c>
      <c r="F6058" s="133" t="s">
        <v>5906</v>
      </c>
      <c r="G6058" s="133">
        <v>0</v>
      </c>
      <c r="H6058" s="133">
        <v>0</v>
      </c>
      <c r="I6058" s="20"/>
      <c r="J6058" s="20"/>
      <c r="K6058" s="20"/>
      <c r="L6058" s="20"/>
      <c r="M6058" s="20"/>
      <c r="N6058" s="20"/>
    </row>
    <row r="6059" spans="1:14" x14ac:dyDescent="0.35">
      <c r="A6059" s="214" t="s">
        <v>4904</v>
      </c>
      <c r="B6059" s="214">
        <v>125259</v>
      </c>
      <c r="C6059" s="133" t="s">
        <v>4909</v>
      </c>
      <c r="D6059" s="133" t="s">
        <v>5904</v>
      </c>
      <c r="E6059" s="133" t="s">
        <v>5907</v>
      </c>
      <c r="F6059" s="133" t="s">
        <v>5910</v>
      </c>
      <c r="G6059" s="133">
        <v>80</v>
      </c>
      <c r="H6059" s="133">
        <v>72</v>
      </c>
      <c r="I6059" s="20"/>
      <c r="J6059" s="20"/>
      <c r="K6059" s="20"/>
      <c r="L6059" s="20"/>
      <c r="M6059" s="20"/>
      <c r="N6059" s="20"/>
    </row>
    <row r="6060" spans="1:14" x14ac:dyDescent="0.35">
      <c r="A6060" s="214" t="s">
        <v>4904</v>
      </c>
      <c r="B6060" s="214">
        <v>125271</v>
      </c>
      <c r="C6060" s="133" t="s">
        <v>4910</v>
      </c>
      <c r="D6060" s="133" t="s">
        <v>5904</v>
      </c>
      <c r="E6060" s="133" t="s">
        <v>5907</v>
      </c>
      <c r="F6060" s="133" t="s">
        <v>5910</v>
      </c>
      <c r="G6060" s="133">
        <v>96</v>
      </c>
      <c r="H6060" s="133">
        <v>116</v>
      </c>
      <c r="I6060" s="20"/>
      <c r="J6060" s="20"/>
      <c r="K6060" s="20"/>
      <c r="L6060" s="20"/>
      <c r="M6060" s="20"/>
      <c r="N6060" s="20"/>
    </row>
    <row r="6061" spans="1:14" x14ac:dyDescent="0.35">
      <c r="A6061" s="214" t="s">
        <v>4904</v>
      </c>
      <c r="B6061" s="214">
        <v>125273</v>
      </c>
      <c r="C6061" s="133" t="s">
        <v>176</v>
      </c>
      <c r="D6061" s="133" t="s">
        <v>5904</v>
      </c>
      <c r="E6061" s="133" t="s">
        <v>5907</v>
      </c>
      <c r="F6061" s="133" t="s">
        <v>5910</v>
      </c>
      <c r="G6061" s="133">
        <v>133</v>
      </c>
      <c r="H6061" s="133">
        <v>168</v>
      </c>
      <c r="I6061" s="20"/>
      <c r="J6061" s="20"/>
      <c r="K6061" s="20"/>
      <c r="L6061" s="20"/>
      <c r="M6061" s="20"/>
      <c r="N6061" s="20"/>
    </row>
    <row r="6062" spans="1:14" x14ac:dyDescent="0.35">
      <c r="A6062" s="214" t="s">
        <v>4904</v>
      </c>
      <c r="B6062" s="214">
        <v>125275</v>
      </c>
      <c r="C6062" s="133" t="s">
        <v>4911</v>
      </c>
      <c r="D6062" s="133" t="s">
        <v>5904</v>
      </c>
      <c r="E6062" s="133" t="s">
        <v>5907</v>
      </c>
      <c r="F6062" s="133" t="s">
        <v>5911</v>
      </c>
      <c r="G6062" s="133">
        <v>99</v>
      </c>
      <c r="H6062" s="133">
        <v>121</v>
      </c>
      <c r="I6062" s="20"/>
      <c r="J6062" s="20"/>
      <c r="K6062" s="20"/>
      <c r="L6062" s="20"/>
      <c r="M6062" s="20"/>
      <c r="N6062" s="20"/>
    </row>
    <row r="6063" spans="1:14" x14ac:dyDescent="0.35">
      <c r="A6063" s="214" t="s">
        <v>4904</v>
      </c>
      <c r="B6063" s="214">
        <v>125278</v>
      </c>
      <c r="C6063" s="133" t="s">
        <v>4646</v>
      </c>
      <c r="D6063" s="133" t="s">
        <v>5904</v>
      </c>
      <c r="E6063" s="133" t="s">
        <v>5907</v>
      </c>
      <c r="F6063" s="133" t="s">
        <v>5911</v>
      </c>
      <c r="G6063" s="133">
        <v>165</v>
      </c>
      <c r="H6063" s="133">
        <v>164</v>
      </c>
      <c r="I6063" s="20"/>
      <c r="J6063" s="20"/>
      <c r="K6063" s="20"/>
      <c r="L6063" s="20"/>
      <c r="M6063" s="20"/>
      <c r="N6063" s="20"/>
    </row>
    <row r="6064" spans="1:14" x14ac:dyDescent="0.35">
      <c r="A6064" s="214" t="s">
        <v>4904</v>
      </c>
      <c r="B6064" s="214">
        <v>125279</v>
      </c>
      <c r="C6064" s="133" t="s">
        <v>4913</v>
      </c>
      <c r="D6064" s="133" t="s">
        <v>5904</v>
      </c>
      <c r="E6064" s="133" t="s">
        <v>5907</v>
      </c>
      <c r="F6064" s="133" t="s">
        <v>5911</v>
      </c>
      <c r="G6064" s="133">
        <v>76</v>
      </c>
      <c r="H6064" s="133">
        <v>68</v>
      </c>
      <c r="I6064" s="20"/>
      <c r="J6064" s="20"/>
      <c r="K6064" s="20"/>
      <c r="L6064" s="20"/>
      <c r="M6064" s="20"/>
      <c r="N6064" s="20"/>
    </row>
    <row r="6065" spans="1:14" x14ac:dyDescent="0.35">
      <c r="A6065" s="214" t="s">
        <v>4904</v>
      </c>
      <c r="B6065" s="214">
        <v>125281</v>
      </c>
      <c r="C6065" s="133" t="s">
        <v>4914</v>
      </c>
      <c r="D6065" s="133" t="s">
        <v>5904</v>
      </c>
      <c r="E6065" s="133" t="s">
        <v>5907</v>
      </c>
      <c r="F6065" s="133" t="s">
        <v>5911</v>
      </c>
      <c r="G6065" s="133">
        <v>49</v>
      </c>
      <c r="H6065" s="133">
        <v>49</v>
      </c>
      <c r="I6065" s="20"/>
      <c r="J6065" s="20"/>
      <c r="K6065" s="20"/>
      <c r="L6065" s="20"/>
      <c r="M6065" s="20"/>
      <c r="N6065" s="20"/>
    </row>
    <row r="6066" spans="1:14" x14ac:dyDescent="0.35">
      <c r="A6066" s="214" t="s">
        <v>4904</v>
      </c>
      <c r="B6066" s="214">
        <v>125311</v>
      </c>
      <c r="C6066" s="133" t="s">
        <v>4915</v>
      </c>
      <c r="D6066" s="133" t="s">
        <v>5904</v>
      </c>
      <c r="E6066" s="133" t="s">
        <v>5907</v>
      </c>
      <c r="F6066" s="133" t="s">
        <v>5911</v>
      </c>
      <c r="G6066" s="133">
        <v>87</v>
      </c>
      <c r="H6066" s="133">
        <v>123</v>
      </c>
      <c r="I6066" s="20"/>
      <c r="J6066" s="20"/>
      <c r="K6066" s="20"/>
      <c r="L6066" s="20"/>
      <c r="M6066" s="20"/>
      <c r="N6066" s="20"/>
    </row>
    <row r="6067" spans="1:14" x14ac:dyDescent="0.35">
      <c r="A6067" s="214" t="s">
        <v>4904</v>
      </c>
      <c r="B6067" s="214">
        <v>125314</v>
      </c>
      <c r="C6067" s="133" t="s">
        <v>4916</v>
      </c>
      <c r="D6067" s="133" t="s">
        <v>5904</v>
      </c>
      <c r="E6067" s="133" t="s">
        <v>5907</v>
      </c>
      <c r="F6067" s="133" t="s">
        <v>5924</v>
      </c>
      <c r="G6067" s="133">
        <v>144</v>
      </c>
      <c r="H6067" s="133">
        <v>171</v>
      </c>
      <c r="I6067" s="20"/>
      <c r="J6067" s="20"/>
      <c r="K6067" s="20"/>
      <c r="L6067" s="20"/>
      <c r="M6067" s="20"/>
      <c r="N6067" s="20"/>
    </row>
    <row r="6068" spans="1:14" x14ac:dyDescent="0.35">
      <c r="A6068" s="214" t="s">
        <v>4904</v>
      </c>
      <c r="B6068" s="214">
        <v>125315</v>
      </c>
      <c r="C6068" s="133" t="s">
        <v>4917</v>
      </c>
      <c r="D6068" s="133" t="s">
        <v>5904</v>
      </c>
      <c r="E6068" s="133" t="s">
        <v>5907</v>
      </c>
      <c r="F6068" s="133" t="s">
        <v>5911</v>
      </c>
      <c r="G6068" s="133">
        <v>115</v>
      </c>
      <c r="H6068" s="133">
        <v>125</v>
      </c>
      <c r="I6068" s="20"/>
      <c r="J6068" s="20"/>
      <c r="K6068" s="20"/>
      <c r="L6068" s="20"/>
      <c r="M6068" s="20"/>
      <c r="N6068" s="20"/>
    </row>
    <row r="6069" spans="1:14" x14ac:dyDescent="0.35">
      <c r="A6069" s="214" t="s">
        <v>4904</v>
      </c>
      <c r="B6069" s="214">
        <v>125317</v>
      </c>
      <c r="C6069" s="133" t="s">
        <v>4918</v>
      </c>
      <c r="D6069" s="133" t="s">
        <v>5904</v>
      </c>
      <c r="E6069" s="133" t="s">
        <v>5902</v>
      </c>
      <c r="F6069" s="133" t="s">
        <v>5903</v>
      </c>
      <c r="G6069" s="133">
        <v>0</v>
      </c>
      <c r="H6069" s="133">
        <v>0</v>
      </c>
      <c r="I6069" s="20"/>
      <c r="J6069" s="20"/>
      <c r="K6069" s="20"/>
      <c r="L6069" s="20"/>
      <c r="M6069" s="20"/>
      <c r="N6069" s="20"/>
    </row>
    <row r="6070" spans="1:14" x14ac:dyDescent="0.35">
      <c r="A6070" s="214" t="s">
        <v>4904</v>
      </c>
      <c r="B6070" s="214">
        <v>125318</v>
      </c>
      <c r="C6070" s="133" t="s">
        <v>6778</v>
      </c>
      <c r="D6070" s="133" t="s">
        <v>5904</v>
      </c>
      <c r="E6070" s="133" t="s">
        <v>5902</v>
      </c>
      <c r="F6070" s="133" t="s">
        <v>5903</v>
      </c>
      <c r="G6070" s="133">
        <v>0</v>
      </c>
      <c r="H6070" s="133">
        <v>0</v>
      </c>
      <c r="I6070" s="20"/>
      <c r="J6070" s="20"/>
      <c r="K6070" s="20"/>
      <c r="L6070" s="20"/>
      <c r="M6070" s="20"/>
      <c r="N6070" s="20"/>
    </row>
    <row r="6071" spans="1:14" x14ac:dyDescent="0.35">
      <c r="A6071" s="214" t="s">
        <v>4904</v>
      </c>
      <c r="B6071" s="214">
        <v>125320</v>
      </c>
      <c r="C6071" s="133" t="s">
        <v>2384</v>
      </c>
      <c r="D6071" s="133" t="s">
        <v>5901</v>
      </c>
      <c r="E6071" s="133" t="s">
        <v>5902</v>
      </c>
      <c r="F6071" s="133" t="s">
        <v>5903</v>
      </c>
      <c r="G6071" s="133">
        <v>0</v>
      </c>
      <c r="H6071" s="133">
        <v>0</v>
      </c>
      <c r="I6071" s="20"/>
      <c r="J6071" s="20"/>
      <c r="K6071" s="20"/>
      <c r="L6071" s="20"/>
      <c r="M6071" s="20"/>
      <c r="N6071" s="20"/>
    </row>
    <row r="6072" spans="1:14" x14ac:dyDescent="0.35">
      <c r="A6072" s="214" t="s">
        <v>4904</v>
      </c>
      <c r="B6072" s="214">
        <v>125321</v>
      </c>
      <c r="C6072" s="133" t="s">
        <v>4919</v>
      </c>
      <c r="D6072" s="133" t="s">
        <v>5904</v>
      </c>
      <c r="E6072" s="133" t="s">
        <v>5902</v>
      </c>
      <c r="F6072" s="133" t="s">
        <v>5903</v>
      </c>
      <c r="G6072" s="133">
        <v>0</v>
      </c>
      <c r="H6072" s="133">
        <v>0</v>
      </c>
      <c r="I6072" s="20"/>
      <c r="J6072" s="20"/>
      <c r="K6072" s="20"/>
      <c r="L6072" s="20"/>
      <c r="M6072" s="20"/>
      <c r="N6072" s="20"/>
    </row>
    <row r="6073" spans="1:14" x14ac:dyDescent="0.35">
      <c r="A6073" s="214" t="s">
        <v>4904</v>
      </c>
      <c r="B6073" s="214">
        <v>125322</v>
      </c>
      <c r="C6073" s="133" t="s">
        <v>4920</v>
      </c>
      <c r="D6073" s="133" t="s">
        <v>5901</v>
      </c>
      <c r="E6073" s="133" t="s">
        <v>5902</v>
      </c>
      <c r="F6073" s="133" t="s">
        <v>5903</v>
      </c>
      <c r="G6073" s="133">
        <v>0</v>
      </c>
      <c r="H6073" s="133">
        <v>0</v>
      </c>
      <c r="I6073" s="20"/>
      <c r="J6073" s="20"/>
      <c r="K6073" s="20"/>
      <c r="L6073" s="20"/>
      <c r="M6073" s="20"/>
      <c r="N6073" s="20"/>
    </row>
    <row r="6074" spans="1:14" x14ac:dyDescent="0.35">
      <c r="A6074" s="214" t="s">
        <v>4904</v>
      </c>
      <c r="B6074" s="214">
        <v>125323</v>
      </c>
      <c r="C6074" s="133" t="s">
        <v>4921</v>
      </c>
      <c r="D6074" s="133" t="s">
        <v>5904</v>
      </c>
      <c r="E6074" s="133" t="s">
        <v>5902</v>
      </c>
      <c r="F6074" s="133" t="s">
        <v>5903</v>
      </c>
      <c r="G6074" s="133">
        <v>0</v>
      </c>
      <c r="H6074" s="133">
        <v>0</v>
      </c>
      <c r="I6074" s="20"/>
      <c r="J6074" s="20"/>
      <c r="K6074" s="20"/>
      <c r="L6074" s="20"/>
      <c r="M6074" s="20"/>
      <c r="N6074" s="20"/>
    </row>
    <row r="6075" spans="1:14" x14ac:dyDescent="0.35">
      <c r="A6075" s="214" t="s">
        <v>4904</v>
      </c>
      <c r="B6075" s="214">
        <v>125326</v>
      </c>
      <c r="C6075" s="133" t="s">
        <v>433</v>
      </c>
      <c r="D6075" s="133" t="s">
        <v>5905</v>
      </c>
      <c r="E6075" s="133" t="s">
        <v>5902</v>
      </c>
      <c r="F6075" s="133" t="s">
        <v>5903</v>
      </c>
      <c r="G6075" s="133">
        <v>0</v>
      </c>
      <c r="H6075" s="133">
        <v>0</v>
      </c>
      <c r="I6075" s="20"/>
      <c r="J6075" s="20"/>
      <c r="K6075" s="20"/>
      <c r="L6075" s="20"/>
      <c r="M6075" s="20"/>
      <c r="N6075" s="20"/>
    </row>
    <row r="6076" spans="1:14" x14ac:dyDescent="0.35">
      <c r="A6076" s="214" t="s">
        <v>4904</v>
      </c>
      <c r="B6076" s="214">
        <v>125328</v>
      </c>
      <c r="C6076" s="133" t="s">
        <v>4922</v>
      </c>
      <c r="D6076" s="133" t="s">
        <v>5904</v>
      </c>
      <c r="E6076" s="133" t="s">
        <v>5902</v>
      </c>
      <c r="F6076" s="133" t="s">
        <v>5903</v>
      </c>
      <c r="G6076" s="133">
        <v>0</v>
      </c>
      <c r="H6076" s="133">
        <v>0</v>
      </c>
      <c r="I6076" s="20"/>
      <c r="J6076" s="20"/>
      <c r="K6076" s="20"/>
      <c r="L6076" s="20"/>
      <c r="M6076" s="20"/>
      <c r="N6076" s="20"/>
    </row>
    <row r="6077" spans="1:14" x14ac:dyDescent="0.35">
      <c r="A6077" s="214" t="s">
        <v>4904</v>
      </c>
      <c r="B6077" s="214">
        <v>125329</v>
      </c>
      <c r="C6077" s="133" t="s">
        <v>4923</v>
      </c>
      <c r="D6077" s="133" t="s">
        <v>5905</v>
      </c>
      <c r="E6077" s="133" t="s">
        <v>5902</v>
      </c>
      <c r="F6077" s="133" t="s">
        <v>5903</v>
      </c>
      <c r="G6077" s="133">
        <v>0</v>
      </c>
      <c r="H6077" s="133">
        <v>0</v>
      </c>
      <c r="I6077" s="20"/>
      <c r="J6077" s="20"/>
      <c r="K6077" s="20"/>
      <c r="L6077" s="20"/>
      <c r="M6077" s="20"/>
      <c r="N6077" s="20"/>
    </row>
    <row r="6078" spans="1:14" x14ac:dyDescent="0.35">
      <c r="A6078" s="214" t="s">
        <v>4904</v>
      </c>
      <c r="B6078" s="214">
        <v>125331</v>
      </c>
      <c r="C6078" s="133" t="s">
        <v>7331</v>
      </c>
      <c r="D6078" s="133" t="s">
        <v>5904</v>
      </c>
      <c r="E6078" s="133" t="s">
        <v>5902</v>
      </c>
      <c r="F6078" s="133" t="s">
        <v>5903</v>
      </c>
      <c r="G6078" s="133">
        <v>0</v>
      </c>
      <c r="H6078" s="133">
        <v>0</v>
      </c>
      <c r="I6078" s="20"/>
      <c r="J6078" s="20"/>
      <c r="K6078" s="20"/>
      <c r="L6078" s="20"/>
      <c r="M6078" s="20"/>
      <c r="N6078" s="20"/>
    </row>
    <row r="6079" spans="1:14" x14ac:dyDescent="0.35">
      <c r="A6079" s="214" t="s">
        <v>4904</v>
      </c>
      <c r="B6079" s="214">
        <v>125332</v>
      </c>
      <c r="C6079" s="133" t="s">
        <v>4924</v>
      </c>
      <c r="D6079" s="133" t="s">
        <v>5904</v>
      </c>
      <c r="E6079" s="133" t="s">
        <v>5902</v>
      </c>
      <c r="F6079" s="133" t="s">
        <v>5903</v>
      </c>
      <c r="G6079" s="133">
        <v>0</v>
      </c>
      <c r="H6079" s="133">
        <v>0</v>
      </c>
      <c r="I6079" s="20"/>
      <c r="J6079" s="20"/>
      <c r="K6079" s="20"/>
      <c r="L6079" s="20"/>
      <c r="M6079" s="20"/>
      <c r="N6079" s="20"/>
    </row>
    <row r="6080" spans="1:14" x14ac:dyDescent="0.35">
      <c r="A6080" s="214" t="s">
        <v>4904</v>
      </c>
      <c r="B6080" s="214">
        <v>125333</v>
      </c>
      <c r="C6080" s="133" t="s">
        <v>4925</v>
      </c>
      <c r="D6080" s="133" t="s">
        <v>5901</v>
      </c>
      <c r="E6080" s="133" t="s">
        <v>5902</v>
      </c>
      <c r="F6080" s="133" t="s">
        <v>5903</v>
      </c>
      <c r="G6080" s="133">
        <v>0</v>
      </c>
      <c r="H6080" s="133">
        <v>0</v>
      </c>
      <c r="I6080" s="20"/>
      <c r="J6080" s="20"/>
      <c r="K6080" s="20"/>
      <c r="L6080" s="20"/>
      <c r="M6080" s="20"/>
      <c r="N6080" s="20"/>
    </row>
    <row r="6081" spans="1:14" x14ac:dyDescent="0.35">
      <c r="A6081" s="214" t="s">
        <v>4904</v>
      </c>
      <c r="B6081" s="214">
        <v>125334</v>
      </c>
      <c r="C6081" s="133" t="s">
        <v>4926</v>
      </c>
      <c r="D6081" s="133" t="s">
        <v>5904</v>
      </c>
      <c r="E6081" s="133" t="s">
        <v>5902</v>
      </c>
      <c r="F6081" s="133" t="s">
        <v>5903</v>
      </c>
      <c r="G6081" s="133">
        <v>0</v>
      </c>
      <c r="H6081" s="133">
        <v>0</v>
      </c>
      <c r="I6081" s="20"/>
      <c r="J6081" s="20"/>
      <c r="K6081" s="20"/>
      <c r="L6081" s="20"/>
      <c r="M6081" s="20"/>
      <c r="N6081" s="20"/>
    </row>
    <row r="6082" spans="1:14" x14ac:dyDescent="0.35">
      <c r="A6082" s="214" t="s">
        <v>4904</v>
      </c>
      <c r="B6082" s="214">
        <v>125335</v>
      </c>
      <c r="C6082" s="133" t="s">
        <v>6776</v>
      </c>
      <c r="D6082" s="133" t="s">
        <v>5904</v>
      </c>
      <c r="E6082" s="133" t="s">
        <v>5902</v>
      </c>
      <c r="F6082" s="133" t="s">
        <v>5903</v>
      </c>
      <c r="G6082" s="133">
        <v>0</v>
      </c>
      <c r="H6082" s="133">
        <v>0</v>
      </c>
      <c r="I6082" s="20"/>
      <c r="J6082" s="20"/>
      <c r="K6082" s="20"/>
      <c r="L6082" s="20"/>
      <c r="M6082" s="20"/>
      <c r="N6082" s="20"/>
    </row>
    <row r="6083" spans="1:14" x14ac:dyDescent="0.35">
      <c r="A6083" s="214" t="s">
        <v>4904</v>
      </c>
      <c r="B6083" s="214">
        <v>125336</v>
      </c>
      <c r="C6083" s="133" t="s">
        <v>4927</v>
      </c>
      <c r="D6083" s="133" t="s">
        <v>5904</v>
      </c>
      <c r="E6083" s="133" t="s">
        <v>5902</v>
      </c>
      <c r="F6083" s="133" t="s">
        <v>5903</v>
      </c>
      <c r="G6083" s="133">
        <v>0</v>
      </c>
      <c r="H6083" s="133">
        <v>0</v>
      </c>
      <c r="I6083" s="20"/>
      <c r="J6083" s="20"/>
      <c r="K6083" s="20"/>
      <c r="L6083" s="20"/>
      <c r="M6083" s="20"/>
      <c r="N6083" s="20"/>
    </row>
    <row r="6084" spans="1:14" x14ac:dyDescent="0.35">
      <c r="A6084" s="214" t="s">
        <v>4904</v>
      </c>
      <c r="B6084" s="214">
        <v>125337</v>
      </c>
      <c r="C6084" s="133" t="s">
        <v>4928</v>
      </c>
      <c r="D6084" s="133" t="s">
        <v>5904</v>
      </c>
      <c r="E6084" s="133" t="s">
        <v>5902</v>
      </c>
      <c r="F6084" s="133" t="s">
        <v>5903</v>
      </c>
      <c r="G6084" s="133">
        <v>0</v>
      </c>
      <c r="H6084" s="133">
        <v>0</v>
      </c>
      <c r="I6084" s="20"/>
      <c r="J6084" s="20"/>
      <c r="K6084" s="20"/>
      <c r="L6084" s="20"/>
      <c r="M6084" s="20"/>
      <c r="N6084" s="20"/>
    </row>
    <row r="6085" spans="1:14" x14ac:dyDescent="0.35">
      <c r="A6085" s="214" t="s">
        <v>4904</v>
      </c>
      <c r="B6085" s="214">
        <v>125338</v>
      </c>
      <c r="C6085" s="133" t="s">
        <v>4929</v>
      </c>
      <c r="D6085" s="133" t="s">
        <v>5904</v>
      </c>
      <c r="E6085" s="133" t="s">
        <v>5902</v>
      </c>
      <c r="F6085" s="133" t="s">
        <v>5903</v>
      </c>
      <c r="G6085" s="133">
        <v>0</v>
      </c>
      <c r="H6085" s="133">
        <v>0</v>
      </c>
      <c r="I6085" s="20"/>
      <c r="J6085" s="20"/>
      <c r="K6085" s="20"/>
      <c r="L6085" s="20"/>
      <c r="M6085" s="20"/>
      <c r="N6085" s="20"/>
    </row>
    <row r="6086" spans="1:14" x14ac:dyDescent="0.35">
      <c r="A6086" s="214" t="s">
        <v>4904</v>
      </c>
      <c r="B6086" s="214">
        <v>125340</v>
      </c>
      <c r="C6086" s="133" t="s">
        <v>4930</v>
      </c>
      <c r="D6086" s="133" t="s">
        <v>5904</v>
      </c>
      <c r="E6086" s="133" t="s">
        <v>5902</v>
      </c>
      <c r="F6086" s="133" t="s">
        <v>5903</v>
      </c>
      <c r="G6086" s="133">
        <v>0</v>
      </c>
      <c r="H6086" s="133">
        <v>0</v>
      </c>
      <c r="I6086" s="20"/>
      <c r="J6086" s="20"/>
      <c r="K6086" s="20"/>
      <c r="L6086" s="20"/>
      <c r="M6086" s="20"/>
      <c r="N6086" s="20"/>
    </row>
    <row r="6087" spans="1:14" x14ac:dyDescent="0.35">
      <c r="A6087" s="214" t="s">
        <v>4904</v>
      </c>
      <c r="B6087" s="214">
        <v>125341</v>
      </c>
      <c r="C6087" s="133" t="s">
        <v>4931</v>
      </c>
      <c r="D6087" s="133" t="s">
        <v>5904</v>
      </c>
      <c r="E6087" s="133" t="s">
        <v>5902</v>
      </c>
      <c r="F6087" s="133" t="s">
        <v>5903</v>
      </c>
      <c r="G6087" s="133">
        <v>0</v>
      </c>
      <c r="H6087" s="133">
        <v>0</v>
      </c>
      <c r="I6087" s="20"/>
      <c r="J6087" s="20"/>
      <c r="K6087" s="20"/>
      <c r="L6087" s="20"/>
      <c r="M6087" s="20"/>
      <c r="N6087" s="20"/>
    </row>
    <row r="6088" spans="1:14" x14ac:dyDescent="0.35">
      <c r="A6088" s="214" t="s">
        <v>4904</v>
      </c>
      <c r="B6088" s="214">
        <v>125342</v>
      </c>
      <c r="C6088" s="133" t="s">
        <v>4932</v>
      </c>
      <c r="D6088" s="133" t="s">
        <v>5901</v>
      </c>
      <c r="E6088" s="133" t="s">
        <v>5902</v>
      </c>
      <c r="F6088" s="133" t="s">
        <v>5903</v>
      </c>
      <c r="G6088" s="133">
        <v>0</v>
      </c>
      <c r="H6088" s="133">
        <v>0</v>
      </c>
      <c r="I6088" s="20"/>
      <c r="J6088" s="20"/>
      <c r="K6088" s="20"/>
      <c r="L6088" s="20"/>
      <c r="M6088" s="20"/>
      <c r="N6088" s="20"/>
    </row>
    <row r="6089" spans="1:14" x14ac:dyDescent="0.35">
      <c r="A6089" s="214" t="s">
        <v>4904</v>
      </c>
      <c r="B6089" s="214">
        <v>125343</v>
      </c>
      <c r="C6089" s="133" t="s">
        <v>4933</v>
      </c>
      <c r="D6089" s="133" t="s">
        <v>5905</v>
      </c>
      <c r="E6089" s="133" t="s">
        <v>5902</v>
      </c>
      <c r="F6089" s="133" t="s">
        <v>5903</v>
      </c>
      <c r="G6089" s="133">
        <v>0</v>
      </c>
      <c r="H6089" s="133">
        <v>0</v>
      </c>
      <c r="I6089" s="20"/>
      <c r="J6089" s="20"/>
      <c r="K6089" s="20"/>
      <c r="L6089" s="20"/>
      <c r="M6089" s="20"/>
      <c r="N6089" s="20"/>
    </row>
    <row r="6090" spans="1:14" x14ac:dyDescent="0.35">
      <c r="A6090" s="214" t="s">
        <v>4904</v>
      </c>
      <c r="B6090" s="214">
        <v>125344</v>
      </c>
      <c r="C6090" s="133" t="s">
        <v>4934</v>
      </c>
      <c r="D6090" s="133" t="s">
        <v>5904</v>
      </c>
      <c r="E6090" s="133" t="s">
        <v>5902</v>
      </c>
      <c r="F6090" s="133" t="s">
        <v>5903</v>
      </c>
      <c r="G6090" s="133">
        <v>0</v>
      </c>
      <c r="H6090" s="133">
        <v>0</v>
      </c>
      <c r="I6090" s="20"/>
      <c r="J6090" s="20"/>
      <c r="K6090" s="20"/>
      <c r="L6090" s="20"/>
      <c r="M6090" s="20"/>
      <c r="N6090" s="20"/>
    </row>
    <row r="6091" spans="1:14" x14ac:dyDescent="0.35">
      <c r="A6091" s="214" t="s">
        <v>4904</v>
      </c>
      <c r="B6091" s="214">
        <v>125345</v>
      </c>
      <c r="C6091" s="133" t="s">
        <v>4935</v>
      </c>
      <c r="D6091" s="133" t="s">
        <v>5901</v>
      </c>
      <c r="E6091" s="133" t="s">
        <v>5902</v>
      </c>
      <c r="F6091" s="133" t="s">
        <v>5903</v>
      </c>
      <c r="G6091" s="133">
        <v>0</v>
      </c>
      <c r="H6091" s="133">
        <v>0</v>
      </c>
      <c r="I6091" s="20"/>
      <c r="J6091" s="20"/>
      <c r="K6091" s="20"/>
      <c r="L6091" s="20"/>
      <c r="M6091" s="20"/>
      <c r="N6091" s="20"/>
    </row>
    <row r="6092" spans="1:14" x14ac:dyDescent="0.35">
      <c r="A6092" s="214" t="s">
        <v>4904</v>
      </c>
      <c r="B6092" s="214">
        <v>125346</v>
      </c>
      <c r="C6092" s="133" t="s">
        <v>4936</v>
      </c>
      <c r="D6092" s="133" t="s">
        <v>5904</v>
      </c>
      <c r="E6092" s="133" t="s">
        <v>5902</v>
      </c>
      <c r="F6092" s="133" t="s">
        <v>5903</v>
      </c>
      <c r="G6092" s="133">
        <v>0</v>
      </c>
      <c r="H6092" s="133">
        <v>0</v>
      </c>
      <c r="I6092" s="20"/>
      <c r="J6092" s="20"/>
      <c r="K6092" s="20"/>
      <c r="L6092" s="20"/>
      <c r="M6092" s="20"/>
      <c r="N6092" s="20"/>
    </row>
    <row r="6093" spans="1:14" x14ac:dyDescent="0.35">
      <c r="A6093" s="214" t="s">
        <v>4904</v>
      </c>
      <c r="B6093" s="214">
        <v>125347</v>
      </c>
      <c r="C6093" s="133" t="s">
        <v>4937</v>
      </c>
      <c r="D6093" s="133" t="s">
        <v>5904</v>
      </c>
      <c r="E6093" s="133" t="s">
        <v>5902</v>
      </c>
      <c r="F6093" s="133" t="s">
        <v>5903</v>
      </c>
      <c r="G6093" s="133">
        <v>0</v>
      </c>
      <c r="H6093" s="133">
        <v>0</v>
      </c>
      <c r="I6093" s="20"/>
      <c r="J6093" s="20"/>
      <c r="K6093" s="20"/>
      <c r="L6093" s="20"/>
      <c r="M6093" s="20"/>
      <c r="N6093" s="20"/>
    </row>
    <row r="6094" spans="1:14" x14ac:dyDescent="0.35">
      <c r="A6094" s="214" t="s">
        <v>4904</v>
      </c>
      <c r="B6094" s="214">
        <v>125348</v>
      </c>
      <c r="C6094" s="133" t="s">
        <v>4938</v>
      </c>
      <c r="D6094" s="133" t="s">
        <v>5904</v>
      </c>
      <c r="E6094" s="133" t="s">
        <v>5902</v>
      </c>
      <c r="F6094" s="133" t="s">
        <v>5903</v>
      </c>
      <c r="G6094" s="133">
        <v>0</v>
      </c>
      <c r="H6094" s="133">
        <v>0</v>
      </c>
      <c r="I6094" s="20"/>
      <c r="J6094" s="20"/>
      <c r="K6094" s="20"/>
      <c r="L6094" s="20"/>
      <c r="M6094" s="20"/>
      <c r="N6094" s="20"/>
    </row>
    <row r="6095" spans="1:14" x14ac:dyDescent="0.35">
      <c r="A6095" s="214" t="s">
        <v>4904</v>
      </c>
      <c r="B6095" s="214">
        <v>125349</v>
      </c>
      <c r="C6095" s="133" t="s">
        <v>6775</v>
      </c>
      <c r="D6095" s="133" t="s">
        <v>5904</v>
      </c>
      <c r="E6095" s="133" t="s">
        <v>5902</v>
      </c>
      <c r="F6095" s="133" t="s">
        <v>5903</v>
      </c>
      <c r="G6095" s="133">
        <v>0</v>
      </c>
      <c r="H6095" s="133">
        <v>0</v>
      </c>
      <c r="I6095" s="20"/>
      <c r="J6095" s="20"/>
      <c r="K6095" s="20"/>
      <c r="L6095" s="20"/>
      <c r="M6095" s="20"/>
      <c r="N6095" s="20"/>
    </row>
    <row r="6096" spans="1:14" x14ac:dyDescent="0.35">
      <c r="A6096" s="214" t="s">
        <v>4904</v>
      </c>
      <c r="B6096" s="214">
        <v>125351</v>
      </c>
      <c r="C6096" s="133" t="s">
        <v>4939</v>
      </c>
      <c r="D6096" s="133" t="s">
        <v>5904</v>
      </c>
      <c r="E6096" s="133" t="s">
        <v>5902</v>
      </c>
      <c r="F6096" s="133" t="s">
        <v>5903</v>
      </c>
      <c r="G6096" s="133">
        <v>0</v>
      </c>
      <c r="H6096" s="133">
        <v>0</v>
      </c>
      <c r="I6096" s="20"/>
      <c r="J6096" s="20"/>
      <c r="K6096" s="20"/>
      <c r="L6096" s="20"/>
      <c r="M6096" s="20"/>
      <c r="N6096" s="20"/>
    </row>
    <row r="6097" spans="1:14" x14ac:dyDescent="0.35">
      <c r="A6097" s="214" t="s">
        <v>4904</v>
      </c>
      <c r="B6097" s="214">
        <v>125352</v>
      </c>
      <c r="C6097" s="133" t="s">
        <v>2999</v>
      </c>
      <c r="D6097" s="133" t="s">
        <v>5901</v>
      </c>
      <c r="E6097" s="133" t="s">
        <v>5902</v>
      </c>
      <c r="F6097" s="133" t="s">
        <v>5903</v>
      </c>
      <c r="G6097" s="133">
        <v>0</v>
      </c>
      <c r="H6097" s="133">
        <v>0</v>
      </c>
      <c r="I6097" s="20"/>
      <c r="J6097" s="20"/>
      <c r="K6097" s="20"/>
      <c r="L6097" s="20"/>
      <c r="M6097" s="20"/>
      <c r="N6097" s="20"/>
    </row>
    <row r="6098" spans="1:14" x14ac:dyDescent="0.35">
      <c r="A6098" s="214" t="s">
        <v>4904</v>
      </c>
      <c r="B6098" s="214">
        <v>125353</v>
      </c>
      <c r="C6098" s="133" t="s">
        <v>141</v>
      </c>
      <c r="D6098" s="133" t="s">
        <v>5904</v>
      </c>
      <c r="E6098" s="133" t="s">
        <v>5902</v>
      </c>
      <c r="F6098" s="133" t="s">
        <v>5903</v>
      </c>
      <c r="G6098" s="133">
        <v>0</v>
      </c>
      <c r="H6098" s="133">
        <v>0</v>
      </c>
      <c r="I6098" s="20"/>
      <c r="J6098" s="20"/>
      <c r="K6098" s="20"/>
      <c r="L6098" s="20"/>
      <c r="M6098" s="20"/>
      <c r="N6098" s="20"/>
    </row>
    <row r="6099" spans="1:14" x14ac:dyDescent="0.35">
      <c r="A6099" s="214" t="s">
        <v>4904</v>
      </c>
      <c r="B6099" s="214">
        <v>125355</v>
      </c>
      <c r="C6099" s="133" t="s">
        <v>4940</v>
      </c>
      <c r="D6099" s="133" t="s">
        <v>5904</v>
      </c>
      <c r="E6099" s="133" t="s">
        <v>5902</v>
      </c>
      <c r="F6099" s="133" t="s">
        <v>5903</v>
      </c>
      <c r="G6099" s="133">
        <v>0</v>
      </c>
      <c r="H6099" s="133">
        <v>0</v>
      </c>
      <c r="I6099" s="20"/>
      <c r="J6099" s="20"/>
      <c r="K6099" s="20"/>
      <c r="L6099" s="20"/>
      <c r="M6099" s="20"/>
      <c r="N6099" s="20"/>
    </row>
    <row r="6100" spans="1:14" x14ac:dyDescent="0.35">
      <c r="A6100" s="214" t="s">
        <v>4904</v>
      </c>
      <c r="B6100" s="214">
        <v>125356</v>
      </c>
      <c r="C6100" s="133" t="s">
        <v>4941</v>
      </c>
      <c r="D6100" s="133" t="s">
        <v>5904</v>
      </c>
      <c r="E6100" s="133" t="s">
        <v>5902</v>
      </c>
      <c r="F6100" s="133" t="s">
        <v>5903</v>
      </c>
      <c r="G6100" s="133">
        <v>0</v>
      </c>
      <c r="H6100" s="133">
        <v>0</v>
      </c>
      <c r="I6100" s="20"/>
      <c r="J6100" s="20"/>
      <c r="K6100" s="20"/>
      <c r="L6100" s="20"/>
      <c r="M6100" s="20"/>
      <c r="N6100" s="20"/>
    </row>
    <row r="6101" spans="1:14" x14ac:dyDescent="0.35">
      <c r="A6101" s="214" t="s">
        <v>4904</v>
      </c>
      <c r="B6101" s="214">
        <v>125357</v>
      </c>
      <c r="C6101" s="133" t="s">
        <v>4942</v>
      </c>
      <c r="D6101" s="133" t="s">
        <v>5904</v>
      </c>
      <c r="E6101" s="133" t="s">
        <v>5902</v>
      </c>
      <c r="F6101" s="133" t="s">
        <v>5903</v>
      </c>
      <c r="G6101" s="133">
        <v>0</v>
      </c>
      <c r="H6101" s="133">
        <v>0</v>
      </c>
      <c r="I6101" s="20"/>
      <c r="J6101" s="20"/>
      <c r="K6101" s="20"/>
      <c r="L6101" s="20"/>
      <c r="M6101" s="20"/>
      <c r="N6101" s="20"/>
    </row>
    <row r="6102" spans="1:14" x14ac:dyDescent="0.35">
      <c r="A6102" s="214" t="s">
        <v>4904</v>
      </c>
      <c r="B6102" s="214">
        <v>125359</v>
      </c>
      <c r="C6102" s="133" t="s">
        <v>7332</v>
      </c>
      <c r="D6102" s="133" t="s">
        <v>5904</v>
      </c>
      <c r="E6102" s="133" t="s">
        <v>5902</v>
      </c>
      <c r="F6102" s="133" t="s">
        <v>5903</v>
      </c>
      <c r="G6102" s="133">
        <v>0</v>
      </c>
      <c r="H6102" s="133">
        <v>0</v>
      </c>
      <c r="I6102" s="20"/>
      <c r="J6102" s="20"/>
      <c r="K6102" s="20"/>
      <c r="L6102" s="20"/>
      <c r="M6102" s="20"/>
      <c r="N6102" s="20"/>
    </row>
    <row r="6103" spans="1:14" x14ac:dyDescent="0.35">
      <c r="A6103" s="214" t="s">
        <v>4904</v>
      </c>
      <c r="B6103" s="214">
        <v>125360</v>
      </c>
      <c r="C6103" s="133" t="s">
        <v>4943</v>
      </c>
      <c r="D6103" s="133" t="s">
        <v>5904</v>
      </c>
      <c r="E6103" s="133" t="s">
        <v>5902</v>
      </c>
      <c r="F6103" s="133" t="s">
        <v>5903</v>
      </c>
      <c r="G6103" s="133">
        <v>0</v>
      </c>
      <c r="H6103" s="133">
        <v>0</v>
      </c>
      <c r="I6103" s="20"/>
      <c r="J6103" s="20"/>
      <c r="K6103" s="20"/>
      <c r="L6103" s="20"/>
      <c r="M6103" s="20"/>
      <c r="N6103" s="20"/>
    </row>
    <row r="6104" spans="1:14" x14ac:dyDescent="0.35">
      <c r="A6104" s="214" t="s">
        <v>4904</v>
      </c>
      <c r="B6104" s="214">
        <v>125361</v>
      </c>
      <c r="C6104" s="133" t="s">
        <v>4944</v>
      </c>
      <c r="D6104" s="133" t="s">
        <v>5904</v>
      </c>
      <c r="E6104" s="133" t="s">
        <v>5902</v>
      </c>
      <c r="F6104" s="133" t="s">
        <v>5903</v>
      </c>
      <c r="G6104" s="133">
        <v>0</v>
      </c>
      <c r="H6104" s="133">
        <v>0</v>
      </c>
      <c r="I6104" s="20"/>
      <c r="J6104" s="20"/>
      <c r="K6104" s="20"/>
      <c r="L6104" s="20"/>
      <c r="M6104" s="20"/>
      <c r="N6104" s="20"/>
    </row>
    <row r="6105" spans="1:14" x14ac:dyDescent="0.35">
      <c r="A6105" s="214" t="s">
        <v>4904</v>
      </c>
      <c r="B6105" s="214">
        <v>125364</v>
      </c>
      <c r="C6105" s="133" t="s">
        <v>4945</v>
      </c>
      <c r="D6105" s="133" t="s">
        <v>5905</v>
      </c>
      <c r="E6105" s="133" t="s">
        <v>5902</v>
      </c>
      <c r="F6105" s="133" t="s">
        <v>5903</v>
      </c>
      <c r="G6105" s="133">
        <v>0</v>
      </c>
      <c r="H6105" s="133">
        <v>0</v>
      </c>
      <c r="I6105" s="20"/>
      <c r="J6105" s="20"/>
      <c r="K6105" s="20"/>
      <c r="L6105" s="20"/>
      <c r="M6105" s="20"/>
      <c r="N6105" s="20"/>
    </row>
    <row r="6106" spans="1:14" x14ac:dyDescent="0.35">
      <c r="A6106" s="214" t="s">
        <v>4904</v>
      </c>
      <c r="B6106" s="214">
        <v>125365</v>
      </c>
      <c r="C6106" s="133" t="s">
        <v>4946</v>
      </c>
      <c r="D6106" s="133" t="s">
        <v>5904</v>
      </c>
      <c r="E6106" s="133" t="s">
        <v>5902</v>
      </c>
      <c r="F6106" s="133" t="s">
        <v>5903</v>
      </c>
      <c r="G6106" s="133">
        <v>0</v>
      </c>
      <c r="H6106" s="133">
        <v>0</v>
      </c>
      <c r="I6106" s="20"/>
      <c r="J6106" s="20"/>
      <c r="K6106" s="20"/>
      <c r="L6106" s="20"/>
      <c r="M6106" s="20"/>
      <c r="N6106" s="20"/>
    </row>
    <row r="6107" spans="1:14" x14ac:dyDescent="0.35">
      <c r="A6107" s="214" t="s">
        <v>4904</v>
      </c>
      <c r="B6107" s="214">
        <v>125366</v>
      </c>
      <c r="C6107" s="133" t="s">
        <v>4947</v>
      </c>
      <c r="D6107" s="133" t="s">
        <v>5904</v>
      </c>
      <c r="E6107" s="133" t="s">
        <v>5902</v>
      </c>
      <c r="F6107" s="133" t="s">
        <v>5903</v>
      </c>
      <c r="G6107" s="133">
        <v>0</v>
      </c>
      <c r="H6107" s="133">
        <v>0</v>
      </c>
      <c r="I6107" s="20"/>
      <c r="J6107" s="20"/>
      <c r="K6107" s="20"/>
      <c r="L6107" s="20"/>
      <c r="M6107" s="20"/>
      <c r="N6107" s="20"/>
    </row>
    <row r="6108" spans="1:14" x14ac:dyDescent="0.35">
      <c r="A6108" s="214" t="s">
        <v>4904</v>
      </c>
      <c r="B6108" s="214">
        <v>125367</v>
      </c>
      <c r="C6108" s="133" t="s">
        <v>4948</v>
      </c>
      <c r="D6108" s="133" t="s">
        <v>5904</v>
      </c>
      <c r="E6108" s="133" t="s">
        <v>5902</v>
      </c>
      <c r="F6108" s="133" t="s">
        <v>5903</v>
      </c>
      <c r="G6108" s="133">
        <v>0</v>
      </c>
      <c r="H6108" s="133">
        <v>0</v>
      </c>
      <c r="I6108" s="20"/>
      <c r="J6108" s="20"/>
      <c r="K6108" s="20"/>
      <c r="L6108" s="20"/>
      <c r="M6108" s="20"/>
      <c r="N6108" s="20"/>
    </row>
    <row r="6109" spans="1:14" x14ac:dyDescent="0.35">
      <c r="A6109" s="214" t="s">
        <v>4904</v>
      </c>
      <c r="B6109" s="214">
        <v>125368</v>
      </c>
      <c r="C6109" s="133" t="s">
        <v>4949</v>
      </c>
      <c r="D6109" s="133" t="s">
        <v>5905</v>
      </c>
      <c r="E6109" s="133" t="s">
        <v>5902</v>
      </c>
      <c r="F6109" s="133" t="s">
        <v>5903</v>
      </c>
      <c r="G6109" s="133">
        <v>0</v>
      </c>
      <c r="H6109" s="133">
        <v>0</v>
      </c>
      <c r="I6109" s="20"/>
      <c r="J6109" s="20"/>
      <c r="K6109" s="20"/>
      <c r="L6109" s="20"/>
      <c r="M6109" s="20"/>
      <c r="N6109" s="20"/>
    </row>
    <row r="6110" spans="1:14" x14ac:dyDescent="0.35">
      <c r="A6110" s="214" t="s">
        <v>4904</v>
      </c>
      <c r="B6110" s="214">
        <v>125369</v>
      </c>
      <c r="C6110" s="133" t="s">
        <v>4950</v>
      </c>
      <c r="D6110" s="133" t="s">
        <v>5901</v>
      </c>
      <c r="E6110" s="133" t="s">
        <v>5902</v>
      </c>
      <c r="F6110" s="133" t="s">
        <v>5903</v>
      </c>
      <c r="G6110" s="133">
        <v>0</v>
      </c>
      <c r="H6110" s="133">
        <v>0</v>
      </c>
      <c r="I6110" s="20"/>
      <c r="J6110" s="20"/>
      <c r="K6110" s="20"/>
      <c r="L6110" s="20"/>
      <c r="M6110" s="20"/>
      <c r="N6110" s="20"/>
    </row>
    <row r="6111" spans="1:14" x14ac:dyDescent="0.35">
      <c r="A6111" s="214" t="s">
        <v>4904</v>
      </c>
      <c r="B6111" s="214">
        <v>125370</v>
      </c>
      <c r="C6111" s="133" t="s">
        <v>4951</v>
      </c>
      <c r="D6111" s="133" t="s">
        <v>5904</v>
      </c>
      <c r="E6111" s="133" t="s">
        <v>5902</v>
      </c>
      <c r="F6111" s="133" t="s">
        <v>5903</v>
      </c>
      <c r="G6111" s="133">
        <v>0</v>
      </c>
      <c r="H6111" s="133">
        <v>0</v>
      </c>
      <c r="I6111" s="20"/>
      <c r="J6111" s="20"/>
      <c r="K6111" s="20"/>
      <c r="L6111" s="20"/>
      <c r="M6111" s="20"/>
      <c r="N6111" s="20"/>
    </row>
    <row r="6112" spans="1:14" x14ac:dyDescent="0.35">
      <c r="A6112" s="214" t="s">
        <v>4904</v>
      </c>
      <c r="B6112" s="214">
        <v>125372</v>
      </c>
      <c r="C6112" s="133" t="s">
        <v>4952</v>
      </c>
      <c r="D6112" s="133" t="s">
        <v>5904</v>
      </c>
      <c r="E6112" s="133" t="s">
        <v>5902</v>
      </c>
      <c r="F6112" s="133" t="s">
        <v>5903</v>
      </c>
      <c r="G6112" s="133">
        <v>0</v>
      </c>
      <c r="H6112" s="133">
        <v>0</v>
      </c>
      <c r="I6112" s="20"/>
      <c r="J6112" s="20"/>
      <c r="K6112" s="20"/>
      <c r="L6112" s="20"/>
      <c r="M6112" s="20"/>
      <c r="N6112" s="20"/>
    </row>
    <row r="6113" spans="1:14" x14ac:dyDescent="0.35">
      <c r="A6113" s="214" t="s">
        <v>4904</v>
      </c>
      <c r="B6113" s="214">
        <v>125374</v>
      </c>
      <c r="C6113" s="133" t="s">
        <v>7333</v>
      </c>
      <c r="D6113" s="133" t="s">
        <v>5904</v>
      </c>
      <c r="E6113" s="133" t="s">
        <v>5902</v>
      </c>
      <c r="F6113" s="133" t="s">
        <v>5903</v>
      </c>
      <c r="G6113" s="133">
        <v>0</v>
      </c>
      <c r="H6113" s="133">
        <v>0</v>
      </c>
      <c r="I6113" s="20"/>
      <c r="J6113" s="20"/>
      <c r="K6113" s="20"/>
      <c r="L6113" s="20"/>
      <c r="M6113" s="20"/>
      <c r="N6113" s="20"/>
    </row>
    <row r="6114" spans="1:14" x14ac:dyDescent="0.35">
      <c r="A6114" s="214" t="s">
        <v>4904</v>
      </c>
      <c r="B6114" s="214">
        <v>125375</v>
      </c>
      <c r="C6114" s="133" t="s">
        <v>4953</v>
      </c>
      <c r="D6114" s="133" t="s">
        <v>5901</v>
      </c>
      <c r="E6114" s="133" t="s">
        <v>5902</v>
      </c>
      <c r="F6114" s="133" t="s">
        <v>5903</v>
      </c>
      <c r="G6114" s="133">
        <v>0</v>
      </c>
      <c r="H6114" s="133">
        <v>0</v>
      </c>
      <c r="I6114" s="20"/>
      <c r="J6114" s="20"/>
      <c r="K6114" s="20"/>
      <c r="L6114" s="20"/>
      <c r="M6114" s="20"/>
      <c r="N6114" s="20"/>
    </row>
    <row r="6115" spans="1:14" x14ac:dyDescent="0.35">
      <c r="A6115" s="214" t="s">
        <v>4904</v>
      </c>
      <c r="B6115" s="214">
        <v>125376</v>
      </c>
      <c r="C6115" s="133" t="s">
        <v>1777</v>
      </c>
      <c r="D6115" s="133" t="s">
        <v>5904</v>
      </c>
      <c r="E6115" s="133" t="s">
        <v>5902</v>
      </c>
      <c r="F6115" s="133" t="s">
        <v>5903</v>
      </c>
      <c r="G6115" s="133">
        <v>0</v>
      </c>
      <c r="H6115" s="133">
        <v>0</v>
      </c>
      <c r="I6115" s="20"/>
      <c r="J6115" s="20"/>
      <c r="K6115" s="20"/>
      <c r="L6115" s="20"/>
      <c r="M6115" s="20"/>
      <c r="N6115" s="20"/>
    </row>
    <row r="6116" spans="1:14" x14ac:dyDescent="0.35">
      <c r="A6116" s="214" t="s">
        <v>4904</v>
      </c>
      <c r="B6116" s="214">
        <v>125377</v>
      </c>
      <c r="C6116" s="133" t="s">
        <v>4954</v>
      </c>
      <c r="D6116" s="133" t="s">
        <v>5904</v>
      </c>
      <c r="E6116" s="133" t="s">
        <v>5902</v>
      </c>
      <c r="F6116" s="133" t="s">
        <v>5903</v>
      </c>
      <c r="G6116" s="133">
        <v>0</v>
      </c>
      <c r="H6116" s="133">
        <v>0</v>
      </c>
      <c r="I6116" s="20"/>
      <c r="J6116" s="20"/>
      <c r="K6116" s="20"/>
      <c r="L6116" s="20"/>
      <c r="M6116" s="20"/>
      <c r="N6116" s="20"/>
    </row>
    <row r="6117" spans="1:14" x14ac:dyDescent="0.35">
      <c r="A6117" s="214" t="s">
        <v>4904</v>
      </c>
      <c r="B6117" s="214">
        <v>125378</v>
      </c>
      <c r="C6117" s="133" t="s">
        <v>7334</v>
      </c>
      <c r="D6117" s="133" t="s">
        <v>5904</v>
      </c>
      <c r="E6117" s="133" t="s">
        <v>5902</v>
      </c>
      <c r="F6117" s="133" t="s">
        <v>5903</v>
      </c>
      <c r="G6117" s="133">
        <v>0</v>
      </c>
      <c r="H6117" s="133">
        <v>0</v>
      </c>
      <c r="I6117" s="20"/>
      <c r="J6117" s="20"/>
      <c r="K6117" s="20"/>
      <c r="L6117" s="20"/>
      <c r="M6117" s="20"/>
      <c r="N6117" s="20"/>
    </row>
    <row r="6118" spans="1:14" x14ac:dyDescent="0.35">
      <c r="A6118" s="214" t="s">
        <v>4904</v>
      </c>
      <c r="B6118" s="214">
        <v>125380</v>
      </c>
      <c r="C6118" s="133" t="s">
        <v>4955</v>
      </c>
      <c r="D6118" s="133" t="s">
        <v>5904</v>
      </c>
      <c r="E6118" s="133" t="s">
        <v>5902</v>
      </c>
      <c r="F6118" s="133" t="s">
        <v>5903</v>
      </c>
      <c r="G6118" s="133">
        <v>0</v>
      </c>
      <c r="H6118" s="133">
        <v>0</v>
      </c>
      <c r="I6118" s="20"/>
      <c r="J6118" s="20"/>
      <c r="K6118" s="20"/>
      <c r="L6118" s="20"/>
      <c r="M6118" s="20"/>
      <c r="N6118" s="20"/>
    </row>
    <row r="6119" spans="1:14" x14ac:dyDescent="0.35">
      <c r="A6119" s="214" t="s">
        <v>4904</v>
      </c>
      <c r="B6119" s="214">
        <v>125382</v>
      </c>
      <c r="C6119" s="133" t="s">
        <v>973</v>
      </c>
      <c r="D6119" s="133" t="s">
        <v>5904</v>
      </c>
      <c r="E6119" s="133" t="s">
        <v>5902</v>
      </c>
      <c r="F6119" s="133" t="s">
        <v>5903</v>
      </c>
      <c r="G6119" s="133">
        <v>0</v>
      </c>
      <c r="H6119" s="133">
        <v>0</v>
      </c>
      <c r="I6119" s="20"/>
      <c r="J6119" s="20"/>
      <c r="K6119" s="20"/>
      <c r="L6119" s="20"/>
      <c r="M6119" s="20"/>
      <c r="N6119" s="20"/>
    </row>
    <row r="6120" spans="1:14" x14ac:dyDescent="0.35">
      <c r="A6120" s="214" t="s">
        <v>4904</v>
      </c>
      <c r="B6120" s="214">
        <v>125385</v>
      </c>
      <c r="C6120" s="133" t="s">
        <v>7335</v>
      </c>
      <c r="D6120" s="133" t="s">
        <v>5904</v>
      </c>
      <c r="E6120" s="133" t="s">
        <v>5902</v>
      </c>
      <c r="F6120" s="133" t="s">
        <v>5903</v>
      </c>
      <c r="G6120" s="133">
        <v>0</v>
      </c>
      <c r="H6120" s="133">
        <v>0</v>
      </c>
      <c r="I6120" s="20"/>
      <c r="J6120" s="20"/>
      <c r="K6120" s="20"/>
      <c r="L6120" s="20"/>
      <c r="M6120" s="20"/>
      <c r="N6120" s="20"/>
    </row>
    <row r="6121" spans="1:14" x14ac:dyDescent="0.35">
      <c r="A6121" s="214" t="s">
        <v>4904</v>
      </c>
      <c r="B6121" s="214">
        <v>125386</v>
      </c>
      <c r="C6121" s="133" t="s">
        <v>6779</v>
      </c>
      <c r="D6121" s="133" t="s">
        <v>5904</v>
      </c>
      <c r="E6121" s="133" t="s">
        <v>5902</v>
      </c>
      <c r="F6121" s="133" t="s">
        <v>5903</v>
      </c>
      <c r="G6121" s="133">
        <v>0</v>
      </c>
      <c r="H6121" s="133">
        <v>0</v>
      </c>
      <c r="I6121" s="20"/>
      <c r="J6121" s="20"/>
      <c r="K6121" s="20"/>
      <c r="L6121" s="20"/>
      <c r="M6121" s="20"/>
      <c r="N6121" s="20"/>
    </row>
    <row r="6122" spans="1:14" x14ac:dyDescent="0.35">
      <c r="A6122" s="214" t="s">
        <v>4904</v>
      </c>
      <c r="B6122" s="214">
        <v>125387</v>
      </c>
      <c r="C6122" s="133" t="s">
        <v>4956</v>
      </c>
      <c r="D6122" s="133" t="s">
        <v>5904</v>
      </c>
      <c r="E6122" s="133" t="s">
        <v>5902</v>
      </c>
      <c r="F6122" s="133" t="s">
        <v>5903</v>
      </c>
      <c r="G6122" s="133">
        <v>0</v>
      </c>
      <c r="H6122" s="133">
        <v>0</v>
      </c>
      <c r="I6122" s="20"/>
      <c r="J6122" s="20"/>
      <c r="K6122" s="20"/>
      <c r="L6122" s="20"/>
      <c r="M6122" s="20"/>
      <c r="N6122" s="20"/>
    </row>
    <row r="6123" spans="1:14" x14ac:dyDescent="0.35">
      <c r="A6123" s="214" t="s">
        <v>4904</v>
      </c>
      <c r="B6123" s="214">
        <v>125388</v>
      </c>
      <c r="C6123" s="133" t="s">
        <v>6781</v>
      </c>
      <c r="D6123" s="133" t="s">
        <v>5904</v>
      </c>
      <c r="E6123" s="133" t="s">
        <v>5902</v>
      </c>
      <c r="F6123" s="133" t="s">
        <v>5903</v>
      </c>
      <c r="G6123" s="133">
        <v>0</v>
      </c>
      <c r="H6123" s="133">
        <v>0</v>
      </c>
      <c r="I6123" s="20"/>
      <c r="J6123" s="20"/>
      <c r="K6123" s="20"/>
      <c r="L6123" s="20"/>
      <c r="M6123" s="20"/>
      <c r="N6123" s="20"/>
    </row>
    <row r="6124" spans="1:14" x14ac:dyDescent="0.35">
      <c r="A6124" s="214" t="s">
        <v>4904</v>
      </c>
      <c r="B6124" s="214">
        <v>125389</v>
      </c>
      <c r="C6124" s="133" t="s">
        <v>7336</v>
      </c>
      <c r="D6124" s="133" t="s">
        <v>5904</v>
      </c>
      <c r="E6124" s="133" t="s">
        <v>5902</v>
      </c>
      <c r="F6124" s="133" t="s">
        <v>5903</v>
      </c>
      <c r="G6124" s="133">
        <v>0</v>
      </c>
      <c r="H6124" s="133">
        <v>0</v>
      </c>
      <c r="I6124" s="20"/>
      <c r="J6124" s="20"/>
      <c r="K6124" s="20"/>
      <c r="L6124" s="20"/>
      <c r="M6124" s="20"/>
      <c r="N6124" s="20"/>
    </row>
    <row r="6125" spans="1:14" x14ac:dyDescent="0.35">
      <c r="A6125" s="214" t="s">
        <v>4904</v>
      </c>
      <c r="B6125" s="214">
        <v>125391</v>
      </c>
      <c r="C6125" s="133" t="s">
        <v>4957</v>
      </c>
      <c r="D6125" s="133" t="s">
        <v>5904</v>
      </c>
      <c r="E6125" s="133" t="s">
        <v>5902</v>
      </c>
      <c r="F6125" s="133" t="s">
        <v>5903</v>
      </c>
      <c r="G6125" s="133">
        <v>0</v>
      </c>
      <c r="H6125" s="133">
        <v>0</v>
      </c>
      <c r="I6125" s="20"/>
      <c r="J6125" s="20"/>
      <c r="K6125" s="20"/>
      <c r="L6125" s="20"/>
      <c r="M6125" s="20"/>
      <c r="N6125" s="20"/>
    </row>
    <row r="6126" spans="1:14" x14ac:dyDescent="0.35">
      <c r="A6126" s="214" t="s">
        <v>4904</v>
      </c>
      <c r="B6126" s="214">
        <v>125392</v>
      </c>
      <c r="C6126" s="133" t="s">
        <v>4958</v>
      </c>
      <c r="D6126" s="133" t="s">
        <v>5904</v>
      </c>
      <c r="E6126" s="133" t="s">
        <v>5902</v>
      </c>
      <c r="F6126" s="133" t="s">
        <v>5903</v>
      </c>
      <c r="G6126" s="133">
        <v>0</v>
      </c>
      <c r="H6126" s="133">
        <v>0</v>
      </c>
      <c r="I6126" s="20"/>
      <c r="J6126" s="20"/>
      <c r="K6126" s="20"/>
      <c r="L6126" s="20"/>
      <c r="M6126" s="20"/>
      <c r="N6126" s="20"/>
    </row>
    <row r="6127" spans="1:14" x14ac:dyDescent="0.35">
      <c r="A6127" s="214" t="s">
        <v>4904</v>
      </c>
      <c r="B6127" s="214">
        <v>125393</v>
      </c>
      <c r="C6127" s="133" t="s">
        <v>4959</v>
      </c>
      <c r="D6127" s="133" t="s">
        <v>5904</v>
      </c>
      <c r="E6127" s="133" t="s">
        <v>5902</v>
      </c>
      <c r="F6127" s="133" t="s">
        <v>5903</v>
      </c>
      <c r="G6127" s="133">
        <v>0</v>
      </c>
      <c r="H6127" s="133">
        <v>0</v>
      </c>
      <c r="I6127" s="20"/>
      <c r="J6127" s="20"/>
      <c r="K6127" s="20"/>
      <c r="L6127" s="20"/>
      <c r="M6127" s="20"/>
      <c r="N6127" s="20"/>
    </row>
    <row r="6128" spans="1:14" x14ac:dyDescent="0.35">
      <c r="A6128" s="214" t="s">
        <v>4904</v>
      </c>
      <c r="B6128" s="214">
        <v>125394</v>
      </c>
      <c r="C6128" s="133" t="s">
        <v>6782</v>
      </c>
      <c r="D6128" s="133" t="s">
        <v>5904</v>
      </c>
      <c r="E6128" s="133" t="s">
        <v>5902</v>
      </c>
      <c r="F6128" s="133" t="s">
        <v>5903</v>
      </c>
      <c r="G6128" s="133">
        <v>0</v>
      </c>
      <c r="H6128" s="133">
        <v>0</v>
      </c>
      <c r="I6128" s="20"/>
      <c r="J6128" s="20"/>
      <c r="K6128" s="20"/>
      <c r="L6128" s="20"/>
      <c r="M6128" s="20"/>
      <c r="N6128" s="20"/>
    </row>
    <row r="6129" spans="1:14" x14ac:dyDescent="0.35">
      <c r="A6129" s="214" t="s">
        <v>4904</v>
      </c>
      <c r="B6129" s="214">
        <v>125396</v>
      </c>
      <c r="C6129" s="133" t="s">
        <v>4960</v>
      </c>
      <c r="D6129" s="133" t="s">
        <v>5904</v>
      </c>
      <c r="E6129" s="133" t="s">
        <v>5902</v>
      </c>
      <c r="F6129" s="133" t="s">
        <v>5903</v>
      </c>
      <c r="G6129" s="133">
        <v>0</v>
      </c>
      <c r="H6129" s="133">
        <v>0</v>
      </c>
      <c r="I6129" s="20"/>
      <c r="J6129" s="20"/>
      <c r="K6129" s="20"/>
      <c r="L6129" s="20"/>
      <c r="M6129" s="20"/>
      <c r="N6129" s="20"/>
    </row>
    <row r="6130" spans="1:14" x14ac:dyDescent="0.35">
      <c r="A6130" s="214" t="s">
        <v>4904</v>
      </c>
      <c r="B6130" s="214">
        <v>125397</v>
      </c>
      <c r="C6130" s="133" t="s">
        <v>4961</v>
      </c>
      <c r="D6130" s="133" t="s">
        <v>5904</v>
      </c>
      <c r="E6130" s="133" t="s">
        <v>5902</v>
      </c>
      <c r="F6130" s="133" t="s">
        <v>5903</v>
      </c>
      <c r="G6130" s="133">
        <v>0</v>
      </c>
      <c r="H6130" s="133">
        <v>0</v>
      </c>
      <c r="I6130" s="20"/>
      <c r="J6130" s="20"/>
      <c r="K6130" s="20"/>
      <c r="L6130" s="20"/>
      <c r="M6130" s="20"/>
      <c r="N6130" s="20"/>
    </row>
    <row r="6131" spans="1:14" x14ac:dyDescent="0.35">
      <c r="A6131" s="214" t="s">
        <v>4904</v>
      </c>
      <c r="B6131" s="214">
        <v>125399</v>
      </c>
      <c r="C6131" s="133" t="s">
        <v>4962</v>
      </c>
      <c r="D6131" s="133" t="s">
        <v>5904</v>
      </c>
      <c r="E6131" s="133" t="s">
        <v>5902</v>
      </c>
      <c r="F6131" s="133" t="s">
        <v>5903</v>
      </c>
      <c r="G6131" s="133">
        <v>0</v>
      </c>
      <c r="H6131" s="133">
        <v>0</v>
      </c>
      <c r="I6131" s="20"/>
      <c r="J6131" s="20"/>
      <c r="K6131" s="20"/>
      <c r="L6131" s="20"/>
      <c r="M6131" s="20"/>
      <c r="N6131" s="20"/>
    </row>
    <row r="6132" spans="1:14" x14ac:dyDescent="0.35">
      <c r="A6132" s="214" t="s">
        <v>4904</v>
      </c>
      <c r="B6132" s="214">
        <v>125400</v>
      </c>
      <c r="C6132" s="133" t="s">
        <v>4963</v>
      </c>
      <c r="D6132" s="133" t="s">
        <v>5901</v>
      </c>
      <c r="E6132" s="133" t="s">
        <v>5902</v>
      </c>
      <c r="F6132" s="133" t="s">
        <v>5903</v>
      </c>
      <c r="G6132" s="133">
        <v>0</v>
      </c>
      <c r="H6132" s="133">
        <v>0</v>
      </c>
      <c r="I6132" s="20"/>
      <c r="J6132" s="20"/>
      <c r="K6132" s="20"/>
      <c r="L6132" s="20"/>
      <c r="M6132" s="20"/>
      <c r="N6132" s="20"/>
    </row>
    <row r="6133" spans="1:14" x14ac:dyDescent="0.35">
      <c r="A6133" s="214" t="s">
        <v>4904</v>
      </c>
      <c r="B6133" s="214">
        <v>125402</v>
      </c>
      <c r="C6133" s="133" t="s">
        <v>632</v>
      </c>
      <c r="D6133" s="133" t="s">
        <v>5901</v>
      </c>
      <c r="E6133" s="133" t="s">
        <v>5902</v>
      </c>
      <c r="F6133" s="133" t="s">
        <v>5903</v>
      </c>
      <c r="G6133" s="133">
        <v>0</v>
      </c>
      <c r="H6133" s="133">
        <v>0</v>
      </c>
      <c r="I6133" s="20"/>
      <c r="J6133" s="20"/>
      <c r="K6133" s="20"/>
      <c r="L6133" s="20"/>
      <c r="M6133" s="20"/>
      <c r="N6133" s="20"/>
    </row>
    <row r="6134" spans="1:14" x14ac:dyDescent="0.35">
      <c r="A6134" s="214" t="s">
        <v>4904</v>
      </c>
      <c r="B6134" s="214">
        <v>125403</v>
      </c>
      <c r="C6134" s="133" t="s">
        <v>2426</v>
      </c>
      <c r="D6134" s="133" t="s">
        <v>5905</v>
      </c>
      <c r="E6134" s="133" t="s">
        <v>5902</v>
      </c>
      <c r="F6134" s="133" t="s">
        <v>5914</v>
      </c>
      <c r="G6134" s="133">
        <v>0</v>
      </c>
      <c r="H6134" s="133">
        <v>0</v>
      </c>
      <c r="I6134" s="20"/>
      <c r="J6134" s="20"/>
      <c r="K6134" s="20"/>
      <c r="L6134" s="20"/>
      <c r="M6134" s="20"/>
      <c r="N6134" s="20"/>
    </row>
    <row r="6135" spans="1:14" x14ac:dyDescent="0.35">
      <c r="A6135" s="214" t="s">
        <v>4904</v>
      </c>
      <c r="B6135" s="214">
        <v>125404</v>
      </c>
      <c r="C6135" s="133" t="s">
        <v>4964</v>
      </c>
      <c r="D6135" s="133" t="s">
        <v>5905</v>
      </c>
      <c r="E6135" s="133" t="s">
        <v>5902</v>
      </c>
      <c r="F6135" s="133" t="s">
        <v>5903</v>
      </c>
      <c r="G6135" s="133">
        <v>0</v>
      </c>
      <c r="H6135" s="133">
        <v>0</v>
      </c>
      <c r="I6135" s="20"/>
      <c r="J6135" s="20"/>
      <c r="K6135" s="20"/>
      <c r="L6135" s="20"/>
      <c r="M6135" s="20"/>
      <c r="N6135" s="20"/>
    </row>
    <row r="6136" spans="1:14" x14ac:dyDescent="0.35">
      <c r="A6136" s="214" t="s">
        <v>4904</v>
      </c>
      <c r="B6136" s="214">
        <v>125405</v>
      </c>
      <c r="C6136" s="133" t="s">
        <v>7337</v>
      </c>
      <c r="D6136" s="133" t="s">
        <v>5904</v>
      </c>
      <c r="E6136" s="133" t="s">
        <v>5902</v>
      </c>
      <c r="F6136" s="133" t="s">
        <v>5903</v>
      </c>
      <c r="G6136" s="133">
        <v>0</v>
      </c>
      <c r="H6136" s="133">
        <v>0</v>
      </c>
      <c r="I6136" s="20"/>
      <c r="J6136" s="20"/>
      <c r="K6136" s="20"/>
      <c r="L6136" s="20"/>
      <c r="M6136" s="20"/>
      <c r="N6136" s="20"/>
    </row>
    <row r="6137" spans="1:14" x14ac:dyDescent="0.35">
      <c r="A6137" s="214" t="s">
        <v>4904</v>
      </c>
      <c r="B6137" s="214">
        <v>125406</v>
      </c>
      <c r="C6137" s="133" t="s">
        <v>4965</v>
      </c>
      <c r="D6137" s="133" t="s">
        <v>5904</v>
      </c>
      <c r="E6137" s="133" t="s">
        <v>5902</v>
      </c>
      <c r="F6137" s="133" t="s">
        <v>5903</v>
      </c>
      <c r="G6137" s="133">
        <v>0</v>
      </c>
      <c r="H6137" s="133">
        <v>0</v>
      </c>
      <c r="I6137" s="20"/>
      <c r="J6137" s="20"/>
      <c r="K6137" s="20"/>
      <c r="L6137" s="20"/>
      <c r="M6137" s="20"/>
      <c r="N6137" s="20"/>
    </row>
    <row r="6138" spans="1:14" x14ac:dyDescent="0.35">
      <c r="A6138" s="214" t="s">
        <v>4904</v>
      </c>
      <c r="B6138" s="214">
        <v>125407</v>
      </c>
      <c r="C6138" s="133" t="s">
        <v>4966</v>
      </c>
      <c r="D6138" s="133" t="s">
        <v>5904</v>
      </c>
      <c r="E6138" s="133" t="s">
        <v>5902</v>
      </c>
      <c r="F6138" s="133" t="s">
        <v>5903</v>
      </c>
      <c r="G6138" s="133">
        <v>0</v>
      </c>
      <c r="H6138" s="133">
        <v>0</v>
      </c>
      <c r="I6138" s="20"/>
      <c r="J6138" s="20"/>
      <c r="K6138" s="20"/>
      <c r="L6138" s="20"/>
      <c r="M6138" s="20"/>
      <c r="N6138" s="20"/>
    </row>
    <row r="6139" spans="1:14" x14ac:dyDescent="0.35">
      <c r="A6139" s="214" t="s">
        <v>4904</v>
      </c>
      <c r="B6139" s="214">
        <v>125411</v>
      </c>
      <c r="C6139" s="133" t="s">
        <v>4967</v>
      </c>
      <c r="D6139" s="133" t="s">
        <v>5905</v>
      </c>
      <c r="E6139" s="133" t="s">
        <v>5902</v>
      </c>
      <c r="F6139" s="133" t="s">
        <v>5903</v>
      </c>
      <c r="G6139" s="133">
        <v>0</v>
      </c>
      <c r="H6139" s="133">
        <v>0</v>
      </c>
      <c r="I6139" s="20"/>
      <c r="J6139" s="20"/>
      <c r="K6139" s="20"/>
      <c r="L6139" s="20"/>
      <c r="M6139" s="20"/>
      <c r="N6139" s="20"/>
    </row>
    <row r="6140" spans="1:14" x14ac:dyDescent="0.35">
      <c r="A6140" s="214" t="s">
        <v>4904</v>
      </c>
      <c r="B6140" s="214">
        <v>125414</v>
      </c>
      <c r="C6140" s="133" t="s">
        <v>4968</v>
      </c>
      <c r="D6140" s="133" t="s">
        <v>5904</v>
      </c>
      <c r="E6140" s="133" t="s">
        <v>5902</v>
      </c>
      <c r="F6140" s="133" t="s">
        <v>5903</v>
      </c>
      <c r="G6140" s="133">
        <v>0</v>
      </c>
      <c r="H6140" s="133">
        <v>0</v>
      </c>
      <c r="I6140" s="20"/>
      <c r="J6140" s="20"/>
      <c r="K6140" s="20"/>
      <c r="L6140" s="20"/>
      <c r="M6140" s="20"/>
      <c r="N6140" s="20"/>
    </row>
    <row r="6141" spans="1:14" x14ac:dyDescent="0.35">
      <c r="A6141" s="214" t="s">
        <v>4904</v>
      </c>
      <c r="B6141" s="214">
        <v>125416</v>
      </c>
      <c r="C6141" s="133" t="s">
        <v>7338</v>
      </c>
      <c r="D6141" s="133" t="s">
        <v>5904</v>
      </c>
      <c r="E6141" s="133" t="s">
        <v>5902</v>
      </c>
      <c r="F6141" s="133" t="s">
        <v>5903</v>
      </c>
      <c r="G6141" s="133">
        <v>0</v>
      </c>
      <c r="H6141" s="133">
        <v>0</v>
      </c>
      <c r="I6141" s="20"/>
      <c r="J6141" s="20"/>
      <c r="K6141" s="20"/>
      <c r="L6141" s="20"/>
      <c r="M6141" s="20"/>
      <c r="N6141" s="20"/>
    </row>
    <row r="6142" spans="1:14" x14ac:dyDescent="0.35">
      <c r="A6142" s="214" t="s">
        <v>4904</v>
      </c>
      <c r="B6142" s="214">
        <v>125420</v>
      </c>
      <c r="C6142" s="133" t="s">
        <v>4969</v>
      </c>
      <c r="D6142" s="133" t="s">
        <v>5904</v>
      </c>
      <c r="E6142" s="133" t="s">
        <v>5902</v>
      </c>
      <c r="F6142" s="133" t="s">
        <v>5903</v>
      </c>
      <c r="G6142" s="133">
        <v>0</v>
      </c>
      <c r="H6142" s="133">
        <v>0</v>
      </c>
      <c r="I6142" s="20"/>
      <c r="J6142" s="20"/>
      <c r="K6142" s="20"/>
      <c r="L6142" s="20"/>
      <c r="M6142" s="20"/>
      <c r="N6142" s="20"/>
    </row>
    <row r="6143" spans="1:14" x14ac:dyDescent="0.35">
      <c r="A6143" s="214" t="s">
        <v>4904</v>
      </c>
      <c r="B6143" s="214">
        <v>125421</v>
      </c>
      <c r="C6143" s="133" t="s">
        <v>4970</v>
      </c>
      <c r="D6143" s="133" t="s">
        <v>5904</v>
      </c>
      <c r="E6143" s="133" t="s">
        <v>5902</v>
      </c>
      <c r="F6143" s="133" t="s">
        <v>5903</v>
      </c>
      <c r="G6143" s="133">
        <v>0</v>
      </c>
      <c r="H6143" s="133">
        <v>0</v>
      </c>
      <c r="I6143" s="20"/>
      <c r="J6143" s="20"/>
      <c r="K6143" s="20"/>
      <c r="L6143" s="20"/>
      <c r="M6143" s="20"/>
      <c r="N6143" s="20"/>
    </row>
    <row r="6144" spans="1:14" x14ac:dyDescent="0.35">
      <c r="A6144" s="214" t="s">
        <v>4904</v>
      </c>
      <c r="B6144" s="214">
        <v>125422</v>
      </c>
      <c r="C6144" s="133" t="s">
        <v>4971</v>
      </c>
      <c r="D6144" s="133" t="s">
        <v>5904</v>
      </c>
      <c r="E6144" s="133" t="s">
        <v>5902</v>
      </c>
      <c r="F6144" s="133" t="s">
        <v>5903</v>
      </c>
      <c r="G6144" s="133">
        <v>0</v>
      </c>
      <c r="H6144" s="133">
        <v>0</v>
      </c>
      <c r="I6144" s="20"/>
      <c r="J6144" s="20"/>
      <c r="K6144" s="20"/>
      <c r="L6144" s="20"/>
      <c r="M6144" s="20"/>
      <c r="N6144" s="20"/>
    </row>
    <row r="6145" spans="1:14" x14ac:dyDescent="0.35">
      <c r="A6145" s="214" t="s">
        <v>4904</v>
      </c>
      <c r="B6145" s="214">
        <v>125423</v>
      </c>
      <c r="C6145" s="133" t="s">
        <v>4972</v>
      </c>
      <c r="D6145" s="133" t="s">
        <v>5904</v>
      </c>
      <c r="E6145" s="133" t="s">
        <v>5902</v>
      </c>
      <c r="F6145" s="133" t="s">
        <v>5903</v>
      </c>
      <c r="G6145" s="133">
        <v>0</v>
      </c>
      <c r="H6145" s="133">
        <v>0</v>
      </c>
      <c r="I6145" s="20"/>
      <c r="J6145" s="20"/>
      <c r="K6145" s="20"/>
      <c r="L6145" s="20"/>
      <c r="M6145" s="20"/>
      <c r="N6145" s="20"/>
    </row>
    <row r="6146" spans="1:14" x14ac:dyDescent="0.35">
      <c r="A6146" s="214" t="s">
        <v>4904</v>
      </c>
      <c r="B6146" s="214">
        <v>125424</v>
      </c>
      <c r="C6146" s="133" t="s">
        <v>3399</v>
      </c>
      <c r="D6146" s="133" t="s">
        <v>5905</v>
      </c>
      <c r="E6146" s="133" t="s">
        <v>5902</v>
      </c>
      <c r="F6146" s="133" t="s">
        <v>5903</v>
      </c>
      <c r="G6146" s="133">
        <v>0</v>
      </c>
      <c r="H6146" s="133">
        <v>0</v>
      </c>
      <c r="I6146" s="20"/>
      <c r="J6146" s="20"/>
      <c r="K6146" s="20"/>
      <c r="L6146" s="20"/>
      <c r="M6146" s="20"/>
      <c r="N6146" s="20"/>
    </row>
    <row r="6147" spans="1:14" x14ac:dyDescent="0.35">
      <c r="A6147" s="214" t="s">
        <v>4904</v>
      </c>
      <c r="B6147" s="214">
        <v>125425</v>
      </c>
      <c r="C6147" s="133" t="s">
        <v>4973</v>
      </c>
      <c r="D6147" s="133" t="s">
        <v>5901</v>
      </c>
      <c r="E6147" s="133" t="s">
        <v>5902</v>
      </c>
      <c r="F6147" s="133" t="s">
        <v>5903</v>
      </c>
      <c r="G6147" s="133">
        <v>0</v>
      </c>
      <c r="H6147" s="133">
        <v>0</v>
      </c>
      <c r="I6147" s="20"/>
      <c r="J6147" s="20"/>
      <c r="K6147" s="20"/>
      <c r="L6147" s="20"/>
      <c r="M6147" s="20"/>
      <c r="N6147" s="20"/>
    </row>
    <row r="6148" spans="1:14" x14ac:dyDescent="0.35">
      <c r="A6148" s="214" t="s">
        <v>4904</v>
      </c>
      <c r="B6148" s="214">
        <v>125427</v>
      </c>
      <c r="C6148" s="133" t="s">
        <v>4974</v>
      </c>
      <c r="D6148" s="133" t="s">
        <v>5904</v>
      </c>
      <c r="E6148" s="133" t="s">
        <v>5902</v>
      </c>
      <c r="F6148" s="133" t="s">
        <v>5903</v>
      </c>
      <c r="G6148" s="133">
        <v>0</v>
      </c>
      <c r="H6148" s="133">
        <v>0</v>
      </c>
      <c r="I6148" s="20"/>
      <c r="J6148" s="20"/>
      <c r="K6148" s="20"/>
      <c r="L6148" s="20"/>
      <c r="M6148" s="20"/>
      <c r="N6148" s="20"/>
    </row>
    <row r="6149" spans="1:14" x14ac:dyDescent="0.35">
      <c r="A6149" s="214" t="s">
        <v>4904</v>
      </c>
      <c r="B6149" s="214">
        <v>125428</v>
      </c>
      <c r="C6149" s="133" t="s">
        <v>7339</v>
      </c>
      <c r="D6149" s="133" t="s">
        <v>5904</v>
      </c>
      <c r="E6149" s="133" t="s">
        <v>5902</v>
      </c>
      <c r="F6149" s="133" t="s">
        <v>5903</v>
      </c>
      <c r="G6149" s="133">
        <v>0</v>
      </c>
      <c r="H6149" s="133">
        <v>0</v>
      </c>
      <c r="I6149" s="20"/>
      <c r="J6149" s="20"/>
      <c r="K6149" s="20"/>
      <c r="L6149" s="20"/>
      <c r="M6149" s="20"/>
      <c r="N6149" s="20"/>
    </row>
    <row r="6150" spans="1:14" x14ac:dyDescent="0.35">
      <c r="A6150" s="214" t="s">
        <v>4904</v>
      </c>
      <c r="B6150" s="214">
        <v>125429</v>
      </c>
      <c r="C6150" s="133" t="s">
        <v>4975</v>
      </c>
      <c r="D6150" s="133" t="s">
        <v>5904</v>
      </c>
      <c r="E6150" s="133" t="s">
        <v>5902</v>
      </c>
      <c r="F6150" s="133" t="s">
        <v>5903</v>
      </c>
      <c r="G6150" s="133">
        <v>0</v>
      </c>
      <c r="H6150" s="133">
        <v>0</v>
      </c>
      <c r="I6150" s="20"/>
      <c r="J6150" s="20"/>
      <c r="K6150" s="20"/>
      <c r="L6150" s="20"/>
      <c r="M6150" s="20"/>
      <c r="N6150" s="20"/>
    </row>
    <row r="6151" spans="1:14" x14ac:dyDescent="0.35">
      <c r="A6151" s="214" t="s">
        <v>4904</v>
      </c>
      <c r="B6151" s="214">
        <v>125432</v>
      </c>
      <c r="C6151" s="133" t="s">
        <v>7340</v>
      </c>
      <c r="D6151" s="133" t="s">
        <v>5904</v>
      </c>
      <c r="E6151" s="133" t="s">
        <v>5902</v>
      </c>
      <c r="F6151" s="133" t="s">
        <v>5903</v>
      </c>
      <c r="G6151" s="133">
        <v>0</v>
      </c>
      <c r="H6151" s="133">
        <v>0</v>
      </c>
      <c r="I6151" s="20"/>
      <c r="J6151" s="20"/>
      <c r="K6151" s="20"/>
      <c r="L6151" s="20"/>
      <c r="M6151" s="20"/>
      <c r="N6151" s="20"/>
    </row>
    <row r="6152" spans="1:14" x14ac:dyDescent="0.35">
      <c r="A6152" s="214" t="s">
        <v>4904</v>
      </c>
      <c r="B6152" s="214">
        <v>125434</v>
      </c>
      <c r="C6152" s="133" t="s">
        <v>4976</v>
      </c>
      <c r="D6152" s="133" t="s">
        <v>5904</v>
      </c>
      <c r="E6152" s="133" t="s">
        <v>5902</v>
      </c>
      <c r="F6152" s="133" t="s">
        <v>5914</v>
      </c>
      <c r="G6152" s="133">
        <v>0</v>
      </c>
      <c r="H6152" s="133">
        <v>0</v>
      </c>
      <c r="I6152" s="20"/>
      <c r="J6152" s="20"/>
      <c r="K6152" s="20"/>
      <c r="L6152" s="20"/>
      <c r="M6152" s="20"/>
      <c r="N6152" s="20"/>
    </row>
    <row r="6153" spans="1:14" x14ac:dyDescent="0.35">
      <c r="A6153" s="214" t="s">
        <v>4904</v>
      </c>
      <c r="B6153" s="214">
        <v>125435</v>
      </c>
      <c r="C6153" s="133" t="s">
        <v>4977</v>
      </c>
      <c r="D6153" s="133" t="s">
        <v>5904</v>
      </c>
      <c r="E6153" s="133" t="s">
        <v>5902</v>
      </c>
      <c r="F6153" s="133" t="s">
        <v>5903</v>
      </c>
      <c r="G6153" s="133">
        <v>0</v>
      </c>
      <c r="H6153" s="133">
        <v>0</v>
      </c>
      <c r="I6153" s="20"/>
      <c r="J6153" s="20"/>
      <c r="K6153" s="20"/>
      <c r="L6153" s="20"/>
      <c r="M6153" s="20"/>
      <c r="N6153" s="20"/>
    </row>
    <row r="6154" spans="1:14" x14ac:dyDescent="0.35">
      <c r="A6154" s="214" t="s">
        <v>4904</v>
      </c>
      <c r="B6154" s="214">
        <v>125436</v>
      </c>
      <c r="C6154" s="133" t="s">
        <v>4978</v>
      </c>
      <c r="D6154" s="133" t="s">
        <v>5904</v>
      </c>
      <c r="E6154" s="133" t="s">
        <v>5902</v>
      </c>
      <c r="F6154" s="133" t="s">
        <v>5914</v>
      </c>
      <c r="G6154" s="133">
        <v>0</v>
      </c>
      <c r="H6154" s="133">
        <v>0</v>
      </c>
      <c r="I6154" s="20"/>
      <c r="J6154" s="20"/>
      <c r="K6154" s="20"/>
      <c r="L6154" s="20"/>
      <c r="M6154" s="20"/>
      <c r="N6154" s="20"/>
    </row>
    <row r="6155" spans="1:14" x14ac:dyDescent="0.35">
      <c r="A6155" s="214" t="s">
        <v>4904</v>
      </c>
      <c r="B6155" s="214">
        <v>125437</v>
      </c>
      <c r="C6155" s="133" t="s">
        <v>4979</v>
      </c>
      <c r="D6155" s="133" t="s">
        <v>5904</v>
      </c>
      <c r="E6155" s="133" t="s">
        <v>5902</v>
      </c>
      <c r="F6155" s="133" t="s">
        <v>5903</v>
      </c>
      <c r="G6155" s="133">
        <v>0</v>
      </c>
      <c r="H6155" s="133">
        <v>0</v>
      </c>
      <c r="I6155" s="20"/>
      <c r="J6155" s="20"/>
      <c r="K6155" s="20"/>
      <c r="L6155" s="20"/>
      <c r="M6155" s="20"/>
      <c r="N6155" s="20"/>
    </row>
    <row r="6156" spans="1:14" x14ac:dyDescent="0.35">
      <c r="A6156" s="214" t="s">
        <v>4904</v>
      </c>
      <c r="B6156" s="214">
        <v>125442</v>
      </c>
      <c r="C6156" s="133" t="s">
        <v>4980</v>
      </c>
      <c r="D6156" s="133" t="s">
        <v>5904</v>
      </c>
      <c r="E6156" s="133" t="s">
        <v>5902</v>
      </c>
      <c r="F6156" s="133" t="s">
        <v>5903</v>
      </c>
      <c r="G6156" s="133">
        <v>0</v>
      </c>
      <c r="H6156" s="133">
        <v>0</v>
      </c>
      <c r="I6156" s="20"/>
      <c r="J6156" s="20"/>
      <c r="K6156" s="20"/>
      <c r="L6156" s="20"/>
      <c r="M6156" s="20"/>
      <c r="N6156" s="20"/>
    </row>
    <row r="6157" spans="1:14" x14ac:dyDescent="0.35">
      <c r="A6157" s="214" t="s">
        <v>4904</v>
      </c>
      <c r="B6157" s="214">
        <v>125443</v>
      </c>
      <c r="C6157" s="133" t="s">
        <v>4981</v>
      </c>
      <c r="D6157" s="133" t="s">
        <v>5904</v>
      </c>
      <c r="E6157" s="133" t="s">
        <v>5902</v>
      </c>
      <c r="F6157" s="133" t="s">
        <v>5903</v>
      </c>
      <c r="G6157" s="133">
        <v>0</v>
      </c>
      <c r="H6157" s="133">
        <v>0</v>
      </c>
      <c r="I6157" s="20"/>
      <c r="J6157" s="20"/>
      <c r="K6157" s="20"/>
      <c r="L6157" s="20"/>
      <c r="M6157" s="20"/>
      <c r="N6157" s="20"/>
    </row>
    <row r="6158" spans="1:14" x14ac:dyDescent="0.35">
      <c r="A6158" s="214" t="s">
        <v>4904</v>
      </c>
      <c r="B6158" s="214">
        <v>125444</v>
      </c>
      <c r="C6158" s="133" t="s">
        <v>7341</v>
      </c>
      <c r="D6158" s="133" t="s">
        <v>5904</v>
      </c>
      <c r="E6158" s="133" t="s">
        <v>5902</v>
      </c>
      <c r="F6158" s="133" t="s">
        <v>5903</v>
      </c>
      <c r="G6158" s="133">
        <v>0</v>
      </c>
      <c r="H6158" s="133">
        <v>0</v>
      </c>
      <c r="I6158" s="20"/>
      <c r="J6158" s="20"/>
      <c r="K6158" s="20"/>
      <c r="L6158" s="20"/>
      <c r="M6158" s="20"/>
      <c r="N6158" s="20"/>
    </row>
    <row r="6159" spans="1:14" x14ac:dyDescent="0.35">
      <c r="A6159" s="214" t="s">
        <v>4904</v>
      </c>
      <c r="B6159" s="214">
        <v>125447</v>
      </c>
      <c r="C6159" s="133" t="s">
        <v>4982</v>
      </c>
      <c r="D6159" s="133" t="s">
        <v>5904</v>
      </c>
      <c r="E6159" s="133" t="s">
        <v>5902</v>
      </c>
      <c r="F6159" s="133" t="s">
        <v>5903</v>
      </c>
      <c r="G6159" s="133">
        <v>0</v>
      </c>
      <c r="H6159" s="133">
        <v>0</v>
      </c>
      <c r="I6159" s="20"/>
      <c r="J6159" s="20"/>
      <c r="K6159" s="20"/>
      <c r="L6159" s="20"/>
      <c r="M6159" s="20"/>
      <c r="N6159" s="20"/>
    </row>
    <row r="6160" spans="1:14" x14ac:dyDescent="0.35">
      <c r="A6160" s="214" t="s">
        <v>4904</v>
      </c>
      <c r="B6160" s="214">
        <v>125452</v>
      </c>
      <c r="C6160" s="133" t="s">
        <v>4983</v>
      </c>
      <c r="D6160" s="133" t="s">
        <v>5904</v>
      </c>
      <c r="E6160" s="133" t="s">
        <v>5912</v>
      </c>
      <c r="F6160" s="133" t="s">
        <v>5915</v>
      </c>
      <c r="G6160" s="133">
        <v>6</v>
      </c>
      <c r="H6160" s="133">
        <v>6</v>
      </c>
      <c r="I6160" s="20"/>
      <c r="J6160" s="20"/>
      <c r="K6160" s="20"/>
      <c r="L6160" s="20"/>
      <c r="M6160" s="20"/>
      <c r="N6160" s="20"/>
    </row>
    <row r="6161" spans="1:14" x14ac:dyDescent="0.35">
      <c r="A6161" s="214" t="s">
        <v>4904</v>
      </c>
      <c r="B6161" s="214">
        <v>125453</v>
      </c>
      <c r="C6161" s="133" t="s">
        <v>7342</v>
      </c>
      <c r="D6161" s="133" t="s">
        <v>5904</v>
      </c>
      <c r="E6161" s="133" t="s">
        <v>5923</v>
      </c>
      <c r="F6161" s="133" t="s">
        <v>5923</v>
      </c>
      <c r="G6161" s="133">
        <v>3</v>
      </c>
      <c r="H6161" s="133">
        <v>7</v>
      </c>
      <c r="I6161" s="20"/>
      <c r="J6161" s="20"/>
      <c r="K6161" s="20"/>
      <c r="L6161" s="20"/>
      <c r="M6161" s="20"/>
      <c r="N6161" s="20"/>
    </row>
    <row r="6162" spans="1:14" x14ac:dyDescent="0.35">
      <c r="A6162" s="214" t="s">
        <v>4904</v>
      </c>
      <c r="B6162" s="214">
        <v>125454</v>
      </c>
      <c r="C6162" s="133" t="s">
        <v>4984</v>
      </c>
      <c r="D6162" s="133" t="s">
        <v>5904</v>
      </c>
      <c r="E6162" s="133" t="s">
        <v>5923</v>
      </c>
      <c r="F6162" s="133" t="s">
        <v>5923</v>
      </c>
      <c r="G6162" s="133">
        <v>7</v>
      </c>
      <c r="H6162" s="133">
        <v>14</v>
      </c>
      <c r="I6162" s="20"/>
      <c r="J6162" s="20"/>
      <c r="K6162" s="20"/>
      <c r="L6162" s="20"/>
      <c r="M6162" s="20"/>
      <c r="N6162" s="20"/>
    </row>
    <row r="6163" spans="1:14" x14ac:dyDescent="0.35">
      <c r="A6163" s="214" t="s">
        <v>4904</v>
      </c>
      <c r="B6163" s="214">
        <v>125456</v>
      </c>
      <c r="C6163" s="133" t="s">
        <v>6314</v>
      </c>
      <c r="D6163" s="133" t="s">
        <v>5904</v>
      </c>
      <c r="E6163" s="133" t="s">
        <v>5923</v>
      </c>
      <c r="F6163" s="133" t="s">
        <v>5923</v>
      </c>
      <c r="G6163" s="133">
        <v>0</v>
      </c>
      <c r="H6163" s="133">
        <v>6</v>
      </c>
      <c r="I6163" s="20"/>
      <c r="J6163" s="20"/>
      <c r="K6163" s="20"/>
      <c r="L6163" s="20"/>
      <c r="M6163" s="20"/>
      <c r="N6163" s="20"/>
    </row>
    <row r="6164" spans="1:14" x14ac:dyDescent="0.35">
      <c r="A6164" s="214" t="s">
        <v>4904</v>
      </c>
      <c r="B6164" s="214">
        <v>125458</v>
      </c>
      <c r="C6164" s="133" t="s">
        <v>4985</v>
      </c>
      <c r="D6164" s="133" t="s">
        <v>5905</v>
      </c>
      <c r="E6164" s="133" t="s">
        <v>5912</v>
      </c>
      <c r="F6164" s="133" t="s">
        <v>5915</v>
      </c>
      <c r="G6164" s="133">
        <v>0</v>
      </c>
      <c r="H6164" s="133">
        <v>21</v>
      </c>
      <c r="I6164" s="20"/>
      <c r="J6164" s="20"/>
      <c r="K6164" s="20"/>
      <c r="L6164" s="20"/>
      <c r="M6164" s="20"/>
      <c r="N6164" s="20"/>
    </row>
    <row r="6165" spans="1:14" x14ac:dyDescent="0.35">
      <c r="A6165" s="214" t="s">
        <v>4904</v>
      </c>
      <c r="B6165" s="214">
        <v>125459</v>
      </c>
      <c r="C6165" s="133" t="s">
        <v>4986</v>
      </c>
      <c r="D6165" s="133" t="s">
        <v>5901</v>
      </c>
      <c r="E6165" s="133" t="s">
        <v>5912</v>
      </c>
      <c r="F6165" s="133" t="s">
        <v>5915</v>
      </c>
      <c r="G6165" s="133">
        <v>24</v>
      </c>
      <c r="H6165" s="133">
        <v>0</v>
      </c>
      <c r="I6165" s="20"/>
      <c r="J6165" s="20"/>
      <c r="K6165" s="20"/>
      <c r="L6165" s="20"/>
      <c r="M6165" s="20"/>
      <c r="N6165" s="20"/>
    </row>
    <row r="6166" spans="1:14" x14ac:dyDescent="0.35">
      <c r="A6166" s="214" t="s">
        <v>4904</v>
      </c>
      <c r="B6166" s="214">
        <v>125468</v>
      </c>
      <c r="C6166" s="133" t="s">
        <v>4987</v>
      </c>
      <c r="D6166" s="133" t="s">
        <v>5904</v>
      </c>
      <c r="E6166" s="133" t="s">
        <v>5912</v>
      </c>
      <c r="F6166" s="133" t="s">
        <v>5915</v>
      </c>
      <c r="G6166" s="133">
        <v>5</v>
      </c>
      <c r="H6166" s="133">
        <v>8</v>
      </c>
      <c r="I6166" s="20"/>
      <c r="J6166" s="20"/>
      <c r="K6166" s="20"/>
      <c r="L6166" s="20"/>
      <c r="M6166" s="20"/>
      <c r="N6166" s="20"/>
    </row>
    <row r="6167" spans="1:14" x14ac:dyDescent="0.35">
      <c r="A6167" s="214" t="s">
        <v>4904</v>
      </c>
      <c r="B6167" s="214">
        <v>125469</v>
      </c>
      <c r="C6167" s="133" t="s">
        <v>343</v>
      </c>
      <c r="D6167" s="133" t="s">
        <v>5904</v>
      </c>
      <c r="E6167" s="133" t="s">
        <v>5912</v>
      </c>
      <c r="F6167" s="133" t="s">
        <v>5915</v>
      </c>
      <c r="G6167" s="133">
        <v>2</v>
      </c>
      <c r="H6167" s="133">
        <v>5</v>
      </c>
      <c r="I6167" s="20"/>
      <c r="J6167" s="20"/>
      <c r="K6167" s="20"/>
      <c r="L6167" s="20"/>
      <c r="M6167" s="20"/>
      <c r="N6167" s="20"/>
    </row>
    <row r="6168" spans="1:14" x14ac:dyDescent="0.35">
      <c r="A6168" s="214" t="s">
        <v>4904</v>
      </c>
      <c r="B6168" s="214">
        <v>125470</v>
      </c>
      <c r="C6168" s="133" t="s">
        <v>4988</v>
      </c>
      <c r="D6168" s="133" t="s">
        <v>5904</v>
      </c>
      <c r="E6168" s="133" t="s">
        <v>5912</v>
      </c>
      <c r="F6168" s="133" t="s">
        <v>5915</v>
      </c>
      <c r="G6168" s="133">
        <v>4</v>
      </c>
      <c r="H6168" s="133">
        <v>5</v>
      </c>
      <c r="I6168" s="20"/>
      <c r="J6168" s="20"/>
      <c r="K6168" s="20"/>
      <c r="L6168" s="20"/>
      <c r="M6168" s="20"/>
      <c r="N6168" s="20"/>
    </row>
    <row r="6169" spans="1:14" x14ac:dyDescent="0.35">
      <c r="A6169" s="214" t="s">
        <v>4904</v>
      </c>
      <c r="B6169" s="214">
        <v>125472</v>
      </c>
      <c r="C6169" s="133" t="s">
        <v>7343</v>
      </c>
      <c r="D6169" s="133" t="s">
        <v>5904</v>
      </c>
      <c r="E6169" s="133" t="s">
        <v>5912</v>
      </c>
      <c r="F6169" s="133" t="s">
        <v>5915</v>
      </c>
      <c r="G6169" s="133">
        <v>0</v>
      </c>
      <c r="H6169" s="133">
        <v>0</v>
      </c>
      <c r="I6169" s="20"/>
      <c r="J6169" s="20"/>
      <c r="K6169" s="20"/>
      <c r="L6169" s="20"/>
      <c r="M6169" s="20"/>
      <c r="N6169" s="20"/>
    </row>
    <row r="6170" spans="1:14" x14ac:dyDescent="0.35">
      <c r="A6170" s="214" t="s">
        <v>4904</v>
      </c>
      <c r="B6170" s="214">
        <v>125473</v>
      </c>
      <c r="C6170" s="133" t="s">
        <v>4989</v>
      </c>
      <c r="D6170" s="133" t="s">
        <v>5904</v>
      </c>
      <c r="E6170" s="133" t="s">
        <v>5912</v>
      </c>
      <c r="F6170" s="133" t="s">
        <v>5915</v>
      </c>
      <c r="G6170" s="133">
        <v>0</v>
      </c>
      <c r="H6170" s="133">
        <v>0</v>
      </c>
      <c r="I6170" s="20"/>
      <c r="J6170" s="20"/>
      <c r="K6170" s="20"/>
      <c r="L6170" s="20"/>
      <c r="M6170" s="20"/>
      <c r="N6170" s="20"/>
    </row>
    <row r="6171" spans="1:14" x14ac:dyDescent="0.35">
      <c r="A6171" s="214" t="s">
        <v>4904</v>
      </c>
      <c r="B6171" s="214">
        <v>125474</v>
      </c>
      <c r="C6171" s="133" t="s">
        <v>4990</v>
      </c>
      <c r="D6171" s="133" t="s">
        <v>5904</v>
      </c>
      <c r="E6171" s="133" t="s">
        <v>5912</v>
      </c>
      <c r="F6171" s="133" t="s">
        <v>5915</v>
      </c>
      <c r="G6171" s="133">
        <v>3</v>
      </c>
      <c r="H6171" s="133">
        <v>4</v>
      </c>
      <c r="I6171" s="20"/>
      <c r="J6171" s="20"/>
      <c r="K6171" s="20"/>
      <c r="L6171" s="20"/>
      <c r="M6171" s="20"/>
      <c r="N6171" s="20"/>
    </row>
    <row r="6172" spans="1:14" x14ac:dyDescent="0.35">
      <c r="A6172" s="214" t="s">
        <v>4904</v>
      </c>
      <c r="B6172" s="214">
        <v>125477</v>
      </c>
      <c r="C6172" s="133" t="s">
        <v>4991</v>
      </c>
      <c r="D6172" s="133" t="s">
        <v>5904</v>
      </c>
      <c r="E6172" s="133" t="s">
        <v>5912</v>
      </c>
      <c r="F6172" s="133" t="s">
        <v>5915</v>
      </c>
      <c r="G6172" s="133">
        <v>1</v>
      </c>
      <c r="H6172" s="133">
        <v>8</v>
      </c>
      <c r="I6172" s="20"/>
      <c r="J6172" s="20"/>
      <c r="K6172" s="20"/>
      <c r="L6172" s="20"/>
      <c r="M6172" s="20"/>
      <c r="N6172" s="20"/>
    </row>
    <row r="6173" spans="1:14" x14ac:dyDescent="0.35">
      <c r="A6173" s="214" t="s">
        <v>4904</v>
      </c>
      <c r="B6173" s="214">
        <v>125478</v>
      </c>
      <c r="C6173" s="133" t="s">
        <v>4992</v>
      </c>
      <c r="D6173" s="133" t="s">
        <v>5904</v>
      </c>
      <c r="E6173" s="133" t="s">
        <v>5923</v>
      </c>
      <c r="F6173" s="133" t="s">
        <v>5923</v>
      </c>
      <c r="G6173" s="133">
        <v>0</v>
      </c>
      <c r="H6173" s="133">
        <v>0</v>
      </c>
      <c r="I6173" s="20"/>
      <c r="J6173" s="20"/>
      <c r="K6173" s="20"/>
      <c r="L6173" s="20"/>
      <c r="M6173" s="20"/>
      <c r="N6173" s="20"/>
    </row>
    <row r="6174" spans="1:14" x14ac:dyDescent="0.35">
      <c r="A6174" s="214" t="s">
        <v>4904</v>
      </c>
      <c r="B6174" s="214">
        <v>125480</v>
      </c>
      <c r="C6174" s="133" t="s">
        <v>4993</v>
      </c>
      <c r="D6174" s="133" t="s">
        <v>5904</v>
      </c>
      <c r="E6174" s="133" t="s">
        <v>5912</v>
      </c>
      <c r="F6174" s="133" t="s">
        <v>5915</v>
      </c>
      <c r="G6174" s="133">
        <v>10</v>
      </c>
      <c r="H6174" s="133">
        <v>16</v>
      </c>
      <c r="I6174" s="20"/>
      <c r="J6174" s="20"/>
      <c r="K6174" s="20"/>
      <c r="L6174" s="20"/>
      <c r="M6174" s="20"/>
      <c r="N6174" s="20"/>
    </row>
    <row r="6175" spans="1:14" x14ac:dyDescent="0.35">
      <c r="A6175" s="214" t="s">
        <v>4904</v>
      </c>
      <c r="B6175" s="214">
        <v>125481</v>
      </c>
      <c r="C6175" s="133" t="s">
        <v>497</v>
      </c>
      <c r="D6175" s="133" t="s">
        <v>5904</v>
      </c>
      <c r="E6175" s="133" t="s">
        <v>5912</v>
      </c>
      <c r="F6175" s="133" t="s">
        <v>5915</v>
      </c>
      <c r="G6175" s="133">
        <v>11</v>
      </c>
      <c r="H6175" s="133">
        <v>15</v>
      </c>
      <c r="I6175" s="20"/>
      <c r="J6175" s="20"/>
      <c r="K6175" s="20"/>
      <c r="L6175" s="20"/>
      <c r="M6175" s="20"/>
      <c r="N6175" s="20"/>
    </row>
    <row r="6176" spans="1:14" x14ac:dyDescent="0.35">
      <c r="A6176" s="214" t="s">
        <v>4904</v>
      </c>
      <c r="B6176" s="214">
        <v>131173</v>
      </c>
      <c r="C6176" s="133" t="s">
        <v>4994</v>
      </c>
      <c r="D6176" s="133" t="s">
        <v>5904</v>
      </c>
      <c r="E6176" s="133" t="s">
        <v>5902</v>
      </c>
      <c r="F6176" s="133" t="s">
        <v>5903</v>
      </c>
      <c r="G6176" s="133">
        <v>0</v>
      </c>
      <c r="H6176" s="133">
        <v>0</v>
      </c>
      <c r="I6176" s="20"/>
      <c r="J6176" s="20"/>
      <c r="K6176" s="20"/>
      <c r="L6176" s="20"/>
      <c r="M6176" s="20"/>
      <c r="N6176" s="20"/>
    </row>
    <row r="6177" spans="1:14" x14ac:dyDescent="0.35">
      <c r="A6177" s="214" t="s">
        <v>4904</v>
      </c>
      <c r="B6177" s="214">
        <v>131976</v>
      </c>
      <c r="C6177" s="133" t="s">
        <v>4995</v>
      </c>
      <c r="D6177" s="133" t="s">
        <v>5904</v>
      </c>
      <c r="E6177" s="133" t="s">
        <v>5902</v>
      </c>
      <c r="F6177" s="133" t="s">
        <v>5914</v>
      </c>
      <c r="G6177" s="133">
        <v>0</v>
      </c>
      <c r="H6177" s="133">
        <v>0</v>
      </c>
      <c r="I6177" s="20"/>
      <c r="J6177" s="20"/>
      <c r="K6177" s="20"/>
      <c r="L6177" s="20"/>
      <c r="M6177" s="20"/>
      <c r="N6177" s="20"/>
    </row>
    <row r="6178" spans="1:14" x14ac:dyDescent="0.35">
      <c r="A6178" s="214" t="s">
        <v>4904</v>
      </c>
      <c r="B6178" s="214">
        <v>132268</v>
      </c>
      <c r="C6178" s="133" t="s">
        <v>4996</v>
      </c>
      <c r="D6178" s="133" t="s">
        <v>5904</v>
      </c>
      <c r="E6178" s="133" t="s">
        <v>5907</v>
      </c>
      <c r="F6178" s="133" t="s">
        <v>5924</v>
      </c>
      <c r="G6178" s="133">
        <v>93</v>
      </c>
      <c r="H6178" s="133">
        <v>93</v>
      </c>
      <c r="I6178" s="20"/>
      <c r="J6178" s="20"/>
      <c r="K6178" s="20"/>
      <c r="L6178" s="20"/>
      <c r="M6178" s="20"/>
      <c r="N6178" s="20"/>
    </row>
    <row r="6179" spans="1:14" x14ac:dyDescent="0.35">
      <c r="A6179" s="214" t="s">
        <v>4904</v>
      </c>
      <c r="B6179" s="214">
        <v>133477</v>
      </c>
      <c r="C6179" s="133" t="s">
        <v>4997</v>
      </c>
      <c r="D6179" s="133" t="s">
        <v>5901</v>
      </c>
      <c r="E6179" s="133" t="s">
        <v>5902</v>
      </c>
      <c r="F6179" s="133" t="s">
        <v>5914</v>
      </c>
      <c r="G6179" s="133">
        <v>0</v>
      </c>
      <c r="H6179" s="133">
        <v>0</v>
      </c>
      <c r="I6179" s="20"/>
      <c r="J6179" s="20"/>
      <c r="K6179" s="20"/>
      <c r="L6179" s="20"/>
      <c r="M6179" s="20"/>
      <c r="N6179" s="20"/>
    </row>
    <row r="6180" spans="1:14" x14ac:dyDescent="0.35">
      <c r="A6180" s="214" t="s">
        <v>4904</v>
      </c>
      <c r="B6180" s="214">
        <v>134108</v>
      </c>
      <c r="C6180" s="133" t="s">
        <v>4998</v>
      </c>
      <c r="D6180" s="133" t="s">
        <v>5904</v>
      </c>
      <c r="E6180" s="133" t="s">
        <v>5906</v>
      </c>
      <c r="F6180" s="133" t="s">
        <v>5906</v>
      </c>
      <c r="G6180" s="133">
        <v>0</v>
      </c>
      <c r="H6180" s="133">
        <v>0</v>
      </c>
      <c r="I6180" s="20"/>
      <c r="J6180" s="20"/>
      <c r="K6180" s="20"/>
      <c r="L6180" s="20"/>
      <c r="M6180" s="20"/>
      <c r="N6180" s="20"/>
    </row>
    <row r="6181" spans="1:14" x14ac:dyDescent="0.35">
      <c r="A6181" s="214" t="s">
        <v>4904</v>
      </c>
      <c r="B6181" s="214">
        <v>134109</v>
      </c>
      <c r="C6181" s="133" t="s">
        <v>4999</v>
      </c>
      <c r="D6181" s="133" t="s">
        <v>5904</v>
      </c>
      <c r="E6181" s="133" t="s">
        <v>5906</v>
      </c>
      <c r="F6181" s="133" t="s">
        <v>5906</v>
      </c>
      <c r="G6181" s="133">
        <v>0</v>
      </c>
      <c r="H6181" s="133">
        <v>0</v>
      </c>
      <c r="I6181" s="20"/>
      <c r="J6181" s="20"/>
      <c r="K6181" s="20"/>
      <c r="L6181" s="20"/>
      <c r="M6181" s="20"/>
      <c r="N6181" s="20"/>
    </row>
    <row r="6182" spans="1:14" x14ac:dyDescent="0.35">
      <c r="A6182" s="214" t="s">
        <v>4904</v>
      </c>
      <c r="B6182" s="214">
        <v>134562</v>
      </c>
      <c r="C6182" s="133" t="s">
        <v>7344</v>
      </c>
      <c r="D6182" s="133" t="s">
        <v>5904</v>
      </c>
      <c r="E6182" s="133" t="s">
        <v>5902</v>
      </c>
      <c r="F6182" s="133" t="s">
        <v>5903</v>
      </c>
      <c r="G6182" s="133">
        <v>0</v>
      </c>
      <c r="H6182" s="133">
        <v>0</v>
      </c>
      <c r="I6182" s="20"/>
      <c r="J6182" s="20"/>
      <c r="K6182" s="20"/>
      <c r="L6182" s="20"/>
      <c r="M6182" s="20"/>
      <c r="N6182" s="20"/>
    </row>
    <row r="6183" spans="1:14" x14ac:dyDescent="0.35">
      <c r="A6183" s="214" t="s">
        <v>4904</v>
      </c>
      <c r="B6183" s="214">
        <v>134833</v>
      </c>
      <c r="C6183" s="133" t="s">
        <v>5000</v>
      </c>
      <c r="D6183" s="133" t="s">
        <v>5904</v>
      </c>
      <c r="E6183" s="133" t="s">
        <v>5902</v>
      </c>
      <c r="F6183" s="133" t="s">
        <v>5914</v>
      </c>
      <c r="G6183" s="133">
        <v>0</v>
      </c>
      <c r="H6183" s="133">
        <v>0</v>
      </c>
      <c r="I6183" s="20"/>
      <c r="J6183" s="20"/>
      <c r="K6183" s="20"/>
      <c r="L6183" s="20"/>
      <c r="M6183" s="20"/>
      <c r="N6183" s="20"/>
    </row>
    <row r="6184" spans="1:14" x14ac:dyDescent="0.35">
      <c r="A6184" s="214" t="s">
        <v>4904</v>
      </c>
      <c r="B6184" s="214">
        <v>134870</v>
      </c>
      <c r="C6184" s="133" t="s">
        <v>5001</v>
      </c>
      <c r="D6184" s="133" t="s">
        <v>5904</v>
      </c>
      <c r="E6184" s="133" t="s">
        <v>5906</v>
      </c>
      <c r="F6184" s="133" t="s">
        <v>5906</v>
      </c>
      <c r="G6184" s="133">
        <v>0</v>
      </c>
      <c r="H6184" s="133">
        <v>0</v>
      </c>
      <c r="I6184" s="20"/>
      <c r="J6184" s="20"/>
      <c r="K6184" s="20"/>
      <c r="L6184" s="20"/>
      <c r="M6184" s="20"/>
      <c r="N6184" s="20"/>
    </row>
    <row r="6185" spans="1:14" x14ac:dyDescent="0.35">
      <c r="A6185" s="214" t="s">
        <v>4904</v>
      </c>
      <c r="B6185" s="214">
        <v>134902</v>
      </c>
      <c r="C6185" s="133" t="s">
        <v>5002</v>
      </c>
      <c r="D6185" s="133" t="s">
        <v>5904</v>
      </c>
      <c r="E6185" s="133" t="s">
        <v>5923</v>
      </c>
      <c r="F6185" s="133" t="s">
        <v>5923</v>
      </c>
      <c r="G6185" s="133">
        <v>1</v>
      </c>
      <c r="H6185" s="133">
        <v>2</v>
      </c>
      <c r="I6185" s="20"/>
      <c r="J6185" s="20"/>
      <c r="K6185" s="20"/>
      <c r="L6185" s="20"/>
      <c r="M6185" s="20"/>
      <c r="N6185" s="20"/>
    </row>
    <row r="6186" spans="1:14" x14ac:dyDescent="0.35">
      <c r="A6186" s="214" t="s">
        <v>4904</v>
      </c>
      <c r="B6186" s="214">
        <v>135407</v>
      </c>
      <c r="C6186" s="133" t="s">
        <v>5003</v>
      </c>
      <c r="D6186" s="133" t="s">
        <v>5904</v>
      </c>
      <c r="E6186" s="133" t="s">
        <v>5902</v>
      </c>
      <c r="F6186" s="133" t="s">
        <v>5914</v>
      </c>
      <c r="G6186" s="133">
        <v>0</v>
      </c>
      <c r="H6186" s="133">
        <v>0</v>
      </c>
      <c r="I6186" s="20"/>
      <c r="J6186" s="20"/>
      <c r="K6186" s="20"/>
      <c r="L6186" s="20"/>
      <c r="M6186" s="20"/>
      <c r="N6186" s="20"/>
    </row>
    <row r="6187" spans="1:14" x14ac:dyDescent="0.35">
      <c r="A6187" s="214" t="s">
        <v>4904</v>
      </c>
      <c r="B6187" s="214">
        <v>135419</v>
      </c>
      <c r="C6187" s="133" t="s">
        <v>5004</v>
      </c>
      <c r="D6187" s="133" t="s">
        <v>5904</v>
      </c>
      <c r="E6187" s="133" t="s">
        <v>5902</v>
      </c>
      <c r="F6187" s="133" t="s">
        <v>5914</v>
      </c>
      <c r="G6187" s="133">
        <v>0</v>
      </c>
      <c r="H6187" s="133">
        <v>0</v>
      </c>
      <c r="I6187" s="20"/>
      <c r="J6187" s="20"/>
      <c r="K6187" s="20"/>
      <c r="L6187" s="20"/>
      <c r="M6187" s="20"/>
      <c r="N6187" s="20"/>
    </row>
    <row r="6188" spans="1:14" x14ac:dyDescent="0.35">
      <c r="A6188" s="214" t="s">
        <v>4904</v>
      </c>
      <c r="B6188" s="214">
        <v>135577</v>
      </c>
      <c r="C6188" s="133" t="s">
        <v>3100</v>
      </c>
      <c r="D6188" s="133" t="s">
        <v>5904</v>
      </c>
      <c r="E6188" s="133" t="s">
        <v>5902</v>
      </c>
      <c r="F6188" s="133" t="s">
        <v>5914</v>
      </c>
      <c r="G6188" s="133">
        <v>0</v>
      </c>
      <c r="H6188" s="133">
        <v>0</v>
      </c>
      <c r="I6188" s="20"/>
      <c r="J6188" s="20"/>
      <c r="K6188" s="20"/>
      <c r="L6188" s="20"/>
      <c r="M6188" s="20"/>
      <c r="N6188" s="20"/>
    </row>
    <row r="6189" spans="1:14" x14ac:dyDescent="0.35">
      <c r="A6189" s="214" t="s">
        <v>4904</v>
      </c>
      <c r="B6189" s="214">
        <v>135891</v>
      </c>
      <c r="C6189" s="133" t="s">
        <v>5005</v>
      </c>
      <c r="D6189" s="133" t="s">
        <v>5904</v>
      </c>
      <c r="E6189" s="133" t="s">
        <v>5906</v>
      </c>
      <c r="F6189" s="133" t="s">
        <v>5906</v>
      </c>
      <c r="G6189" s="133">
        <v>0</v>
      </c>
      <c r="H6189" s="133">
        <v>0</v>
      </c>
      <c r="I6189" s="20"/>
      <c r="J6189" s="20"/>
      <c r="K6189" s="20"/>
      <c r="L6189" s="20"/>
      <c r="M6189" s="20"/>
      <c r="N6189" s="20"/>
    </row>
    <row r="6190" spans="1:14" x14ac:dyDescent="0.35">
      <c r="A6190" s="214" t="s">
        <v>4904</v>
      </c>
      <c r="B6190" s="214">
        <v>135893</v>
      </c>
      <c r="C6190" s="133" t="s">
        <v>5006</v>
      </c>
      <c r="D6190" s="133" t="s">
        <v>5904</v>
      </c>
      <c r="E6190" s="133" t="s">
        <v>5906</v>
      </c>
      <c r="F6190" s="133" t="s">
        <v>5906</v>
      </c>
      <c r="G6190" s="133">
        <v>0</v>
      </c>
      <c r="H6190" s="133">
        <v>0</v>
      </c>
      <c r="I6190" s="20"/>
      <c r="J6190" s="20"/>
      <c r="K6190" s="20"/>
      <c r="L6190" s="20"/>
      <c r="M6190" s="20"/>
      <c r="N6190" s="20"/>
    </row>
    <row r="6191" spans="1:14" x14ac:dyDescent="0.35">
      <c r="A6191" s="214" t="s">
        <v>4904</v>
      </c>
      <c r="B6191" s="214">
        <v>135894</v>
      </c>
      <c r="C6191" s="133" t="s">
        <v>6315</v>
      </c>
      <c r="D6191" s="133" t="s">
        <v>5904</v>
      </c>
      <c r="E6191" s="133" t="s">
        <v>5906</v>
      </c>
      <c r="F6191" s="133" t="s">
        <v>5906</v>
      </c>
      <c r="G6191" s="133">
        <v>0</v>
      </c>
      <c r="H6191" s="133">
        <v>0</v>
      </c>
      <c r="I6191" s="20"/>
      <c r="J6191" s="20"/>
      <c r="K6191" s="20"/>
      <c r="L6191" s="20"/>
      <c r="M6191" s="20"/>
      <c r="N6191" s="20"/>
    </row>
    <row r="6192" spans="1:14" x14ac:dyDescent="0.35">
      <c r="A6192" s="214" t="s">
        <v>4904</v>
      </c>
      <c r="B6192" s="214">
        <v>136529</v>
      </c>
      <c r="C6192" s="133" t="s">
        <v>5007</v>
      </c>
      <c r="D6192" s="133" t="s">
        <v>5904</v>
      </c>
      <c r="E6192" s="133" t="s">
        <v>5907</v>
      </c>
      <c r="F6192" s="133" t="s">
        <v>5917</v>
      </c>
      <c r="G6192" s="133">
        <v>123</v>
      </c>
      <c r="H6192" s="133">
        <v>115</v>
      </c>
      <c r="I6192" s="20"/>
      <c r="J6192" s="20"/>
      <c r="K6192" s="20"/>
      <c r="L6192" s="20"/>
      <c r="M6192" s="20"/>
      <c r="N6192" s="20"/>
    </row>
    <row r="6193" spans="1:14" x14ac:dyDescent="0.35">
      <c r="A6193" s="214" t="s">
        <v>4904</v>
      </c>
      <c r="B6193" s="214">
        <v>136531</v>
      </c>
      <c r="C6193" s="133" t="s">
        <v>5008</v>
      </c>
      <c r="D6193" s="133" t="s">
        <v>5904</v>
      </c>
      <c r="E6193" s="133" t="s">
        <v>5907</v>
      </c>
      <c r="F6193" s="133" t="s">
        <v>5917</v>
      </c>
      <c r="G6193" s="133">
        <v>156</v>
      </c>
      <c r="H6193" s="133">
        <v>175</v>
      </c>
      <c r="I6193" s="20"/>
      <c r="J6193" s="20"/>
      <c r="K6193" s="20"/>
      <c r="L6193" s="20"/>
      <c r="M6193" s="20"/>
      <c r="N6193" s="20"/>
    </row>
    <row r="6194" spans="1:14" x14ac:dyDescent="0.35">
      <c r="A6194" s="214" t="s">
        <v>4904</v>
      </c>
      <c r="B6194" s="214">
        <v>136534</v>
      </c>
      <c r="C6194" s="133" t="s">
        <v>5009</v>
      </c>
      <c r="D6194" s="133" t="s">
        <v>5905</v>
      </c>
      <c r="E6194" s="133" t="s">
        <v>5907</v>
      </c>
      <c r="F6194" s="133" t="s">
        <v>5917</v>
      </c>
      <c r="G6194" s="133">
        <v>0</v>
      </c>
      <c r="H6194" s="133">
        <v>239</v>
      </c>
      <c r="I6194" s="20"/>
      <c r="J6194" s="20"/>
      <c r="K6194" s="20"/>
      <c r="L6194" s="20"/>
      <c r="M6194" s="20"/>
      <c r="N6194" s="20"/>
    </row>
    <row r="6195" spans="1:14" x14ac:dyDescent="0.35">
      <c r="A6195" s="214" t="s">
        <v>4904</v>
      </c>
      <c r="B6195" s="214">
        <v>136828</v>
      </c>
      <c r="C6195" s="133" t="s">
        <v>5010</v>
      </c>
      <c r="D6195" s="133" t="s">
        <v>5904</v>
      </c>
      <c r="E6195" s="133" t="s">
        <v>5907</v>
      </c>
      <c r="F6195" s="133" t="s">
        <v>5917</v>
      </c>
      <c r="G6195" s="133">
        <v>148</v>
      </c>
      <c r="H6195" s="133">
        <v>160</v>
      </c>
      <c r="I6195" s="20"/>
      <c r="J6195" s="20"/>
      <c r="K6195" s="20"/>
      <c r="L6195" s="20"/>
      <c r="M6195" s="20"/>
      <c r="N6195" s="20"/>
    </row>
    <row r="6196" spans="1:14" x14ac:dyDescent="0.35">
      <c r="A6196" s="214" t="s">
        <v>4904</v>
      </c>
      <c r="B6196" s="214">
        <v>136832</v>
      </c>
      <c r="C6196" s="133" t="s">
        <v>5011</v>
      </c>
      <c r="D6196" s="133" t="s">
        <v>5904</v>
      </c>
      <c r="E6196" s="133" t="s">
        <v>5907</v>
      </c>
      <c r="F6196" s="133" t="s">
        <v>5917</v>
      </c>
      <c r="G6196" s="133">
        <v>80</v>
      </c>
      <c r="H6196" s="133">
        <v>73</v>
      </c>
      <c r="I6196" s="20"/>
      <c r="J6196" s="20"/>
      <c r="K6196" s="20"/>
      <c r="L6196" s="20"/>
      <c r="M6196" s="20"/>
      <c r="N6196" s="20"/>
    </row>
    <row r="6197" spans="1:14" x14ac:dyDescent="0.35">
      <c r="A6197" s="214" t="s">
        <v>4904</v>
      </c>
      <c r="B6197" s="214">
        <v>136833</v>
      </c>
      <c r="C6197" s="133" t="s">
        <v>5012</v>
      </c>
      <c r="D6197" s="133" t="s">
        <v>5904</v>
      </c>
      <c r="E6197" s="133" t="s">
        <v>5907</v>
      </c>
      <c r="F6197" s="133" t="s">
        <v>5917</v>
      </c>
      <c r="G6197" s="133">
        <v>120</v>
      </c>
      <c r="H6197" s="133">
        <v>113</v>
      </c>
      <c r="I6197" s="20"/>
      <c r="J6197" s="20"/>
      <c r="K6197" s="20"/>
      <c r="L6197" s="20"/>
      <c r="M6197" s="20"/>
      <c r="N6197" s="20"/>
    </row>
    <row r="6198" spans="1:14" x14ac:dyDescent="0.35">
      <c r="A6198" s="214" t="s">
        <v>4904</v>
      </c>
      <c r="B6198" s="214">
        <v>136906</v>
      </c>
      <c r="C6198" s="133" t="s">
        <v>5013</v>
      </c>
      <c r="D6198" s="133" t="s">
        <v>5904</v>
      </c>
      <c r="E6198" s="133" t="s">
        <v>5907</v>
      </c>
      <c r="F6198" s="133" t="s">
        <v>5917</v>
      </c>
      <c r="G6198" s="133">
        <v>144</v>
      </c>
      <c r="H6198" s="133">
        <v>154</v>
      </c>
      <c r="I6198" s="20"/>
      <c r="J6198" s="20"/>
      <c r="K6198" s="20"/>
      <c r="L6198" s="20"/>
      <c r="M6198" s="20"/>
      <c r="N6198" s="20"/>
    </row>
    <row r="6199" spans="1:14" x14ac:dyDescent="0.35">
      <c r="A6199" s="214" t="s">
        <v>4904</v>
      </c>
      <c r="B6199" s="214">
        <v>137003</v>
      </c>
      <c r="C6199" s="133" t="s">
        <v>5014</v>
      </c>
      <c r="D6199" s="133" t="s">
        <v>5904</v>
      </c>
      <c r="E6199" s="133" t="s">
        <v>5907</v>
      </c>
      <c r="F6199" s="133" t="s">
        <v>5917</v>
      </c>
      <c r="G6199" s="133">
        <v>128</v>
      </c>
      <c r="H6199" s="133">
        <v>112</v>
      </c>
      <c r="I6199" s="20"/>
      <c r="J6199" s="20"/>
      <c r="K6199" s="20"/>
      <c r="L6199" s="20"/>
      <c r="M6199" s="20"/>
      <c r="N6199" s="20"/>
    </row>
    <row r="6200" spans="1:14" x14ac:dyDescent="0.35">
      <c r="A6200" s="214" t="s">
        <v>4904</v>
      </c>
      <c r="B6200" s="214">
        <v>137019</v>
      </c>
      <c r="C6200" s="133" t="s">
        <v>5015</v>
      </c>
      <c r="D6200" s="133" t="s">
        <v>5904</v>
      </c>
      <c r="E6200" s="133" t="s">
        <v>5907</v>
      </c>
      <c r="F6200" s="133" t="s">
        <v>5917</v>
      </c>
      <c r="G6200" s="133">
        <v>88</v>
      </c>
      <c r="H6200" s="133">
        <v>88</v>
      </c>
      <c r="I6200" s="20"/>
      <c r="J6200" s="20"/>
      <c r="K6200" s="20"/>
      <c r="L6200" s="20"/>
      <c r="M6200" s="20"/>
      <c r="N6200" s="20"/>
    </row>
    <row r="6201" spans="1:14" x14ac:dyDescent="0.35">
      <c r="A6201" s="214" t="s">
        <v>4904</v>
      </c>
      <c r="B6201" s="214">
        <v>137116</v>
      </c>
      <c r="C6201" s="133" t="s">
        <v>5016</v>
      </c>
      <c r="D6201" s="133" t="s">
        <v>5904</v>
      </c>
      <c r="E6201" s="133" t="s">
        <v>5907</v>
      </c>
      <c r="F6201" s="133" t="s">
        <v>5917</v>
      </c>
      <c r="G6201" s="133">
        <v>127</v>
      </c>
      <c r="H6201" s="133">
        <v>120</v>
      </c>
      <c r="I6201" s="20"/>
      <c r="J6201" s="20"/>
      <c r="K6201" s="20"/>
      <c r="L6201" s="20"/>
      <c r="M6201" s="20"/>
      <c r="N6201" s="20"/>
    </row>
    <row r="6202" spans="1:14" x14ac:dyDescent="0.35">
      <c r="A6202" s="214" t="s">
        <v>4904</v>
      </c>
      <c r="B6202" s="214">
        <v>137237</v>
      </c>
      <c r="C6202" s="133" t="s">
        <v>5017</v>
      </c>
      <c r="D6202" s="133" t="s">
        <v>5904</v>
      </c>
      <c r="E6202" s="133" t="s">
        <v>5907</v>
      </c>
      <c r="F6202" s="133" t="s">
        <v>5917</v>
      </c>
      <c r="G6202" s="133">
        <v>99</v>
      </c>
      <c r="H6202" s="133">
        <v>115</v>
      </c>
      <c r="I6202" s="20"/>
      <c r="J6202" s="20"/>
      <c r="K6202" s="20"/>
      <c r="L6202" s="20"/>
      <c r="M6202" s="20"/>
      <c r="N6202" s="20"/>
    </row>
    <row r="6203" spans="1:14" x14ac:dyDescent="0.35">
      <c r="A6203" s="214" t="s">
        <v>4904</v>
      </c>
      <c r="B6203" s="214">
        <v>137314</v>
      </c>
      <c r="C6203" s="133" t="s">
        <v>5018</v>
      </c>
      <c r="D6203" s="133" t="s">
        <v>5904</v>
      </c>
      <c r="E6203" s="133" t="s">
        <v>5907</v>
      </c>
      <c r="F6203" s="133" t="s">
        <v>5917</v>
      </c>
      <c r="G6203" s="133">
        <v>108</v>
      </c>
      <c r="H6203" s="133">
        <v>72</v>
      </c>
      <c r="I6203" s="20"/>
      <c r="J6203" s="20"/>
      <c r="K6203" s="20"/>
      <c r="L6203" s="20"/>
      <c r="M6203" s="20"/>
      <c r="N6203" s="20"/>
    </row>
    <row r="6204" spans="1:14" x14ac:dyDescent="0.35">
      <c r="A6204" s="214" t="s">
        <v>4904</v>
      </c>
      <c r="B6204" s="214">
        <v>137595</v>
      </c>
      <c r="C6204" s="133" t="s">
        <v>5019</v>
      </c>
      <c r="D6204" s="133" t="s">
        <v>5904</v>
      </c>
      <c r="E6204" s="133" t="s">
        <v>5907</v>
      </c>
      <c r="F6204" s="133" t="s">
        <v>5917</v>
      </c>
      <c r="G6204" s="133">
        <v>71</v>
      </c>
      <c r="H6204" s="133">
        <v>69</v>
      </c>
      <c r="I6204" s="20"/>
      <c r="J6204" s="20"/>
      <c r="K6204" s="20"/>
      <c r="L6204" s="20"/>
      <c r="M6204" s="20"/>
      <c r="N6204" s="20"/>
    </row>
    <row r="6205" spans="1:14" x14ac:dyDescent="0.35">
      <c r="A6205" s="214" t="s">
        <v>4904</v>
      </c>
      <c r="B6205" s="214">
        <v>137735</v>
      </c>
      <c r="C6205" s="133" t="s">
        <v>627</v>
      </c>
      <c r="D6205" s="133" t="s">
        <v>5904</v>
      </c>
      <c r="E6205" s="133" t="s">
        <v>5907</v>
      </c>
      <c r="F6205" s="133" t="s">
        <v>5917</v>
      </c>
      <c r="G6205" s="133">
        <v>124</v>
      </c>
      <c r="H6205" s="133">
        <v>117</v>
      </c>
      <c r="I6205" s="20"/>
      <c r="J6205" s="20"/>
      <c r="K6205" s="20"/>
      <c r="L6205" s="20"/>
      <c r="M6205" s="20"/>
      <c r="N6205" s="20"/>
    </row>
    <row r="6206" spans="1:14" x14ac:dyDescent="0.35">
      <c r="A6206" s="214" t="s">
        <v>4904</v>
      </c>
      <c r="B6206" s="214">
        <v>137736</v>
      </c>
      <c r="C6206" s="133" t="s">
        <v>5020</v>
      </c>
      <c r="D6206" s="133" t="s">
        <v>5901</v>
      </c>
      <c r="E6206" s="133" t="s">
        <v>5907</v>
      </c>
      <c r="F6206" s="133" t="s">
        <v>5917</v>
      </c>
      <c r="G6206" s="133">
        <v>247</v>
      </c>
      <c r="H6206" s="133">
        <v>0</v>
      </c>
      <c r="I6206" s="20"/>
      <c r="J6206" s="20"/>
      <c r="K6206" s="20"/>
      <c r="L6206" s="20"/>
      <c r="M6206" s="20"/>
      <c r="N6206" s="20"/>
    </row>
    <row r="6207" spans="1:14" x14ac:dyDescent="0.35">
      <c r="A6207" s="214" t="s">
        <v>4904</v>
      </c>
      <c r="B6207" s="214">
        <v>137855</v>
      </c>
      <c r="C6207" s="133" t="s">
        <v>5021</v>
      </c>
      <c r="D6207" s="133" t="s">
        <v>5904</v>
      </c>
      <c r="E6207" s="133" t="s">
        <v>5907</v>
      </c>
      <c r="F6207" s="133" t="s">
        <v>5917</v>
      </c>
      <c r="G6207" s="133">
        <v>109</v>
      </c>
      <c r="H6207" s="133">
        <v>114</v>
      </c>
      <c r="I6207" s="20"/>
      <c r="J6207" s="20"/>
      <c r="K6207" s="20"/>
      <c r="L6207" s="20"/>
      <c r="M6207" s="20"/>
      <c r="N6207" s="20"/>
    </row>
    <row r="6208" spans="1:14" x14ac:dyDescent="0.35">
      <c r="A6208" s="214" t="s">
        <v>4904</v>
      </c>
      <c r="B6208" s="214">
        <v>137906</v>
      </c>
      <c r="C6208" s="133" t="s">
        <v>5022</v>
      </c>
      <c r="D6208" s="133" t="s">
        <v>5904</v>
      </c>
      <c r="E6208" s="133" t="s">
        <v>5907</v>
      </c>
      <c r="F6208" s="133" t="s">
        <v>5917</v>
      </c>
      <c r="G6208" s="133">
        <v>127</v>
      </c>
      <c r="H6208" s="133">
        <v>117</v>
      </c>
      <c r="I6208" s="20"/>
      <c r="J6208" s="20"/>
      <c r="K6208" s="20"/>
      <c r="L6208" s="20"/>
      <c r="M6208" s="20"/>
      <c r="N6208" s="20"/>
    </row>
    <row r="6209" spans="1:14" x14ac:dyDescent="0.35">
      <c r="A6209" s="214" t="s">
        <v>4904</v>
      </c>
      <c r="B6209" s="214">
        <v>138226</v>
      </c>
      <c r="C6209" s="133" t="s">
        <v>5023</v>
      </c>
      <c r="D6209" s="133" t="s">
        <v>5904</v>
      </c>
      <c r="E6209" s="133" t="s">
        <v>5907</v>
      </c>
      <c r="F6209" s="133" t="s">
        <v>5916</v>
      </c>
      <c r="G6209" s="133">
        <v>41</v>
      </c>
      <c r="H6209" s="133">
        <v>62</v>
      </c>
      <c r="I6209" s="20"/>
      <c r="J6209" s="20"/>
      <c r="K6209" s="20"/>
      <c r="L6209" s="20"/>
      <c r="M6209" s="20"/>
      <c r="N6209" s="20"/>
    </row>
    <row r="6210" spans="1:14" x14ac:dyDescent="0.35">
      <c r="A6210" s="214" t="s">
        <v>4904</v>
      </c>
      <c r="B6210" s="214">
        <v>138491</v>
      </c>
      <c r="C6210" s="133" t="s">
        <v>5024</v>
      </c>
      <c r="D6210" s="133" t="s">
        <v>5904</v>
      </c>
      <c r="E6210" s="133" t="s">
        <v>5907</v>
      </c>
      <c r="F6210" s="133" t="s">
        <v>5917</v>
      </c>
      <c r="G6210" s="133">
        <v>98</v>
      </c>
      <c r="H6210" s="133">
        <v>94</v>
      </c>
      <c r="I6210" s="20"/>
      <c r="J6210" s="20"/>
      <c r="K6210" s="20"/>
      <c r="L6210" s="20"/>
      <c r="M6210" s="20"/>
      <c r="N6210" s="20"/>
    </row>
    <row r="6211" spans="1:14" x14ac:dyDescent="0.35">
      <c r="A6211" s="214" t="s">
        <v>4904</v>
      </c>
      <c r="B6211" s="214">
        <v>138765</v>
      </c>
      <c r="C6211" s="133" t="s">
        <v>5025</v>
      </c>
      <c r="D6211" s="133" t="s">
        <v>5904</v>
      </c>
      <c r="E6211" s="133" t="s">
        <v>5907</v>
      </c>
      <c r="F6211" s="133" t="s">
        <v>5917</v>
      </c>
      <c r="G6211" s="133">
        <v>94</v>
      </c>
      <c r="H6211" s="133">
        <v>95</v>
      </c>
      <c r="I6211" s="20"/>
      <c r="J6211" s="20"/>
      <c r="K6211" s="20"/>
      <c r="L6211" s="20"/>
      <c r="M6211" s="20"/>
      <c r="N6211" s="20"/>
    </row>
    <row r="6212" spans="1:14" x14ac:dyDescent="0.35">
      <c r="A6212" s="214" t="s">
        <v>4904</v>
      </c>
      <c r="B6212" s="214">
        <v>138766</v>
      </c>
      <c r="C6212" s="133" t="s">
        <v>5026</v>
      </c>
      <c r="D6212" s="133" t="s">
        <v>5905</v>
      </c>
      <c r="E6212" s="133" t="s">
        <v>5912</v>
      </c>
      <c r="F6212" s="133" t="s">
        <v>5920</v>
      </c>
      <c r="G6212" s="133">
        <v>0</v>
      </c>
      <c r="H6212" s="133">
        <v>13</v>
      </c>
      <c r="I6212" s="20"/>
      <c r="J6212" s="20"/>
      <c r="K6212" s="20"/>
      <c r="L6212" s="20"/>
      <c r="M6212" s="20"/>
      <c r="N6212" s="20"/>
    </row>
    <row r="6213" spans="1:14" x14ac:dyDescent="0.35">
      <c r="A6213" s="214" t="s">
        <v>4904</v>
      </c>
      <c r="B6213" s="214">
        <v>138928</v>
      </c>
      <c r="C6213" s="133" t="s">
        <v>5027</v>
      </c>
      <c r="D6213" s="133" t="s">
        <v>5904</v>
      </c>
      <c r="E6213" s="133" t="s">
        <v>5907</v>
      </c>
      <c r="F6213" s="133" t="s">
        <v>5917</v>
      </c>
      <c r="G6213" s="133">
        <v>127</v>
      </c>
      <c r="H6213" s="133">
        <v>116</v>
      </c>
      <c r="I6213" s="20"/>
      <c r="J6213" s="20"/>
      <c r="K6213" s="20"/>
      <c r="L6213" s="20"/>
      <c r="M6213" s="20"/>
      <c r="N6213" s="20"/>
    </row>
    <row r="6214" spans="1:14" x14ac:dyDescent="0.35">
      <c r="A6214" s="214" t="s">
        <v>4904</v>
      </c>
      <c r="B6214" s="214">
        <v>139151</v>
      </c>
      <c r="C6214" s="133" t="s">
        <v>5028</v>
      </c>
      <c r="D6214" s="133" t="s">
        <v>5904</v>
      </c>
      <c r="E6214" s="133" t="s">
        <v>5907</v>
      </c>
      <c r="F6214" s="133" t="s">
        <v>5917</v>
      </c>
      <c r="G6214" s="133">
        <v>53</v>
      </c>
      <c r="H6214" s="133">
        <v>67</v>
      </c>
      <c r="I6214" s="20"/>
      <c r="J6214" s="20"/>
      <c r="K6214" s="20"/>
      <c r="L6214" s="20"/>
      <c r="M6214" s="20"/>
      <c r="N6214" s="20"/>
    </row>
    <row r="6215" spans="1:14" x14ac:dyDescent="0.35">
      <c r="A6215" s="214" t="s">
        <v>4904</v>
      </c>
      <c r="B6215" s="214">
        <v>139193</v>
      </c>
      <c r="C6215" s="133" t="s">
        <v>5029</v>
      </c>
      <c r="D6215" s="133" t="s">
        <v>5904</v>
      </c>
      <c r="E6215" s="133" t="s">
        <v>5907</v>
      </c>
      <c r="F6215" s="133" t="s">
        <v>5917</v>
      </c>
      <c r="G6215" s="133">
        <v>93</v>
      </c>
      <c r="H6215" s="133">
        <v>89</v>
      </c>
      <c r="I6215" s="20"/>
      <c r="J6215" s="20"/>
      <c r="K6215" s="20"/>
      <c r="L6215" s="20"/>
      <c r="M6215" s="20"/>
      <c r="N6215" s="20"/>
    </row>
    <row r="6216" spans="1:14" x14ac:dyDescent="0.35">
      <c r="A6216" s="214" t="s">
        <v>4904</v>
      </c>
      <c r="B6216" s="214">
        <v>139948</v>
      </c>
      <c r="C6216" s="133" t="s">
        <v>5030</v>
      </c>
      <c r="D6216" s="133" t="s">
        <v>5904</v>
      </c>
      <c r="E6216" s="133" t="s">
        <v>5907</v>
      </c>
      <c r="F6216" s="133" t="s">
        <v>5908</v>
      </c>
      <c r="G6216" s="133">
        <v>51</v>
      </c>
      <c r="H6216" s="133">
        <v>50</v>
      </c>
      <c r="I6216" s="20"/>
      <c r="J6216" s="20"/>
      <c r="K6216" s="20"/>
      <c r="L6216" s="20"/>
      <c r="M6216" s="20"/>
      <c r="N6216" s="20"/>
    </row>
    <row r="6217" spans="1:14" x14ac:dyDescent="0.35">
      <c r="A6217" s="214" t="s">
        <v>4904</v>
      </c>
      <c r="B6217" s="214">
        <v>139993</v>
      </c>
      <c r="C6217" s="133" t="s">
        <v>5031</v>
      </c>
      <c r="D6217" s="133" t="s">
        <v>5904</v>
      </c>
      <c r="E6217" s="133" t="s">
        <v>5907</v>
      </c>
      <c r="F6217" s="133" t="s">
        <v>5917</v>
      </c>
      <c r="G6217" s="133">
        <v>109</v>
      </c>
      <c r="H6217" s="133">
        <v>133</v>
      </c>
      <c r="I6217" s="20"/>
      <c r="J6217" s="20"/>
      <c r="K6217" s="20"/>
      <c r="L6217" s="20"/>
      <c r="M6217" s="20"/>
      <c r="N6217" s="20"/>
    </row>
    <row r="6218" spans="1:14" x14ac:dyDescent="0.35">
      <c r="A6218" s="214" t="s">
        <v>4904</v>
      </c>
      <c r="B6218" s="214">
        <v>140117</v>
      </c>
      <c r="C6218" s="133" t="s">
        <v>6783</v>
      </c>
      <c r="D6218" s="133" t="s">
        <v>5904</v>
      </c>
      <c r="E6218" s="133" t="s">
        <v>5907</v>
      </c>
      <c r="F6218" s="133" t="s">
        <v>5917</v>
      </c>
      <c r="G6218" s="133">
        <v>154</v>
      </c>
      <c r="H6218" s="133">
        <v>146</v>
      </c>
      <c r="I6218" s="20"/>
      <c r="J6218" s="20"/>
      <c r="K6218" s="20"/>
      <c r="L6218" s="20"/>
      <c r="M6218" s="20"/>
      <c r="N6218" s="20"/>
    </row>
    <row r="6219" spans="1:14" x14ac:dyDescent="0.35">
      <c r="A6219" s="214" t="s">
        <v>4904</v>
      </c>
      <c r="B6219" s="214">
        <v>140650</v>
      </c>
      <c r="C6219" s="133" t="s">
        <v>5032</v>
      </c>
      <c r="D6219" s="133" t="s">
        <v>5904</v>
      </c>
      <c r="E6219" s="133" t="s">
        <v>5907</v>
      </c>
      <c r="F6219" s="133" t="s">
        <v>5917</v>
      </c>
      <c r="G6219" s="133">
        <v>103</v>
      </c>
      <c r="H6219" s="133">
        <v>113</v>
      </c>
      <c r="I6219" s="20"/>
      <c r="J6219" s="20"/>
      <c r="K6219" s="20"/>
      <c r="L6219" s="20"/>
      <c r="M6219" s="20"/>
      <c r="N6219" s="20"/>
    </row>
    <row r="6220" spans="1:14" x14ac:dyDescent="0.35">
      <c r="A6220" s="214" t="s">
        <v>4904</v>
      </c>
      <c r="B6220" s="214">
        <v>141147</v>
      </c>
      <c r="C6220" s="133" t="s">
        <v>5033</v>
      </c>
      <c r="D6220" s="133" t="s">
        <v>5904</v>
      </c>
      <c r="E6220" s="133" t="s">
        <v>5912</v>
      </c>
      <c r="F6220" s="133" t="s">
        <v>5920</v>
      </c>
      <c r="G6220" s="133">
        <v>9</v>
      </c>
      <c r="H6220" s="133">
        <v>13</v>
      </c>
      <c r="I6220" s="20"/>
      <c r="J6220" s="20"/>
      <c r="K6220" s="20"/>
      <c r="L6220" s="20"/>
      <c r="M6220" s="20"/>
      <c r="N6220" s="20"/>
    </row>
    <row r="6221" spans="1:14" x14ac:dyDescent="0.35">
      <c r="A6221" s="214" t="s">
        <v>4904</v>
      </c>
      <c r="B6221" s="214">
        <v>141200</v>
      </c>
      <c r="C6221" s="133" t="s">
        <v>5034</v>
      </c>
      <c r="D6221" s="133" t="s">
        <v>5904</v>
      </c>
      <c r="E6221" s="133" t="s">
        <v>5907</v>
      </c>
      <c r="F6221" s="133" t="s">
        <v>5908</v>
      </c>
      <c r="G6221" s="133">
        <v>45</v>
      </c>
      <c r="H6221" s="133">
        <v>42</v>
      </c>
      <c r="I6221" s="20"/>
      <c r="J6221" s="20"/>
      <c r="K6221" s="20"/>
      <c r="L6221" s="20"/>
      <c r="M6221" s="20"/>
      <c r="N6221" s="20"/>
    </row>
    <row r="6222" spans="1:14" x14ac:dyDescent="0.35">
      <c r="A6222" s="214" t="s">
        <v>4904</v>
      </c>
      <c r="B6222" s="214">
        <v>141533</v>
      </c>
      <c r="C6222" s="133" t="s">
        <v>5035</v>
      </c>
      <c r="D6222" s="133" t="s">
        <v>5904</v>
      </c>
      <c r="E6222" s="133" t="s">
        <v>5912</v>
      </c>
      <c r="F6222" s="133" t="s">
        <v>5920</v>
      </c>
      <c r="G6222" s="133">
        <v>1</v>
      </c>
      <c r="H6222" s="133">
        <v>7</v>
      </c>
      <c r="I6222" s="20"/>
      <c r="J6222" s="20"/>
      <c r="K6222" s="20"/>
      <c r="L6222" s="20"/>
      <c r="M6222" s="20"/>
      <c r="N6222" s="20"/>
    </row>
    <row r="6223" spans="1:14" x14ac:dyDescent="0.35">
      <c r="A6223" s="214" t="s">
        <v>4904</v>
      </c>
      <c r="B6223" s="214">
        <v>141843</v>
      </c>
      <c r="C6223" s="133" t="s">
        <v>5036</v>
      </c>
      <c r="D6223" s="133" t="s">
        <v>5904</v>
      </c>
      <c r="E6223" s="133" t="s">
        <v>5912</v>
      </c>
      <c r="F6223" s="133" t="s">
        <v>5920</v>
      </c>
      <c r="G6223" s="133">
        <v>4</v>
      </c>
      <c r="H6223" s="133">
        <v>2</v>
      </c>
      <c r="I6223" s="20"/>
      <c r="J6223" s="20"/>
      <c r="K6223" s="20"/>
      <c r="L6223" s="20"/>
      <c r="M6223" s="20"/>
      <c r="N6223" s="20"/>
    </row>
    <row r="6224" spans="1:14" x14ac:dyDescent="0.35">
      <c r="A6224" s="214" t="s">
        <v>4904</v>
      </c>
      <c r="B6224" s="214">
        <v>142009</v>
      </c>
      <c r="C6224" s="133" t="s">
        <v>5037</v>
      </c>
      <c r="D6224" s="133" t="s">
        <v>5904</v>
      </c>
      <c r="E6224" s="133" t="s">
        <v>5907</v>
      </c>
      <c r="F6224" s="133" t="s">
        <v>5916</v>
      </c>
      <c r="G6224" s="133">
        <v>78</v>
      </c>
      <c r="H6224" s="133">
        <v>72</v>
      </c>
      <c r="I6224" s="20"/>
      <c r="J6224" s="20"/>
      <c r="K6224" s="20"/>
      <c r="L6224" s="20"/>
      <c r="M6224" s="20"/>
      <c r="N6224" s="20"/>
    </row>
    <row r="6225" spans="1:14" x14ac:dyDescent="0.35">
      <c r="A6225" s="214" t="s">
        <v>4904</v>
      </c>
      <c r="B6225" s="214">
        <v>142284</v>
      </c>
      <c r="C6225" s="133" t="s">
        <v>5038</v>
      </c>
      <c r="D6225" s="133" t="s">
        <v>5904</v>
      </c>
      <c r="E6225" s="133" t="s">
        <v>5907</v>
      </c>
      <c r="F6225" s="133" t="s">
        <v>5917</v>
      </c>
      <c r="G6225" s="133">
        <v>45</v>
      </c>
      <c r="H6225" s="133">
        <v>64</v>
      </c>
      <c r="I6225" s="20"/>
      <c r="J6225" s="20"/>
      <c r="K6225" s="20"/>
      <c r="L6225" s="20"/>
      <c r="M6225" s="20"/>
      <c r="N6225" s="20"/>
    </row>
    <row r="6226" spans="1:14" x14ac:dyDescent="0.35">
      <c r="A6226" s="214" t="s">
        <v>4904</v>
      </c>
      <c r="B6226" s="214">
        <v>142314</v>
      </c>
      <c r="C6226" s="133" t="s">
        <v>5039</v>
      </c>
      <c r="D6226" s="133" t="s">
        <v>5904</v>
      </c>
      <c r="E6226" s="133" t="s">
        <v>5907</v>
      </c>
      <c r="F6226" s="133" t="s">
        <v>5917</v>
      </c>
      <c r="G6226" s="133">
        <v>102</v>
      </c>
      <c r="H6226" s="133">
        <v>115</v>
      </c>
      <c r="I6226" s="20"/>
      <c r="J6226" s="20"/>
      <c r="K6226" s="20"/>
      <c r="L6226" s="20"/>
      <c r="M6226" s="20"/>
      <c r="N6226" s="20"/>
    </row>
    <row r="6227" spans="1:14" x14ac:dyDescent="0.35">
      <c r="A6227" s="214" t="s">
        <v>4904</v>
      </c>
      <c r="B6227" s="214">
        <v>142315</v>
      </c>
      <c r="C6227" s="133" t="s">
        <v>5040</v>
      </c>
      <c r="D6227" s="133" t="s">
        <v>5904</v>
      </c>
      <c r="E6227" s="133" t="s">
        <v>5907</v>
      </c>
      <c r="F6227" s="133" t="s">
        <v>5917</v>
      </c>
      <c r="G6227" s="133">
        <v>156</v>
      </c>
      <c r="H6227" s="133">
        <v>125</v>
      </c>
      <c r="I6227" s="20"/>
      <c r="J6227" s="20"/>
      <c r="K6227" s="20"/>
      <c r="L6227" s="20"/>
      <c r="M6227" s="20"/>
      <c r="N6227" s="20"/>
    </row>
    <row r="6228" spans="1:14" x14ac:dyDescent="0.35">
      <c r="A6228" s="214" t="s">
        <v>4904</v>
      </c>
      <c r="B6228" s="214">
        <v>142416</v>
      </c>
      <c r="C6228" s="133" t="s">
        <v>5041</v>
      </c>
      <c r="D6228" s="133" t="s">
        <v>5904</v>
      </c>
      <c r="E6228" s="133" t="s">
        <v>5902</v>
      </c>
      <c r="F6228" s="133" t="s">
        <v>5914</v>
      </c>
      <c r="G6228" s="133">
        <v>0</v>
      </c>
      <c r="H6228" s="133">
        <v>0</v>
      </c>
      <c r="I6228" s="20"/>
      <c r="J6228" s="20"/>
      <c r="K6228" s="20"/>
      <c r="L6228" s="20"/>
      <c r="M6228" s="20"/>
      <c r="N6228" s="20"/>
    </row>
    <row r="6229" spans="1:14" x14ac:dyDescent="0.35">
      <c r="A6229" s="214" t="s">
        <v>4904</v>
      </c>
      <c r="B6229" s="214">
        <v>142490</v>
      </c>
      <c r="C6229" s="133" t="s">
        <v>5042</v>
      </c>
      <c r="D6229" s="133" t="s">
        <v>5904</v>
      </c>
      <c r="E6229" s="133" t="s">
        <v>5907</v>
      </c>
      <c r="F6229" s="133" t="s">
        <v>5917</v>
      </c>
      <c r="G6229" s="133">
        <v>62</v>
      </c>
      <c r="H6229" s="133">
        <v>57</v>
      </c>
      <c r="I6229" s="20"/>
      <c r="J6229" s="20"/>
      <c r="K6229" s="20"/>
      <c r="L6229" s="20"/>
      <c r="M6229" s="20"/>
      <c r="N6229" s="20"/>
    </row>
    <row r="6230" spans="1:14" x14ac:dyDescent="0.35">
      <c r="A6230" s="214" t="s">
        <v>4904</v>
      </c>
      <c r="B6230" s="214">
        <v>143367</v>
      </c>
      <c r="C6230" s="133" t="s">
        <v>5043</v>
      </c>
      <c r="D6230" s="133" t="s">
        <v>5904</v>
      </c>
      <c r="E6230" s="133" t="s">
        <v>5907</v>
      </c>
      <c r="F6230" s="133" t="s">
        <v>5917</v>
      </c>
      <c r="G6230" s="133">
        <v>130</v>
      </c>
      <c r="H6230" s="133">
        <v>150</v>
      </c>
      <c r="I6230" s="20"/>
      <c r="J6230" s="20"/>
      <c r="K6230" s="20"/>
      <c r="L6230" s="20"/>
      <c r="M6230" s="20"/>
      <c r="N6230" s="20"/>
    </row>
    <row r="6231" spans="1:14" x14ac:dyDescent="0.35">
      <c r="A6231" s="214" t="s">
        <v>4904</v>
      </c>
      <c r="B6231" s="214">
        <v>143369</v>
      </c>
      <c r="C6231" s="133" t="s">
        <v>5044</v>
      </c>
      <c r="D6231" s="133" t="s">
        <v>5904</v>
      </c>
      <c r="E6231" s="133" t="s">
        <v>5907</v>
      </c>
      <c r="F6231" s="133" t="s">
        <v>5917</v>
      </c>
      <c r="G6231" s="133">
        <v>123</v>
      </c>
      <c r="H6231" s="133">
        <v>116</v>
      </c>
      <c r="I6231" s="20"/>
      <c r="J6231" s="20"/>
      <c r="K6231" s="20"/>
      <c r="L6231" s="20"/>
      <c r="M6231" s="20"/>
      <c r="N6231" s="20"/>
    </row>
    <row r="6232" spans="1:14" x14ac:dyDescent="0.35">
      <c r="A6232" s="214" t="s">
        <v>4904</v>
      </c>
      <c r="B6232" s="214">
        <v>143808</v>
      </c>
      <c r="C6232" s="133" t="s">
        <v>5045</v>
      </c>
      <c r="D6232" s="133" t="s">
        <v>5904</v>
      </c>
      <c r="E6232" s="133" t="s">
        <v>5907</v>
      </c>
      <c r="F6232" s="133" t="s">
        <v>5917</v>
      </c>
      <c r="G6232" s="133">
        <v>68</v>
      </c>
      <c r="H6232" s="133">
        <v>88</v>
      </c>
      <c r="I6232" s="20"/>
      <c r="J6232" s="20"/>
      <c r="K6232" s="20"/>
      <c r="L6232" s="20"/>
      <c r="M6232" s="20"/>
      <c r="N6232" s="20"/>
    </row>
    <row r="6233" spans="1:14" x14ac:dyDescent="0.35">
      <c r="A6233" s="214" t="s">
        <v>4904</v>
      </c>
      <c r="B6233" s="214">
        <v>143901</v>
      </c>
      <c r="C6233" s="133" t="s">
        <v>5046</v>
      </c>
      <c r="D6233" s="133" t="s">
        <v>5904</v>
      </c>
      <c r="E6233" s="133" t="s">
        <v>5907</v>
      </c>
      <c r="F6233" s="133" t="s">
        <v>5917</v>
      </c>
      <c r="G6233" s="133">
        <v>120</v>
      </c>
      <c r="H6233" s="133">
        <v>146</v>
      </c>
      <c r="I6233" s="20"/>
      <c r="J6233" s="20"/>
      <c r="K6233" s="20"/>
      <c r="L6233" s="20"/>
      <c r="M6233" s="20"/>
      <c r="N6233" s="20"/>
    </row>
    <row r="6234" spans="1:14" x14ac:dyDescent="0.35">
      <c r="A6234" s="214" t="s">
        <v>4904</v>
      </c>
      <c r="B6234" s="214">
        <v>143902</v>
      </c>
      <c r="C6234" s="133" t="s">
        <v>5047</v>
      </c>
      <c r="D6234" s="133" t="s">
        <v>5904</v>
      </c>
      <c r="E6234" s="133" t="s">
        <v>5907</v>
      </c>
      <c r="F6234" s="133" t="s">
        <v>5917</v>
      </c>
      <c r="G6234" s="133">
        <v>77</v>
      </c>
      <c r="H6234" s="133">
        <v>98</v>
      </c>
      <c r="I6234" s="20"/>
      <c r="J6234" s="20"/>
      <c r="K6234" s="20"/>
      <c r="L6234" s="20"/>
      <c r="M6234" s="20"/>
      <c r="N6234" s="20"/>
    </row>
    <row r="6235" spans="1:14" x14ac:dyDescent="0.35">
      <c r="A6235" s="214" t="s">
        <v>4904</v>
      </c>
      <c r="B6235" s="214">
        <v>143903</v>
      </c>
      <c r="C6235" s="133" t="s">
        <v>5048</v>
      </c>
      <c r="D6235" s="133" t="s">
        <v>5904</v>
      </c>
      <c r="E6235" s="133" t="s">
        <v>5907</v>
      </c>
      <c r="F6235" s="133" t="s">
        <v>5917</v>
      </c>
      <c r="G6235" s="133">
        <v>80</v>
      </c>
      <c r="H6235" s="133">
        <v>89</v>
      </c>
      <c r="I6235" s="20"/>
      <c r="J6235" s="20"/>
      <c r="K6235" s="20"/>
      <c r="L6235" s="20"/>
      <c r="M6235" s="20"/>
      <c r="N6235" s="20"/>
    </row>
    <row r="6236" spans="1:14" x14ac:dyDescent="0.35">
      <c r="A6236" s="214" t="s">
        <v>4904</v>
      </c>
      <c r="B6236" s="214">
        <v>144228</v>
      </c>
      <c r="C6236" s="133" t="s">
        <v>5049</v>
      </c>
      <c r="D6236" s="133" t="s">
        <v>5904</v>
      </c>
      <c r="E6236" s="133" t="s">
        <v>5912</v>
      </c>
      <c r="F6236" s="133" t="s">
        <v>5920</v>
      </c>
      <c r="G6236" s="133">
        <v>0</v>
      </c>
      <c r="H6236" s="133">
        <v>0</v>
      </c>
      <c r="I6236" s="20"/>
      <c r="J6236" s="20"/>
      <c r="K6236" s="20"/>
      <c r="L6236" s="20"/>
      <c r="M6236" s="20"/>
      <c r="N6236" s="20"/>
    </row>
    <row r="6237" spans="1:14" x14ac:dyDescent="0.35">
      <c r="A6237" s="214" t="s">
        <v>4904</v>
      </c>
      <c r="B6237" s="214">
        <v>144233</v>
      </c>
      <c r="C6237" s="133" t="s">
        <v>5050</v>
      </c>
      <c r="D6237" s="133" t="s">
        <v>5904</v>
      </c>
      <c r="E6237" s="133" t="s">
        <v>5912</v>
      </c>
      <c r="F6237" s="133" t="s">
        <v>5920</v>
      </c>
      <c r="G6237" s="133">
        <v>1</v>
      </c>
      <c r="H6237" s="133">
        <v>13</v>
      </c>
      <c r="I6237" s="20"/>
      <c r="J6237" s="20"/>
      <c r="K6237" s="20"/>
      <c r="L6237" s="20"/>
      <c r="M6237" s="20"/>
      <c r="N6237" s="20"/>
    </row>
    <row r="6238" spans="1:14" x14ac:dyDescent="0.35">
      <c r="A6238" s="214" t="s">
        <v>4904</v>
      </c>
      <c r="B6238" s="214">
        <v>144503</v>
      </c>
      <c r="C6238" s="133" t="s">
        <v>5051</v>
      </c>
      <c r="D6238" s="133" t="s">
        <v>5904</v>
      </c>
      <c r="E6238" s="133" t="s">
        <v>5907</v>
      </c>
      <c r="F6238" s="133" t="s">
        <v>5917</v>
      </c>
      <c r="G6238" s="133">
        <v>149</v>
      </c>
      <c r="H6238" s="133">
        <v>130</v>
      </c>
      <c r="I6238" s="20"/>
      <c r="J6238" s="20"/>
      <c r="K6238" s="20"/>
      <c r="L6238" s="20"/>
      <c r="M6238" s="20"/>
      <c r="N6238" s="20"/>
    </row>
    <row r="6239" spans="1:14" x14ac:dyDescent="0.35">
      <c r="A6239" s="214" t="s">
        <v>4904</v>
      </c>
      <c r="B6239" s="214">
        <v>144520</v>
      </c>
      <c r="C6239" s="133" t="s">
        <v>5052</v>
      </c>
      <c r="D6239" s="133" t="s">
        <v>5904</v>
      </c>
      <c r="E6239" s="133" t="s">
        <v>5907</v>
      </c>
      <c r="F6239" s="133" t="s">
        <v>5917</v>
      </c>
      <c r="G6239" s="133">
        <v>109</v>
      </c>
      <c r="H6239" s="133">
        <v>111</v>
      </c>
      <c r="I6239" s="20"/>
      <c r="J6239" s="20"/>
      <c r="K6239" s="20"/>
      <c r="L6239" s="20"/>
      <c r="M6239" s="20"/>
      <c r="N6239" s="20"/>
    </row>
    <row r="6240" spans="1:14" x14ac:dyDescent="0.35">
      <c r="A6240" s="214" t="s">
        <v>4904</v>
      </c>
      <c r="B6240" s="214">
        <v>144730</v>
      </c>
      <c r="C6240" s="133" t="s">
        <v>5053</v>
      </c>
      <c r="D6240" s="133" t="s">
        <v>5904</v>
      </c>
      <c r="E6240" s="133" t="s">
        <v>5902</v>
      </c>
      <c r="F6240" s="133" t="s">
        <v>5914</v>
      </c>
      <c r="G6240" s="133">
        <v>0</v>
      </c>
      <c r="H6240" s="133">
        <v>0</v>
      </c>
      <c r="I6240" s="20"/>
      <c r="J6240" s="20"/>
      <c r="K6240" s="20"/>
      <c r="L6240" s="20"/>
      <c r="M6240" s="20"/>
      <c r="N6240" s="20"/>
    </row>
    <row r="6241" spans="1:14" x14ac:dyDescent="0.35">
      <c r="A6241" s="214" t="s">
        <v>4904</v>
      </c>
      <c r="B6241" s="214">
        <v>144741</v>
      </c>
      <c r="C6241" s="133" t="s">
        <v>5054</v>
      </c>
      <c r="D6241" s="133" t="s">
        <v>5904</v>
      </c>
      <c r="E6241" s="133" t="s">
        <v>5907</v>
      </c>
      <c r="F6241" s="133" t="s">
        <v>5916</v>
      </c>
      <c r="G6241" s="133">
        <v>83</v>
      </c>
      <c r="H6241" s="133">
        <v>95</v>
      </c>
      <c r="I6241" s="20"/>
      <c r="J6241" s="20"/>
      <c r="K6241" s="20"/>
      <c r="L6241" s="20"/>
      <c r="M6241" s="20"/>
      <c r="N6241" s="20"/>
    </row>
    <row r="6242" spans="1:14" x14ac:dyDescent="0.35">
      <c r="A6242" s="214" t="s">
        <v>4904</v>
      </c>
      <c r="B6242" s="214">
        <v>145004</v>
      </c>
      <c r="C6242" s="133" t="s">
        <v>5055</v>
      </c>
      <c r="D6242" s="133" t="s">
        <v>5904</v>
      </c>
      <c r="E6242" s="133" t="s">
        <v>5907</v>
      </c>
      <c r="F6242" s="133" t="s">
        <v>5919</v>
      </c>
      <c r="G6242" s="133">
        <v>0</v>
      </c>
      <c r="H6242" s="133">
        <v>0</v>
      </c>
      <c r="I6242" s="20"/>
      <c r="J6242" s="20"/>
      <c r="K6242" s="20"/>
      <c r="L6242" s="20"/>
      <c r="M6242" s="20"/>
      <c r="N6242" s="20"/>
    </row>
    <row r="6243" spans="1:14" x14ac:dyDescent="0.35">
      <c r="A6243" s="214" t="s">
        <v>4904</v>
      </c>
      <c r="B6243" s="214">
        <v>145005</v>
      </c>
      <c r="C6243" s="133" t="s">
        <v>5056</v>
      </c>
      <c r="D6243" s="133" t="s">
        <v>5904</v>
      </c>
      <c r="E6243" s="133" t="s">
        <v>5907</v>
      </c>
      <c r="F6243" s="133" t="s">
        <v>5919</v>
      </c>
      <c r="G6243" s="133">
        <v>0</v>
      </c>
      <c r="H6243" s="133">
        <v>0</v>
      </c>
      <c r="I6243" s="20"/>
      <c r="J6243" s="20"/>
      <c r="K6243" s="20"/>
      <c r="L6243" s="20"/>
      <c r="M6243" s="20"/>
      <c r="N6243" s="20"/>
    </row>
    <row r="6244" spans="1:14" x14ac:dyDescent="0.35">
      <c r="A6244" s="214" t="s">
        <v>4904</v>
      </c>
      <c r="B6244" s="214">
        <v>145006</v>
      </c>
      <c r="C6244" s="133" t="s">
        <v>6777</v>
      </c>
      <c r="D6244" s="133" t="s">
        <v>5904</v>
      </c>
      <c r="E6244" s="133" t="s">
        <v>5907</v>
      </c>
      <c r="F6244" s="133" t="s">
        <v>5919</v>
      </c>
      <c r="G6244" s="133">
        <v>0</v>
      </c>
      <c r="H6244" s="133">
        <v>0</v>
      </c>
      <c r="I6244" s="20"/>
      <c r="J6244" s="20"/>
      <c r="K6244" s="20"/>
      <c r="L6244" s="20"/>
      <c r="M6244" s="20"/>
      <c r="N6244" s="20"/>
    </row>
    <row r="6245" spans="1:14" x14ac:dyDescent="0.35">
      <c r="A6245" s="214" t="s">
        <v>4904</v>
      </c>
      <c r="B6245" s="214">
        <v>145007</v>
      </c>
      <c r="C6245" s="133" t="s">
        <v>5057</v>
      </c>
      <c r="D6245" s="133" t="s">
        <v>5904</v>
      </c>
      <c r="E6245" s="133" t="s">
        <v>5907</v>
      </c>
      <c r="F6245" s="133" t="s">
        <v>5919</v>
      </c>
      <c r="G6245" s="133">
        <v>0</v>
      </c>
      <c r="H6245" s="133">
        <v>0</v>
      </c>
      <c r="I6245" s="20"/>
      <c r="J6245" s="20"/>
      <c r="K6245" s="20"/>
      <c r="L6245" s="20"/>
      <c r="M6245" s="20"/>
      <c r="N6245" s="20"/>
    </row>
    <row r="6246" spans="1:14" x14ac:dyDescent="0.35">
      <c r="A6246" s="214" t="s">
        <v>4904</v>
      </c>
      <c r="B6246" s="214">
        <v>145169</v>
      </c>
      <c r="C6246" s="133" t="s">
        <v>6316</v>
      </c>
      <c r="D6246" s="133" t="s">
        <v>5904</v>
      </c>
      <c r="E6246" s="133" t="s">
        <v>5902</v>
      </c>
      <c r="F6246" s="133" t="s">
        <v>5903</v>
      </c>
      <c r="G6246" s="133">
        <v>0</v>
      </c>
      <c r="H6246" s="133">
        <v>0</v>
      </c>
      <c r="I6246" s="20"/>
      <c r="J6246" s="20"/>
      <c r="K6246" s="20"/>
      <c r="L6246" s="20"/>
      <c r="M6246" s="20"/>
      <c r="N6246" s="20"/>
    </row>
    <row r="6247" spans="1:14" x14ac:dyDescent="0.35">
      <c r="A6247" s="214" t="s">
        <v>4904</v>
      </c>
      <c r="B6247" s="214">
        <v>145217</v>
      </c>
      <c r="C6247" s="133" t="s">
        <v>5058</v>
      </c>
      <c r="D6247" s="133" t="s">
        <v>5904</v>
      </c>
      <c r="E6247" s="133" t="s">
        <v>5907</v>
      </c>
      <c r="F6247" s="133" t="s">
        <v>5917</v>
      </c>
      <c r="G6247" s="133">
        <v>112</v>
      </c>
      <c r="H6247" s="133">
        <v>143</v>
      </c>
      <c r="I6247" s="20"/>
      <c r="J6247" s="20"/>
      <c r="K6247" s="20"/>
      <c r="L6247" s="20"/>
      <c r="M6247" s="20"/>
      <c r="N6247" s="20"/>
    </row>
    <row r="6248" spans="1:14" x14ac:dyDescent="0.35">
      <c r="A6248" s="214" t="s">
        <v>4904</v>
      </c>
      <c r="B6248" s="214">
        <v>145383</v>
      </c>
      <c r="C6248" s="133" t="s">
        <v>5059</v>
      </c>
      <c r="D6248" s="133" t="s">
        <v>5904</v>
      </c>
      <c r="E6248" s="133" t="s">
        <v>5912</v>
      </c>
      <c r="F6248" s="133" t="s">
        <v>5920</v>
      </c>
      <c r="G6248" s="133">
        <v>0</v>
      </c>
      <c r="H6248" s="133">
        <v>10</v>
      </c>
      <c r="I6248" s="20"/>
      <c r="J6248" s="20"/>
      <c r="K6248" s="20"/>
      <c r="L6248" s="20"/>
      <c r="M6248" s="20"/>
      <c r="N6248" s="20"/>
    </row>
    <row r="6249" spans="1:14" x14ac:dyDescent="0.35">
      <c r="A6249" s="214" t="s">
        <v>4904</v>
      </c>
      <c r="B6249" s="214">
        <v>145384</v>
      </c>
      <c r="C6249" s="133" t="s">
        <v>5060</v>
      </c>
      <c r="D6249" s="133" t="s">
        <v>5904</v>
      </c>
      <c r="E6249" s="133" t="s">
        <v>5912</v>
      </c>
      <c r="F6249" s="133" t="s">
        <v>5920</v>
      </c>
      <c r="G6249" s="133">
        <v>1</v>
      </c>
      <c r="H6249" s="133">
        <v>23</v>
      </c>
      <c r="I6249" s="20"/>
      <c r="J6249" s="20"/>
      <c r="K6249" s="20"/>
      <c r="L6249" s="20"/>
      <c r="M6249" s="20"/>
      <c r="N6249" s="20"/>
    </row>
    <row r="6250" spans="1:14" x14ac:dyDescent="0.35">
      <c r="A6250" s="214" t="s">
        <v>4904</v>
      </c>
      <c r="B6250" s="214">
        <v>145898</v>
      </c>
      <c r="C6250" s="133" t="s">
        <v>6317</v>
      </c>
      <c r="D6250" s="133" t="s">
        <v>5904</v>
      </c>
      <c r="E6250" s="133" t="s">
        <v>5907</v>
      </c>
      <c r="F6250" s="133" t="s">
        <v>5916</v>
      </c>
      <c r="G6250" s="133">
        <v>38</v>
      </c>
      <c r="H6250" s="133">
        <v>69</v>
      </c>
      <c r="I6250" s="20"/>
      <c r="J6250" s="20"/>
      <c r="K6250" s="20"/>
      <c r="L6250" s="20"/>
      <c r="M6250" s="20"/>
      <c r="N6250" s="20"/>
    </row>
    <row r="6251" spans="1:14" x14ac:dyDescent="0.35">
      <c r="A6251" s="214" t="s">
        <v>4904</v>
      </c>
      <c r="B6251" s="214">
        <v>146255</v>
      </c>
      <c r="C6251" s="133" t="s">
        <v>2596</v>
      </c>
      <c r="D6251" s="133" t="s">
        <v>5904</v>
      </c>
      <c r="E6251" s="133" t="s">
        <v>5912</v>
      </c>
      <c r="F6251" s="133" t="s">
        <v>5920</v>
      </c>
      <c r="G6251" s="133">
        <v>8</v>
      </c>
      <c r="H6251" s="133">
        <v>16</v>
      </c>
      <c r="I6251" s="20"/>
      <c r="J6251" s="20"/>
      <c r="K6251" s="20"/>
      <c r="L6251" s="20"/>
      <c r="M6251" s="20"/>
      <c r="N6251" s="20"/>
    </row>
    <row r="6252" spans="1:14" x14ac:dyDescent="0.35">
      <c r="A6252" s="214" t="s">
        <v>4904</v>
      </c>
      <c r="B6252" s="214">
        <v>146338</v>
      </c>
      <c r="C6252" s="133" t="s">
        <v>6784</v>
      </c>
      <c r="D6252" s="133" t="s">
        <v>5904</v>
      </c>
      <c r="E6252" s="133" t="s">
        <v>5902</v>
      </c>
      <c r="F6252" s="133" t="s">
        <v>5914</v>
      </c>
      <c r="G6252" s="133">
        <v>0</v>
      </c>
      <c r="H6252" s="133">
        <v>0</v>
      </c>
      <c r="I6252" s="20"/>
      <c r="J6252" s="20"/>
      <c r="K6252" s="20"/>
      <c r="L6252" s="20"/>
      <c r="M6252" s="20"/>
      <c r="N6252" s="20"/>
    </row>
    <row r="6253" spans="1:14" x14ac:dyDescent="0.35">
      <c r="A6253" s="214" t="s">
        <v>4904</v>
      </c>
      <c r="B6253" s="214">
        <v>146527</v>
      </c>
      <c r="C6253" s="133" t="s">
        <v>7345</v>
      </c>
      <c r="D6253" s="133" t="s">
        <v>5905</v>
      </c>
      <c r="E6253" s="133" t="s">
        <v>5912</v>
      </c>
      <c r="F6253" s="133" t="s">
        <v>5927</v>
      </c>
      <c r="G6253" s="133">
        <v>0</v>
      </c>
      <c r="H6253" s="133">
        <v>11</v>
      </c>
      <c r="I6253" s="20"/>
      <c r="J6253" s="20"/>
      <c r="K6253" s="20"/>
      <c r="L6253" s="20"/>
      <c r="M6253" s="20"/>
      <c r="N6253" s="20"/>
    </row>
    <row r="6254" spans="1:14" x14ac:dyDescent="0.35">
      <c r="A6254" s="214" t="s">
        <v>4904</v>
      </c>
      <c r="B6254" s="214">
        <v>147036</v>
      </c>
      <c r="C6254" s="133" t="s">
        <v>7346</v>
      </c>
      <c r="D6254" s="133" t="s">
        <v>5904</v>
      </c>
      <c r="E6254" s="133" t="s">
        <v>5902</v>
      </c>
      <c r="F6254" s="133" t="s">
        <v>5914</v>
      </c>
      <c r="G6254" s="133">
        <v>0</v>
      </c>
      <c r="H6254" s="133">
        <v>0</v>
      </c>
      <c r="I6254" s="20"/>
      <c r="J6254" s="20"/>
      <c r="K6254" s="20"/>
      <c r="L6254" s="20"/>
      <c r="M6254" s="20"/>
      <c r="N6254" s="20"/>
    </row>
    <row r="6255" spans="1:14" x14ac:dyDescent="0.35">
      <c r="A6255" s="214" t="s">
        <v>4904</v>
      </c>
      <c r="B6255" s="214">
        <v>147430</v>
      </c>
      <c r="C6255" s="133" t="s">
        <v>4912</v>
      </c>
      <c r="D6255" s="133" t="s">
        <v>5904</v>
      </c>
      <c r="E6255" s="133" t="s">
        <v>5907</v>
      </c>
      <c r="F6255" s="133" t="s">
        <v>5917</v>
      </c>
      <c r="G6255" s="133">
        <v>93</v>
      </c>
      <c r="H6255" s="133">
        <v>117</v>
      </c>
      <c r="I6255" s="20"/>
      <c r="J6255" s="20"/>
      <c r="K6255" s="20"/>
      <c r="L6255" s="20"/>
      <c r="M6255" s="20"/>
      <c r="N6255" s="20"/>
    </row>
    <row r="6256" spans="1:14" x14ac:dyDescent="0.35">
      <c r="A6256" s="214" t="s">
        <v>4904</v>
      </c>
      <c r="B6256" s="214">
        <v>147524</v>
      </c>
      <c r="C6256" s="133" t="s">
        <v>4439</v>
      </c>
      <c r="D6256" s="133" t="s">
        <v>5904</v>
      </c>
      <c r="E6256" s="133" t="s">
        <v>5912</v>
      </c>
      <c r="F6256" s="133" t="s">
        <v>5927</v>
      </c>
      <c r="G6256" s="133">
        <v>4</v>
      </c>
      <c r="H6256" s="133">
        <v>18</v>
      </c>
      <c r="I6256" s="20"/>
      <c r="J6256" s="20"/>
      <c r="K6256" s="20"/>
      <c r="L6256" s="20"/>
      <c r="M6256" s="20"/>
      <c r="N6256" s="20"/>
    </row>
    <row r="6257" spans="1:14" x14ac:dyDescent="0.35">
      <c r="A6257" s="214" t="s">
        <v>4904</v>
      </c>
      <c r="B6257" s="214">
        <v>147600</v>
      </c>
      <c r="C6257" s="133" t="s">
        <v>6780</v>
      </c>
      <c r="D6257" s="133" t="s">
        <v>5904</v>
      </c>
      <c r="E6257" s="133" t="s">
        <v>5902</v>
      </c>
      <c r="F6257" s="133" t="s">
        <v>5914</v>
      </c>
      <c r="G6257" s="133">
        <v>0</v>
      </c>
      <c r="H6257" s="133">
        <v>0</v>
      </c>
      <c r="I6257" s="20"/>
      <c r="J6257" s="20"/>
      <c r="K6257" s="20"/>
      <c r="L6257" s="20"/>
      <c r="M6257" s="20"/>
      <c r="N6257" s="20"/>
    </row>
    <row r="6258" spans="1:14" x14ac:dyDescent="0.35">
      <c r="A6258" s="214" t="s">
        <v>4904</v>
      </c>
      <c r="B6258" s="214">
        <v>147789</v>
      </c>
      <c r="C6258" s="133" t="s">
        <v>7347</v>
      </c>
      <c r="D6258" s="133" t="s">
        <v>5904</v>
      </c>
      <c r="E6258" s="133" t="s">
        <v>5902</v>
      </c>
      <c r="F6258" s="133" t="s">
        <v>5903</v>
      </c>
      <c r="G6258" s="133">
        <v>0</v>
      </c>
      <c r="H6258" s="133">
        <v>0</v>
      </c>
      <c r="I6258" s="20"/>
      <c r="J6258" s="20"/>
      <c r="K6258" s="20"/>
      <c r="L6258" s="20"/>
      <c r="M6258" s="20"/>
      <c r="N6258" s="20"/>
    </row>
    <row r="6259" spans="1:14" x14ac:dyDescent="0.35">
      <c r="A6259" s="214" t="s">
        <v>4904</v>
      </c>
      <c r="B6259" s="214">
        <v>147935</v>
      </c>
      <c r="C6259" s="133" t="s">
        <v>4908</v>
      </c>
      <c r="D6259" s="133" t="s">
        <v>5904</v>
      </c>
      <c r="E6259" s="133" t="s">
        <v>5907</v>
      </c>
      <c r="F6259" s="133" t="s">
        <v>5917</v>
      </c>
      <c r="G6259" s="133">
        <v>62</v>
      </c>
      <c r="H6259" s="133">
        <v>63</v>
      </c>
      <c r="I6259" s="20"/>
      <c r="J6259" s="20"/>
      <c r="K6259" s="20"/>
      <c r="L6259" s="20"/>
      <c r="M6259" s="20"/>
      <c r="N6259" s="20"/>
    </row>
    <row r="6260" spans="1:14" x14ac:dyDescent="0.35">
      <c r="A6260" s="214" t="s">
        <v>4904</v>
      </c>
      <c r="B6260" s="214">
        <v>147943</v>
      </c>
      <c r="C6260" s="133" t="s">
        <v>7348</v>
      </c>
      <c r="D6260" s="133" t="s">
        <v>5905</v>
      </c>
      <c r="E6260" s="133" t="s">
        <v>5912</v>
      </c>
      <c r="F6260" s="133" t="s">
        <v>5927</v>
      </c>
      <c r="G6260" s="133">
        <v>0</v>
      </c>
      <c r="H6260" s="133">
        <v>0</v>
      </c>
      <c r="I6260" s="20"/>
      <c r="J6260" s="20"/>
      <c r="K6260" s="20"/>
      <c r="L6260" s="20"/>
      <c r="M6260" s="20"/>
      <c r="N6260" s="20"/>
    </row>
    <row r="6261" spans="1:14" x14ac:dyDescent="0.35">
      <c r="A6261" s="214" t="s">
        <v>5061</v>
      </c>
      <c r="B6261" s="214">
        <v>103009</v>
      </c>
      <c r="C6261" s="133" t="s">
        <v>5063</v>
      </c>
      <c r="D6261" s="133" t="s">
        <v>5905</v>
      </c>
      <c r="E6261" s="133" t="s">
        <v>5907</v>
      </c>
      <c r="F6261" s="133" t="s">
        <v>5911</v>
      </c>
      <c r="G6261" s="133">
        <v>0</v>
      </c>
      <c r="H6261" s="133">
        <v>189</v>
      </c>
      <c r="I6261" s="20"/>
      <c r="J6261" s="20"/>
      <c r="K6261" s="20"/>
      <c r="L6261" s="20"/>
      <c r="M6261" s="20"/>
      <c r="N6261" s="20"/>
    </row>
    <row r="6262" spans="1:14" x14ac:dyDescent="0.35">
      <c r="A6262" s="214" t="s">
        <v>5061</v>
      </c>
      <c r="B6262" s="214">
        <v>103013</v>
      </c>
      <c r="C6262" s="133" t="s">
        <v>5064</v>
      </c>
      <c r="D6262" s="133" t="s">
        <v>5901</v>
      </c>
      <c r="E6262" s="133" t="s">
        <v>5907</v>
      </c>
      <c r="F6262" s="133" t="s">
        <v>5911</v>
      </c>
      <c r="G6262" s="133">
        <v>235</v>
      </c>
      <c r="H6262" s="133">
        <v>0</v>
      </c>
      <c r="I6262" s="20"/>
      <c r="J6262" s="20"/>
      <c r="K6262" s="20"/>
      <c r="L6262" s="20"/>
      <c r="M6262" s="20"/>
      <c r="N6262" s="20"/>
    </row>
    <row r="6263" spans="1:14" x14ac:dyDescent="0.35">
      <c r="A6263" s="214" t="s">
        <v>5061</v>
      </c>
      <c r="B6263" s="214">
        <v>103015</v>
      </c>
      <c r="C6263" s="133" t="s">
        <v>5065</v>
      </c>
      <c r="D6263" s="133" t="s">
        <v>5905</v>
      </c>
      <c r="E6263" s="133" t="s">
        <v>5902</v>
      </c>
      <c r="F6263" s="133" t="s">
        <v>5903</v>
      </c>
      <c r="G6263" s="133">
        <v>0</v>
      </c>
      <c r="H6263" s="133">
        <v>0</v>
      </c>
      <c r="I6263" s="20"/>
      <c r="J6263" s="20"/>
      <c r="K6263" s="20"/>
      <c r="L6263" s="20"/>
      <c r="M6263" s="20"/>
      <c r="N6263" s="20"/>
    </row>
    <row r="6264" spans="1:14" x14ac:dyDescent="0.35">
      <c r="A6264" s="214" t="s">
        <v>5061</v>
      </c>
      <c r="B6264" s="214">
        <v>103017</v>
      </c>
      <c r="C6264" s="133" t="s">
        <v>6785</v>
      </c>
      <c r="D6264" s="133" t="s">
        <v>5904</v>
      </c>
      <c r="E6264" s="133" t="s">
        <v>5902</v>
      </c>
      <c r="F6264" s="133" t="s">
        <v>5903</v>
      </c>
      <c r="G6264" s="133">
        <v>0</v>
      </c>
      <c r="H6264" s="133">
        <v>0</v>
      </c>
      <c r="I6264" s="20"/>
      <c r="J6264" s="20"/>
      <c r="K6264" s="20"/>
      <c r="L6264" s="20"/>
      <c r="M6264" s="20"/>
      <c r="N6264" s="20"/>
    </row>
    <row r="6265" spans="1:14" x14ac:dyDescent="0.35">
      <c r="A6265" s="214" t="s">
        <v>5061</v>
      </c>
      <c r="B6265" s="214">
        <v>103019</v>
      </c>
      <c r="C6265" s="133" t="s">
        <v>5066</v>
      </c>
      <c r="D6265" s="133" t="s">
        <v>5901</v>
      </c>
      <c r="E6265" s="133" t="s">
        <v>5902</v>
      </c>
      <c r="F6265" s="133" t="s">
        <v>5903</v>
      </c>
      <c r="G6265" s="133">
        <v>0</v>
      </c>
      <c r="H6265" s="133">
        <v>0</v>
      </c>
      <c r="I6265" s="20"/>
      <c r="J6265" s="20"/>
      <c r="K6265" s="20"/>
      <c r="L6265" s="20"/>
      <c r="M6265" s="20"/>
      <c r="N6265" s="20"/>
    </row>
    <row r="6266" spans="1:14" x14ac:dyDescent="0.35">
      <c r="A6266" s="214" t="s">
        <v>5061</v>
      </c>
      <c r="B6266" s="214">
        <v>103022</v>
      </c>
      <c r="C6266" s="133" t="s">
        <v>7349</v>
      </c>
      <c r="D6266" s="133" t="s">
        <v>5901</v>
      </c>
      <c r="E6266" s="133" t="s">
        <v>5902</v>
      </c>
      <c r="F6266" s="133" t="s">
        <v>5903</v>
      </c>
      <c r="G6266" s="133">
        <v>0</v>
      </c>
      <c r="H6266" s="133">
        <v>0</v>
      </c>
      <c r="I6266" s="20"/>
      <c r="J6266" s="20"/>
      <c r="K6266" s="20"/>
      <c r="L6266" s="20"/>
      <c r="M6266" s="20"/>
      <c r="N6266" s="20"/>
    </row>
    <row r="6267" spans="1:14" x14ac:dyDescent="0.35">
      <c r="A6267" s="214" t="s">
        <v>5061</v>
      </c>
      <c r="B6267" s="214">
        <v>103025</v>
      </c>
      <c r="C6267" s="133" t="s">
        <v>5067</v>
      </c>
      <c r="D6267" s="133" t="s">
        <v>5904</v>
      </c>
      <c r="E6267" s="133" t="s">
        <v>5912</v>
      </c>
      <c r="F6267" s="133" t="s">
        <v>5913</v>
      </c>
      <c r="G6267" s="133">
        <v>5</v>
      </c>
      <c r="H6267" s="133">
        <v>13</v>
      </c>
      <c r="I6267" s="20"/>
      <c r="J6267" s="20"/>
      <c r="K6267" s="20"/>
      <c r="L6267" s="20"/>
      <c r="M6267" s="20"/>
      <c r="N6267" s="20"/>
    </row>
    <row r="6268" spans="1:14" x14ac:dyDescent="0.35">
      <c r="A6268" s="214" t="s">
        <v>5061</v>
      </c>
      <c r="B6268" s="214">
        <v>135010</v>
      </c>
      <c r="C6268" s="133" t="s">
        <v>5068</v>
      </c>
      <c r="D6268" s="133" t="s">
        <v>5904</v>
      </c>
      <c r="E6268" s="133" t="s">
        <v>5906</v>
      </c>
      <c r="F6268" s="133" t="s">
        <v>5906</v>
      </c>
      <c r="G6268" s="133">
        <v>0</v>
      </c>
      <c r="H6268" s="133">
        <v>0</v>
      </c>
      <c r="I6268" s="20"/>
      <c r="J6268" s="20"/>
      <c r="K6268" s="20"/>
      <c r="L6268" s="20"/>
      <c r="M6268" s="20"/>
      <c r="N6268" s="20"/>
    </row>
    <row r="6269" spans="1:14" x14ac:dyDescent="0.35">
      <c r="A6269" s="214" t="s">
        <v>5061</v>
      </c>
      <c r="B6269" s="214">
        <v>135801</v>
      </c>
      <c r="C6269" s="133" t="s">
        <v>5069</v>
      </c>
      <c r="D6269" s="133" t="s">
        <v>5904</v>
      </c>
      <c r="E6269" s="133" t="s">
        <v>5902</v>
      </c>
      <c r="F6269" s="133" t="s">
        <v>5914</v>
      </c>
      <c r="G6269" s="133">
        <v>0</v>
      </c>
      <c r="H6269" s="133">
        <v>0</v>
      </c>
      <c r="I6269" s="20"/>
      <c r="J6269" s="20"/>
      <c r="K6269" s="20"/>
      <c r="L6269" s="20"/>
      <c r="M6269" s="20"/>
      <c r="N6269" s="20"/>
    </row>
    <row r="6270" spans="1:14" x14ac:dyDescent="0.35">
      <c r="A6270" s="214" t="s">
        <v>5061</v>
      </c>
      <c r="B6270" s="214">
        <v>136621</v>
      </c>
      <c r="C6270" s="133" t="s">
        <v>5070</v>
      </c>
      <c r="D6270" s="133" t="s">
        <v>5905</v>
      </c>
      <c r="E6270" s="133" t="s">
        <v>5907</v>
      </c>
      <c r="F6270" s="133" t="s">
        <v>5917</v>
      </c>
      <c r="G6270" s="133">
        <v>0</v>
      </c>
      <c r="H6270" s="133">
        <v>191</v>
      </c>
      <c r="I6270" s="20"/>
      <c r="J6270" s="20"/>
      <c r="K6270" s="20"/>
      <c r="L6270" s="20"/>
      <c r="M6270" s="20"/>
      <c r="N6270" s="20"/>
    </row>
    <row r="6271" spans="1:14" x14ac:dyDescent="0.35">
      <c r="A6271" s="214" t="s">
        <v>5061</v>
      </c>
      <c r="B6271" s="214">
        <v>136756</v>
      </c>
      <c r="C6271" s="133" t="s">
        <v>5071</v>
      </c>
      <c r="D6271" s="133" t="s">
        <v>5904</v>
      </c>
      <c r="E6271" s="133" t="s">
        <v>5907</v>
      </c>
      <c r="F6271" s="133" t="s">
        <v>5917</v>
      </c>
      <c r="G6271" s="133">
        <v>94</v>
      </c>
      <c r="H6271" s="133">
        <v>96</v>
      </c>
      <c r="I6271" s="20"/>
      <c r="J6271" s="20"/>
      <c r="K6271" s="20"/>
      <c r="L6271" s="20"/>
      <c r="M6271" s="20"/>
      <c r="N6271" s="20"/>
    </row>
    <row r="6272" spans="1:14" x14ac:dyDescent="0.35">
      <c r="A6272" s="214" t="s">
        <v>5061</v>
      </c>
      <c r="B6272" s="214">
        <v>136785</v>
      </c>
      <c r="C6272" s="133" t="s">
        <v>5072</v>
      </c>
      <c r="D6272" s="133" t="s">
        <v>5904</v>
      </c>
      <c r="E6272" s="133" t="s">
        <v>5907</v>
      </c>
      <c r="F6272" s="133" t="s">
        <v>5917</v>
      </c>
      <c r="G6272" s="133">
        <v>154</v>
      </c>
      <c r="H6272" s="133">
        <v>172</v>
      </c>
      <c r="I6272" s="20"/>
      <c r="J6272" s="20"/>
      <c r="K6272" s="20"/>
      <c r="L6272" s="20"/>
      <c r="M6272" s="20"/>
      <c r="N6272" s="20"/>
    </row>
    <row r="6273" spans="1:14" x14ac:dyDescent="0.35">
      <c r="A6273" s="214" t="s">
        <v>5061</v>
      </c>
      <c r="B6273" s="214">
        <v>136787</v>
      </c>
      <c r="C6273" s="133" t="s">
        <v>5073</v>
      </c>
      <c r="D6273" s="133" t="s">
        <v>5905</v>
      </c>
      <c r="E6273" s="133" t="s">
        <v>5907</v>
      </c>
      <c r="F6273" s="133" t="s">
        <v>5917</v>
      </c>
      <c r="G6273" s="133">
        <v>0</v>
      </c>
      <c r="H6273" s="133">
        <v>135</v>
      </c>
      <c r="I6273" s="20"/>
      <c r="J6273" s="20"/>
      <c r="K6273" s="20"/>
      <c r="L6273" s="20"/>
      <c r="M6273" s="20"/>
      <c r="N6273" s="20"/>
    </row>
    <row r="6274" spans="1:14" x14ac:dyDescent="0.35">
      <c r="A6274" s="214" t="s">
        <v>5061</v>
      </c>
      <c r="B6274" s="214">
        <v>136789</v>
      </c>
      <c r="C6274" s="133" t="s">
        <v>5074</v>
      </c>
      <c r="D6274" s="133" t="s">
        <v>5901</v>
      </c>
      <c r="E6274" s="133" t="s">
        <v>5907</v>
      </c>
      <c r="F6274" s="133" t="s">
        <v>5917</v>
      </c>
      <c r="G6274" s="133">
        <v>209</v>
      </c>
      <c r="H6274" s="133">
        <v>0</v>
      </c>
      <c r="I6274" s="20"/>
      <c r="J6274" s="20"/>
      <c r="K6274" s="20"/>
      <c r="L6274" s="20"/>
      <c r="M6274" s="20"/>
      <c r="N6274" s="20"/>
    </row>
    <row r="6275" spans="1:14" x14ac:dyDescent="0.35">
      <c r="A6275" s="214" t="s">
        <v>5061</v>
      </c>
      <c r="B6275" s="214">
        <v>136795</v>
      </c>
      <c r="C6275" s="133" t="s">
        <v>5075</v>
      </c>
      <c r="D6275" s="133" t="s">
        <v>5901</v>
      </c>
      <c r="E6275" s="133" t="s">
        <v>5907</v>
      </c>
      <c r="F6275" s="133" t="s">
        <v>5917</v>
      </c>
      <c r="G6275" s="133">
        <v>240</v>
      </c>
      <c r="H6275" s="133">
        <v>0</v>
      </c>
      <c r="I6275" s="20"/>
      <c r="J6275" s="20"/>
      <c r="K6275" s="20"/>
      <c r="L6275" s="20"/>
      <c r="M6275" s="20"/>
      <c r="N6275" s="20"/>
    </row>
    <row r="6276" spans="1:14" x14ac:dyDescent="0.35">
      <c r="A6276" s="214" t="s">
        <v>5061</v>
      </c>
      <c r="B6276" s="214">
        <v>136797</v>
      </c>
      <c r="C6276" s="133" t="s">
        <v>5076</v>
      </c>
      <c r="D6276" s="133" t="s">
        <v>5901</v>
      </c>
      <c r="E6276" s="133" t="s">
        <v>5907</v>
      </c>
      <c r="F6276" s="133" t="s">
        <v>5917</v>
      </c>
      <c r="G6276" s="133">
        <v>273</v>
      </c>
      <c r="H6276" s="133">
        <v>0</v>
      </c>
      <c r="I6276" s="20"/>
      <c r="J6276" s="20"/>
      <c r="K6276" s="20"/>
      <c r="L6276" s="20"/>
      <c r="M6276" s="20"/>
      <c r="N6276" s="20"/>
    </row>
    <row r="6277" spans="1:14" x14ac:dyDescent="0.35">
      <c r="A6277" s="214" t="s">
        <v>5061</v>
      </c>
      <c r="B6277" s="214">
        <v>136798</v>
      </c>
      <c r="C6277" s="133" t="s">
        <v>5077</v>
      </c>
      <c r="D6277" s="133" t="s">
        <v>5905</v>
      </c>
      <c r="E6277" s="133" t="s">
        <v>5907</v>
      </c>
      <c r="F6277" s="133" t="s">
        <v>5917</v>
      </c>
      <c r="G6277" s="133">
        <v>0</v>
      </c>
      <c r="H6277" s="133">
        <v>150</v>
      </c>
      <c r="I6277" s="20"/>
      <c r="J6277" s="20"/>
      <c r="K6277" s="20"/>
      <c r="L6277" s="20"/>
      <c r="M6277" s="20"/>
      <c r="N6277" s="20"/>
    </row>
    <row r="6278" spans="1:14" x14ac:dyDescent="0.35">
      <c r="A6278" s="214" t="s">
        <v>5061</v>
      </c>
      <c r="B6278" s="214">
        <v>136799</v>
      </c>
      <c r="C6278" s="133" t="s">
        <v>5078</v>
      </c>
      <c r="D6278" s="133" t="s">
        <v>5905</v>
      </c>
      <c r="E6278" s="133" t="s">
        <v>5907</v>
      </c>
      <c r="F6278" s="133" t="s">
        <v>5917</v>
      </c>
      <c r="G6278" s="133">
        <v>0</v>
      </c>
      <c r="H6278" s="133">
        <v>260</v>
      </c>
      <c r="I6278" s="20"/>
      <c r="J6278" s="20"/>
      <c r="K6278" s="20"/>
      <c r="L6278" s="20"/>
      <c r="M6278" s="20"/>
      <c r="N6278" s="20"/>
    </row>
    <row r="6279" spans="1:14" x14ac:dyDescent="0.35">
      <c r="A6279" s="214" t="s">
        <v>5061</v>
      </c>
      <c r="B6279" s="214">
        <v>136800</v>
      </c>
      <c r="C6279" s="133" t="s">
        <v>5079</v>
      </c>
      <c r="D6279" s="133" t="s">
        <v>5904</v>
      </c>
      <c r="E6279" s="133" t="s">
        <v>5907</v>
      </c>
      <c r="F6279" s="133" t="s">
        <v>5917</v>
      </c>
      <c r="G6279" s="133">
        <v>158</v>
      </c>
      <c r="H6279" s="133">
        <v>167</v>
      </c>
      <c r="I6279" s="20"/>
      <c r="J6279" s="20"/>
      <c r="K6279" s="20"/>
      <c r="L6279" s="20"/>
      <c r="M6279" s="20"/>
      <c r="N6279" s="20"/>
    </row>
    <row r="6280" spans="1:14" x14ac:dyDescent="0.35">
      <c r="A6280" s="214" t="s">
        <v>5061</v>
      </c>
      <c r="B6280" s="214">
        <v>136914</v>
      </c>
      <c r="C6280" s="133" t="s">
        <v>5080</v>
      </c>
      <c r="D6280" s="133" t="s">
        <v>5904</v>
      </c>
      <c r="E6280" s="133" t="s">
        <v>5907</v>
      </c>
      <c r="F6280" s="133" t="s">
        <v>5917</v>
      </c>
      <c r="G6280" s="133">
        <v>150</v>
      </c>
      <c r="H6280" s="133">
        <v>140</v>
      </c>
      <c r="I6280" s="20"/>
      <c r="J6280" s="20"/>
      <c r="K6280" s="20"/>
      <c r="L6280" s="20"/>
      <c r="M6280" s="20"/>
      <c r="N6280" s="20"/>
    </row>
    <row r="6281" spans="1:14" x14ac:dyDescent="0.35">
      <c r="A6281" s="214" t="s">
        <v>5061</v>
      </c>
      <c r="B6281" s="214">
        <v>137507</v>
      </c>
      <c r="C6281" s="133" t="s">
        <v>6786</v>
      </c>
      <c r="D6281" s="133" t="s">
        <v>5904</v>
      </c>
      <c r="E6281" s="133" t="s">
        <v>5912</v>
      </c>
      <c r="F6281" s="133" t="s">
        <v>5920</v>
      </c>
      <c r="G6281" s="133">
        <v>0</v>
      </c>
      <c r="H6281" s="133">
        <v>10</v>
      </c>
      <c r="I6281" s="20"/>
      <c r="J6281" s="20"/>
      <c r="K6281" s="20"/>
      <c r="L6281" s="20"/>
      <c r="M6281" s="20"/>
      <c r="N6281" s="20"/>
    </row>
    <row r="6282" spans="1:14" x14ac:dyDescent="0.35">
      <c r="A6282" s="214" t="s">
        <v>5061</v>
      </c>
      <c r="B6282" s="214">
        <v>139722</v>
      </c>
      <c r="C6282" s="133" t="s">
        <v>5081</v>
      </c>
      <c r="D6282" s="133" t="s">
        <v>5904</v>
      </c>
      <c r="E6282" s="133" t="s">
        <v>5912</v>
      </c>
      <c r="F6282" s="133" t="s">
        <v>5927</v>
      </c>
      <c r="G6282" s="133">
        <v>14</v>
      </c>
      <c r="H6282" s="133">
        <v>27</v>
      </c>
      <c r="I6282" s="20"/>
      <c r="J6282" s="20"/>
      <c r="K6282" s="20"/>
      <c r="L6282" s="20"/>
      <c r="M6282" s="20"/>
      <c r="N6282" s="20"/>
    </row>
    <row r="6283" spans="1:14" x14ac:dyDescent="0.35">
      <c r="A6283" s="214" t="s">
        <v>5061</v>
      </c>
      <c r="B6283" s="214">
        <v>143706</v>
      </c>
      <c r="C6283" s="133" t="s">
        <v>6318</v>
      </c>
      <c r="D6283" s="133" t="s">
        <v>5904</v>
      </c>
      <c r="E6283" s="133" t="s">
        <v>5907</v>
      </c>
      <c r="F6283" s="133" t="s">
        <v>5916</v>
      </c>
      <c r="G6283" s="133">
        <v>92</v>
      </c>
      <c r="H6283" s="133">
        <v>119</v>
      </c>
      <c r="I6283" s="20"/>
      <c r="J6283" s="20"/>
      <c r="K6283" s="20"/>
      <c r="L6283" s="20"/>
      <c r="M6283" s="20"/>
      <c r="N6283" s="20"/>
    </row>
    <row r="6284" spans="1:14" x14ac:dyDescent="0.35">
      <c r="A6284" s="214" t="s">
        <v>5061</v>
      </c>
      <c r="B6284" s="214">
        <v>144774</v>
      </c>
      <c r="C6284" s="133" t="s">
        <v>6787</v>
      </c>
      <c r="D6284" s="133" t="s">
        <v>5904</v>
      </c>
      <c r="E6284" s="133" t="s">
        <v>5902</v>
      </c>
      <c r="F6284" s="133" t="s">
        <v>5914</v>
      </c>
      <c r="G6284" s="133">
        <v>0</v>
      </c>
      <c r="H6284" s="133">
        <v>0</v>
      </c>
      <c r="I6284" s="20"/>
      <c r="J6284" s="20"/>
      <c r="K6284" s="20"/>
      <c r="L6284" s="20"/>
      <c r="M6284" s="20"/>
      <c r="N6284" s="20"/>
    </row>
    <row r="6285" spans="1:14" x14ac:dyDescent="0.35">
      <c r="A6285" s="214" t="s">
        <v>5061</v>
      </c>
      <c r="B6285" s="214">
        <v>144851</v>
      </c>
      <c r="C6285" s="133" t="s">
        <v>5082</v>
      </c>
      <c r="D6285" s="133" t="s">
        <v>5904</v>
      </c>
      <c r="E6285" s="133" t="s">
        <v>5912</v>
      </c>
      <c r="F6285" s="133" t="s">
        <v>5920</v>
      </c>
      <c r="G6285" s="133">
        <v>0</v>
      </c>
      <c r="H6285" s="133">
        <v>0</v>
      </c>
      <c r="I6285" s="20"/>
      <c r="J6285" s="20"/>
      <c r="K6285" s="20"/>
      <c r="L6285" s="20"/>
      <c r="M6285" s="20"/>
      <c r="N6285" s="20"/>
    </row>
    <row r="6286" spans="1:14" x14ac:dyDescent="0.35">
      <c r="A6286" s="214" t="s">
        <v>5061</v>
      </c>
      <c r="B6286" s="214">
        <v>144852</v>
      </c>
      <c r="C6286" s="133" t="s">
        <v>5083</v>
      </c>
      <c r="D6286" s="133" t="s">
        <v>5904</v>
      </c>
      <c r="E6286" s="133" t="s">
        <v>5912</v>
      </c>
      <c r="F6286" s="133" t="s">
        <v>5920</v>
      </c>
      <c r="G6286" s="133">
        <v>4</v>
      </c>
      <c r="H6286" s="133">
        <v>11</v>
      </c>
      <c r="I6286" s="20"/>
      <c r="J6286" s="20"/>
      <c r="K6286" s="20"/>
      <c r="L6286" s="20"/>
      <c r="M6286" s="20"/>
      <c r="N6286" s="20"/>
    </row>
    <row r="6287" spans="1:14" x14ac:dyDescent="0.35">
      <c r="A6287" s="214" t="s">
        <v>5061</v>
      </c>
      <c r="B6287" s="214">
        <v>145704</v>
      </c>
      <c r="C6287" s="133" t="s">
        <v>5062</v>
      </c>
      <c r="D6287" s="133" t="s">
        <v>5904</v>
      </c>
      <c r="E6287" s="133" t="s">
        <v>5906</v>
      </c>
      <c r="F6287" s="133" t="s">
        <v>5921</v>
      </c>
      <c r="G6287" s="133">
        <v>0</v>
      </c>
      <c r="H6287" s="133">
        <v>1</v>
      </c>
      <c r="I6287" s="20"/>
      <c r="J6287" s="20"/>
      <c r="K6287" s="20"/>
      <c r="L6287" s="20"/>
      <c r="M6287" s="20"/>
      <c r="N6287" s="20"/>
    </row>
    <row r="6288" spans="1:14" x14ac:dyDescent="0.35">
      <c r="A6288" s="214" t="s">
        <v>5061</v>
      </c>
      <c r="B6288" s="214">
        <v>147538</v>
      </c>
      <c r="C6288" s="133" t="s">
        <v>4107</v>
      </c>
      <c r="D6288" s="133" t="s">
        <v>5904</v>
      </c>
      <c r="E6288" s="133" t="s">
        <v>5907</v>
      </c>
      <c r="F6288" s="133" t="s">
        <v>5917</v>
      </c>
      <c r="G6288" s="133">
        <v>98</v>
      </c>
      <c r="H6288" s="133">
        <v>118</v>
      </c>
      <c r="I6288" s="20"/>
      <c r="J6288" s="20"/>
      <c r="K6288" s="20"/>
      <c r="L6288" s="20"/>
      <c r="M6288" s="20"/>
      <c r="N6288" s="20"/>
    </row>
    <row r="6289" spans="1:14" x14ac:dyDescent="0.35">
      <c r="A6289" s="214" t="s">
        <v>5084</v>
      </c>
      <c r="B6289" s="214">
        <v>126171</v>
      </c>
      <c r="C6289" s="133" t="s">
        <v>6319</v>
      </c>
      <c r="D6289" s="133" t="s">
        <v>5904</v>
      </c>
      <c r="E6289" s="133" t="s">
        <v>5906</v>
      </c>
      <c r="F6289" s="133" t="s">
        <v>5906</v>
      </c>
      <c r="G6289" s="133">
        <v>0</v>
      </c>
      <c r="H6289" s="133">
        <v>0</v>
      </c>
      <c r="I6289" s="20"/>
      <c r="J6289" s="20"/>
      <c r="K6289" s="20"/>
      <c r="L6289" s="20"/>
      <c r="M6289" s="20"/>
      <c r="N6289" s="20"/>
    </row>
    <row r="6290" spans="1:14" x14ac:dyDescent="0.35">
      <c r="A6290" s="214" t="s">
        <v>5084</v>
      </c>
      <c r="B6290" s="214">
        <v>126536</v>
      </c>
      <c r="C6290" s="133" t="s">
        <v>5085</v>
      </c>
      <c r="D6290" s="133" t="s">
        <v>5904</v>
      </c>
      <c r="E6290" s="133" t="s">
        <v>5902</v>
      </c>
      <c r="F6290" s="133" t="s">
        <v>5903</v>
      </c>
      <c r="G6290" s="133">
        <v>0</v>
      </c>
      <c r="H6290" s="133">
        <v>0</v>
      </c>
      <c r="I6290" s="20"/>
      <c r="J6290" s="20"/>
      <c r="K6290" s="20"/>
      <c r="L6290" s="20"/>
      <c r="M6290" s="20"/>
      <c r="N6290" s="20"/>
    </row>
    <row r="6291" spans="1:14" x14ac:dyDescent="0.35">
      <c r="A6291" s="214" t="s">
        <v>5084</v>
      </c>
      <c r="B6291" s="214">
        <v>126549</v>
      </c>
      <c r="C6291" s="133" t="s">
        <v>5086</v>
      </c>
      <c r="D6291" s="133" t="s">
        <v>5904</v>
      </c>
      <c r="E6291" s="133" t="s">
        <v>5912</v>
      </c>
      <c r="F6291" s="133" t="s">
        <v>5915</v>
      </c>
      <c r="G6291" s="133">
        <v>3</v>
      </c>
      <c r="H6291" s="133">
        <v>14</v>
      </c>
      <c r="I6291" s="20"/>
      <c r="J6291" s="20"/>
      <c r="K6291" s="20"/>
      <c r="L6291" s="20"/>
      <c r="M6291" s="20"/>
      <c r="N6291" s="20"/>
    </row>
    <row r="6292" spans="1:14" x14ac:dyDescent="0.35">
      <c r="A6292" s="214" t="s">
        <v>5084</v>
      </c>
      <c r="B6292" s="214">
        <v>135364</v>
      </c>
      <c r="C6292" s="133" t="s">
        <v>5091</v>
      </c>
      <c r="D6292" s="133" t="s">
        <v>5904</v>
      </c>
      <c r="E6292" s="133" t="s">
        <v>5907</v>
      </c>
      <c r="F6292" s="133" t="s">
        <v>5908</v>
      </c>
      <c r="G6292" s="133">
        <v>99</v>
      </c>
      <c r="H6292" s="133">
        <v>77</v>
      </c>
      <c r="I6292" s="20"/>
      <c r="J6292" s="20"/>
      <c r="K6292" s="20"/>
      <c r="L6292" s="20"/>
      <c r="M6292" s="20"/>
      <c r="N6292" s="20"/>
    </row>
    <row r="6293" spans="1:14" x14ac:dyDescent="0.35">
      <c r="A6293" s="214" t="s">
        <v>5084</v>
      </c>
      <c r="B6293" s="214">
        <v>136860</v>
      </c>
      <c r="C6293" s="133" t="s">
        <v>5092</v>
      </c>
      <c r="D6293" s="133" t="s">
        <v>5904</v>
      </c>
      <c r="E6293" s="133" t="s">
        <v>5907</v>
      </c>
      <c r="F6293" s="133" t="s">
        <v>5917</v>
      </c>
      <c r="G6293" s="133">
        <v>72</v>
      </c>
      <c r="H6293" s="133">
        <v>63</v>
      </c>
      <c r="I6293" s="20"/>
      <c r="J6293" s="20"/>
      <c r="K6293" s="20"/>
      <c r="L6293" s="20"/>
      <c r="M6293" s="20"/>
      <c r="N6293" s="20"/>
    </row>
    <row r="6294" spans="1:14" x14ac:dyDescent="0.35">
      <c r="A6294" s="214" t="s">
        <v>5084</v>
      </c>
      <c r="B6294" s="214">
        <v>136980</v>
      </c>
      <c r="C6294" s="133" t="s">
        <v>5093</v>
      </c>
      <c r="D6294" s="133" t="s">
        <v>5904</v>
      </c>
      <c r="E6294" s="133" t="s">
        <v>5907</v>
      </c>
      <c r="F6294" s="133" t="s">
        <v>5917</v>
      </c>
      <c r="G6294" s="133">
        <v>124</v>
      </c>
      <c r="H6294" s="133">
        <v>132</v>
      </c>
      <c r="I6294" s="20"/>
      <c r="J6294" s="20"/>
      <c r="K6294" s="20"/>
      <c r="L6294" s="20"/>
      <c r="M6294" s="20"/>
      <c r="N6294" s="20"/>
    </row>
    <row r="6295" spans="1:14" x14ac:dyDescent="0.35">
      <c r="A6295" s="214" t="s">
        <v>5084</v>
      </c>
      <c r="B6295" s="214">
        <v>137160</v>
      </c>
      <c r="C6295" s="133" t="s">
        <v>5094</v>
      </c>
      <c r="D6295" s="133" t="s">
        <v>5904</v>
      </c>
      <c r="E6295" s="133" t="s">
        <v>5907</v>
      </c>
      <c r="F6295" s="133" t="s">
        <v>5917</v>
      </c>
      <c r="G6295" s="133">
        <v>127</v>
      </c>
      <c r="H6295" s="133">
        <v>144</v>
      </c>
      <c r="I6295" s="20"/>
      <c r="J6295" s="20"/>
      <c r="K6295" s="20"/>
      <c r="L6295" s="20"/>
      <c r="M6295" s="20"/>
      <c r="N6295" s="20"/>
    </row>
    <row r="6296" spans="1:14" x14ac:dyDescent="0.35">
      <c r="A6296" s="214" t="s">
        <v>5084</v>
      </c>
      <c r="B6296" s="214">
        <v>137190</v>
      </c>
      <c r="C6296" s="133" t="s">
        <v>5095</v>
      </c>
      <c r="D6296" s="133" t="s">
        <v>5904</v>
      </c>
      <c r="E6296" s="133" t="s">
        <v>5907</v>
      </c>
      <c r="F6296" s="133" t="s">
        <v>5917</v>
      </c>
      <c r="G6296" s="133">
        <v>115</v>
      </c>
      <c r="H6296" s="133">
        <v>78</v>
      </c>
      <c r="I6296" s="20"/>
      <c r="J6296" s="20"/>
      <c r="K6296" s="20"/>
      <c r="L6296" s="20"/>
      <c r="M6296" s="20"/>
      <c r="N6296" s="20"/>
    </row>
    <row r="6297" spans="1:14" x14ac:dyDescent="0.35">
      <c r="A6297" s="214" t="s">
        <v>5084</v>
      </c>
      <c r="B6297" s="214">
        <v>137264</v>
      </c>
      <c r="C6297" s="133" t="s">
        <v>5096</v>
      </c>
      <c r="D6297" s="133" t="s">
        <v>5904</v>
      </c>
      <c r="E6297" s="133" t="s">
        <v>5907</v>
      </c>
      <c r="F6297" s="133" t="s">
        <v>5917</v>
      </c>
      <c r="G6297" s="133">
        <v>110</v>
      </c>
      <c r="H6297" s="133">
        <v>113</v>
      </c>
      <c r="I6297" s="20"/>
      <c r="J6297" s="20"/>
      <c r="K6297" s="20"/>
      <c r="L6297" s="20"/>
      <c r="M6297" s="20"/>
      <c r="N6297" s="20"/>
    </row>
    <row r="6298" spans="1:14" x14ac:dyDescent="0.35">
      <c r="A6298" s="214" t="s">
        <v>5084</v>
      </c>
      <c r="B6298" s="214">
        <v>137684</v>
      </c>
      <c r="C6298" s="133" t="s">
        <v>5097</v>
      </c>
      <c r="D6298" s="133" t="s">
        <v>5904</v>
      </c>
      <c r="E6298" s="133" t="s">
        <v>5907</v>
      </c>
      <c r="F6298" s="133" t="s">
        <v>5917</v>
      </c>
      <c r="G6298" s="133">
        <v>76</v>
      </c>
      <c r="H6298" s="133">
        <v>82</v>
      </c>
      <c r="I6298" s="20"/>
      <c r="J6298" s="20"/>
      <c r="K6298" s="20"/>
      <c r="L6298" s="20"/>
      <c r="M6298" s="20"/>
      <c r="N6298" s="20"/>
    </row>
    <row r="6299" spans="1:14" x14ac:dyDescent="0.35">
      <c r="A6299" s="214" t="s">
        <v>5084</v>
      </c>
      <c r="B6299" s="214">
        <v>138307</v>
      </c>
      <c r="C6299" s="133" t="s">
        <v>5098</v>
      </c>
      <c r="D6299" s="133" t="s">
        <v>5904</v>
      </c>
      <c r="E6299" s="133" t="s">
        <v>5912</v>
      </c>
      <c r="F6299" s="133" t="s">
        <v>5920</v>
      </c>
      <c r="G6299" s="133">
        <v>0</v>
      </c>
      <c r="H6299" s="133">
        <v>0</v>
      </c>
      <c r="I6299" s="20"/>
      <c r="J6299" s="20"/>
      <c r="K6299" s="20"/>
      <c r="L6299" s="20"/>
      <c r="M6299" s="20"/>
      <c r="N6299" s="20"/>
    </row>
    <row r="6300" spans="1:14" x14ac:dyDescent="0.35">
      <c r="A6300" s="214" t="s">
        <v>5084</v>
      </c>
      <c r="B6300" s="214">
        <v>140515</v>
      </c>
      <c r="C6300" s="133" t="s">
        <v>5099</v>
      </c>
      <c r="D6300" s="133" t="s">
        <v>5904</v>
      </c>
      <c r="E6300" s="133" t="s">
        <v>5907</v>
      </c>
      <c r="F6300" s="133" t="s">
        <v>5917</v>
      </c>
      <c r="G6300" s="133">
        <v>98</v>
      </c>
      <c r="H6300" s="133">
        <v>108</v>
      </c>
      <c r="I6300" s="20"/>
      <c r="J6300" s="20"/>
      <c r="K6300" s="20"/>
      <c r="L6300" s="20"/>
      <c r="M6300" s="20"/>
      <c r="N6300" s="20"/>
    </row>
    <row r="6301" spans="1:14" x14ac:dyDescent="0.35">
      <c r="A6301" s="214" t="s">
        <v>5084</v>
      </c>
      <c r="B6301" s="214">
        <v>143013</v>
      </c>
      <c r="C6301" s="133" t="s">
        <v>5089</v>
      </c>
      <c r="D6301" s="133" t="s">
        <v>5904</v>
      </c>
      <c r="E6301" s="133" t="s">
        <v>5912</v>
      </c>
      <c r="F6301" s="133" t="s">
        <v>5920</v>
      </c>
      <c r="G6301" s="133">
        <v>0</v>
      </c>
      <c r="H6301" s="133">
        <v>0</v>
      </c>
      <c r="I6301" s="20"/>
      <c r="J6301" s="20"/>
      <c r="K6301" s="20"/>
      <c r="L6301" s="20"/>
      <c r="M6301" s="20"/>
      <c r="N6301" s="20"/>
    </row>
    <row r="6302" spans="1:14" x14ac:dyDescent="0.35">
      <c r="A6302" s="214" t="s">
        <v>5084</v>
      </c>
      <c r="B6302" s="214">
        <v>143014</v>
      </c>
      <c r="C6302" s="133" t="s">
        <v>5088</v>
      </c>
      <c r="D6302" s="133" t="s">
        <v>5904</v>
      </c>
      <c r="E6302" s="133" t="s">
        <v>5912</v>
      </c>
      <c r="F6302" s="133" t="s">
        <v>5920</v>
      </c>
      <c r="G6302" s="133">
        <v>5</v>
      </c>
      <c r="H6302" s="133">
        <v>13</v>
      </c>
      <c r="I6302" s="20"/>
      <c r="J6302" s="20"/>
      <c r="K6302" s="20"/>
      <c r="L6302" s="20"/>
      <c r="M6302" s="20"/>
      <c r="N6302" s="20"/>
    </row>
    <row r="6303" spans="1:14" x14ac:dyDescent="0.35">
      <c r="A6303" s="214" t="s">
        <v>5084</v>
      </c>
      <c r="B6303" s="214">
        <v>144773</v>
      </c>
      <c r="C6303" s="133" t="s">
        <v>5100</v>
      </c>
      <c r="D6303" s="133" t="s">
        <v>5904</v>
      </c>
      <c r="E6303" s="133" t="s">
        <v>5907</v>
      </c>
      <c r="F6303" s="133" t="s">
        <v>5917</v>
      </c>
      <c r="G6303" s="133">
        <v>74</v>
      </c>
      <c r="H6303" s="133">
        <v>64</v>
      </c>
      <c r="I6303" s="20"/>
      <c r="J6303" s="20"/>
      <c r="K6303" s="20"/>
      <c r="L6303" s="20"/>
      <c r="M6303" s="20"/>
      <c r="N6303" s="20"/>
    </row>
    <row r="6304" spans="1:14" x14ac:dyDescent="0.35">
      <c r="A6304" s="214" t="s">
        <v>5084</v>
      </c>
      <c r="B6304" s="214">
        <v>145139</v>
      </c>
      <c r="C6304" s="133" t="s">
        <v>4573</v>
      </c>
      <c r="D6304" s="133" t="s">
        <v>5904</v>
      </c>
      <c r="E6304" s="133" t="s">
        <v>5907</v>
      </c>
      <c r="F6304" s="133" t="s">
        <v>5917</v>
      </c>
      <c r="G6304" s="133">
        <v>68</v>
      </c>
      <c r="H6304" s="133">
        <v>98</v>
      </c>
      <c r="I6304" s="20"/>
      <c r="J6304" s="20"/>
      <c r="K6304" s="20"/>
      <c r="L6304" s="20"/>
      <c r="M6304" s="20"/>
      <c r="N6304" s="20"/>
    </row>
    <row r="6305" spans="1:14" x14ac:dyDescent="0.35">
      <c r="A6305" s="214" t="s">
        <v>5084</v>
      </c>
      <c r="B6305" s="214">
        <v>145155</v>
      </c>
      <c r="C6305" s="133" t="s">
        <v>5101</v>
      </c>
      <c r="D6305" s="133" t="s">
        <v>5904</v>
      </c>
      <c r="E6305" s="133" t="s">
        <v>5907</v>
      </c>
      <c r="F6305" s="133" t="s">
        <v>5926</v>
      </c>
      <c r="G6305" s="133">
        <v>0</v>
      </c>
      <c r="H6305" s="133">
        <v>0</v>
      </c>
      <c r="I6305" s="20"/>
      <c r="J6305" s="20"/>
      <c r="K6305" s="20"/>
      <c r="L6305" s="20"/>
      <c r="M6305" s="20"/>
      <c r="N6305" s="20"/>
    </row>
    <row r="6306" spans="1:14" x14ac:dyDescent="0.35">
      <c r="A6306" s="214" t="s">
        <v>5084</v>
      </c>
      <c r="B6306" s="214">
        <v>145744</v>
      </c>
      <c r="C6306" s="133" t="s">
        <v>5090</v>
      </c>
      <c r="D6306" s="133" t="s">
        <v>5904</v>
      </c>
      <c r="E6306" s="133" t="s">
        <v>5907</v>
      </c>
      <c r="F6306" s="133" t="s">
        <v>5908</v>
      </c>
      <c r="G6306" s="133">
        <v>112</v>
      </c>
      <c r="H6306" s="133">
        <v>125</v>
      </c>
      <c r="I6306" s="20"/>
      <c r="J6306" s="20"/>
      <c r="K6306" s="20"/>
      <c r="L6306" s="20"/>
      <c r="M6306" s="20"/>
      <c r="N6306" s="20"/>
    </row>
    <row r="6307" spans="1:14" x14ac:dyDescent="0.35">
      <c r="A6307" s="214" t="s">
        <v>5084</v>
      </c>
      <c r="B6307" s="214">
        <v>145852</v>
      </c>
      <c r="C6307" s="133" t="s">
        <v>6320</v>
      </c>
      <c r="D6307" s="133" t="s">
        <v>5904</v>
      </c>
      <c r="E6307" s="133" t="s">
        <v>5912</v>
      </c>
      <c r="F6307" s="133" t="s">
        <v>5927</v>
      </c>
      <c r="G6307" s="133">
        <v>1</v>
      </c>
      <c r="H6307" s="133">
        <v>12</v>
      </c>
      <c r="I6307" s="20"/>
      <c r="J6307" s="20"/>
      <c r="K6307" s="20"/>
      <c r="L6307" s="20"/>
      <c r="M6307" s="20"/>
      <c r="N6307" s="20"/>
    </row>
    <row r="6308" spans="1:14" x14ac:dyDescent="0.35">
      <c r="A6308" s="214" t="s">
        <v>5084</v>
      </c>
      <c r="B6308" s="214">
        <v>145874</v>
      </c>
      <c r="C6308" s="133" t="s">
        <v>6321</v>
      </c>
      <c r="D6308" s="133" t="s">
        <v>5904</v>
      </c>
      <c r="E6308" s="133" t="s">
        <v>5912</v>
      </c>
      <c r="F6308" s="133" t="s">
        <v>5925</v>
      </c>
      <c r="G6308" s="133">
        <v>1</v>
      </c>
      <c r="H6308" s="133">
        <v>16</v>
      </c>
      <c r="I6308" s="20"/>
      <c r="J6308" s="20"/>
      <c r="K6308" s="20"/>
      <c r="L6308" s="20"/>
      <c r="M6308" s="20"/>
      <c r="N6308" s="20"/>
    </row>
    <row r="6309" spans="1:14" x14ac:dyDescent="0.35">
      <c r="A6309" s="214" t="s">
        <v>5084</v>
      </c>
      <c r="B6309" s="214">
        <v>145883</v>
      </c>
      <c r="C6309" s="133" t="s">
        <v>6322</v>
      </c>
      <c r="D6309" s="133" t="s">
        <v>5904</v>
      </c>
      <c r="E6309" s="133" t="s">
        <v>5907</v>
      </c>
      <c r="F6309" s="133" t="s">
        <v>5916</v>
      </c>
      <c r="G6309" s="133">
        <v>88</v>
      </c>
      <c r="H6309" s="133">
        <v>67</v>
      </c>
      <c r="I6309" s="20"/>
      <c r="J6309" s="20"/>
      <c r="K6309" s="20"/>
      <c r="L6309" s="20"/>
      <c r="M6309" s="20"/>
      <c r="N6309" s="20"/>
    </row>
    <row r="6310" spans="1:14" x14ac:dyDescent="0.35">
      <c r="A6310" s="214" t="s">
        <v>5084</v>
      </c>
      <c r="B6310" s="214">
        <v>146668</v>
      </c>
      <c r="C6310" s="133" t="s">
        <v>5087</v>
      </c>
      <c r="D6310" s="133" t="s">
        <v>5904</v>
      </c>
      <c r="E6310" s="133" t="s">
        <v>5912</v>
      </c>
      <c r="F6310" s="133" t="s">
        <v>5927</v>
      </c>
      <c r="G6310" s="133">
        <v>0</v>
      </c>
      <c r="H6310" s="133">
        <v>0</v>
      </c>
      <c r="I6310" s="20"/>
      <c r="J6310" s="20"/>
      <c r="K6310" s="20"/>
      <c r="L6310" s="20"/>
      <c r="M6310" s="20"/>
      <c r="N6310" s="20"/>
    </row>
    <row r="6311" spans="1:14" x14ac:dyDescent="0.35">
      <c r="A6311" s="214" t="s">
        <v>5084</v>
      </c>
      <c r="B6311" s="214">
        <v>147086</v>
      </c>
      <c r="C6311" s="133" t="s">
        <v>6788</v>
      </c>
      <c r="D6311" s="133" t="s">
        <v>5904</v>
      </c>
      <c r="E6311" s="133" t="s">
        <v>5907</v>
      </c>
      <c r="F6311" s="133" t="s">
        <v>5916</v>
      </c>
      <c r="G6311" s="133">
        <v>92</v>
      </c>
      <c r="H6311" s="133">
        <v>110</v>
      </c>
      <c r="I6311" s="20"/>
      <c r="J6311" s="20"/>
      <c r="K6311" s="20"/>
      <c r="L6311" s="20"/>
      <c r="M6311" s="20"/>
      <c r="N6311" s="20"/>
    </row>
    <row r="6312" spans="1:14" x14ac:dyDescent="0.35">
      <c r="A6312" s="214" t="s">
        <v>5102</v>
      </c>
      <c r="B6312" s="214">
        <v>106266</v>
      </c>
      <c r="C6312" s="133" t="s">
        <v>5103</v>
      </c>
      <c r="D6312" s="133" t="s">
        <v>5904</v>
      </c>
      <c r="E6312" s="133" t="s">
        <v>5907</v>
      </c>
      <c r="F6312" s="133" t="s">
        <v>5910</v>
      </c>
      <c r="G6312" s="133">
        <v>106</v>
      </c>
      <c r="H6312" s="133">
        <v>74</v>
      </c>
      <c r="I6312" s="20"/>
      <c r="J6312" s="20"/>
      <c r="K6312" s="20"/>
      <c r="L6312" s="20"/>
      <c r="M6312" s="20"/>
      <c r="N6312" s="20"/>
    </row>
    <row r="6313" spans="1:14" x14ac:dyDescent="0.35">
      <c r="A6313" s="214" t="s">
        <v>5102</v>
      </c>
      <c r="B6313" s="214">
        <v>106268</v>
      </c>
      <c r="C6313" s="133" t="s">
        <v>7350</v>
      </c>
      <c r="D6313" s="133" t="s">
        <v>5904</v>
      </c>
      <c r="E6313" s="133" t="s">
        <v>5907</v>
      </c>
      <c r="F6313" s="133" t="s">
        <v>5910</v>
      </c>
      <c r="G6313" s="133">
        <v>142</v>
      </c>
      <c r="H6313" s="133">
        <v>96</v>
      </c>
      <c r="I6313" s="20"/>
      <c r="J6313" s="20"/>
      <c r="K6313" s="20"/>
      <c r="L6313" s="20"/>
      <c r="M6313" s="20"/>
      <c r="N6313" s="20"/>
    </row>
    <row r="6314" spans="1:14" x14ac:dyDescent="0.35">
      <c r="A6314" s="214" t="s">
        <v>5102</v>
      </c>
      <c r="B6314" s="214">
        <v>106270</v>
      </c>
      <c r="C6314" s="133" t="s">
        <v>5104</v>
      </c>
      <c r="D6314" s="133" t="s">
        <v>5904</v>
      </c>
      <c r="E6314" s="133" t="s">
        <v>5907</v>
      </c>
      <c r="F6314" s="133" t="s">
        <v>5911</v>
      </c>
      <c r="G6314" s="133">
        <v>88</v>
      </c>
      <c r="H6314" s="133">
        <v>79</v>
      </c>
      <c r="I6314" s="20"/>
      <c r="J6314" s="20"/>
      <c r="K6314" s="20"/>
      <c r="L6314" s="20"/>
      <c r="M6314" s="20"/>
      <c r="N6314" s="20"/>
    </row>
    <row r="6315" spans="1:14" x14ac:dyDescent="0.35">
      <c r="A6315" s="214" t="s">
        <v>5102</v>
      </c>
      <c r="B6315" s="214">
        <v>106271</v>
      </c>
      <c r="C6315" s="133" t="s">
        <v>6323</v>
      </c>
      <c r="D6315" s="133" t="s">
        <v>5904</v>
      </c>
      <c r="E6315" s="133" t="s">
        <v>5907</v>
      </c>
      <c r="F6315" s="133" t="s">
        <v>5911</v>
      </c>
      <c r="G6315" s="133">
        <v>78</v>
      </c>
      <c r="H6315" s="133">
        <v>79</v>
      </c>
      <c r="I6315" s="20"/>
      <c r="J6315" s="20"/>
      <c r="K6315" s="20"/>
      <c r="L6315" s="20"/>
      <c r="M6315" s="20"/>
      <c r="N6315" s="20"/>
    </row>
    <row r="6316" spans="1:14" x14ac:dyDescent="0.35">
      <c r="A6316" s="214" t="s">
        <v>5102</v>
      </c>
      <c r="B6316" s="214">
        <v>106276</v>
      </c>
      <c r="C6316" s="133" t="s">
        <v>17</v>
      </c>
      <c r="D6316" s="133" t="s">
        <v>5904</v>
      </c>
      <c r="E6316" s="133" t="s">
        <v>5902</v>
      </c>
      <c r="F6316" s="133" t="s">
        <v>5903</v>
      </c>
      <c r="G6316" s="133">
        <v>0</v>
      </c>
      <c r="H6316" s="133">
        <v>0</v>
      </c>
      <c r="I6316" s="20"/>
      <c r="J6316" s="20"/>
      <c r="K6316" s="20"/>
      <c r="L6316" s="20"/>
      <c r="M6316" s="20"/>
      <c r="N6316" s="20"/>
    </row>
    <row r="6317" spans="1:14" x14ac:dyDescent="0.35">
      <c r="A6317" s="214" t="s">
        <v>5102</v>
      </c>
      <c r="B6317" s="214">
        <v>106278</v>
      </c>
      <c r="C6317" s="133" t="s">
        <v>5105</v>
      </c>
      <c r="D6317" s="133" t="s">
        <v>5904</v>
      </c>
      <c r="E6317" s="133" t="s">
        <v>5912</v>
      </c>
      <c r="F6317" s="133" t="s">
        <v>5915</v>
      </c>
      <c r="G6317" s="133">
        <v>0</v>
      </c>
      <c r="H6317" s="133">
        <v>16</v>
      </c>
      <c r="I6317" s="20"/>
      <c r="J6317" s="20"/>
      <c r="K6317" s="20"/>
      <c r="L6317" s="20"/>
      <c r="M6317" s="20"/>
      <c r="N6317" s="20"/>
    </row>
    <row r="6318" spans="1:14" x14ac:dyDescent="0.35">
      <c r="A6318" s="214" t="s">
        <v>5102</v>
      </c>
      <c r="B6318" s="214">
        <v>106279</v>
      </c>
      <c r="C6318" s="133" t="s">
        <v>5106</v>
      </c>
      <c r="D6318" s="133" t="s">
        <v>5904</v>
      </c>
      <c r="E6318" s="133" t="s">
        <v>5912</v>
      </c>
      <c r="F6318" s="133" t="s">
        <v>5915</v>
      </c>
      <c r="G6318" s="133">
        <v>4</v>
      </c>
      <c r="H6318" s="133">
        <v>15</v>
      </c>
      <c r="I6318" s="20"/>
      <c r="J6318" s="20"/>
      <c r="K6318" s="20"/>
      <c r="L6318" s="20"/>
      <c r="M6318" s="20"/>
      <c r="N6318" s="20"/>
    </row>
    <row r="6319" spans="1:14" x14ac:dyDescent="0.35">
      <c r="A6319" s="214" t="s">
        <v>5102</v>
      </c>
      <c r="B6319" s="214">
        <v>106280</v>
      </c>
      <c r="C6319" s="133" t="s">
        <v>5107</v>
      </c>
      <c r="D6319" s="133" t="s">
        <v>5904</v>
      </c>
      <c r="E6319" s="133" t="s">
        <v>5912</v>
      </c>
      <c r="F6319" s="133" t="s">
        <v>5915</v>
      </c>
      <c r="G6319" s="133">
        <v>13</v>
      </c>
      <c r="H6319" s="133">
        <v>29</v>
      </c>
      <c r="I6319" s="20"/>
      <c r="J6319" s="20"/>
      <c r="K6319" s="20"/>
      <c r="L6319" s="20"/>
      <c r="M6319" s="20"/>
      <c r="N6319" s="20"/>
    </row>
    <row r="6320" spans="1:14" x14ac:dyDescent="0.35">
      <c r="A6320" s="214" t="s">
        <v>5102</v>
      </c>
      <c r="B6320" s="214">
        <v>106281</v>
      </c>
      <c r="C6320" s="133" t="s">
        <v>5108</v>
      </c>
      <c r="D6320" s="133" t="s">
        <v>5904</v>
      </c>
      <c r="E6320" s="133" t="s">
        <v>5912</v>
      </c>
      <c r="F6320" s="133" t="s">
        <v>5915</v>
      </c>
      <c r="G6320" s="133">
        <v>0</v>
      </c>
      <c r="H6320" s="133">
        <v>0</v>
      </c>
      <c r="I6320" s="20"/>
      <c r="J6320" s="20"/>
      <c r="K6320" s="20"/>
      <c r="L6320" s="20"/>
      <c r="M6320" s="20"/>
      <c r="N6320" s="20"/>
    </row>
    <row r="6321" spans="1:14" x14ac:dyDescent="0.35">
      <c r="A6321" s="214" t="s">
        <v>5102</v>
      </c>
      <c r="B6321" s="214">
        <v>130913</v>
      </c>
      <c r="C6321" s="133" t="s">
        <v>7351</v>
      </c>
      <c r="D6321" s="133" t="s">
        <v>5905</v>
      </c>
      <c r="E6321" s="133" t="s">
        <v>5902</v>
      </c>
      <c r="F6321" s="133" t="s">
        <v>5914</v>
      </c>
      <c r="G6321" s="133">
        <v>0</v>
      </c>
      <c r="H6321" s="133">
        <v>0</v>
      </c>
      <c r="I6321" s="20"/>
      <c r="J6321" s="20"/>
      <c r="K6321" s="20"/>
      <c r="L6321" s="20"/>
      <c r="M6321" s="20"/>
      <c r="N6321" s="20"/>
    </row>
    <row r="6322" spans="1:14" x14ac:dyDescent="0.35">
      <c r="A6322" s="214" t="s">
        <v>5102</v>
      </c>
      <c r="B6322" s="214">
        <v>134283</v>
      </c>
      <c r="C6322" s="133" t="s">
        <v>5109</v>
      </c>
      <c r="D6322" s="133" t="s">
        <v>5904</v>
      </c>
      <c r="E6322" s="133" t="s">
        <v>5907</v>
      </c>
      <c r="F6322" s="133" t="s">
        <v>5910</v>
      </c>
      <c r="G6322" s="133">
        <v>86</v>
      </c>
      <c r="H6322" s="133">
        <v>94</v>
      </c>
      <c r="I6322" s="20"/>
      <c r="J6322" s="20"/>
      <c r="K6322" s="20"/>
      <c r="L6322" s="20"/>
      <c r="M6322" s="20"/>
      <c r="N6322" s="20"/>
    </row>
    <row r="6323" spans="1:14" x14ac:dyDescent="0.35">
      <c r="A6323" s="214" t="s">
        <v>5102</v>
      </c>
      <c r="B6323" s="214">
        <v>135122</v>
      </c>
      <c r="C6323" s="133" t="s">
        <v>5110</v>
      </c>
      <c r="D6323" s="133" t="s">
        <v>5904</v>
      </c>
      <c r="E6323" s="133" t="s">
        <v>5907</v>
      </c>
      <c r="F6323" s="133" t="s">
        <v>5910</v>
      </c>
      <c r="G6323" s="133">
        <v>148</v>
      </c>
      <c r="H6323" s="133">
        <v>108</v>
      </c>
      <c r="I6323" s="20"/>
      <c r="J6323" s="20"/>
      <c r="K6323" s="20"/>
      <c r="L6323" s="20"/>
      <c r="M6323" s="20"/>
      <c r="N6323" s="20"/>
    </row>
    <row r="6324" spans="1:14" x14ac:dyDescent="0.35">
      <c r="A6324" s="214" t="s">
        <v>5102</v>
      </c>
      <c r="B6324" s="214">
        <v>135508</v>
      </c>
      <c r="C6324" s="133" t="s">
        <v>5111</v>
      </c>
      <c r="D6324" s="133" t="s">
        <v>5904</v>
      </c>
      <c r="E6324" s="133" t="s">
        <v>5907</v>
      </c>
      <c r="F6324" s="133" t="s">
        <v>5908</v>
      </c>
      <c r="G6324" s="133">
        <v>113</v>
      </c>
      <c r="H6324" s="133">
        <v>112</v>
      </c>
      <c r="I6324" s="20"/>
      <c r="J6324" s="20"/>
      <c r="K6324" s="20"/>
      <c r="L6324" s="20"/>
      <c r="M6324" s="20"/>
      <c r="N6324" s="20"/>
    </row>
    <row r="6325" spans="1:14" x14ac:dyDescent="0.35">
      <c r="A6325" s="214" t="s">
        <v>5102</v>
      </c>
      <c r="B6325" s="214">
        <v>135864</v>
      </c>
      <c r="C6325" s="133" t="s">
        <v>5112</v>
      </c>
      <c r="D6325" s="133" t="s">
        <v>5904</v>
      </c>
      <c r="E6325" s="133" t="s">
        <v>5907</v>
      </c>
      <c r="F6325" s="133" t="s">
        <v>5908</v>
      </c>
      <c r="G6325" s="133">
        <v>90</v>
      </c>
      <c r="H6325" s="133">
        <v>94</v>
      </c>
      <c r="I6325" s="20"/>
      <c r="J6325" s="20"/>
      <c r="K6325" s="20"/>
      <c r="L6325" s="20"/>
      <c r="M6325" s="20"/>
      <c r="N6325" s="20"/>
    </row>
    <row r="6326" spans="1:14" x14ac:dyDescent="0.35">
      <c r="A6326" s="214" t="s">
        <v>5102</v>
      </c>
      <c r="B6326" s="214">
        <v>135975</v>
      </c>
      <c r="C6326" s="133" t="s">
        <v>5113</v>
      </c>
      <c r="D6326" s="133" t="s">
        <v>5905</v>
      </c>
      <c r="E6326" s="133" t="s">
        <v>5902</v>
      </c>
      <c r="F6326" s="133" t="s">
        <v>5903</v>
      </c>
      <c r="G6326" s="133">
        <v>0</v>
      </c>
      <c r="H6326" s="133">
        <v>0</v>
      </c>
      <c r="I6326" s="20"/>
      <c r="J6326" s="20"/>
      <c r="K6326" s="20"/>
      <c r="L6326" s="20"/>
      <c r="M6326" s="20"/>
      <c r="N6326" s="20"/>
    </row>
    <row r="6327" spans="1:14" x14ac:dyDescent="0.35">
      <c r="A6327" s="214" t="s">
        <v>5102</v>
      </c>
      <c r="B6327" s="214">
        <v>136273</v>
      </c>
      <c r="C6327" s="133" t="s">
        <v>5114</v>
      </c>
      <c r="D6327" s="133" t="s">
        <v>5905</v>
      </c>
      <c r="E6327" s="133" t="s">
        <v>5907</v>
      </c>
      <c r="F6327" s="133" t="s">
        <v>5917</v>
      </c>
      <c r="G6327" s="133">
        <v>0</v>
      </c>
      <c r="H6327" s="133">
        <v>235</v>
      </c>
      <c r="I6327" s="20"/>
      <c r="J6327" s="20"/>
      <c r="K6327" s="20"/>
      <c r="L6327" s="20"/>
      <c r="M6327" s="20"/>
      <c r="N6327" s="20"/>
    </row>
    <row r="6328" spans="1:14" x14ac:dyDescent="0.35">
      <c r="A6328" s="214" t="s">
        <v>5102</v>
      </c>
      <c r="B6328" s="214">
        <v>136593</v>
      </c>
      <c r="C6328" s="133" t="s">
        <v>5115</v>
      </c>
      <c r="D6328" s="133" t="s">
        <v>5901</v>
      </c>
      <c r="E6328" s="133" t="s">
        <v>5907</v>
      </c>
      <c r="F6328" s="133" t="s">
        <v>5917</v>
      </c>
      <c r="G6328" s="133">
        <v>197</v>
      </c>
      <c r="H6328" s="133">
        <v>0</v>
      </c>
      <c r="I6328" s="20"/>
      <c r="J6328" s="20"/>
      <c r="K6328" s="20"/>
      <c r="L6328" s="20"/>
      <c r="M6328" s="20"/>
      <c r="N6328" s="20"/>
    </row>
    <row r="6329" spans="1:14" x14ac:dyDescent="0.35">
      <c r="A6329" s="214" t="s">
        <v>5102</v>
      </c>
      <c r="B6329" s="214">
        <v>137020</v>
      </c>
      <c r="C6329" s="133" t="s">
        <v>5049</v>
      </c>
      <c r="D6329" s="133" t="s">
        <v>5905</v>
      </c>
      <c r="E6329" s="133" t="s">
        <v>5907</v>
      </c>
      <c r="F6329" s="133" t="s">
        <v>5917</v>
      </c>
      <c r="G6329" s="133">
        <v>0</v>
      </c>
      <c r="H6329" s="133">
        <v>169</v>
      </c>
      <c r="I6329" s="20"/>
      <c r="J6329" s="20"/>
      <c r="K6329" s="20"/>
      <c r="L6329" s="20"/>
      <c r="M6329" s="20"/>
      <c r="N6329" s="20"/>
    </row>
    <row r="6330" spans="1:14" x14ac:dyDescent="0.35">
      <c r="A6330" s="214" t="s">
        <v>5102</v>
      </c>
      <c r="B6330" s="214">
        <v>137322</v>
      </c>
      <c r="C6330" s="133" t="s">
        <v>5116</v>
      </c>
      <c r="D6330" s="133" t="s">
        <v>5904</v>
      </c>
      <c r="E6330" s="133" t="s">
        <v>5906</v>
      </c>
      <c r="F6330" s="133" t="s">
        <v>5906</v>
      </c>
      <c r="G6330" s="133">
        <v>0</v>
      </c>
      <c r="H6330" s="133">
        <v>1</v>
      </c>
      <c r="I6330" s="20"/>
      <c r="J6330" s="20"/>
      <c r="K6330" s="20"/>
      <c r="L6330" s="20"/>
      <c r="M6330" s="20"/>
      <c r="N6330" s="20"/>
    </row>
    <row r="6331" spans="1:14" x14ac:dyDescent="0.35">
      <c r="A6331" s="214" t="s">
        <v>5102</v>
      </c>
      <c r="B6331" s="214">
        <v>139294</v>
      </c>
      <c r="C6331" s="133" t="s">
        <v>5117</v>
      </c>
      <c r="D6331" s="133" t="s">
        <v>5904</v>
      </c>
      <c r="E6331" s="133" t="s">
        <v>5907</v>
      </c>
      <c r="F6331" s="133" t="s">
        <v>5917</v>
      </c>
      <c r="G6331" s="133">
        <v>74</v>
      </c>
      <c r="H6331" s="133">
        <v>40</v>
      </c>
      <c r="I6331" s="20"/>
      <c r="J6331" s="20"/>
      <c r="K6331" s="20"/>
      <c r="L6331" s="20"/>
      <c r="M6331" s="20"/>
      <c r="N6331" s="20"/>
    </row>
    <row r="6332" spans="1:14" x14ac:dyDescent="0.35">
      <c r="A6332" s="214" t="s">
        <v>5102</v>
      </c>
      <c r="B6332" s="214">
        <v>139735</v>
      </c>
      <c r="C6332" s="133" t="s">
        <v>5118</v>
      </c>
      <c r="D6332" s="133" t="s">
        <v>5904</v>
      </c>
      <c r="E6332" s="133" t="s">
        <v>5907</v>
      </c>
      <c r="F6332" s="133" t="s">
        <v>5917</v>
      </c>
      <c r="G6332" s="133">
        <v>96</v>
      </c>
      <c r="H6332" s="133">
        <v>55</v>
      </c>
      <c r="I6332" s="20"/>
      <c r="J6332" s="20"/>
      <c r="K6332" s="20"/>
      <c r="L6332" s="20"/>
      <c r="M6332" s="20"/>
      <c r="N6332" s="20"/>
    </row>
    <row r="6333" spans="1:14" x14ac:dyDescent="0.35">
      <c r="A6333" s="214" t="s">
        <v>5102</v>
      </c>
      <c r="B6333" s="214">
        <v>140133</v>
      </c>
      <c r="C6333" s="133" t="s">
        <v>5119</v>
      </c>
      <c r="D6333" s="133" t="s">
        <v>5904</v>
      </c>
      <c r="E6333" s="133" t="s">
        <v>5912</v>
      </c>
      <c r="F6333" s="133" t="s">
        <v>5920</v>
      </c>
      <c r="G6333" s="133">
        <v>0</v>
      </c>
      <c r="H6333" s="133">
        <v>0</v>
      </c>
      <c r="I6333" s="20"/>
      <c r="J6333" s="20"/>
      <c r="K6333" s="20"/>
      <c r="L6333" s="20"/>
      <c r="M6333" s="20"/>
      <c r="N6333" s="20"/>
    </row>
    <row r="6334" spans="1:14" x14ac:dyDescent="0.35">
      <c r="A6334" s="214" t="s">
        <v>5102</v>
      </c>
      <c r="B6334" s="214">
        <v>140814</v>
      </c>
      <c r="C6334" s="133" t="s">
        <v>5120</v>
      </c>
      <c r="D6334" s="133" t="s">
        <v>5904</v>
      </c>
      <c r="E6334" s="133" t="s">
        <v>5902</v>
      </c>
      <c r="F6334" s="133" t="s">
        <v>5914</v>
      </c>
      <c r="G6334" s="133">
        <v>0</v>
      </c>
      <c r="H6334" s="133">
        <v>0</v>
      </c>
      <c r="I6334" s="20"/>
      <c r="J6334" s="20"/>
      <c r="K6334" s="20"/>
      <c r="L6334" s="20"/>
      <c r="M6334" s="20"/>
      <c r="N6334" s="20"/>
    </row>
    <row r="6335" spans="1:14" x14ac:dyDescent="0.35">
      <c r="A6335" s="214" t="s">
        <v>5102</v>
      </c>
      <c r="B6335" s="214">
        <v>145290</v>
      </c>
      <c r="C6335" s="133" t="s">
        <v>6790</v>
      </c>
      <c r="D6335" s="133" t="s">
        <v>5904</v>
      </c>
      <c r="E6335" s="133" t="s">
        <v>5902</v>
      </c>
      <c r="F6335" s="133" t="s">
        <v>5914</v>
      </c>
      <c r="G6335" s="133">
        <v>0</v>
      </c>
      <c r="H6335" s="133">
        <v>0</v>
      </c>
      <c r="I6335" s="20"/>
      <c r="J6335" s="20"/>
      <c r="K6335" s="20"/>
      <c r="L6335" s="20"/>
      <c r="M6335" s="20"/>
      <c r="N6335" s="20"/>
    </row>
    <row r="6336" spans="1:14" x14ac:dyDescent="0.35">
      <c r="A6336" s="214" t="s">
        <v>5102</v>
      </c>
      <c r="B6336" s="214">
        <v>145894</v>
      </c>
      <c r="C6336" s="133" t="s">
        <v>6324</v>
      </c>
      <c r="D6336" s="133" t="s">
        <v>5904</v>
      </c>
      <c r="E6336" s="133" t="s">
        <v>5907</v>
      </c>
      <c r="F6336" s="133" t="s">
        <v>5916</v>
      </c>
      <c r="G6336" s="133">
        <v>108</v>
      </c>
      <c r="H6336" s="133">
        <v>103</v>
      </c>
      <c r="I6336" s="20"/>
      <c r="J6336" s="20"/>
      <c r="K6336" s="20"/>
      <c r="L6336" s="20"/>
      <c r="M6336" s="20"/>
      <c r="N6336" s="20"/>
    </row>
    <row r="6337" spans="1:14" x14ac:dyDescent="0.35">
      <c r="A6337" s="214" t="s">
        <v>5102</v>
      </c>
      <c r="B6337" s="214">
        <v>146182</v>
      </c>
      <c r="C6337" s="133" t="s">
        <v>7352</v>
      </c>
      <c r="D6337" s="133" t="s">
        <v>5905</v>
      </c>
      <c r="E6337" s="133" t="s">
        <v>5902</v>
      </c>
      <c r="F6337" s="133" t="s">
        <v>5903</v>
      </c>
      <c r="G6337" s="133">
        <v>0</v>
      </c>
      <c r="H6337" s="133">
        <v>0</v>
      </c>
      <c r="I6337" s="20"/>
      <c r="J6337" s="20"/>
      <c r="K6337" s="20"/>
      <c r="L6337" s="20"/>
      <c r="M6337" s="20"/>
      <c r="N6337" s="20"/>
    </row>
    <row r="6338" spans="1:14" x14ac:dyDescent="0.35">
      <c r="A6338" s="214" t="s">
        <v>5102</v>
      </c>
      <c r="B6338" s="214">
        <v>146816</v>
      </c>
      <c r="C6338" s="133" t="s">
        <v>6789</v>
      </c>
      <c r="D6338" s="133" t="s">
        <v>5904</v>
      </c>
      <c r="E6338" s="133" t="s">
        <v>5907</v>
      </c>
      <c r="F6338" s="133" t="s">
        <v>5919</v>
      </c>
      <c r="G6338" s="133">
        <v>0</v>
      </c>
      <c r="H6338" s="133">
        <v>0</v>
      </c>
      <c r="I6338" s="20"/>
      <c r="J6338" s="20"/>
      <c r="K6338" s="20"/>
      <c r="L6338" s="20"/>
      <c r="M6338" s="20"/>
      <c r="N6338" s="20"/>
    </row>
    <row r="6339" spans="1:14" x14ac:dyDescent="0.35">
      <c r="A6339" s="214" t="s">
        <v>5102</v>
      </c>
      <c r="B6339" s="214">
        <v>147859</v>
      </c>
      <c r="C6339" s="133" t="s">
        <v>7353</v>
      </c>
      <c r="D6339" s="133" t="s">
        <v>5904</v>
      </c>
      <c r="E6339" s="133" t="s">
        <v>5902</v>
      </c>
      <c r="F6339" s="133" t="s">
        <v>5903</v>
      </c>
      <c r="G6339" s="133">
        <v>0</v>
      </c>
      <c r="H6339" s="133">
        <v>0</v>
      </c>
      <c r="I6339" s="20"/>
      <c r="J6339" s="20"/>
      <c r="K6339" s="20"/>
      <c r="L6339" s="20"/>
      <c r="M6339" s="20"/>
      <c r="N6339" s="20"/>
    </row>
    <row r="6340" spans="1:14" x14ac:dyDescent="0.35">
      <c r="A6340" s="214" t="s">
        <v>5102</v>
      </c>
      <c r="B6340" s="214">
        <v>148430</v>
      </c>
      <c r="C6340" s="133" t="s">
        <v>5122</v>
      </c>
      <c r="D6340" s="133" t="s">
        <v>5904</v>
      </c>
      <c r="E6340" s="133" t="s">
        <v>5907</v>
      </c>
      <c r="F6340" s="133" t="s">
        <v>5908</v>
      </c>
      <c r="G6340" s="133">
        <v>77</v>
      </c>
      <c r="H6340" s="133">
        <v>54</v>
      </c>
      <c r="I6340" s="20"/>
      <c r="J6340" s="20"/>
      <c r="K6340" s="20"/>
      <c r="L6340" s="20"/>
      <c r="M6340" s="20"/>
      <c r="N6340" s="20"/>
    </row>
    <row r="6341" spans="1:14" x14ac:dyDescent="0.35">
      <c r="A6341" s="214" t="s">
        <v>5102</v>
      </c>
      <c r="B6341" s="214">
        <v>148431</v>
      </c>
      <c r="C6341" s="133" t="s">
        <v>5121</v>
      </c>
      <c r="D6341" s="133" t="s">
        <v>5904</v>
      </c>
      <c r="E6341" s="133" t="s">
        <v>5907</v>
      </c>
      <c r="F6341" s="133" t="s">
        <v>5917</v>
      </c>
      <c r="G6341" s="133">
        <v>86</v>
      </c>
      <c r="H6341" s="133">
        <v>75</v>
      </c>
      <c r="I6341" s="20"/>
      <c r="J6341" s="20"/>
      <c r="K6341" s="20"/>
      <c r="L6341" s="20"/>
      <c r="M6341" s="20"/>
      <c r="N6341" s="20"/>
    </row>
    <row r="6342" spans="1:14" x14ac:dyDescent="0.35">
      <c r="A6342" s="214" t="s">
        <v>5123</v>
      </c>
      <c r="B6342" s="214">
        <v>123349</v>
      </c>
      <c r="C6342" s="133" t="s">
        <v>5124</v>
      </c>
      <c r="D6342" s="133" t="s">
        <v>5904</v>
      </c>
      <c r="E6342" s="133" t="s">
        <v>5906</v>
      </c>
      <c r="F6342" s="133" t="s">
        <v>5906</v>
      </c>
      <c r="G6342" s="133">
        <v>0</v>
      </c>
      <c r="H6342" s="133">
        <v>2</v>
      </c>
      <c r="I6342" s="20"/>
      <c r="J6342" s="20"/>
      <c r="K6342" s="20"/>
      <c r="L6342" s="20"/>
      <c r="M6342" s="20"/>
      <c r="N6342" s="20"/>
    </row>
    <row r="6343" spans="1:14" x14ac:dyDescent="0.35">
      <c r="A6343" s="214" t="s">
        <v>5123</v>
      </c>
      <c r="B6343" s="214">
        <v>123574</v>
      </c>
      <c r="C6343" s="133" t="s">
        <v>5125</v>
      </c>
      <c r="D6343" s="133" t="s">
        <v>5904</v>
      </c>
      <c r="E6343" s="133" t="s">
        <v>5907</v>
      </c>
      <c r="F6343" s="133" t="s">
        <v>5910</v>
      </c>
      <c r="G6343" s="133">
        <v>105</v>
      </c>
      <c r="H6343" s="133">
        <v>140</v>
      </c>
      <c r="I6343" s="20"/>
      <c r="J6343" s="20"/>
      <c r="K6343" s="20"/>
      <c r="L6343" s="20"/>
      <c r="M6343" s="20"/>
      <c r="N6343" s="20"/>
    </row>
    <row r="6344" spans="1:14" x14ac:dyDescent="0.35">
      <c r="A6344" s="214" t="s">
        <v>5123</v>
      </c>
      <c r="B6344" s="214">
        <v>123609</v>
      </c>
      <c r="C6344" s="133" t="s">
        <v>5127</v>
      </c>
      <c r="D6344" s="133" t="s">
        <v>5904</v>
      </c>
      <c r="E6344" s="133" t="s">
        <v>5902</v>
      </c>
      <c r="F6344" s="133" t="s">
        <v>5903</v>
      </c>
      <c r="G6344" s="133">
        <v>0</v>
      </c>
      <c r="H6344" s="133">
        <v>0</v>
      </c>
      <c r="I6344" s="20"/>
      <c r="J6344" s="20"/>
      <c r="K6344" s="20"/>
      <c r="L6344" s="20"/>
      <c r="M6344" s="20"/>
      <c r="N6344" s="20"/>
    </row>
    <row r="6345" spans="1:14" x14ac:dyDescent="0.35">
      <c r="A6345" s="214" t="s">
        <v>5123</v>
      </c>
      <c r="B6345" s="214">
        <v>123610</v>
      </c>
      <c r="C6345" s="133" t="s">
        <v>5128</v>
      </c>
      <c r="D6345" s="133" t="s">
        <v>5904</v>
      </c>
      <c r="E6345" s="133" t="s">
        <v>5902</v>
      </c>
      <c r="F6345" s="133" t="s">
        <v>5903</v>
      </c>
      <c r="G6345" s="133">
        <v>0</v>
      </c>
      <c r="H6345" s="133">
        <v>0</v>
      </c>
      <c r="I6345" s="20"/>
      <c r="J6345" s="20"/>
      <c r="K6345" s="20"/>
      <c r="L6345" s="20"/>
      <c r="M6345" s="20"/>
      <c r="N6345" s="20"/>
    </row>
    <row r="6346" spans="1:14" x14ac:dyDescent="0.35">
      <c r="A6346" s="214" t="s">
        <v>5123</v>
      </c>
      <c r="B6346" s="214">
        <v>123621</v>
      </c>
      <c r="C6346" s="133" t="s">
        <v>5129</v>
      </c>
      <c r="D6346" s="133" t="s">
        <v>5904</v>
      </c>
      <c r="E6346" s="133" t="s">
        <v>5902</v>
      </c>
      <c r="F6346" s="133" t="s">
        <v>5914</v>
      </c>
      <c r="G6346" s="133">
        <v>0</v>
      </c>
      <c r="H6346" s="133">
        <v>0</v>
      </c>
      <c r="I6346" s="20"/>
      <c r="J6346" s="20"/>
      <c r="K6346" s="20"/>
      <c r="L6346" s="20"/>
      <c r="M6346" s="20"/>
      <c r="N6346" s="20"/>
    </row>
    <row r="6347" spans="1:14" x14ac:dyDescent="0.35">
      <c r="A6347" s="214" t="s">
        <v>5123</v>
      </c>
      <c r="B6347" s="214">
        <v>123627</v>
      </c>
      <c r="C6347" s="133" t="s">
        <v>5130</v>
      </c>
      <c r="D6347" s="133" t="s">
        <v>5904</v>
      </c>
      <c r="E6347" s="133" t="s">
        <v>5907</v>
      </c>
      <c r="F6347" s="133" t="s">
        <v>5929</v>
      </c>
      <c r="G6347" s="133">
        <v>96</v>
      </c>
      <c r="H6347" s="133">
        <v>100</v>
      </c>
      <c r="I6347" s="20"/>
      <c r="J6347" s="20"/>
      <c r="K6347" s="20"/>
      <c r="L6347" s="20"/>
      <c r="M6347" s="20"/>
      <c r="N6347" s="20"/>
    </row>
    <row r="6348" spans="1:14" x14ac:dyDescent="0.35">
      <c r="A6348" s="214" t="s">
        <v>5123</v>
      </c>
      <c r="B6348" s="214">
        <v>123629</v>
      </c>
      <c r="C6348" s="133" t="s">
        <v>5131</v>
      </c>
      <c r="D6348" s="133" t="s">
        <v>5904</v>
      </c>
      <c r="E6348" s="133" t="s">
        <v>5912</v>
      </c>
      <c r="F6348" s="133" t="s">
        <v>5915</v>
      </c>
      <c r="G6348" s="133">
        <v>0</v>
      </c>
      <c r="H6348" s="133">
        <v>0</v>
      </c>
      <c r="I6348" s="20"/>
      <c r="J6348" s="20"/>
      <c r="K6348" s="20"/>
      <c r="L6348" s="20"/>
      <c r="M6348" s="20"/>
      <c r="N6348" s="20"/>
    </row>
    <row r="6349" spans="1:14" x14ac:dyDescent="0.35">
      <c r="A6349" s="214" t="s">
        <v>5123</v>
      </c>
      <c r="B6349" s="214">
        <v>123631</v>
      </c>
      <c r="C6349" s="133" t="s">
        <v>5132</v>
      </c>
      <c r="D6349" s="133" t="s">
        <v>5904</v>
      </c>
      <c r="E6349" s="133" t="s">
        <v>5912</v>
      </c>
      <c r="F6349" s="133" t="s">
        <v>5915</v>
      </c>
      <c r="G6349" s="133">
        <v>13</v>
      </c>
      <c r="H6349" s="133">
        <v>34</v>
      </c>
      <c r="I6349" s="20"/>
      <c r="J6349" s="20"/>
      <c r="K6349" s="20"/>
      <c r="L6349" s="20"/>
      <c r="M6349" s="20"/>
      <c r="N6349" s="20"/>
    </row>
    <row r="6350" spans="1:14" x14ac:dyDescent="0.35">
      <c r="A6350" s="214" t="s">
        <v>5123</v>
      </c>
      <c r="B6350" s="214">
        <v>123635</v>
      </c>
      <c r="C6350" s="133" t="s">
        <v>5133</v>
      </c>
      <c r="D6350" s="133" t="s">
        <v>5904</v>
      </c>
      <c r="E6350" s="133" t="s">
        <v>5912</v>
      </c>
      <c r="F6350" s="133" t="s">
        <v>5915</v>
      </c>
      <c r="G6350" s="133">
        <v>1</v>
      </c>
      <c r="H6350" s="133">
        <v>5</v>
      </c>
      <c r="I6350" s="20"/>
      <c r="J6350" s="20"/>
      <c r="K6350" s="20"/>
      <c r="L6350" s="20"/>
      <c r="M6350" s="20"/>
      <c r="N6350" s="20"/>
    </row>
    <row r="6351" spans="1:14" x14ac:dyDescent="0.35">
      <c r="A6351" s="214" t="s">
        <v>5123</v>
      </c>
      <c r="B6351" s="214">
        <v>135149</v>
      </c>
      <c r="C6351" s="133" t="s">
        <v>5135</v>
      </c>
      <c r="D6351" s="133" t="s">
        <v>5904</v>
      </c>
      <c r="E6351" s="133" t="s">
        <v>5907</v>
      </c>
      <c r="F6351" s="133" t="s">
        <v>5908</v>
      </c>
      <c r="G6351" s="133">
        <v>80</v>
      </c>
      <c r="H6351" s="133">
        <v>109</v>
      </c>
      <c r="I6351" s="20"/>
      <c r="J6351" s="20"/>
      <c r="K6351" s="20"/>
      <c r="L6351" s="20"/>
      <c r="M6351" s="20"/>
      <c r="N6351" s="20"/>
    </row>
    <row r="6352" spans="1:14" x14ac:dyDescent="0.35">
      <c r="A6352" s="214" t="s">
        <v>5123</v>
      </c>
      <c r="B6352" s="214">
        <v>135582</v>
      </c>
      <c r="C6352" s="133" t="s">
        <v>7354</v>
      </c>
      <c r="D6352" s="133" t="s">
        <v>5904</v>
      </c>
      <c r="E6352" s="133" t="s">
        <v>5907</v>
      </c>
      <c r="F6352" s="133" t="s">
        <v>5908</v>
      </c>
      <c r="G6352" s="133">
        <v>93</v>
      </c>
      <c r="H6352" s="133">
        <v>98</v>
      </c>
      <c r="I6352" s="20"/>
      <c r="J6352" s="20"/>
      <c r="K6352" s="20"/>
      <c r="L6352" s="20"/>
      <c r="M6352" s="20"/>
      <c r="N6352" s="20"/>
    </row>
    <row r="6353" spans="1:14" x14ac:dyDescent="0.35">
      <c r="A6353" s="214" t="s">
        <v>5123</v>
      </c>
      <c r="B6353" s="214">
        <v>136516</v>
      </c>
      <c r="C6353" s="133" t="s">
        <v>5136</v>
      </c>
      <c r="D6353" s="133" t="s">
        <v>5901</v>
      </c>
      <c r="E6353" s="133" t="s">
        <v>5907</v>
      </c>
      <c r="F6353" s="133" t="s">
        <v>5917</v>
      </c>
      <c r="G6353" s="133">
        <v>90</v>
      </c>
      <c r="H6353" s="133">
        <v>0</v>
      </c>
      <c r="I6353" s="20"/>
      <c r="J6353" s="20"/>
      <c r="K6353" s="20"/>
      <c r="L6353" s="20"/>
      <c r="M6353" s="20"/>
      <c r="N6353" s="20"/>
    </row>
    <row r="6354" spans="1:14" x14ac:dyDescent="0.35">
      <c r="A6354" s="214" t="s">
        <v>5123</v>
      </c>
      <c r="B6354" s="214">
        <v>137446</v>
      </c>
      <c r="C6354" s="133" t="s">
        <v>6325</v>
      </c>
      <c r="D6354" s="133" t="s">
        <v>5905</v>
      </c>
      <c r="E6354" s="133" t="s">
        <v>5907</v>
      </c>
      <c r="F6354" s="133" t="s">
        <v>5917</v>
      </c>
      <c r="G6354" s="133">
        <v>0</v>
      </c>
      <c r="H6354" s="133">
        <v>116</v>
      </c>
      <c r="I6354" s="20"/>
      <c r="J6354" s="20"/>
      <c r="K6354" s="20"/>
      <c r="L6354" s="20"/>
      <c r="M6354" s="20"/>
      <c r="N6354" s="20"/>
    </row>
    <row r="6355" spans="1:14" x14ac:dyDescent="0.35">
      <c r="A6355" s="214" t="s">
        <v>5123</v>
      </c>
      <c r="B6355" s="214">
        <v>139536</v>
      </c>
      <c r="C6355" s="133" t="s">
        <v>5137</v>
      </c>
      <c r="D6355" s="133" t="s">
        <v>5904</v>
      </c>
      <c r="E6355" s="133" t="s">
        <v>5907</v>
      </c>
      <c r="F6355" s="133" t="s">
        <v>5908</v>
      </c>
      <c r="G6355" s="133">
        <v>68</v>
      </c>
      <c r="H6355" s="133">
        <v>59</v>
      </c>
      <c r="I6355" s="20"/>
      <c r="J6355" s="20"/>
      <c r="K6355" s="20"/>
      <c r="L6355" s="20"/>
      <c r="M6355" s="20"/>
      <c r="N6355" s="20"/>
    </row>
    <row r="6356" spans="1:14" x14ac:dyDescent="0.35">
      <c r="A6356" s="214" t="s">
        <v>5123</v>
      </c>
      <c r="B6356" s="214">
        <v>139766</v>
      </c>
      <c r="C6356" s="133" t="s">
        <v>5138</v>
      </c>
      <c r="D6356" s="133" t="s">
        <v>5904</v>
      </c>
      <c r="E6356" s="133" t="s">
        <v>5907</v>
      </c>
      <c r="F6356" s="133" t="s">
        <v>5908</v>
      </c>
      <c r="G6356" s="133">
        <v>103</v>
      </c>
      <c r="H6356" s="133">
        <v>111</v>
      </c>
      <c r="I6356" s="20"/>
      <c r="J6356" s="20"/>
      <c r="K6356" s="20"/>
      <c r="L6356" s="20"/>
      <c r="M6356" s="20"/>
      <c r="N6356" s="20"/>
    </row>
    <row r="6357" spans="1:14" x14ac:dyDescent="0.35">
      <c r="A6357" s="214" t="s">
        <v>5123</v>
      </c>
      <c r="B6357" s="214">
        <v>142067</v>
      </c>
      <c r="C6357" s="133" t="s">
        <v>6326</v>
      </c>
      <c r="D6357" s="133" t="s">
        <v>5904</v>
      </c>
      <c r="E6357" s="133" t="s">
        <v>5907</v>
      </c>
      <c r="F6357" s="133" t="s">
        <v>5911</v>
      </c>
      <c r="G6357" s="133">
        <v>69</v>
      </c>
      <c r="H6357" s="133">
        <v>78</v>
      </c>
      <c r="I6357" s="20"/>
      <c r="J6357" s="20"/>
      <c r="K6357" s="20"/>
      <c r="L6357" s="20"/>
      <c r="M6357" s="20"/>
      <c r="N6357" s="20"/>
    </row>
    <row r="6358" spans="1:14" x14ac:dyDescent="0.35">
      <c r="A6358" s="214" t="s">
        <v>5123</v>
      </c>
      <c r="B6358" s="214">
        <v>142085</v>
      </c>
      <c r="C6358" s="133" t="s">
        <v>5140</v>
      </c>
      <c r="D6358" s="133" t="s">
        <v>5904</v>
      </c>
      <c r="E6358" s="133" t="s">
        <v>5906</v>
      </c>
      <c r="F6358" s="133" t="s">
        <v>5928</v>
      </c>
      <c r="G6358" s="133">
        <v>0</v>
      </c>
      <c r="H6358" s="133">
        <v>0</v>
      </c>
      <c r="I6358" s="20"/>
      <c r="J6358" s="20"/>
      <c r="K6358" s="20"/>
      <c r="L6358" s="20"/>
      <c r="M6358" s="20"/>
      <c r="N6358" s="20"/>
    </row>
    <row r="6359" spans="1:14" x14ac:dyDescent="0.35">
      <c r="A6359" s="214" t="s">
        <v>5123</v>
      </c>
      <c r="B6359" s="214">
        <v>142285</v>
      </c>
      <c r="C6359" s="133" t="s">
        <v>5141</v>
      </c>
      <c r="D6359" s="133" t="s">
        <v>5904</v>
      </c>
      <c r="E6359" s="133" t="s">
        <v>5907</v>
      </c>
      <c r="F6359" s="133" t="s">
        <v>5908</v>
      </c>
      <c r="G6359" s="133">
        <v>107</v>
      </c>
      <c r="H6359" s="133">
        <v>111</v>
      </c>
      <c r="I6359" s="20"/>
      <c r="J6359" s="20"/>
      <c r="K6359" s="20"/>
      <c r="L6359" s="20"/>
      <c r="M6359" s="20"/>
      <c r="N6359" s="20"/>
    </row>
    <row r="6360" spans="1:14" x14ac:dyDescent="0.35">
      <c r="A6360" s="214" t="s">
        <v>5123</v>
      </c>
      <c r="B6360" s="214">
        <v>142821</v>
      </c>
      <c r="C6360" s="133" t="s">
        <v>5126</v>
      </c>
      <c r="D6360" s="133" t="s">
        <v>5904</v>
      </c>
      <c r="E6360" s="133" t="s">
        <v>5907</v>
      </c>
      <c r="F6360" s="133" t="s">
        <v>5908</v>
      </c>
      <c r="G6360" s="133">
        <v>105</v>
      </c>
      <c r="H6360" s="133">
        <v>135</v>
      </c>
      <c r="I6360" s="20"/>
      <c r="J6360" s="20"/>
      <c r="K6360" s="20"/>
      <c r="L6360" s="20"/>
      <c r="M6360" s="20"/>
      <c r="N6360" s="20"/>
    </row>
    <row r="6361" spans="1:14" x14ac:dyDescent="0.35">
      <c r="A6361" s="214" t="s">
        <v>5123</v>
      </c>
      <c r="B6361" s="214">
        <v>144404</v>
      </c>
      <c r="C6361" s="133" t="s">
        <v>5142</v>
      </c>
      <c r="D6361" s="133" t="s">
        <v>5901</v>
      </c>
      <c r="E6361" s="133" t="s">
        <v>5902</v>
      </c>
      <c r="F6361" s="133" t="s">
        <v>5903</v>
      </c>
      <c r="G6361" s="133">
        <v>0</v>
      </c>
      <c r="H6361" s="133">
        <v>0</v>
      </c>
      <c r="I6361" s="20"/>
      <c r="J6361" s="20"/>
      <c r="K6361" s="20"/>
      <c r="L6361" s="20"/>
      <c r="M6361" s="20"/>
      <c r="N6361" s="20"/>
    </row>
    <row r="6362" spans="1:14" x14ac:dyDescent="0.35">
      <c r="A6362" s="214" t="s">
        <v>5123</v>
      </c>
      <c r="B6362" s="214">
        <v>144853</v>
      </c>
      <c r="C6362" s="133" t="s">
        <v>5134</v>
      </c>
      <c r="D6362" s="133" t="s">
        <v>5904</v>
      </c>
      <c r="E6362" s="133" t="s">
        <v>5907</v>
      </c>
      <c r="F6362" s="133" t="s">
        <v>5917</v>
      </c>
      <c r="G6362" s="133">
        <v>105</v>
      </c>
      <c r="H6362" s="133">
        <v>136</v>
      </c>
      <c r="I6362" s="20"/>
      <c r="J6362" s="20"/>
      <c r="K6362" s="20"/>
      <c r="L6362" s="20"/>
      <c r="M6362" s="20"/>
      <c r="N6362" s="20"/>
    </row>
    <row r="6363" spans="1:14" x14ac:dyDescent="0.35">
      <c r="A6363" s="214" t="s">
        <v>5123</v>
      </c>
      <c r="B6363" s="214">
        <v>145494</v>
      </c>
      <c r="C6363" s="133" t="s">
        <v>6327</v>
      </c>
      <c r="D6363" s="133" t="s">
        <v>5904</v>
      </c>
      <c r="E6363" s="133" t="s">
        <v>5912</v>
      </c>
      <c r="F6363" s="133" t="s">
        <v>5927</v>
      </c>
      <c r="G6363" s="133">
        <v>1</v>
      </c>
      <c r="H6363" s="133">
        <v>18</v>
      </c>
      <c r="I6363" s="20"/>
      <c r="J6363" s="20"/>
      <c r="K6363" s="20"/>
      <c r="L6363" s="20"/>
      <c r="M6363" s="20"/>
      <c r="N6363" s="20"/>
    </row>
    <row r="6364" spans="1:14" x14ac:dyDescent="0.35">
      <c r="A6364" s="214" t="s">
        <v>5123</v>
      </c>
      <c r="B6364" s="214">
        <v>145707</v>
      </c>
      <c r="C6364" s="133" t="s">
        <v>6328</v>
      </c>
      <c r="D6364" s="133" t="s">
        <v>5904</v>
      </c>
      <c r="E6364" s="133" t="s">
        <v>5907</v>
      </c>
      <c r="F6364" s="133" t="s">
        <v>5917</v>
      </c>
      <c r="G6364" s="133">
        <v>105</v>
      </c>
      <c r="H6364" s="133">
        <v>85</v>
      </c>
      <c r="I6364" s="20"/>
      <c r="J6364" s="20"/>
      <c r="K6364" s="20"/>
      <c r="L6364" s="20"/>
      <c r="M6364" s="20"/>
      <c r="N6364" s="20"/>
    </row>
    <row r="6365" spans="1:14" x14ac:dyDescent="0.35">
      <c r="A6365" s="214" t="s">
        <v>5123</v>
      </c>
      <c r="B6365" s="214">
        <v>146164</v>
      </c>
      <c r="C6365" s="133" t="s">
        <v>6791</v>
      </c>
      <c r="D6365" s="133" t="s">
        <v>5904</v>
      </c>
      <c r="E6365" s="133" t="s">
        <v>5902</v>
      </c>
      <c r="F6365" s="133" t="s">
        <v>5903</v>
      </c>
      <c r="G6365" s="133">
        <v>0</v>
      </c>
      <c r="H6365" s="133">
        <v>0</v>
      </c>
      <c r="I6365" s="20"/>
      <c r="J6365" s="20"/>
      <c r="K6365" s="20"/>
      <c r="L6365" s="20"/>
      <c r="M6365" s="20"/>
      <c r="N6365" s="20"/>
    </row>
    <row r="6366" spans="1:14" x14ac:dyDescent="0.35">
      <c r="A6366" s="214" t="s">
        <v>5123</v>
      </c>
      <c r="B6366" s="214">
        <v>146350</v>
      </c>
      <c r="C6366" s="133" t="s">
        <v>6792</v>
      </c>
      <c r="D6366" s="133" t="s">
        <v>5904</v>
      </c>
      <c r="E6366" s="133" t="s">
        <v>5902</v>
      </c>
      <c r="F6366" s="133" t="s">
        <v>5914</v>
      </c>
      <c r="G6366" s="133">
        <v>0</v>
      </c>
      <c r="H6366" s="133">
        <v>0</v>
      </c>
      <c r="I6366" s="20"/>
      <c r="J6366" s="20"/>
      <c r="K6366" s="20"/>
      <c r="L6366" s="20"/>
      <c r="M6366" s="20"/>
      <c r="N6366" s="20"/>
    </row>
    <row r="6367" spans="1:14" x14ac:dyDescent="0.35">
      <c r="A6367" s="214" t="s">
        <v>5143</v>
      </c>
      <c r="B6367" s="214">
        <v>115239</v>
      </c>
      <c r="C6367" s="133" t="s">
        <v>5144</v>
      </c>
      <c r="D6367" s="133" t="s">
        <v>5901</v>
      </c>
      <c r="E6367" s="133" t="s">
        <v>5907</v>
      </c>
      <c r="F6367" s="133" t="s">
        <v>5911</v>
      </c>
      <c r="G6367" s="133">
        <v>139</v>
      </c>
      <c r="H6367" s="133">
        <v>0</v>
      </c>
      <c r="I6367" s="20"/>
      <c r="J6367" s="20"/>
      <c r="K6367" s="20"/>
      <c r="L6367" s="20"/>
      <c r="M6367" s="20"/>
      <c r="N6367" s="20"/>
    </row>
    <row r="6368" spans="1:14" x14ac:dyDescent="0.35">
      <c r="A6368" s="214" t="s">
        <v>5143</v>
      </c>
      <c r="B6368" s="214">
        <v>133114</v>
      </c>
      <c r="C6368" s="133" t="s">
        <v>5145</v>
      </c>
      <c r="D6368" s="133" t="s">
        <v>5904</v>
      </c>
      <c r="E6368" s="133" t="s">
        <v>5907</v>
      </c>
      <c r="F6368" s="133" t="s">
        <v>5908</v>
      </c>
      <c r="G6368" s="133">
        <v>103</v>
      </c>
      <c r="H6368" s="133">
        <v>103</v>
      </c>
      <c r="I6368" s="20"/>
      <c r="J6368" s="20"/>
      <c r="K6368" s="20"/>
      <c r="L6368" s="20"/>
      <c r="M6368" s="20"/>
      <c r="N6368" s="20"/>
    </row>
    <row r="6369" spans="1:14" x14ac:dyDescent="0.35">
      <c r="A6369" s="214" t="s">
        <v>5143</v>
      </c>
      <c r="B6369" s="214">
        <v>135960</v>
      </c>
      <c r="C6369" s="133" t="s">
        <v>5146</v>
      </c>
      <c r="D6369" s="133" t="s">
        <v>5904</v>
      </c>
      <c r="E6369" s="133" t="s">
        <v>5907</v>
      </c>
      <c r="F6369" s="133" t="s">
        <v>5908</v>
      </c>
      <c r="G6369" s="133">
        <v>63</v>
      </c>
      <c r="H6369" s="133">
        <v>59</v>
      </c>
      <c r="I6369" s="20"/>
      <c r="J6369" s="20"/>
      <c r="K6369" s="20"/>
      <c r="L6369" s="20"/>
      <c r="M6369" s="20"/>
      <c r="N6369" s="20"/>
    </row>
    <row r="6370" spans="1:14" x14ac:dyDescent="0.35">
      <c r="A6370" s="214" t="s">
        <v>5143</v>
      </c>
      <c r="B6370" s="214">
        <v>136854</v>
      </c>
      <c r="C6370" s="133" t="s">
        <v>6329</v>
      </c>
      <c r="D6370" s="133" t="s">
        <v>5904</v>
      </c>
      <c r="E6370" s="133" t="s">
        <v>5907</v>
      </c>
      <c r="F6370" s="133" t="s">
        <v>5917</v>
      </c>
      <c r="G6370" s="133">
        <v>91</v>
      </c>
      <c r="H6370" s="133">
        <v>99</v>
      </c>
      <c r="I6370" s="20"/>
      <c r="J6370" s="20"/>
      <c r="K6370" s="20"/>
      <c r="L6370" s="20"/>
      <c r="M6370" s="20"/>
      <c r="N6370" s="20"/>
    </row>
    <row r="6371" spans="1:14" x14ac:dyDescent="0.35">
      <c r="A6371" s="214" t="s">
        <v>5143</v>
      </c>
      <c r="B6371" s="214">
        <v>137214</v>
      </c>
      <c r="C6371" s="133" t="s">
        <v>5147</v>
      </c>
      <c r="D6371" s="133" t="s">
        <v>5904</v>
      </c>
      <c r="E6371" s="133" t="s">
        <v>5907</v>
      </c>
      <c r="F6371" s="133" t="s">
        <v>5917</v>
      </c>
      <c r="G6371" s="133">
        <v>101</v>
      </c>
      <c r="H6371" s="133">
        <v>137</v>
      </c>
      <c r="I6371" s="20"/>
      <c r="J6371" s="20"/>
      <c r="K6371" s="20"/>
      <c r="L6371" s="20"/>
      <c r="M6371" s="20"/>
      <c r="N6371" s="20"/>
    </row>
    <row r="6372" spans="1:14" x14ac:dyDescent="0.35">
      <c r="A6372" s="214" t="s">
        <v>5143</v>
      </c>
      <c r="B6372" s="214">
        <v>137456</v>
      </c>
      <c r="C6372" s="133" t="s">
        <v>5148</v>
      </c>
      <c r="D6372" s="133" t="s">
        <v>5904</v>
      </c>
      <c r="E6372" s="133" t="s">
        <v>5907</v>
      </c>
      <c r="F6372" s="133" t="s">
        <v>5917</v>
      </c>
      <c r="G6372" s="133">
        <v>129</v>
      </c>
      <c r="H6372" s="133">
        <v>131</v>
      </c>
      <c r="I6372" s="20"/>
      <c r="J6372" s="20"/>
      <c r="K6372" s="20"/>
      <c r="L6372" s="20"/>
      <c r="M6372" s="20"/>
      <c r="N6372" s="20"/>
    </row>
    <row r="6373" spans="1:14" x14ac:dyDescent="0.35">
      <c r="A6373" s="214" t="s">
        <v>5143</v>
      </c>
      <c r="B6373" s="214">
        <v>137549</v>
      </c>
      <c r="C6373" s="133" t="s">
        <v>5149</v>
      </c>
      <c r="D6373" s="133" t="s">
        <v>5904</v>
      </c>
      <c r="E6373" s="133" t="s">
        <v>5907</v>
      </c>
      <c r="F6373" s="133" t="s">
        <v>5917</v>
      </c>
      <c r="G6373" s="133">
        <v>95</v>
      </c>
      <c r="H6373" s="133">
        <v>97</v>
      </c>
      <c r="I6373" s="20"/>
      <c r="J6373" s="20"/>
      <c r="K6373" s="20"/>
      <c r="L6373" s="20"/>
      <c r="M6373" s="20"/>
      <c r="N6373" s="20"/>
    </row>
    <row r="6374" spans="1:14" x14ac:dyDescent="0.35">
      <c r="A6374" s="214" t="s">
        <v>5143</v>
      </c>
      <c r="B6374" s="214">
        <v>138736</v>
      </c>
      <c r="C6374" s="133" t="s">
        <v>5150</v>
      </c>
      <c r="D6374" s="133" t="s">
        <v>5904</v>
      </c>
      <c r="E6374" s="133" t="s">
        <v>5912</v>
      </c>
      <c r="F6374" s="133" t="s">
        <v>5920</v>
      </c>
      <c r="G6374" s="133">
        <v>3</v>
      </c>
      <c r="H6374" s="133">
        <v>6</v>
      </c>
      <c r="I6374" s="20"/>
      <c r="J6374" s="20"/>
      <c r="K6374" s="20"/>
      <c r="L6374" s="20"/>
      <c r="M6374" s="20"/>
      <c r="N6374" s="20"/>
    </row>
    <row r="6375" spans="1:14" x14ac:dyDescent="0.35">
      <c r="A6375" s="214" t="s">
        <v>5143</v>
      </c>
      <c r="B6375" s="214">
        <v>139578</v>
      </c>
      <c r="C6375" s="133" t="s">
        <v>5151</v>
      </c>
      <c r="D6375" s="133" t="s">
        <v>5904</v>
      </c>
      <c r="E6375" s="133" t="s">
        <v>5907</v>
      </c>
      <c r="F6375" s="133" t="s">
        <v>5908</v>
      </c>
      <c r="G6375" s="133">
        <v>34</v>
      </c>
      <c r="H6375" s="133">
        <v>62</v>
      </c>
      <c r="I6375" s="20"/>
      <c r="J6375" s="20"/>
      <c r="K6375" s="20"/>
      <c r="L6375" s="20"/>
      <c r="M6375" s="20"/>
      <c r="N6375" s="20"/>
    </row>
    <row r="6376" spans="1:14" x14ac:dyDescent="0.35">
      <c r="A6376" s="214" t="s">
        <v>5143</v>
      </c>
      <c r="B6376" s="214">
        <v>140861</v>
      </c>
      <c r="C6376" s="133" t="s">
        <v>7355</v>
      </c>
      <c r="D6376" s="133" t="s">
        <v>5904</v>
      </c>
      <c r="E6376" s="133" t="s">
        <v>5906</v>
      </c>
      <c r="F6376" s="133" t="s">
        <v>5928</v>
      </c>
      <c r="G6376" s="133">
        <v>0</v>
      </c>
      <c r="H6376" s="133">
        <v>1</v>
      </c>
      <c r="I6376" s="20"/>
      <c r="J6376" s="20"/>
      <c r="K6376" s="20"/>
      <c r="L6376" s="20"/>
      <c r="M6376" s="20"/>
      <c r="N6376" s="20"/>
    </row>
    <row r="6377" spans="1:14" x14ac:dyDescent="0.35">
      <c r="A6377" s="214" t="s">
        <v>5143</v>
      </c>
      <c r="B6377" s="214">
        <v>143424</v>
      </c>
      <c r="C6377" s="133" t="s">
        <v>6793</v>
      </c>
      <c r="D6377" s="133" t="s">
        <v>5904</v>
      </c>
      <c r="E6377" s="133" t="s">
        <v>5907</v>
      </c>
      <c r="F6377" s="133" t="s">
        <v>5917</v>
      </c>
      <c r="G6377" s="133">
        <v>62</v>
      </c>
      <c r="H6377" s="133">
        <v>68</v>
      </c>
      <c r="I6377" s="20"/>
      <c r="J6377" s="20"/>
      <c r="K6377" s="20"/>
      <c r="L6377" s="20"/>
      <c r="M6377" s="20"/>
      <c r="N6377" s="20"/>
    </row>
    <row r="6378" spans="1:14" x14ac:dyDescent="0.35">
      <c r="A6378" s="214" t="s">
        <v>5143</v>
      </c>
      <c r="B6378" s="214">
        <v>144234</v>
      </c>
      <c r="C6378" s="133" t="s">
        <v>5152</v>
      </c>
      <c r="D6378" s="133" t="s">
        <v>5904</v>
      </c>
      <c r="E6378" s="133" t="s">
        <v>5912</v>
      </c>
      <c r="F6378" s="133" t="s">
        <v>5920</v>
      </c>
      <c r="G6378" s="133">
        <v>17</v>
      </c>
      <c r="H6378" s="133">
        <v>17</v>
      </c>
      <c r="I6378" s="20"/>
      <c r="J6378" s="20"/>
      <c r="K6378" s="20"/>
      <c r="L6378" s="20"/>
      <c r="M6378" s="20"/>
      <c r="N6378" s="20"/>
    </row>
    <row r="6379" spans="1:14" x14ac:dyDescent="0.35">
      <c r="A6379" s="214" t="s">
        <v>5143</v>
      </c>
      <c r="B6379" s="214">
        <v>144750</v>
      </c>
      <c r="C6379" s="133" t="s">
        <v>5153</v>
      </c>
      <c r="D6379" s="133" t="s">
        <v>5904</v>
      </c>
      <c r="E6379" s="133" t="s">
        <v>5907</v>
      </c>
      <c r="F6379" s="133" t="s">
        <v>5916</v>
      </c>
      <c r="G6379" s="133">
        <v>82</v>
      </c>
      <c r="H6379" s="133">
        <v>104</v>
      </c>
      <c r="I6379" s="20"/>
      <c r="J6379" s="20"/>
      <c r="K6379" s="20"/>
      <c r="L6379" s="20"/>
      <c r="M6379" s="20"/>
      <c r="N6379" s="20"/>
    </row>
    <row r="6380" spans="1:14" x14ac:dyDescent="0.35">
      <c r="A6380" s="214" t="s">
        <v>5143</v>
      </c>
      <c r="B6380" s="214">
        <v>147537</v>
      </c>
      <c r="C6380" s="133" t="s">
        <v>6794</v>
      </c>
      <c r="D6380" s="133" t="s">
        <v>5904</v>
      </c>
      <c r="E6380" s="133" t="s">
        <v>5907</v>
      </c>
      <c r="F6380" s="133" t="s">
        <v>5917</v>
      </c>
      <c r="G6380" s="133">
        <v>114</v>
      </c>
      <c r="H6380" s="133">
        <v>129</v>
      </c>
      <c r="I6380" s="20"/>
      <c r="J6380" s="20"/>
      <c r="K6380" s="20"/>
      <c r="L6380" s="20"/>
      <c r="M6380" s="20"/>
      <c r="N6380" s="20"/>
    </row>
    <row r="6381" spans="1:14" x14ac:dyDescent="0.35">
      <c r="A6381" s="214" t="s">
        <v>5143</v>
      </c>
      <c r="B6381" s="214">
        <v>147847</v>
      </c>
      <c r="C6381" s="133" t="s">
        <v>7356</v>
      </c>
      <c r="D6381" s="133" t="s">
        <v>5904</v>
      </c>
      <c r="E6381" s="133" t="s">
        <v>5907</v>
      </c>
      <c r="F6381" s="133" t="s">
        <v>5916</v>
      </c>
      <c r="G6381" s="133">
        <v>49</v>
      </c>
      <c r="H6381" s="133">
        <v>71</v>
      </c>
      <c r="I6381" s="20"/>
      <c r="J6381" s="20"/>
      <c r="K6381" s="20"/>
      <c r="L6381" s="20"/>
      <c r="M6381" s="20"/>
      <c r="N6381" s="20"/>
    </row>
    <row r="6382" spans="1:14" x14ac:dyDescent="0.35">
      <c r="A6382" s="214" t="s">
        <v>5143</v>
      </c>
      <c r="B6382" s="214">
        <v>147853</v>
      </c>
      <c r="C6382" s="133" t="s">
        <v>7357</v>
      </c>
      <c r="D6382" s="133" t="s">
        <v>5904</v>
      </c>
      <c r="E6382" s="133" t="s">
        <v>5907</v>
      </c>
      <c r="F6382" s="133" t="s">
        <v>5916</v>
      </c>
      <c r="G6382" s="133">
        <v>37</v>
      </c>
      <c r="H6382" s="133">
        <v>73</v>
      </c>
      <c r="I6382" s="20"/>
      <c r="J6382" s="20"/>
      <c r="K6382" s="20"/>
      <c r="L6382" s="20"/>
      <c r="M6382" s="20"/>
      <c r="N6382" s="20"/>
    </row>
    <row r="6383" spans="1:14" x14ac:dyDescent="0.35">
      <c r="A6383" s="214" t="s">
        <v>5154</v>
      </c>
      <c r="B6383" s="214">
        <v>113526</v>
      </c>
      <c r="C6383" s="133" t="s">
        <v>5155</v>
      </c>
      <c r="D6383" s="133" t="s">
        <v>5904</v>
      </c>
      <c r="E6383" s="133" t="s">
        <v>5907</v>
      </c>
      <c r="F6383" s="133" t="s">
        <v>5924</v>
      </c>
      <c r="G6383" s="133">
        <v>94</v>
      </c>
      <c r="H6383" s="133">
        <v>120</v>
      </c>
      <c r="I6383" s="20"/>
      <c r="J6383" s="20"/>
      <c r="K6383" s="20"/>
      <c r="L6383" s="20"/>
      <c r="M6383" s="20"/>
      <c r="N6383" s="20"/>
    </row>
    <row r="6384" spans="1:14" x14ac:dyDescent="0.35">
      <c r="A6384" s="214" t="s">
        <v>5154</v>
      </c>
      <c r="B6384" s="214">
        <v>113551</v>
      </c>
      <c r="C6384" s="133" t="s">
        <v>5156</v>
      </c>
      <c r="D6384" s="133" t="s">
        <v>5904</v>
      </c>
      <c r="E6384" s="133" t="s">
        <v>5907</v>
      </c>
      <c r="F6384" s="133" t="s">
        <v>5911</v>
      </c>
      <c r="G6384" s="133">
        <v>87</v>
      </c>
      <c r="H6384" s="133">
        <v>94</v>
      </c>
      <c r="I6384" s="20"/>
      <c r="J6384" s="20"/>
      <c r="K6384" s="20"/>
      <c r="L6384" s="20"/>
      <c r="M6384" s="20"/>
      <c r="N6384" s="20"/>
    </row>
    <row r="6385" spans="1:14" x14ac:dyDescent="0.35">
      <c r="A6385" s="214" t="s">
        <v>5154</v>
      </c>
      <c r="B6385" s="214">
        <v>113566</v>
      </c>
      <c r="C6385" s="133" t="s">
        <v>4201</v>
      </c>
      <c r="D6385" s="133" t="s">
        <v>5904</v>
      </c>
      <c r="E6385" s="133" t="s">
        <v>5902</v>
      </c>
      <c r="F6385" s="133" t="s">
        <v>5903</v>
      </c>
      <c r="G6385" s="133">
        <v>0</v>
      </c>
      <c r="H6385" s="133">
        <v>0</v>
      </c>
      <c r="I6385" s="20"/>
      <c r="J6385" s="20"/>
      <c r="K6385" s="20"/>
      <c r="L6385" s="20"/>
      <c r="M6385" s="20"/>
      <c r="N6385" s="20"/>
    </row>
    <row r="6386" spans="1:14" x14ac:dyDescent="0.35">
      <c r="A6386" s="214" t="s">
        <v>5154</v>
      </c>
      <c r="B6386" s="214">
        <v>113641</v>
      </c>
      <c r="C6386" s="133" t="s">
        <v>224</v>
      </c>
      <c r="D6386" s="133" t="s">
        <v>5904</v>
      </c>
      <c r="E6386" s="133" t="s">
        <v>5912</v>
      </c>
      <c r="F6386" s="133" t="s">
        <v>5915</v>
      </c>
      <c r="G6386" s="133">
        <v>8</v>
      </c>
      <c r="H6386" s="133">
        <v>8</v>
      </c>
      <c r="I6386" s="20"/>
      <c r="J6386" s="20"/>
      <c r="K6386" s="20"/>
      <c r="L6386" s="20"/>
      <c r="M6386" s="20"/>
      <c r="N6386" s="20"/>
    </row>
    <row r="6387" spans="1:14" x14ac:dyDescent="0.35">
      <c r="A6387" s="214" t="s">
        <v>5154</v>
      </c>
      <c r="B6387" s="214">
        <v>136321</v>
      </c>
      <c r="C6387" s="133" t="s">
        <v>5157</v>
      </c>
      <c r="D6387" s="133" t="s">
        <v>5905</v>
      </c>
      <c r="E6387" s="133" t="s">
        <v>5907</v>
      </c>
      <c r="F6387" s="133" t="s">
        <v>5917</v>
      </c>
      <c r="G6387" s="133">
        <v>0</v>
      </c>
      <c r="H6387" s="133">
        <v>166</v>
      </c>
      <c r="I6387" s="20"/>
      <c r="J6387" s="20"/>
      <c r="K6387" s="20"/>
      <c r="L6387" s="20"/>
      <c r="M6387" s="20"/>
      <c r="N6387" s="20"/>
    </row>
    <row r="6388" spans="1:14" x14ac:dyDescent="0.35">
      <c r="A6388" s="214" t="s">
        <v>5154</v>
      </c>
      <c r="B6388" s="214">
        <v>136388</v>
      </c>
      <c r="C6388" s="133" t="s">
        <v>5158</v>
      </c>
      <c r="D6388" s="133" t="s">
        <v>5904</v>
      </c>
      <c r="E6388" s="133" t="s">
        <v>5907</v>
      </c>
      <c r="F6388" s="133" t="s">
        <v>5917</v>
      </c>
      <c r="G6388" s="133">
        <v>79</v>
      </c>
      <c r="H6388" s="133">
        <v>71</v>
      </c>
      <c r="I6388" s="20"/>
      <c r="J6388" s="20"/>
      <c r="K6388" s="20"/>
      <c r="L6388" s="20"/>
      <c r="M6388" s="20"/>
      <c r="N6388" s="20"/>
    </row>
    <row r="6389" spans="1:14" x14ac:dyDescent="0.35">
      <c r="A6389" s="214" t="s">
        <v>5154</v>
      </c>
      <c r="B6389" s="214">
        <v>136506</v>
      </c>
      <c r="C6389" s="133" t="s">
        <v>5159</v>
      </c>
      <c r="D6389" s="133" t="s">
        <v>5901</v>
      </c>
      <c r="E6389" s="133" t="s">
        <v>5907</v>
      </c>
      <c r="F6389" s="133" t="s">
        <v>5917</v>
      </c>
      <c r="G6389" s="133">
        <v>155</v>
      </c>
      <c r="H6389" s="133">
        <v>0</v>
      </c>
      <c r="I6389" s="20"/>
      <c r="J6389" s="20"/>
      <c r="K6389" s="20"/>
      <c r="L6389" s="20"/>
      <c r="M6389" s="20"/>
      <c r="N6389" s="20"/>
    </row>
    <row r="6390" spans="1:14" x14ac:dyDescent="0.35">
      <c r="A6390" s="214" t="s">
        <v>5154</v>
      </c>
      <c r="B6390" s="214">
        <v>136738</v>
      </c>
      <c r="C6390" s="133" t="s">
        <v>5160</v>
      </c>
      <c r="D6390" s="133" t="s">
        <v>5904</v>
      </c>
      <c r="E6390" s="133" t="s">
        <v>5902</v>
      </c>
      <c r="F6390" s="133" t="s">
        <v>5903</v>
      </c>
      <c r="G6390" s="133">
        <v>0</v>
      </c>
      <c r="H6390" s="133">
        <v>0</v>
      </c>
      <c r="I6390" s="20"/>
      <c r="J6390" s="20"/>
      <c r="K6390" s="20"/>
      <c r="L6390" s="20"/>
      <c r="M6390" s="20"/>
      <c r="N6390" s="20"/>
    </row>
    <row r="6391" spans="1:14" x14ac:dyDescent="0.35">
      <c r="A6391" s="214" t="s">
        <v>5154</v>
      </c>
      <c r="B6391" s="214">
        <v>137755</v>
      </c>
      <c r="C6391" s="133" t="s">
        <v>5161</v>
      </c>
      <c r="D6391" s="133" t="s">
        <v>5904</v>
      </c>
      <c r="E6391" s="133" t="s">
        <v>5907</v>
      </c>
      <c r="F6391" s="133" t="s">
        <v>5917</v>
      </c>
      <c r="G6391" s="133">
        <v>102</v>
      </c>
      <c r="H6391" s="133">
        <v>96</v>
      </c>
      <c r="I6391" s="20"/>
      <c r="J6391" s="20"/>
      <c r="K6391" s="20"/>
      <c r="L6391" s="20"/>
      <c r="M6391" s="20"/>
      <c r="N6391" s="20"/>
    </row>
    <row r="6392" spans="1:14" x14ac:dyDescent="0.35">
      <c r="A6392" s="214" t="s">
        <v>5154</v>
      </c>
      <c r="B6392" s="214">
        <v>138370</v>
      </c>
      <c r="C6392" s="133" t="s">
        <v>5162</v>
      </c>
      <c r="D6392" s="133" t="s">
        <v>5904</v>
      </c>
      <c r="E6392" s="133" t="s">
        <v>5907</v>
      </c>
      <c r="F6392" s="133" t="s">
        <v>5908</v>
      </c>
      <c r="G6392" s="133">
        <v>119</v>
      </c>
      <c r="H6392" s="133">
        <v>142</v>
      </c>
      <c r="I6392" s="20"/>
      <c r="J6392" s="20"/>
      <c r="K6392" s="20"/>
      <c r="L6392" s="20"/>
      <c r="M6392" s="20"/>
      <c r="N6392" s="20"/>
    </row>
    <row r="6393" spans="1:14" x14ac:dyDescent="0.35">
      <c r="A6393" s="214" t="s">
        <v>5154</v>
      </c>
      <c r="B6393" s="214">
        <v>138863</v>
      </c>
      <c r="C6393" s="133" t="s">
        <v>6330</v>
      </c>
      <c r="D6393" s="133" t="s">
        <v>5904</v>
      </c>
      <c r="E6393" s="133" t="s">
        <v>5907</v>
      </c>
      <c r="F6393" s="133" t="s">
        <v>5917</v>
      </c>
      <c r="G6393" s="133">
        <v>155</v>
      </c>
      <c r="H6393" s="133">
        <v>157</v>
      </c>
      <c r="I6393" s="20"/>
      <c r="J6393" s="20"/>
      <c r="K6393" s="20"/>
      <c r="L6393" s="20"/>
      <c r="M6393" s="20"/>
      <c r="N6393" s="20"/>
    </row>
    <row r="6394" spans="1:14" x14ac:dyDescent="0.35">
      <c r="A6394" s="214" t="s">
        <v>5154</v>
      </c>
      <c r="B6394" s="214">
        <v>139540</v>
      </c>
      <c r="C6394" s="133" t="s">
        <v>5163</v>
      </c>
      <c r="D6394" s="133" t="s">
        <v>5904</v>
      </c>
      <c r="E6394" s="133" t="s">
        <v>5912</v>
      </c>
      <c r="F6394" s="133" t="s">
        <v>5920</v>
      </c>
      <c r="G6394" s="133">
        <v>8</v>
      </c>
      <c r="H6394" s="133">
        <v>24</v>
      </c>
      <c r="I6394" s="20"/>
      <c r="J6394" s="20"/>
      <c r="K6394" s="20"/>
      <c r="L6394" s="20"/>
      <c r="M6394" s="20"/>
      <c r="N6394" s="20"/>
    </row>
    <row r="6395" spans="1:14" x14ac:dyDescent="0.35">
      <c r="A6395" s="214" t="s">
        <v>5154</v>
      </c>
      <c r="B6395" s="214">
        <v>143552</v>
      </c>
      <c r="C6395" s="133" t="s">
        <v>5164</v>
      </c>
      <c r="D6395" s="133" t="s">
        <v>5904</v>
      </c>
      <c r="E6395" s="133" t="s">
        <v>5912</v>
      </c>
      <c r="F6395" s="133" t="s">
        <v>5927</v>
      </c>
      <c r="G6395" s="133">
        <v>0</v>
      </c>
      <c r="H6395" s="133">
        <v>7</v>
      </c>
      <c r="I6395" s="20"/>
      <c r="J6395" s="20"/>
      <c r="K6395" s="20"/>
      <c r="L6395" s="20"/>
      <c r="M6395" s="20"/>
      <c r="N6395" s="20"/>
    </row>
    <row r="6396" spans="1:14" x14ac:dyDescent="0.35">
      <c r="A6396" s="214" t="s">
        <v>5154</v>
      </c>
      <c r="B6396" s="214">
        <v>144031</v>
      </c>
      <c r="C6396" s="133" t="s">
        <v>5165</v>
      </c>
      <c r="D6396" s="133" t="s">
        <v>5904</v>
      </c>
      <c r="E6396" s="133" t="s">
        <v>5906</v>
      </c>
      <c r="F6396" s="133" t="s">
        <v>5928</v>
      </c>
      <c r="G6396" s="133">
        <v>0</v>
      </c>
      <c r="H6396" s="133">
        <v>0</v>
      </c>
      <c r="I6396" s="20"/>
      <c r="J6396" s="20"/>
      <c r="K6396" s="20"/>
      <c r="L6396" s="20"/>
      <c r="M6396" s="20"/>
      <c r="N6396" s="20"/>
    </row>
    <row r="6397" spans="1:14" x14ac:dyDescent="0.35">
      <c r="A6397" s="214" t="s">
        <v>5166</v>
      </c>
      <c r="B6397" s="214">
        <v>100303</v>
      </c>
      <c r="C6397" s="133" t="s">
        <v>5167</v>
      </c>
      <c r="D6397" s="133" t="s">
        <v>5904</v>
      </c>
      <c r="E6397" s="133" t="s">
        <v>5902</v>
      </c>
      <c r="F6397" s="133" t="s">
        <v>5903</v>
      </c>
      <c r="G6397" s="133">
        <v>0</v>
      </c>
      <c r="H6397" s="133">
        <v>0</v>
      </c>
      <c r="I6397" s="20"/>
      <c r="J6397" s="20"/>
      <c r="K6397" s="20"/>
      <c r="L6397" s="20"/>
      <c r="M6397" s="20"/>
      <c r="N6397" s="20"/>
    </row>
    <row r="6398" spans="1:14" x14ac:dyDescent="0.35">
      <c r="A6398" s="214" t="s">
        <v>5166</v>
      </c>
      <c r="B6398" s="214">
        <v>100889</v>
      </c>
      <c r="C6398" s="133" t="s">
        <v>5168</v>
      </c>
      <c r="D6398" s="133" t="s">
        <v>5904</v>
      </c>
      <c r="E6398" s="133" t="s">
        <v>5906</v>
      </c>
      <c r="F6398" s="133" t="s">
        <v>5906</v>
      </c>
      <c r="G6398" s="133">
        <v>1</v>
      </c>
      <c r="H6398" s="133">
        <v>1</v>
      </c>
      <c r="I6398" s="20"/>
      <c r="J6398" s="20"/>
      <c r="K6398" s="20"/>
      <c r="L6398" s="20"/>
      <c r="M6398" s="20"/>
      <c r="N6398" s="20"/>
    </row>
    <row r="6399" spans="1:14" x14ac:dyDescent="0.35">
      <c r="A6399" s="214" t="s">
        <v>5166</v>
      </c>
      <c r="B6399" s="214">
        <v>100965</v>
      </c>
      <c r="C6399" s="133" t="s">
        <v>5169</v>
      </c>
      <c r="D6399" s="133" t="s">
        <v>5904</v>
      </c>
      <c r="E6399" s="133" t="s">
        <v>5907</v>
      </c>
      <c r="F6399" s="133" t="s">
        <v>5910</v>
      </c>
      <c r="G6399" s="133">
        <v>78</v>
      </c>
      <c r="H6399" s="133">
        <v>155</v>
      </c>
      <c r="I6399" s="20"/>
      <c r="J6399" s="20"/>
      <c r="K6399" s="20"/>
      <c r="L6399" s="20"/>
      <c r="M6399" s="20"/>
      <c r="N6399" s="20"/>
    </row>
    <row r="6400" spans="1:14" x14ac:dyDescent="0.35">
      <c r="A6400" s="214" t="s">
        <v>5166</v>
      </c>
      <c r="B6400" s="214">
        <v>100966</v>
      </c>
      <c r="C6400" s="133" t="s">
        <v>5170</v>
      </c>
      <c r="D6400" s="133" t="s">
        <v>5904</v>
      </c>
      <c r="E6400" s="133" t="s">
        <v>5907</v>
      </c>
      <c r="F6400" s="133" t="s">
        <v>5910</v>
      </c>
      <c r="G6400" s="133">
        <v>84</v>
      </c>
      <c r="H6400" s="133">
        <v>95</v>
      </c>
      <c r="I6400" s="20"/>
      <c r="J6400" s="20"/>
      <c r="K6400" s="20"/>
      <c r="L6400" s="20"/>
      <c r="M6400" s="20"/>
      <c r="N6400" s="20"/>
    </row>
    <row r="6401" spans="1:14" x14ac:dyDescent="0.35">
      <c r="A6401" s="214" t="s">
        <v>5166</v>
      </c>
      <c r="B6401" s="214">
        <v>100967</v>
      </c>
      <c r="C6401" s="133" t="s">
        <v>5171</v>
      </c>
      <c r="D6401" s="133" t="s">
        <v>5904</v>
      </c>
      <c r="E6401" s="133" t="s">
        <v>5907</v>
      </c>
      <c r="F6401" s="133" t="s">
        <v>5910</v>
      </c>
      <c r="G6401" s="133">
        <v>99</v>
      </c>
      <c r="H6401" s="133">
        <v>137</v>
      </c>
      <c r="I6401" s="20"/>
      <c r="J6401" s="20"/>
      <c r="K6401" s="20"/>
      <c r="L6401" s="20"/>
      <c r="M6401" s="20"/>
      <c r="N6401" s="20"/>
    </row>
    <row r="6402" spans="1:14" x14ac:dyDescent="0.35">
      <c r="A6402" s="214" t="s">
        <v>5166</v>
      </c>
      <c r="B6402" s="214">
        <v>100972</v>
      </c>
      <c r="C6402" s="133" t="s">
        <v>911</v>
      </c>
      <c r="D6402" s="133" t="s">
        <v>5904</v>
      </c>
      <c r="E6402" s="133" t="s">
        <v>5907</v>
      </c>
      <c r="F6402" s="133" t="s">
        <v>5910</v>
      </c>
      <c r="G6402" s="133">
        <v>59</v>
      </c>
      <c r="H6402" s="133">
        <v>83</v>
      </c>
      <c r="I6402" s="20"/>
      <c r="J6402" s="20"/>
      <c r="K6402" s="20"/>
      <c r="L6402" s="20"/>
      <c r="M6402" s="20"/>
      <c r="N6402" s="20"/>
    </row>
    <row r="6403" spans="1:14" x14ac:dyDescent="0.35">
      <c r="A6403" s="214" t="s">
        <v>5166</v>
      </c>
      <c r="B6403" s="214">
        <v>100973</v>
      </c>
      <c r="C6403" s="133" t="s">
        <v>5173</v>
      </c>
      <c r="D6403" s="133" t="s">
        <v>5904</v>
      </c>
      <c r="E6403" s="133" t="s">
        <v>5907</v>
      </c>
      <c r="F6403" s="133" t="s">
        <v>5910</v>
      </c>
      <c r="G6403" s="133">
        <v>76</v>
      </c>
      <c r="H6403" s="133">
        <v>134</v>
      </c>
      <c r="I6403" s="20"/>
      <c r="J6403" s="20"/>
      <c r="K6403" s="20"/>
      <c r="L6403" s="20"/>
      <c r="M6403" s="20"/>
      <c r="N6403" s="20"/>
    </row>
    <row r="6404" spans="1:14" x14ac:dyDescent="0.35">
      <c r="A6404" s="214" t="s">
        <v>5166</v>
      </c>
      <c r="B6404" s="214">
        <v>100974</v>
      </c>
      <c r="C6404" s="133" t="s">
        <v>5174</v>
      </c>
      <c r="D6404" s="133" t="s">
        <v>5904</v>
      </c>
      <c r="E6404" s="133" t="s">
        <v>5907</v>
      </c>
      <c r="F6404" s="133" t="s">
        <v>5918</v>
      </c>
      <c r="G6404" s="133">
        <v>97</v>
      </c>
      <c r="H6404" s="133">
        <v>112</v>
      </c>
      <c r="I6404" s="20"/>
      <c r="J6404" s="20"/>
      <c r="K6404" s="20"/>
      <c r="L6404" s="20"/>
      <c r="M6404" s="20"/>
      <c r="N6404" s="20"/>
    </row>
    <row r="6405" spans="1:14" x14ac:dyDescent="0.35">
      <c r="A6405" s="214" t="s">
        <v>5166</v>
      </c>
      <c r="B6405" s="214">
        <v>100975</v>
      </c>
      <c r="C6405" s="133" t="s">
        <v>5175</v>
      </c>
      <c r="D6405" s="133" t="s">
        <v>5901</v>
      </c>
      <c r="E6405" s="133" t="s">
        <v>5907</v>
      </c>
      <c r="F6405" s="133" t="s">
        <v>5911</v>
      </c>
      <c r="G6405" s="133">
        <v>238</v>
      </c>
      <c r="H6405" s="133">
        <v>0</v>
      </c>
      <c r="I6405" s="20"/>
      <c r="J6405" s="20"/>
      <c r="K6405" s="20"/>
      <c r="L6405" s="20"/>
      <c r="M6405" s="20"/>
      <c r="N6405" s="20"/>
    </row>
    <row r="6406" spans="1:14" x14ac:dyDescent="0.35">
      <c r="A6406" s="214" t="s">
        <v>5166</v>
      </c>
      <c r="B6406" s="214">
        <v>100977</v>
      </c>
      <c r="C6406" s="133" t="s">
        <v>7358</v>
      </c>
      <c r="D6406" s="133" t="s">
        <v>5904</v>
      </c>
      <c r="E6406" s="133" t="s">
        <v>5907</v>
      </c>
      <c r="F6406" s="133" t="s">
        <v>5911</v>
      </c>
      <c r="G6406" s="133">
        <v>96</v>
      </c>
      <c r="H6406" s="133">
        <v>107</v>
      </c>
      <c r="I6406" s="20"/>
      <c r="J6406" s="20"/>
      <c r="K6406" s="20"/>
      <c r="L6406" s="20"/>
      <c r="M6406" s="20"/>
      <c r="N6406" s="20"/>
    </row>
    <row r="6407" spans="1:14" x14ac:dyDescent="0.35">
      <c r="A6407" s="214" t="s">
        <v>5166</v>
      </c>
      <c r="B6407" s="214">
        <v>100978</v>
      </c>
      <c r="C6407" s="133" t="s">
        <v>5176</v>
      </c>
      <c r="D6407" s="133" t="s">
        <v>5901</v>
      </c>
      <c r="E6407" s="133" t="s">
        <v>5907</v>
      </c>
      <c r="F6407" s="133" t="s">
        <v>5911</v>
      </c>
      <c r="G6407" s="133">
        <v>111</v>
      </c>
      <c r="H6407" s="133">
        <v>0</v>
      </c>
      <c r="I6407" s="20"/>
      <c r="J6407" s="20"/>
      <c r="K6407" s="20"/>
      <c r="L6407" s="20"/>
      <c r="M6407" s="20"/>
      <c r="N6407" s="20"/>
    </row>
    <row r="6408" spans="1:14" x14ac:dyDescent="0.35">
      <c r="A6408" s="214" t="s">
        <v>5166</v>
      </c>
      <c r="B6408" s="214">
        <v>100980</v>
      </c>
      <c r="C6408" s="133" t="s">
        <v>5177</v>
      </c>
      <c r="D6408" s="133" t="s">
        <v>5904</v>
      </c>
      <c r="E6408" s="133" t="s">
        <v>5902</v>
      </c>
      <c r="F6408" s="133" t="s">
        <v>5903</v>
      </c>
      <c r="G6408" s="133">
        <v>0</v>
      </c>
      <c r="H6408" s="133">
        <v>0</v>
      </c>
      <c r="I6408" s="20"/>
      <c r="J6408" s="20"/>
      <c r="K6408" s="20"/>
      <c r="L6408" s="20"/>
      <c r="M6408" s="20"/>
      <c r="N6408" s="20"/>
    </row>
    <row r="6409" spans="1:14" x14ac:dyDescent="0.35">
      <c r="A6409" s="214" t="s">
        <v>5166</v>
      </c>
      <c r="B6409" s="214">
        <v>100982</v>
      </c>
      <c r="C6409" s="133" t="s">
        <v>5178</v>
      </c>
      <c r="D6409" s="133" t="s">
        <v>5901</v>
      </c>
      <c r="E6409" s="133" t="s">
        <v>5902</v>
      </c>
      <c r="F6409" s="133" t="s">
        <v>5903</v>
      </c>
      <c r="G6409" s="133">
        <v>0</v>
      </c>
      <c r="H6409" s="133">
        <v>0</v>
      </c>
      <c r="I6409" s="20"/>
      <c r="J6409" s="20"/>
      <c r="K6409" s="20"/>
      <c r="L6409" s="20"/>
      <c r="M6409" s="20"/>
      <c r="N6409" s="20"/>
    </row>
    <row r="6410" spans="1:14" x14ac:dyDescent="0.35">
      <c r="A6410" s="214" t="s">
        <v>5166</v>
      </c>
      <c r="B6410" s="214">
        <v>100986</v>
      </c>
      <c r="C6410" s="133" t="s">
        <v>5179</v>
      </c>
      <c r="D6410" s="133" t="s">
        <v>5905</v>
      </c>
      <c r="E6410" s="133" t="s">
        <v>5912</v>
      </c>
      <c r="F6410" s="133" t="s">
        <v>5915</v>
      </c>
      <c r="G6410" s="133">
        <v>0</v>
      </c>
      <c r="H6410" s="133">
        <v>6</v>
      </c>
      <c r="I6410" s="20"/>
      <c r="J6410" s="20"/>
      <c r="K6410" s="20"/>
      <c r="L6410" s="20"/>
      <c r="M6410" s="20"/>
      <c r="N6410" s="20"/>
    </row>
    <row r="6411" spans="1:14" x14ac:dyDescent="0.35">
      <c r="A6411" s="214" t="s">
        <v>5166</v>
      </c>
      <c r="B6411" s="214">
        <v>100987</v>
      </c>
      <c r="C6411" s="133" t="s">
        <v>5180</v>
      </c>
      <c r="D6411" s="133" t="s">
        <v>5904</v>
      </c>
      <c r="E6411" s="133" t="s">
        <v>5912</v>
      </c>
      <c r="F6411" s="133" t="s">
        <v>5915</v>
      </c>
      <c r="G6411" s="133">
        <v>6</v>
      </c>
      <c r="H6411" s="133">
        <v>22</v>
      </c>
      <c r="I6411" s="20"/>
      <c r="J6411" s="20"/>
      <c r="K6411" s="20"/>
      <c r="L6411" s="20"/>
      <c r="M6411" s="20"/>
      <c r="N6411" s="20"/>
    </row>
    <row r="6412" spans="1:14" x14ac:dyDescent="0.35">
      <c r="A6412" s="214" t="s">
        <v>5166</v>
      </c>
      <c r="B6412" s="214">
        <v>100989</v>
      </c>
      <c r="C6412" s="133" t="s">
        <v>5181</v>
      </c>
      <c r="D6412" s="133" t="s">
        <v>5904</v>
      </c>
      <c r="E6412" s="133" t="s">
        <v>5912</v>
      </c>
      <c r="F6412" s="133" t="s">
        <v>5915</v>
      </c>
      <c r="G6412" s="133">
        <v>5</v>
      </c>
      <c r="H6412" s="133">
        <v>3</v>
      </c>
      <c r="I6412" s="20"/>
      <c r="J6412" s="20"/>
      <c r="K6412" s="20"/>
      <c r="L6412" s="20"/>
      <c r="M6412" s="20"/>
      <c r="N6412" s="20"/>
    </row>
    <row r="6413" spans="1:14" x14ac:dyDescent="0.35">
      <c r="A6413" s="214" t="s">
        <v>5166</v>
      </c>
      <c r="B6413" s="214">
        <v>131023</v>
      </c>
      <c r="C6413" s="133" t="s">
        <v>5182</v>
      </c>
      <c r="D6413" s="133" t="s">
        <v>5904</v>
      </c>
      <c r="E6413" s="133" t="s">
        <v>5912</v>
      </c>
      <c r="F6413" s="133" t="s">
        <v>5915</v>
      </c>
      <c r="G6413" s="133">
        <v>0</v>
      </c>
      <c r="H6413" s="133">
        <v>0</v>
      </c>
      <c r="I6413" s="20"/>
      <c r="J6413" s="20"/>
      <c r="K6413" s="20"/>
      <c r="L6413" s="20"/>
      <c r="M6413" s="20"/>
      <c r="N6413" s="20"/>
    </row>
    <row r="6414" spans="1:14" x14ac:dyDescent="0.35">
      <c r="A6414" s="214" t="s">
        <v>5166</v>
      </c>
      <c r="B6414" s="214">
        <v>131198</v>
      </c>
      <c r="C6414" s="133" t="s">
        <v>6797</v>
      </c>
      <c r="D6414" s="133" t="s">
        <v>5904</v>
      </c>
      <c r="E6414" s="133" t="s">
        <v>5902</v>
      </c>
      <c r="F6414" s="133" t="s">
        <v>5903</v>
      </c>
      <c r="G6414" s="133">
        <v>0</v>
      </c>
      <c r="H6414" s="133">
        <v>0</v>
      </c>
      <c r="I6414" s="20"/>
      <c r="J6414" s="20"/>
      <c r="K6414" s="20"/>
      <c r="L6414" s="20"/>
      <c r="M6414" s="20"/>
      <c r="N6414" s="20"/>
    </row>
    <row r="6415" spans="1:14" x14ac:dyDescent="0.35">
      <c r="A6415" s="214" t="s">
        <v>5166</v>
      </c>
      <c r="B6415" s="214">
        <v>131388</v>
      </c>
      <c r="C6415" s="133" t="s">
        <v>5183</v>
      </c>
      <c r="D6415" s="133" t="s">
        <v>5905</v>
      </c>
      <c r="E6415" s="133" t="s">
        <v>5902</v>
      </c>
      <c r="F6415" s="133" t="s">
        <v>5903</v>
      </c>
      <c r="G6415" s="133">
        <v>0</v>
      </c>
      <c r="H6415" s="133">
        <v>0</v>
      </c>
      <c r="I6415" s="20"/>
      <c r="J6415" s="20"/>
      <c r="K6415" s="20"/>
      <c r="L6415" s="20"/>
      <c r="M6415" s="20"/>
      <c r="N6415" s="20"/>
    </row>
    <row r="6416" spans="1:14" x14ac:dyDescent="0.35">
      <c r="A6416" s="214" t="s">
        <v>5166</v>
      </c>
      <c r="B6416" s="214">
        <v>131608</v>
      </c>
      <c r="C6416" s="133" t="s">
        <v>5185</v>
      </c>
      <c r="D6416" s="133" t="s">
        <v>5905</v>
      </c>
      <c r="E6416" s="133" t="s">
        <v>5912</v>
      </c>
      <c r="F6416" s="133" t="s">
        <v>5915</v>
      </c>
      <c r="G6416" s="133">
        <v>0</v>
      </c>
      <c r="H6416" s="133">
        <v>0</v>
      </c>
      <c r="I6416" s="20"/>
      <c r="J6416" s="20"/>
      <c r="K6416" s="20"/>
      <c r="L6416" s="20"/>
      <c r="M6416" s="20"/>
      <c r="N6416" s="20"/>
    </row>
    <row r="6417" spans="1:14" x14ac:dyDescent="0.35">
      <c r="A6417" s="214" t="s">
        <v>5166</v>
      </c>
      <c r="B6417" s="214">
        <v>131745</v>
      </c>
      <c r="C6417" s="133" t="s">
        <v>5186</v>
      </c>
      <c r="D6417" s="133" t="s">
        <v>5905</v>
      </c>
      <c r="E6417" s="133" t="s">
        <v>5902</v>
      </c>
      <c r="F6417" s="133" t="s">
        <v>5903</v>
      </c>
      <c r="G6417" s="133">
        <v>0</v>
      </c>
      <c r="H6417" s="133">
        <v>0</v>
      </c>
      <c r="I6417" s="20"/>
      <c r="J6417" s="20"/>
      <c r="K6417" s="20"/>
      <c r="L6417" s="20"/>
      <c r="M6417" s="20"/>
      <c r="N6417" s="20"/>
    </row>
    <row r="6418" spans="1:14" x14ac:dyDescent="0.35">
      <c r="A6418" s="214" t="s">
        <v>5166</v>
      </c>
      <c r="B6418" s="214">
        <v>132797</v>
      </c>
      <c r="C6418" s="133" t="s">
        <v>5187</v>
      </c>
      <c r="D6418" s="133" t="s">
        <v>5905</v>
      </c>
      <c r="E6418" s="133" t="s">
        <v>5902</v>
      </c>
      <c r="F6418" s="133" t="s">
        <v>5903</v>
      </c>
      <c r="G6418" s="133">
        <v>0</v>
      </c>
      <c r="H6418" s="133">
        <v>0</v>
      </c>
      <c r="I6418" s="20"/>
      <c r="J6418" s="20"/>
      <c r="K6418" s="20"/>
      <c r="L6418" s="20"/>
      <c r="M6418" s="20"/>
      <c r="N6418" s="20"/>
    </row>
    <row r="6419" spans="1:14" x14ac:dyDescent="0.35">
      <c r="A6419" s="214" t="s">
        <v>5166</v>
      </c>
      <c r="B6419" s="214">
        <v>133289</v>
      </c>
      <c r="C6419" s="133" t="s">
        <v>5188</v>
      </c>
      <c r="D6419" s="133" t="s">
        <v>5905</v>
      </c>
      <c r="E6419" s="133" t="s">
        <v>5907</v>
      </c>
      <c r="F6419" s="133" t="s">
        <v>5911</v>
      </c>
      <c r="G6419" s="133">
        <v>0</v>
      </c>
      <c r="H6419" s="133">
        <v>110</v>
      </c>
      <c r="I6419" s="20"/>
      <c r="J6419" s="20"/>
      <c r="K6419" s="20"/>
      <c r="L6419" s="20"/>
      <c r="M6419" s="20"/>
      <c r="N6419" s="20"/>
    </row>
    <row r="6420" spans="1:14" x14ac:dyDescent="0.35">
      <c r="A6420" s="214" t="s">
        <v>5166</v>
      </c>
      <c r="B6420" s="214">
        <v>133307</v>
      </c>
      <c r="C6420" s="133" t="s">
        <v>5189</v>
      </c>
      <c r="D6420" s="133" t="s">
        <v>5905</v>
      </c>
      <c r="E6420" s="133" t="s">
        <v>5902</v>
      </c>
      <c r="F6420" s="133" t="s">
        <v>5903</v>
      </c>
      <c r="G6420" s="133">
        <v>0</v>
      </c>
      <c r="H6420" s="133">
        <v>0</v>
      </c>
      <c r="I6420" s="20"/>
      <c r="J6420" s="20"/>
      <c r="K6420" s="20"/>
      <c r="L6420" s="20"/>
      <c r="M6420" s="20"/>
      <c r="N6420" s="20"/>
    </row>
    <row r="6421" spans="1:14" x14ac:dyDescent="0.35">
      <c r="A6421" s="214" t="s">
        <v>5166</v>
      </c>
      <c r="B6421" s="214">
        <v>133646</v>
      </c>
      <c r="C6421" s="133" t="s">
        <v>5190</v>
      </c>
      <c r="D6421" s="133" t="s">
        <v>5904</v>
      </c>
      <c r="E6421" s="133" t="s">
        <v>5902</v>
      </c>
      <c r="F6421" s="133" t="s">
        <v>5903</v>
      </c>
      <c r="G6421" s="133">
        <v>0</v>
      </c>
      <c r="H6421" s="133">
        <v>0</v>
      </c>
      <c r="I6421" s="20"/>
      <c r="J6421" s="20"/>
      <c r="K6421" s="20"/>
      <c r="L6421" s="20"/>
      <c r="M6421" s="20"/>
      <c r="N6421" s="20"/>
    </row>
    <row r="6422" spans="1:14" x14ac:dyDescent="0.35">
      <c r="A6422" s="214" t="s">
        <v>5166</v>
      </c>
      <c r="B6422" s="214">
        <v>134810</v>
      </c>
      <c r="C6422" s="133" t="s">
        <v>5191</v>
      </c>
      <c r="D6422" s="133" t="s">
        <v>5905</v>
      </c>
      <c r="E6422" s="133" t="s">
        <v>5902</v>
      </c>
      <c r="F6422" s="133" t="s">
        <v>5903</v>
      </c>
      <c r="G6422" s="133">
        <v>0</v>
      </c>
      <c r="H6422" s="133">
        <v>0</v>
      </c>
      <c r="I6422" s="20"/>
      <c r="J6422" s="20"/>
      <c r="K6422" s="20"/>
      <c r="L6422" s="20"/>
      <c r="M6422" s="20"/>
      <c r="N6422" s="20"/>
    </row>
    <row r="6423" spans="1:14" x14ac:dyDescent="0.35">
      <c r="A6423" s="214" t="s">
        <v>5166</v>
      </c>
      <c r="B6423" s="214">
        <v>135989</v>
      </c>
      <c r="C6423" s="133" t="s">
        <v>5192</v>
      </c>
      <c r="D6423" s="133" t="s">
        <v>5904</v>
      </c>
      <c r="E6423" s="133" t="s">
        <v>5902</v>
      </c>
      <c r="F6423" s="133" t="s">
        <v>5903</v>
      </c>
      <c r="G6423" s="133">
        <v>0</v>
      </c>
      <c r="H6423" s="133">
        <v>0</v>
      </c>
      <c r="I6423" s="20"/>
      <c r="J6423" s="20"/>
      <c r="K6423" s="20"/>
      <c r="L6423" s="20"/>
      <c r="M6423" s="20"/>
      <c r="N6423" s="20"/>
    </row>
    <row r="6424" spans="1:14" x14ac:dyDescent="0.35">
      <c r="A6424" s="214" t="s">
        <v>5166</v>
      </c>
      <c r="B6424" s="214">
        <v>136250</v>
      </c>
      <c r="C6424" s="133" t="s">
        <v>6799</v>
      </c>
      <c r="D6424" s="133" t="s">
        <v>5904</v>
      </c>
      <c r="E6424" s="133" t="s">
        <v>5902</v>
      </c>
      <c r="F6424" s="133" t="s">
        <v>5903</v>
      </c>
      <c r="G6424" s="133">
        <v>0</v>
      </c>
      <c r="H6424" s="133">
        <v>0</v>
      </c>
      <c r="I6424" s="20"/>
      <c r="J6424" s="20"/>
      <c r="K6424" s="20"/>
      <c r="L6424" s="20"/>
      <c r="M6424" s="20"/>
      <c r="N6424" s="20"/>
    </row>
    <row r="6425" spans="1:14" x14ac:dyDescent="0.35">
      <c r="A6425" s="214" t="s">
        <v>5166</v>
      </c>
      <c r="B6425" s="214">
        <v>137789</v>
      </c>
      <c r="C6425" s="133" t="s">
        <v>6331</v>
      </c>
      <c r="D6425" s="133" t="s">
        <v>5904</v>
      </c>
      <c r="E6425" s="133" t="s">
        <v>5907</v>
      </c>
      <c r="F6425" s="133" t="s">
        <v>5917</v>
      </c>
      <c r="G6425" s="133">
        <v>71</v>
      </c>
      <c r="H6425" s="133">
        <v>89</v>
      </c>
      <c r="I6425" s="20"/>
      <c r="J6425" s="20"/>
      <c r="K6425" s="20"/>
      <c r="L6425" s="20"/>
      <c r="M6425" s="20"/>
      <c r="N6425" s="20"/>
    </row>
    <row r="6426" spans="1:14" x14ac:dyDescent="0.35">
      <c r="A6426" s="214" t="s">
        <v>5166</v>
      </c>
      <c r="B6426" s="214">
        <v>138202</v>
      </c>
      <c r="C6426" s="133" t="s">
        <v>5193</v>
      </c>
      <c r="D6426" s="133" t="s">
        <v>5904</v>
      </c>
      <c r="E6426" s="133" t="s">
        <v>5907</v>
      </c>
      <c r="F6426" s="133" t="s">
        <v>5916</v>
      </c>
      <c r="G6426" s="133">
        <v>21</v>
      </c>
      <c r="H6426" s="133">
        <v>30</v>
      </c>
      <c r="I6426" s="20"/>
      <c r="J6426" s="20"/>
      <c r="K6426" s="20"/>
      <c r="L6426" s="20"/>
      <c r="M6426" s="20"/>
      <c r="N6426" s="20"/>
    </row>
    <row r="6427" spans="1:14" x14ac:dyDescent="0.35">
      <c r="A6427" s="214" t="s">
        <v>5166</v>
      </c>
      <c r="B6427" s="214">
        <v>138262</v>
      </c>
      <c r="C6427" s="133" t="s">
        <v>6332</v>
      </c>
      <c r="D6427" s="133" t="s">
        <v>5904</v>
      </c>
      <c r="E6427" s="133" t="s">
        <v>5906</v>
      </c>
      <c r="F6427" s="133" t="s">
        <v>5909</v>
      </c>
      <c r="G6427" s="133">
        <v>0</v>
      </c>
      <c r="H6427" s="133">
        <v>0</v>
      </c>
      <c r="I6427" s="20"/>
      <c r="J6427" s="20"/>
      <c r="K6427" s="20"/>
      <c r="L6427" s="20"/>
      <c r="M6427" s="20"/>
      <c r="N6427" s="20"/>
    </row>
    <row r="6428" spans="1:14" x14ac:dyDescent="0.35">
      <c r="A6428" s="214" t="s">
        <v>5166</v>
      </c>
      <c r="B6428" s="214">
        <v>138564</v>
      </c>
      <c r="C6428" s="133" t="s">
        <v>6795</v>
      </c>
      <c r="D6428" s="133" t="s">
        <v>5904</v>
      </c>
      <c r="E6428" s="133" t="s">
        <v>5902</v>
      </c>
      <c r="F6428" s="133" t="s">
        <v>5903</v>
      </c>
      <c r="G6428" s="133">
        <v>0</v>
      </c>
      <c r="H6428" s="133">
        <v>0</v>
      </c>
      <c r="I6428" s="20"/>
      <c r="J6428" s="20"/>
      <c r="K6428" s="20"/>
      <c r="L6428" s="20"/>
      <c r="M6428" s="20"/>
      <c r="N6428" s="20"/>
    </row>
    <row r="6429" spans="1:14" x14ac:dyDescent="0.35">
      <c r="A6429" s="214" t="s">
        <v>5166</v>
      </c>
      <c r="B6429" s="214">
        <v>139221</v>
      </c>
      <c r="C6429" s="133" t="s">
        <v>6796</v>
      </c>
      <c r="D6429" s="133" t="s">
        <v>5904</v>
      </c>
      <c r="E6429" s="133" t="s">
        <v>5902</v>
      </c>
      <c r="F6429" s="133" t="s">
        <v>5903</v>
      </c>
      <c r="G6429" s="133">
        <v>0</v>
      </c>
      <c r="H6429" s="133">
        <v>0</v>
      </c>
      <c r="I6429" s="20"/>
      <c r="J6429" s="20"/>
      <c r="K6429" s="20"/>
      <c r="L6429" s="20"/>
      <c r="M6429" s="20"/>
      <c r="N6429" s="20"/>
    </row>
    <row r="6430" spans="1:14" x14ac:dyDescent="0.35">
      <c r="A6430" s="214" t="s">
        <v>5166</v>
      </c>
      <c r="B6430" s="214">
        <v>139601</v>
      </c>
      <c r="C6430" s="133" t="s">
        <v>6798</v>
      </c>
      <c r="D6430" s="133" t="s">
        <v>5904</v>
      </c>
      <c r="E6430" s="133" t="s">
        <v>5902</v>
      </c>
      <c r="F6430" s="133" t="s">
        <v>5903</v>
      </c>
      <c r="G6430" s="133">
        <v>0</v>
      </c>
      <c r="H6430" s="133">
        <v>0</v>
      </c>
      <c r="I6430" s="20"/>
      <c r="J6430" s="20"/>
      <c r="K6430" s="20"/>
      <c r="L6430" s="20"/>
      <c r="M6430" s="20"/>
      <c r="N6430" s="20"/>
    </row>
    <row r="6431" spans="1:14" x14ac:dyDescent="0.35">
      <c r="A6431" s="214" t="s">
        <v>5166</v>
      </c>
      <c r="B6431" s="214">
        <v>141095</v>
      </c>
      <c r="C6431" s="133" t="s">
        <v>5194</v>
      </c>
      <c r="D6431" s="133" t="s">
        <v>5904</v>
      </c>
      <c r="E6431" s="133" t="s">
        <v>5907</v>
      </c>
      <c r="F6431" s="133" t="s">
        <v>5922</v>
      </c>
      <c r="G6431" s="133">
        <v>0</v>
      </c>
      <c r="H6431" s="133">
        <v>0</v>
      </c>
      <c r="I6431" s="20"/>
      <c r="J6431" s="20"/>
      <c r="K6431" s="20"/>
      <c r="L6431" s="20"/>
      <c r="M6431" s="20"/>
      <c r="N6431" s="20"/>
    </row>
    <row r="6432" spans="1:14" x14ac:dyDescent="0.35">
      <c r="A6432" s="214" t="s">
        <v>5166</v>
      </c>
      <c r="B6432" s="214">
        <v>141133</v>
      </c>
      <c r="C6432" s="133" t="s">
        <v>5195</v>
      </c>
      <c r="D6432" s="133" t="s">
        <v>5904</v>
      </c>
      <c r="E6432" s="133" t="s">
        <v>5907</v>
      </c>
      <c r="F6432" s="133" t="s">
        <v>5916</v>
      </c>
      <c r="G6432" s="133">
        <v>21</v>
      </c>
      <c r="H6432" s="133">
        <v>47</v>
      </c>
      <c r="I6432" s="20"/>
      <c r="J6432" s="20"/>
      <c r="K6432" s="20"/>
      <c r="L6432" s="20"/>
      <c r="M6432" s="20"/>
      <c r="N6432" s="20"/>
    </row>
    <row r="6433" spans="1:14" x14ac:dyDescent="0.35">
      <c r="A6433" s="214" t="s">
        <v>5166</v>
      </c>
      <c r="B6433" s="214">
        <v>142879</v>
      </c>
      <c r="C6433" s="133" t="s">
        <v>5196</v>
      </c>
      <c r="D6433" s="133" t="s">
        <v>5904</v>
      </c>
      <c r="E6433" s="133" t="s">
        <v>5907</v>
      </c>
      <c r="F6433" s="133" t="s">
        <v>5916</v>
      </c>
      <c r="G6433" s="133">
        <v>67</v>
      </c>
      <c r="H6433" s="133">
        <v>44</v>
      </c>
      <c r="I6433" s="20"/>
      <c r="J6433" s="20"/>
      <c r="K6433" s="20"/>
      <c r="L6433" s="20"/>
      <c r="M6433" s="20"/>
      <c r="N6433" s="20"/>
    </row>
    <row r="6434" spans="1:14" x14ac:dyDescent="0.35">
      <c r="A6434" s="214" t="s">
        <v>5166</v>
      </c>
      <c r="B6434" s="214">
        <v>143379</v>
      </c>
      <c r="C6434" s="133" t="s">
        <v>5197</v>
      </c>
      <c r="D6434" s="133" t="s">
        <v>5904</v>
      </c>
      <c r="E6434" s="133" t="s">
        <v>5907</v>
      </c>
      <c r="F6434" s="133" t="s">
        <v>5917</v>
      </c>
      <c r="G6434" s="133">
        <v>96</v>
      </c>
      <c r="H6434" s="133">
        <v>141</v>
      </c>
      <c r="I6434" s="20"/>
      <c r="J6434" s="20"/>
      <c r="K6434" s="20"/>
      <c r="L6434" s="20"/>
      <c r="M6434" s="20"/>
      <c r="N6434" s="20"/>
    </row>
    <row r="6435" spans="1:14" x14ac:dyDescent="0.35">
      <c r="A6435" s="214" t="s">
        <v>5166</v>
      </c>
      <c r="B6435" s="214">
        <v>143629</v>
      </c>
      <c r="C6435" s="133" t="s">
        <v>5198</v>
      </c>
      <c r="D6435" s="133" t="s">
        <v>5901</v>
      </c>
      <c r="E6435" s="133" t="s">
        <v>5907</v>
      </c>
      <c r="F6435" s="133" t="s">
        <v>5917</v>
      </c>
      <c r="G6435" s="133">
        <v>240</v>
      </c>
      <c r="H6435" s="133">
        <v>0</v>
      </c>
      <c r="I6435" s="20"/>
      <c r="J6435" s="20"/>
      <c r="K6435" s="20"/>
      <c r="L6435" s="20"/>
      <c r="M6435" s="20"/>
      <c r="N6435" s="20"/>
    </row>
    <row r="6436" spans="1:14" x14ac:dyDescent="0.35">
      <c r="A6436" s="214" t="s">
        <v>5166</v>
      </c>
      <c r="B6436" s="214">
        <v>143630</v>
      </c>
      <c r="C6436" s="133" t="s">
        <v>5184</v>
      </c>
      <c r="D6436" s="133" t="s">
        <v>5905</v>
      </c>
      <c r="E6436" s="133" t="s">
        <v>5912</v>
      </c>
      <c r="F6436" s="133" t="s">
        <v>5920</v>
      </c>
      <c r="G6436" s="133">
        <v>0</v>
      </c>
      <c r="H6436" s="133">
        <v>4</v>
      </c>
      <c r="I6436" s="20"/>
      <c r="J6436" s="20"/>
      <c r="K6436" s="20"/>
      <c r="L6436" s="20"/>
      <c r="M6436" s="20"/>
      <c r="N6436" s="20"/>
    </row>
    <row r="6437" spans="1:14" x14ac:dyDescent="0.35">
      <c r="A6437" s="214" t="s">
        <v>5166</v>
      </c>
      <c r="B6437" s="214">
        <v>144700</v>
      </c>
      <c r="C6437" s="133" t="s">
        <v>5172</v>
      </c>
      <c r="D6437" s="133" t="s">
        <v>5904</v>
      </c>
      <c r="E6437" s="133" t="s">
        <v>5907</v>
      </c>
      <c r="F6437" s="133" t="s">
        <v>5917</v>
      </c>
      <c r="G6437" s="133">
        <v>21</v>
      </c>
      <c r="H6437" s="133">
        <v>168</v>
      </c>
      <c r="I6437" s="20"/>
      <c r="J6437" s="20"/>
      <c r="K6437" s="20"/>
      <c r="L6437" s="20"/>
      <c r="M6437" s="20"/>
      <c r="N6437" s="20"/>
    </row>
    <row r="6438" spans="1:14" x14ac:dyDescent="0.35">
      <c r="A6438" s="214" t="s">
        <v>5166</v>
      </c>
      <c r="B6438" s="214">
        <v>144756</v>
      </c>
      <c r="C6438" s="133" t="s">
        <v>5199</v>
      </c>
      <c r="D6438" s="133" t="s">
        <v>5904</v>
      </c>
      <c r="E6438" s="133" t="s">
        <v>5907</v>
      </c>
      <c r="F6438" s="133" t="s">
        <v>5926</v>
      </c>
      <c r="G6438" s="133">
        <v>0</v>
      </c>
      <c r="H6438" s="133">
        <v>0</v>
      </c>
      <c r="I6438" s="20"/>
      <c r="J6438" s="20"/>
      <c r="K6438" s="20"/>
      <c r="L6438" s="20"/>
      <c r="M6438" s="20"/>
      <c r="N6438" s="20"/>
    </row>
    <row r="6439" spans="1:14" x14ac:dyDescent="0.35">
      <c r="A6439" s="214" t="s">
        <v>5200</v>
      </c>
      <c r="B6439" s="214">
        <v>106167</v>
      </c>
      <c r="C6439" s="133" t="s">
        <v>5201</v>
      </c>
      <c r="D6439" s="133" t="s">
        <v>5904</v>
      </c>
      <c r="E6439" s="133" t="s">
        <v>5923</v>
      </c>
      <c r="F6439" s="133" t="s">
        <v>5923</v>
      </c>
      <c r="G6439" s="133">
        <v>6</v>
      </c>
      <c r="H6439" s="133">
        <v>13</v>
      </c>
      <c r="I6439" s="20"/>
      <c r="J6439" s="20"/>
      <c r="K6439" s="20"/>
      <c r="L6439" s="20"/>
      <c r="M6439" s="20"/>
      <c r="N6439" s="20"/>
    </row>
    <row r="6440" spans="1:14" x14ac:dyDescent="0.35">
      <c r="A6440" s="214" t="s">
        <v>5200</v>
      </c>
      <c r="B6440" s="214">
        <v>106365</v>
      </c>
      <c r="C6440" s="133" t="s">
        <v>6800</v>
      </c>
      <c r="D6440" s="133" t="s">
        <v>5904</v>
      </c>
      <c r="E6440" s="133" t="s">
        <v>5907</v>
      </c>
      <c r="F6440" s="133" t="s">
        <v>5910</v>
      </c>
      <c r="G6440" s="133">
        <v>23</v>
      </c>
      <c r="H6440" s="133">
        <v>33</v>
      </c>
      <c r="I6440" s="20"/>
      <c r="J6440" s="20"/>
      <c r="K6440" s="20"/>
      <c r="L6440" s="20"/>
      <c r="M6440" s="20"/>
      <c r="N6440" s="20"/>
    </row>
    <row r="6441" spans="1:14" x14ac:dyDescent="0.35">
      <c r="A6441" s="214" t="s">
        <v>5200</v>
      </c>
      <c r="B6441" s="214">
        <v>106368</v>
      </c>
      <c r="C6441" s="133" t="s">
        <v>5202</v>
      </c>
      <c r="D6441" s="133" t="s">
        <v>5904</v>
      </c>
      <c r="E6441" s="133" t="s">
        <v>5907</v>
      </c>
      <c r="F6441" s="133" t="s">
        <v>5924</v>
      </c>
      <c r="G6441" s="133">
        <v>81</v>
      </c>
      <c r="H6441" s="133">
        <v>78</v>
      </c>
      <c r="I6441" s="20"/>
      <c r="J6441" s="20"/>
      <c r="K6441" s="20"/>
      <c r="L6441" s="20"/>
      <c r="M6441" s="20"/>
      <c r="N6441" s="20"/>
    </row>
    <row r="6442" spans="1:14" x14ac:dyDescent="0.35">
      <c r="A6442" s="214" t="s">
        <v>5200</v>
      </c>
      <c r="B6442" s="214">
        <v>106370</v>
      </c>
      <c r="C6442" s="133" t="s">
        <v>5203</v>
      </c>
      <c r="D6442" s="133" t="s">
        <v>5904</v>
      </c>
      <c r="E6442" s="133" t="s">
        <v>5907</v>
      </c>
      <c r="F6442" s="133" t="s">
        <v>5924</v>
      </c>
      <c r="G6442" s="133">
        <v>90</v>
      </c>
      <c r="H6442" s="133">
        <v>100</v>
      </c>
      <c r="I6442" s="20"/>
      <c r="J6442" s="20"/>
      <c r="K6442" s="20"/>
      <c r="L6442" s="20"/>
      <c r="M6442" s="20"/>
      <c r="N6442" s="20"/>
    </row>
    <row r="6443" spans="1:14" x14ac:dyDescent="0.35">
      <c r="A6443" s="214" t="s">
        <v>5200</v>
      </c>
      <c r="B6443" s="214">
        <v>106375</v>
      </c>
      <c r="C6443" s="133" t="s">
        <v>5204</v>
      </c>
      <c r="D6443" s="133" t="s">
        <v>5904</v>
      </c>
      <c r="E6443" s="133" t="s">
        <v>5907</v>
      </c>
      <c r="F6443" s="133" t="s">
        <v>5924</v>
      </c>
      <c r="G6443" s="133">
        <v>97</v>
      </c>
      <c r="H6443" s="133">
        <v>113</v>
      </c>
      <c r="I6443" s="20"/>
      <c r="J6443" s="20"/>
      <c r="K6443" s="20"/>
      <c r="L6443" s="20"/>
      <c r="M6443" s="20"/>
      <c r="N6443" s="20"/>
    </row>
    <row r="6444" spans="1:14" x14ac:dyDescent="0.35">
      <c r="A6444" s="214" t="s">
        <v>5200</v>
      </c>
      <c r="B6444" s="214">
        <v>106376</v>
      </c>
      <c r="C6444" s="133" t="s">
        <v>6802</v>
      </c>
      <c r="D6444" s="133" t="s">
        <v>5904</v>
      </c>
      <c r="E6444" s="133" t="s">
        <v>5907</v>
      </c>
      <c r="F6444" s="133" t="s">
        <v>5911</v>
      </c>
      <c r="G6444" s="133">
        <v>135</v>
      </c>
      <c r="H6444" s="133">
        <v>144</v>
      </c>
      <c r="I6444" s="20"/>
      <c r="J6444" s="20"/>
      <c r="K6444" s="20"/>
      <c r="L6444" s="20"/>
      <c r="M6444" s="20"/>
      <c r="N6444" s="20"/>
    </row>
    <row r="6445" spans="1:14" x14ac:dyDescent="0.35">
      <c r="A6445" s="214" t="s">
        <v>5200</v>
      </c>
      <c r="B6445" s="214">
        <v>106377</v>
      </c>
      <c r="C6445" s="133" t="s">
        <v>5205</v>
      </c>
      <c r="D6445" s="133" t="s">
        <v>5901</v>
      </c>
      <c r="E6445" s="133" t="s">
        <v>5902</v>
      </c>
      <c r="F6445" s="133" t="s">
        <v>5903</v>
      </c>
      <c r="G6445" s="133">
        <v>0</v>
      </c>
      <c r="H6445" s="133">
        <v>0</v>
      </c>
      <c r="I6445" s="20"/>
      <c r="J6445" s="20"/>
      <c r="K6445" s="20"/>
      <c r="L6445" s="20"/>
      <c r="M6445" s="20"/>
      <c r="N6445" s="20"/>
    </row>
    <row r="6446" spans="1:14" x14ac:dyDescent="0.35">
      <c r="A6446" s="214" t="s">
        <v>5200</v>
      </c>
      <c r="B6446" s="214">
        <v>106379</v>
      </c>
      <c r="C6446" s="133" t="s">
        <v>5206</v>
      </c>
      <c r="D6446" s="133" t="s">
        <v>5905</v>
      </c>
      <c r="E6446" s="133" t="s">
        <v>5902</v>
      </c>
      <c r="F6446" s="133" t="s">
        <v>5903</v>
      </c>
      <c r="G6446" s="133">
        <v>0</v>
      </c>
      <c r="H6446" s="133">
        <v>0</v>
      </c>
      <c r="I6446" s="20"/>
      <c r="J6446" s="20"/>
      <c r="K6446" s="20"/>
      <c r="L6446" s="20"/>
      <c r="M6446" s="20"/>
      <c r="N6446" s="20"/>
    </row>
    <row r="6447" spans="1:14" x14ac:dyDescent="0.35">
      <c r="A6447" s="214" t="s">
        <v>5200</v>
      </c>
      <c r="B6447" s="214">
        <v>106381</v>
      </c>
      <c r="C6447" s="133" t="s">
        <v>7359</v>
      </c>
      <c r="D6447" s="133" t="s">
        <v>5904</v>
      </c>
      <c r="E6447" s="133" t="s">
        <v>5902</v>
      </c>
      <c r="F6447" s="133" t="s">
        <v>5903</v>
      </c>
      <c r="G6447" s="133">
        <v>0</v>
      </c>
      <c r="H6447" s="133">
        <v>0</v>
      </c>
      <c r="I6447" s="20"/>
      <c r="J6447" s="20"/>
      <c r="K6447" s="20"/>
      <c r="L6447" s="20"/>
      <c r="M6447" s="20"/>
      <c r="N6447" s="20"/>
    </row>
    <row r="6448" spans="1:14" x14ac:dyDescent="0.35">
      <c r="A6448" s="214" t="s">
        <v>5200</v>
      </c>
      <c r="B6448" s="214">
        <v>106382</v>
      </c>
      <c r="C6448" s="133" t="s">
        <v>5207</v>
      </c>
      <c r="D6448" s="133" t="s">
        <v>5904</v>
      </c>
      <c r="E6448" s="133" t="s">
        <v>5902</v>
      </c>
      <c r="F6448" s="133" t="s">
        <v>5903</v>
      </c>
      <c r="G6448" s="133">
        <v>0</v>
      </c>
      <c r="H6448" s="133">
        <v>0</v>
      </c>
      <c r="I6448" s="20"/>
      <c r="J6448" s="20"/>
      <c r="K6448" s="20"/>
      <c r="L6448" s="20"/>
      <c r="M6448" s="20"/>
      <c r="N6448" s="20"/>
    </row>
    <row r="6449" spans="1:14" x14ac:dyDescent="0.35">
      <c r="A6449" s="214" t="s">
        <v>5200</v>
      </c>
      <c r="B6449" s="214">
        <v>106383</v>
      </c>
      <c r="C6449" s="133" t="s">
        <v>5208</v>
      </c>
      <c r="D6449" s="133" t="s">
        <v>5904</v>
      </c>
      <c r="E6449" s="133" t="s">
        <v>5902</v>
      </c>
      <c r="F6449" s="133" t="s">
        <v>5903</v>
      </c>
      <c r="G6449" s="133">
        <v>0</v>
      </c>
      <c r="H6449" s="133">
        <v>0</v>
      </c>
      <c r="I6449" s="20"/>
      <c r="J6449" s="20"/>
      <c r="K6449" s="20"/>
      <c r="L6449" s="20"/>
      <c r="M6449" s="20"/>
      <c r="N6449" s="20"/>
    </row>
    <row r="6450" spans="1:14" x14ac:dyDescent="0.35">
      <c r="A6450" s="214" t="s">
        <v>5200</v>
      </c>
      <c r="B6450" s="214">
        <v>106385</v>
      </c>
      <c r="C6450" s="133" t="s">
        <v>5209</v>
      </c>
      <c r="D6450" s="133" t="s">
        <v>5904</v>
      </c>
      <c r="E6450" s="133" t="s">
        <v>5902</v>
      </c>
      <c r="F6450" s="133" t="s">
        <v>5903</v>
      </c>
      <c r="G6450" s="133">
        <v>0</v>
      </c>
      <c r="H6450" s="133">
        <v>0</v>
      </c>
      <c r="I6450" s="20"/>
      <c r="J6450" s="20"/>
      <c r="K6450" s="20"/>
      <c r="L6450" s="20"/>
      <c r="M6450" s="20"/>
      <c r="N6450" s="20"/>
    </row>
    <row r="6451" spans="1:14" x14ac:dyDescent="0.35">
      <c r="A6451" s="214" t="s">
        <v>5200</v>
      </c>
      <c r="B6451" s="214">
        <v>106386</v>
      </c>
      <c r="C6451" s="133" t="s">
        <v>6803</v>
      </c>
      <c r="D6451" s="133" t="s">
        <v>5904</v>
      </c>
      <c r="E6451" s="133" t="s">
        <v>5902</v>
      </c>
      <c r="F6451" s="133" t="s">
        <v>5903</v>
      </c>
      <c r="G6451" s="133">
        <v>0</v>
      </c>
      <c r="H6451" s="133">
        <v>0</v>
      </c>
      <c r="I6451" s="20"/>
      <c r="J6451" s="20"/>
      <c r="K6451" s="20"/>
      <c r="L6451" s="20"/>
      <c r="M6451" s="20"/>
      <c r="N6451" s="20"/>
    </row>
    <row r="6452" spans="1:14" x14ac:dyDescent="0.35">
      <c r="A6452" s="214" t="s">
        <v>5200</v>
      </c>
      <c r="B6452" s="214">
        <v>106387</v>
      </c>
      <c r="C6452" s="133" t="s">
        <v>5210</v>
      </c>
      <c r="D6452" s="133" t="s">
        <v>5901</v>
      </c>
      <c r="E6452" s="133" t="s">
        <v>5902</v>
      </c>
      <c r="F6452" s="133" t="s">
        <v>5903</v>
      </c>
      <c r="G6452" s="133">
        <v>0</v>
      </c>
      <c r="H6452" s="133">
        <v>0</v>
      </c>
      <c r="I6452" s="20"/>
      <c r="J6452" s="20"/>
      <c r="K6452" s="20"/>
      <c r="L6452" s="20"/>
      <c r="M6452" s="20"/>
      <c r="N6452" s="20"/>
    </row>
    <row r="6453" spans="1:14" x14ac:dyDescent="0.35">
      <c r="A6453" s="214" t="s">
        <v>5200</v>
      </c>
      <c r="B6453" s="214">
        <v>106391</v>
      </c>
      <c r="C6453" s="133" t="s">
        <v>1630</v>
      </c>
      <c r="D6453" s="133" t="s">
        <v>5904</v>
      </c>
      <c r="E6453" s="133" t="s">
        <v>5912</v>
      </c>
      <c r="F6453" s="133" t="s">
        <v>5915</v>
      </c>
      <c r="G6453" s="133">
        <v>4</v>
      </c>
      <c r="H6453" s="133">
        <v>7</v>
      </c>
      <c r="I6453" s="20"/>
      <c r="J6453" s="20"/>
      <c r="K6453" s="20"/>
      <c r="L6453" s="20"/>
      <c r="M6453" s="20"/>
      <c r="N6453" s="20"/>
    </row>
    <row r="6454" spans="1:14" x14ac:dyDescent="0.35">
      <c r="A6454" s="214" t="s">
        <v>5200</v>
      </c>
      <c r="B6454" s="214">
        <v>106394</v>
      </c>
      <c r="C6454" s="133" t="s">
        <v>5212</v>
      </c>
      <c r="D6454" s="133" t="s">
        <v>5904</v>
      </c>
      <c r="E6454" s="133" t="s">
        <v>5912</v>
      </c>
      <c r="F6454" s="133" t="s">
        <v>5915</v>
      </c>
      <c r="G6454" s="133">
        <v>0</v>
      </c>
      <c r="H6454" s="133">
        <v>0</v>
      </c>
      <c r="I6454" s="20"/>
      <c r="J6454" s="20"/>
      <c r="K6454" s="20"/>
      <c r="L6454" s="20"/>
      <c r="M6454" s="20"/>
      <c r="N6454" s="20"/>
    </row>
    <row r="6455" spans="1:14" x14ac:dyDescent="0.35">
      <c r="A6455" s="214" t="s">
        <v>5200</v>
      </c>
      <c r="B6455" s="214">
        <v>131134</v>
      </c>
      <c r="C6455" s="133" t="s">
        <v>7360</v>
      </c>
      <c r="D6455" s="133" t="s">
        <v>5904</v>
      </c>
      <c r="E6455" s="133" t="s">
        <v>5906</v>
      </c>
      <c r="F6455" s="133" t="s">
        <v>5906</v>
      </c>
      <c r="G6455" s="133">
        <v>0</v>
      </c>
      <c r="H6455" s="133">
        <v>0</v>
      </c>
      <c r="I6455" s="20"/>
      <c r="J6455" s="20"/>
      <c r="K6455" s="20"/>
      <c r="L6455" s="20"/>
      <c r="M6455" s="20"/>
      <c r="N6455" s="20"/>
    </row>
    <row r="6456" spans="1:14" x14ac:dyDescent="0.35">
      <c r="A6456" s="214" t="s">
        <v>5200</v>
      </c>
      <c r="B6456" s="214">
        <v>131885</v>
      </c>
      <c r="C6456" s="133" t="s">
        <v>5213</v>
      </c>
      <c r="D6456" s="133" t="s">
        <v>5904</v>
      </c>
      <c r="E6456" s="133" t="s">
        <v>5912</v>
      </c>
      <c r="F6456" s="133" t="s">
        <v>5915</v>
      </c>
      <c r="G6456" s="133">
        <v>0</v>
      </c>
      <c r="H6456" s="133">
        <v>3</v>
      </c>
      <c r="I6456" s="20"/>
      <c r="J6456" s="20"/>
      <c r="K6456" s="20"/>
      <c r="L6456" s="20"/>
      <c r="M6456" s="20"/>
      <c r="N6456" s="20"/>
    </row>
    <row r="6457" spans="1:14" x14ac:dyDescent="0.35">
      <c r="A6457" s="214" t="s">
        <v>5200</v>
      </c>
      <c r="B6457" s="214">
        <v>134469</v>
      </c>
      <c r="C6457" s="133" t="s">
        <v>5214</v>
      </c>
      <c r="D6457" s="133" t="s">
        <v>5904</v>
      </c>
      <c r="E6457" s="133" t="s">
        <v>5902</v>
      </c>
      <c r="F6457" s="133" t="s">
        <v>5903</v>
      </c>
      <c r="G6457" s="133">
        <v>0</v>
      </c>
      <c r="H6457" s="133">
        <v>0</v>
      </c>
      <c r="I6457" s="20"/>
      <c r="J6457" s="20"/>
      <c r="K6457" s="20"/>
      <c r="L6457" s="20"/>
      <c r="M6457" s="20"/>
      <c r="N6457" s="20"/>
    </row>
    <row r="6458" spans="1:14" x14ac:dyDescent="0.35">
      <c r="A6458" s="214" t="s">
        <v>5200</v>
      </c>
      <c r="B6458" s="214">
        <v>136239</v>
      </c>
      <c r="C6458" s="133" t="s">
        <v>6801</v>
      </c>
      <c r="D6458" s="133" t="s">
        <v>5904</v>
      </c>
      <c r="E6458" s="133" t="s">
        <v>5902</v>
      </c>
      <c r="F6458" s="133" t="s">
        <v>5914</v>
      </c>
      <c r="G6458" s="133">
        <v>0</v>
      </c>
      <c r="H6458" s="133">
        <v>0</v>
      </c>
      <c r="I6458" s="20"/>
      <c r="J6458" s="20"/>
      <c r="K6458" s="20"/>
      <c r="L6458" s="20"/>
      <c r="M6458" s="20"/>
      <c r="N6458" s="20"/>
    </row>
    <row r="6459" spans="1:14" x14ac:dyDescent="0.35">
      <c r="A6459" s="214" t="s">
        <v>5200</v>
      </c>
      <c r="B6459" s="214">
        <v>136297</v>
      </c>
      <c r="C6459" s="133" t="s">
        <v>5215</v>
      </c>
      <c r="D6459" s="133" t="s">
        <v>5904</v>
      </c>
      <c r="E6459" s="133" t="s">
        <v>5907</v>
      </c>
      <c r="F6459" s="133" t="s">
        <v>5917</v>
      </c>
      <c r="G6459" s="133">
        <v>70</v>
      </c>
      <c r="H6459" s="133">
        <v>84</v>
      </c>
      <c r="I6459" s="20"/>
      <c r="J6459" s="20"/>
      <c r="K6459" s="20"/>
      <c r="L6459" s="20"/>
      <c r="M6459" s="20"/>
      <c r="N6459" s="20"/>
    </row>
    <row r="6460" spans="1:14" x14ac:dyDescent="0.35">
      <c r="A6460" s="214" t="s">
        <v>5200</v>
      </c>
      <c r="B6460" s="214">
        <v>136377</v>
      </c>
      <c r="C6460" s="133" t="s">
        <v>4443</v>
      </c>
      <c r="D6460" s="133" t="s">
        <v>5904</v>
      </c>
      <c r="E6460" s="133" t="s">
        <v>5907</v>
      </c>
      <c r="F6460" s="133" t="s">
        <v>5917</v>
      </c>
      <c r="G6460" s="133">
        <v>128</v>
      </c>
      <c r="H6460" s="133">
        <v>141</v>
      </c>
      <c r="I6460" s="20"/>
      <c r="J6460" s="20"/>
      <c r="K6460" s="20"/>
      <c r="L6460" s="20"/>
      <c r="M6460" s="20"/>
      <c r="N6460" s="20"/>
    </row>
    <row r="6461" spans="1:14" x14ac:dyDescent="0.35">
      <c r="A6461" s="214" t="s">
        <v>5200</v>
      </c>
      <c r="B6461" s="214">
        <v>136378</v>
      </c>
      <c r="C6461" s="133" t="s">
        <v>5216</v>
      </c>
      <c r="D6461" s="133" t="s">
        <v>5905</v>
      </c>
      <c r="E6461" s="133" t="s">
        <v>5907</v>
      </c>
      <c r="F6461" s="133" t="s">
        <v>5917</v>
      </c>
      <c r="G6461" s="133">
        <v>0</v>
      </c>
      <c r="H6461" s="133">
        <v>134</v>
      </c>
      <c r="I6461" s="20"/>
      <c r="J6461" s="20"/>
      <c r="K6461" s="20"/>
      <c r="L6461" s="20"/>
      <c r="M6461" s="20"/>
      <c r="N6461" s="20"/>
    </row>
    <row r="6462" spans="1:14" x14ac:dyDescent="0.35">
      <c r="A6462" s="214" t="s">
        <v>5200</v>
      </c>
      <c r="B6462" s="214">
        <v>136458</v>
      </c>
      <c r="C6462" s="133" t="s">
        <v>5217</v>
      </c>
      <c r="D6462" s="133" t="s">
        <v>5905</v>
      </c>
      <c r="E6462" s="133" t="s">
        <v>5907</v>
      </c>
      <c r="F6462" s="133" t="s">
        <v>5917</v>
      </c>
      <c r="G6462" s="133">
        <v>0</v>
      </c>
      <c r="H6462" s="133">
        <v>205</v>
      </c>
      <c r="I6462" s="20"/>
      <c r="J6462" s="20"/>
      <c r="K6462" s="20"/>
      <c r="L6462" s="20"/>
      <c r="M6462" s="20"/>
      <c r="N6462" s="20"/>
    </row>
    <row r="6463" spans="1:14" x14ac:dyDescent="0.35">
      <c r="A6463" s="214" t="s">
        <v>5200</v>
      </c>
      <c r="B6463" s="214">
        <v>136498</v>
      </c>
      <c r="C6463" s="133" t="s">
        <v>5218</v>
      </c>
      <c r="D6463" s="133" t="s">
        <v>5904</v>
      </c>
      <c r="E6463" s="133" t="s">
        <v>5907</v>
      </c>
      <c r="F6463" s="133" t="s">
        <v>5917</v>
      </c>
      <c r="G6463" s="133">
        <v>84</v>
      </c>
      <c r="H6463" s="133">
        <v>108</v>
      </c>
      <c r="I6463" s="20"/>
      <c r="J6463" s="20"/>
      <c r="K6463" s="20"/>
      <c r="L6463" s="20"/>
      <c r="M6463" s="20"/>
      <c r="N6463" s="20"/>
    </row>
    <row r="6464" spans="1:14" x14ac:dyDescent="0.35">
      <c r="A6464" s="214" t="s">
        <v>5200</v>
      </c>
      <c r="B6464" s="214">
        <v>136965</v>
      </c>
      <c r="C6464" s="133" t="s">
        <v>5219</v>
      </c>
      <c r="D6464" s="133" t="s">
        <v>5901</v>
      </c>
      <c r="E6464" s="133" t="s">
        <v>5907</v>
      </c>
      <c r="F6464" s="133" t="s">
        <v>5917</v>
      </c>
      <c r="G6464" s="133">
        <v>188</v>
      </c>
      <c r="H6464" s="133">
        <v>0</v>
      </c>
      <c r="I6464" s="20"/>
      <c r="J6464" s="20"/>
      <c r="K6464" s="20"/>
      <c r="L6464" s="20"/>
      <c r="M6464" s="20"/>
      <c r="N6464" s="20"/>
    </row>
    <row r="6465" spans="1:14" x14ac:dyDescent="0.35">
      <c r="A6465" s="214" t="s">
        <v>5200</v>
      </c>
      <c r="B6465" s="214">
        <v>137289</v>
      </c>
      <c r="C6465" s="133" t="s">
        <v>5220</v>
      </c>
      <c r="D6465" s="133" t="s">
        <v>5901</v>
      </c>
      <c r="E6465" s="133" t="s">
        <v>5907</v>
      </c>
      <c r="F6465" s="133" t="s">
        <v>5917</v>
      </c>
      <c r="G6465" s="133">
        <v>213</v>
      </c>
      <c r="H6465" s="133">
        <v>0</v>
      </c>
      <c r="I6465" s="20"/>
      <c r="J6465" s="20"/>
      <c r="K6465" s="20"/>
      <c r="L6465" s="20"/>
      <c r="M6465" s="20"/>
      <c r="N6465" s="20"/>
    </row>
    <row r="6466" spans="1:14" x14ac:dyDescent="0.35">
      <c r="A6466" s="214" t="s">
        <v>5200</v>
      </c>
      <c r="B6466" s="214">
        <v>138123</v>
      </c>
      <c r="C6466" s="133" t="s">
        <v>5221</v>
      </c>
      <c r="D6466" s="133" t="s">
        <v>5904</v>
      </c>
      <c r="E6466" s="133" t="s">
        <v>5907</v>
      </c>
      <c r="F6466" s="133" t="s">
        <v>5917</v>
      </c>
      <c r="G6466" s="133">
        <v>122</v>
      </c>
      <c r="H6466" s="133">
        <v>146</v>
      </c>
      <c r="I6466" s="20"/>
      <c r="J6466" s="20"/>
      <c r="K6466" s="20"/>
      <c r="L6466" s="20"/>
      <c r="M6466" s="20"/>
      <c r="N6466" s="20"/>
    </row>
    <row r="6467" spans="1:14" x14ac:dyDescent="0.35">
      <c r="A6467" s="214" t="s">
        <v>5200</v>
      </c>
      <c r="B6467" s="214">
        <v>138124</v>
      </c>
      <c r="C6467" s="133" t="s">
        <v>5222</v>
      </c>
      <c r="D6467" s="133" t="s">
        <v>5904</v>
      </c>
      <c r="E6467" s="133" t="s">
        <v>5907</v>
      </c>
      <c r="F6467" s="133" t="s">
        <v>5917</v>
      </c>
      <c r="G6467" s="133">
        <v>46</v>
      </c>
      <c r="H6467" s="133">
        <v>46</v>
      </c>
      <c r="I6467" s="20"/>
      <c r="J6467" s="20"/>
      <c r="K6467" s="20"/>
      <c r="L6467" s="20"/>
      <c r="M6467" s="20"/>
      <c r="N6467" s="20"/>
    </row>
    <row r="6468" spans="1:14" x14ac:dyDescent="0.35">
      <c r="A6468" s="214" t="s">
        <v>5200</v>
      </c>
      <c r="B6468" s="214">
        <v>138134</v>
      </c>
      <c r="C6468" s="133" t="s">
        <v>5223</v>
      </c>
      <c r="D6468" s="133" t="s">
        <v>5905</v>
      </c>
      <c r="E6468" s="133" t="s">
        <v>5907</v>
      </c>
      <c r="F6468" s="133" t="s">
        <v>5917</v>
      </c>
      <c r="G6468" s="133">
        <v>0</v>
      </c>
      <c r="H6468" s="133">
        <v>150</v>
      </c>
      <c r="I6468" s="20"/>
      <c r="J6468" s="20"/>
      <c r="K6468" s="20"/>
      <c r="L6468" s="20"/>
      <c r="M6468" s="20"/>
      <c r="N6468" s="20"/>
    </row>
    <row r="6469" spans="1:14" x14ac:dyDescent="0.35">
      <c r="A6469" s="214" t="s">
        <v>5200</v>
      </c>
      <c r="B6469" s="214">
        <v>138464</v>
      </c>
      <c r="C6469" s="133" t="s">
        <v>5224</v>
      </c>
      <c r="D6469" s="133" t="s">
        <v>5901</v>
      </c>
      <c r="E6469" s="133" t="s">
        <v>5907</v>
      </c>
      <c r="F6469" s="133" t="s">
        <v>5917</v>
      </c>
      <c r="G6469" s="133">
        <v>159</v>
      </c>
      <c r="H6469" s="133">
        <v>0</v>
      </c>
      <c r="I6469" s="20"/>
      <c r="J6469" s="20"/>
      <c r="K6469" s="20"/>
      <c r="L6469" s="20"/>
      <c r="M6469" s="20"/>
      <c r="N6469" s="20"/>
    </row>
    <row r="6470" spans="1:14" x14ac:dyDescent="0.35">
      <c r="A6470" s="214" t="s">
        <v>5200</v>
      </c>
      <c r="B6470" s="214">
        <v>138614</v>
      </c>
      <c r="C6470" s="133" t="s">
        <v>5225</v>
      </c>
      <c r="D6470" s="133" t="s">
        <v>5904</v>
      </c>
      <c r="E6470" s="133" t="s">
        <v>5907</v>
      </c>
      <c r="F6470" s="133" t="s">
        <v>5917</v>
      </c>
      <c r="G6470" s="133">
        <v>87</v>
      </c>
      <c r="H6470" s="133">
        <v>88</v>
      </c>
      <c r="I6470" s="20"/>
      <c r="J6470" s="20"/>
      <c r="K6470" s="20"/>
      <c r="L6470" s="20"/>
      <c r="M6470" s="20"/>
      <c r="N6470" s="20"/>
    </row>
    <row r="6471" spans="1:14" x14ac:dyDescent="0.35">
      <c r="A6471" s="214" t="s">
        <v>5200</v>
      </c>
      <c r="B6471" s="214">
        <v>142288</v>
      </c>
      <c r="C6471" s="133" t="s">
        <v>5226</v>
      </c>
      <c r="D6471" s="133" t="s">
        <v>5904</v>
      </c>
      <c r="E6471" s="133" t="s">
        <v>5912</v>
      </c>
      <c r="F6471" s="133" t="s">
        <v>5920</v>
      </c>
      <c r="G6471" s="133">
        <v>12</v>
      </c>
      <c r="H6471" s="133">
        <v>18</v>
      </c>
      <c r="I6471" s="20"/>
      <c r="J6471" s="20"/>
      <c r="K6471" s="20"/>
      <c r="L6471" s="20"/>
      <c r="M6471" s="20"/>
      <c r="N6471" s="20"/>
    </row>
    <row r="6472" spans="1:14" x14ac:dyDescent="0.35">
      <c r="A6472" s="214" t="s">
        <v>5200</v>
      </c>
      <c r="B6472" s="214">
        <v>142289</v>
      </c>
      <c r="C6472" s="133" t="s">
        <v>5227</v>
      </c>
      <c r="D6472" s="133" t="s">
        <v>5904</v>
      </c>
      <c r="E6472" s="133" t="s">
        <v>5912</v>
      </c>
      <c r="F6472" s="133" t="s">
        <v>5920</v>
      </c>
      <c r="G6472" s="133">
        <v>0</v>
      </c>
      <c r="H6472" s="133">
        <v>1</v>
      </c>
      <c r="I6472" s="20"/>
      <c r="J6472" s="20"/>
      <c r="K6472" s="20"/>
      <c r="L6472" s="20"/>
      <c r="M6472" s="20"/>
      <c r="N6472" s="20"/>
    </row>
    <row r="6473" spans="1:14" x14ac:dyDescent="0.35">
      <c r="A6473" s="214" t="s">
        <v>5200</v>
      </c>
      <c r="B6473" s="214">
        <v>142782</v>
      </c>
      <c r="C6473" s="133" t="s">
        <v>5228</v>
      </c>
      <c r="D6473" s="133" t="s">
        <v>5904</v>
      </c>
      <c r="E6473" s="133" t="s">
        <v>5912</v>
      </c>
      <c r="F6473" s="133" t="s">
        <v>5925</v>
      </c>
      <c r="G6473" s="133">
        <v>0</v>
      </c>
      <c r="H6473" s="133">
        <v>0</v>
      </c>
      <c r="I6473" s="20"/>
      <c r="J6473" s="20"/>
      <c r="K6473" s="20"/>
      <c r="L6473" s="20"/>
      <c r="M6473" s="20"/>
      <c r="N6473" s="20"/>
    </row>
    <row r="6474" spans="1:14" x14ac:dyDescent="0.35">
      <c r="A6474" s="214" t="s">
        <v>5200</v>
      </c>
      <c r="B6474" s="214">
        <v>143104</v>
      </c>
      <c r="C6474" s="133" t="s">
        <v>5229</v>
      </c>
      <c r="D6474" s="133" t="s">
        <v>5904</v>
      </c>
      <c r="E6474" s="133" t="s">
        <v>5907</v>
      </c>
      <c r="F6474" s="133" t="s">
        <v>5916</v>
      </c>
      <c r="G6474" s="133">
        <v>69</v>
      </c>
      <c r="H6474" s="133">
        <v>84</v>
      </c>
      <c r="I6474" s="20"/>
      <c r="J6474" s="20"/>
      <c r="K6474" s="20"/>
      <c r="L6474" s="20"/>
      <c r="M6474" s="20"/>
      <c r="N6474" s="20"/>
    </row>
    <row r="6475" spans="1:14" x14ac:dyDescent="0.35">
      <c r="A6475" s="214" t="s">
        <v>5200</v>
      </c>
      <c r="B6475" s="214">
        <v>147372</v>
      </c>
      <c r="C6475" s="133" t="s">
        <v>5211</v>
      </c>
      <c r="D6475" s="133" t="s">
        <v>5904</v>
      </c>
      <c r="E6475" s="133" t="s">
        <v>5912</v>
      </c>
      <c r="F6475" s="133" t="s">
        <v>5920</v>
      </c>
      <c r="G6475" s="133">
        <v>0</v>
      </c>
      <c r="H6475" s="133">
        <v>0</v>
      </c>
      <c r="I6475" s="20"/>
      <c r="J6475" s="20"/>
      <c r="K6475" s="20"/>
      <c r="L6475" s="20"/>
      <c r="M6475" s="20"/>
      <c r="N6475" s="20"/>
    </row>
    <row r="6476" spans="1:14" x14ac:dyDescent="0.35">
      <c r="A6476" s="214" t="s">
        <v>5200</v>
      </c>
      <c r="B6476" s="214">
        <v>148026</v>
      </c>
      <c r="C6476" s="133" t="s">
        <v>7361</v>
      </c>
      <c r="D6476" s="133" t="s">
        <v>5904</v>
      </c>
      <c r="E6476" s="133" t="s">
        <v>5907</v>
      </c>
      <c r="F6476" s="133" t="s">
        <v>5908</v>
      </c>
      <c r="G6476" s="133">
        <v>47</v>
      </c>
      <c r="H6476" s="133">
        <v>98</v>
      </c>
      <c r="I6476" s="20"/>
      <c r="J6476" s="20"/>
      <c r="K6476" s="20"/>
      <c r="L6476" s="20"/>
      <c r="M6476" s="20"/>
      <c r="N6476" s="20"/>
    </row>
    <row r="6477" spans="1:14" x14ac:dyDescent="0.35">
      <c r="A6477" s="214" t="s">
        <v>5230</v>
      </c>
      <c r="B6477" s="214">
        <v>108139</v>
      </c>
      <c r="C6477" s="133" t="s">
        <v>5231</v>
      </c>
      <c r="D6477" s="133" t="s">
        <v>5904</v>
      </c>
      <c r="E6477" s="133" t="s">
        <v>5906</v>
      </c>
      <c r="F6477" s="133" t="s">
        <v>5906</v>
      </c>
      <c r="G6477" s="133">
        <v>0</v>
      </c>
      <c r="H6477" s="133">
        <v>0</v>
      </c>
      <c r="I6477" s="20"/>
      <c r="J6477" s="20"/>
      <c r="K6477" s="20"/>
      <c r="L6477" s="20"/>
      <c r="M6477" s="20"/>
      <c r="N6477" s="20"/>
    </row>
    <row r="6478" spans="1:14" x14ac:dyDescent="0.35">
      <c r="A6478" s="214" t="s">
        <v>5230</v>
      </c>
      <c r="B6478" s="214">
        <v>108271</v>
      </c>
      <c r="C6478" s="133" t="s">
        <v>7362</v>
      </c>
      <c r="D6478" s="133" t="s">
        <v>5904</v>
      </c>
      <c r="E6478" s="133" t="s">
        <v>5907</v>
      </c>
      <c r="F6478" s="133" t="s">
        <v>5910</v>
      </c>
      <c r="G6478" s="133">
        <v>164</v>
      </c>
      <c r="H6478" s="133">
        <v>159</v>
      </c>
      <c r="I6478" s="20"/>
      <c r="J6478" s="20"/>
      <c r="K6478" s="20"/>
      <c r="L6478" s="20"/>
      <c r="M6478" s="20"/>
      <c r="N6478" s="20"/>
    </row>
    <row r="6479" spans="1:14" x14ac:dyDescent="0.35">
      <c r="A6479" s="214" t="s">
        <v>5230</v>
      </c>
      <c r="B6479" s="214">
        <v>108300</v>
      </c>
      <c r="C6479" s="133" t="s">
        <v>5232</v>
      </c>
      <c r="D6479" s="133" t="s">
        <v>5904</v>
      </c>
      <c r="E6479" s="133" t="s">
        <v>5902</v>
      </c>
      <c r="F6479" s="133" t="s">
        <v>5903</v>
      </c>
      <c r="G6479" s="133">
        <v>0</v>
      </c>
      <c r="H6479" s="133">
        <v>0</v>
      </c>
      <c r="I6479" s="20"/>
      <c r="J6479" s="20"/>
      <c r="K6479" s="20"/>
      <c r="L6479" s="20"/>
      <c r="M6479" s="20"/>
      <c r="N6479" s="20"/>
    </row>
    <row r="6480" spans="1:14" x14ac:dyDescent="0.35">
      <c r="A6480" s="214" t="s">
        <v>5230</v>
      </c>
      <c r="B6480" s="214">
        <v>108303</v>
      </c>
      <c r="C6480" s="133" t="s">
        <v>5233</v>
      </c>
      <c r="D6480" s="133" t="s">
        <v>5904</v>
      </c>
      <c r="E6480" s="133" t="s">
        <v>5902</v>
      </c>
      <c r="F6480" s="133" t="s">
        <v>5903</v>
      </c>
      <c r="G6480" s="133">
        <v>0</v>
      </c>
      <c r="H6480" s="133">
        <v>0</v>
      </c>
      <c r="I6480" s="20"/>
      <c r="J6480" s="20"/>
      <c r="K6480" s="20"/>
      <c r="L6480" s="20"/>
      <c r="M6480" s="20"/>
      <c r="N6480" s="20"/>
    </row>
    <row r="6481" spans="1:14" x14ac:dyDescent="0.35">
      <c r="A6481" s="214" t="s">
        <v>5230</v>
      </c>
      <c r="B6481" s="214">
        <v>108305</v>
      </c>
      <c r="C6481" s="133" t="s">
        <v>5234</v>
      </c>
      <c r="D6481" s="133" t="s">
        <v>5901</v>
      </c>
      <c r="E6481" s="133" t="s">
        <v>5902</v>
      </c>
      <c r="F6481" s="133" t="s">
        <v>5903</v>
      </c>
      <c r="G6481" s="133">
        <v>0</v>
      </c>
      <c r="H6481" s="133">
        <v>0</v>
      </c>
      <c r="I6481" s="20"/>
      <c r="J6481" s="20"/>
      <c r="K6481" s="20"/>
      <c r="L6481" s="20"/>
      <c r="M6481" s="20"/>
      <c r="N6481" s="20"/>
    </row>
    <row r="6482" spans="1:14" x14ac:dyDescent="0.35">
      <c r="A6482" s="214" t="s">
        <v>5230</v>
      </c>
      <c r="B6482" s="214">
        <v>108306</v>
      </c>
      <c r="C6482" s="133" t="s">
        <v>5235</v>
      </c>
      <c r="D6482" s="133" t="s">
        <v>5905</v>
      </c>
      <c r="E6482" s="133" t="s">
        <v>5902</v>
      </c>
      <c r="F6482" s="133" t="s">
        <v>5903</v>
      </c>
      <c r="G6482" s="133">
        <v>0</v>
      </c>
      <c r="H6482" s="133">
        <v>0</v>
      </c>
      <c r="I6482" s="20"/>
      <c r="J6482" s="20"/>
      <c r="K6482" s="20"/>
      <c r="L6482" s="20"/>
      <c r="M6482" s="20"/>
      <c r="N6482" s="20"/>
    </row>
    <row r="6483" spans="1:14" x14ac:dyDescent="0.35">
      <c r="A6483" s="214" t="s">
        <v>5230</v>
      </c>
      <c r="B6483" s="214">
        <v>108307</v>
      </c>
      <c r="C6483" s="133" t="s">
        <v>5236</v>
      </c>
      <c r="D6483" s="133" t="s">
        <v>5904</v>
      </c>
      <c r="E6483" s="133" t="s">
        <v>5902</v>
      </c>
      <c r="F6483" s="133" t="s">
        <v>5903</v>
      </c>
      <c r="G6483" s="133">
        <v>0</v>
      </c>
      <c r="H6483" s="133">
        <v>0</v>
      </c>
      <c r="I6483" s="20"/>
      <c r="J6483" s="20"/>
      <c r="K6483" s="20"/>
      <c r="L6483" s="20"/>
      <c r="M6483" s="20"/>
      <c r="N6483" s="20"/>
    </row>
    <row r="6484" spans="1:14" x14ac:dyDescent="0.35">
      <c r="A6484" s="214" t="s">
        <v>5230</v>
      </c>
      <c r="B6484" s="214">
        <v>108309</v>
      </c>
      <c r="C6484" s="133" t="s">
        <v>5237</v>
      </c>
      <c r="D6484" s="133" t="s">
        <v>5905</v>
      </c>
      <c r="E6484" s="133" t="s">
        <v>5902</v>
      </c>
      <c r="F6484" s="133" t="s">
        <v>5903</v>
      </c>
      <c r="G6484" s="133">
        <v>0</v>
      </c>
      <c r="H6484" s="133">
        <v>0</v>
      </c>
      <c r="I6484" s="20"/>
      <c r="J6484" s="20"/>
      <c r="K6484" s="20"/>
      <c r="L6484" s="20"/>
      <c r="M6484" s="20"/>
      <c r="N6484" s="20"/>
    </row>
    <row r="6485" spans="1:14" x14ac:dyDescent="0.35">
      <c r="A6485" s="214" t="s">
        <v>5230</v>
      </c>
      <c r="B6485" s="214">
        <v>108311</v>
      </c>
      <c r="C6485" s="133" t="s">
        <v>5238</v>
      </c>
      <c r="D6485" s="133" t="s">
        <v>5904</v>
      </c>
      <c r="E6485" s="133" t="s">
        <v>5912</v>
      </c>
      <c r="F6485" s="133" t="s">
        <v>5913</v>
      </c>
      <c r="G6485" s="133">
        <v>9</v>
      </c>
      <c r="H6485" s="133">
        <v>14</v>
      </c>
      <c r="I6485" s="20"/>
      <c r="J6485" s="20"/>
      <c r="K6485" s="20"/>
      <c r="L6485" s="20"/>
      <c r="M6485" s="20"/>
      <c r="N6485" s="20"/>
    </row>
    <row r="6486" spans="1:14" x14ac:dyDescent="0.35">
      <c r="A6486" s="214" t="s">
        <v>5230</v>
      </c>
      <c r="B6486" s="214">
        <v>130981</v>
      </c>
      <c r="C6486" s="133" t="s">
        <v>5239</v>
      </c>
      <c r="D6486" s="133" t="s">
        <v>5904</v>
      </c>
      <c r="E6486" s="133" t="s">
        <v>5906</v>
      </c>
      <c r="F6486" s="133" t="s">
        <v>5906</v>
      </c>
      <c r="G6486" s="133">
        <v>0</v>
      </c>
      <c r="H6486" s="133">
        <v>4</v>
      </c>
      <c r="I6486" s="20"/>
      <c r="J6486" s="20"/>
      <c r="K6486" s="20"/>
      <c r="L6486" s="20"/>
      <c r="M6486" s="20"/>
      <c r="N6486" s="20"/>
    </row>
    <row r="6487" spans="1:14" x14ac:dyDescent="0.35">
      <c r="A6487" s="214" t="s">
        <v>5230</v>
      </c>
      <c r="B6487" s="214">
        <v>131136</v>
      </c>
      <c r="C6487" s="133" t="s">
        <v>6805</v>
      </c>
      <c r="D6487" s="133" t="s">
        <v>5904</v>
      </c>
      <c r="E6487" s="133" t="s">
        <v>5902</v>
      </c>
      <c r="F6487" s="133" t="s">
        <v>5914</v>
      </c>
      <c r="G6487" s="133">
        <v>0</v>
      </c>
      <c r="H6487" s="133">
        <v>0</v>
      </c>
      <c r="I6487" s="20"/>
      <c r="J6487" s="20"/>
      <c r="K6487" s="20"/>
      <c r="L6487" s="20"/>
      <c r="M6487" s="20"/>
      <c r="N6487" s="20"/>
    </row>
    <row r="6488" spans="1:14" x14ac:dyDescent="0.35">
      <c r="A6488" s="214" t="s">
        <v>5230</v>
      </c>
      <c r="B6488" s="214">
        <v>131526</v>
      </c>
      <c r="C6488" s="133" t="s">
        <v>5240</v>
      </c>
      <c r="D6488" s="133" t="s">
        <v>5904</v>
      </c>
      <c r="E6488" s="133" t="s">
        <v>5912</v>
      </c>
      <c r="F6488" s="133" t="s">
        <v>5915</v>
      </c>
      <c r="G6488" s="133">
        <v>0</v>
      </c>
      <c r="H6488" s="133">
        <v>3</v>
      </c>
      <c r="I6488" s="20"/>
      <c r="J6488" s="20"/>
      <c r="K6488" s="20"/>
      <c r="L6488" s="20"/>
      <c r="M6488" s="20"/>
      <c r="N6488" s="20"/>
    </row>
    <row r="6489" spans="1:14" x14ac:dyDescent="0.35">
      <c r="A6489" s="214" t="s">
        <v>5230</v>
      </c>
      <c r="B6489" s="214">
        <v>133633</v>
      </c>
      <c r="C6489" s="133" t="s">
        <v>5241</v>
      </c>
      <c r="D6489" s="133" t="s">
        <v>5904</v>
      </c>
      <c r="E6489" s="133" t="s">
        <v>5902</v>
      </c>
      <c r="F6489" s="133" t="s">
        <v>5903</v>
      </c>
      <c r="G6489" s="133">
        <v>0</v>
      </c>
      <c r="H6489" s="133">
        <v>0</v>
      </c>
      <c r="I6489" s="20"/>
      <c r="J6489" s="20"/>
      <c r="K6489" s="20"/>
      <c r="L6489" s="20"/>
      <c r="M6489" s="20"/>
      <c r="N6489" s="20"/>
    </row>
    <row r="6490" spans="1:14" x14ac:dyDescent="0.35">
      <c r="A6490" s="214" t="s">
        <v>5230</v>
      </c>
      <c r="B6490" s="214">
        <v>133718</v>
      </c>
      <c r="C6490" s="133" t="s">
        <v>5242</v>
      </c>
      <c r="D6490" s="133" t="s">
        <v>5904</v>
      </c>
      <c r="E6490" s="133" t="s">
        <v>5912</v>
      </c>
      <c r="F6490" s="133" t="s">
        <v>5915</v>
      </c>
      <c r="G6490" s="133">
        <v>0</v>
      </c>
      <c r="H6490" s="133">
        <v>0</v>
      </c>
      <c r="I6490" s="20"/>
      <c r="J6490" s="20"/>
      <c r="K6490" s="20"/>
      <c r="L6490" s="20"/>
      <c r="M6490" s="20"/>
      <c r="N6490" s="20"/>
    </row>
    <row r="6491" spans="1:14" x14ac:dyDescent="0.35">
      <c r="A6491" s="214" t="s">
        <v>5230</v>
      </c>
      <c r="B6491" s="214">
        <v>133719</v>
      </c>
      <c r="C6491" s="133" t="s">
        <v>7363</v>
      </c>
      <c r="D6491" s="133" t="s">
        <v>5904</v>
      </c>
      <c r="E6491" s="133" t="s">
        <v>5912</v>
      </c>
      <c r="F6491" s="133" t="s">
        <v>5915</v>
      </c>
      <c r="G6491" s="133">
        <v>8</v>
      </c>
      <c r="H6491" s="133">
        <v>16</v>
      </c>
      <c r="I6491" s="20"/>
      <c r="J6491" s="20"/>
      <c r="K6491" s="20"/>
      <c r="L6491" s="20"/>
      <c r="M6491" s="20"/>
      <c r="N6491" s="20"/>
    </row>
    <row r="6492" spans="1:14" x14ac:dyDescent="0.35">
      <c r="A6492" s="214" t="s">
        <v>5230</v>
      </c>
      <c r="B6492" s="214">
        <v>135216</v>
      </c>
      <c r="C6492" s="133" t="s">
        <v>5243</v>
      </c>
      <c r="D6492" s="133" t="s">
        <v>5904</v>
      </c>
      <c r="E6492" s="133" t="s">
        <v>5902</v>
      </c>
      <c r="F6492" s="133" t="s">
        <v>5914</v>
      </c>
      <c r="G6492" s="133">
        <v>0</v>
      </c>
      <c r="H6492" s="133">
        <v>0</v>
      </c>
      <c r="I6492" s="20"/>
      <c r="J6492" s="20"/>
      <c r="K6492" s="20"/>
      <c r="L6492" s="20"/>
      <c r="M6492" s="20"/>
      <c r="N6492" s="20"/>
    </row>
    <row r="6493" spans="1:14" x14ac:dyDescent="0.35">
      <c r="A6493" s="214" t="s">
        <v>5230</v>
      </c>
      <c r="B6493" s="214">
        <v>135961</v>
      </c>
      <c r="C6493" s="133" t="s">
        <v>5244</v>
      </c>
      <c r="D6493" s="133" t="s">
        <v>5904</v>
      </c>
      <c r="E6493" s="133" t="s">
        <v>5907</v>
      </c>
      <c r="F6493" s="133" t="s">
        <v>5908</v>
      </c>
      <c r="G6493" s="133">
        <v>164</v>
      </c>
      <c r="H6493" s="133">
        <v>194</v>
      </c>
      <c r="I6493" s="20"/>
      <c r="J6493" s="20"/>
      <c r="K6493" s="20"/>
      <c r="L6493" s="20"/>
      <c r="M6493" s="20"/>
      <c r="N6493" s="20"/>
    </row>
    <row r="6494" spans="1:14" x14ac:dyDescent="0.35">
      <c r="A6494" s="214" t="s">
        <v>5230</v>
      </c>
      <c r="B6494" s="214">
        <v>136040</v>
      </c>
      <c r="C6494" s="133" t="s">
        <v>610</v>
      </c>
      <c r="D6494" s="133" t="s">
        <v>5904</v>
      </c>
      <c r="E6494" s="133" t="s">
        <v>5902</v>
      </c>
      <c r="F6494" s="133" t="s">
        <v>5914</v>
      </c>
      <c r="G6494" s="133">
        <v>0</v>
      </c>
      <c r="H6494" s="133">
        <v>0</v>
      </c>
      <c r="I6494" s="20"/>
      <c r="J6494" s="20"/>
      <c r="K6494" s="20"/>
      <c r="L6494" s="20"/>
      <c r="M6494" s="20"/>
      <c r="N6494" s="20"/>
    </row>
    <row r="6495" spans="1:14" x14ac:dyDescent="0.35">
      <c r="A6495" s="214" t="s">
        <v>5230</v>
      </c>
      <c r="B6495" s="214">
        <v>136394</v>
      </c>
      <c r="C6495" s="133" t="s">
        <v>6333</v>
      </c>
      <c r="D6495" s="133" t="s">
        <v>5904</v>
      </c>
      <c r="E6495" s="133" t="s">
        <v>5907</v>
      </c>
      <c r="F6495" s="133" t="s">
        <v>5917</v>
      </c>
      <c r="G6495" s="133">
        <v>72</v>
      </c>
      <c r="H6495" s="133">
        <v>78</v>
      </c>
      <c r="I6495" s="20"/>
      <c r="J6495" s="20"/>
      <c r="K6495" s="20"/>
      <c r="L6495" s="20"/>
      <c r="M6495" s="20"/>
      <c r="N6495" s="20"/>
    </row>
    <row r="6496" spans="1:14" x14ac:dyDescent="0.35">
      <c r="A6496" s="214" t="s">
        <v>5230</v>
      </c>
      <c r="B6496" s="214">
        <v>136462</v>
      </c>
      <c r="C6496" s="133" t="s">
        <v>5245</v>
      </c>
      <c r="D6496" s="133" t="s">
        <v>5904</v>
      </c>
      <c r="E6496" s="133" t="s">
        <v>5907</v>
      </c>
      <c r="F6496" s="133" t="s">
        <v>5917</v>
      </c>
      <c r="G6496" s="133">
        <v>136</v>
      </c>
      <c r="H6496" s="133">
        <v>163</v>
      </c>
      <c r="I6496" s="20"/>
      <c r="J6496" s="20"/>
      <c r="K6496" s="20"/>
      <c r="L6496" s="20"/>
      <c r="M6496" s="20"/>
      <c r="N6496" s="20"/>
    </row>
    <row r="6497" spans="1:14" x14ac:dyDescent="0.35">
      <c r="A6497" s="214" t="s">
        <v>5230</v>
      </c>
      <c r="B6497" s="214">
        <v>136613</v>
      </c>
      <c r="C6497" s="133" t="s">
        <v>5246</v>
      </c>
      <c r="D6497" s="133" t="s">
        <v>5904</v>
      </c>
      <c r="E6497" s="133" t="s">
        <v>5907</v>
      </c>
      <c r="F6497" s="133" t="s">
        <v>5917</v>
      </c>
      <c r="G6497" s="133">
        <v>90</v>
      </c>
      <c r="H6497" s="133">
        <v>103</v>
      </c>
      <c r="I6497" s="20"/>
      <c r="J6497" s="20"/>
      <c r="K6497" s="20"/>
      <c r="L6497" s="20"/>
      <c r="M6497" s="20"/>
      <c r="N6497" s="20"/>
    </row>
    <row r="6498" spans="1:14" x14ac:dyDescent="0.35">
      <c r="A6498" s="214" t="s">
        <v>5230</v>
      </c>
      <c r="B6498" s="214">
        <v>136633</v>
      </c>
      <c r="C6498" s="133" t="s">
        <v>5247</v>
      </c>
      <c r="D6498" s="133" t="s">
        <v>5904</v>
      </c>
      <c r="E6498" s="133" t="s">
        <v>5907</v>
      </c>
      <c r="F6498" s="133" t="s">
        <v>5917</v>
      </c>
      <c r="G6498" s="133">
        <v>162</v>
      </c>
      <c r="H6498" s="133">
        <v>142</v>
      </c>
      <c r="I6498" s="20"/>
      <c r="J6498" s="20"/>
      <c r="K6498" s="20"/>
      <c r="L6498" s="20"/>
      <c r="M6498" s="20"/>
      <c r="N6498" s="20"/>
    </row>
    <row r="6499" spans="1:14" x14ac:dyDescent="0.35">
      <c r="A6499" s="214" t="s">
        <v>5230</v>
      </c>
      <c r="B6499" s="214">
        <v>137001</v>
      </c>
      <c r="C6499" s="133" t="s">
        <v>5248</v>
      </c>
      <c r="D6499" s="133" t="s">
        <v>5904</v>
      </c>
      <c r="E6499" s="133" t="s">
        <v>5907</v>
      </c>
      <c r="F6499" s="133" t="s">
        <v>5917</v>
      </c>
      <c r="G6499" s="133">
        <v>94</v>
      </c>
      <c r="H6499" s="133">
        <v>115</v>
      </c>
      <c r="I6499" s="20"/>
      <c r="J6499" s="20"/>
      <c r="K6499" s="20"/>
      <c r="L6499" s="20"/>
      <c r="M6499" s="20"/>
      <c r="N6499" s="20"/>
    </row>
    <row r="6500" spans="1:14" x14ac:dyDescent="0.35">
      <c r="A6500" s="214" t="s">
        <v>5230</v>
      </c>
      <c r="B6500" s="214">
        <v>137011</v>
      </c>
      <c r="C6500" s="133" t="s">
        <v>5249</v>
      </c>
      <c r="D6500" s="133" t="s">
        <v>5904</v>
      </c>
      <c r="E6500" s="133" t="s">
        <v>5907</v>
      </c>
      <c r="F6500" s="133" t="s">
        <v>5917</v>
      </c>
      <c r="G6500" s="133">
        <v>154</v>
      </c>
      <c r="H6500" s="133">
        <v>138</v>
      </c>
      <c r="I6500" s="20"/>
      <c r="J6500" s="20"/>
      <c r="K6500" s="20"/>
      <c r="L6500" s="20"/>
      <c r="M6500" s="20"/>
      <c r="N6500" s="20"/>
    </row>
    <row r="6501" spans="1:14" x14ac:dyDescent="0.35">
      <c r="A6501" s="214" t="s">
        <v>5230</v>
      </c>
      <c r="B6501" s="214">
        <v>138006</v>
      </c>
      <c r="C6501" s="133" t="s">
        <v>5250</v>
      </c>
      <c r="D6501" s="133" t="s">
        <v>5904</v>
      </c>
      <c r="E6501" s="133" t="s">
        <v>5907</v>
      </c>
      <c r="F6501" s="133" t="s">
        <v>5917</v>
      </c>
      <c r="G6501" s="133">
        <v>77</v>
      </c>
      <c r="H6501" s="133">
        <v>75</v>
      </c>
      <c r="I6501" s="20"/>
      <c r="J6501" s="20"/>
      <c r="K6501" s="20"/>
      <c r="L6501" s="20"/>
      <c r="M6501" s="20"/>
      <c r="N6501" s="20"/>
    </row>
    <row r="6502" spans="1:14" x14ac:dyDescent="0.35">
      <c r="A6502" s="214" t="s">
        <v>5230</v>
      </c>
      <c r="B6502" s="214">
        <v>138593</v>
      </c>
      <c r="C6502" s="133" t="s">
        <v>5251</v>
      </c>
      <c r="D6502" s="133" t="s">
        <v>5904</v>
      </c>
      <c r="E6502" s="133" t="s">
        <v>5907</v>
      </c>
      <c r="F6502" s="133" t="s">
        <v>5908</v>
      </c>
      <c r="G6502" s="133">
        <v>33</v>
      </c>
      <c r="H6502" s="133">
        <v>59</v>
      </c>
      <c r="I6502" s="20"/>
      <c r="J6502" s="20"/>
      <c r="K6502" s="20"/>
      <c r="L6502" s="20"/>
      <c r="M6502" s="20"/>
      <c r="N6502" s="20"/>
    </row>
    <row r="6503" spans="1:14" x14ac:dyDescent="0.35">
      <c r="A6503" s="214" t="s">
        <v>5230</v>
      </c>
      <c r="B6503" s="214">
        <v>138707</v>
      </c>
      <c r="C6503" s="133" t="s">
        <v>5252</v>
      </c>
      <c r="D6503" s="133" t="s">
        <v>5904</v>
      </c>
      <c r="E6503" s="133" t="s">
        <v>5907</v>
      </c>
      <c r="F6503" s="133" t="s">
        <v>5917</v>
      </c>
      <c r="G6503" s="133">
        <v>87</v>
      </c>
      <c r="H6503" s="133">
        <v>113</v>
      </c>
      <c r="I6503" s="20"/>
      <c r="J6503" s="20"/>
      <c r="K6503" s="20"/>
      <c r="L6503" s="20"/>
      <c r="M6503" s="20"/>
      <c r="N6503" s="20"/>
    </row>
    <row r="6504" spans="1:14" x14ac:dyDescent="0.35">
      <c r="A6504" s="214" t="s">
        <v>5230</v>
      </c>
      <c r="B6504" s="214">
        <v>138950</v>
      </c>
      <c r="C6504" s="133" t="s">
        <v>6334</v>
      </c>
      <c r="D6504" s="133" t="s">
        <v>5904</v>
      </c>
      <c r="E6504" s="133" t="s">
        <v>5907</v>
      </c>
      <c r="F6504" s="133" t="s">
        <v>5917</v>
      </c>
      <c r="G6504" s="133">
        <v>77</v>
      </c>
      <c r="H6504" s="133">
        <v>69</v>
      </c>
      <c r="I6504" s="20"/>
      <c r="J6504" s="20"/>
      <c r="K6504" s="20"/>
      <c r="L6504" s="20"/>
      <c r="M6504" s="20"/>
      <c r="N6504" s="20"/>
    </row>
    <row r="6505" spans="1:14" x14ac:dyDescent="0.35">
      <c r="A6505" s="214" t="s">
        <v>5230</v>
      </c>
      <c r="B6505" s="214">
        <v>138951</v>
      </c>
      <c r="C6505" s="133" t="s">
        <v>5253</v>
      </c>
      <c r="D6505" s="133" t="s">
        <v>5904</v>
      </c>
      <c r="E6505" s="133" t="s">
        <v>5907</v>
      </c>
      <c r="F6505" s="133" t="s">
        <v>5917</v>
      </c>
      <c r="G6505" s="133">
        <v>131</v>
      </c>
      <c r="H6505" s="133">
        <v>149</v>
      </c>
      <c r="I6505" s="20"/>
      <c r="J6505" s="20"/>
      <c r="K6505" s="20"/>
      <c r="L6505" s="20"/>
      <c r="M6505" s="20"/>
      <c r="N6505" s="20"/>
    </row>
    <row r="6506" spans="1:14" x14ac:dyDescent="0.35">
      <c r="A6506" s="214" t="s">
        <v>5230</v>
      </c>
      <c r="B6506" s="214">
        <v>139500</v>
      </c>
      <c r="C6506" s="133" t="s">
        <v>907</v>
      </c>
      <c r="D6506" s="133" t="s">
        <v>5904</v>
      </c>
      <c r="E6506" s="133" t="s">
        <v>5907</v>
      </c>
      <c r="F6506" s="133" t="s">
        <v>5917</v>
      </c>
      <c r="G6506" s="133">
        <v>108</v>
      </c>
      <c r="H6506" s="133">
        <v>101</v>
      </c>
      <c r="I6506" s="20"/>
      <c r="J6506" s="20"/>
      <c r="K6506" s="20"/>
      <c r="L6506" s="20"/>
      <c r="M6506" s="20"/>
      <c r="N6506" s="20"/>
    </row>
    <row r="6507" spans="1:14" x14ac:dyDescent="0.35">
      <c r="A6507" s="214" t="s">
        <v>5230</v>
      </c>
      <c r="B6507" s="214">
        <v>139501</v>
      </c>
      <c r="C6507" s="133" t="s">
        <v>6335</v>
      </c>
      <c r="D6507" s="133" t="s">
        <v>5904</v>
      </c>
      <c r="E6507" s="133" t="s">
        <v>5907</v>
      </c>
      <c r="F6507" s="133" t="s">
        <v>5917</v>
      </c>
      <c r="G6507" s="133">
        <v>106</v>
      </c>
      <c r="H6507" s="133">
        <v>94</v>
      </c>
      <c r="I6507" s="20"/>
      <c r="J6507" s="20"/>
      <c r="K6507" s="20"/>
      <c r="L6507" s="20"/>
      <c r="M6507" s="20"/>
      <c r="N6507" s="20"/>
    </row>
    <row r="6508" spans="1:14" x14ac:dyDescent="0.35">
      <c r="A6508" s="214" t="s">
        <v>5230</v>
      </c>
      <c r="B6508" s="214">
        <v>139560</v>
      </c>
      <c r="C6508" s="133" t="s">
        <v>5254</v>
      </c>
      <c r="D6508" s="133" t="s">
        <v>5904</v>
      </c>
      <c r="E6508" s="133" t="s">
        <v>5906</v>
      </c>
      <c r="F6508" s="133" t="s">
        <v>5906</v>
      </c>
      <c r="G6508" s="133">
        <v>0</v>
      </c>
      <c r="H6508" s="133">
        <v>0</v>
      </c>
      <c r="I6508" s="20"/>
      <c r="J6508" s="20"/>
      <c r="K6508" s="20"/>
      <c r="L6508" s="20"/>
      <c r="M6508" s="20"/>
      <c r="N6508" s="20"/>
    </row>
    <row r="6509" spans="1:14" x14ac:dyDescent="0.35">
      <c r="A6509" s="214" t="s">
        <v>5230</v>
      </c>
      <c r="B6509" s="214">
        <v>141860</v>
      </c>
      <c r="C6509" s="133" t="s">
        <v>5255</v>
      </c>
      <c r="D6509" s="133" t="s">
        <v>5904</v>
      </c>
      <c r="E6509" s="133" t="s">
        <v>5902</v>
      </c>
      <c r="F6509" s="133" t="s">
        <v>5914</v>
      </c>
      <c r="G6509" s="133">
        <v>0</v>
      </c>
      <c r="H6509" s="133">
        <v>0</v>
      </c>
      <c r="I6509" s="20"/>
      <c r="J6509" s="20"/>
      <c r="K6509" s="20"/>
      <c r="L6509" s="20"/>
      <c r="M6509" s="20"/>
      <c r="N6509" s="20"/>
    </row>
    <row r="6510" spans="1:14" x14ac:dyDescent="0.35">
      <c r="A6510" s="214" t="s">
        <v>5230</v>
      </c>
      <c r="B6510" s="214">
        <v>142674</v>
      </c>
      <c r="C6510" s="133" t="s">
        <v>5256</v>
      </c>
      <c r="D6510" s="133" t="s">
        <v>5904</v>
      </c>
      <c r="E6510" s="133" t="s">
        <v>5902</v>
      </c>
      <c r="F6510" s="133" t="s">
        <v>5914</v>
      </c>
      <c r="G6510" s="133">
        <v>0</v>
      </c>
      <c r="H6510" s="133">
        <v>0</v>
      </c>
      <c r="I6510" s="20"/>
      <c r="J6510" s="20"/>
      <c r="K6510" s="20"/>
      <c r="L6510" s="20"/>
      <c r="M6510" s="20"/>
      <c r="N6510" s="20"/>
    </row>
    <row r="6511" spans="1:14" x14ac:dyDescent="0.35">
      <c r="A6511" s="214" t="s">
        <v>5230</v>
      </c>
      <c r="B6511" s="214">
        <v>143102</v>
      </c>
      <c r="C6511" s="133" t="s">
        <v>7364</v>
      </c>
      <c r="D6511" s="133" t="s">
        <v>5904</v>
      </c>
      <c r="E6511" s="133" t="s">
        <v>5902</v>
      </c>
      <c r="F6511" s="133" t="s">
        <v>5903</v>
      </c>
      <c r="G6511" s="133">
        <v>0</v>
      </c>
      <c r="H6511" s="133">
        <v>0</v>
      </c>
      <c r="I6511" s="20"/>
      <c r="J6511" s="20"/>
      <c r="K6511" s="20"/>
      <c r="L6511" s="20"/>
      <c r="M6511" s="20"/>
      <c r="N6511" s="20"/>
    </row>
    <row r="6512" spans="1:14" x14ac:dyDescent="0.35">
      <c r="A6512" s="214" t="s">
        <v>5230</v>
      </c>
      <c r="B6512" s="214">
        <v>144732</v>
      </c>
      <c r="C6512" s="133" t="s">
        <v>5257</v>
      </c>
      <c r="D6512" s="133" t="s">
        <v>5904</v>
      </c>
      <c r="E6512" s="133" t="s">
        <v>5907</v>
      </c>
      <c r="F6512" s="133" t="s">
        <v>5919</v>
      </c>
      <c r="G6512" s="133">
        <v>0</v>
      </c>
      <c r="H6512" s="133">
        <v>0</v>
      </c>
      <c r="I6512" s="20"/>
      <c r="J6512" s="20"/>
      <c r="K6512" s="20"/>
      <c r="L6512" s="20"/>
      <c r="M6512" s="20"/>
      <c r="N6512" s="20"/>
    </row>
    <row r="6513" spans="1:14" x14ac:dyDescent="0.35">
      <c r="A6513" s="214" t="s">
        <v>5230</v>
      </c>
      <c r="B6513" s="214">
        <v>145579</v>
      </c>
      <c r="C6513" s="133" t="s">
        <v>7365</v>
      </c>
      <c r="D6513" s="133" t="s">
        <v>5904</v>
      </c>
      <c r="E6513" s="133" t="s">
        <v>5907</v>
      </c>
      <c r="F6513" s="133" t="s">
        <v>5917</v>
      </c>
      <c r="G6513" s="133">
        <v>106</v>
      </c>
      <c r="H6513" s="133">
        <v>100</v>
      </c>
      <c r="I6513" s="20"/>
      <c r="J6513" s="20"/>
      <c r="K6513" s="20"/>
      <c r="L6513" s="20"/>
      <c r="M6513" s="20"/>
      <c r="N6513" s="20"/>
    </row>
    <row r="6514" spans="1:14" x14ac:dyDescent="0.35">
      <c r="A6514" s="214" t="s">
        <v>5230</v>
      </c>
      <c r="B6514" s="214">
        <v>145869</v>
      </c>
      <c r="C6514" s="133" t="s">
        <v>6336</v>
      </c>
      <c r="D6514" s="133" t="s">
        <v>5904</v>
      </c>
      <c r="E6514" s="133" t="s">
        <v>5907</v>
      </c>
      <c r="F6514" s="133" t="s">
        <v>5922</v>
      </c>
      <c r="G6514" s="133">
        <v>0</v>
      </c>
      <c r="H6514" s="133">
        <v>0</v>
      </c>
      <c r="I6514" s="20"/>
      <c r="J6514" s="20"/>
      <c r="K6514" s="20"/>
      <c r="L6514" s="20"/>
      <c r="M6514" s="20"/>
      <c r="N6514" s="20"/>
    </row>
    <row r="6515" spans="1:14" x14ac:dyDescent="0.35">
      <c r="A6515" s="214" t="s">
        <v>5230</v>
      </c>
      <c r="B6515" s="214">
        <v>145937</v>
      </c>
      <c r="C6515" s="133" t="s">
        <v>6337</v>
      </c>
      <c r="D6515" s="133" t="s">
        <v>5904</v>
      </c>
      <c r="E6515" s="133" t="s">
        <v>5907</v>
      </c>
      <c r="F6515" s="133" t="s">
        <v>5917</v>
      </c>
      <c r="G6515" s="133">
        <v>101</v>
      </c>
      <c r="H6515" s="133">
        <v>96</v>
      </c>
      <c r="I6515" s="20"/>
      <c r="J6515" s="20"/>
      <c r="K6515" s="20"/>
      <c r="L6515" s="20"/>
      <c r="M6515" s="20"/>
      <c r="N6515" s="20"/>
    </row>
    <row r="6516" spans="1:14" x14ac:dyDescent="0.35">
      <c r="A6516" s="214" t="s">
        <v>5230</v>
      </c>
      <c r="B6516" s="214">
        <v>145938</v>
      </c>
      <c r="C6516" s="133" t="s">
        <v>6338</v>
      </c>
      <c r="D6516" s="133" t="s">
        <v>5904</v>
      </c>
      <c r="E6516" s="133" t="s">
        <v>5907</v>
      </c>
      <c r="F6516" s="133" t="s">
        <v>5908</v>
      </c>
      <c r="G6516" s="133">
        <v>79</v>
      </c>
      <c r="H6516" s="133">
        <v>108</v>
      </c>
      <c r="I6516" s="20"/>
      <c r="J6516" s="20"/>
      <c r="K6516" s="20"/>
      <c r="L6516" s="20"/>
      <c r="M6516" s="20"/>
      <c r="N6516" s="20"/>
    </row>
    <row r="6517" spans="1:14" x14ac:dyDescent="0.35">
      <c r="A6517" s="214" t="s">
        <v>5230</v>
      </c>
      <c r="B6517" s="214">
        <v>147306</v>
      </c>
      <c r="C6517" s="133" t="s">
        <v>6804</v>
      </c>
      <c r="D6517" s="133" t="s">
        <v>5904</v>
      </c>
      <c r="E6517" s="133" t="s">
        <v>5902</v>
      </c>
      <c r="F6517" s="133" t="s">
        <v>5914</v>
      </c>
      <c r="G6517" s="133">
        <v>0</v>
      </c>
      <c r="H6517" s="133">
        <v>0</v>
      </c>
      <c r="I6517" s="20"/>
      <c r="J6517" s="20"/>
      <c r="K6517" s="20"/>
      <c r="L6517" s="20"/>
      <c r="M6517" s="20"/>
      <c r="N6517" s="20"/>
    </row>
    <row r="6518" spans="1:14" x14ac:dyDescent="0.35">
      <c r="A6518" s="214" t="s">
        <v>5230</v>
      </c>
      <c r="B6518" s="214">
        <v>148241</v>
      </c>
      <c r="C6518" s="133" t="s">
        <v>7366</v>
      </c>
      <c r="D6518" s="133" t="s">
        <v>5904</v>
      </c>
      <c r="E6518" s="133" t="s">
        <v>5902</v>
      </c>
      <c r="F6518" s="133" t="s">
        <v>5914</v>
      </c>
      <c r="G6518" s="133">
        <v>0</v>
      </c>
      <c r="H6518" s="133">
        <v>0</v>
      </c>
      <c r="I6518" s="20"/>
      <c r="J6518" s="20"/>
      <c r="K6518" s="20"/>
      <c r="L6518" s="20"/>
      <c r="M6518" s="20"/>
      <c r="N6518" s="20"/>
    </row>
    <row r="6519" spans="1:14" x14ac:dyDescent="0.35">
      <c r="A6519" s="214" t="s">
        <v>5258</v>
      </c>
      <c r="B6519" s="214">
        <v>104255</v>
      </c>
      <c r="C6519" s="133" t="s">
        <v>7367</v>
      </c>
      <c r="D6519" s="133" t="s">
        <v>5904</v>
      </c>
      <c r="E6519" s="133" t="s">
        <v>5907</v>
      </c>
      <c r="F6519" s="133" t="s">
        <v>5911</v>
      </c>
      <c r="G6519" s="133">
        <v>89</v>
      </c>
      <c r="H6519" s="133">
        <v>99</v>
      </c>
      <c r="I6519" s="20"/>
      <c r="J6519" s="20"/>
      <c r="K6519" s="20"/>
      <c r="L6519" s="20"/>
      <c r="M6519" s="20"/>
      <c r="N6519" s="20"/>
    </row>
    <row r="6520" spans="1:14" x14ac:dyDescent="0.35">
      <c r="A6520" s="214" t="s">
        <v>5258</v>
      </c>
      <c r="B6520" s="214">
        <v>104259</v>
      </c>
      <c r="C6520" s="133" t="s">
        <v>5259</v>
      </c>
      <c r="D6520" s="133" t="s">
        <v>5904</v>
      </c>
      <c r="E6520" s="133" t="s">
        <v>5907</v>
      </c>
      <c r="F6520" s="133" t="s">
        <v>5911</v>
      </c>
      <c r="G6520" s="133">
        <v>112</v>
      </c>
      <c r="H6520" s="133">
        <v>131</v>
      </c>
      <c r="I6520" s="20"/>
      <c r="J6520" s="20"/>
      <c r="K6520" s="20"/>
      <c r="L6520" s="20"/>
      <c r="M6520" s="20"/>
      <c r="N6520" s="20"/>
    </row>
    <row r="6521" spans="1:14" x14ac:dyDescent="0.35">
      <c r="A6521" s="214" t="s">
        <v>5258</v>
      </c>
      <c r="B6521" s="214">
        <v>104265</v>
      </c>
      <c r="C6521" s="133" t="s">
        <v>5260</v>
      </c>
      <c r="D6521" s="133" t="s">
        <v>5904</v>
      </c>
      <c r="E6521" s="133" t="s">
        <v>5902</v>
      </c>
      <c r="F6521" s="133" t="s">
        <v>5903</v>
      </c>
      <c r="G6521" s="133">
        <v>0</v>
      </c>
      <c r="H6521" s="133">
        <v>0</v>
      </c>
      <c r="I6521" s="20"/>
      <c r="J6521" s="20"/>
      <c r="K6521" s="20"/>
      <c r="L6521" s="20"/>
      <c r="M6521" s="20"/>
      <c r="N6521" s="20"/>
    </row>
    <row r="6522" spans="1:14" x14ac:dyDescent="0.35">
      <c r="A6522" s="214" t="s">
        <v>5258</v>
      </c>
      <c r="B6522" s="214">
        <v>104266</v>
      </c>
      <c r="C6522" s="133" t="s">
        <v>6806</v>
      </c>
      <c r="D6522" s="133" t="s">
        <v>5904</v>
      </c>
      <c r="E6522" s="133" t="s">
        <v>5902</v>
      </c>
      <c r="F6522" s="133" t="s">
        <v>5903</v>
      </c>
      <c r="G6522" s="133">
        <v>0</v>
      </c>
      <c r="H6522" s="133">
        <v>0</v>
      </c>
      <c r="I6522" s="20"/>
      <c r="J6522" s="20"/>
      <c r="K6522" s="20"/>
      <c r="L6522" s="20"/>
      <c r="M6522" s="20"/>
      <c r="N6522" s="20"/>
    </row>
    <row r="6523" spans="1:14" x14ac:dyDescent="0.35">
      <c r="A6523" s="214" t="s">
        <v>5258</v>
      </c>
      <c r="B6523" s="214">
        <v>104269</v>
      </c>
      <c r="C6523" s="133" t="s">
        <v>7368</v>
      </c>
      <c r="D6523" s="133" t="s">
        <v>5904</v>
      </c>
      <c r="E6523" s="133" t="s">
        <v>5912</v>
      </c>
      <c r="F6523" s="133" t="s">
        <v>5915</v>
      </c>
      <c r="G6523" s="133">
        <v>7</v>
      </c>
      <c r="H6523" s="133">
        <v>25</v>
      </c>
      <c r="I6523" s="20"/>
      <c r="J6523" s="20"/>
      <c r="K6523" s="20"/>
      <c r="L6523" s="20"/>
      <c r="M6523" s="20"/>
      <c r="N6523" s="20"/>
    </row>
    <row r="6524" spans="1:14" x14ac:dyDescent="0.35">
      <c r="A6524" s="214" t="s">
        <v>5258</v>
      </c>
      <c r="B6524" s="214">
        <v>104271</v>
      </c>
      <c r="C6524" s="133" t="s">
        <v>5261</v>
      </c>
      <c r="D6524" s="133" t="s">
        <v>5904</v>
      </c>
      <c r="E6524" s="133" t="s">
        <v>5912</v>
      </c>
      <c r="F6524" s="133" t="s">
        <v>5915</v>
      </c>
      <c r="G6524" s="133">
        <v>4</v>
      </c>
      <c r="H6524" s="133">
        <v>13</v>
      </c>
      <c r="I6524" s="20"/>
      <c r="J6524" s="20"/>
      <c r="K6524" s="20"/>
      <c r="L6524" s="20"/>
      <c r="M6524" s="20"/>
      <c r="N6524" s="20"/>
    </row>
    <row r="6525" spans="1:14" x14ac:dyDescent="0.35">
      <c r="A6525" s="214" t="s">
        <v>5258</v>
      </c>
      <c r="B6525" s="214">
        <v>104272</v>
      </c>
      <c r="C6525" s="133" t="s">
        <v>5262</v>
      </c>
      <c r="D6525" s="133" t="s">
        <v>5904</v>
      </c>
      <c r="E6525" s="133" t="s">
        <v>5912</v>
      </c>
      <c r="F6525" s="133" t="s">
        <v>5915</v>
      </c>
      <c r="G6525" s="133">
        <v>2</v>
      </c>
      <c r="H6525" s="133">
        <v>16</v>
      </c>
      <c r="I6525" s="20"/>
      <c r="J6525" s="20"/>
      <c r="K6525" s="20"/>
      <c r="L6525" s="20"/>
      <c r="M6525" s="20"/>
      <c r="N6525" s="20"/>
    </row>
    <row r="6526" spans="1:14" x14ac:dyDescent="0.35">
      <c r="A6526" s="214" t="s">
        <v>5258</v>
      </c>
      <c r="B6526" s="214">
        <v>104274</v>
      </c>
      <c r="C6526" s="133" t="s">
        <v>5263</v>
      </c>
      <c r="D6526" s="133" t="s">
        <v>5904</v>
      </c>
      <c r="E6526" s="133" t="s">
        <v>5912</v>
      </c>
      <c r="F6526" s="133" t="s">
        <v>5915</v>
      </c>
      <c r="G6526" s="133">
        <v>0</v>
      </c>
      <c r="H6526" s="133">
        <v>0</v>
      </c>
      <c r="I6526" s="20"/>
      <c r="J6526" s="20"/>
      <c r="K6526" s="20"/>
      <c r="L6526" s="20"/>
      <c r="M6526" s="20"/>
      <c r="N6526" s="20"/>
    </row>
    <row r="6527" spans="1:14" x14ac:dyDescent="0.35">
      <c r="A6527" s="214" t="s">
        <v>5258</v>
      </c>
      <c r="B6527" s="214">
        <v>104275</v>
      </c>
      <c r="C6527" s="133" t="s">
        <v>176</v>
      </c>
      <c r="D6527" s="133" t="s">
        <v>5904</v>
      </c>
      <c r="E6527" s="133" t="s">
        <v>5912</v>
      </c>
      <c r="F6527" s="133" t="s">
        <v>5915</v>
      </c>
      <c r="G6527" s="133">
        <v>0</v>
      </c>
      <c r="H6527" s="133">
        <v>0</v>
      </c>
      <c r="I6527" s="20"/>
      <c r="J6527" s="20"/>
      <c r="K6527" s="20"/>
      <c r="L6527" s="20"/>
      <c r="M6527" s="20"/>
      <c r="N6527" s="20"/>
    </row>
    <row r="6528" spans="1:14" x14ac:dyDescent="0.35">
      <c r="A6528" s="214" t="s">
        <v>5258</v>
      </c>
      <c r="B6528" s="214">
        <v>130323</v>
      </c>
      <c r="C6528" s="133" t="s">
        <v>1135</v>
      </c>
      <c r="D6528" s="133" t="s">
        <v>5904</v>
      </c>
      <c r="E6528" s="133" t="s">
        <v>5902</v>
      </c>
      <c r="F6528" s="133" t="s">
        <v>5903</v>
      </c>
      <c r="G6528" s="133">
        <v>0</v>
      </c>
      <c r="H6528" s="133">
        <v>0</v>
      </c>
      <c r="I6528" s="20"/>
      <c r="J6528" s="20"/>
      <c r="K6528" s="20"/>
      <c r="L6528" s="20"/>
      <c r="M6528" s="20"/>
      <c r="N6528" s="20"/>
    </row>
    <row r="6529" spans="1:14" x14ac:dyDescent="0.35">
      <c r="A6529" s="214" t="s">
        <v>5258</v>
      </c>
      <c r="B6529" s="214">
        <v>131619</v>
      </c>
      <c r="C6529" s="133" t="s">
        <v>5264</v>
      </c>
      <c r="D6529" s="133" t="s">
        <v>5904</v>
      </c>
      <c r="E6529" s="133" t="s">
        <v>5906</v>
      </c>
      <c r="F6529" s="133" t="s">
        <v>5906</v>
      </c>
      <c r="G6529" s="133">
        <v>1</v>
      </c>
      <c r="H6529" s="133">
        <v>1</v>
      </c>
      <c r="I6529" s="20"/>
      <c r="J6529" s="20"/>
      <c r="K6529" s="20"/>
      <c r="L6529" s="20"/>
      <c r="M6529" s="20"/>
      <c r="N6529" s="20"/>
    </row>
    <row r="6530" spans="1:14" x14ac:dyDescent="0.35">
      <c r="A6530" s="214" t="s">
        <v>5258</v>
      </c>
      <c r="B6530" s="214">
        <v>132750</v>
      </c>
      <c r="C6530" s="133" t="s">
        <v>5265</v>
      </c>
      <c r="D6530" s="133" t="s">
        <v>5901</v>
      </c>
      <c r="E6530" s="133" t="s">
        <v>5902</v>
      </c>
      <c r="F6530" s="133" t="s">
        <v>5903</v>
      </c>
      <c r="G6530" s="133">
        <v>0</v>
      </c>
      <c r="H6530" s="133">
        <v>0</v>
      </c>
      <c r="I6530" s="20"/>
      <c r="J6530" s="20"/>
      <c r="K6530" s="20"/>
      <c r="L6530" s="20"/>
      <c r="M6530" s="20"/>
      <c r="N6530" s="20"/>
    </row>
    <row r="6531" spans="1:14" x14ac:dyDescent="0.35">
      <c r="A6531" s="214" t="s">
        <v>5258</v>
      </c>
      <c r="B6531" s="214">
        <v>133697</v>
      </c>
      <c r="C6531" s="133" t="s">
        <v>5266</v>
      </c>
      <c r="D6531" s="133" t="s">
        <v>5904</v>
      </c>
      <c r="E6531" s="133" t="s">
        <v>5907</v>
      </c>
      <c r="F6531" s="133" t="s">
        <v>5908</v>
      </c>
      <c r="G6531" s="133">
        <v>102</v>
      </c>
      <c r="H6531" s="133">
        <v>106</v>
      </c>
      <c r="I6531" s="20"/>
      <c r="J6531" s="20"/>
      <c r="K6531" s="20"/>
      <c r="L6531" s="20"/>
      <c r="M6531" s="20"/>
      <c r="N6531" s="20"/>
    </row>
    <row r="6532" spans="1:14" x14ac:dyDescent="0.35">
      <c r="A6532" s="214" t="s">
        <v>5258</v>
      </c>
      <c r="B6532" s="214">
        <v>134523</v>
      </c>
      <c r="C6532" s="133" t="s">
        <v>5267</v>
      </c>
      <c r="D6532" s="133" t="s">
        <v>5904</v>
      </c>
      <c r="E6532" s="133" t="s">
        <v>5906</v>
      </c>
      <c r="F6532" s="133" t="s">
        <v>5906</v>
      </c>
      <c r="G6532" s="133">
        <v>0</v>
      </c>
      <c r="H6532" s="133">
        <v>2</v>
      </c>
      <c r="I6532" s="20"/>
      <c r="J6532" s="20"/>
      <c r="K6532" s="20"/>
      <c r="L6532" s="20"/>
      <c r="M6532" s="20"/>
      <c r="N6532" s="20"/>
    </row>
    <row r="6533" spans="1:14" x14ac:dyDescent="0.35">
      <c r="A6533" s="214" t="s">
        <v>5258</v>
      </c>
      <c r="B6533" s="214">
        <v>135461</v>
      </c>
      <c r="C6533" s="133" t="s">
        <v>4446</v>
      </c>
      <c r="D6533" s="133" t="s">
        <v>5904</v>
      </c>
      <c r="E6533" s="133" t="s">
        <v>5912</v>
      </c>
      <c r="F6533" s="133" t="s">
        <v>5915</v>
      </c>
      <c r="G6533" s="133">
        <v>0</v>
      </c>
      <c r="H6533" s="133">
        <v>13</v>
      </c>
      <c r="I6533" s="20"/>
      <c r="J6533" s="20"/>
      <c r="K6533" s="20"/>
      <c r="L6533" s="20"/>
      <c r="M6533" s="20"/>
      <c r="N6533" s="20"/>
    </row>
    <row r="6534" spans="1:14" x14ac:dyDescent="0.35">
      <c r="A6534" s="214" t="s">
        <v>5258</v>
      </c>
      <c r="B6534" s="214">
        <v>135483</v>
      </c>
      <c r="C6534" s="133" t="s">
        <v>5268</v>
      </c>
      <c r="D6534" s="133" t="s">
        <v>5905</v>
      </c>
      <c r="E6534" s="133" t="s">
        <v>5902</v>
      </c>
      <c r="F6534" s="133" t="s">
        <v>5903</v>
      </c>
      <c r="G6534" s="133">
        <v>0</v>
      </c>
      <c r="H6534" s="133">
        <v>0</v>
      </c>
      <c r="I6534" s="20"/>
      <c r="J6534" s="20"/>
      <c r="K6534" s="20"/>
      <c r="L6534" s="20"/>
      <c r="M6534" s="20"/>
      <c r="N6534" s="20"/>
    </row>
    <row r="6535" spans="1:14" x14ac:dyDescent="0.35">
      <c r="A6535" s="214" t="s">
        <v>5258</v>
      </c>
      <c r="B6535" s="214">
        <v>135769</v>
      </c>
      <c r="C6535" s="133" t="s">
        <v>5269</v>
      </c>
      <c r="D6535" s="133" t="s">
        <v>5904</v>
      </c>
      <c r="E6535" s="133" t="s">
        <v>5907</v>
      </c>
      <c r="F6535" s="133" t="s">
        <v>5908</v>
      </c>
      <c r="G6535" s="133">
        <v>113</v>
      </c>
      <c r="H6535" s="133">
        <v>142</v>
      </c>
      <c r="I6535" s="20"/>
      <c r="J6535" s="20"/>
      <c r="K6535" s="20"/>
      <c r="L6535" s="20"/>
      <c r="M6535" s="20"/>
      <c r="N6535" s="20"/>
    </row>
    <row r="6536" spans="1:14" x14ac:dyDescent="0.35">
      <c r="A6536" s="214" t="s">
        <v>5258</v>
      </c>
      <c r="B6536" s="214">
        <v>135956</v>
      </c>
      <c r="C6536" s="133" t="s">
        <v>5270</v>
      </c>
      <c r="D6536" s="133" t="s">
        <v>5904</v>
      </c>
      <c r="E6536" s="133" t="s">
        <v>5907</v>
      </c>
      <c r="F6536" s="133" t="s">
        <v>5908</v>
      </c>
      <c r="G6536" s="133">
        <v>94</v>
      </c>
      <c r="H6536" s="133">
        <v>85</v>
      </c>
      <c r="I6536" s="20"/>
      <c r="J6536" s="20"/>
      <c r="K6536" s="20"/>
      <c r="L6536" s="20"/>
      <c r="M6536" s="20"/>
      <c r="N6536" s="20"/>
    </row>
    <row r="6537" spans="1:14" x14ac:dyDescent="0.35">
      <c r="A6537" s="214" t="s">
        <v>5258</v>
      </c>
      <c r="B6537" s="214">
        <v>136620</v>
      </c>
      <c r="C6537" s="133" t="s">
        <v>5271</v>
      </c>
      <c r="D6537" s="133" t="s">
        <v>5904</v>
      </c>
      <c r="E6537" s="133" t="s">
        <v>5907</v>
      </c>
      <c r="F6537" s="133" t="s">
        <v>5917</v>
      </c>
      <c r="G6537" s="133">
        <v>128</v>
      </c>
      <c r="H6537" s="133">
        <v>136</v>
      </c>
      <c r="I6537" s="20"/>
      <c r="J6537" s="20"/>
      <c r="K6537" s="20"/>
      <c r="L6537" s="20"/>
      <c r="M6537" s="20"/>
      <c r="N6537" s="20"/>
    </row>
    <row r="6538" spans="1:14" x14ac:dyDescent="0.35">
      <c r="A6538" s="214" t="s">
        <v>5258</v>
      </c>
      <c r="B6538" s="214">
        <v>136773</v>
      </c>
      <c r="C6538" s="133" t="s">
        <v>5272</v>
      </c>
      <c r="D6538" s="133" t="s">
        <v>5905</v>
      </c>
      <c r="E6538" s="133" t="s">
        <v>5907</v>
      </c>
      <c r="F6538" s="133" t="s">
        <v>5917</v>
      </c>
      <c r="G6538" s="133">
        <v>0</v>
      </c>
      <c r="H6538" s="133">
        <v>179</v>
      </c>
      <c r="I6538" s="20"/>
      <c r="J6538" s="20"/>
      <c r="K6538" s="20"/>
      <c r="L6538" s="20"/>
      <c r="M6538" s="20"/>
      <c r="N6538" s="20"/>
    </row>
    <row r="6539" spans="1:14" x14ac:dyDescent="0.35">
      <c r="A6539" s="214" t="s">
        <v>5258</v>
      </c>
      <c r="B6539" s="214">
        <v>136777</v>
      </c>
      <c r="C6539" s="133" t="s">
        <v>5273</v>
      </c>
      <c r="D6539" s="133" t="s">
        <v>5901</v>
      </c>
      <c r="E6539" s="133" t="s">
        <v>5907</v>
      </c>
      <c r="F6539" s="133" t="s">
        <v>5917</v>
      </c>
      <c r="G6539" s="133">
        <v>150</v>
      </c>
      <c r="H6539" s="133">
        <v>0</v>
      </c>
      <c r="I6539" s="20"/>
      <c r="J6539" s="20"/>
      <c r="K6539" s="20"/>
      <c r="L6539" s="20"/>
      <c r="M6539" s="20"/>
      <c r="N6539" s="20"/>
    </row>
    <row r="6540" spans="1:14" x14ac:dyDescent="0.35">
      <c r="A6540" s="214" t="s">
        <v>5258</v>
      </c>
      <c r="B6540" s="214">
        <v>136885</v>
      </c>
      <c r="C6540" s="133" t="s">
        <v>5274</v>
      </c>
      <c r="D6540" s="133" t="s">
        <v>5904</v>
      </c>
      <c r="E6540" s="133" t="s">
        <v>5907</v>
      </c>
      <c r="F6540" s="133" t="s">
        <v>5917</v>
      </c>
      <c r="G6540" s="133">
        <v>133</v>
      </c>
      <c r="H6540" s="133">
        <v>143</v>
      </c>
      <c r="I6540" s="20"/>
      <c r="J6540" s="20"/>
      <c r="K6540" s="20"/>
      <c r="L6540" s="20"/>
      <c r="M6540" s="20"/>
      <c r="N6540" s="20"/>
    </row>
    <row r="6541" spans="1:14" x14ac:dyDescent="0.35">
      <c r="A6541" s="214" t="s">
        <v>5258</v>
      </c>
      <c r="B6541" s="214">
        <v>137274</v>
      </c>
      <c r="C6541" s="133" t="s">
        <v>5275</v>
      </c>
      <c r="D6541" s="133" t="s">
        <v>5904</v>
      </c>
      <c r="E6541" s="133" t="s">
        <v>5907</v>
      </c>
      <c r="F6541" s="133" t="s">
        <v>5908</v>
      </c>
      <c r="G6541" s="133">
        <v>127</v>
      </c>
      <c r="H6541" s="133">
        <v>94</v>
      </c>
      <c r="I6541" s="20"/>
      <c r="J6541" s="20"/>
      <c r="K6541" s="20"/>
      <c r="L6541" s="20"/>
      <c r="M6541" s="20"/>
      <c r="N6541" s="20"/>
    </row>
    <row r="6542" spans="1:14" x14ac:dyDescent="0.35">
      <c r="A6542" s="214" t="s">
        <v>5258</v>
      </c>
      <c r="B6542" s="214">
        <v>137706</v>
      </c>
      <c r="C6542" s="133" t="s">
        <v>5276</v>
      </c>
      <c r="D6542" s="133" t="s">
        <v>5904</v>
      </c>
      <c r="E6542" s="133" t="s">
        <v>5907</v>
      </c>
      <c r="F6542" s="133" t="s">
        <v>5908</v>
      </c>
      <c r="G6542" s="133">
        <v>74</v>
      </c>
      <c r="H6542" s="133">
        <v>94</v>
      </c>
      <c r="I6542" s="20"/>
      <c r="J6542" s="20"/>
      <c r="K6542" s="20"/>
      <c r="L6542" s="20"/>
      <c r="M6542" s="20"/>
      <c r="N6542" s="20"/>
    </row>
    <row r="6543" spans="1:14" x14ac:dyDescent="0.35">
      <c r="A6543" s="214" t="s">
        <v>5258</v>
      </c>
      <c r="B6543" s="214">
        <v>137707</v>
      </c>
      <c r="C6543" s="133" t="s">
        <v>5277</v>
      </c>
      <c r="D6543" s="133" t="s">
        <v>5904</v>
      </c>
      <c r="E6543" s="133" t="s">
        <v>5907</v>
      </c>
      <c r="F6543" s="133" t="s">
        <v>5917</v>
      </c>
      <c r="G6543" s="133">
        <v>135</v>
      </c>
      <c r="H6543" s="133">
        <v>124</v>
      </c>
      <c r="I6543" s="20"/>
      <c r="J6543" s="20"/>
      <c r="K6543" s="20"/>
      <c r="L6543" s="20"/>
      <c r="M6543" s="20"/>
      <c r="N6543" s="20"/>
    </row>
    <row r="6544" spans="1:14" x14ac:dyDescent="0.35">
      <c r="A6544" s="214" t="s">
        <v>5258</v>
      </c>
      <c r="B6544" s="214">
        <v>137830</v>
      </c>
      <c r="C6544" s="133" t="s">
        <v>5278</v>
      </c>
      <c r="D6544" s="133" t="s">
        <v>5904</v>
      </c>
      <c r="E6544" s="133" t="s">
        <v>5907</v>
      </c>
      <c r="F6544" s="133" t="s">
        <v>5917</v>
      </c>
      <c r="G6544" s="133">
        <v>116</v>
      </c>
      <c r="H6544" s="133">
        <v>133</v>
      </c>
      <c r="I6544" s="20"/>
      <c r="J6544" s="20"/>
      <c r="K6544" s="20"/>
      <c r="L6544" s="20"/>
      <c r="M6544" s="20"/>
      <c r="N6544" s="20"/>
    </row>
    <row r="6545" spans="1:14" x14ac:dyDescent="0.35">
      <c r="A6545" s="214" t="s">
        <v>5258</v>
      </c>
      <c r="B6545" s="214">
        <v>137974</v>
      </c>
      <c r="C6545" s="133" t="s">
        <v>5279</v>
      </c>
      <c r="D6545" s="133" t="s">
        <v>5904</v>
      </c>
      <c r="E6545" s="133" t="s">
        <v>5907</v>
      </c>
      <c r="F6545" s="133" t="s">
        <v>5917</v>
      </c>
      <c r="G6545" s="133">
        <v>137</v>
      </c>
      <c r="H6545" s="133">
        <v>131</v>
      </c>
      <c r="I6545" s="20"/>
      <c r="J6545" s="20"/>
      <c r="K6545" s="20"/>
      <c r="L6545" s="20"/>
      <c r="M6545" s="20"/>
      <c r="N6545" s="20"/>
    </row>
    <row r="6546" spans="1:14" x14ac:dyDescent="0.35">
      <c r="A6546" s="214" t="s">
        <v>5258</v>
      </c>
      <c r="B6546" s="214">
        <v>138374</v>
      </c>
      <c r="C6546" s="133" t="s">
        <v>5280</v>
      </c>
      <c r="D6546" s="133" t="s">
        <v>5904</v>
      </c>
      <c r="E6546" s="133" t="s">
        <v>5907</v>
      </c>
      <c r="F6546" s="133" t="s">
        <v>5908</v>
      </c>
      <c r="G6546" s="133">
        <v>115</v>
      </c>
      <c r="H6546" s="133">
        <v>103</v>
      </c>
      <c r="I6546" s="20"/>
      <c r="J6546" s="20"/>
      <c r="K6546" s="20"/>
      <c r="L6546" s="20"/>
      <c r="M6546" s="20"/>
      <c r="N6546" s="20"/>
    </row>
    <row r="6547" spans="1:14" x14ac:dyDescent="0.35">
      <c r="A6547" s="214" t="s">
        <v>5258</v>
      </c>
      <c r="B6547" s="214">
        <v>138606</v>
      </c>
      <c r="C6547" s="133" t="s">
        <v>5281</v>
      </c>
      <c r="D6547" s="133" t="s">
        <v>5904</v>
      </c>
      <c r="E6547" s="133" t="s">
        <v>5907</v>
      </c>
      <c r="F6547" s="133" t="s">
        <v>5908</v>
      </c>
      <c r="G6547" s="133">
        <v>86</v>
      </c>
      <c r="H6547" s="133">
        <v>70</v>
      </c>
      <c r="I6547" s="20"/>
      <c r="J6547" s="20"/>
      <c r="K6547" s="20"/>
      <c r="L6547" s="20"/>
      <c r="M6547" s="20"/>
      <c r="N6547" s="20"/>
    </row>
    <row r="6548" spans="1:14" x14ac:dyDescent="0.35">
      <c r="A6548" s="214" t="s">
        <v>5258</v>
      </c>
      <c r="B6548" s="214">
        <v>139789</v>
      </c>
      <c r="C6548" s="133" t="s">
        <v>5282</v>
      </c>
      <c r="D6548" s="133" t="s">
        <v>5904</v>
      </c>
      <c r="E6548" s="133" t="s">
        <v>5907</v>
      </c>
      <c r="F6548" s="133" t="s">
        <v>5930</v>
      </c>
      <c r="G6548" s="133">
        <v>0</v>
      </c>
      <c r="H6548" s="133">
        <v>0</v>
      </c>
      <c r="I6548" s="20"/>
      <c r="J6548" s="20"/>
      <c r="K6548" s="20"/>
      <c r="L6548" s="20"/>
      <c r="M6548" s="20"/>
      <c r="N6548" s="20"/>
    </row>
    <row r="6549" spans="1:14" x14ac:dyDescent="0.35">
      <c r="A6549" s="214" t="s">
        <v>5258</v>
      </c>
      <c r="B6549" s="214">
        <v>140273</v>
      </c>
      <c r="C6549" s="133" t="s">
        <v>5283</v>
      </c>
      <c r="D6549" s="133" t="s">
        <v>5904</v>
      </c>
      <c r="E6549" s="133" t="s">
        <v>5902</v>
      </c>
      <c r="F6549" s="133" t="s">
        <v>5914</v>
      </c>
      <c r="G6549" s="133">
        <v>0</v>
      </c>
      <c r="H6549" s="133">
        <v>0</v>
      </c>
      <c r="I6549" s="20"/>
      <c r="J6549" s="20"/>
      <c r="K6549" s="20"/>
      <c r="L6549" s="20"/>
      <c r="M6549" s="20"/>
      <c r="N6549" s="20"/>
    </row>
    <row r="6550" spans="1:14" x14ac:dyDescent="0.35">
      <c r="A6550" s="214" t="s">
        <v>5258</v>
      </c>
      <c r="B6550" s="214">
        <v>142594</v>
      </c>
      <c r="C6550" s="133" t="s">
        <v>5284</v>
      </c>
      <c r="D6550" s="133" t="s">
        <v>5904</v>
      </c>
      <c r="E6550" s="133" t="s">
        <v>5907</v>
      </c>
      <c r="F6550" s="133" t="s">
        <v>5917</v>
      </c>
      <c r="G6550" s="133">
        <v>99</v>
      </c>
      <c r="H6550" s="133">
        <v>100</v>
      </c>
      <c r="I6550" s="20"/>
      <c r="J6550" s="20"/>
      <c r="K6550" s="20"/>
      <c r="L6550" s="20"/>
      <c r="M6550" s="20"/>
      <c r="N6550" s="20"/>
    </row>
    <row r="6551" spans="1:14" x14ac:dyDescent="0.35">
      <c r="A6551" s="214" t="s">
        <v>5258</v>
      </c>
      <c r="B6551" s="214">
        <v>143382</v>
      </c>
      <c r="C6551" s="133" t="s">
        <v>1592</v>
      </c>
      <c r="D6551" s="133" t="s">
        <v>5904</v>
      </c>
      <c r="E6551" s="133" t="s">
        <v>5912</v>
      </c>
      <c r="F6551" s="133" t="s">
        <v>5920</v>
      </c>
      <c r="G6551" s="133">
        <v>0</v>
      </c>
      <c r="H6551" s="133">
        <v>0</v>
      </c>
      <c r="I6551" s="20"/>
      <c r="J6551" s="20"/>
      <c r="K6551" s="20"/>
      <c r="L6551" s="20"/>
      <c r="M6551" s="20"/>
      <c r="N6551" s="20"/>
    </row>
    <row r="6552" spans="1:14" x14ac:dyDescent="0.35">
      <c r="A6552" s="214" t="s">
        <v>5258</v>
      </c>
      <c r="B6552" s="214">
        <v>143750</v>
      </c>
      <c r="C6552" s="133" t="s">
        <v>6807</v>
      </c>
      <c r="D6552" s="133" t="s">
        <v>5904</v>
      </c>
      <c r="E6552" s="133" t="s">
        <v>5906</v>
      </c>
      <c r="F6552" s="133" t="s">
        <v>5909</v>
      </c>
      <c r="G6552" s="133">
        <v>0</v>
      </c>
      <c r="H6552" s="133">
        <v>0</v>
      </c>
      <c r="I6552" s="20"/>
      <c r="J6552" s="20"/>
      <c r="K6552" s="20"/>
      <c r="L6552" s="20"/>
      <c r="M6552" s="20"/>
      <c r="N6552" s="20"/>
    </row>
    <row r="6553" spans="1:14" x14ac:dyDescent="0.35">
      <c r="A6553" s="214" t="s">
        <v>5258</v>
      </c>
      <c r="B6553" s="214">
        <v>146563</v>
      </c>
      <c r="C6553" s="133" t="s">
        <v>6386</v>
      </c>
      <c r="D6553" s="133" t="s">
        <v>5904</v>
      </c>
      <c r="E6553" s="133" t="s">
        <v>5902</v>
      </c>
      <c r="F6553" s="133" t="s">
        <v>5914</v>
      </c>
      <c r="G6553" s="133">
        <v>0</v>
      </c>
      <c r="H6553" s="133">
        <v>0</v>
      </c>
      <c r="I6553" s="20"/>
      <c r="J6553" s="20"/>
      <c r="K6553" s="20"/>
      <c r="L6553" s="20"/>
      <c r="M6553" s="20"/>
      <c r="N6553" s="20"/>
    </row>
    <row r="6554" spans="1:14" x14ac:dyDescent="0.35">
      <c r="A6554" s="214" t="s">
        <v>5258</v>
      </c>
      <c r="B6554" s="214">
        <v>147796</v>
      </c>
      <c r="C6554" s="133" t="s">
        <v>7369</v>
      </c>
      <c r="D6554" s="133" t="s">
        <v>5904</v>
      </c>
      <c r="E6554" s="133" t="s">
        <v>5907</v>
      </c>
      <c r="F6554" s="133" t="s">
        <v>5917</v>
      </c>
      <c r="G6554" s="133">
        <v>64</v>
      </c>
      <c r="H6554" s="133">
        <v>88</v>
      </c>
      <c r="I6554" s="20"/>
      <c r="J6554" s="20"/>
      <c r="K6554" s="20"/>
      <c r="L6554" s="20"/>
      <c r="M6554" s="20"/>
      <c r="N6554" s="20"/>
    </row>
    <row r="6555" spans="1:14" x14ac:dyDescent="0.35">
      <c r="A6555" s="214" t="s">
        <v>5285</v>
      </c>
      <c r="B6555" s="214">
        <v>103080</v>
      </c>
      <c r="C6555" s="133" t="s">
        <v>5286</v>
      </c>
      <c r="D6555" s="133" t="s">
        <v>5904</v>
      </c>
      <c r="E6555" s="133" t="s">
        <v>5907</v>
      </c>
      <c r="F6555" s="133" t="s">
        <v>5924</v>
      </c>
      <c r="G6555" s="133">
        <v>77</v>
      </c>
      <c r="H6555" s="133">
        <v>92</v>
      </c>
      <c r="I6555" s="20"/>
      <c r="J6555" s="20"/>
      <c r="K6555" s="20"/>
      <c r="L6555" s="20"/>
      <c r="M6555" s="20"/>
      <c r="N6555" s="20"/>
    </row>
    <row r="6556" spans="1:14" x14ac:dyDescent="0.35">
      <c r="A6556" s="214" t="s">
        <v>5285</v>
      </c>
      <c r="B6556" s="214">
        <v>103094</v>
      </c>
      <c r="C6556" s="133" t="s">
        <v>5287</v>
      </c>
      <c r="D6556" s="133" t="s">
        <v>5904</v>
      </c>
      <c r="E6556" s="133" t="s">
        <v>5907</v>
      </c>
      <c r="F6556" s="133" t="s">
        <v>5910</v>
      </c>
      <c r="G6556" s="133">
        <v>54</v>
      </c>
      <c r="H6556" s="133">
        <v>126</v>
      </c>
      <c r="I6556" s="20"/>
      <c r="J6556" s="20"/>
      <c r="K6556" s="20"/>
      <c r="L6556" s="20"/>
      <c r="M6556" s="20"/>
      <c r="N6556" s="20"/>
    </row>
    <row r="6557" spans="1:14" x14ac:dyDescent="0.35">
      <c r="A6557" s="214" t="s">
        <v>5285</v>
      </c>
      <c r="B6557" s="214">
        <v>103097</v>
      </c>
      <c r="C6557" s="133" t="s">
        <v>5289</v>
      </c>
      <c r="D6557" s="133" t="s">
        <v>5904</v>
      </c>
      <c r="E6557" s="133" t="s">
        <v>5907</v>
      </c>
      <c r="F6557" s="133" t="s">
        <v>5910</v>
      </c>
      <c r="G6557" s="133">
        <v>85</v>
      </c>
      <c r="H6557" s="133">
        <v>82</v>
      </c>
      <c r="I6557" s="20"/>
      <c r="J6557" s="20"/>
      <c r="K6557" s="20"/>
      <c r="L6557" s="20"/>
      <c r="M6557" s="20"/>
      <c r="N6557" s="20"/>
    </row>
    <row r="6558" spans="1:14" x14ac:dyDescent="0.35">
      <c r="A6558" s="214" t="s">
        <v>5285</v>
      </c>
      <c r="B6558" s="214">
        <v>103100</v>
      </c>
      <c r="C6558" s="133" t="s">
        <v>5290</v>
      </c>
      <c r="D6558" s="133" t="s">
        <v>5904</v>
      </c>
      <c r="E6558" s="133" t="s">
        <v>5907</v>
      </c>
      <c r="F6558" s="133" t="s">
        <v>5910</v>
      </c>
      <c r="G6558" s="133">
        <v>71</v>
      </c>
      <c r="H6558" s="133">
        <v>104</v>
      </c>
      <c r="I6558" s="20"/>
      <c r="J6558" s="20"/>
      <c r="K6558" s="20"/>
      <c r="L6558" s="20"/>
      <c r="M6558" s="20"/>
      <c r="N6558" s="20"/>
    </row>
    <row r="6559" spans="1:14" x14ac:dyDescent="0.35">
      <c r="A6559" s="214" t="s">
        <v>5285</v>
      </c>
      <c r="B6559" s="214">
        <v>103101</v>
      </c>
      <c r="C6559" s="133" t="s">
        <v>5291</v>
      </c>
      <c r="D6559" s="133" t="s">
        <v>5904</v>
      </c>
      <c r="E6559" s="133" t="s">
        <v>5907</v>
      </c>
      <c r="F6559" s="133" t="s">
        <v>5910</v>
      </c>
      <c r="G6559" s="133">
        <v>84</v>
      </c>
      <c r="H6559" s="133">
        <v>116</v>
      </c>
      <c r="I6559" s="20"/>
      <c r="J6559" s="20"/>
      <c r="K6559" s="20"/>
      <c r="L6559" s="20"/>
      <c r="M6559" s="20"/>
      <c r="N6559" s="20"/>
    </row>
    <row r="6560" spans="1:14" x14ac:dyDescent="0.35">
      <c r="A6560" s="214" t="s">
        <v>5285</v>
      </c>
      <c r="B6560" s="214">
        <v>103103</v>
      </c>
      <c r="C6560" s="133" t="s">
        <v>5292</v>
      </c>
      <c r="D6560" s="133" t="s">
        <v>5901</v>
      </c>
      <c r="E6560" s="133" t="s">
        <v>5907</v>
      </c>
      <c r="F6560" s="133" t="s">
        <v>5910</v>
      </c>
      <c r="G6560" s="133">
        <v>177</v>
      </c>
      <c r="H6560" s="133">
        <v>0</v>
      </c>
      <c r="I6560" s="20"/>
      <c r="J6560" s="20"/>
      <c r="K6560" s="20"/>
      <c r="L6560" s="20"/>
      <c r="M6560" s="20"/>
      <c r="N6560" s="20"/>
    </row>
    <row r="6561" spans="1:14" x14ac:dyDescent="0.35">
      <c r="A6561" s="214" t="s">
        <v>5285</v>
      </c>
      <c r="B6561" s="214">
        <v>103105</v>
      </c>
      <c r="C6561" s="133" t="s">
        <v>5293</v>
      </c>
      <c r="D6561" s="133" t="s">
        <v>5904</v>
      </c>
      <c r="E6561" s="133" t="s">
        <v>5907</v>
      </c>
      <c r="F6561" s="133" t="s">
        <v>5910</v>
      </c>
      <c r="G6561" s="133">
        <v>90</v>
      </c>
      <c r="H6561" s="133">
        <v>102</v>
      </c>
      <c r="I6561" s="20"/>
      <c r="J6561" s="20"/>
      <c r="K6561" s="20"/>
      <c r="L6561" s="20"/>
      <c r="M6561" s="20"/>
      <c r="N6561" s="20"/>
    </row>
    <row r="6562" spans="1:14" x14ac:dyDescent="0.35">
      <c r="A6562" s="214" t="s">
        <v>5285</v>
      </c>
      <c r="B6562" s="214">
        <v>103106</v>
      </c>
      <c r="C6562" s="133" t="s">
        <v>5294</v>
      </c>
      <c r="D6562" s="133" t="s">
        <v>5904</v>
      </c>
      <c r="E6562" s="133" t="s">
        <v>5907</v>
      </c>
      <c r="F6562" s="133" t="s">
        <v>5911</v>
      </c>
      <c r="G6562" s="133">
        <v>88</v>
      </c>
      <c r="H6562" s="133">
        <v>105</v>
      </c>
      <c r="I6562" s="20"/>
      <c r="J6562" s="20"/>
      <c r="K6562" s="20"/>
      <c r="L6562" s="20"/>
      <c r="M6562" s="20"/>
      <c r="N6562" s="20"/>
    </row>
    <row r="6563" spans="1:14" x14ac:dyDescent="0.35">
      <c r="A6563" s="214" t="s">
        <v>5285</v>
      </c>
      <c r="B6563" s="214">
        <v>103110</v>
      </c>
      <c r="C6563" s="133" t="s">
        <v>5209</v>
      </c>
      <c r="D6563" s="133" t="s">
        <v>5904</v>
      </c>
      <c r="E6563" s="133" t="s">
        <v>5902</v>
      </c>
      <c r="F6563" s="133" t="s">
        <v>5903</v>
      </c>
      <c r="G6563" s="133">
        <v>0</v>
      </c>
      <c r="H6563" s="133">
        <v>0</v>
      </c>
      <c r="I6563" s="20"/>
      <c r="J6563" s="20"/>
      <c r="K6563" s="20"/>
      <c r="L6563" s="20"/>
      <c r="M6563" s="20"/>
      <c r="N6563" s="20"/>
    </row>
    <row r="6564" spans="1:14" x14ac:dyDescent="0.35">
      <c r="A6564" s="214" t="s">
        <v>5285</v>
      </c>
      <c r="B6564" s="214">
        <v>103112</v>
      </c>
      <c r="C6564" s="133" t="s">
        <v>5295</v>
      </c>
      <c r="D6564" s="133" t="s">
        <v>5904</v>
      </c>
      <c r="E6564" s="133" t="s">
        <v>5902</v>
      </c>
      <c r="F6564" s="133" t="s">
        <v>5903</v>
      </c>
      <c r="G6564" s="133">
        <v>0</v>
      </c>
      <c r="H6564" s="133">
        <v>0</v>
      </c>
      <c r="I6564" s="20"/>
      <c r="J6564" s="20"/>
      <c r="K6564" s="20"/>
      <c r="L6564" s="20"/>
      <c r="M6564" s="20"/>
      <c r="N6564" s="20"/>
    </row>
    <row r="6565" spans="1:14" x14ac:dyDescent="0.35">
      <c r="A6565" s="214" t="s">
        <v>5285</v>
      </c>
      <c r="B6565" s="214">
        <v>131697</v>
      </c>
      <c r="C6565" s="133" t="s">
        <v>5296</v>
      </c>
      <c r="D6565" s="133" t="s">
        <v>5904</v>
      </c>
      <c r="E6565" s="133" t="s">
        <v>5912</v>
      </c>
      <c r="F6565" s="133" t="s">
        <v>5915</v>
      </c>
      <c r="G6565" s="133">
        <v>0</v>
      </c>
      <c r="H6565" s="133">
        <v>0</v>
      </c>
      <c r="I6565" s="20"/>
      <c r="J6565" s="20"/>
      <c r="K6565" s="20"/>
      <c r="L6565" s="20"/>
      <c r="M6565" s="20"/>
      <c r="N6565" s="20"/>
    </row>
    <row r="6566" spans="1:14" x14ac:dyDescent="0.35">
      <c r="A6566" s="214" t="s">
        <v>5285</v>
      </c>
      <c r="B6566" s="214">
        <v>132727</v>
      </c>
      <c r="C6566" s="133" t="s">
        <v>5297</v>
      </c>
      <c r="D6566" s="133" t="s">
        <v>5904</v>
      </c>
      <c r="E6566" s="133" t="s">
        <v>5907</v>
      </c>
      <c r="F6566" s="133" t="s">
        <v>5908</v>
      </c>
      <c r="G6566" s="133">
        <v>77</v>
      </c>
      <c r="H6566" s="133">
        <v>101</v>
      </c>
      <c r="I6566" s="20"/>
      <c r="J6566" s="20"/>
      <c r="K6566" s="20"/>
      <c r="L6566" s="20"/>
      <c r="M6566" s="20"/>
      <c r="N6566" s="20"/>
    </row>
    <row r="6567" spans="1:14" x14ac:dyDescent="0.35">
      <c r="A6567" s="214" t="s">
        <v>5285</v>
      </c>
      <c r="B6567" s="214">
        <v>132848</v>
      </c>
      <c r="C6567" s="133" t="s">
        <v>5298</v>
      </c>
      <c r="D6567" s="133" t="s">
        <v>5905</v>
      </c>
      <c r="E6567" s="133" t="s">
        <v>5902</v>
      </c>
      <c r="F6567" s="133" t="s">
        <v>5903</v>
      </c>
      <c r="G6567" s="133">
        <v>0</v>
      </c>
      <c r="H6567" s="133">
        <v>0</v>
      </c>
      <c r="I6567" s="20"/>
      <c r="J6567" s="20"/>
      <c r="K6567" s="20"/>
      <c r="L6567" s="20"/>
      <c r="M6567" s="20"/>
      <c r="N6567" s="20"/>
    </row>
    <row r="6568" spans="1:14" x14ac:dyDescent="0.35">
      <c r="A6568" s="214" t="s">
        <v>5285</v>
      </c>
      <c r="B6568" s="214">
        <v>133517</v>
      </c>
      <c r="C6568" s="133" t="s">
        <v>5300</v>
      </c>
      <c r="D6568" s="133" t="s">
        <v>5904</v>
      </c>
      <c r="E6568" s="133" t="s">
        <v>5902</v>
      </c>
      <c r="F6568" s="133" t="s">
        <v>5903</v>
      </c>
      <c r="G6568" s="133">
        <v>0</v>
      </c>
      <c r="H6568" s="133">
        <v>0</v>
      </c>
      <c r="I6568" s="20"/>
      <c r="J6568" s="20"/>
      <c r="K6568" s="20"/>
      <c r="L6568" s="20"/>
      <c r="M6568" s="20"/>
      <c r="N6568" s="20"/>
    </row>
    <row r="6569" spans="1:14" x14ac:dyDescent="0.35">
      <c r="A6569" s="214" t="s">
        <v>5285</v>
      </c>
      <c r="B6569" s="214">
        <v>134579</v>
      </c>
      <c r="C6569" s="133" t="s">
        <v>5301</v>
      </c>
      <c r="D6569" s="133" t="s">
        <v>5904</v>
      </c>
      <c r="E6569" s="133" t="s">
        <v>5902</v>
      </c>
      <c r="F6569" s="133" t="s">
        <v>5903</v>
      </c>
      <c r="G6569" s="133">
        <v>0</v>
      </c>
      <c r="H6569" s="133">
        <v>0</v>
      </c>
      <c r="I6569" s="20"/>
      <c r="J6569" s="20"/>
      <c r="K6569" s="20"/>
      <c r="L6569" s="20"/>
      <c r="M6569" s="20"/>
      <c r="N6569" s="20"/>
    </row>
    <row r="6570" spans="1:14" x14ac:dyDescent="0.35">
      <c r="A6570" s="214" t="s">
        <v>5285</v>
      </c>
      <c r="B6570" s="214">
        <v>135558</v>
      </c>
      <c r="C6570" s="133" t="s">
        <v>5302</v>
      </c>
      <c r="D6570" s="133" t="s">
        <v>5904</v>
      </c>
      <c r="E6570" s="133" t="s">
        <v>5906</v>
      </c>
      <c r="F6570" s="133" t="s">
        <v>5906</v>
      </c>
      <c r="G6570" s="133">
        <v>0</v>
      </c>
      <c r="H6570" s="133">
        <v>0</v>
      </c>
      <c r="I6570" s="20"/>
      <c r="J6570" s="20"/>
      <c r="K6570" s="20"/>
      <c r="L6570" s="20"/>
      <c r="M6570" s="20"/>
      <c r="N6570" s="20"/>
    </row>
    <row r="6571" spans="1:14" x14ac:dyDescent="0.35">
      <c r="A6571" s="214" t="s">
        <v>5285</v>
      </c>
      <c r="B6571" s="214">
        <v>137328</v>
      </c>
      <c r="C6571" s="133" t="s">
        <v>5303</v>
      </c>
      <c r="D6571" s="133" t="s">
        <v>5904</v>
      </c>
      <c r="E6571" s="133" t="s">
        <v>5906</v>
      </c>
      <c r="F6571" s="133" t="s">
        <v>5906</v>
      </c>
      <c r="G6571" s="133">
        <v>0</v>
      </c>
      <c r="H6571" s="133">
        <v>1</v>
      </c>
      <c r="I6571" s="20"/>
      <c r="J6571" s="20"/>
      <c r="K6571" s="20"/>
      <c r="L6571" s="20"/>
      <c r="M6571" s="20"/>
      <c r="N6571" s="20"/>
    </row>
    <row r="6572" spans="1:14" x14ac:dyDescent="0.35">
      <c r="A6572" s="214" t="s">
        <v>5285</v>
      </c>
      <c r="B6572" s="214">
        <v>137558</v>
      </c>
      <c r="C6572" s="133" t="s">
        <v>5304</v>
      </c>
      <c r="D6572" s="133" t="s">
        <v>5904</v>
      </c>
      <c r="E6572" s="133" t="s">
        <v>5907</v>
      </c>
      <c r="F6572" s="133" t="s">
        <v>5917</v>
      </c>
      <c r="G6572" s="133">
        <v>108</v>
      </c>
      <c r="H6572" s="133">
        <v>132</v>
      </c>
      <c r="I6572" s="20"/>
      <c r="J6572" s="20"/>
      <c r="K6572" s="20"/>
      <c r="L6572" s="20"/>
      <c r="M6572" s="20"/>
      <c r="N6572" s="20"/>
    </row>
    <row r="6573" spans="1:14" x14ac:dyDescent="0.35">
      <c r="A6573" s="214" t="s">
        <v>5285</v>
      </c>
      <c r="B6573" s="214">
        <v>137677</v>
      </c>
      <c r="C6573" s="133" t="s">
        <v>7370</v>
      </c>
      <c r="D6573" s="133" t="s">
        <v>5904</v>
      </c>
      <c r="E6573" s="133" t="s">
        <v>5906</v>
      </c>
      <c r="F6573" s="133" t="s">
        <v>5906</v>
      </c>
      <c r="G6573" s="133">
        <v>0</v>
      </c>
      <c r="H6573" s="133">
        <v>0</v>
      </c>
      <c r="I6573" s="20"/>
      <c r="J6573" s="20"/>
      <c r="K6573" s="20"/>
      <c r="L6573" s="20"/>
      <c r="M6573" s="20"/>
      <c r="N6573" s="20"/>
    </row>
    <row r="6574" spans="1:14" x14ac:dyDescent="0.35">
      <c r="A6574" s="214" t="s">
        <v>5285</v>
      </c>
      <c r="B6574" s="214">
        <v>138454</v>
      </c>
      <c r="C6574" s="133" t="s">
        <v>7371</v>
      </c>
      <c r="D6574" s="133" t="s">
        <v>5904</v>
      </c>
      <c r="E6574" s="133" t="s">
        <v>5912</v>
      </c>
      <c r="F6574" s="133" t="s">
        <v>5920</v>
      </c>
      <c r="G6574" s="133">
        <v>5</v>
      </c>
      <c r="H6574" s="133">
        <v>13</v>
      </c>
      <c r="I6574" s="20"/>
      <c r="J6574" s="20"/>
      <c r="K6574" s="20"/>
      <c r="L6574" s="20"/>
      <c r="M6574" s="20"/>
      <c r="N6574" s="20"/>
    </row>
    <row r="6575" spans="1:14" x14ac:dyDescent="0.35">
      <c r="A6575" s="214" t="s">
        <v>5285</v>
      </c>
      <c r="B6575" s="214">
        <v>138691</v>
      </c>
      <c r="C6575" s="133" t="s">
        <v>5305</v>
      </c>
      <c r="D6575" s="133" t="s">
        <v>5904</v>
      </c>
      <c r="E6575" s="133" t="s">
        <v>5907</v>
      </c>
      <c r="F6575" s="133" t="s">
        <v>5917</v>
      </c>
      <c r="G6575" s="133">
        <v>144</v>
      </c>
      <c r="H6575" s="133">
        <v>123</v>
      </c>
      <c r="I6575" s="20"/>
      <c r="J6575" s="20"/>
      <c r="K6575" s="20"/>
      <c r="L6575" s="20"/>
      <c r="M6575" s="20"/>
      <c r="N6575" s="20"/>
    </row>
    <row r="6576" spans="1:14" x14ac:dyDescent="0.35">
      <c r="A6576" s="214" t="s">
        <v>5285</v>
      </c>
      <c r="B6576" s="214">
        <v>138859</v>
      </c>
      <c r="C6576" s="133" t="s">
        <v>6339</v>
      </c>
      <c r="D6576" s="133" t="s">
        <v>5904</v>
      </c>
      <c r="E6576" s="133" t="s">
        <v>5907</v>
      </c>
      <c r="F6576" s="133" t="s">
        <v>5908</v>
      </c>
      <c r="G6576" s="133">
        <v>55</v>
      </c>
      <c r="H6576" s="133">
        <v>65</v>
      </c>
      <c r="I6576" s="20"/>
      <c r="J6576" s="20"/>
      <c r="K6576" s="20"/>
      <c r="L6576" s="20"/>
      <c r="M6576" s="20"/>
      <c r="N6576" s="20"/>
    </row>
    <row r="6577" spans="1:14" x14ac:dyDescent="0.35">
      <c r="A6577" s="214" t="s">
        <v>5285</v>
      </c>
      <c r="B6577" s="214">
        <v>139293</v>
      </c>
      <c r="C6577" s="133" t="s">
        <v>5306</v>
      </c>
      <c r="D6577" s="133" t="s">
        <v>5901</v>
      </c>
      <c r="E6577" s="133" t="s">
        <v>5907</v>
      </c>
      <c r="F6577" s="133" t="s">
        <v>5917</v>
      </c>
      <c r="G6577" s="133">
        <v>120</v>
      </c>
      <c r="H6577" s="133">
        <v>0</v>
      </c>
      <c r="I6577" s="20"/>
      <c r="J6577" s="20"/>
      <c r="K6577" s="20"/>
      <c r="L6577" s="20"/>
      <c r="M6577" s="20"/>
      <c r="N6577" s="20"/>
    </row>
    <row r="6578" spans="1:14" x14ac:dyDescent="0.35">
      <c r="A6578" s="214" t="s">
        <v>5285</v>
      </c>
      <c r="B6578" s="214">
        <v>140197</v>
      </c>
      <c r="C6578" s="133" t="s">
        <v>5307</v>
      </c>
      <c r="D6578" s="133" t="s">
        <v>5904</v>
      </c>
      <c r="E6578" s="133" t="s">
        <v>5912</v>
      </c>
      <c r="F6578" s="133" t="s">
        <v>5927</v>
      </c>
      <c r="G6578" s="133">
        <v>3</v>
      </c>
      <c r="H6578" s="133">
        <v>5</v>
      </c>
      <c r="I6578" s="20"/>
      <c r="J6578" s="20"/>
      <c r="K6578" s="20"/>
      <c r="L6578" s="20"/>
      <c r="M6578" s="20"/>
      <c r="N6578" s="20"/>
    </row>
    <row r="6579" spans="1:14" x14ac:dyDescent="0.35">
      <c r="A6579" s="214" t="s">
        <v>5285</v>
      </c>
      <c r="B6579" s="214">
        <v>140795</v>
      </c>
      <c r="C6579" s="133" t="s">
        <v>5308</v>
      </c>
      <c r="D6579" s="133" t="s">
        <v>5904</v>
      </c>
      <c r="E6579" s="133" t="s">
        <v>5912</v>
      </c>
      <c r="F6579" s="133" t="s">
        <v>5920</v>
      </c>
      <c r="G6579" s="133">
        <v>8</v>
      </c>
      <c r="H6579" s="133">
        <v>22</v>
      </c>
      <c r="I6579" s="20"/>
      <c r="J6579" s="20"/>
      <c r="K6579" s="20"/>
      <c r="L6579" s="20"/>
      <c r="M6579" s="20"/>
      <c r="N6579" s="20"/>
    </row>
    <row r="6580" spans="1:14" x14ac:dyDescent="0.35">
      <c r="A6580" s="214" t="s">
        <v>5285</v>
      </c>
      <c r="B6580" s="214">
        <v>140957</v>
      </c>
      <c r="C6580" s="133" t="s">
        <v>5309</v>
      </c>
      <c r="D6580" s="133" t="s">
        <v>5901</v>
      </c>
      <c r="E6580" s="133" t="s">
        <v>5907</v>
      </c>
      <c r="F6580" s="133" t="s">
        <v>5916</v>
      </c>
      <c r="G6580" s="133">
        <v>124</v>
      </c>
      <c r="H6580" s="133">
        <v>0</v>
      </c>
      <c r="I6580" s="20"/>
      <c r="J6580" s="20"/>
      <c r="K6580" s="20"/>
      <c r="L6580" s="20"/>
      <c r="M6580" s="20"/>
      <c r="N6580" s="20"/>
    </row>
    <row r="6581" spans="1:14" x14ac:dyDescent="0.35">
      <c r="A6581" s="214" t="s">
        <v>5285</v>
      </c>
      <c r="B6581" s="214">
        <v>141030</v>
      </c>
      <c r="C6581" s="133" t="s">
        <v>5310</v>
      </c>
      <c r="D6581" s="133" t="s">
        <v>5904</v>
      </c>
      <c r="E6581" s="133" t="s">
        <v>5907</v>
      </c>
      <c r="F6581" s="133" t="s">
        <v>5922</v>
      </c>
      <c r="G6581" s="133">
        <v>0</v>
      </c>
      <c r="H6581" s="133">
        <v>0</v>
      </c>
      <c r="I6581" s="20"/>
      <c r="J6581" s="20"/>
      <c r="K6581" s="20"/>
      <c r="L6581" s="20"/>
      <c r="M6581" s="20"/>
      <c r="N6581" s="20"/>
    </row>
    <row r="6582" spans="1:14" x14ac:dyDescent="0.35">
      <c r="A6582" s="214" t="s">
        <v>5285</v>
      </c>
      <c r="B6582" s="214">
        <v>141411</v>
      </c>
      <c r="C6582" s="133" t="s">
        <v>6808</v>
      </c>
      <c r="D6582" s="133" t="s">
        <v>5904</v>
      </c>
      <c r="E6582" s="133" t="s">
        <v>5902</v>
      </c>
      <c r="F6582" s="133" t="s">
        <v>5903</v>
      </c>
      <c r="G6582" s="133">
        <v>0</v>
      </c>
      <c r="H6582" s="133">
        <v>0</v>
      </c>
      <c r="I6582" s="20"/>
      <c r="J6582" s="20"/>
      <c r="K6582" s="20"/>
      <c r="L6582" s="20"/>
      <c r="M6582" s="20"/>
      <c r="N6582" s="20"/>
    </row>
    <row r="6583" spans="1:14" x14ac:dyDescent="0.35">
      <c r="A6583" s="214" t="s">
        <v>5285</v>
      </c>
      <c r="B6583" s="214">
        <v>143385</v>
      </c>
      <c r="C6583" s="133" t="s">
        <v>5311</v>
      </c>
      <c r="D6583" s="133" t="s">
        <v>5905</v>
      </c>
      <c r="E6583" s="133" t="s">
        <v>5907</v>
      </c>
      <c r="F6583" s="133" t="s">
        <v>5917</v>
      </c>
      <c r="G6583" s="133">
        <v>0</v>
      </c>
      <c r="H6583" s="133">
        <v>155</v>
      </c>
      <c r="I6583" s="20"/>
      <c r="J6583" s="20"/>
      <c r="K6583" s="20"/>
      <c r="L6583" s="20"/>
      <c r="M6583" s="20"/>
      <c r="N6583" s="20"/>
    </row>
    <row r="6584" spans="1:14" x14ac:dyDescent="0.35">
      <c r="A6584" s="214" t="s">
        <v>5285</v>
      </c>
      <c r="B6584" s="214">
        <v>145106</v>
      </c>
      <c r="C6584" s="133" t="s">
        <v>5288</v>
      </c>
      <c r="D6584" s="133" t="s">
        <v>5904</v>
      </c>
      <c r="E6584" s="133" t="s">
        <v>5907</v>
      </c>
      <c r="F6584" s="133" t="s">
        <v>5917</v>
      </c>
      <c r="G6584" s="133">
        <v>64</v>
      </c>
      <c r="H6584" s="133">
        <v>52</v>
      </c>
      <c r="I6584" s="20"/>
      <c r="J6584" s="20"/>
      <c r="K6584" s="20"/>
      <c r="L6584" s="20"/>
      <c r="M6584" s="20"/>
      <c r="N6584" s="20"/>
    </row>
    <row r="6585" spans="1:14" x14ac:dyDescent="0.35">
      <c r="A6585" s="214" t="s">
        <v>5285</v>
      </c>
      <c r="B6585" s="214">
        <v>145708</v>
      </c>
      <c r="C6585" s="133" t="s">
        <v>5299</v>
      </c>
      <c r="D6585" s="133" t="s">
        <v>5904</v>
      </c>
      <c r="E6585" s="133" t="s">
        <v>5907</v>
      </c>
      <c r="F6585" s="133" t="s">
        <v>5917</v>
      </c>
      <c r="G6585" s="133">
        <v>46</v>
      </c>
      <c r="H6585" s="133">
        <v>86</v>
      </c>
      <c r="I6585" s="20"/>
      <c r="J6585" s="20"/>
      <c r="K6585" s="20"/>
      <c r="L6585" s="20"/>
      <c r="M6585" s="20"/>
      <c r="N6585" s="20"/>
    </row>
    <row r="6586" spans="1:14" x14ac:dyDescent="0.35">
      <c r="A6586" s="214" t="s">
        <v>5312</v>
      </c>
      <c r="B6586" s="214">
        <v>100530</v>
      </c>
      <c r="C6586" s="133" t="s">
        <v>5313</v>
      </c>
      <c r="D6586" s="133" t="s">
        <v>5904</v>
      </c>
      <c r="E6586" s="133" t="s">
        <v>5902</v>
      </c>
      <c r="F6586" s="133" t="s">
        <v>5903</v>
      </c>
      <c r="G6586" s="133">
        <v>0</v>
      </c>
      <c r="H6586" s="133">
        <v>0</v>
      </c>
      <c r="I6586" s="20"/>
      <c r="J6586" s="20"/>
      <c r="K6586" s="20"/>
      <c r="L6586" s="20"/>
      <c r="M6586" s="20"/>
      <c r="N6586" s="20"/>
    </row>
    <row r="6587" spans="1:14" x14ac:dyDescent="0.35">
      <c r="A6587" s="214" t="s">
        <v>5312</v>
      </c>
      <c r="B6587" s="214">
        <v>100994</v>
      </c>
      <c r="C6587" s="133" t="s">
        <v>5314</v>
      </c>
      <c r="D6587" s="133" t="s">
        <v>5904</v>
      </c>
      <c r="E6587" s="133" t="s">
        <v>5906</v>
      </c>
      <c r="F6587" s="133" t="s">
        <v>5906</v>
      </c>
      <c r="G6587" s="133">
        <v>0</v>
      </c>
      <c r="H6587" s="133">
        <v>0</v>
      </c>
      <c r="I6587" s="20"/>
      <c r="J6587" s="20"/>
      <c r="K6587" s="20"/>
      <c r="L6587" s="20"/>
      <c r="M6587" s="20"/>
      <c r="N6587" s="20"/>
    </row>
    <row r="6588" spans="1:14" x14ac:dyDescent="0.35">
      <c r="A6588" s="214" t="s">
        <v>5312</v>
      </c>
      <c r="B6588" s="214">
        <v>101053</v>
      </c>
      <c r="C6588" s="133" t="s">
        <v>5315</v>
      </c>
      <c r="D6588" s="133" t="s">
        <v>5905</v>
      </c>
      <c r="E6588" s="133" t="s">
        <v>5907</v>
      </c>
      <c r="F6588" s="133" t="s">
        <v>5910</v>
      </c>
      <c r="G6588" s="133">
        <v>0</v>
      </c>
      <c r="H6588" s="133">
        <v>111</v>
      </c>
      <c r="I6588" s="20"/>
      <c r="J6588" s="20"/>
      <c r="K6588" s="20"/>
      <c r="L6588" s="20"/>
      <c r="M6588" s="20"/>
      <c r="N6588" s="20"/>
    </row>
    <row r="6589" spans="1:14" x14ac:dyDescent="0.35">
      <c r="A6589" s="214" t="s">
        <v>5312</v>
      </c>
      <c r="B6589" s="214">
        <v>101064</v>
      </c>
      <c r="C6589" s="133" t="s">
        <v>5316</v>
      </c>
      <c r="D6589" s="133" t="s">
        <v>5904</v>
      </c>
      <c r="E6589" s="133" t="s">
        <v>5902</v>
      </c>
      <c r="F6589" s="133" t="s">
        <v>5903</v>
      </c>
      <c r="G6589" s="133">
        <v>0</v>
      </c>
      <c r="H6589" s="133">
        <v>0</v>
      </c>
      <c r="I6589" s="20"/>
      <c r="J6589" s="20"/>
      <c r="K6589" s="20"/>
      <c r="L6589" s="20"/>
      <c r="M6589" s="20"/>
      <c r="N6589" s="20"/>
    </row>
    <row r="6590" spans="1:14" x14ac:dyDescent="0.35">
      <c r="A6590" s="214" t="s">
        <v>5312</v>
      </c>
      <c r="B6590" s="214">
        <v>101065</v>
      </c>
      <c r="C6590" s="133" t="s">
        <v>5317</v>
      </c>
      <c r="D6590" s="133" t="s">
        <v>5904</v>
      </c>
      <c r="E6590" s="133" t="s">
        <v>5902</v>
      </c>
      <c r="F6590" s="133" t="s">
        <v>5903</v>
      </c>
      <c r="G6590" s="133">
        <v>0</v>
      </c>
      <c r="H6590" s="133">
        <v>0</v>
      </c>
      <c r="I6590" s="20"/>
      <c r="J6590" s="20"/>
      <c r="K6590" s="20"/>
      <c r="L6590" s="20"/>
      <c r="M6590" s="20"/>
      <c r="N6590" s="20"/>
    </row>
    <row r="6591" spans="1:14" x14ac:dyDescent="0.35">
      <c r="A6591" s="214" t="s">
        <v>5312</v>
      </c>
      <c r="B6591" s="214">
        <v>101067</v>
      </c>
      <c r="C6591" s="133" t="s">
        <v>5318</v>
      </c>
      <c r="D6591" s="133" t="s">
        <v>5904</v>
      </c>
      <c r="E6591" s="133" t="s">
        <v>5902</v>
      </c>
      <c r="F6591" s="133" t="s">
        <v>5903</v>
      </c>
      <c r="G6591" s="133">
        <v>0</v>
      </c>
      <c r="H6591" s="133">
        <v>0</v>
      </c>
      <c r="I6591" s="20"/>
      <c r="J6591" s="20"/>
      <c r="K6591" s="20"/>
      <c r="L6591" s="20"/>
      <c r="M6591" s="20"/>
      <c r="N6591" s="20"/>
    </row>
    <row r="6592" spans="1:14" x14ac:dyDescent="0.35">
      <c r="A6592" s="214" t="s">
        <v>5312</v>
      </c>
      <c r="B6592" s="214">
        <v>101071</v>
      </c>
      <c r="C6592" s="133" t="s">
        <v>5319</v>
      </c>
      <c r="D6592" s="133" t="s">
        <v>5904</v>
      </c>
      <c r="E6592" s="133" t="s">
        <v>5902</v>
      </c>
      <c r="F6592" s="133" t="s">
        <v>5903</v>
      </c>
      <c r="G6592" s="133">
        <v>0</v>
      </c>
      <c r="H6592" s="133">
        <v>0</v>
      </c>
      <c r="I6592" s="20"/>
      <c r="J6592" s="20"/>
      <c r="K6592" s="20"/>
      <c r="L6592" s="20"/>
      <c r="M6592" s="20"/>
      <c r="N6592" s="20"/>
    </row>
    <row r="6593" spans="1:14" x14ac:dyDescent="0.35">
      <c r="A6593" s="214" t="s">
        <v>5312</v>
      </c>
      <c r="B6593" s="214">
        <v>101072</v>
      </c>
      <c r="C6593" s="133" t="s">
        <v>5320</v>
      </c>
      <c r="D6593" s="133" t="s">
        <v>5901</v>
      </c>
      <c r="E6593" s="133" t="s">
        <v>5902</v>
      </c>
      <c r="F6593" s="133" t="s">
        <v>5903</v>
      </c>
      <c r="G6593" s="133">
        <v>0</v>
      </c>
      <c r="H6593" s="133">
        <v>0</v>
      </c>
      <c r="I6593" s="20"/>
      <c r="J6593" s="20"/>
      <c r="K6593" s="20"/>
      <c r="L6593" s="20"/>
      <c r="M6593" s="20"/>
      <c r="N6593" s="20"/>
    </row>
    <row r="6594" spans="1:14" x14ac:dyDescent="0.35">
      <c r="A6594" s="214" t="s">
        <v>5312</v>
      </c>
      <c r="B6594" s="214">
        <v>101074</v>
      </c>
      <c r="C6594" s="133" t="s">
        <v>5321</v>
      </c>
      <c r="D6594" s="133" t="s">
        <v>5904</v>
      </c>
      <c r="E6594" s="133" t="s">
        <v>5902</v>
      </c>
      <c r="F6594" s="133" t="s">
        <v>5903</v>
      </c>
      <c r="G6594" s="133">
        <v>0</v>
      </c>
      <c r="H6594" s="133">
        <v>0</v>
      </c>
      <c r="I6594" s="20"/>
      <c r="J6594" s="20"/>
      <c r="K6594" s="20"/>
      <c r="L6594" s="20"/>
      <c r="M6594" s="20"/>
      <c r="N6594" s="20"/>
    </row>
    <row r="6595" spans="1:14" x14ac:dyDescent="0.35">
      <c r="A6595" s="214" t="s">
        <v>5312</v>
      </c>
      <c r="B6595" s="214">
        <v>101075</v>
      </c>
      <c r="C6595" s="133" t="s">
        <v>5322</v>
      </c>
      <c r="D6595" s="133" t="s">
        <v>5904</v>
      </c>
      <c r="E6595" s="133" t="s">
        <v>5902</v>
      </c>
      <c r="F6595" s="133" t="s">
        <v>5903</v>
      </c>
      <c r="G6595" s="133">
        <v>0</v>
      </c>
      <c r="H6595" s="133">
        <v>0</v>
      </c>
      <c r="I6595" s="20"/>
      <c r="J6595" s="20"/>
      <c r="K6595" s="20"/>
      <c r="L6595" s="20"/>
      <c r="M6595" s="20"/>
      <c r="N6595" s="20"/>
    </row>
    <row r="6596" spans="1:14" x14ac:dyDescent="0.35">
      <c r="A6596" s="214" t="s">
        <v>5312</v>
      </c>
      <c r="B6596" s="214">
        <v>101076</v>
      </c>
      <c r="C6596" s="133" t="s">
        <v>5323</v>
      </c>
      <c r="D6596" s="133" t="s">
        <v>5904</v>
      </c>
      <c r="E6596" s="133" t="s">
        <v>5902</v>
      </c>
      <c r="F6596" s="133" t="s">
        <v>5903</v>
      </c>
      <c r="G6596" s="133">
        <v>0</v>
      </c>
      <c r="H6596" s="133">
        <v>0</v>
      </c>
      <c r="I6596" s="20"/>
      <c r="J6596" s="20"/>
      <c r="K6596" s="20"/>
      <c r="L6596" s="20"/>
      <c r="M6596" s="20"/>
      <c r="N6596" s="20"/>
    </row>
    <row r="6597" spans="1:14" x14ac:dyDescent="0.35">
      <c r="A6597" s="214" t="s">
        <v>5312</v>
      </c>
      <c r="B6597" s="214">
        <v>101077</v>
      </c>
      <c r="C6597" s="133" t="s">
        <v>5324</v>
      </c>
      <c r="D6597" s="133" t="s">
        <v>5904</v>
      </c>
      <c r="E6597" s="133" t="s">
        <v>5902</v>
      </c>
      <c r="F6597" s="133" t="s">
        <v>5914</v>
      </c>
      <c r="G6597" s="133">
        <v>0</v>
      </c>
      <c r="H6597" s="133">
        <v>0</v>
      </c>
      <c r="I6597" s="20"/>
      <c r="J6597" s="20"/>
      <c r="K6597" s="20"/>
      <c r="L6597" s="20"/>
      <c r="M6597" s="20"/>
      <c r="N6597" s="20"/>
    </row>
    <row r="6598" spans="1:14" x14ac:dyDescent="0.35">
      <c r="A6598" s="214" t="s">
        <v>5312</v>
      </c>
      <c r="B6598" s="214">
        <v>101078</v>
      </c>
      <c r="C6598" s="133" t="s">
        <v>5325</v>
      </c>
      <c r="D6598" s="133" t="s">
        <v>5904</v>
      </c>
      <c r="E6598" s="133" t="s">
        <v>5902</v>
      </c>
      <c r="F6598" s="133" t="s">
        <v>5903</v>
      </c>
      <c r="G6598" s="133">
        <v>0</v>
      </c>
      <c r="H6598" s="133">
        <v>0</v>
      </c>
      <c r="I6598" s="20"/>
      <c r="J6598" s="20"/>
      <c r="K6598" s="20"/>
      <c r="L6598" s="20"/>
      <c r="M6598" s="20"/>
      <c r="N6598" s="20"/>
    </row>
    <row r="6599" spans="1:14" x14ac:dyDescent="0.35">
      <c r="A6599" s="214" t="s">
        <v>5312</v>
      </c>
      <c r="B6599" s="214">
        <v>101080</v>
      </c>
      <c r="C6599" s="133" t="s">
        <v>6812</v>
      </c>
      <c r="D6599" s="133" t="s">
        <v>5904</v>
      </c>
      <c r="E6599" s="133" t="s">
        <v>5902</v>
      </c>
      <c r="F6599" s="133" t="s">
        <v>5903</v>
      </c>
      <c r="G6599" s="133">
        <v>0</v>
      </c>
      <c r="H6599" s="133">
        <v>0</v>
      </c>
      <c r="I6599" s="20"/>
      <c r="J6599" s="20"/>
      <c r="K6599" s="20"/>
      <c r="L6599" s="20"/>
      <c r="M6599" s="20"/>
      <c r="N6599" s="20"/>
    </row>
    <row r="6600" spans="1:14" x14ac:dyDescent="0.35">
      <c r="A6600" s="214" t="s">
        <v>5312</v>
      </c>
      <c r="B6600" s="214">
        <v>101081</v>
      </c>
      <c r="C6600" s="133" t="s">
        <v>5326</v>
      </c>
      <c r="D6600" s="133" t="s">
        <v>5904</v>
      </c>
      <c r="E6600" s="133" t="s">
        <v>5902</v>
      </c>
      <c r="F6600" s="133" t="s">
        <v>5903</v>
      </c>
      <c r="G6600" s="133">
        <v>0</v>
      </c>
      <c r="H6600" s="133">
        <v>0</v>
      </c>
      <c r="I6600" s="20"/>
      <c r="J6600" s="20"/>
      <c r="K6600" s="20"/>
      <c r="L6600" s="20"/>
      <c r="M6600" s="20"/>
      <c r="N6600" s="20"/>
    </row>
    <row r="6601" spans="1:14" x14ac:dyDescent="0.35">
      <c r="A6601" s="214" t="s">
        <v>5312</v>
      </c>
      <c r="B6601" s="214">
        <v>101082</v>
      </c>
      <c r="C6601" s="133" t="s">
        <v>6810</v>
      </c>
      <c r="D6601" s="133" t="s">
        <v>5904</v>
      </c>
      <c r="E6601" s="133" t="s">
        <v>5902</v>
      </c>
      <c r="F6601" s="133" t="s">
        <v>5903</v>
      </c>
      <c r="G6601" s="133">
        <v>0</v>
      </c>
      <c r="H6601" s="133">
        <v>0</v>
      </c>
      <c r="I6601" s="20"/>
      <c r="J6601" s="20"/>
      <c r="K6601" s="20"/>
      <c r="L6601" s="20"/>
      <c r="M6601" s="20"/>
      <c r="N6601" s="20"/>
    </row>
    <row r="6602" spans="1:14" x14ac:dyDescent="0.35">
      <c r="A6602" s="214" t="s">
        <v>5312</v>
      </c>
      <c r="B6602" s="214">
        <v>101084</v>
      </c>
      <c r="C6602" s="133" t="s">
        <v>5327</v>
      </c>
      <c r="D6602" s="133" t="s">
        <v>5904</v>
      </c>
      <c r="E6602" s="133" t="s">
        <v>5902</v>
      </c>
      <c r="F6602" s="133" t="s">
        <v>5903</v>
      </c>
      <c r="G6602" s="133">
        <v>0</v>
      </c>
      <c r="H6602" s="133">
        <v>0</v>
      </c>
      <c r="I6602" s="20"/>
      <c r="J6602" s="20"/>
      <c r="K6602" s="20"/>
      <c r="L6602" s="20"/>
      <c r="M6602" s="20"/>
      <c r="N6602" s="20"/>
    </row>
    <row r="6603" spans="1:14" x14ac:dyDescent="0.35">
      <c r="A6603" s="214" t="s">
        <v>5312</v>
      </c>
      <c r="B6603" s="214">
        <v>101088</v>
      </c>
      <c r="C6603" s="133" t="s">
        <v>5329</v>
      </c>
      <c r="D6603" s="133" t="s">
        <v>5904</v>
      </c>
      <c r="E6603" s="133" t="s">
        <v>5902</v>
      </c>
      <c r="F6603" s="133" t="s">
        <v>5903</v>
      </c>
      <c r="G6603" s="133">
        <v>0</v>
      </c>
      <c r="H6603" s="133">
        <v>0</v>
      </c>
      <c r="I6603" s="20"/>
      <c r="J6603" s="20"/>
      <c r="K6603" s="20"/>
      <c r="L6603" s="20"/>
      <c r="M6603" s="20"/>
      <c r="N6603" s="20"/>
    </row>
    <row r="6604" spans="1:14" x14ac:dyDescent="0.35">
      <c r="A6604" s="214" t="s">
        <v>5312</v>
      </c>
      <c r="B6604" s="214">
        <v>101089</v>
      </c>
      <c r="C6604" s="133" t="s">
        <v>5330</v>
      </c>
      <c r="D6604" s="133" t="s">
        <v>5905</v>
      </c>
      <c r="E6604" s="133" t="s">
        <v>5902</v>
      </c>
      <c r="F6604" s="133" t="s">
        <v>5903</v>
      </c>
      <c r="G6604" s="133">
        <v>0</v>
      </c>
      <c r="H6604" s="133">
        <v>0</v>
      </c>
      <c r="I6604" s="20"/>
      <c r="J6604" s="20"/>
      <c r="K6604" s="20"/>
      <c r="L6604" s="20"/>
      <c r="M6604" s="20"/>
      <c r="N6604" s="20"/>
    </row>
    <row r="6605" spans="1:14" x14ac:dyDescent="0.35">
      <c r="A6605" s="214" t="s">
        <v>5312</v>
      </c>
      <c r="B6605" s="214">
        <v>101090</v>
      </c>
      <c r="C6605" s="133" t="s">
        <v>6340</v>
      </c>
      <c r="D6605" s="133" t="s">
        <v>5901</v>
      </c>
      <c r="E6605" s="133" t="s">
        <v>5902</v>
      </c>
      <c r="F6605" s="133" t="s">
        <v>5903</v>
      </c>
      <c r="G6605" s="133">
        <v>0</v>
      </c>
      <c r="H6605" s="133">
        <v>0</v>
      </c>
      <c r="I6605" s="20"/>
      <c r="J6605" s="20"/>
      <c r="K6605" s="20"/>
      <c r="L6605" s="20"/>
      <c r="M6605" s="20"/>
      <c r="N6605" s="20"/>
    </row>
    <row r="6606" spans="1:14" x14ac:dyDescent="0.35">
      <c r="A6606" s="214" t="s">
        <v>5312</v>
      </c>
      <c r="B6606" s="214">
        <v>101091</v>
      </c>
      <c r="C6606" s="133" t="s">
        <v>5331</v>
      </c>
      <c r="D6606" s="133" t="s">
        <v>5904</v>
      </c>
      <c r="E6606" s="133" t="s">
        <v>5902</v>
      </c>
      <c r="F6606" s="133" t="s">
        <v>5903</v>
      </c>
      <c r="G6606" s="133">
        <v>0</v>
      </c>
      <c r="H6606" s="133">
        <v>0</v>
      </c>
      <c r="I6606" s="20"/>
      <c r="J6606" s="20"/>
      <c r="K6606" s="20"/>
      <c r="L6606" s="20"/>
      <c r="M6606" s="20"/>
      <c r="N6606" s="20"/>
    </row>
    <row r="6607" spans="1:14" x14ac:dyDescent="0.35">
      <c r="A6607" s="214" t="s">
        <v>5312</v>
      </c>
      <c r="B6607" s="214">
        <v>101094</v>
      </c>
      <c r="C6607" s="133" t="s">
        <v>86</v>
      </c>
      <c r="D6607" s="133" t="s">
        <v>5904</v>
      </c>
      <c r="E6607" s="133" t="s">
        <v>5912</v>
      </c>
      <c r="F6607" s="133" t="s">
        <v>5915</v>
      </c>
      <c r="G6607" s="133">
        <v>3</v>
      </c>
      <c r="H6607" s="133">
        <v>5</v>
      </c>
      <c r="I6607" s="20"/>
      <c r="J6607" s="20"/>
      <c r="K6607" s="20"/>
      <c r="L6607" s="20"/>
      <c r="M6607" s="20"/>
      <c r="N6607" s="20"/>
    </row>
    <row r="6608" spans="1:14" x14ac:dyDescent="0.35">
      <c r="A6608" s="214" t="s">
        <v>5312</v>
      </c>
      <c r="B6608" s="214">
        <v>101095</v>
      </c>
      <c r="C6608" s="133" t="s">
        <v>5333</v>
      </c>
      <c r="D6608" s="133" t="s">
        <v>5904</v>
      </c>
      <c r="E6608" s="133" t="s">
        <v>5912</v>
      </c>
      <c r="F6608" s="133" t="s">
        <v>5915</v>
      </c>
      <c r="G6608" s="133">
        <v>0</v>
      </c>
      <c r="H6608" s="133">
        <v>3</v>
      </c>
      <c r="I6608" s="20"/>
      <c r="J6608" s="20"/>
      <c r="K6608" s="20"/>
      <c r="L6608" s="20"/>
      <c r="M6608" s="20"/>
      <c r="N6608" s="20"/>
    </row>
    <row r="6609" spans="1:14" x14ac:dyDescent="0.35">
      <c r="A6609" s="214" t="s">
        <v>5312</v>
      </c>
      <c r="B6609" s="214">
        <v>101099</v>
      </c>
      <c r="C6609" s="133" t="s">
        <v>5334</v>
      </c>
      <c r="D6609" s="133" t="s">
        <v>5904</v>
      </c>
      <c r="E6609" s="133" t="s">
        <v>5912</v>
      </c>
      <c r="F6609" s="133" t="s">
        <v>5915</v>
      </c>
      <c r="G6609" s="133">
        <v>0</v>
      </c>
      <c r="H6609" s="133">
        <v>0</v>
      </c>
      <c r="I6609" s="20"/>
      <c r="J6609" s="20"/>
      <c r="K6609" s="20"/>
      <c r="L6609" s="20"/>
      <c r="M6609" s="20"/>
      <c r="N6609" s="20"/>
    </row>
    <row r="6610" spans="1:14" x14ac:dyDescent="0.35">
      <c r="A6610" s="214" t="s">
        <v>5312</v>
      </c>
      <c r="B6610" s="214">
        <v>101102</v>
      </c>
      <c r="C6610" s="133" t="s">
        <v>5335</v>
      </c>
      <c r="D6610" s="133" t="s">
        <v>5904</v>
      </c>
      <c r="E6610" s="133" t="s">
        <v>5912</v>
      </c>
      <c r="F6610" s="133" t="s">
        <v>5915</v>
      </c>
      <c r="G6610" s="133">
        <v>4</v>
      </c>
      <c r="H6610" s="133">
        <v>18</v>
      </c>
      <c r="I6610" s="20"/>
      <c r="J6610" s="20"/>
      <c r="K6610" s="20"/>
      <c r="L6610" s="20"/>
      <c r="M6610" s="20"/>
      <c r="N6610" s="20"/>
    </row>
    <row r="6611" spans="1:14" x14ac:dyDescent="0.35">
      <c r="A6611" s="214" t="s">
        <v>5312</v>
      </c>
      <c r="B6611" s="214">
        <v>101103</v>
      </c>
      <c r="C6611" s="133" t="s">
        <v>5336</v>
      </c>
      <c r="D6611" s="133" t="s">
        <v>5904</v>
      </c>
      <c r="E6611" s="133" t="s">
        <v>5912</v>
      </c>
      <c r="F6611" s="133" t="s">
        <v>5915</v>
      </c>
      <c r="G6611" s="133">
        <v>13</v>
      </c>
      <c r="H6611" s="133">
        <v>26</v>
      </c>
      <c r="I6611" s="20"/>
      <c r="J6611" s="20"/>
      <c r="K6611" s="20"/>
      <c r="L6611" s="20"/>
      <c r="M6611" s="20"/>
      <c r="N6611" s="20"/>
    </row>
    <row r="6612" spans="1:14" x14ac:dyDescent="0.35">
      <c r="A6612" s="214" t="s">
        <v>5312</v>
      </c>
      <c r="B6612" s="214">
        <v>101175</v>
      </c>
      <c r="C6612" s="133" t="s">
        <v>5337</v>
      </c>
      <c r="D6612" s="133" t="s">
        <v>5904</v>
      </c>
      <c r="E6612" s="133" t="s">
        <v>5902</v>
      </c>
      <c r="F6612" s="133" t="s">
        <v>5914</v>
      </c>
      <c r="G6612" s="133">
        <v>0</v>
      </c>
      <c r="H6612" s="133">
        <v>0</v>
      </c>
      <c r="I6612" s="20"/>
      <c r="J6612" s="20"/>
      <c r="K6612" s="20"/>
      <c r="L6612" s="20"/>
      <c r="M6612" s="20"/>
      <c r="N6612" s="20"/>
    </row>
    <row r="6613" spans="1:14" x14ac:dyDescent="0.35">
      <c r="A6613" s="214" t="s">
        <v>5312</v>
      </c>
      <c r="B6613" s="214">
        <v>101949</v>
      </c>
      <c r="C6613" s="133" t="s">
        <v>7372</v>
      </c>
      <c r="D6613" s="133" t="s">
        <v>5904</v>
      </c>
      <c r="E6613" s="133" t="s">
        <v>5902</v>
      </c>
      <c r="F6613" s="133" t="s">
        <v>5903</v>
      </c>
      <c r="G6613" s="133">
        <v>0</v>
      </c>
      <c r="H6613" s="133">
        <v>0</v>
      </c>
      <c r="I6613" s="20"/>
      <c r="J6613" s="20"/>
      <c r="K6613" s="20"/>
      <c r="L6613" s="20"/>
      <c r="M6613" s="20"/>
      <c r="N6613" s="20"/>
    </row>
    <row r="6614" spans="1:14" x14ac:dyDescent="0.35">
      <c r="A6614" s="214" t="s">
        <v>5312</v>
      </c>
      <c r="B6614" s="214">
        <v>108892</v>
      </c>
      <c r="C6614" s="133" t="s">
        <v>5338</v>
      </c>
      <c r="D6614" s="133" t="s">
        <v>5904</v>
      </c>
      <c r="E6614" s="133" t="s">
        <v>5906</v>
      </c>
      <c r="F6614" s="133" t="s">
        <v>5906</v>
      </c>
      <c r="G6614" s="133">
        <v>0</v>
      </c>
      <c r="H6614" s="133">
        <v>0</v>
      </c>
      <c r="I6614" s="20"/>
      <c r="J6614" s="20"/>
      <c r="K6614" s="20"/>
      <c r="L6614" s="20"/>
      <c r="M6614" s="20"/>
      <c r="N6614" s="20"/>
    </row>
    <row r="6615" spans="1:14" x14ac:dyDescent="0.35">
      <c r="A6615" s="214" t="s">
        <v>5312</v>
      </c>
      <c r="B6615" s="214">
        <v>130398</v>
      </c>
      <c r="C6615" s="133" t="s">
        <v>5339</v>
      </c>
      <c r="D6615" s="133" t="s">
        <v>5904</v>
      </c>
      <c r="E6615" s="133" t="s">
        <v>5902</v>
      </c>
      <c r="F6615" s="133" t="s">
        <v>5903</v>
      </c>
      <c r="G6615" s="133">
        <v>0</v>
      </c>
      <c r="H6615" s="133">
        <v>0</v>
      </c>
      <c r="I6615" s="20"/>
      <c r="J6615" s="20"/>
      <c r="K6615" s="20"/>
      <c r="L6615" s="20"/>
      <c r="M6615" s="20"/>
      <c r="N6615" s="20"/>
    </row>
    <row r="6616" spans="1:14" x14ac:dyDescent="0.35">
      <c r="A6616" s="214" t="s">
        <v>5312</v>
      </c>
      <c r="B6616" s="214">
        <v>131662</v>
      </c>
      <c r="C6616" s="133" t="s">
        <v>5340</v>
      </c>
      <c r="D6616" s="133" t="s">
        <v>5904</v>
      </c>
      <c r="E6616" s="133" t="s">
        <v>5902</v>
      </c>
      <c r="F6616" s="133" t="s">
        <v>5914</v>
      </c>
      <c r="G6616" s="133">
        <v>0</v>
      </c>
      <c r="H6616" s="133">
        <v>0</v>
      </c>
      <c r="I6616" s="20"/>
      <c r="J6616" s="20"/>
      <c r="K6616" s="20"/>
      <c r="L6616" s="20"/>
      <c r="M6616" s="20"/>
      <c r="N6616" s="20"/>
    </row>
    <row r="6617" spans="1:14" x14ac:dyDescent="0.35">
      <c r="A6617" s="214" t="s">
        <v>5312</v>
      </c>
      <c r="B6617" s="214">
        <v>132077</v>
      </c>
      <c r="C6617" s="133" t="s">
        <v>5341</v>
      </c>
      <c r="D6617" s="133" t="s">
        <v>5904</v>
      </c>
      <c r="E6617" s="133" t="s">
        <v>5906</v>
      </c>
      <c r="F6617" s="133" t="s">
        <v>5906</v>
      </c>
      <c r="G6617" s="133">
        <v>0</v>
      </c>
      <c r="H6617" s="133">
        <v>0</v>
      </c>
      <c r="I6617" s="20"/>
      <c r="J6617" s="20"/>
      <c r="K6617" s="20"/>
      <c r="L6617" s="20"/>
      <c r="M6617" s="20"/>
      <c r="N6617" s="20"/>
    </row>
    <row r="6618" spans="1:14" x14ac:dyDescent="0.35">
      <c r="A6618" s="214" t="s">
        <v>5312</v>
      </c>
      <c r="B6618" s="214">
        <v>132237</v>
      </c>
      <c r="C6618" s="133" t="s">
        <v>6811</v>
      </c>
      <c r="D6618" s="133" t="s">
        <v>5904</v>
      </c>
      <c r="E6618" s="133" t="s">
        <v>5902</v>
      </c>
      <c r="F6618" s="133" t="s">
        <v>5903</v>
      </c>
      <c r="G6618" s="133">
        <v>0</v>
      </c>
      <c r="H6618" s="133">
        <v>0</v>
      </c>
      <c r="I6618" s="20"/>
      <c r="J6618" s="20"/>
      <c r="K6618" s="20"/>
      <c r="L6618" s="20"/>
      <c r="M6618" s="20"/>
      <c r="N6618" s="20"/>
    </row>
    <row r="6619" spans="1:14" x14ac:dyDescent="0.35">
      <c r="A6619" s="214" t="s">
        <v>5312</v>
      </c>
      <c r="B6619" s="214">
        <v>134145</v>
      </c>
      <c r="C6619" s="133" t="s">
        <v>101</v>
      </c>
      <c r="D6619" s="133" t="s">
        <v>5904</v>
      </c>
      <c r="E6619" s="133" t="s">
        <v>5902</v>
      </c>
      <c r="F6619" s="133" t="s">
        <v>5914</v>
      </c>
      <c r="G6619" s="133">
        <v>0</v>
      </c>
      <c r="H6619" s="133">
        <v>0</v>
      </c>
      <c r="I6619" s="20"/>
      <c r="J6619" s="20"/>
      <c r="K6619" s="20"/>
      <c r="L6619" s="20"/>
      <c r="M6619" s="20"/>
      <c r="N6619" s="20"/>
    </row>
    <row r="6620" spans="1:14" x14ac:dyDescent="0.35">
      <c r="A6620" s="214" t="s">
        <v>5312</v>
      </c>
      <c r="B6620" s="214">
        <v>134808</v>
      </c>
      <c r="C6620" s="133" t="s">
        <v>6813</v>
      </c>
      <c r="D6620" s="133" t="s">
        <v>5904</v>
      </c>
      <c r="E6620" s="133" t="s">
        <v>5902</v>
      </c>
      <c r="F6620" s="133" t="s">
        <v>5903</v>
      </c>
      <c r="G6620" s="133">
        <v>0</v>
      </c>
      <c r="H6620" s="133">
        <v>0</v>
      </c>
      <c r="I6620" s="20"/>
      <c r="J6620" s="20"/>
      <c r="K6620" s="20"/>
      <c r="L6620" s="20"/>
      <c r="M6620" s="20"/>
      <c r="N6620" s="20"/>
    </row>
    <row r="6621" spans="1:14" x14ac:dyDescent="0.35">
      <c r="A6621" s="214" t="s">
        <v>5312</v>
      </c>
      <c r="B6621" s="214">
        <v>135277</v>
      </c>
      <c r="C6621" s="133" t="s">
        <v>6809</v>
      </c>
      <c r="D6621" s="133" t="s">
        <v>5904</v>
      </c>
      <c r="E6621" s="133" t="s">
        <v>5902</v>
      </c>
      <c r="F6621" s="133" t="s">
        <v>5903</v>
      </c>
      <c r="G6621" s="133">
        <v>0</v>
      </c>
      <c r="H6621" s="133">
        <v>0</v>
      </c>
      <c r="I6621" s="20"/>
      <c r="J6621" s="20"/>
      <c r="K6621" s="20"/>
      <c r="L6621" s="20"/>
      <c r="M6621" s="20"/>
      <c r="N6621" s="20"/>
    </row>
    <row r="6622" spans="1:14" x14ac:dyDescent="0.35">
      <c r="A6622" s="214" t="s">
        <v>5312</v>
      </c>
      <c r="B6622" s="214">
        <v>135316</v>
      </c>
      <c r="C6622" s="133" t="s">
        <v>5342</v>
      </c>
      <c r="D6622" s="133" t="s">
        <v>5904</v>
      </c>
      <c r="E6622" s="133" t="s">
        <v>5907</v>
      </c>
      <c r="F6622" s="133" t="s">
        <v>5908</v>
      </c>
      <c r="G6622" s="133">
        <v>105</v>
      </c>
      <c r="H6622" s="133">
        <v>135</v>
      </c>
      <c r="I6622" s="20"/>
      <c r="J6622" s="20"/>
      <c r="K6622" s="20"/>
      <c r="L6622" s="20"/>
      <c r="M6622" s="20"/>
      <c r="N6622" s="20"/>
    </row>
    <row r="6623" spans="1:14" x14ac:dyDescent="0.35">
      <c r="A6623" s="214" t="s">
        <v>5312</v>
      </c>
      <c r="B6623" s="214">
        <v>135762</v>
      </c>
      <c r="C6623" s="133" t="s">
        <v>5343</v>
      </c>
      <c r="D6623" s="133" t="s">
        <v>5904</v>
      </c>
      <c r="E6623" s="133" t="s">
        <v>5907</v>
      </c>
      <c r="F6623" s="133" t="s">
        <v>5911</v>
      </c>
      <c r="G6623" s="133">
        <v>56</v>
      </c>
      <c r="H6623" s="133">
        <v>70</v>
      </c>
      <c r="I6623" s="20"/>
      <c r="J6623" s="20"/>
      <c r="K6623" s="20"/>
      <c r="L6623" s="20"/>
      <c r="M6623" s="20"/>
      <c r="N6623" s="20"/>
    </row>
    <row r="6624" spans="1:14" x14ac:dyDescent="0.35">
      <c r="A6624" s="214" t="s">
        <v>5312</v>
      </c>
      <c r="B6624" s="214">
        <v>136110</v>
      </c>
      <c r="C6624" s="133" t="s">
        <v>6816</v>
      </c>
      <c r="D6624" s="133" t="s">
        <v>5904</v>
      </c>
      <c r="E6624" s="133" t="s">
        <v>5902</v>
      </c>
      <c r="F6624" s="133" t="s">
        <v>5914</v>
      </c>
      <c r="G6624" s="133">
        <v>0</v>
      </c>
      <c r="H6624" s="133">
        <v>0</v>
      </c>
      <c r="I6624" s="20"/>
      <c r="J6624" s="20"/>
      <c r="K6624" s="20"/>
      <c r="L6624" s="20"/>
      <c r="M6624" s="20"/>
      <c r="N6624" s="20"/>
    </row>
    <row r="6625" spans="1:14" x14ac:dyDescent="0.35">
      <c r="A6625" s="214" t="s">
        <v>5312</v>
      </c>
      <c r="B6625" s="214">
        <v>136883</v>
      </c>
      <c r="C6625" s="133" t="s">
        <v>5344</v>
      </c>
      <c r="D6625" s="133" t="s">
        <v>5904</v>
      </c>
      <c r="E6625" s="133" t="s">
        <v>5907</v>
      </c>
      <c r="F6625" s="133" t="s">
        <v>5917</v>
      </c>
      <c r="G6625" s="133">
        <v>96</v>
      </c>
      <c r="H6625" s="133">
        <v>116</v>
      </c>
      <c r="I6625" s="20"/>
      <c r="J6625" s="20"/>
      <c r="K6625" s="20"/>
      <c r="L6625" s="20"/>
      <c r="M6625" s="20"/>
      <c r="N6625" s="20"/>
    </row>
    <row r="6626" spans="1:14" x14ac:dyDescent="0.35">
      <c r="A6626" s="214" t="s">
        <v>5312</v>
      </c>
      <c r="B6626" s="214">
        <v>137005</v>
      </c>
      <c r="C6626" s="133" t="s">
        <v>5345</v>
      </c>
      <c r="D6626" s="133" t="s">
        <v>5904</v>
      </c>
      <c r="E6626" s="133" t="s">
        <v>5907</v>
      </c>
      <c r="F6626" s="133" t="s">
        <v>5917</v>
      </c>
      <c r="G6626" s="133">
        <v>136</v>
      </c>
      <c r="H6626" s="133">
        <v>147</v>
      </c>
      <c r="I6626" s="20"/>
      <c r="J6626" s="20"/>
      <c r="K6626" s="20"/>
      <c r="L6626" s="20"/>
      <c r="M6626" s="20"/>
      <c r="N6626" s="20"/>
    </row>
    <row r="6627" spans="1:14" x14ac:dyDescent="0.35">
      <c r="A6627" s="214" t="s">
        <v>5312</v>
      </c>
      <c r="B6627" s="214">
        <v>138267</v>
      </c>
      <c r="C6627" s="133" t="s">
        <v>5346</v>
      </c>
      <c r="D6627" s="133" t="s">
        <v>5904</v>
      </c>
      <c r="E6627" s="133" t="s">
        <v>5907</v>
      </c>
      <c r="F6627" s="133" t="s">
        <v>5916</v>
      </c>
      <c r="G6627" s="133">
        <v>42</v>
      </c>
      <c r="H6627" s="133">
        <v>91</v>
      </c>
      <c r="I6627" s="20"/>
      <c r="J6627" s="20"/>
      <c r="K6627" s="20"/>
      <c r="L6627" s="20"/>
      <c r="M6627" s="20"/>
      <c r="N6627" s="20"/>
    </row>
    <row r="6628" spans="1:14" x14ac:dyDescent="0.35">
      <c r="A6628" s="214" t="s">
        <v>5312</v>
      </c>
      <c r="B6628" s="214">
        <v>138406</v>
      </c>
      <c r="C6628" s="133" t="s">
        <v>6815</v>
      </c>
      <c r="D6628" s="133" t="s">
        <v>5904</v>
      </c>
      <c r="E6628" s="133" t="s">
        <v>5902</v>
      </c>
      <c r="F6628" s="133" t="s">
        <v>5903</v>
      </c>
      <c r="G6628" s="133">
        <v>0</v>
      </c>
      <c r="H6628" s="133">
        <v>0</v>
      </c>
      <c r="I6628" s="20"/>
      <c r="J6628" s="20"/>
      <c r="K6628" s="20"/>
      <c r="L6628" s="20"/>
      <c r="M6628" s="20"/>
      <c r="N6628" s="20"/>
    </row>
    <row r="6629" spans="1:14" x14ac:dyDescent="0.35">
      <c r="A6629" s="214" t="s">
        <v>5312</v>
      </c>
      <c r="B6629" s="214">
        <v>138681</v>
      </c>
      <c r="C6629" s="133" t="s">
        <v>5347</v>
      </c>
      <c r="D6629" s="133" t="s">
        <v>5904</v>
      </c>
      <c r="E6629" s="133" t="s">
        <v>5907</v>
      </c>
      <c r="F6629" s="133" t="s">
        <v>5917</v>
      </c>
      <c r="G6629" s="133">
        <v>65</v>
      </c>
      <c r="H6629" s="133">
        <v>78</v>
      </c>
      <c r="I6629" s="20"/>
      <c r="J6629" s="20"/>
      <c r="K6629" s="20"/>
      <c r="L6629" s="20"/>
      <c r="M6629" s="20"/>
      <c r="N6629" s="20"/>
    </row>
    <row r="6630" spans="1:14" x14ac:dyDescent="0.35">
      <c r="A6630" s="214" t="s">
        <v>5312</v>
      </c>
      <c r="B6630" s="214">
        <v>138682</v>
      </c>
      <c r="C6630" s="133" t="s">
        <v>5348</v>
      </c>
      <c r="D6630" s="133" t="s">
        <v>5904</v>
      </c>
      <c r="E6630" s="133" t="s">
        <v>5907</v>
      </c>
      <c r="F6630" s="133" t="s">
        <v>5917</v>
      </c>
      <c r="G6630" s="133">
        <v>83</v>
      </c>
      <c r="H6630" s="133">
        <v>115</v>
      </c>
      <c r="I6630" s="20"/>
      <c r="J6630" s="20"/>
      <c r="K6630" s="20"/>
      <c r="L6630" s="20"/>
      <c r="M6630" s="20"/>
      <c r="N6630" s="20"/>
    </row>
    <row r="6631" spans="1:14" x14ac:dyDescent="0.35">
      <c r="A6631" s="214" t="s">
        <v>5312</v>
      </c>
      <c r="B6631" s="214">
        <v>139842</v>
      </c>
      <c r="C6631" s="133" t="s">
        <v>5349</v>
      </c>
      <c r="D6631" s="133" t="s">
        <v>5901</v>
      </c>
      <c r="E6631" s="133" t="s">
        <v>5907</v>
      </c>
      <c r="F6631" s="133" t="s">
        <v>5917</v>
      </c>
      <c r="G6631" s="133">
        <v>238</v>
      </c>
      <c r="H6631" s="133">
        <v>0</v>
      </c>
      <c r="I6631" s="20"/>
      <c r="J6631" s="20"/>
      <c r="K6631" s="20"/>
      <c r="L6631" s="20"/>
      <c r="M6631" s="20"/>
      <c r="N6631" s="20"/>
    </row>
    <row r="6632" spans="1:14" x14ac:dyDescent="0.35">
      <c r="A6632" s="214" t="s">
        <v>5312</v>
      </c>
      <c r="B6632" s="214">
        <v>140985</v>
      </c>
      <c r="C6632" s="133" t="s">
        <v>5350</v>
      </c>
      <c r="D6632" s="133" t="s">
        <v>5904</v>
      </c>
      <c r="E6632" s="133" t="s">
        <v>5907</v>
      </c>
      <c r="F6632" s="133" t="s">
        <v>5908</v>
      </c>
      <c r="G6632" s="133">
        <v>83</v>
      </c>
      <c r="H6632" s="133">
        <v>94</v>
      </c>
      <c r="I6632" s="20"/>
      <c r="J6632" s="20"/>
      <c r="K6632" s="20"/>
      <c r="L6632" s="20"/>
      <c r="M6632" s="20"/>
      <c r="N6632" s="20"/>
    </row>
    <row r="6633" spans="1:14" x14ac:dyDescent="0.35">
      <c r="A6633" s="214" t="s">
        <v>5312</v>
      </c>
      <c r="B6633" s="214">
        <v>141808</v>
      </c>
      <c r="C6633" s="133" t="s">
        <v>5351</v>
      </c>
      <c r="D6633" s="133" t="s">
        <v>5904</v>
      </c>
      <c r="E6633" s="133" t="s">
        <v>5907</v>
      </c>
      <c r="F6633" s="133" t="s">
        <v>5917</v>
      </c>
      <c r="G6633" s="133">
        <v>78</v>
      </c>
      <c r="H6633" s="133">
        <v>83</v>
      </c>
      <c r="I6633" s="20"/>
      <c r="J6633" s="20"/>
      <c r="K6633" s="20"/>
      <c r="L6633" s="20"/>
      <c r="M6633" s="20"/>
      <c r="N6633" s="20"/>
    </row>
    <row r="6634" spans="1:14" x14ac:dyDescent="0.35">
      <c r="A6634" s="214" t="s">
        <v>5312</v>
      </c>
      <c r="B6634" s="214">
        <v>143175</v>
      </c>
      <c r="C6634" s="133" t="s">
        <v>5352</v>
      </c>
      <c r="D6634" s="133" t="s">
        <v>5905</v>
      </c>
      <c r="E6634" s="133" t="s">
        <v>5912</v>
      </c>
      <c r="F6634" s="133" t="s">
        <v>5927</v>
      </c>
      <c r="G6634" s="133">
        <v>0</v>
      </c>
      <c r="H6634" s="133">
        <v>13</v>
      </c>
      <c r="I6634" s="20"/>
      <c r="J6634" s="20"/>
      <c r="K6634" s="20"/>
      <c r="L6634" s="20"/>
      <c r="M6634" s="20"/>
      <c r="N6634" s="20"/>
    </row>
    <row r="6635" spans="1:14" x14ac:dyDescent="0.35">
      <c r="A6635" s="214" t="s">
        <v>5312</v>
      </c>
      <c r="B6635" s="214">
        <v>145164</v>
      </c>
      <c r="C6635" s="133" t="s">
        <v>5353</v>
      </c>
      <c r="D6635" s="133" t="s">
        <v>5904</v>
      </c>
      <c r="E6635" s="133" t="s">
        <v>5902</v>
      </c>
      <c r="F6635" s="133" t="s">
        <v>5914</v>
      </c>
      <c r="G6635" s="133">
        <v>0</v>
      </c>
      <c r="H6635" s="133">
        <v>0</v>
      </c>
      <c r="I6635" s="20"/>
      <c r="J6635" s="20"/>
      <c r="K6635" s="20"/>
      <c r="L6635" s="20"/>
      <c r="M6635" s="20"/>
      <c r="N6635" s="20"/>
    </row>
    <row r="6636" spans="1:14" x14ac:dyDescent="0.35">
      <c r="A6636" s="214" t="s">
        <v>5312</v>
      </c>
      <c r="B6636" s="214">
        <v>145709</v>
      </c>
      <c r="C6636" s="133" t="s">
        <v>5332</v>
      </c>
      <c r="D6636" s="133" t="s">
        <v>5904</v>
      </c>
      <c r="E6636" s="133" t="s">
        <v>5912</v>
      </c>
      <c r="F6636" s="133" t="s">
        <v>5920</v>
      </c>
      <c r="G6636" s="133">
        <v>5</v>
      </c>
      <c r="H6636" s="133">
        <v>5</v>
      </c>
      <c r="I6636" s="20"/>
      <c r="J6636" s="20"/>
      <c r="K6636" s="20"/>
      <c r="L6636" s="20"/>
      <c r="M6636" s="20"/>
      <c r="N6636" s="20"/>
    </row>
    <row r="6637" spans="1:14" x14ac:dyDescent="0.35">
      <c r="A6637" s="214" t="s">
        <v>5312</v>
      </c>
      <c r="B6637" s="214">
        <v>146729</v>
      </c>
      <c r="C6637" s="133" t="s">
        <v>7373</v>
      </c>
      <c r="D6637" s="133" t="s">
        <v>5905</v>
      </c>
      <c r="E6637" s="133" t="s">
        <v>5902</v>
      </c>
      <c r="F6637" s="133" t="s">
        <v>5903</v>
      </c>
      <c r="G6637" s="133">
        <v>0</v>
      </c>
      <c r="H6637" s="133">
        <v>0</v>
      </c>
      <c r="I6637" s="20"/>
      <c r="J6637" s="20"/>
      <c r="K6637" s="20"/>
      <c r="L6637" s="20"/>
      <c r="M6637" s="20"/>
      <c r="N6637" s="20"/>
    </row>
    <row r="6638" spans="1:14" x14ac:dyDescent="0.35">
      <c r="A6638" s="214" t="s">
        <v>5312</v>
      </c>
      <c r="B6638" s="214">
        <v>147547</v>
      </c>
      <c r="C6638" s="133" t="s">
        <v>6814</v>
      </c>
      <c r="D6638" s="133" t="s">
        <v>5904</v>
      </c>
      <c r="E6638" s="133" t="s">
        <v>5902</v>
      </c>
      <c r="F6638" s="133" t="s">
        <v>5903</v>
      </c>
      <c r="G6638" s="133">
        <v>0</v>
      </c>
      <c r="H6638" s="133">
        <v>0</v>
      </c>
      <c r="I6638" s="20"/>
      <c r="J6638" s="20"/>
      <c r="K6638" s="20"/>
      <c r="L6638" s="20"/>
      <c r="M6638" s="20"/>
      <c r="N6638" s="20"/>
    </row>
    <row r="6639" spans="1:14" x14ac:dyDescent="0.35">
      <c r="A6639" s="214" t="s">
        <v>5354</v>
      </c>
      <c r="B6639" s="214">
        <v>111430</v>
      </c>
      <c r="C6639" s="133" t="s">
        <v>5355</v>
      </c>
      <c r="D6639" s="133" t="s">
        <v>5904</v>
      </c>
      <c r="E6639" s="133" t="s">
        <v>5907</v>
      </c>
      <c r="F6639" s="133" t="s">
        <v>5910</v>
      </c>
      <c r="G6639" s="133">
        <v>124</v>
      </c>
      <c r="H6639" s="133">
        <v>116</v>
      </c>
      <c r="I6639" s="20"/>
      <c r="J6639" s="20"/>
      <c r="K6639" s="20"/>
      <c r="L6639" s="20"/>
      <c r="M6639" s="20"/>
      <c r="N6639" s="20"/>
    </row>
    <row r="6640" spans="1:14" x14ac:dyDescent="0.35">
      <c r="A6640" s="214" t="s">
        <v>5354</v>
      </c>
      <c r="B6640" s="214">
        <v>111454</v>
      </c>
      <c r="C6640" s="133" t="s">
        <v>5356</v>
      </c>
      <c r="D6640" s="133" t="s">
        <v>5904</v>
      </c>
      <c r="E6640" s="133" t="s">
        <v>5907</v>
      </c>
      <c r="F6640" s="133" t="s">
        <v>5911</v>
      </c>
      <c r="G6640" s="133">
        <v>102</v>
      </c>
      <c r="H6640" s="133">
        <v>137</v>
      </c>
      <c r="I6640" s="20"/>
      <c r="J6640" s="20"/>
      <c r="K6640" s="20"/>
      <c r="L6640" s="20"/>
      <c r="M6640" s="20"/>
      <c r="N6640" s="20"/>
    </row>
    <row r="6641" spans="1:14" x14ac:dyDescent="0.35">
      <c r="A6641" s="214" t="s">
        <v>5354</v>
      </c>
      <c r="B6641" s="214">
        <v>111456</v>
      </c>
      <c r="C6641" s="133" t="s">
        <v>5357</v>
      </c>
      <c r="D6641" s="133" t="s">
        <v>5904</v>
      </c>
      <c r="E6641" s="133" t="s">
        <v>5907</v>
      </c>
      <c r="F6641" s="133" t="s">
        <v>5911</v>
      </c>
      <c r="G6641" s="133">
        <v>84</v>
      </c>
      <c r="H6641" s="133">
        <v>73</v>
      </c>
      <c r="I6641" s="20"/>
      <c r="J6641" s="20"/>
      <c r="K6641" s="20"/>
      <c r="L6641" s="20"/>
      <c r="M6641" s="20"/>
      <c r="N6641" s="20"/>
    </row>
    <row r="6642" spans="1:14" x14ac:dyDescent="0.35">
      <c r="A6642" s="214" t="s">
        <v>5354</v>
      </c>
      <c r="B6642" s="214">
        <v>111495</v>
      </c>
      <c r="C6642" s="133" t="s">
        <v>5358</v>
      </c>
      <c r="D6642" s="133" t="s">
        <v>5904</v>
      </c>
      <c r="E6642" s="133" t="s">
        <v>5912</v>
      </c>
      <c r="F6642" s="133" t="s">
        <v>5915</v>
      </c>
      <c r="G6642" s="133">
        <v>6</v>
      </c>
      <c r="H6642" s="133">
        <v>12</v>
      </c>
      <c r="I6642" s="20"/>
      <c r="J6642" s="20"/>
      <c r="K6642" s="20"/>
      <c r="L6642" s="20"/>
      <c r="M6642" s="20"/>
      <c r="N6642" s="20"/>
    </row>
    <row r="6643" spans="1:14" x14ac:dyDescent="0.35">
      <c r="A6643" s="214" t="s">
        <v>5354</v>
      </c>
      <c r="B6643" s="214">
        <v>111496</v>
      </c>
      <c r="C6643" s="133" t="s">
        <v>5359</v>
      </c>
      <c r="D6643" s="133" t="s">
        <v>5904</v>
      </c>
      <c r="E6643" s="133" t="s">
        <v>5912</v>
      </c>
      <c r="F6643" s="133" t="s">
        <v>5915</v>
      </c>
      <c r="G6643" s="133">
        <v>2</v>
      </c>
      <c r="H6643" s="133">
        <v>3</v>
      </c>
      <c r="I6643" s="20"/>
      <c r="J6643" s="20"/>
      <c r="K6643" s="20"/>
      <c r="L6643" s="20"/>
      <c r="M6643" s="20"/>
      <c r="N6643" s="20"/>
    </row>
    <row r="6644" spans="1:14" x14ac:dyDescent="0.35">
      <c r="A6644" s="214" t="s">
        <v>5354</v>
      </c>
      <c r="B6644" s="214">
        <v>111498</v>
      </c>
      <c r="C6644" s="133" t="s">
        <v>5360</v>
      </c>
      <c r="D6644" s="133" t="s">
        <v>5904</v>
      </c>
      <c r="E6644" s="133" t="s">
        <v>5923</v>
      </c>
      <c r="F6644" s="133" t="s">
        <v>5923</v>
      </c>
      <c r="G6644" s="133">
        <v>1</v>
      </c>
      <c r="H6644" s="133">
        <v>5</v>
      </c>
      <c r="I6644" s="20"/>
      <c r="J6644" s="20"/>
      <c r="K6644" s="20"/>
      <c r="L6644" s="20"/>
      <c r="M6644" s="20"/>
      <c r="N6644" s="20"/>
    </row>
    <row r="6645" spans="1:14" x14ac:dyDescent="0.35">
      <c r="A6645" s="214" t="s">
        <v>5354</v>
      </c>
      <c r="B6645" s="214">
        <v>111501</v>
      </c>
      <c r="C6645" s="133" t="s">
        <v>5361</v>
      </c>
      <c r="D6645" s="133" t="s">
        <v>5904</v>
      </c>
      <c r="E6645" s="133" t="s">
        <v>5912</v>
      </c>
      <c r="F6645" s="133" t="s">
        <v>5915</v>
      </c>
      <c r="G6645" s="133">
        <v>0</v>
      </c>
      <c r="H6645" s="133">
        <v>6</v>
      </c>
      <c r="I6645" s="20"/>
      <c r="J6645" s="20"/>
      <c r="K6645" s="20"/>
      <c r="L6645" s="20"/>
      <c r="M6645" s="20"/>
      <c r="N6645" s="20"/>
    </row>
    <row r="6646" spans="1:14" x14ac:dyDescent="0.35">
      <c r="A6646" s="214" t="s">
        <v>5354</v>
      </c>
      <c r="B6646" s="214">
        <v>134186</v>
      </c>
      <c r="C6646" s="133" t="s">
        <v>5362</v>
      </c>
      <c r="D6646" s="133" t="s">
        <v>5904</v>
      </c>
      <c r="E6646" s="133" t="s">
        <v>5902</v>
      </c>
      <c r="F6646" s="133" t="s">
        <v>5914</v>
      </c>
      <c r="G6646" s="133">
        <v>0</v>
      </c>
      <c r="H6646" s="133">
        <v>0</v>
      </c>
      <c r="I6646" s="20"/>
      <c r="J6646" s="20"/>
      <c r="K6646" s="20"/>
      <c r="L6646" s="20"/>
      <c r="M6646" s="20"/>
      <c r="N6646" s="20"/>
    </row>
    <row r="6647" spans="1:14" x14ac:dyDescent="0.35">
      <c r="A6647" s="214" t="s">
        <v>5354</v>
      </c>
      <c r="B6647" s="214">
        <v>138562</v>
      </c>
      <c r="C6647" s="133" t="s">
        <v>5363</v>
      </c>
      <c r="D6647" s="133" t="s">
        <v>5904</v>
      </c>
      <c r="E6647" s="133" t="s">
        <v>5907</v>
      </c>
      <c r="F6647" s="133" t="s">
        <v>5916</v>
      </c>
      <c r="G6647" s="133">
        <v>84</v>
      </c>
      <c r="H6647" s="133">
        <v>80</v>
      </c>
      <c r="I6647" s="20"/>
      <c r="J6647" s="20"/>
      <c r="K6647" s="20"/>
      <c r="L6647" s="20"/>
      <c r="M6647" s="20"/>
      <c r="N6647" s="20"/>
    </row>
    <row r="6648" spans="1:14" x14ac:dyDescent="0.35">
      <c r="A6648" s="214" t="s">
        <v>5354</v>
      </c>
      <c r="B6648" s="214">
        <v>138732</v>
      </c>
      <c r="C6648" s="133" t="s">
        <v>5364</v>
      </c>
      <c r="D6648" s="133" t="s">
        <v>5904</v>
      </c>
      <c r="E6648" s="133" t="s">
        <v>5907</v>
      </c>
      <c r="F6648" s="133" t="s">
        <v>5917</v>
      </c>
      <c r="G6648" s="133">
        <v>146</v>
      </c>
      <c r="H6648" s="133">
        <v>162</v>
      </c>
      <c r="I6648" s="20"/>
      <c r="J6648" s="20"/>
      <c r="K6648" s="20"/>
      <c r="L6648" s="20"/>
      <c r="M6648" s="20"/>
      <c r="N6648" s="20"/>
    </row>
    <row r="6649" spans="1:14" x14ac:dyDescent="0.35">
      <c r="A6649" s="214" t="s">
        <v>5354</v>
      </c>
      <c r="B6649" s="214">
        <v>139152</v>
      </c>
      <c r="C6649" s="133" t="s">
        <v>5365</v>
      </c>
      <c r="D6649" s="133" t="s">
        <v>5904</v>
      </c>
      <c r="E6649" s="133" t="s">
        <v>5907</v>
      </c>
      <c r="F6649" s="133" t="s">
        <v>5917</v>
      </c>
      <c r="G6649" s="133">
        <v>174</v>
      </c>
      <c r="H6649" s="133">
        <v>200</v>
      </c>
      <c r="I6649" s="20"/>
      <c r="J6649" s="20"/>
      <c r="K6649" s="20"/>
      <c r="L6649" s="20"/>
      <c r="M6649" s="20"/>
      <c r="N6649" s="20"/>
    </row>
    <row r="6650" spans="1:14" x14ac:dyDescent="0.35">
      <c r="A6650" s="214" t="s">
        <v>5354</v>
      </c>
      <c r="B6650" s="214">
        <v>139196</v>
      </c>
      <c r="C6650" s="133" t="s">
        <v>5366</v>
      </c>
      <c r="D6650" s="133" t="s">
        <v>5904</v>
      </c>
      <c r="E6650" s="133" t="s">
        <v>5907</v>
      </c>
      <c r="F6650" s="133" t="s">
        <v>5908</v>
      </c>
      <c r="G6650" s="133">
        <v>93</v>
      </c>
      <c r="H6650" s="133">
        <v>87</v>
      </c>
      <c r="I6650" s="20"/>
      <c r="J6650" s="20"/>
      <c r="K6650" s="20"/>
      <c r="L6650" s="20"/>
      <c r="M6650" s="20"/>
      <c r="N6650" s="20"/>
    </row>
    <row r="6651" spans="1:14" x14ac:dyDescent="0.35">
      <c r="A6651" s="214" t="s">
        <v>5354</v>
      </c>
      <c r="B6651" s="214">
        <v>139840</v>
      </c>
      <c r="C6651" s="133" t="s">
        <v>5367</v>
      </c>
      <c r="D6651" s="133" t="s">
        <v>5904</v>
      </c>
      <c r="E6651" s="133" t="s">
        <v>5907</v>
      </c>
      <c r="F6651" s="133" t="s">
        <v>5917</v>
      </c>
      <c r="G6651" s="133">
        <v>71</v>
      </c>
      <c r="H6651" s="133">
        <v>90</v>
      </c>
      <c r="I6651" s="20"/>
      <c r="J6651" s="20"/>
      <c r="K6651" s="20"/>
      <c r="L6651" s="20"/>
      <c r="M6651" s="20"/>
      <c r="N6651" s="20"/>
    </row>
    <row r="6652" spans="1:14" x14ac:dyDescent="0.35">
      <c r="A6652" s="214" t="s">
        <v>5354</v>
      </c>
      <c r="B6652" s="214">
        <v>141598</v>
      </c>
      <c r="C6652" s="133" t="s">
        <v>5368</v>
      </c>
      <c r="D6652" s="133" t="s">
        <v>5904</v>
      </c>
      <c r="E6652" s="133" t="s">
        <v>5907</v>
      </c>
      <c r="F6652" s="133" t="s">
        <v>5917</v>
      </c>
      <c r="G6652" s="133">
        <v>149</v>
      </c>
      <c r="H6652" s="133">
        <v>157</v>
      </c>
      <c r="I6652" s="20"/>
      <c r="J6652" s="20"/>
      <c r="K6652" s="20"/>
      <c r="L6652" s="20"/>
      <c r="M6652" s="20"/>
      <c r="N6652" s="20"/>
    </row>
    <row r="6653" spans="1:14" x14ac:dyDescent="0.35">
      <c r="A6653" s="214" t="s">
        <v>5354</v>
      </c>
      <c r="B6653" s="214">
        <v>142899</v>
      </c>
      <c r="C6653" s="133" t="s">
        <v>5369</v>
      </c>
      <c r="D6653" s="133" t="s">
        <v>5904</v>
      </c>
      <c r="E6653" s="133" t="s">
        <v>5907</v>
      </c>
      <c r="F6653" s="133" t="s">
        <v>5926</v>
      </c>
      <c r="G6653" s="133">
        <v>0</v>
      </c>
      <c r="H6653" s="133">
        <v>0</v>
      </c>
      <c r="I6653" s="20"/>
      <c r="J6653" s="20"/>
      <c r="K6653" s="20"/>
      <c r="L6653" s="20"/>
      <c r="M6653" s="20"/>
      <c r="N6653" s="20"/>
    </row>
    <row r="6654" spans="1:14" x14ac:dyDescent="0.35">
      <c r="A6654" s="214" t="s">
        <v>5354</v>
      </c>
      <c r="B6654" s="214">
        <v>144240</v>
      </c>
      <c r="C6654" s="133" t="s">
        <v>7374</v>
      </c>
      <c r="D6654" s="133" t="s">
        <v>5904</v>
      </c>
      <c r="E6654" s="133" t="s">
        <v>5906</v>
      </c>
      <c r="F6654" s="133" t="s">
        <v>5921</v>
      </c>
      <c r="G6654" s="133">
        <v>0</v>
      </c>
      <c r="H6654" s="133">
        <v>0</v>
      </c>
      <c r="I6654" s="20"/>
      <c r="J6654" s="20"/>
      <c r="K6654" s="20"/>
      <c r="L6654" s="20"/>
      <c r="M6654" s="20"/>
      <c r="N6654" s="20"/>
    </row>
    <row r="6655" spans="1:14" x14ac:dyDescent="0.35">
      <c r="A6655" s="214" t="s">
        <v>5354</v>
      </c>
      <c r="B6655" s="214">
        <v>144782</v>
      </c>
      <c r="C6655" s="133" t="s">
        <v>5370</v>
      </c>
      <c r="D6655" s="133" t="s">
        <v>5904</v>
      </c>
      <c r="E6655" s="133" t="s">
        <v>5907</v>
      </c>
      <c r="F6655" s="133" t="s">
        <v>5919</v>
      </c>
      <c r="G6655" s="133">
        <v>0</v>
      </c>
      <c r="H6655" s="133">
        <v>0</v>
      </c>
      <c r="I6655" s="20"/>
      <c r="J6655" s="20"/>
      <c r="K6655" s="20"/>
      <c r="L6655" s="20"/>
      <c r="M6655" s="20"/>
      <c r="N6655" s="20"/>
    </row>
    <row r="6656" spans="1:14" x14ac:dyDescent="0.35">
      <c r="A6656" s="214" t="s">
        <v>5354</v>
      </c>
      <c r="B6656" s="214">
        <v>144799</v>
      </c>
      <c r="C6656" s="133" t="s">
        <v>5371</v>
      </c>
      <c r="D6656" s="133" t="s">
        <v>5904</v>
      </c>
      <c r="E6656" s="133" t="s">
        <v>5907</v>
      </c>
      <c r="F6656" s="133" t="s">
        <v>5908</v>
      </c>
      <c r="G6656" s="133">
        <v>64</v>
      </c>
      <c r="H6656" s="133">
        <v>70</v>
      </c>
      <c r="I6656" s="20"/>
      <c r="J6656" s="20"/>
      <c r="K6656" s="20"/>
      <c r="L6656" s="20"/>
      <c r="M6656" s="20"/>
      <c r="N6656" s="20"/>
    </row>
    <row r="6657" spans="1:14" x14ac:dyDescent="0.35">
      <c r="A6657" s="214" t="s">
        <v>5354</v>
      </c>
      <c r="B6657" s="214">
        <v>145157</v>
      </c>
      <c r="C6657" s="133" t="s">
        <v>5372</v>
      </c>
      <c r="D6657" s="133" t="s">
        <v>5904</v>
      </c>
      <c r="E6657" s="133" t="s">
        <v>5907</v>
      </c>
      <c r="F6657" s="133" t="s">
        <v>5917</v>
      </c>
      <c r="G6657" s="133">
        <v>78</v>
      </c>
      <c r="H6657" s="133">
        <v>72</v>
      </c>
      <c r="I6657" s="20"/>
      <c r="J6657" s="20"/>
      <c r="K6657" s="20"/>
      <c r="L6657" s="20"/>
      <c r="M6657" s="20"/>
      <c r="N6657" s="20"/>
    </row>
    <row r="6658" spans="1:14" x14ac:dyDescent="0.35">
      <c r="A6658" s="214" t="s">
        <v>5354</v>
      </c>
      <c r="B6658" s="214">
        <v>146765</v>
      </c>
      <c r="C6658" s="133" t="s">
        <v>6341</v>
      </c>
      <c r="D6658" s="133" t="s">
        <v>5904</v>
      </c>
      <c r="E6658" s="133" t="s">
        <v>5907</v>
      </c>
      <c r="F6658" s="133" t="s">
        <v>5908</v>
      </c>
      <c r="G6658" s="133">
        <v>57</v>
      </c>
      <c r="H6658" s="133">
        <v>53</v>
      </c>
      <c r="I6658" s="20"/>
      <c r="J6658" s="20"/>
      <c r="K6658" s="20"/>
      <c r="L6658" s="20"/>
      <c r="M6658" s="20"/>
      <c r="N6658" s="20"/>
    </row>
    <row r="6659" spans="1:14" x14ac:dyDescent="0.35">
      <c r="A6659" s="214" t="s">
        <v>5373</v>
      </c>
      <c r="B6659" s="214">
        <v>125764</v>
      </c>
      <c r="C6659" s="133" t="s">
        <v>5377</v>
      </c>
      <c r="D6659" s="133" t="s">
        <v>5904</v>
      </c>
      <c r="E6659" s="133" t="s">
        <v>5907</v>
      </c>
      <c r="F6659" s="133" t="s">
        <v>5924</v>
      </c>
      <c r="G6659" s="133">
        <v>111</v>
      </c>
      <c r="H6659" s="133">
        <v>111</v>
      </c>
      <c r="I6659" s="20"/>
      <c r="J6659" s="20"/>
      <c r="K6659" s="20"/>
      <c r="L6659" s="20"/>
      <c r="M6659" s="20"/>
      <c r="N6659" s="20"/>
    </row>
    <row r="6660" spans="1:14" x14ac:dyDescent="0.35">
      <c r="A6660" s="214" t="s">
        <v>5373</v>
      </c>
      <c r="B6660" s="214">
        <v>125772</v>
      </c>
      <c r="C6660" s="133" t="s">
        <v>5378</v>
      </c>
      <c r="D6660" s="133" t="s">
        <v>5904</v>
      </c>
      <c r="E6660" s="133" t="s">
        <v>5902</v>
      </c>
      <c r="F6660" s="133" t="s">
        <v>5903</v>
      </c>
      <c r="G6660" s="133">
        <v>0</v>
      </c>
      <c r="H6660" s="133">
        <v>0</v>
      </c>
      <c r="I6660" s="20"/>
      <c r="J6660" s="20"/>
      <c r="K6660" s="20"/>
      <c r="L6660" s="20"/>
      <c r="M6660" s="20"/>
      <c r="N6660" s="20"/>
    </row>
    <row r="6661" spans="1:14" x14ac:dyDescent="0.35">
      <c r="A6661" s="214" t="s">
        <v>5373</v>
      </c>
      <c r="B6661" s="214">
        <v>125773</v>
      </c>
      <c r="C6661" s="133" t="s">
        <v>5379</v>
      </c>
      <c r="D6661" s="133" t="s">
        <v>5904</v>
      </c>
      <c r="E6661" s="133" t="s">
        <v>5902</v>
      </c>
      <c r="F6661" s="133" t="s">
        <v>5903</v>
      </c>
      <c r="G6661" s="133">
        <v>0</v>
      </c>
      <c r="H6661" s="133">
        <v>0</v>
      </c>
      <c r="I6661" s="20"/>
      <c r="J6661" s="20"/>
      <c r="K6661" s="20"/>
      <c r="L6661" s="20"/>
      <c r="M6661" s="20"/>
      <c r="N6661" s="20"/>
    </row>
    <row r="6662" spans="1:14" x14ac:dyDescent="0.35">
      <c r="A6662" s="214" t="s">
        <v>5373</v>
      </c>
      <c r="B6662" s="214">
        <v>125774</v>
      </c>
      <c r="C6662" s="133" t="s">
        <v>5380</v>
      </c>
      <c r="D6662" s="133" t="s">
        <v>5904</v>
      </c>
      <c r="E6662" s="133" t="s">
        <v>5902</v>
      </c>
      <c r="F6662" s="133" t="s">
        <v>5903</v>
      </c>
      <c r="G6662" s="133">
        <v>0</v>
      </c>
      <c r="H6662" s="133">
        <v>0</v>
      </c>
      <c r="I6662" s="20"/>
      <c r="J6662" s="20"/>
      <c r="K6662" s="20"/>
      <c r="L6662" s="20"/>
      <c r="M6662" s="20"/>
      <c r="N6662" s="20"/>
    </row>
    <row r="6663" spans="1:14" x14ac:dyDescent="0.35">
      <c r="A6663" s="214" t="s">
        <v>5373</v>
      </c>
      <c r="B6663" s="214">
        <v>125775</v>
      </c>
      <c r="C6663" s="133" t="s">
        <v>5381</v>
      </c>
      <c r="D6663" s="133" t="s">
        <v>5904</v>
      </c>
      <c r="E6663" s="133" t="s">
        <v>5902</v>
      </c>
      <c r="F6663" s="133" t="s">
        <v>5903</v>
      </c>
      <c r="G6663" s="133">
        <v>0</v>
      </c>
      <c r="H6663" s="133">
        <v>0</v>
      </c>
      <c r="I6663" s="20"/>
      <c r="J6663" s="20"/>
      <c r="K6663" s="20"/>
      <c r="L6663" s="20"/>
      <c r="M6663" s="20"/>
      <c r="N6663" s="20"/>
    </row>
    <row r="6664" spans="1:14" x14ac:dyDescent="0.35">
      <c r="A6664" s="214" t="s">
        <v>5373</v>
      </c>
      <c r="B6664" s="214">
        <v>125777</v>
      </c>
      <c r="C6664" s="133" t="s">
        <v>5382</v>
      </c>
      <c r="D6664" s="133" t="s">
        <v>5904</v>
      </c>
      <c r="E6664" s="133" t="s">
        <v>5902</v>
      </c>
      <c r="F6664" s="133" t="s">
        <v>5903</v>
      </c>
      <c r="G6664" s="133">
        <v>0</v>
      </c>
      <c r="H6664" s="133">
        <v>0</v>
      </c>
      <c r="I6664" s="20"/>
      <c r="J6664" s="20"/>
      <c r="K6664" s="20"/>
      <c r="L6664" s="20"/>
      <c r="M6664" s="20"/>
      <c r="N6664" s="20"/>
    </row>
    <row r="6665" spans="1:14" x14ac:dyDescent="0.35">
      <c r="A6665" s="214" t="s">
        <v>5373</v>
      </c>
      <c r="B6665" s="214">
        <v>125778</v>
      </c>
      <c r="C6665" s="133" t="s">
        <v>5383</v>
      </c>
      <c r="D6665" s="133" t="s">
        <v>5904</v>
      </c>
      <c r="E6665" s="133" t="s">
        <v>5902</v>
      </c>
      <c r="F6665" s="133" t="s">
        <v>5903</v>
      </c>
      <c r="G6665" s="133">
        <v>0</v>
      </c>
      <c r="H6665" s="133">
        <v>0</v>
      </c>
      <c r="I6665" s="20"/>
      <c r="J6665" s="20"/>
      <c r="K6665" s="20"/>
      <c r="L6665" s="20"/>
      <c r="M6665" s="20"/>
      <c r="N6665" s="20"/>
    </row>
    <row r="6666" spans="1:14" x14ac:dyDescent="0.35">
      <c r="A6666" s="214" t="s">
        <v>5373</v>
      </c>
      <c r="B6666" s="214">
        <v>125780</v>
      </c>
      <c r="C6666" s="133" t="s">
        <v>6818</v>
      </c>
      <c r="D6666" s="133" t="s">
        <v>5904</v>
      </c>
      <c r="E6666" s="133" t="s">
        <v>5902</v>
      </c>
      <c r="F6666" s="133" t="s">
        <v>5903</v>
      </c>
      <c r="G6666" s="133">
        <v>0</v>
      </c>
      <c r="H6666" s="133">
        <v>0</v>
      </c>
      <c r="I6666" s="20"/>
      <c r="J6666" s="20"/>
      <c r="K6666" s="20"/>
      <c r="L6666" s="20"/>
      <c r="M6666" s="20"/>
      <c r="N6666" s="20"/>
    </row>
    <row r="6667" spans="1:14" x14ac:dyDescent="0.35">
      <c r="A6667" s="214" t="s">
        <v>5373</v>
      </c>
      <c r="B6667" s="214">
        <v>125781</v>
      </c>
      <c r="C6667" s="133" t="s">
        <v>5384</v>
      </c>
      <c r="D6667" s="133" t="s">
        <v>5905</v>
      </c>
      <c r="E6667" s="133" t="s">
        <v>5902</v>
      </c>
      <c r="F6667" s="133" t="s">
        <v>5903</v>
      </c>
      <c r="G6667" s="133">
        <v>0</v>
      </c>
      <c r="H6667" s="133">
        <v>0</v>
      </c>
      <c r="I6667" s="20"/>
      <c r="J6667" s="20"/>
      <c r="K6667" s="20"/>
      <c r="L6667" s="20"/>
      <c r="M6667" s="20"/>
      <c r="N6667" s="20"/>
    </row>
    <row r="6668" spans="1:14" x14ac:dyDescent="0.35">
      <c r="A6668" s="214" t="s">
        <v>5373</v>
      </c>
      <c r="B6668" s="214">
        <v>125784</v>
      </c>
      <c r="C6668" s="133" t="s">
        <v>5385</v>
      </c>
      <c r="D6668" s="133" t="s">
        <v>5904</v>
      </c>
      <c r="E6668" s="133" t="s">
        <v>5902</v>
      </c>
      <c r="F6668" s="133" t="s">
        <v>5903</v>
      </c>
      <c r="G6668" s="133">
        <v>0</v>
      </c>
      <c r="H6668" s="133">
        <v>0</v>
      </c>
      <c r="I6668" s="20"/>
      <c r="J6668" s="20"/>
      <c r="K6668" s="20"/>
      <c r="L6668" s="20"/>
      <c r="M6668" s="20"/>
      <c r="N6668" s="20"/>
    </row>
    <row r="6669" spans="1:14" x14ac:dyDescent="0.35">
      <c r="A6669" s="214" t="s">
        <v>5373</v>
      </c>
      <c r="B6669" s="214">
        <v>125787</v>
      </c>
      <c r="C6669" s="133" t="s">
        <v>5386</v>
      </c>
      <c r="D6669" s="133" t="s">
        <v>5904</v>
      </c>
      <c r="E6669" s="133" t="s">
        <v>5902</v>
      </c>
      <c r="F6669" s="133" t="s">
        <v>5903</v>
      </c>
      <c r="G6669" s="133">
        <v>0</v>
      </c>
      <c r="H6669" s="133">
        <v>0</v>
      </c>
      <c r="I6669" s="20"/>
      <c r="J6669" s="20"/>
      <c r="K6669" s="20"/>
      <c r="L6669" s="20"/>
      <c r="M6669" s="20"/>
      <c r="N6669" s="20"/>
    </row>
    <row r="6670" spans="1:14" x14ac:dyDescent="0.35">
      <c r="A6670" s="214" t="s">
        <v>5373</v>
      </c>
      <c r="B6670" s="214">
        <v>125788</v>
      </c>
      <c r="C6670" s="133" t="s">
        <v>6820</v>
      </c>
      <c r="D6670" s="133" t="s">
        <v>5901</v>
      </c>
      <c r="E6670" s="133" t="s">
        <v>5902</v>
      </c>
      <c r="F6670" s="133" t="s">
        <v>5903</v>
      </c>
      <c r="G6670" s="133">
        <v>0</v>
      </c>
      <c r="H6670" s="133">
        <v>0</v>
      </c>
      <c r="I6670" s="20"/>
      <c r="J6670" s="20"/>
      <c r="K6670" s="20"/>
      <c r="L6670" s="20"/>
      <c r="M6670" s="20"/>
      <c r="N6670" s="20"/>
    </row>
    <row r="6671" spans="1:14" x14ac:dyDescent="0.35">
      <c r="A6671" s="214" t="s">
        <v>5373</v>
      </c>
      <c r="B6671" s="214">
        <v>125790</v>
      </c>
      <c r="C6671" s="133" t="s">
        <v>5387</v>
      </c>
      <c r="D6671" s="133" t="s">
        <v>5904</v>
      </c>
      <c r="E6671" s="133" t="s">
        <v>5902</v>
      </c>
      <c r="F6671" s="133" t="s">
        <v>5914</v>
      </c>
      <c r="G6671" s="133">
        <v>0</v>
      </c>
      <c r="H6671" s="133">
        <v>0</v>
      </c>
      <c r="I6671" s="20"/>
      <c r="J6671" s="20"/>
      <c r="K6671" s="20"/>
      <c r="L6671" s="20"/>
      <c r="M6671" s="20"/>
      <c r="N6671" s="20"/>
    </row>
    <row r="6672" spans="1:14" x14ac:dyDescent="0.35">
      <c r="A6672" s="214" t="s">
        <v>5373</v>
      </c>
      <c r="B6672" s="214">
        <v>125791</v>
      </c>
      <c r="C6672" s="133" t="s">
        <v>5388</v>
      </c>
      <c r="D6672" s="133" t="s">
        <v>5904</v>
      </c>
      <c r="E6672" s="133" t="s">
        <v>5902</v>
      </c>
      <c r="F6672" s="133" t="s">
        <v>5903</v>
      </c>
      <c r="G6672" s="133">
        <v>0</v>
      </c>
      <c r="H6672" s="133">
        <v>0</v>
      </c>
      <c r="I6672" s="20"/>
      <c r="J6672" s="20"/>
      <c r="K6672" s="20"/>
      <c r="L6672" s="20"/>
      <c r="M6672" s="20"/>
      <c r="N6672" s="20"/>
    </row>
    <row r="6673" spans="1:14" x14ac:dyDescent="0.35">
      <c r="A6673" s="214" t="s">
        <v>5373</v>
      </c>
      <c r="B6673" s="214">
        <v>125794</v>
      </c>
      <c r="C6673" s="133" t="s">
        <v>6342</v>
      </c>
      <c r="D6673" s="133" t="s">
        <v>5904</v>
      </c>
      <c r="E6673" s="133" t="s">
        <v>5912</v>
      </c>
      <c r="F6673" s="133" t="s">
        <v>5915</v>
      </c>
      <c r="G6673" s="133">
        <v>14</v>
      </c>
      <c r="H6673" s="133">
        <v>15</v>
      </c>
      <c r="I6673" s="20"/>
      <c r="J6673" s="20"/>
      <c r="K6673" s="20"/>
      <c r="L6673" s="20"/>
      <c r="M6673" s="20"/>
      <c r="N6673" s="20"/>
    </row>
    <row r="6674" spans="1:14" x14ac:dyDescent="0.35">
      <c r="A6674" s="214" t="s">
        <v>5373</v>
      </c>
      <c r="B6674" s="214">
        <v>125805</v>
      </c>
      <c r="C6674" s="133" t="s">
        <v>4716</v>
      </c>
      <c r="D6674" s="133" t="s">
        <v>5904</v>
      </c>
      <c r="E6674" s="133" t="s">
        <v>5912</v>
      </c>
      <c r="F6674" s="133" t="s">
        <v>5915</v>
      </c>
      <c r="G6674" s="133">
        <v>5</v>
      </c>
      <c r="H6674" s="133">
        <v>18</v>
      </c>
      <c r="I6674" s="20"/>
      <c r="J6674" s="20"/>
      <c r="K6674" s="20"/>
      <c r="L6674" s="20"/>
      <c r="M6674" s="20"/>
      <c r="N6674" s="20"/>
    </row>
    <row r="6675" spans="1:14" x14ac:dyDescent="0.35">
      <c r="A6675" s="214" t="s">
        <v>5373</v>
      </c>
      <c r="B6675" s="214">
        <v>134464</v>
      </c>
      <c r="C6675" s="133" t="s">
        <v>7375</v>
      </c>
      <c r="D6675" s="133" t="s">
        <v>5904</v>
      </c>
      <c r="E6675" s="133" t="s">
        <v>5902</v>
      </c>
      <c r="F6675" s="133" t="s">
        <v>5903</v>
      </c>
      <c r="G6675" s="133">
        <v>0</v>
      </c>
      <c r="H6675" s="133">
        <v>0</v>
      </c>
      <c r="I6675" s="20"/>
      <c r="J6675" s="20"/>
      <c r="K6675" s="20"/>
      <c r="L6675" s="20"/>
      <c r="M6675" s="20"/>
      <c r="N6675" s="20"/>
    </row>
    <row r="6676" spans="1:14" x14ac:dyDescent="0.35">
      <c r="A6676" s="214" t="s">
        <v>5373</v>
      </c>
      <c r="B6676" s="214">
        <v>134614</v>
      </c>
      <c r="C6676" s="133" t="s">
        <v>5390</v>
      </c>
      <c r="D6676" s="133" t="s">
        <v>5904</v>
      </c>
      <c r="E6676" s="133" t="s">
        <v>5902</v>
      </c>
      <c r="F6676" s="133" t="s">
        <v>5914</v>
      </c>
      <c r="G6676" s="133">
        <v>0</v>
      </c>
      <c r="H6676" s="133">
        <v>0</v>
      </c>
      <c r="I6676" s="20"/>
      <c r="J6676" s="20"/>
      <c r="K6676" s="20"/>
      <c r="L6676" s="20"/>
      <c r="M6676" s="20"/>
      <c r="N6676" s="20"/>
    </row>
    <row r="6677" spans="1:14" x14ac:dyDescent="0.35">
      <c r="A6677" s="214" t="s">
        <v>5373</v>
      </c>
      <c r="B6677" s="214">
        <v>135418</v>
      </c>
      <c r="C6677" s="133" t="s">
        <v>5391</v>
      </c>
      <c r="D6677" s="133" t="s">
        <v>5904</v>
      </c>
      <c r="E6677" s="133" t="s">
        <v>5902</v>
      </c>
      <c r="F6677" s="133" t="s">
        <v>5903</v>
      </c>
      <c r="G6677" s="133">
        <v>0</v>
      </c>
      <c r="H6677" s="133">
        <v>0</v>
      </c>
      <c r="I6677" s="20"/>
      <c r="J6677" s="20"/>
      <c r="K6677" s="20"/>
      <c r="L6677" s="20"/>
      <c r="M6677" s="20"/>
      <c r="N6677" s="20"/>
    </row>
    <row r="6678" spans="1:14" x14ac:dyDescent="0.35">
      <c r="A6678" s="214" t="s">
        <v>5373</v>
      </c>
      <c r="B6678" s="214">
        <v>136158</v>
      </c>
      <c r="C6678" s="133" t="s">
        <v>5392</v>
      </c>
      <c r="D6678" s="133" t="s">
        <v>5904</v>
      </c>
      <c r="E6678" s="133" t="s">
        <v>5907</v>
      </c>
      <c r="F6678" s="133" t="s">
        <v>5908</v>
      </c>
      <c r="G6678" s="133">
        <v>96</v>
      </c>
      <c r="H6678" s="133">
        <v>103</v>
      </c>
      <c r="I6678" s="20"/>
      <c r="J6678" s="20"/>
      <c r="K6678" s="20"/>
      <c r="L6678" s="20"/>
      <c r="M6678" s="20"/>
      <c r="N6678" s="20"/>
    </row>
    <row r="6679" spans="1:14" x14ac:dyDescent="0.35">
      <c r="A6679" s="214" t="s">
        <v>5373</v>
      </c>
      <c r="B6679" s="214">
        <v>136459</v>
      </c>
      <c r="C6679" s="133" t="s">
        <v>5393</v>
      </c>
      <c r="D6679" s="133" t="s">
        <v>5904</v>
      </c>
      <c r="E6679" s="133" t="s">
        <v>5907</v>
      </c>
      <c r="F6679" s="133" t="s">
        <v>5917</v>
      </c>
      <c r="G6679" s="133">
        <v>115</v>
      </c>
      <c r="H6679" s="133">
        <v>130</v>
      </c>
      <c r="I6679" s="20"/>
      <c r="J6679" s="20"/>
      <c r="K6679" s="20"/>
      <c r="L6679" s="20"/>
      <c r="M6679" s="20"/>
      <c r="N6679" s="20"/>
    </row>
    <row r="6680" spans="1:14" x14ac:dyDescent="0.35">
      <c r="A6680" s="214" t="s">
        <v>5373</v>
      </c>
      <c r="B6680" s="214">
        <v>136510</v>
      </c>
      <c r="C6680" s="133" t="s">
        <v>5394</v>
      </c>
      <c r="D6680" s="133" t="s">
        <v>5904</v>
      </c>
      <c r="E6680" s="133" t="s">
        <v>5902</v>
      </c>
      <c r="F6680" s="133" t="s">
        <v>5903</v>
      </c>
      <c r="G6680" s="133">
        <v>0</v>
      </c>
      <c r="H6680" s="133">
        <v>0</v>
      </c>
      <c r="I6680" s="20"/>
      <c r="J6680" s="20"/>
      <c r="K6680" s="20"/>
      <c r="L6680" s="20"/>
      <c r="M6680" s="20"/>
      <c r="N6680" s="20"/>
    </row>
    <row r="6681" spans="1:14" x14ac:dyDescent="0.35">
      <c r="A6681" s="214" t="s">
        <v>5373</v>
      </c>
      <c r="B6681" s="214">
        <v>136587</v>
      </c>
      <c r="C6681" s="133" t="s">
        <v>5395</v>
      </c>
      <c r="D6681" s="133" t="s">
        <v>5904</v>
      </c>
      <c r="E6681" s="133" t="s">
        <v>5907</v>
      </c>
      <c r="F6681" s="133" t="s">
        <v>5917</v>
      </c>
      <c r="G6681" s="133">
        <v>156</v>
      </c>
      <c r="H6681" s="133">
        <v>126</v>
      </c>
      <c r="I6681" s="20"/>
      <c r="J6681" s="20"/>
      <c r="K6681" s="20"/>
      <c r="L6681" s="20"/>
      <c r="M6681" s="20"/>
      <c r="N6681" s="20"/>
    </row>
    <row r="6682" spans="1:14" x14ac:dyDescent="0.35">
      <c r="A6682" s="214" t="s">
        <v>5373</v>
      </c>
      <c r="B6682" s="214">
        <v>136595</v>
      </c>
      <c r="C6682" s="133" t="s">
        <v>5396</v>
      </c>
      <c r="D6682" s="133" t="s">
        <v>5901</v>
      </c>
      <c r="E6682" s="133" t="s">
        <v>5907</v>
      </c>
      <c r="F6682" s="133" t="s">
        <v>5917</v>
      </c>
      <c r="G6682" s="133">
        <v>119</v>
      </c>
      <c r="H6682" s="133">
        <v>0</v>
      </c>
      <c r="I6682" s="20"/>
      <c r="J6682" s="20"/>
      <c r="K6682" s="20"/>
      <c r="L6682" s="20"/>
      <c r="M6682" s="20"/>
      <c r="N6682" s="20"/>
    </row>
    <row r="6683" spans="1:14" x14ac:dyDescent="0.35">
      <c r="A6683" s="214" t="s">
        <v>5373</v>
      </c>
      <c r="B6683" s="214">
        <v>136622</v>
      </c>
      <c r="C6683" s="133" t="s">
        <v>5397</v>
      </c>
      <c r="D6683" s="133" t="s">
        <v>5904</v>
      </c>
      <c r="E6683" s="133" t="s">
        <v>5907</v>
      </c>
      <c r="F6683" s="133" t="s">
        <v>5917</v>
      </c>
      <c r="G6683" s="133">
        <v>38</v>
      </c>
      <c r="H6683" s="133">
        <v>117</v>
      </c>
      <c r="I6683" s="20"/>
      <c r="J6683" s="20"/>
      <c r="K6683" s="20"/>
      <c r="L6683" s="20"/>
      <c r="M6683" s="20"/>
      <c r="N6683" s="20"/>
    </row>
    <row r="6684" spans="1:14" x14ac:dyDescent="0.35">
      <c r="A6684" s="214" t="s">
        <v>5373</v>
      </c>
      <c r="B6684" s="214">
        <v>136786</v>
      </c>
      <c r="C6684" s="133" t="s">
        <v>5398</v>
      </c>
      <c r="D6684" s="133" t="s">
        <v>5904</v>
      </c>
      <c r="E6684" s="133" t="s">
        <v>5907</v>
      </c>
      <c r="F6684" s="133" t="s">
        <v>5917</v>
      </c>
      <c r="G6684" s="133">
        <v>93</v>
      </c>
      <c r="H6684" s="133">
        <v>90</v>
      </c>
      <c r="I6684" s="20"/>
      <c r="J6684" s="20"/>
      <c r="K6684" s="20"/>
      <c r="L6684" s="20"/>
      <c r="M6684" s="20"/>
      <c r="N6684" s="20"/>
    </row>
    <row r="6685" spans="1:14" x14ac:dyDescent="0.35">
      <c r="A6685" s="214" t="s">
        <v>5373</v>
      </c>
      <c r="B6685" s="214">
        <v>136907</v>
      </c>
      <c r="C6685" s="133" t="s">
        <v>5399</v>
      </c>
      <c r="D6685" s="133" t="s">
        <v>5904</v>
      </c>
      <c r="E6685" s="133" t="s">
        <v>5907</v>
      </c>
      <c r="F6685" s="133" t="s">
        <v>5917</v>
      </c>
      <c r="G6685" s="133">
        <v>134</v>
      </c>
      <c r="H6685" s="133">
        <v>149</v>
      </c>
      <c r="I6685" s="20"/>
      <c r="J6685" s="20"/>
      <c r="K6685" s="20"/>
      <c r="L6685" s="20"/>
      <c r="M6685" s="20"/>
      <c r="N6685" s="20"/>
    </row>
    <row r="6686" spans="1:14" x14ac:dyDescent="0.35">
      <c r="A6686" s="214" t="s">
        <v>5373</v>
      </c>
      <c r="B6686" s="214">
        <v>136986</v>
      </c>
      <c r="C6686" s="133" t="s">
        <v>5400</v>
      </c>
      <c r="D6686" s="133" t="s">
        <v>5904</v>
      </c>
      <c r="E6686" s="133" t="s">
        <v>5907</v>
      </c>
      <c r="F6686" s="133" t="s">
        <v>5917</v>
      </c>
      <c r="G6686" s="133">
        <v>97</v>
      </c>
      <c r="H6686" s="133">
        <v>114</v>
      </c>
      <c r="I6686" s="20"/>
      <c r="J6686" s="20"/>
      <c r="K6686" s="20"/>
      <c r="L6686" s="20"/>
      <c r="M6686" s="20"/>
      <c r="N6686" s="20"/>
    </row>
    <row r="6687" spans="1:14" x14ac:dyDescent="0.35">
      <c r="A6687" s="214" t="s">
        <v>5373</v>
      </c>
      <c r="B6687" s="214">
        <v>136991</v>
      </c>
      <c r="C6687" s="133" t="s">
        <v>5401</v>
      </c>
      <c r="D6687" s="133" t="s">
        <v>5904</v>
      </c>
      <c r="E6687" s="133" t="s">
        <v>5907</v>
      </c>
      <c r="F6687" s="133" t="s">
        <v>5917</v>
      </c>
      <c r="G6687" s="133">
        <v>65</v>
      </c>
      <c r="H6687" s="133">
        <v>73</v>
      </c>
      <c r="I6687" s="20"/>
      <c r="J6687" s="20"/>
      <c r="K6687" s="20"/>
      <c r="L6687" s="20"/>
      <c r="M6687" s="20"/>
      <c r="N6687" s="20"/>
    </row>
    <row r="6688" spans="1:14" x14ac:dyDescent="0.35">
      <c r="A6688" s="214" t="s">
        <v>5373</v>
      </c>
      <c r="B6688" s="214">
        <v>137079</v>
      </c>
      <c r="C6688" s="133" t="s">
        <v>5402</v>
      </c>
      <c r="D6688" s="133" t="s">
        <v>5904</v>
      </c>
      <c r="E6688" s="133" t="s">
        <v>5907</v>
      </c>
      <c r="F6688" s="133" t="s">
        <v>5908</v>
      </c>
      <c r="G6688" s="133">
        <v>63</v>
      </c>
      <c r="H6688" s="133">
        <v>63</v>
      </c>
      <c r="I6688" s="20"/>
      <c r="J6688" s="20"/>
      <c r="K6688" s="20"/>
      <c r="L6688" s="20"/>
      <c r="M6688" s="20"/>
      <c r="N6688" s="20"/>
    </row>
    <row r="6689" spans="1:14" x14ac:dyDescent="0.35">
      <c r="A6689" s="214" t="s">
        <v>5373</v>
      </c>
      <c r="B6689" s="214">
        <v>137172</v>
      </c>
      <c r="C6689" s="133" t="s">
        <v>5403</v>
      </c>
      <c r="D6689" s="133" t="s">
        <v>5904</v>
      </c>
      <c r="E6689" s="133" t="s">
        <v>5907</v>
      </c>
      <c r="F6689" s="133" t="s">
        <v>5917</v>
      </c>
      <c r="G6689" s="133">
        <v>58</v>
      </c>
      <c r="H6689" s="133">
        <v>76</v>
      </c>
      <c r="I6689" s="20"/>
      <c r="J6689" s="20"/>
      <c r="K6689" s="20"/>
      <c r="L6689" s="20"/>
      <c r="M6689" s="20"/>
      <c r="N6689" s="20"/>
    </row>
    <row r="6690" spans="1:14" x14ac:dyDescent="0.35">
      <c r="A6690" s="214" t="s">
        <v>5373</v>
      </c>
      <c r="B6690" s="214">
        <v>137235</v>
      </c>
      <c r="C6690" s="133" t="s">
        <v>5404</v>
      </c>
      <c r="D6690" s="133" t="s">
        <v>5901</v>
      </c>
      <c r="E6690" s="133" t="s">
        <v>5907</v>
      </c>
      <c r="F6690" s="133" t="s">
        <v>5917</v>
      </c>
      <c r="G6690" s="133">
        <v>120</v>
      </c>
      <c r="H6690" s="133">
        <v>0</v>
      </c>
      <c r="I6690" s="20"/>
      <c r="J6690" s="20"/>
      <c r="K6690" s="20"/>
      <c r="L6690" s="20"/>
      <c r="M6690" s="20"/>
      <c r="N6690" s="20"/>
    </row>
    <row r="6691" spans="1:14" x14ac:dyDescent="0.35">
      <c r="A6691" s="214" t="s">
        <v>5373</v>
      </c>
      <c r="B6691" s="214">
        <v>137236</v>
      </c>
      <c r="C6691" s="133" t="s">
        <v>5405</v>
      </c>
      <c r="D6691" s="133" t="s">
        <v>5904</v>
      </c>
      <c r="E6691" s="133" t="s">
        <v>5907</v>
      </c>
      <c r="F6691" s="133" t="s">
        <v>5917</v>
      </c>
      <c r="G6691" s="133">
        <v>167</v>
      </c>
      <c r="H6691" s="133">
        <v>136</v>
      </c>
      <c r="I6691" s="20"/>
      <c r="J6691" s="20"/>
      <c r="K6691" s="20"/>
      <c r="L6691" s="20"/>
      <c r="M6691" s="20"/>
      <c r="N6691" s="20"/>
    </row>
    <row r="6692" spans="1:14" x14ac:dyDescent="0.35">
      <c r="A6692" s="214" t="s">
        <v>5373</v>
      </c>
      <c r="B6692" s="214">
        <v>137302</v>
      </c>
      <c r="C6692" s="133" t="s">
        <v>4537</v>
      </c>
      <c r="D6692" s="133" t="s">
        <v>5905</v>
      </c>
      <c r="E6692" s="133" t="s">
        <v>5907</v>
      </c>
      <c r="F6692" s="133" t="s">
        <v>5917</v>
      </c>
      <c r="G6692" s="133">
        <v>0</v>
      </c>
      <c r="H6692" s="133">
        <v>90</v>
      </c>
      <c r="I6692" s="20"/>
      <c r="J6692" s="20"/>
      <c r="K6692" s="20"/>
      <c r="L6692" s="20"/>
      <c r="M6692" s="20"/>
      <c r="N6692" s="20"/>
    </row>
    <row r="6693" spans="1:14" x14ac:dyDescent="0.35">
      <c r="A6693" s="214" t="s">
        <v>5373</v>
      </c>
      <c r="B6693" s="214">
        <v>137597</v>
      </c>
      <c r="C6693" s="133" t="s">
        <v>235</v>
      </c>
      <c r="D6693" s="133" t="s">
        <v>5904</v>
      </c>
      <c r="E6693" s="133" t="s">
        <v>5902</v>
      </c>
      <c r="F6693" s="133" t="s">
        <v>5914</v>
      </c>
      <c r="G6693" s="133">
        <v>0</v>
      </c>
      <c r="H6693" s="133">
        <v>0</v>
      </c>
      <c r="I6693" s="20"/>
      <c r="J6693" s="20"/>
      <c r="K6693" s="20"/>
      <c r="L6693" s="20"/>
      <c r="M6693" s="20"/>
      <c r="N6693" s="20"/>
    </row>
    <row r="6694" spans="1:14" x14ac:dyDescent="0.35">
      <c r="A6694" s="214" t="s">
        <v>5373</v>
      </c>
      <c r="B6694" s="214">
        <v>137766</v>
      </c>
      <c r="C6694" s="133" t="s">
        <v>3707</v>
      </c>
      <c r="D6694" s="133" t="s">
        <v>5904</v>
      </c>
      <c r="E6694" s="133" t="s">
        <v>5907</v>
      </c>
      <c r="F6694" s="133" t="s">
        <v>5917</v>
      </c>
      <c r="G6694" s="133">
        <v>105</v>
      </c>
      <c r="H6694" s="133">
        <v>90</v>
      </c>
      <c r="I6694" s="20"/>
      <c r="J6694" s="20"/>
      <c r="K6694" s="20"/>
      <c r="L6694" s="20"/>
      <c r="M6694" s="20"/>
      <c r="N6694" s="20"/>
    </row>
    <row r="6695" spans="1:14" x14ac:dyDescent="0.35">
      <c r="A6695" s="214" t="s">
        <v>5373</v>
      </c>
      <c r="B6695" s="214">
        <v>137767</v>
      </c>
      <c r="C6695" s="133" t="s">
        <v>5407</v>
      </c>
      <c r="D6695" s="133" t="s">
        <v>5904</v>
      </c>
      <c r="E6695" s="133" t="s">
        <v>5907</v>
      </c>
      <c r="F6695" s="133" t="s">
        <v>5917</v>
      </c>
      <c r="G6695" s="133">
        <v>136</v>
      </c>
      <c r="H6695" s="133">
        <v>112</v>
      </c>
      <c r="I6695" s="20"/>
      <c r="J6695" s="20"/>
      <c r="K6695" s="20"/>
      <c r="L6695" s="20"/>
      <c r="M6695" s="20"/>
      <c r="N6695" s="20"/>
    </row>
    <row r="6696" spans="1:14" x14ac:dyDescent="0.35">
      <c r="A6696" s="214" t="s">
        <v>5373</v>
      </c>
      <c r="B6696" s="214">
        <v>137770</v>
      </c>
      <c r="C6696" s="133" t="s">
        <v>5408</v>
      </c>
      <c r="D6696" s="133" t="s">
        <v>5904</v>
      </c>
      <c r="E6696" s="133" t="s">
        <v>5907</v>
      </c>
      <c r="F6696" s="133" t="s">
        <v>5917</v>
      </c>
      <c r="G6696" s="133">
        <v>107</v>
      </c>
      <c r="H6696" s="133">
        <v>86</v>
      </c>
      <c r="I6696" s="20"/>
      <c r="J6696" s="20"/>
      <c r="K6696" s="20"/>
      <c r="L6696" s="20"/>
      <c r="M6696" s="20"/>
      <c r="N6696" s="20"/>
    </row>
    <row r="6697" spans="1:14" x14ac:dyDescent="0.35">
      <c r="A6697" s="214" t="s">
        <v>5373</v>
      </c>
      <c r="B6697" s="214">
        <v>137771</v>
      </c>
      <c r="C6697" s="133" t="s">
        <v>5409</v>
      </c>
      <c r="D6697" s="133" t="s">
        <v>5904</v>
      </c>
      <c r="E6697" s="133" t="s">
        <v>5907</v>
      </c>
      <c r="F6697" s="133" t="s">
        <v>5917</v>
      </c>
      <c r="G6697" s="133">
        <v>88</v>
      </c>
      <c r="H6697" s="133">
        <v>98</v>
      </c>
      <c r="I6697" s="20"/>
      <c r="J6697" s="20"/>
      <c r="K6697" s="20"/>
      <c r="L6697" s="20"/>
      <c r="M6697" s="20"/>
      <c r="N6697" s="20"/>
    </row>
    <row r="6698" spans="1:14" x14ac:dyDescent="0.35">
      <c r="A6698" s="214" t="s">
        <v>5373</v>
      </c>
      <c r="B6698" s="214">
        <v>137781</v>
      </c>
      <c r="C6698" s="133" t="s">
        <v>5410</v>
      </c>
      <c r="D6698" s="133" t="s">
        <v>5904</v>
      </c>
      <c r="E6698" s="133" t="s">
        <v>5907</v>
      </c>
      <c r="F6698" s="133" t="s">
        <v>5917</v>
      </c>
      <c r="G6698" s="133">
        <v>82</v>
      </c>
      <c r="H6698" s="133">
        <v>106</v>
      </c>
      <c r="I6698" s="20"/>
      <c r="J6698" s="20"/>
      <c r="K6698" s="20"/>
      <c r="L6698" s="20"/>
      <c r="M6698" s="20"/>
      <c r="N6698" s="20"/>
    </row>
    <row r="6699" spans="1:14" x14ac:dyDescent="0.35">
      <c r="A6699" s="214" t="s">
        <v>5373</v>
      </c>
      <c r="B6699" s="214">
        <v>138644</v>
      </c>
      <c r="C6699" s="133" t="s">
        <v>5411</v>
      </c>
      <c r="D6699" s="133" t="s">
        <v>5904</v>
      </c>
      <c r="E6699" s="133" t="s">
        <v>5907</v>
      </c>
      <c r="F6699" s="133" t="s">
        <v>5917</v>
      </c>
      <c r="G6699" s="133">
        <v>104</v>
      </c>
      <c r="H6699" s="133">
        <v>105</v>
      </c>
      <c r="I6699" s="20"/>
      <c r="J6699" s="20"/>
      <c r="K6699" s="20"/>
      <c r="L6699" s="20"/>
      <c r="M6699" s="20"/>
      <c r="N6699" s="20"/>
    </row>
    <row r="6700" spans="1:14" x14ac:dyDescent="0.35">
      <c r="A6700" s="214" t="s">
        <v>5373</v>
      </c>
      <c r="B6700" s="214">
        <v>138767</v>
      </c>
      <c r="C6700" s="133" t="s">
        <v>5412</v>
      </c>
      <c r="D6700" s="133" t="s">
        <v>5904</v>
      </c>
      <c r="E6700" s="133" t="s">
        <v>5907</v>
      </c>
      <c r="F6700" s="133" t="s">
        <v>5917</v>
      </c>
      <c r="G6700" s="133">
        <v>68</v>
      </c>
      <c r="H6700" s="133">
        <v>61</v>
      </c>
      <c r="I6700" s="20"/>
      <c r="J6700" s="20"/>
      <c r="K6700" s="20"/>
      <c r="L6700" s="20"/>
      <c r="M6700" s="20"/>
      <c r="N6700" s="20"/>
    </row>
    <row r="6701" spans="1:14" x14ac:dyDescent="0.35">
      <c r="A6701" s="214" t="s">
        <v>5373</v>
      </c>
      <c r="B6701" s="214">
        <v>139419</v>
      </c>
      <c r="C6701" s="133" t="s">
        <v>5413</v>
      </c>
      <c r="D6701" s="133" t="s">
        <v>5904</v>
      </c>
      <c r="E6701" s="133" t="s">
        <v>5902</v>
      </c>
      <c r="F6701" s="133" t="s">
        <v>5914</v>
      </c>
      <c r="G6701" s="133">
        <v>0</v>
      </c>
      <c r="H6701" s="133">
        <v>0</v>
      </c>
      <c r="I6701" s="20"/>
      <c r="J6701" s="20"/>
      <c r="K6701" s="20"/>
      <c r="L6701" s="20"/>
      <c r="M6701" s="20"/>
      <c r="N6701" s="20"/>
    </row>
    <row r="6702" spans="1:14" x14ac:dyDescent="0.35">
      <c r="A6702" s="214" t="s">
        <v>5373</v>
      </c>
      <c r="B6702" s="214">
        <v>139468</v>
      </c>
      <c r="C6702" s="133" t="s">
        <v>5414</v>
      </c>
      <c r="D6702" s="133" t="s">
        <v>5904</v>
      </c>
      <c r="E6702" s="133" t="s">
        <v>5912</v>
      </c>
      <c r="F6702" s="133" t="s">
        <v>5920</v>
      </c>
      <c r="G6702" s="133">
        <v>0</v>
      </c>
      <c r="H6702" s="133">
        <v>0</v>
      </c>
      <c r="I6702" s="20"/>
      <c r="J6702" s="20"/>
      <c r="K6702" s="20"/>
      <c r="L6702" s="20"/>
      <c r="M6702" s="20"/>
      <c r="N6702" s="20"/>
    </row>
    <row r="6703" spans="1:14" x14ac:dyDescent="0.35">
      <c r="A6703" s="214" t="s">
        <v>5373</v>
      </c>
      <c r="B6703" s="214">
        <v>139469</v>
      </c>
      <c r="C6703" s="133" t="s">
        <v>5415</v>
      </c>
      <c r="D6703" s="133" t="s">
        <v>5904</v>
      </c>
      <c r="E6703" s="133" t="s">
        <v>5912</v>
      </c>
      <c r="F6703" s="133" t="s">
        <v>5920</v>
      </c>
      <c r="G6703" s="133">
        <v>5</v>
      </c>
      <c r="H6703" s="133">
        <v>15</v>
      </c>
      <c r="I6703" s="20"/>
      <c r="J6703" s="20"/>
      <c r="K6703" s="20"/>
      <c r="L6703" s="20"/>
      <c r="M6703" s="20"/>
      <c r="N6703" s="20"/>
    </row>
    <row r="6704" spans="1:14" x14ac:dyDescent="0.35">
      <c r="A6704" s="214" t="s">
        <v>5373</v>
      </c>
      <c r="B6704" s="214">
        <v>139919</v>
      </c>
      <c r="C6704" s="133" t="s">
        <v>7376</v>
      </c>
      <c r="D6704" s="133" t="s">
        <v>5904</v>
      </c>
      <c r="E6704" s="133" t="s">
        <v>5902</v>
      </c>
      <c r="F6704" s="133" t="s">
        <v>5914</v>
      </c>
      <c r="G6704" s="133">
        <v>0</v>
      </c>
      <c r="H6704" s="133">
        <v>0</v>
      </c>
      <c r="I6704" s="20"/>
      <c r="J6704" s="20"/>
      <c r="K6704" s="20"/>
      <c r="L6704" s="20"/>
      <c r="M6704" s="20"/>
      <c r="N6704" s="20"/>
    </row>
    <row r="6705" spans="1:14" x14ac:dyDescent="0.35">
      <c r="A6705" s="214" t="s">
        <v>5373</v>
      </c>
      <c r="B6705" s="214">
        <v>139936</v>
      </c>
      <c r="C6705" s="133" t="s">
        <v>6343</v>
      </c>
      <c r="D6705" s="133" t="s">
        <v>5904</v>
      </c>
      <c r="E6705" s="133" t="s">
        <v>5907</v>
      </c>
      <c r="F6705" s="133" t="s">
        <v>5908</v>
      </c>
      <c r="G6705" s="133">
        <v>104</v>
      </c>
      <c r="H6705" s="133">
        <v>109</v>
      </c>
      <c r="I6705" s="20"/>
      <c r="J6705" s="20"/>
      <c r="K6705" s="20"/>
      <c r="L6705" s="20"/>
      <c r="M6705" s="20"/>
      <c r="N6705" s="20"/>
    </row>
    <row r="6706" spans="1:14" x14ac:dyDescent="0.35">
      <c r="A6706" s="214" t="s">
        <v>5373</v>
      </c>
      <c r="B6706" s="214">
        <v>139937</v>
      </c>
      <c r="C6706" s="133" t="s">
        <v>5416</v>
      </c>
      <c r="D6706" s="133" t="s">
        <v>5904</v>
      </c>
      <c r="E6706" s="133" t="s">
        <v>5907</v>
      </c>
      <c r="F6706" s="133" t="s">
        <v>5908</v>
      </c>
      <c r="G6706" s="133">
        <v>56</v>
      </c>
      <c r="H6706" s="133">
        <v>65</v>
      </c>
      <c r="I6706" s="20"/>
      <c r="J6706" s="20"/>
      <c r="K6706" s="20"/>
      <c r="L6706" s="20"/>
      <c r="M6706" s="20"/>
      <c r="N6706" s="20"/>
    </row>
    <row r="6707" spans="1:14" x14ac:dyDescent="0.35">
      <c r="A6707" s="214" t="s">
        <v>5373</v>
      </c>
      <c r="B6707" s="214">
        <v>140354</v>
      </c>
      <c r="C6707" s="133" t="s">
        <v>5417</v>
      </c>
      <c r="D6707" s="133" t="s">
        <v>5904</v>
      </c>
      <c r="E6707" s="133" t="s">
        <v>5902</v>
      </c>
      <c r="F6707" s="133" t="s">
        <v>5914</v>
      </c>
      <c r="G6707" s="133">
        <v>0</v>
      </c>
      <c r="H6707" s="133">
        <v>0</v>
      </c>
      <c r="I6707" s="20"/>
      <c r="J6707" s="20"/>
      <c r="K6707" s="20"/>
      <c r="L6707" s="20"/>
      <c r="M6707" s="20"/>
      <c r="N6707" s="20"/>
    </row>
    <row r="6708" spans="1:14" x14ac:dyDescent="0.35">
      <c r="A6708" s="214" t="s">
        <v>5373</v>
      </c>
      <c r="B6708" s="214">
        <v>140371</v>
      </c>
      <c r="C6708" s="133" t="s">
        <v>5418</v>
      </c>
      <c r="D6708" s="133" t="s">
        <v>5904</v>
      </c>
      <c r="E6708" s="133" t="s">
        <v>5907</v>
      </c>
      <c r="F6708" s="133" t="s">
        <v>5908</v>
      </c>
      <c r="G6708" s="133">
        <v>86</v>
      </c>
      <c r="H6708" s="133">
        <v>117</v>
      </c>
      <c r="I6708" s="20"/>
      <c r="J6708" s="20"/>
      <c r="K6708" s="20"/>
      <c r="L6708" s="20"/>
      <c r="M6708" s="20"/>
      <c r="N6708" s="20"/>
    </row>
    <row r="6709" spans="1:14" x14ac:dyDescent="0.35">
      <c r="A6709" s="214" t="s">
        <v>5373</v>
      </c>
      <c r="B6709" s="214">
        <v>140654</v>
      </c>
      <c r="C6709" s="133" t="s">
        <v>4793</v>
      </c>
      <c r="D6709" s="133" t="s">
        <v>5904</v>
      </c>
      <c r="E6709" s="133" t="s">
        <v>5912</v>
      </c>
      <c r="F6709" s="133" t="s">
        <v>5927</v>
      </c>
      <c r="G6709" s="133">
        <v>2</v>
      </c>
      <c r="H6709" s="133">
        <v>8</v>
      </c>
      <c r="I6709" s="20"/>
      <c r="J6709" s="20"/>
      <c r="K6709" s="20"/>
      <c r="L6709" s="20"/>
      <c r="M6709" s="20"/>
      <c r="N6709" s="20"/>
    </row>
    <row r="6710" spans="1:14" x14ac:dyDescent="0.35">
      <c r="A6710" s="214" t="s">
        <v>5373</v>
      </c>
      <c r="B6710" s="214">
        <v>141007</v>
      </c>
      <c r="C6710" s="133" t="s">
        <v>5419</v>
      </c>
      <c r="D6710" s="133" t="s">
        <v>5904</v>
      </c>
      <c r="E6710" s="133" t="s">
        <v>5902</v>
      </c>
      <c r="F6710" s="133" t="s">
        <v>5914</v>
      </c>
      <c r="G6710" s="133">
        <v>0</v>
      </c>
      <c r="H6710" s="133">
        <v>0</v>
      </c>
      <c r="I6710" s="20"/>
      <c r="J6710" s="20"/>
      <c r="K6710" s="20"/>
      <c r="L6710" s="20"/>
      <c r="M6710" s="20"/>
      <c r="N6710" s="20"/>
    </row>
    <row r="6711" spans="1:14" x14ac:dyDescent="0.35">
      <c r="A6711" s="214" t="s">
        <v>5373</v>
      </c>
      <c r="B6711" s="214">
        <v>141008</v>
      </c>
      <c r="C6711" s="133" t="s">
        <v>6819</v>
      </c>
      <c r="D6711" s="133" t="s">
        <v>5904</v>
      </c>
      <c r="E6711" s="133" t="s">
        <v>5902</v>
      </c>
      <c r="F6711" s="133" t="s">
        <v>5914</v>
      </c>
      <c r="G6711" s="133">
        <v>0</v>
      </c>
      <c r="H6711" s="133">
        <v>0</v>
      </c>
      <c r="I6711" s="20"/>
      <c r="J6711" s="20"/>
      <c r="K6711" s="20"/>
      <c r="L6711" s="20"/>
      <c r="M6711" s="20"/>
      <c r="N6711" s="20"/>
    </row>
    <row r="6712" spans="1:14" x14ac:dyDescent="0.35">
      <c r="A6712" s="214" t="s">
        <v>5373</v>
      </c>
      <c r="B6712" s="214">
        <v>141277</v>
      </c>
      <c r="C6712" s="133" t="s">
        <v>5420</v>
      </c>
      <c r="D6712" s="133" t="s">
        <v>5905</v>
      </c>
      <c r="E6712" s="133" t="s">
        <v>5907</v>
      </c>
      <c r="F6712" s="133" t="s">
        <v>5917</v>
      </c>
      <c r="G6712" s="133">
        <v>0</v>
      </c>
      <c r="H6712" s="133">
        <v>150</v>
      </c>
      <c r="I6712" s="20"/>
      <c r="J6712" s="20"/>
      <c r="K6712" s="20"/>
      <c r="L6712" s="20"/>
      <c r="M6712" s="20"/>
      <c r="N6712" s="20"/>
    </row>
    <row r="6713" spans="1:14" x14ac:dyDescent="0.35">
      <c r="A6713" s="214" t="s">
        <v>5373</v>
      </c>
      <c r="B6713" s="214">
        <v>141836</v>
      </c>
      <c r="C6713" s="133" t="s">
        <v>5421</v>
      </c>
      <c r="D6713" s="133" t="s">
        <v>5904</v>
      </c>
      <c r="E6713" s="133" t="s">
        <v>5907</v>
      </c>
      <c r="F6713" s="133" t="s">
        <v>5917</v>
      </c>
      <c r="G6713" s="133">
        <v>92</v>
      </c>
      <c r="H6713" s="133">
        <v>67</v>
      </c>
      <c r="I6713" s="20"/>
      <c r="J6713" s="20"/>
      <c r="K6713" s="20"/>
      <c r="L6713" s="20"/>
      <c r="M6713" s="20"/>
      <c r="N6713" s="20"/>
    </row>
    <row r="6714" spans="1:14" x14ac:dyDescent="0.35">
      <c r="A6714" s="214" t="s">
        <v>5373</v>
      </c>
      <c r="B6714" s="214">
        <v>142202</v>
      </c>
      <c r="C6714" s="133" t="s">
        <v>5422</v>
      </c>
      <c r="D6714" s="133" t="s">
        <v>5904</v>
      </c>
      <c r="E6714" s="133" t="s">
        <v>5907</v>
      </c>
      <c r="F6714" s="133" t="s">
        <v>5917</v>
      </c>
      <c r="G6714" s="133">
        <v>114</v>
      </c>
      <c r="H6714" s="133">
        <v>125</v>
      </c>
      <c r="I6714" s="20"/>
      <c r="J6714" s="20"/>
      <c r="K6714" s="20"/>
      <c r="L6714" s="20"/>
      <c r="M6714" s="20"/>
      <c r="N6714" s="20"/>
    </row>
    <row r="6715" spans="1:14" x14ac:dyDescent="0.35">
      <c r="A6715" s="214" t="s">
        <v>5373</v>
      </c>
      <c r="B6715" s="214">
        <v>142881</v>
      </c>
      <c r="C6715" s="133" t="s">
        <v>5423</v>
      </c>
      <c r="D6715" s="133" t="s">
        <v>5904</v>
      </c>
      <c r="E6715" s="133" t="s">
        <v>5907</v>
      </c>
      <c r="F6715" s="133" t="s">
        <v>5916</v>
      </c>
      <c r="G6715" s="133">
        <v>81</v>
      </c>
      <c r="H6715" s="133">
        <v>84</v>
      </c>
      <c r="I6715" s="20"/>
      <c r="J6715" s="20"/>
      <c r="K6715" s="20"/>
      <c r="L6715" s="20"/>
      <c r="M6715" s="20"/>
      <c r="N6715" s="20"/>
    </row>
    <row r="6716" spans="1:14" x14ac:dyDescent="0.35">
      <c r="A6716" s="214" t="s">
        <v>5373</v>
      </c>
      <c r="B6716" s="214">
        <v>143634</v>
      </c>
      <c r="C6716" s="133" t="s">
        <v>1074</v>
      </c>
      <c r="D6716" s="133" t="s">
        <v>5904</v>
      </c>
      <c r="E6716" s="133" t="s">
        <v>5907</v>
      </c>
      <c r="F6716" s="133" t="s">
        <v>5917</v>
      </c>
      <c r="G6716" s="133">
        <v>56</v>
      </c>
      <c r="H6716" s="133">
        <v>55</v>
      </c>
      <c r="I6716" s="20"/>
      <c r="J6716" s="20"/>
      <c r="K6716" s="20"/>
      <c r="L6716" s="20"/>
      <c r="M6716" s="20"/>
      <c r="N6716" s="20"/>
    </row>
    <row r="6717" spans="1:14" x14ac:dyDescent="0.35">
      <c r="A6717" s="214" t="s">
        <v>5373</v>
      </c>
      <c r="B6717" s="214">
        <v>143905</v>
      </c>
      <c r="C6717" s="133" t="s">
        <v>5424</v>
      </c>
      <c r="D6717" s="133" t="s">
        <v>5904</v>
      </c>
      <c r="E6717" s="133" t="s">
        <v>5907</v>
      </c>
      <c r="F6717" s="133" t="s">
        <v>5917</v>
      </c>
      <c r="G6717" s="133">
        <v>145</v>
      </c>
      <c r="H6717" s="133">
        <v>123</v>
      </c>
      <c r="I6717" s="20"/>
      <c r="J6717" s="20"/>
      <c r="K6717" s="20"/>
      <c r="L6717" s="20"/>
      <c r="M6717" s="20"/>
      <c r="N6717" s="20"/>
    </row>
    <row r="6718" spans="1:14" x14ac:dyDescent="0.35">
      <c r="A6718" s="214" t="s">
        <v>5373</v>
      </c>
      <c r="B6718" s="214">
        <v>144633</v>
      </c>
      <c r="C6718" s="133" t="s">
        <v>7377</v>
      </c>
      <c r="D6718" s="133" t="s">
        <v>5904</v>
      </c>
      <c r="E6718" s="133" t="s">
        <v>5912</v>
      </c>
      <c r="F6718" s="133" t="s">
        <v>5927</v>
      </c>
      <c r="G6718" s="133">
        <v>0</v>
      </c>
      <c r="H6718" s="133">
        <v>8</v>
      </c>
      <c r="I6718" s="20"/>
      <c r="J6718" s="20"/>
      <c r="K6718" s="20"/>
      <c r="L6718" s="20"/>
      <c r="M6718" s="20"/>
      <c r="N6718" s="20"/>
    </row>
    <row r="6719" spans="1:14" x14ac:dyDescent="0.35">
      <c r="A6719" s="214" t="s">
        <v>5373</v>
      </c>
      <c r="B6719" s="214">
        <v>144764</v>
      </c>
      <c r="C6719" s="133" t="s">
        <v>5425</v>
      </c>
      <c r="D6719" s="133" t="s">
        <v>5904</v>
      </c>
      <c r="E6719" s="133" t="s">
        <v>5912</v>
      </c>
      <c r="F6719" s="133" t="s">
        <v>5925</v>
      </c>
      <c r="G6719" s="133">
        <v>1</v>
      </c>
      <c r="H6719" s="133">
        <v>15</v>
      </c>
      <c r="I6719" s="20"/>
      <c r="J6719" s="20"/>
      <c r="K6719" s="20"/>
      <c r="L6719" s="20"/>
      <c r="M6719" s="20"/>
      <c r="N6719" s="20"/>
    </row>
    <row r="6720" spans="1:14" x14ac:dyDescent="0.35">
      <c r="A6720" s="214" t="s">
        <v>5373</v>
      </c>
      <c r="B6720" s="214">
        <v>145019</v>
      </c>
      <c r="C6720" s="133" t="s">
        <v>5426</v>
      </c>
      <c r="D6720" s="133" t="s">
        <v>5904</v>
      </c>
      <c r="E6720" s="133" t="s">
        <v>5907</v>
      </c>
      <c r="F6720" s="133" t="s">
        <v>5908</v>
      </c>
      <c r="G6720" s="133">
        <v>61</v>
      </c>
      <c r="H6720" s="133">
        <v>74</v>
      </c>
      <c r="I6720" s="20"/>
      <c r="J6720" s="20"/>
      <c r="K6720" s="20"/>
      <c r="L6720" s="20"/>
      <c r="M6720" s="20"/>
      <c r="N6720" s="20"/>
    </row>
    <row r="6721" spans="1:14" x14ac:dyDescent="0.35">
      <c r="A6721" s="214" t="s">
        <v>5373</v>
      </c>
      <c r="B6721" s="214">
        <v>145174</v>
      </c>
      <c r="C6721" s="133" t="s">
        <v>6344</v>
      </c>
      <c r="D6721" s="133" t="s">
        <v>5904</v>
      </c>
      <c r="E6721" s="133" t="s">
        <v>5907</v>
      </c>
      <c r="F6721" s="133" t="s">
        <v>5919</v>
      </c>
      <c r="G6721" s="133">
        <v>0</v>
      </c>
      <c r="H6721" s="133">
        <v>0</v>
      </c>
      <c r="I6721" s="20"/>
      <c r="J6721" s="20"/>
      <c r="K6721" s="20"/>
      <c r="L6721" s="20"/>
      <c r="M6721" s="20"/>
      <c r="N6721" s="20"/>
    </row>
    <row r="6722" spans="1:14" x14ac:dyDescent="0.35">
      <c r="A6722" s="214" t="s">
        <v>5373</v>
      </c>
      <c r="B6722" s="214">
        <v>145200</v>
      </c>
      <c r="C6722" s="133" t="s">
        <v>5427</v>
      </c>
      <c r="D6722" s="133" t="s">
        <v>5904</v>
      </c>
      <c r="E6722" s="133" t="s">
        <v>5912</v>
      </c>
      <c r="F6722" s="133" t="s">
        <v>5920</v>
      </c>
      <c r="G6722" s="133">
        <v>10</v>
      </c>
      <c r="H6722" s="133">
        <v>16</v>
      </c>
      <c r="I6722" s="20"/>
      <c r="J6722" s="20"/>
      <c r="K6722" s="20"/>
      <c r="L6722" s="20"/>
      <c r="M6722" s="20"/>
      <c r="N6722" s="20"/>
    </row>
    <row r="6723" spans="1:14" x14ac:dyDescent="0.35">
      <c r="A6723" s="214" t="s">
        <v>5373</v>
      </c>
      <c r="B6723" s="214">
        <v>145224</v>
      </c>
      <c r="C6723" s="133" t="s">
        <v>5428</v>
      </c>
      <c r="D6723" s="133" t="s">
        <v>5904</v>
      </c>
      <c r="E6723" s="133" t="s">
        <v>5912</v>
      </c>
      <c r="F6723" s="133" t="s">
        <v>5920</v>
      </c>
      <c r="G6723" s="133">
        <v>4</v>
      </c>
      <c r="H6723" s="133">
        <v>13</v>
      </c>
      <c r="I6723" s="20"/>
      <c r="J6723" s="20"/>
      <c r="K6723" s="20"/>
      <c r="L6723" s="20"/>
      <c r="M6723" s="20"/>
      <c r="N6723" s="20"/>
    </row>
    <row r="6724" spans="1:14" x14ac:dyDescent="0.35">
      <c r="A6724" s="214" t="s">
        <v>5373</v>
      </c>
      <c r="B6724" s="214">
        <v>145470</v>
      </c>
      <c r="C6724" s="133" t="s">
        <v>6817</v>
      </c>
      <c r="D6724" s="133" t="s">
        <v>5904</v>
      </c>
      <c r="E6724" s="133" t="s">
        <v>5902</v>
      </c>
      <c r="F6724" s="133" t="s">
        <v>5914</v>
      </c>
      <c r="G6724" s="133">
        <v>0</v>
      </c>
      <c r="H6724" s="133">
        <v>0</v>
      </c>
      <c r="I6724" s="20"/>
      <c r="J6724" s="20"/>
      <c r="K6724" s="20"/>
      <c r="L6724" s="20"/>
      <c r="M6724" s="20"/>
      <c r="N6724" s="20"/>
    </row>
    <row r="6725" spans="1:14" x14ac:dyDescent="0.35">
      <c r="A6725" s="214" t="s">
        <v>5373</v>
      </c>
      <c r="B6725" s="214">
        <v>145486</v>
      </c>
      <c r="C6725" s="133" t="s">
        <v>5389</v>
      </c>
      <c r="D6725" s="133" t="s">
        <v>5904</v>
      </c>
      <c r="E6725" s="133" t="s">
        <v>5912</v>
      </c>
      <c r="F6725" s="133" t="s">
        <v>5920</v>
      </c>
      <c r="G6725" s="133">
        <v>7</v>
      </c>
      <c r="H6725" s="133">
        <v>8</v>
      </c>
      <c r="I6725" s="20"/>
      <c r="J6725" s="20"/>
      <c r="K6725" s="20"/>
      <c r="L6725" s="20"/>
      <c r="M6725" s="20"/>
      <c r="N6725" s="20"/>
    </row>
    <row r="6726" spans="1:14" x14ac:dyDescent="0.35">
      <c r="A6726" s="214" t="s">
        <v>5373</v>
      </c>
      <c r="B6726" s="214">
        <v>145575</v>
      </c>
      <c r="C6726" s="133" t="s">
        <v>5406</v>
      </c>
      <c r="D6726" s="133" t="s">
        <v>5904</v>
      </c>
      <c r="E6726" s="133" t="s">
        <v>5907</v>
      </c>
      <c r="F6726" s="133" t="s">
        <v>5908</v>
      </c>
      <c r="G6726" s="133">
        <v>108</v>
      </c>
      <c r="H6726" s="133">
        <v>113</v>
      </c>
      <c r="I6726" s="20"/>
      <c r="J6726" s="20"/>
      <c r="K6726" s="20"/>
      <c r="L6726" s="20"/>
      <c r="M6726" s="20"/>
      <c r="N6726" s="20"/>
    </row>
    <row r="6727" spans="1:14" x14ac:dyDescent="0.35">
      <c r="A6727" s="214" t="s">
        <v>5373</v>
      </c>
      <c r="B6727" s="214">
        <v>146697</v>
      </c>
      <c r="C6727" s="133" t="s">
        <v>5375</v>
      </c>
      <c r="D6727" s="133" t="s">
        <v>5904</v>
      </c>
      <c r="E6727" s="133" t="s">
        <v>5907</v>
      </c>
      <c r="F6727" s="133" t="s">
        <v>5917</v>
      </c>
      <c r="G6727" s="133">
        <v>128</v>
      </c>
      <c r="H6727" s="133">
        <v>143</v>
      </c>
      <c r="I6727" s="20"/>
      <c r="J6727" s="20"/>
      <c r="K6727" s="20"/>
      <c r="L6727" s="20"/>
      <c r="M6727" s="20"/>
      <c r="N6727" s="20"/>
    </row>
    <row r="6728" spans="1:14" x14ac:dyDescent="0.35">
      <c r="A6728" s="214" t="s">
        <v>5373</v>
      </c>
      <c r="B6728" s="214">
        <v>147432</v>
      </c>
      <c r="C6728" s="133" t="s">
        <v>5374</v>
      </c>
      <c r="D6728" s="133" t="s">
        <v>5904</v>
      </c>
      <c r="E6728" s="133" t="s">
        <v>5907</v>
      </c>
      <c r="F6728" s="133" t="s">
        <v>5917</v>
      </c>
      <c r="G6728" s="133">
        <v>67</v>
      </c>
      <c r="H6728" s="133">
        <v>87</v>
      </c>
      <c r="I6728" s="20"/>
      <c r="J6728" s="20"/>
      <c r="K6728" s="20"/>
      <c r="L6728" s="20"/>
      <c r="M6728" s="20"/>
      <c r="N6728" s="20"/>
    </row>
    <row r="6729" spans="1:14" x14ac:dyDescent="0.35">
      <c r="A6729" s="214" t="s">
        <v>5373</v>
      </c>
      <c r="B6729" s="214">
        <v>148032</v>
      </c>
      <c r="C6729" s="133" t="s">
        <v>7378</v>
      </c>
      <c r="D6729" s="133" t="s">
        <v>5904</v>
      </c>
      <c r="E6729" s="133" t="s">
        <v>5902</v>
      </c>
      <c r="F6729" s="133" t="s">
        <v>5903</v>
      </c>
      <c r="G6729" s="133">
        <v>0</v>
      </c>
      <c r="H6729" s="133">
        <v>0</v>
      </c>
      <c r="I6729" s="20"/>
      <c r="J6729" s="20"/>
      <c r="K6729" s="20"/>
      <c r="L6729" s="20"/>
      <c r="M6729" s="20"/>
      <c r="N6729" s="20"/>
    </row>
    <row r="6730" spans="1:14" x14ac:dyDescent="0.35">
      <c r="A6730" s="214" t="s">
        <v>5373</v>
      </c>
      <c r="B6730" s="214">
        <v>148051</v>
      </c>
      <c r="C6730" s="133" t="s">
        <v>7379</v>
      </c>
      <c r="D6730" s="133" t="s">
        <v>5904</v>
      </c>
      <c r="E6730" s="133" t="s">
        <v>5902</v>
      </c>
      <c r="F6730" s="133" t="s">
        <v>5914</v>
      </c>
      <c r="G6730" s="133">
        <v>0</v>
      </c>
      <c r="H6730" s="133">
        <v>0</v>
      </c>
      <c r="I6730" s="20"/>
      <c r="J6730" s="20"/>
      <c r="K6730" s="20"/>
      <c r="L6730" s="20"/>
      <c r="M6730" s="20"/>
      <c r="N6730" s="20"/>
    </row>
    <row r="6731" spans="1:14" x14ac:dyDescent="0.35">
      <c r="A6731" s="214" t="s">
        <v>5373</v>
      </c>
      <c r="B6731" s="214">
        <v>148362</v>
      </c>
      <c r="C6731" s="133" t="s">
        <v>5376</v>
      </c>
      <c r="D6731" s="133" t="s">
        <v>5904</v>
      </c>
      <c r="E6731" s="133" t="s">
        <v>5907</v>
      </c>
      <c r="F6731" s="133" t="s">
        <v>5917</v>
      </c>
      <c r="G6731" s="133">
        <v>39</v>
      </c>
      <c r="H6731" s="133">
        <v>53</v>
      </c>
      <c r="I6731" s="20"/>
      <c r="J6731" s="20"/>
      <c r="K6731" s="20"/>
      <c r="L6731" s="20"/>
      <c r="M6731" s="20"/>
      <c r="N6731" s="20"/>
    </row>
    <row r="6732" spans="1:14" x14ac:dyDescent="0.35">
      <c r="A6732" s="214" t="s">
        <v>5429</v>
      </c>
      <c r="B6732" s="214">
        <v>110048</v>
      </c>
      <c r="C6732" s="133" t="s">
        <v>5430</v>
      </c>
      <c r="D6732" s="133" t="s">
        <v>5904</v>
      </c>
      <c r="E6732" s="133" t="s">
        <v>5907</v>
      </c>
      <c r="F6732" s="133" t="s">
        <v>5910</v>
      </c>
      <c r="G6732" s="133">
        <v>94</v>
      </c>
      <c r="H6732" s="133">
        <v>111</v>
      </c>
      <c r="I6732" s="20"/>
      <c r="J6732" s="20"/>
      <c r="K6732" s="20"/>
      <c r="L6732" s="20"/>
      <c r="M6732" s="20"/>
      <c r="N6732" s="20"/>
    </row>
    <row r="6733" spans="1:14" x14ac:dyDescent="0.35">
      <c r="A6733" s="214" t="s">
        <v>5429</v>
      </c>
      <c r="B6733" s="214">
        <v>110063</v>
      </c>
      <c r="C6733" s="133" t="s">
        <v>4103</v>
      </c>
      <c r="D6733" s="133" t="s">
        <v>5904</v>
      </c>
      <c r="E6733" s="133" t="s">
        <v>5907</v>
      </c>
      <c r="F6733" s="133" t="s">
        <v>5911</v>
      </c>
      <c r="G6733" s="133">
        <v>137</v>
      </c>
      <c r="H6733" s="133">
        <v>136</v>
      </c>
      <c r="I6733" s="20"/>
      <c r="J6733" s="20"/>
      <c r="K6733" s="20"/>
      <c r="L6733" s="20"/>
      <c r="M6733" s="20"/>
      <c r="N6733" s="20"/>
    </row>
    <row r="6734" spans="1:14" x14ac:dyDescent="0.35">
      <c r="A6734" s="214" t="s">
        <v>5429</v>
      </c>
      <c r="B6734" s="214">
        <v>110102</v>
      </c>
      <c r="C6734" s="133" t="s">
        <v>3560</v>
      </c>
      <c r="D6734" s="133" t="s">
        <v>5904</v>
      </c>
      <c r="E6734" s="133" t="s">
        <v>5907</v>
      </c>
      <c r="F6734" s="133" t="s">
        <v>5924</v>
      </c>
      <c r="G6734" s="133">
        <v>99</v>
      </c>
      <c r="H6734" s="133">
        <v>109</v>
      </c>
      <c r="I6734" s="20"/>
      <c r="J6734" s="20"/>
      <c r="K6734" s="20"/>
      <c r="L6734" s="20"/>
      <c r="M6734" s="20"/>
      <c r="N6734" s="20"/>
    </row>
    <row r="6735" spans="1:14" x14ac:dyDescent="0.35">
      <c r="A6735" s="214" t="s">
        <v>5429</v>
      </c>
      <c r="B6735" s="214">
        <v>110121</v>
      </c>
      <c r="C6735" s="133" t="s">
        <v>5431</v>
      </c>
      <c r="D6735" s="133" t="s">
        <v>5904</v>
      </c>
      <c r="E6735" s="133" t="s">
        <v>5902</v>
      </c>
      <c r="F6735" s="133" t="s">
        <v>5903</v>
      </c>
      <c r="G6735" s="133">
        <v>0</v>
      </c>
      <c r="H6735" s="133">
        <v>0</v>
      </c>
      <c r="I6735" s="20"/>
      <c r="J6735" s="20"/>
      <c r="K6735" s="20"/>
      <c r="L6735" s="20"/>
      <c r="M6735" s="20"/>
      <c r="N6735" s="20"/>
    </row>
    <row r="6736" spans="1:14" x14ac:dyDescent="0.35">
      <c r="A6736" s="214" t="s">
        <v>5429</v>
      </c>
      <c r="B6736" s="214">
        <v>110122</v>
      </c>
      <c r="C6736" s="133" t="s">
        <v>133</v>
      </c>
      <c r="D6736" s="133" t="s">
        <v>5904</v>
      </c>
      <c r="E6736" s="133" t="s">
        <v>5902</v>
      </c>
      <c r="F6736" s="133" t="s">
        <v>5903</v>
      </c>
      <c r="G6736" s="133">
        <v>0</v>
      </c>
      <c r="H6736" s="133">
        <v>0</v>
      </c>
      <c r="I6736" s="20"/>
      <c r="J6736" s="20"/>
      <c r="K6736" s="20"/>
      <c r="L6736" s="20"/>
      <c r="M6736" s="20"/>
      <c r="N6736" s="20"/>
    </row>
    <row r="6737" spans="1:14" x14ac:dyDescent="0.35">
      <c r="A6737" s="214" t="s">
        <v>5429</v>
      </c>
      <c r="B6737" s="214">
        <v>110123</v>
      </c>
      <c r="C6737" s="133" t="s">
        <v>5432</v>
      </c>
      <c r="D6737" s="133" t="s">
        <v>5901</v>
      </c>
      <c r="E6737" s="133" t="s">
        <v>5902</v>
      </c>
      <c r="F6737" s="133" t="s">
        <v>5903</v>
      </c>
      <c r="G6737" s="133">
        <v>0</v>
      </c>
      <c r="H6737" s="133">
        <v>0</v>
      </c>
      <c r="I6737" s="20"/>
      <c r="J6737" s="20"/>
      <c r="K6737" s="20"/>
      <c r="L6737" s="20"/>
      <c r="M6737" s="20"/>
      <c r="N6737" s="20"/>
    </row>
    <row r="6738" spans="1:14" x14ac:dyDescent="0.35">
      <c r="A6738" s="214" t="s">
        <v>5429</v>
      </c>
      <c r="B6738" s="214">
        <v>110127</v>
      </c>
      <c r="C6738" s="133" t="s">
        <v>5433</v>
      </c>
      <c r="D6738" s="133" t="s">
        <v>5904</v>
      </c>
      <c r="E6738" s="133" t="s">
        <v>5902</v>
      </c>
      <c r="F6738" s="133" t="s">
        <v>5903</v>
      </c>
      <c r="G6738" s="133">
        <v>0</v>
      </c>
      <c r="H6738" s="133">
        <v>0</v>
      </c>
      <c r="I6738" s="20"/>
      <c r="J6738" s="20"/>
      <c r="K6738" s="20"/>
      <c r="L6738" s="20"/>
      <c r="M6738" s="20"/>
      <c r="N6738" s="20"/>
    </row>
    <row r="6739" spans="1:14" x14ac:dyDescent="0.35">
      <c r="A6739" s="214" t="s">
        <v>5429</v>
      </c>
      <c r="B6739" s="214">
        <v>110128</v>
      </c>
      <c r="C6739" s="133" t="s">
        <v>6821</v>
      </c>
      <c r="D6739" s="133" t="s">
        <v>5904</v>
      </c>
      <c r="E6739" s="133" t="s">
        <v>5902</v>
      </c>
      <c r="F6739" s="133" t="s">
        <v>5903</v>
      </c>
      <c r="G6739" s="133">
        <v>0</v>
      </c>
      <c r="H6739" s="133">
        <v>0</v>
      </c>
      <c r="I6739" s="20"/>
      <c r="J6739" s="20"/>
      <c r="K6739" s="20"/>
      <c r="L6739" s="20"/>
      <c r="M6739" s="20"/>
      <c r="N6739" s="20"/>
    </row>
    <row r="6740" spans="1:14" x14ac:dyDescent="0.35">
      <c r="A6740" s="214" t="s">
        <v>5429</v>
      </c>
      <c r="B6740" s="214">
        <v>110132</v>
      </c>
      <c r="C6740" s="133" t="s">
        <v>5434</v>
      </c>
      <c r="D6740" s="133" t="s">
        <v>5904</v>
      </c>
      <c r="E6740" s="133" t="s">
        <v>5902</v>
      </c>
      <c r="F6740" s="133" t="s">
        <v>5903</v>
      </c>
      <c r="G6740" s="133">
        <v>0</v>
      </c>
      <c r="H6740" s="133">
        <v>0</v>
      </c>
      <c r="I6740" s="20"/>
      <c r="J6740" s="20"/>
      <c r="K6740" s="20"/>
      <c r="L6740" s="20"/>
      <c r="M6740" s="20"/>
      <c r="N6740" s="20"/>
    </row>
    <row r="6741" spans="1:14" x14ac:dyDescent="0.35">
      <c r="A6741" s="214" t="s">
        <v>5429</v>
      </c>
      <c r="B6741" s="214">
        <v>110140</v>
      </c>
      <c r="C6741" s="133" t="s">
        <v>5435</v>
      </c>
      <c r="D6741" s="133" t="s">
        <v>5904</v>
      </c>
      <c r="E6741" s="133" t="s">
        <v>5902</v>
      </c>
      <c r="F6741" s="133" t="s">
        <v>5903</v>
      </c>
      <c r="G6741" s="133">
        <v>0</v>
      </c>
      <c r="H6741" s="133">
        <v>0</v>
      </c>
      <c r="I6741" s="20"/>
      <c r="J6741" s="20"/>
      <c r="K6741" s="20"/>
      <c r="L6741" s="20"/>
      <c r="M6741" s="20"/>
      <c r="N6741" s="20"/>
    </row>
    <row r="6742" spans="1:14" x14ac:dyDescent="0.35">
      <c r="A6742" s="214" t="s">
        <v>5429</v>
      </c>
      <c r="B6742" s="214">
        <v>110169</v>
      </c>
      <c r="C6742" s="133" t="s">
        <v>6822</v>
      </c>
      <c r="D6742" s="133" t="s">
        <v>5904</v>
      </c>
      <c r="E6742" s="133" t="s">
        <v>5902</v>
      </c>
      <c r="F6742" s="133" t="s">
        <v>5903</v>
      </c>
      <c r="G6742" s="133">
        <v>0</v>
      </c>
      <c r="H6742" s="133">
        <v>0</v>
      </c>
      <c r="I6742" s="20"/>
      <c r="J6742" s="20"/>
      <c r="K6742" s="20"/>
      <c r="L6742" s="20"/>
      <c r="M6742" s="20"/>
      <c r="N6742" s="20"/>
    </row>
    <row r="6743" spans="1:14" x14ac:dyDescent="0.35">
      <c r="A6743" s="214" t="s">
        <v>5429</v>
      </c>
      <c r="B6743" s="214">
        <v>110174</v>
      </c>
      <c r="C6743" s="133" t="s">
        <v>1053</v>
      </c>
      <c r="D6743" s="133" t="s">
        <v>5904</v>
      </c>
      <c r="E6743" s="133" t="s">
        <v>5902</v>
      </c>
      <c r="F6743" s="133" t="s">
        <v>5903</v>
      </c>
      <c r="G6743" s="133">
        <v>0</v>
      </c>
      <c r="H6743" s="133">
        <v>0</v>
      </c>
      <c r="I6743" s="20"/>
      <c r="J6743" s="20"/>
      <c r="K6743" s="20"/>
      <c r="L6743" s="20"/>
      <c r="M6743" s="20"/>
      <c r="N6743" s="20"/>
    </row>
    <row r="6744" spans="1:14" x14ac:dyDescent="0.35">
      <c r="A6744" s="214" t="s">
        <v>5429</v>
      </c>
      <c r="B6744" s="214">
        <v>110175</v>
      </c>
      <c r="C6744" s="133" t="s">
        <v>5436</v>
      </c>
      <c r="D6744" s="133" t="s">
        <v>5904</v>
      </c>
      <c r="E6744" s="133" t="s">
        <v>5902</v>
      </c>
      <c r="F6744" s="133" t="s">
        <v>5903</v>
      </c>
      <c r="G6744" s="133">
        <v>0</v>
      </c>
      <c r="H6744" s="133">
        <v>0</v>
      </c>
      <c r="I6744" s="20"/>
      <c r="J6744" s="20"/>
      <c r="K6744" s="20"/>
      <c r="L6744" s="20"/>
      <c r="M6744" s="20"/>
      <c r="N6744" s="20"/>
    </row>
    <row r="6745" spans="1:14" x14ac:dyDescent="0.35">
      <c r="A6745" s="214" t="s">
        <v>5429</v>
      </c>
      <c r="B6745" s="214">
        <v>110180</v>
      </c>
      <c r="C6745" s="133" t="s">
        <v>5437</v>
      </c>
      <c r="D6745" s="133" t="s">
        <v>5904</v>
      </c>
      <c r="E6745" s="133" t="s">
        <v>5923</v>
      </c>
      <c r="F6745" s="133" t="s">
        <v>5923</v>
      </c>
      <c r="G6745" s="133">
        <v>10</v>
      </c>
      <c r="H6745" s="133">
        <v>12</v>
      </c>
      <c r="I6745" s="20"/>
      <c r="J6745" s="20"/>
      <c r="K6745" s="20"/>
      <c r="L6745" s="20"/>
      <c r="M6745" s="20"/>
      <c r="N6745" s="20"/>
    </row>
    <row r="6746" spans="1:14" x14ac:dyDescent="0.35">
      <c r="A6746" s="214" t="s">
        <v>5429</v>
      </c>
      <c r="B6746" s="214">
        <v>110182</v>
      </c>
      <c r="C6746" s="133" t="s">
        <v>4474</v>
      </c>
      <c r="D6746" s="133" t="s">
        <v>5904</v>
      </c>
      <c r="E6746" s="133" t="s">
        <v>5912</v>
      </c>
      <c r="F6746" s="133" t="s">
        <v>5915</v>
      </c>
      <c r="G6746" s="133">
        <v>4</v>
      </c>
      <c r="H6746" s="133">
        <v>8</v>
      </c>
      <c r="I6746" s="20"/>
      <c r="J6746" s="20"/>
      <c r="K6746" s="20"/>
      <c r="L6746" s="20"/>
      <c r="M6746" s="20"/>
      <c r="N6746" s="20"/>
    </row>
    <row r="6747" spans="1:14" x14ac:dyDescent="0.35">
      <c r="A6747" s="214" t="s">
        <v>5429</v>
      </c>
      <c r="B6747" s="214">
        <v>110186</v>
      </c>
      <c r="C6747" s="133" t="s">
        <v>5438</v>
      </c>
      <c r="D6747" s="133" t="s">
        <v>5904</v>
      </c>
      <c r="E6747" s="133" t="s">
        <v>5912</v>
      </c>
      <c r="F6747" s="133" t="s">
        <v>5915</v>
      </c>
      <c r="G6747" s="133">
        <v>6</v>
      </c>
      <c r="H6747" s="133">
        <v>15</v>
      </c>
      <c r="I6747" s="20"/>
      <c r="J6747" s="20"/>
      <c r="K6747" s="20"/>
      <c r="L6747" s="20"/>
      <c r="M6747" s="20"/>
      <c r="N6747" s="20"/>
    </row>
    <row r="6748" spans="1:14" x14ac:dyDescent="0.35">
      <c r="A6748" s="214" t="s">
        <v>5429</v>
      </c>
      <c r="B6748" s="214">
        <v>131066</v>
      </c>
      <c r="C6748" s="133" t="s">
        <v>5439</v>
      </c>
      <c r="D6748" s="133" t="s">
        <v>5904</v>
      </c>
      <c r="E6748" s="133" t="s">
        <v>5906</v>
      </c>
      <c r="F6748" s="133" t="s">
        <v>5906</v>
      </c>
      <c r="G6748" s="133">
        <v>0</v>
      </c>
      <c r="H6748" s="133">
        <v>0</v>
      </c>
      <c r="I6748" s="20"/>
      <c r="J6748" s="20"/>
      <c r="K6748" s="20"/>
      <c r="L6748" s="20"/>
      <c r="M6748" s="20"/>
      <c r="N6748" s="20"/>
    </row>
    <row r="6749" spans="1:14" x14ac:dyDescent="0.35">
      <c r="A6749" s="214" t="s">
        <v>5429</v>
      </c>
      <c r="B6749" s="214">
        <v>132003</v>
      </c>
      <c r="C6749" s="133" t="s">
        <v>5440</v>
      </c>
      <c r="D6749" s="133" t="s">
        <v>5904</v>
      </c>
      <c r="E6749" s="133" t="s">
        <v>5902</v>
      </c>
      <c r="F6749" s="133" t="s">
        <v>5914</v>
      </c>
      <c r="G6749" s="133">
        <v>0</v>
      </c>
      <c r="H6749" s="133">
        <v>0</v>
      </c>
      <c r="I6749" s="20"/>
      <c r="J6749" s="20"/>
      <c r="K6749" s="20"/>
      <c r="L6749" s="20"/>
      <c r="M6749" s="20"/>
      <c r="N6749" s="20"/>
    </row>
    <row r="6750" spans="1:14" x14ac:dyDescent="0.35">
      <c r="A6750" s="214" t="s">
        <v>5429</v>
      </c>
      <c r="B6750" s="214">
        <v>136647</v>
      </c>
      <c r="C6750" s="133" t="s">
        <v>5441</v>
      </c>
      <c r="D6750" s="133" t="s">
        <v>5904</v>
      </c>
      <c r="E6750" s="133" t="s">
        <v>5907</v>
      </c>
      <c r="F6750" s="133" t="s">
        <v>5917</v>
      </c>
      <c r="G6750" s="133">
        <v>146</v>
      </c>
      <c r="H6750" s="133">
        <v>154</v>
      </c>
      <c r="I6750" s="20"/>
      <c r="J6750" s="20"/>
      <c r="K6750" s="20"/>
      <c r="L6750" s="20"/>
      <c r="M6750" s="20"/>
      <c r="N6750" s="20"/>
    </row>
    <row r="6751" spans="1:14" x14ac:dyDescent="0.35">
      <c r="A6751" s="214" t="s">
        <v>5429</v>
      </c>
      <c r="B6751" s="214">
        <v>136706</v>
      </c>
      <c r="C6751" s="133" t="s">
        <v>5442</v>
      </c>
      <c r="D6751" s="133" t="s">
        <v>5904</v>
      </c>
      <c r="E6751" s="133" t="s">
        <v>5902</v>
      </c>
      <c r="F6751" s="133" t="s">
        <v>5903</v>
      </c>
      <c r="G6751" s="133">
        <v>0</v>
      </c>
      <c r="H6751" s="133">
        <v>0</v>
      </c>
      <c r="I6751" s="20"/>
      <c r="J6751" s="20"/>
      <c r="K6751" s="20"/>
      <c r="L6751" s="20"/>
      <c r="M6751" s="20"/>
      <c r="N6751" s="20"/>
    </row>
    <row r="6752" spans="1:14" x14ac:dyDescent="0.35">
      <c r="A6752" s="214" t="s">
        <v>5429</v>
      </c>
      <c r="B6752" s="214">
        <v>136733</v>
      </c>
      <c r="C6752" s="133" t="s">
        <v>101</v>
      </c>
      <c r="D6752" s="133" t="s">
        <v>5904</v>
      </c>
      <c r="E6752" s="133" t="s">
        <v>5907</v>
      </c>
      <c r="F6752" s="133" t="s">
        <v>5917</v>
      </c>
      <c r="G6752" s="133">
        <v>98</v>
      </c>
      <c r="H6752" s="133">
        <v>135</v>
      </c>
      <c r="I6752" s="20"/>
      <c r="J6752" s="20"/>
      <c r="K6752" s="20"/>
      <c r="L6752" s="20"/>
      <c r="M6752" s="20"/>
      <c r="N6752" s="20"/>
    </row>
    <row r="6753" spans="1:14" x14ac:dyDescent="0.35">
      <c r="A6753" s="214" t="s">
        <v>5429</v>
      </c>
      <c r="B6753" s="214">
        <v>137465</v>
      </c>
      <c r="C6753" s="133" t="s">
        <v>5443</v>
      </c>
      <c r="D6753" s="133" t="s">
        <v>5904</v>
      </c>
      <c r="E6753" s="133" t="s">
        <v>5907</v>
      </c>
      <c r="F6753" s="133" t="s">
        <v>5917</v>
      </c>
      <c r="G6753" s="133">
        <v>141</v>
      </c>
      <c r="H6753" s="133">
        <v>129</v>
      </c>
      <c r="I6753" s="20"/>
      <c r="J6753" s="20"/>
      <c r="K6753" s="20"/>
      <c r="L6753" s="20"/>
      <c r="M6753" s="20"/>
      <c r="N6753" s="20"/>
    </row>
    <row r="6754" spans="1:14" x14ac:dyDescent="0.35">
      <c r="A6754" s="214" t="s">
        <v>5429</v>
      </c>
      <c r="B6754" s="214">
        <v>137777</v>
      </c>
      <c r="C6754" s="133" t="s">
        <v>5444</v>
      </c>
      <c r="D6754" s="133" t="s">
        <v>5904</v>
      </c>
      <c r="E6754" s="133" t="s">
        <v>5907</v>
      </c>
      <c r="F6754" s="133" t="s">
        <v>5917</v>
      </c>
      <c r="G6754" s="133">
        <v>89</v>
      </c>
      <c r="H6754" s="133">
        <v>109</v>
      </c>
      <c r="I6754" s="20"/>
      <c r="J6754" s="20"/>
      <c r="K6754" s="20"/>
      <c r="L6754" s="20"/>
      <c r="M6754" s="20"/>
      <c r="N6754" s="20"/>
    </row>
    <row r="6755" spans="1:14" x14ac:dyDescent="0.35">
      <c r="A6755" s="214" t="s">
        <v>5429</v>
      </c>
      <c r="B6755" s="214">
        <v>138525</v>
      </c>
      <c r="C6755" s="133" t="s">
        <v>17</v>
      </c>
      <c r="D6755" s="133" t="s">
        <v>5904</v>
      </c>
      <c r="E6755" s="133" t="s">
        <v>5907</v>
      </c>
      <c r="F6755" s="133" t="s">
        <v>5917</v>
      </c>
      <c r="G6755" s="133">
        <v>110</v>
      </c>
      <c r="H6755" s="133">
        <v>104</v>
      </c>
      <c r="I6755" s="20"/>
      <c r="J6755" s="20"/>
      <c r="K6755" s="20"/>
      <c r="L6755" s="20"/>
      <c r="M6755" s="20"/>
      <c r="N6755" s="20"/>
    </row>
    <row r="6756" spans="1:14" x14ac:dyDescent="0.35">
      <c r="A6756" s="214" t="s">
        <v>5429</v>
      </c>
      <c r="B6756" s="214">
        <v>139963</v>
      </c>
      <c r="C6756" s="133" t="s">
        <v>5446</v>
      </c>
      <c r="D6756" s="133" t="s">
        <v>5904</v>
      </c>
      <c r="E6756" s="133" t="s">
        <v>5902</v>
      </c>
      <c r="F6756" s="133" t="s">
        <v>5914</v>
      </c>
      <c r="G6756" s="133">
        <v>0</v>
      </c>
      <c r="H6756" s="133">
        <v>0</v>
      </c>
      <c r="I6756" s="20"/>
      <c r="J6756" s="20"/>
      <c r="K6756" s="20"/>
      <c r="L6756" s="20"/>
      <c r="M6756" s="20"/>
      <c r="N6756" s="20"/>
    </row>
    <row r="6757" spans="1:14" x14ac:dyDescent="0.35">
      <c r="A6757" s="214" t="s">
        <v>5429</v>
      </c>
      <c r="B6757" s="214">
        <v>142822</v>
      </c>
      <c r="C6757" s="133" t="s">
        <v>7380</v>
      </c>
      <c r="D6757" s="133" t="s">
        <v>5904</v>
      </c>
      <c r="E6757" s="133" t="s">
        <v>5907</v>
      </c>
      <c r="F6757" s="133" t="s">
        <v>5908</v>
      </c>
      <c r="G6757" s="133">
        <v>37</v>
      </c>
      <c r="H6757" s="133">
        <v>52</v>
      </c>
      <c r="I6757" s="20"/>
      <c r="J6757" s="20"/>
      <c r="K6757" s="20"/>
      <c r="L6757" s="20"/>
      <c r="M6757" s="20"/>
      <c r="N6757" s="20"/>
    </row>
    <row r="6758" spans="1:14" x14ac:dyDescent="0.35">
      <c r="A6758" s="214" t="s">
        <v>5429</v>
      </c>
      <c r="B6758" s="214">
        <v>144033</v>
      </c>
      <c r="C6758" s="133" t="s">
        <v>6828</v>
      </c>
      <c r="D6758" s="133" t="s">
        <v>5904</v>
      </c>
      <c r="E6758" s="133" t="s">
        <v>5902</v>
      </c>
      <c r="F6758" s="133" t="s">
        <v>5914</v>
      </c>
      <c r="G6758" s="133">
        <v>0</v>
      </c>
      <c r="H6758" s="133">
        <v>0</v>
      </c>
      <c r="I6758" s="20"/>
      <c r="J6758" s="20"/>
      <c r="K6758" s="20"/>
      <c r="L6758" s="20"/>
      <c r="M6758" s="20"/>
      <c r="N6758" s="20"/>
    </row>
    <row r="6759" spans="1:14" x14ac:dyDescent="0.35">
      <c r="A6759" s="214" t="s">
        <v>5429</v>
      </c>
      <c r="B6759" s="214">
        <v>145945</v>
      </c>
      <c r="C6759" s="133" t="s">
        <v>5445</v>
      </c>
      <c r="D6759" s="133" t="s">
        <v>5904</v>
      </c>
      <c r="E6759" s="133" t="s">
        <v>5907</v>
      </c>
      <c r="F6759" s="133" t="s">
        <v>5908</v>
      </c>
      <c r="G6759" s="133">
        <v>42</v>
      </c>
      <c r="H6759" s="133">
        <v>66</v>
      </c>
      <c r="I6759" s="20"/>
      <c r="J6759" s="20"/>
      <c r="K6759" s="20"/>
      <c r="L6759" s="20"/>
      <c r="M6759" s="20"/>
      <c r="N6759" s="20"/>
    </row>
    <row r="6760" spans="1:14" x14ac:dyDescent="0.35">
      <c r="A6760" s="214" t="s">
        <v>5447</v>
      </c>
      <c r="B6760" s="214">
        <v>114623</v>
      </c>
      <c r="C6760" s="133" t="s">
        <v>1024</v>
      </c>
      <c r="D6760" s="133" t="s">
        <v>5904</v>
      </c>
      <c r="E6760" s="133" t="s">
        <v>5902</v>
      </c>
      <c r="F6760" s="133" t="s">
        <v>5903</v>
      </c>
      <c r="G6760" s="133">
        <v>0</v>
      </c>
      <c r="H6760" s="133">
        <v>0</v>
      </c>
      <c r="I6760" s="20"/>
      <c r="J6760" s="20"/>
      <c r="K6760" s="20"/>
      <c r="L6760" s="20"/>
      <c r="M6760" s="20"/>
      <c r="N6760" s="20"/>
    </row>
    <row r="6761" spans="1:14" x14ac:dyDescent="0.35">
      <c r="A6761" s="214" t="s">
        <v>5447</v>
      </c>
      <c r="B6761" s="214">
        <v>126064</v>
      </c>
      <c r="C6761" s="133" t="s">
        <v>5448</v>
      </c>
      <c r="D6761" s="133" t="s">
        <v>5904</v>
      </c>
      <c r="E6761" s="133" t="s">
        <v>5907</v>
      </c>
      <c r="F6761" s="133" t="s">
        <v>5910</v>
      </c>
      <c r="G6761" s="133">
        <v>127</v>
      </c>
      <c r="H6761" s="133">
        <v>173</v>
      </c>
      <c r="I6761" s="20"/>
      <c r="J6761" s="20"/>
      <c r="K6761" s="20"/>
      <c r="L6761" s="20"/>
      <c r="M6761" s="20"/>
      <c r="N6761" s="20"/>
    </row>
    <row r="6762" spans="1:14" x14ac:dyDescent="0.35">
      <c r="A6762" s="214" t="s">
        <v>5447</v>
      </c>
      <c r="B6762" s="214">
        <v>126065</v>
      </c>
      <c r="C6762" s="133" t="s">
        <v>3641</v>
      </c>
      <c r="D6762" s="133" t="s">
        <v>5905</v>
      </c>
      <c r="E6762" s="133" t="s">
        <v>5907</v>
      </c>
      <c r="F6762" s="133" t="s">
        <v>5910</v>
      </c>
      <c r="G6762" s="133">
        <v>0</v>
      </c>
      <c r="H6762" s="133">
        <v>199</v>
      </c>
      <c r="I6762" s="20"/>
      <c r="J6762" s="20"/>
      <c r="K6762" s="20"/>
      <c r="L6762" s="20"/>
      <c r="M6762" s="20"/>
      <c r="N6762" s="20"/>
    </row>
    <row r="6763" spans="1:14" x14ac:dyDescent="0.35">
      <c r="A6763" s="214" t="s">
        <v>5447</v>
      </c>
      <c r="B6763" s="214">
        <v>126066</v>
      </c>
      <c r="C6763" s="133" t="s">
        <v>5449</v>
      </c>
      <c r="D6763" s="133" t="s">
        <v>5901</v>
      </c>
      <c r="E6763" s="133" t="s">
        <v>5907</v>
      </c>
      <c r="F6763" s="133" t="s">
        <v>5910</v>
      </c>
      <c r="G6763" s="133">
        <v>299</v>
      </c>
      <c r="H6763" s="133">
        <v>0</v>
      </c>
      <c r="I6763" s="20"/>
      <c r="J6763" s="20"/>
      <c r="K6763" s="20"/>
      <c r="L6763" s="20"/>
      <c r="M6763" s="20"/>
      <c r="N6763" s="20"/>
    </row>
    <row r="6764" spans="1:14" x14ac:dyDescent="0.35">
      <c r="A6764" s="214" t="s">
        <v>5447</v>
      </c>
      <c r="B6764" s="214">
        <v>126068</v>
      </c>
      <c r="C6764" s="133" t="s">
        <v>5450</v>
      </c>
      <c r="D6764" s="133" t="s">
        <v>5904</v>
      </c>
      <c r="E6764" s="133" t="s">
        <v>5907</v>
      </c>
      <c r="F6764" s="133" t="s">
        <v>5910</v>
      </c>
      <c r="G6764" s="133">
        <v>149</v>
      </c>
      <c r="H6764" s="133">
        <v>150</v>
      </c>
      <c r="I6764" s="20"/>
      <c r="J6764" s="20"/>
      <c r="K6764" s="20"/>
      <c r="L6764" s="20"/>
      <c r="M6764" s="20"/>
      <c r="N6764" s="20"/>
    </row>
    <row r="6765" spans="1:14" x14ac:dyDescent="0.35">
      <c r="A6765" s="214" t="s">
        <v>5447</v>
      </c>
      <c r="B6765" s="214">
        <v>126069</v>
      </c>
      <c r="C6765" s="133" t="s">
        <v>5451</v>
      </c>
      <c r="D6765" s="133" t="s">
        <v>5904</v>
      </c>
      <c r="E6765" s="133" t="s">
        <v>5907</v>
      </c>
      <c r="F6765" s="133" t="s">
        <v>5924</v>
      </c>
      <c r="G6765" s="133">
        <v>83</v>
      </c>
      <c r="H6765" s="133">
        <v>95</v>
      </c>
      <c r="I6765" s="20"/>
      <c r="J6765" s="20"/>
      <c r="K6765" s="20"/>
      <c r="L6765" s="20"/>
      <c r="M6765" s="20"/>
      <c r="N6765" s="20"/>
    </row>
    <row r="6766" spans="1:14" x14ac:dyDescent="0.35">
      <c r="A6766" s="214" t="s">
        <v>5447</v>
      </c>
      <c r="B6766" s="214">
        <v>126071</v>
      </c>
      <c r="C6766" s="133" t="s">
        <v>5452</v>
      </c>
      <c r="D6766" s="133" t="s">
        <v>5904</v>
      </c>
      <c r="E6766" s="133" t="s">
        <v>5907</v>
      </c>
      <c r="F6766" s="133" t="s">
        <v>5910</v>
      </c>
      <c r="G6766" s="133">
        <v>99</v>
      </c>
      <c r="H6766" s="133">
        <v>111</v>
      </c>
      <c r="I6766" s="20"/>
      <c r="J6766" s="20"/>
      <c r="K6766" s="20"/>
      <c r="L6766" s="20"/>
      <c r="M6766" s="20"/>
      <c r="N6766" s="20"/>
    </row>
    <row r="6767" spans="1:14" x14ac:dyDescent="0.35">
      <c r="A6767" s="214" t="s">
        <v>5447</v>
      </c>
      <c r="B6767" s="214">
        <v>126080</v>
      </c>
      <c r="C6767" s="133" t="s">
        <v>5453</v>
      </c>
      <c r="D6767" s="133" t="s">
        <v>5904</v>
      </c>
      <c r="E6767" s="133" t="s">
        <v>5907</v>
      </c>
      <c r="F6767" s="133" t="s">
        <v>5910</v>
      </c>
      <c r="G6767" s="133">
        <v>134</v>
      </c>
      <c r="H6767" s="133">
        <v>132</v>
      </c>
      <c r="I6767" s="20"/>
      <c r="J6767" s="20"/>
      <c r="K6767" s="20"/>
      <c r="L6767" s="20"/>
      <c r="M6767" s="20"/>
      <c r="N6767" s="20"/>
    </row>
    <row r="6768" spans="1:14" x14ac:dyDescent="0.35">
      <c r="A6768" s="214" t="s">
        <v>5447</v>
      </c>
      <c r="B6768" s="214">
        <v>126081</v>
      </c>
      <c r="C6768" s="133" t="s">
        <v>5454</v>
      </c>
      <c r="D6768" s="133" t="s">
        <v>5904</v>
      </c>
      <c r="E6768" s="133" t="s">
        <v>5907</v>
      </c>
      <c r="F6768" s="133" t="s">
        <v>5910</v>
      </c>
      <c r="G6768" s="133">
        <v>126</v>
      </c>
      <c r="H6768" s="133">
        <v>144</v>
      </c>
      <c r="I6768" s="20"/>
      <c r="J6768" s="20"/>
      <c r="K6768" s="20"/>
      <c r="L6768" s="20"/>
      <c r="M6768" s="20"/>
      <c r="N6768" s="20"/>
    </row>
    <row r="6769" spans="1:14" x14ac:dyDescent="0.35">
      <c r="A6769" s="214" t="s">
        <v>5447</v>
      </c>
      <c r="B6769" s="214">
        <v>126085</v>
      </c>
      <c r="C6769" s="133" t="s">
        <v>5455</v>
      </c>
      <c r="D6769" s="133" t="s">
        <v>5904</v>
      </c>
      <c r="E6769" s="133" t="s">
        <v>5907</v>
      </c>
      <c r="F6769" s="133" t="s">
        <v>5910</v>
      </c>
      <c r="G6769" s="133">
        <v>120</v>
      </c>
      <c r="H6769" s="133">
        <v>115</v>
      </c>
      <c r="I6769" s="20"/>
      <c r="J6769" s="20"/>
      <c r="K6769" s="20"/>
      <c r="L6769" s="20"/>
      <c r="M6769" s="20"/>
      <c r="N6769" s="20"/>
    </row>
    <row r="6770" spans="1:14" x14ac:dyDescent="0.35">
      <c r="A6770" s="214" t="s">
        <v>5447</v>
      </c>
      <c r="B6770" s="214">
        <v>126087</v>
      </c>
      <c r="C6770" s="133" t="s">
        <v>5456</v>
      </c>
      <c r="D6770" s="133" t="s">
        <v>5904</v>
      </c>
      <c r="E6770" s="133" t="s">
        <v>5907</v>
      </c>
      <c r="F6770" s="133" t="s">
        <v>5910</v>
      </c>
      <c r="G6770" s="133">
        <v>118</v>
      </c>
      <c r="H6770" s="133">
        <v>120</v>
      </c>
      <c r="I6770" s="20"/>
      <c r="J6770" s="20"/>
      <c r="K6770" s="20"/>
      <c r="L6770" s="20"/>
      <c r="M6770" s="20"/>
      <c r="N6770" s="20"/>
    </row>
    <row r="6771" spans="1:14" x14ac:dyDescent="0.35">
      <c r="A6771" s="214" t="s">
        <v>5447</v>
      </c>
      <c r="B6771" s="214">
        <v>126088</v>
      </c>
      <c r="C6771" s="133" t="s">
        <v>5457</v>
      </c>
      <c r="D6771" s="133" t="s">
        <v>5904</v>
      </c>
      <c r="E6771" s="133" t="s">
        <v>5907</v>
      </c>
      <c r="F6771" s="133" t="s">
        <v>5910</v>
      </c>
      <c r="G6771" s="133">
        <v>143</v>
      </c>
      <c r="H6771" s="133">
        <v>119</v>
      </c>
      <c r="I6771" s="20"/>
      <c r="J6771" s="20"/>
      <c r="K6771" s="20"/>
      <c r="L6771" s="20"/>
      <c r="M6771" s="20"/>
      <c r="N6771" s="20"/>
    </row>
    <row r="6772" spans="1:14" x14ac:dyDescent="0.35">
      <c r="A6772" s="214" t="s">
        <v>5447</v>
      </c>
      <c r="B6772" s="214">
        <v>126089</v>
      </c>
      <c r="C6772" s="133" t="s">
        <v>2510</v>
      </c>
      <c r="D6772" s="133" t="s">
        <v>5904</v>
      </c>
      <c r="E6772" s="133" t="s">
        <v>5907</v>
      </c>
      <c r="F6772" s="133" t="s">
        <v>5910</v>
      </c>
      <c r="G6772" s="133">
        <v>136</v>
      </c>
      <c r="H6772" s="133">
        <v>133</v>
      </c>
      <c r="I6772" s="20"/>
      <c r="J6772" s="20"/>
      <c r="K6772" s="20"/>
      <c r="L6772" s="20"/>
      <c r="M6772" s="20"/>
      <c r="N6772" s="20"/>
    </row>
    <row r="6773" spans="1:14" x14ac:dyDescent="0.35">
      <c r="A6773" s="214" t="s">
        <v>5447</v>
      </c>
      <c r="B6773" s="214">
        <v>126093</v>
      </c>
      <c r="C6773" s="133" t="s">
        <v>5459</v>
      </c>
      <c r="D6773" s="133" t="s">
        <v>5901</v>
      </c>
      <c r="E6773" s="133" t="s">
        <v>5907</v>
      </c>
      <c r="F6773" s="133" t="s">
        <v>5918</v>
      </c>
      <c r="G6773" s="133">
        <v>269</v>
      </c>
      <c r="H6773" s="133">
        <v>0</v>
      </c>
      <c r="I6773" s="20"/>
      <c r="J6773" s="20"/>
      <c r="K6773" s="20"/>
      <c r="L6773" s="20"/>
      <c r="M6773" s="20"/>
      <c r="N6773" s="20"/>
    </row>
    <row r="6774" spans="1:14" x14ac:dyDescent="0.35">
      <c r="A6774" s="214" t="s">
        <v>5447</v>
      </c>
      <c r="B6774" s="214">
        <v>126094</v>
      </c>
      <c r="C6774" s="133" t="s">
        <v>5460</v>
      </c>
      <c r="D6774" s="133" t="s">
        <v>5905</v>
      </c>
      <c r="E6774" s="133" t="s">
        <v>5907</v>
      </c>
      <c r="F6774" s="133" t="s">
        <v>5911</v>
      </c>
      <c r="G6774" s="133">
        <v>0</v>
      </c>
      <c r="H6774" s="133">
        <v>103</v>
      </c>
      <c r="I6774" s="20"/>
      <c r="J6774" s="20"/>
      <c r="K6774" s="20"/>
      <c r="L6774" s="20"/>
      <c r="M6774" s="20"/>
      <c r="N6774" s="20"/>
    </row>
    <row r="6775" spans="1:14" x14ac:dyDescent="0.35">
      <c r="A6775" s="214" t="s">
        <v>5447</v>
      </c>
      <c r="B6775" s="214">
        <v>126095</v>
      </c>
      <c r="C6775" s="133" t="s">
        <v>5461</v>
      </c>
      <c r="D6775" s="133" t="s">
        <v>5904</v>
      </c>
      <c r="E6775" s="133" t="s">
        <v>5907</v>
      </c>
      <c r="F6775" s="133" t="s">
        <v>5911</v>
      </c>
      <c r="G6775" s="133">
        <v>93</v>
      </c>
      <c r="H6775" s="133">
        <v>88</v>
      </c>
      <c r="I6775" s="20"/>
      <c r="J6775" s="20"/>
      <c r="K6775" s="20"/>
      <c r="L6775" s="20"/>
      <c r="M6775" s="20"/>
      <c r="N6775" s="20"/>
    </row>
    <row r="6776" spans="1:14" x14ac:dyDescent="0.35">
      <c r="A6776" s="214" t="s">
        <v>5447</v>
      </c>
      <c r="B6776" s="214">
        <v>126096</v>
      </c>
      <c r="C6776" s="133" t="s">
        <v>7381</v>
      </c>
      <c r="D6776" s="133" t="s">
        <v>5904</v>
      </c>
      <c r="E6776" s="133" t="s">
        <v>5907</v>
      </c>
      <c r="F6776" s="133" t="s">
        <v>5911</v>
      </c>
      <c r="G6776" s="133">
        <v>93</v>
      </c>
      <c r="H6776" s="133">
        <v>95</v>
      </c>
      <c r="I6776" s="20"/>
      <c r="J6776" s="20"/>
      <c r="K6776" s="20"/>
      <c r="L6776" s="20"/>
      <c r="M6776" s="20"/>
      <c r="N6776" s="20"/>
    </row>
    <row r="6777" spans="1:14" x14ac:dyDescent="0.35">
      <c r="A6777" s="214" t="s">
        <v>5447</v>
      </c>
      <c r="B6777" s="214">
        <v>126098</v>
      </c>
      <c r="C6777" s="133" t="s">
        <v>5462</v>
      </c>
      <c r="D6777" s="133" t="s">
        <v>5904</v>
      </c>
      <c r="E6777" s="133" t="s">
        <v>5907</v>
      </c>
      <c r="F6777" s="133" t="s">
        <v>5911</v>
      </c>
      <c r="G6777" s="133">
        <v>102</v>
      </c>
      <c r="H6777" s="133">
        <v>107</v>
      </c>
      <c r="I6777" s="20"/>
      <c r="J6777" s="20"/>
      <c r="K6777" s="20"/>
      <c r="L6777" s="20"/>
      <c r="M6777" s="20"/>
      <c r="N6777" s="20"/>
    </row>
    <row r="6778" spans="1:14" x14ac:dyDescent="0.35">
      <c r="A6778" s="214" t="s">
        <v>5447</v>
      </c>
      <c r="B6778" s="214">
        <v>126101</v>
      </c>
      <c r="C6778" s="133" t="s">
        <v>4915</v>
      </c>
      <c r="D6778" s="133" t="s">
        <v>5904</v>
      </c>
      <c r="E6778" s="133" t="s">
        <v>5907</v>
      </c>
      <c r="F6778" s="133" t="s">
        <v>5911</v>
      </c>
      <c r="G6778" s="133">
        <v>82</v>
      </c>
      <c r="H6778" s="133">
        <v>98</v>
      </c>
      <c r="I6778" s="20"/>
      <c r="J6778" s="20"/>
      <c r="K6778" s="20"/>
      <c r="L6778" s="20"/>
      <c r="M6778" s="20"/>
      <c r="N6778" s="20"/>
    </row>
    <row r="6779" spans="1:14" x14ac:dyDescent="0.35">
      <c r="A6779" s="214" t="s">
        <v>5447</v>
      </c>
      <c r="B6779" s="214">
        <v>126104</v>
      </c>
      <c r="C6779" s="133" t="s">
        <v>176</v>
      </c>
      <c r="D6779" s="133" t="s">
        <v>5904</v>
      </c>
      <c r="E6779" s="133" t="s">
        <v>5902</v>
      </c>
      <c r="F6779" s="133" t="s">
        <v>5903</v>
      </c>
      <c r="G6779" s="133">
        <v>0</v>
      </c>
      <c r="H6779" s="133">
        <v>0</v>
      </c>
      <c r="I6779" s="20"/>
      <c r="J6779" s="20"/>
      <c r="K6779" s="20"/>
      <c r="L6779" s="20"/>
      <c r="M6779" s="20"/>
      <c r="N6779" s="20"/>
    </row>
    <row r="6780" spans="1:14" x14ac:dyDescent="0.35">
      <c r="A6780" s="214" t="s">
        <v>5447</v>
      </c>
      <c r="B6780" s="214">
        <v>126105</v>
      </c>
      <c r="C6780" s="133" t="s">
        <v>5463</v>
      </c>
      <c r="D6780" s="133" t="s">
        <v>5904</v>
      </c>
      <c r="E6780" s="133" t="s">
        <v>5902</v>
      </c>
      <c r="F6780" s="133" t="s">
        <v>5903</v>
      </c>
      <c r="G6780" s="133">
        <v>0</v>
      </c>
      <c r="H6780" s="133">
        <v>0</v>
      </c>
      <c r="I6780" s="20"/>
      <c r="J6780" s="20"/>
      <c r="K6780" s="20"/>
      <c r="L6780" s="20"/>
      <c r="M6780" s="20"/>
      <c r="N6780" s="20"/>
    </row>
    <row r="6781" spans="1:14" x14ac:dyDescent="0.35">
      <c r="A6781" s="214" t="s">
        <v>5447</v>
      </c>
      <c r="B6781" s="214">
        <v>126106</v>
      </c>
      <c r="C6781" s="133" t="s">
        <v>5464</v>
      </c>
      <c r="D6781" s="133" t="s">
        <v>5904</v>
      </c>
      <c r="E6781" s="133" t="s">
        <v>5902</v>
      </c>
      <c r="F6781" s="133" t="s">
        <v>5903</v>
      </c>
      <c r="G6781" s="133">
        <v>0</v>
      </c>
      <c r="H6781" s="133">
        <v>0</v>
      </c>
      <c r="I6781" s="20"/>
      <c r="J6781" s="20"/>
      <c r="K6781" s="20"/>
      <c r="L6781" s="20"/>
      <c r="M6781" s="20"/>
      <c r="N6781" s="20"/>
    </row>
    <row r="6782" spans="1:14" x14ac:dyDescent="0.35">
      <c r="A6782" s="214" t="s">
        <v>5447</v>
      </c>
      <c r="B6782" s="214">
        <v>126107</v>
      </c>
      <c r="C6782" s="133" t="s">
        <v>5465</v>
      </c>
      <c r="D6782" s="133" t="s">
        <v>5904</v>
      </c>
      <c r="E6782" s="133" t="s">
        <v>5902</v>
      </c>
      <c r="F6782" s="133" t="s">
        <v>5903</v>
      </c>
      <c r="G6782" s="133">
        <v>0</v>
      </c>
      <c r="H6782" s="133">
        <v>0</v>
      </c>
      <c r="I6782" s="20"/>
      <c r="J6782" s="20"/>
      <c r="K6782" s="20"/>
      <c r="L6782" s="20"/>
      <c r="M6782" s="20"/>
      <c r="N6782" s="20"/>
    </row>
    <row r="6783" spans="1:14" x14ac:dyDescent="0.35">
      <c r="A6783" s="19" t="s">
        <v>5447</v>
      </c>
      <c r="B6783" s="19">
        <v>126108</v>
      </c>
      <c r="C6783" s="20" t="s">
        <v>5466</v>
      </c>
      <c r="D6783" s="20" t="s">
        <v>5904</v>
      </c>
      <c r="E6783" s="20" t="s">
        <v>5902</v>
      </c>
      <c r="F6783" s="20" t="s">
        <v>5903</v>
      </c>
      <c r="G6783" s="20">
        <v>0</v>
      </c>
      <c r="H6783" s="20">
        <v>0</v>
      </c>
      <c r="I6783" s="20"/>
      <c r="J6783" s="20"/>
      <c r="K6783" s="20"/>
      <c r="L6783" s="20"/>
      <c r="M6783" s="20"/>
      <c r="N6783" s="20"/>
    </row>
    <row r="6784" spans="1:14" x14ac:dyDescent="0.35">
      <c r="A6784" s="19" t="s">
        <v>5447</v>
      </c>
      <c r="B6784" s="19">
        <v>126109</v>
      </c>
      <c r="C6784" s="20" t="s">
        <v>5467</v>
      </c>
      <c r="D6784" s="20" t="s">
        <v>5904</v>
      </c>
      <c r="E6784" s="20" t="s">
        <v>5902</v>
      </c>
      <c r="F6784" s="20" t="s">
        <v>5903</v>
      </c>
      <c r="G6784" s="20">
        <v>0</v>
      </c>
      <c r="H6784" s="20">
        <v>0</v>
      </c>
      <c r="I6784" s="20"/>
      <c r="J6784" s="20"/>
      <c r="K6784" s="20"/>
      <c r="L6784" s="20"/>
      <c r="M6784" s="20"/>
      <c r="N6784" s="20"/>
    </row>
    <row r="6785" spans="1:14" x14ac:dyDescent="0.35">
      <c r="A6785" s="19" t="s">
        <v>5447</v>
      </c>
      <c r="B6785" s="19">
        <v>126110</v>
      </c>
      <c r="C6785" s="20" t="s">
        <v>5468</v>
      </c>
      <c r="D6785" s="20" t="s">
        <v>5904</v>
      </c>
      <c r="E6785" s="20" t="s">
        <v>5902</v>
      </c>
      <c r="F6785" s="20" t="s">
        <v>5903</v>
      </c>
      <c r="G6785" s="20">
        <v>0</v>
      </c>
      <c r="H6785" s="20">
        <v>0</v>
      </c>
      <c r="I6785" s="20"/>
      <c r="J6785" s="20"/>
      <c r="K6785" s="20"/>
      <c r="L6785" s="20"/>
      <c r="M6785" s="20"/>
      <c r="N6785" s="20"/>
    </row>
    <row r="6786" spans="1:14" x14ac:dyDescent="0.35">
      <c r="A6786" s="19" t="s">
        <v>5447</v>
      </c>
      <c r="B6786" s="19">
        <v>126111</v>
      </c>
      <c r="C6786" s="20" t="s">
        <v>6826</v>
      </c>
      <c r="D6786" s="20" t="s">
        <v>5904</v>
      </c>
      <c r="E6786" s="20" t="s">
        <v>5902</v>
      </c>
      <c r="F6786" s="20" t="s">
        <v>5903</v>
      </c>
      <c r="G6786" s="20">
        <v>0</v>
      </c>
      <c r="H6786" s="20">
        <v>0</v>
      </c>
      <c r="I6786" s="20"/>
      <c r="J6786" s="20"/>
      <c r="K6786" s="20"/>
      <c r="L6786" s="20"/>
      <c r="M6786" s="20"/>
      <c r="N6786" s="20"/>
    </row>
    <row r="6787" spans="1:14" x14ac:dyDescent="0.35">
      <c r="A6787" s="19" t="s">
        <v>5447</v>
      </c>
      <c r="B6787" s="19">
        <v>126112</v>
      </c>
      <c r="C6787" s="20" t="s">
        <v>5469</v>
      </c>
      <c r="D6787" s="20" t="s">
        <v>5904</v>
      </c>
      <c r="E6787" s="20" t="s">
        <v>5902</v>
      </c>
      <c r="F6787" s="20" t="s">
        <v>5903</v>
      </c>
      <c r="G6787" s="20">
        <v>0</v>
      </c>
      <c r="H6787" s="20">
        <v>0</v>
      </c>
      <c r="I6787" s="20"/>
      <c r="J6787" s="20"/>
      <c r="K6787" s="20"/>
      <c r="L6787" s="20"/>
      <c r="M6787" s="20"/>
      <c r="N6787" s="20"/>
    </row>
    <row r="6788" spans="1:14" x14ac:dyDescent="0.35">
      <c r="A6788" s="19" t="s">
        <v>5447</v>
      </c>
      <c r="B6788" s="19">
        <v>126113</v>
      </c>
      <c r="C6788" s="20" t="s">
        <v>5470</v>
      </c>
      <c r="D6788" s="20" t="s">
        <v>5904</v>
      </c>
      <c r="E6788" s="20" t="s">
        <v>5902</v>
      </c>
      <c r="F6788" s="20" t="s">
        <v>5903</v>
      </c>
      <c r="G6788" s="20">
        <v>0</v>
      </c>
      <c r="H6788" s="20">
        <v>0</v>
      </c>
      <c r="I6788" s="20"/>
      <c r="J6788" s="20"/>
      <c r="K6788" s="20"/>
      <c r="L6788" s="20"/>
      <c r="M6788" s="20"/>
      <c r="N6788" s="20"/>
    </row>
    <row r="6789" spans="1:14" x14ac:dyDescent="0.35">
      <c r="A6789" s="19" t="s">
        <v>5447</v>
      </c>
      <c r="B6789" s="19">
        <v>126114</v>
      </c>
      <c r="C6789" s="20" t="s">
        <v>5471</v>
      </c>
      <c r="D6789" s="20" t="s">
        <v>5904</v>
      </c>
      <c r="E6789" s="20" t="s">
        <v>5902</v>
      </c>
      <c r="F6789" s="20" t="s">
        <v>5903</v>
      </c>
      <c r="G6789" s="20">
        <v>0</v>
      </c>
      <c r="H6789" s="20">
        <v>0</v>
      </c>
      <c r="I6789" s="20"/>
      <c r="J6789" s="20"/>
      <c r="K6789" s="20"/>
      <c r="L6789" s="20"/>
      <c r="M6789" s="20"/>
      <c r="N6789" s="20"/>
    </row>
    <row r="6790" spans="1:14" x14ac:dyDescent="0.35">
      <c r="A6790" s="19" t="s">
        <v>5447</v>
      </c>
      <c r="B6790" s="19">
        <v>126115</v>
      </c>
      <c r="C6790" s="20" t="s">
        <v>5472</v>
      </c>
      <c r="D6790" s="20" t="s">
        <v>5904</v>
      </c>
      <c r="E6790" s="20" t="s">
        <v>5902</v>
      </c>
      <c r="F6790" s="20" t="s">
        <v>5903</v>
      </c>
      <c r="G6790" s="20">
        <v>0</v>
      </c>
      <c r="H6790" s="20">
        <v>0</v>
      </c>
      <c r="I6790" s="20"/>
      <c r="J6790" s="20"/>
      <c r="K6790" s="20"/>
      <c r="L6790" s="20"/>
      <c r="M6790" s="20"/>
      <c r="N6790" s="20"/>
    </row>
    <row r="6791" spans="1:14" x14ac:dyDescent="0.35">
      <c r="A6791" s="19" t="s">
        <v>5447</v>
      </c>
      <c r="B6791" s="19">
        <v>126118</v>
      </c>
      <c r="C6791" s="20" t="s">
        <v>6824</v>
      </c>
      <c r="D6791" s="20" t="s">
        <v>5904</v>
      </c>
      <c r="E6791" s="20" t="s">
        <v>5902</v>
      </c>
      <c r="F6791" s="20" t="s">
        <v>5903</v>
      </c>
      <c r="G6791" s="20">
        <v>0</v>
      </c>
      <c r="H6791" s="20">
        <v>0</v>
      </c>
      <c r="I6791" s="20"/>
      <c r="J6791" s="20"/>
      <c r="K6791" s="20"/>
      <c r="L6791" s="20"/>
      <c r="M6791" s="20"/>
      <c r="N6791" s="20"/>
    </row>
    <row r="6792" spans="1:14" x14ac:dyDescent="0.35">
      <c r="A6792" s="19" t="s">
        <v>5447</v>
      </c>
      <c r="B6792" s="19">
        <v>126119</v>
      </c>
      <c r="C6792" s="20" t="s">
        <v>6823</v>
      </c>
      <c r="D6792" s="20" t="s">
        <v>5905</v>
      </c>
      <c r="E6792" s="20" t="s">
        <v>5902</v>
      </c>
      <c r="F6792" s="20" t="s">
        <v>5903</v>
      </c>
      <c r="G6792" s="20">
        <v>0</v>
      </c>
      <c r="H6792" s="20">
        <v>0</v>
      </c>
      <c r="I6792" s="20"/>
      <c r="J6792" s="20"/>
      <c r="K6792" s="20"/>
      <c r="L6792" s="20"/>
      <c r="M6792" s="20"/>
      <c r="N6792" s="20"/>
    </row>
    <row r="6793" spans="1:14" x14ac:dyDescent="0.35">
      <c r="A6793" s="19" t="s">
        <v>5447</v>
      </c>
      <c r="B6793" s="19">
        <v>126121</v>
      </c>
      <c r="C6793" s="20" t="s">
        <v>6831</v>
      </c>
      <c r="D6793" s="20" t="s">
        <v>5904</v>
      </c>
      <c r="E6793" s="20" t="s">
        <v>5902</v>
      </c>
      <c r="F6793" s="20" t="s">
        <v>5903</v>
      </c>
      <c r="G6793" s="20">
        <v>0</v>
      </c>
      <c r="H6793" s="20">
        <v>0</v>
      </c>
      <c r="I6793" s="20"/>
      <c r="J6793" s="20"/>
      <c r="K6793" s="20"/>
      <c r="L6793" s="20"/>
      <c r="M6793" s="20"/>
      <c r="N6793" s="20"/>
    </row>
    <row r="6794" spans="1:14" x14ac:dyDescent="0.35">
      <c r="A6794" s="19" t="s">
        <v>5447</v>
      </c>
      <c r="B6794" s="19">
        <v>126122</v>
      </c>
      <c r="C6794" s="20" t="s">
        <v>6829</v>
      </c>
      <c r="D6794" s="20" t="s">
        <v>5904</v>
      </c>
      <c r="E6794" s="20" t="s">
        <v>5902</v>
      </c>
      <c r="F6794" s="20" t="s">
        <v>5903</v>
      </c>
      <c r="G6794" s="20">
        <v>0</v>
      </c>
      <c r="H6794" s="20">
        <v>0</v>
      </c>
      <c r="I6794" s="20"/>
      <c r="J6794" s="20"/>
      <c r="K6794" s="20"/>
      <c r="L6794" s="20"/>
      <c r="M6794" s="20"/>
      <c r="N6794" s="20"/>
    </row>
    <row r="6795" spans="1:14" x14ac:dyDescent="0.35">
      <c r="A6795" s="19" t="s">
        <v>5447</v>
      </c>
      <c r="B6795" s="19">
        <v>126126</v>
      </c>
      <c r="C6795" s="20" t="s">
        <v>5473</v>
      </c>
      <c r="D6795" s="20" t="s">
        <v>5904</v>
      </c>
      <c r="E6795" s="20" t="s">
        <v>5902</v>
      </c>
      <c r="F6795" s="20" t="s">
        <v>5903</v>
      </c>
      <c r="G6795" s="20">
        <v>0</v>
      </c>
      <c r="H6795" s="20">
        <v>0</v>
      </c>
      <c r="I6795" s="20"/>
      <c r="J6795" s="20"/>
      <c r="K6795" s="20"/>
      <c r="L6795" s="20"/>
      <c r="M6795" s="20"/>
      <c r="N6795" s="20"/>
    </row>
    <row r="6796" spans="1:14" x14ac:dyDescent="0.35">
      <c r="A6796" s="19" t="s">
        <v>5447</v>
      </c>
      <c r="B6796" s="19">
        <v>126130</v>
      </c>
      <c r="C6796" s="20" t="s">
        <v>5474</v>
      </c>
      <c r="D6796" s="20" t="s">
        <v>5904</v>
      </c>
      <c r="E6796" s="20" t="s">
        <v>5902</v>
      </c>
      <c r="F6796" s="20" t="s">
        <v>5903</v>
      </c>
      <c r="G6796" s="20">
        <v>0</v>
      </c>
      <c r="H6796" s="20">
        <v>0</v>
      </c>
      <c r="I6796" s="20"/>
      <c r="J6796" s="20"/>
      <c r="K6796" s="20"/>
      <c r="L6796" s="20"/>
      <c r="M6796" s="20"/>
      <c r="N6796" s="20"/>
    </row>
    <row r="6797" spans="1:14" x14ac:dyDescent="0.35">
      <c r="A6797" s="19" t="s">
        <v>5447</v>
      </c>
      <c r="B6797" s="19">
        <v>126132</v>
      </c>
      <c r="C6797" s="20" t="s">
        <v>5475</v>
      </c>
      <c r="D6797" s="20" t="s">
        <v>5904</v>
      </c>
      <c r="E6797" s="20" t="s">
        <v>5902</v>
      </c>
      <c r="F6797" s="20" t="s">
        <v>5903</v>
      </c>
      <c r="G6797" s="20">
        <v>0</v>
      </c>
      <c r="H6797" s="20">
        <v>0</v>
      </c>
      <c r="I6797" s="20"/>
      <c r="J6797" s="20"/>
      <c r="K6797" s="20"/>
      <c r="L6797" s="20"/>
      <c r="M6797" s="20"/>
      <c r="N6797" s="20"/>
    </row>
    <row r="6798" spans="1:14" x14ac:dyDescent="0.35">
      <c r="A6798" s="19" t="s">
        <v>5447</v>
      </c>
      <c r="B6798" s="19">
        <v>126133</v>
      </c>
      <c r="C6798" s="20" t="s">
        <v>6825</v>
      </c>
      <c r="D6798" s="20" t="s">
        <v>5904</v>
      </c>
      <c r="E6798" s="20" t="s">
        <v>5902</v>
      </c>
      <c r="F6798" s="20" t="s">
        <v>5903</v>
      </c>
      <c r="G6798" s="20">
        <v>0</v>
      </c>
      <c r="H6798" s="20">
        <v>0</v>
      </c>
      <c r="I6798" s="20"/>
      <c r="J6798" s="20"/>
      <c r="K6798" s="20"/>
      <c r="L6798" s="20"/>
      <c r="M6798" s="20"/>
      <c r="N6798" s="20"/>
    </row>
    <row r="6799" spans="1:14" x14ac:dyDescent="0.35">
      <c r="A6799" s="19" t="s">
        <v>5447</v>
      </c>
      <c r="B6799" s="19">
        <v>126134</v>
      </c>
      <c r="C6799" s="20" t="s">
        <v>6827</v>
      </c>
      <c r="D6799" s="20" t="s">
        <v>5901</v>
      </c>
      <c r="E6799" s="20" t="s">
        <v>5902</v>
      </c>
      <c r="F6799" s="20" t="s">
        <v>5903</v>
      </c>
      <c r="G6799" s="20">
        <v>0</v>
      </c>
      <c r="H6799" s="20">
        <v>0</v>
      </c>
      <c r="I6799" s="20"/>
      <c r="J6799" s="20"/>
      <c r="K6799" s="20"/>
      <c r="L6799" s="20"/>
      <c r="M6799" s="20"/>
      <c r="N6799" s="20"/>
    </row>
    <row r="6800" spans="1:14" x14ac:dyDescent="0.35">
      <c r="A6800" s="19" t="s">
        <v>5447</v>
      </c>
      <c r="B6800" s="19">
        <v>126135</v>
      </c>
      <c r="C6800" s="20" t="s">
        <v>5476</v>
      </c>
      <c r="D6800" s="20" t="s">
        <v>5904</v>
      </c>
      <c r="E6800" s="20" t="s">
        <v>5902</v>
      </c>
      <c r="F6800" s="20" t="s">
        <v>5903</v>
      </c>
      <c r="G6800" s="20">
        <v>0</v>
      </c>
      <c r="H6800" s="20">
        <v>0</v>
      </c>
      <c r="I6800" s="20"/>
      <c r="J6800" s="20"/>
      <c r="K6800" s="20"/>
      <c r="L6800" s="20"/>
      <c r="M6800" s="20"/>
      <c r="N6800" s="20"/>
    </row>
    <row r="6801" spans="1:14" x14ac:dyDescent="0.35">
      <c r="A6801" s="19" t="s">
        <v>5447</v>
      </c>
      <c r="B6801" s="19">
        <v>126136</v>
      </c>
      <c r="C6801" s="20" t="s">
        <v>5477</v>
      </c>
      <c r="D6801" s="20" t="s">
        <v>5904</v>
      </c>
      <c r="E6801" s="20" t="s">
        <v>5902</v>
      </c>
      <c r="F6801" s="20" t="s">
        <v>5903</v>
      </c>
      <c r="G6801" s="20">
        <v>0</v>
      </c>
      <c r="H6801" s="20">
        <v>0</v>
      </c>
      <c r="I6801" s="20"/>
      <c r="J6801" s="20"/>
      <c r="K6801" s="20"/>
      <c r="L6801" s="20"/>
      <c r="M6801" s="20"/>
      <c r="N6801" s="20"/>
    </row>
    <row r="6802" spans="1:14" x14ac:dyDescent="0.35">
      <c r="A6802" s="19" t="s">
        <v>5447</v>
      </c>
      <c r="B6802" s="19">
        <v>126137</v>
      </c>
      <c r="C6802" s="20" t="s">
        <v>5478</v>
      </c>
      <c r="D6802" s="20" t="s">
        <v>5904</v>
      </c>
      <c r="E6802" s="20" t="s">
        <v>5902</v>
      </c>
      <c r="F6802" s="20" t="s">
        <v>5903</v>
      </c>
      <c r="G6802" s="20">
        <v>0</v>
      </c>
      <c r="H6802" s="20">
        <v>0</v>
      </c>
      <c r="I6802" s="20"/>
      <c r="J6802" s="20"/>
      <c r="K6802" s="20"/>
      <c r="L6802" s="20"/>
      <c r="M6802" s="20"/>
      <c r="N6802" s="20"/>
    </row>
    <row r="6803" spans="1:14" x14ac:dyDescent="0.35">
      <c r="A6803" s="19" t="s">
        <v>5447</v>
      </c>
      <c r="B6803" s="19">
        <v>126139</v>
      </c>
      <c r="C6803" s="20" t="s">
        <v>5479</v>
      </c>
      <c r="D6803" s="20" t="s">
        <v>5904</v>
      </c>
      <c r="E6803" s="20" t="s">
        <v>5902</v>
      </c>
      <c r="F6803" s="20" t="s">
        <v>5914</v>
      </c>
      <c r="G6803" s="20">
        <v>0</v>
      </c>
      <c r="H6803" s="20">
        <v>0</v>
      </c>
      <c r="I6803" s="20"/>
      <c r="J6803" s="20"/>
      <c r="K6803" s="20"/>
      <c r="L6803" s="20"/>
      <c r="M6803" s="20"/>
      <c r="N6803" s="20"/>
    </row>
    <row r="6804" spans="1:14" x14ac:dyDescent="0.35">
      <c r="A6804" s="19" t="s">
        <v>5447</v>
      </c>
      <c r="B6804" s="19">
        <v>126141</v>
      </c>
      <c r="C6804" s="20" t="s">
        <v>5480</v>
      </c>
      <c r="D6804" s="20" t="s">
        <v>5904</v>
      </c>
      <c r="E6804" s="20" t="s">
        <v>5902</v>
      </c>
      <c r="F6804" s="20" t="s">
        <v>5914</v>
      </c>
      <c r="G6804" s="20">
        <v>0</v>
      </c>
      <c r="H6804" s="20">
        <v>0</v>
      </c>
      <c r="I6804" s="20"/>
      <c r="J6804" s="20"/>
      <c r="K6804" s="20"/>
      <c r="L6804" s="20"/>
      <c r="M6804" s="20"/>
      <c r="N6804" s="20"/>
    </row>
    <row r="6805" spans="1:14" x14ac:dyDescent="0.35">
      <c r="A6805" s="19" t="s">
        <v>5447</v>
      </c>
      <c r="B6805" s="19">
        <v>126143</v>
      </c>
      <c r="C6805" s="20" t="s">
        <v>5481</v>
      </c>
      <c r="D6805" s="20" t="s">
        <v>5904</v>
      </c>
      <c r="E6805" s="20" t="s">
        <v>5902</v>
      </c>
      <c r="F6805" s="20" t="s">
        <v>5903</v>
      </c>
      <c r="G6805" s="20">
        <v>0</v>
      </c>
      <c r="H6805" s="20">
        <v>0</v>
      </c>
      <c r="I6805" s="20"/>
      <c r="J6805" s="20"/>
      <c r="K6805" s="20"/>
      <c r="L6805" s="20"/>
      <c r="M6805" s="20"/>
      <c r="N6805" s="20"/>
    </row>
    <row r="6806" spans="1:14" x14ac:dyDescent="0.35">
      <c r="A6806" s="19" t="s">
        <v>5447</v>
      </c>
      <c r="B6806" s="19">
        <v>126149</v>
      </c>
      <c r="C6806" s="20" t="s">
        <v>7382</v>
      </c>
      <c r="D6806" s="20" t="s">
        <v>5904</v>
      </c>
      <c r="E6806" s="20" t="s">
        <v>5902</v>
      </c>
      <c r="F6806" s="20" t="s">
        <v>5914</v>
      </c>
      <c r="G6806" s="20">
        <v>0</v>
      </c>
      <c r="H6806" s="20">
        <v>0</v>
      </c>
      <c r="I6806" s="20"/>
      <c r="J6806" s="20"/>
      <c r="K6806" s="20"/>
      <c r="L6806" s="20"/>
      <c r="M6806" s="20"/>
      <c r="N6806" s="20"/>
    </row>
    <row r="6807" spans="1:14" x14ac:dyDescent="0.35">
      <c r="A6807" s="19" t="s">
        <v>5447</v>
      </c>
      <c r="B6807" s="19">
        <v>126150</v>
      </c>
      <c r="C6807" s="20" t="s">
        <v>5482</v>
      </c>
      <c r="D6807" s="20" t="s">
        <v>5904</v>
      </c>
      <c r="E6807" s="20" t="s">
        <v>5902</v>
      </c>
      <c r="F6807" s="20" t="s">
        <v>5903</v>
      </c>
      <c r="G6807" s="20">
        <v>0</v>
      </c>
      <c r="H6807" s="20">
        <v>0</v>
      </c>
      <c r="I6807" s="20"/>
      <c r="J6807" s="20"/>
      <c r="K6807" s="20"/>
      <c r="L6807" s="20"/>
      <c r="M6807" s="20"/>
      <c r="N6807" s="20"/>
    </row>
    <row r="6808" spans="1:14" x14ac:dyDescent="0.35">
      <c r="A6808" s="19" t="s">
        <v>5447</v>
      </c>
      <c r="B6808" s="19">
        <v>126151</v>
      </c>
      <c r="C6808" s="20" t="s">
        <v>5483</v>
      </c>
      <c r="D6808" s="20" t="s">
        <v>5904</v>
      </c>
      <c r="E6808" s="20" t="s">
        <v>5902</v>
      </c>
      <c r="F6808" s="20" t="s">
        <v>5903</v>
      </c>
      <c r="G6808" s="20">
        <v>0</v>
      </c>
      <c r="H6808" s="20">
        <v>0</v>
      </c>
      <c r="I6808" s="20"/>
      <c r="J6808" s="20"/>
      <c r="K6808" s="20"/>
      <c r="L6808" s="20"/>
      <c r="M6808" s="20"/>
      <c r="N6808" s="20"/>
    </row>
    <row r="6809" spans="1:14" x14ac:dyDescent="0.35">
      <c r="A6809" s="19" t="s">
        <v>5447</v>
      </c>
      <c r="B6809" s="19">
        <v>126154</v>
      </c>
      <c r="C6809" s="20" t="s">
        <v>5484</v>
      </c>
      <c r="D6809" s="20" t="s">
        <v>5905</v>
      </c>
      <c r="E6809" s="20" t="s">
        <v>5923</v>
      </c>
      <c r="F6809" s="20" t="s">
        <v>5923</v>
      </c>
      <c r="G6809" s="20">
        <v>0</v>
      </c>
      <c r="H6809" s="20">
        <v>13</v>
      </c>
      <c r="I6809" s="20"/>
      <c r="J6809" s="20"/>
      <c r="K6809" s="20"/>
      <c r="L6809" s="20"/>
      <c r="M6809" s="20"/>
      <c r="N6809" s="20"/>
    </row>
    <row r="6810" spans="1:14" x14ac:dyDescent="0.35">
      <c r="A6810" s="19" t="s">
        <v>5447</v>
      </c>
      <c r="B6810" s="19">
        <v>126155</v>
      </c>
      <c r="C6810" s="20" t="s">
        <v>2523</v>
      </c>
      <c r="D6810" s="20" t="s">
        <v>5904</v>
      </c>
      <c r="E6810" s="20" t="s">
        <v>5912</v>
      </c>
      <c r="F6810" s="20" t="s">
        <v>5915</v>
      </c>
      <c r="G6810" s="20">
        <v>6</v>
      </c>
      <c r="H6810" s="20">
        <v>17</v>
      </c>
      <c r="I6810" s="20"/>
      <c r="J6810" s="20"/>
      <c r="K6810" s="20"/>
      <c r="L6810" s="20"/>
      <c r="M6810" s="20"/>
      <c r="N6810" s="20"/>
    </row>
    <row r="6811" spans="1:14" x14ac:dyDescent="0.35">
      <c r="A6811" s="19" t="s">
        <v>5447</v>
      </c>
      <c r="B6811" s="19">
        <v>126157</v>
      </c>
      <c r="C6811" s="20" t="s">
        <v>5485</v>
      </c>
      <c r="D6811" s="20" t="s">
        <v>5904</v>
      </c>
      <c r="E6811" s="20" t="s">
        <v>5912</v>
      </c>
      <c r="F6811" s="20" t="s">
        <v>5915</v>
      </c>
      <c r="G6811" s="20">
        <v>9</v>
      </c>
      <c r="H6811" s="20">
        <v>25</v>
      </c>
      <c r="I6811" s="20"/>
      <c r="J6811" s="20"/>
      <c r="K6811" s="20"/>
      <c r="L6811" s="20"/>
      <c r="M6811" s="20"/>
      <c r="N6811" s="20"/>
    </row>
    <row r="6812" spans="1:14" x14ac:dyDescent="0.35">
      <c r="A6812" s="19" t="s">
        <v>5447</v>
      </c>
      <c r="B6812" s="19">
        <v>126159</v>
      </c>
      <c r="C6812" s="20" t="s">
        <v>5486</v>
      </c>
      <c r="D6812" s="20" t="s">
        <v>5904</v>
      </c>
      <c r="E6812" s="20" t="s">
        <v>5912</v>
      </c>
      <c r="F6812" s="20" t="s">
        <v>5915</v>
      </c>
      <c r="G6812" s="20">
        <v>0</v>
      </c>
      <c r="H6812" s="20">
        <v>0</v>
      </c>
      <c r="I6812" s="20"/>
      <c r="J6812" s="20"/>
      <c r="K6812" s="20"/>
      <c r="L6812" s="20"/>
      <c r="M6812" s="20"/>
      <c r="N6812" s="20"/>
    </row>
    <row r="6813" spans="1:14" x14ac:dyDescent="0.35">
      <c r="A6813" s="19" t="s">
        <v>5447</v>
      </c>
      <c r="B6813" s="19">
        <v>126160</v>
      </c>
      <c r="C6813" s="20" t="s">
        <v>5487</v>
      </c>
      <c r="D6813" s="20" t="s">
        <v>5904</v>
      </c>
      <c r="E6813" s="20" t="s">
        <v>5912</v>
      </c>
      <c r="F6813" s="20" t="s">
        <v>5915</v>
      </c>
      <c r="G6813" s="20">
        <v>1</v>
      </c>
      <c r="H6813" s="20">
        <v>2</v>
      </c>
      <c r="I6813" s="20"/>
      <c r="J6813" s="20"/>
      <c r="K6813" s="20"/>
      <c r="L6813" s="20"/>
      <c r="M6813" s="20"/>
      <c r="N6813" s="20"/>
    </row>
    <row r="6814" spans="1:14" x14ac:dyDescent="0.35">
      <c r="A6814" s="19" t="s">
        <v>5447</v>
      </c>
      <c r="B6814" s="19">
        <v>126161</v>
      </c>
      <c r="C6814" s="20" t="s">
        <v>5488</v>
      </c>
      <c r="D6814" s="20" t="s">
        <v>5904</v>
      </c>
      <c r="E6814" s="20" t="s">
        <v>5912</v>
      </c>
      <c r="F6814" s="20" t="s">
        <v>5915</v>
      </c>
      <c r="G6814" s="20">
        <v>12</v>
      </c>
      <c r="H6814" s="20">
        <v>31</v>
      </c>
      <c r="I6814" s="20"/>
      <c r="J6814" s="20"/>
      <c r="K6814" s="20"/>
      <c r="L6814" s="20"/>
      <c r="M6814" s="20"/>
      <c r="N6814" s="20"/>
    </row>
    <row r="6815" spans="1:14" x14ac:dyDescent="0.35">
      <c r="A6815" s="19" t="s">
        <v>5447</v>
      </c>
      <c r="B6815" s="19">
        <v>126162</v>
      </c>
      <c r="C6815" s="20" t="s">
        <v>5489</v>
      </c>
      <c r="D6815" s="20" t="s">
        <v>5904</v>
      </c>
      <c r="E6815" s="20" t="s">
        <v>5912</v>
      </c>
      <c r="F6815" s="20" t="s">
        <v>5915</v>
      </c>
      <c r="G6815" s="20">
        <v>0</v>
      </c>
      <c r="H6815" s="20">
        <v>0</v>
      </c>
      <c r="I6815" s="20"/>
      <c r="J6815" s="20"/>
      <c r="K6815" s="20"/>
      <c r="L6815" s="20"/>
      <c r="M6815" s="20"/>
      <c r="N6815" s="20"/>
    </row>
    <row r="6816" spans="1:14" x14ac:dyDescent="0.35">
      <c r="A6816" s="19" t="s">
        <v>5447</v>
      </c>
      <c r="B6816" s="19">
        <v>126163</v>
      </c>
      <c r="C6816" s="20" t="s">
        <v>5490</v>
      </c>
      <c r="D6816" s="20" t="s">
        <v>5904</v>
      </c>
      <c r="E6816" s="20" t="s">
        <v>5912</v>
      </c>
      <c r="F6816" s="20" t="s">
        <v>5915</v>
      </c>
      <c r="G6816" s="20">
        <v>1</v>
      </c>
      <c r="H6816" s="20">
        <v>13</v>
      </c>
      <c r="I6816" s="20"/>
      <c r="J6816" s="20"/>
      <c r="K6816" s="20"/>
      <c r="L6816" s="20"/>
      <c r="M6816" s="20"/>
      <c r="N6816" s="20"/>
    </row>
    <row r="6817" spans="1:14" x14ac:dyDescent="0.35">
      <c r="A6817" s="19" t="s">
        <v>5447</v>
      </c>
      <c r="B6817" s="19">
        <v>126169</v>
      </c>
      <c r="C6817" s="20" t="s">
        <v>5491</v>
      </c>
      <c r="D6817" s="20" t="s">
        <v>5904</v>
      </c>
      <c r="E6817" s="20" t="s">
        <v>5912</v>
      </c>
      <c r="F6817" s="20" t="s">
        <v>5915</v>
      </c>
      <c r="G6817" s="20">
        <v>0</v>
      </c>
      <c r="H6817" s="20">
        <v>0</v>
      </c>
      <c r="I6817" s="20"/>
      <c r="J6817" s="20"/>
      <c r="K6817" s="20"/>
      <c r="L6817" s="20"/>
      <c r="M6817" s="20"/>
      <c r="N6817" s="20"/>
    </row>
    <row r="6818" spans="1:14" x14ac:dyDescent="0.35">
      <c r="A6818" s="19" t="s">
        <v>5447</v>
      </c>
      <c r="B6818" s="19">
        <v>126170</v>
      </c>
      <c r="C6818" s="20" t="s">
        <v>5492</v>
      </c>
      <c r="D6818" s="20" t="s">
        <v>5905</v>
      </c>
      <c r="E6818" s="20" t="s">
        <v>5912</v>
      </c>
      <c r="F6818" s="20" t="s">
        <v>5915</v>
      </c>
      <c r="G6818" s="20">
        <v>0</v>
      </c>
      <c r="H6818" s="20">
        <v>12</v>
      </c>
      <c r="I6818" s="20"/>
      <c r="J6818" s="20"/>
      <c r="K6818" s="20"/>
      <c r="L6818" s="20"/>
      <c r="M6818" s="20"/>
      <c r="N6818" s="20"/>
    </row>
    <row r="6819" spans="1:14" x14ac:dyDescent="0.35">
      <c r="A6819" s="19" t="s">
        <v>5447</v>
      </c>
      <c r="B6819" s="19">
        <v>131139</v>
      </c>
      <c r="C6819" s="20" t="s">
        <v>2999</v>
      </c>
      <c r="D6819" s="20" t="s">
        <v>5904</v>
      </c>
      <c r="E6819" s="20" t="s">
        <v>5902</v>
      </c>
      <c r="F6819" s="20" t="s">
        <v>5914</v>
      </c>
      <c r="G6819" s="20">
        <v>0</v>
      </c>
      <c r="H6819" s="20">
        <v>0</v>
      </c>
      <c r="I6819" s="20"/>
      <c r="J6819" s="20"/>
      <c r="K6819" s="20"/>
      <c r="L6819" s="20"/>
      <c r="M6819" s="20"/>
      <c r="N6819" s="20"/>
    </row>
    <row r="6820" spans="1:14" x14ac:dyDescent="0.35">
      <c r="A6820" s="19" t="s">
        <v>5447</v>
      </c>
      <c r="B6820" s="19">
        <v>131182</v>
      </c>
      <c r="C6820" s="20" t="s">
        <v>5493</v>
      </c>
      <c r="D6820" s="20" t="s">
        <v>5904</v>
      </c>
      <c r="E6820" s="20" t="s">
        <v>5906</v>
      </c>
      <c r="F6820" s="20" t="s">
        <v>5906</v>
      </c>
      <c r="G6820" s="20">
        <v>0</v>
      </c>
      <c r="H6820" s="20">
        <v>5</v>
      </c>
      <c r="I6820" s="20"/>
      <c r="J6820" s="20"/>
      <c r="K6820" s="20"/>
      <c r="L6820" s="20"/>
      <c r="M6820" s="20"/>
      <c r="N6820" s="20"/>
    </row>
    <row r="6821" spans="1:14" x14ac:dyDescent="0.35">
      <c r="A6821" s="19" t="s">
        <v>5447</v>
      </c>
      <c r="B6821" s="19">
        <v>131189</v>
      </c>
      <c r="C6821" s="20" t="s">
        <v>5494</v>
      </c>
      <c r="D6821" s="20" t="s">
        <v>5904</v>
      </c>
      <c r="E6821" s="20" t="s">
        <v>5906</v>
      </c>
      <c r="F6821" s="20" t="s">
        <v>5906</v>
      </c>
      <c r="G6821" s="20">
        <v>0</v>
      </c>
      <c r="H6821" s="20">
        <v>0</v>
      </c>
      <c r="I6821" s="20"/>
      <c r="J6821" s="20"/>
      <c r="K6821" s="20"/>
      <c r="L6821" s="20"/>
      <c r="M6821" s="20"/>
      <c r="N6821" s="20"/>
    </row>
    <row r="6822" spans="1:14" x14ac:dyDescent="0.35">
      <c r="A6822" s="19" t="s">
        <v>5447</v>
      </c>
      <c r="B6822" s="19">
        <v>131504</v>
      </c>
      <c r="C6822" s="20" t="s">
        <v>5495</v>
      </c>
      <c r="D6822" s="20" t="s">
        <v>5904</v>
      </c>
      <c r="E6822" s="20" t="s">
        <v>5902</v>
      </c>
      <c r="F6822" s="20" t="s">
        <v>5914</v>
      </c>
      <c r="G6822" s="20">
        <v>0</v>
      </c>
      <c r="H6822" s="20">
        <v>0</v>
      </c>
      <c r="I6822" s="20"/>
      <c r="J6822" s="20"/>
      <c r="K6822" s="20"/>
      <c r="L6822" s="20"/>
      <c r="M6822" s="20"/>
      <c r="N6822" s="20"/>
    </row>
    <row r="6823" spans="1:14" x14ac:dyDescent="0.35">
      <c r="A6823" s="19" t="s">
        <v>5447</v>
      </c>
      <c r="B6823" s="19">
        <v>132069</v>
      </c>
      <c r="C6823" s="20" t="s">
        <v>7383</v>
      </c>
      <c r="D6823" s="20" t="s">
        <v>5905</v>
      </c>
      <c r="E6823" s="20" t="s">
        <v>5902</v>
      </c>
      <c r="F6823" s="20" t="s">
        <v>5914</v>
      </c>
      <c r="G6823" s="20">
        <v>0</v>
      </c>
      <c r="H6823" s="20">
        <v>0</v>
      </c>
      <c r="I6823" s="20"/>
      <c r="J6823" s="20"/>
      <c r="K6823" s="20"/>
      <c r="L6823" s="20"/>
      <c r="M6823" s="20"/>
      <c r="N6823" s="20"/>
    </row>
    <row r="6824" spans="1:14" x14ac:dyDescent="0.35">
      <c r="A6824" s="19" t="s">
        <v>5447</v>
      </c>
      <c r="B6824" s="19">
        <v>134042</v>
      </c>
      <c r="C6824" s="20" t="s">
        <v>5496</v>
      </c>
      <c r="D6824" s="20" t="s">
        <v>5904</v>
      </c>
      <c r="E6824" s="20" t="s">
        <v>5907</v>
      </c>
      <c r="F6824" s="20" t="s">
        <v>5910</v>
      </c>
      <c r="G6824" s="20">
        <v>130</v>
      </c>
      <c r="H6824" s="20">
        <v>110</v>
      </c>
      <c r="I6824" s="20"/>
      <c r="J6824" s="20"/>
      <c r="K6824" s="20"/>
      <c r="L6824" s="20"/>
      <c r="M6824" s="20"/>
      <c r="N6824" s="20"/>
    </row>
    <row r="6825" spans="1:14" x14ac:dyDescent="0.35">
      <c r="A6825" s="19" t="s">
        <v>5447</v>
      </c>
      <c r="B6825" s="19">
        <v>135111</v>
      </c>
      <c r="C6825" s="20" t="s">
        <v>7384</v>
      </c>
      <c r="D6825" s="20" t="s">
        <v>5904</v>
      </c>
      <c r="E6825" s="20" t="s">
        <v>5902</v>
      </c>
      <c r="F6825" s="20" t="s">
        <v>5914</v>
      </c>
      <c r="G6825" s="20">
        <v>0</v>
      </c>
      <c r="H6825" s="20">
        <v>0</v>
      </c>
      <c r="I6825" s="20"/>
      <c r="J6825" s="20"/>
      <c r="K6825" s="20"/>
      <c r="L6825" s="20"/>
      <c r="M6825" s="20"/>
      <c r="N6825" s="20"/>
    </row>
    <row r="6826" spans="1:14" x14ac:dyDescent="0.35">
      <c r="A6826" s="19" t="s">
        <v>5447</v>
      </c>
      <c r="B6826" s="19">
        <v>135180</v>
      </c>
      <c r="C6826" s="20" t="s">
        <v>5497</v>
      </c>
      <c r="D6826" s="20" t="s">
        <v>5904</v>
      </c>
      <c r="E6826" s="20" t="s">
        <v>5902</v>
      </c>
      <c r="F6826" s="20" t="s">
        <v>5914</v>
      </c>
      <c r="G6826" s="20">
        <v>0</v>
      </c>
      <c r="H6826" s="20">
        <v>0</v>
      </c>
      <c r="I6826" s="20"/>
      <c r="J6826" s="20"/>
      <c r="K6826" s="20"/>
      <c r="L6826" s="20"/>
      <c r="M6826" s="20"/>
      <c r="N6826" s="20"/>
    </row>
    <row r="6827" spans="1:14" x14ac:dyDescent="0.35">
      <c r="A6827" s="19" t="s">
        <v>5447</v>
      </c>
      <c r="B6827" s="19">
        <v>135691</v>
      </c>
      <c r="C6827" s="20" t="s">
        <v>5498</v>
      </c>
      <c r="D6827" s="20" t="s">
        <v>5904</v>
      </c>
      <c r="E6827" s="20" t="s">
        <v>5902</v>
      </c>
      <c r="F6827" s="20" t="s">
        <v>5914</v>
      </c>
      <c r="G6827" s="20">
        <v>0</v>
      </c>
      <c r="H6827" s="20">
        <v>0</v>
      </c>
      <c r="I6827" s="20"/>
      <c r="J6827" s="20"/>
      <c r="K6827" s="20"/>
      <c r="L6827" s="20"/>
      <c r="M6827" s="20"/>
      <c r="N6827" s="20"/>
    </row>
    <row r="6828" spans="1:14" x14ac:dyDescent="0.35">
      <c r="A6828" s="19" t="s">
        <v>5447</v>
      </c>
      <c r="B6828" s="19">
        <v>135744</v>
      </c>
      <c r="C6828" s="20" t="s">
        <v>5499</v>
      </c>
      <c r="D6828" s="20" t="s">
        <v>5904</v>
      </c>
      <c r="E6828" s="20" t="s">
        <v>5907</v>
      </c>
      <c r="F6828" s="20" t="s">
        <v>5908</v>
      </c>
      <c r="G6828" s="20">
        <v>123</v>
      </c>
      <c r="H6828" s="20">
        <v>148</v>
      </c>
      <c r="I6828" s="20"/>
      <c r="J6828" s="20"/>
      <c r="K6828" s="20"/>
      <c r="L6828" s="20"/>
      <c r="M6828" s="20"/>
      <c r="N6828" s="20"/>
    </row>
    <row r="6829" spans="1:14" x14ac:dyDescent="0.35">
      <c r="A6829" s="19" t="s">
        <v>5447</v>
      </c>
      <c r="B6829" s="19">
        <v>135745</v>
      </c>
      <c r="C6829" s="20" t="s">
        <v>5500</v>
      </c>
      <c r="D6829" s="20" t="s">
        <v>5904</v>
      </c>
      <c r="E6829" s="20" t="s">
        <v>5907</v>
      </c>
      <c r="F6829" s="20" t="s">
        <v>5908</v>
      </c>
      <c r="G6829" s="20">
        <v>112</v>
      </c>
      <c r="H6829" s="20">
        <v>134</v>
      </c>
      <c r="I6829" s="20"/>
      <c r="J6829" s="20"/>
      <c r="K6829" s="20"/>
      <c r="L6829" s="20"/>
      <c r="M6829" s="20"/>
      <c r="N6829" s="20"/>
    </row>
    <row r="6830" spans="1:14" x14ac:dyDescent="0.35">
      <c r="A6830" s="19" t="s">
        <v>5447</v>
      </c>
      <c r="B6830" s="19">
        <v>135760</v>
      </c>
      <c r="C6830" s="20" t="s">
        <v>5501</v>
      </c>
      <c r="D6830" s="20" t="s">
        <v>5904</v>
      </c>
      <c r="E6830" s="20" t="s">
        <v>5907</v>
      </c>
      <c r="F6830" s="20" t="s">
        <v>5908</v>
      </c>
      <c r="G6830" s="20">
        <v>110</v>
      </c>
      <c r="H6830" s="20">
        <v>120</v>
      </c>
      <c r="I6830" s="20"/>
      <c r="J6830" s="20"/>
      <c r="K6830" s="20"/>
      <c r="L6830" s="20"/>
      <c r="M6830" s="20"/>
      <c r="N6830" s="20"/>
    </row>
    <row r="6831" spans="1:14" x14ac:dyDescent="0.35">
      <c r="A6831" s="19" t="s">
        <v>5447</v>
      </c>
      <c r="B6831" s="19">
        <v>135814</v>
      </c>
      <c r="C6831" s="20" t="s">
        <v>5502</v>
      </c>
      <c r="D6831" s="20" t="s">
        <v>5904</v>
      </c>
      <c r="E6831" s="20" t="s">
        <v>5923</v>
      </c>
      <c r="F6831" s="20" t="s">
        <v>5923</v>
      </c>
      <c r="G6831" s="20">
        <v>0</v>
      </c>
      <c r="H6831" s="20">
        <v>2</v>
      </c>
      <c r="I6831" s="20"/>
      <c r="J6831" s="20"/>
      <c r="K6831" s="20"/>
      <c r="L6831" s="20"/>
      <c r="M6831" s="20"/>
      <c r="N6831" s="20"/>
    </row>
    <row r="6832" spans="1:14" x14ac:dyDescent="0.35">
      <c r="A6832" s="19" t="s">
        <v>5447</v>
      </c>
      <c r="B6832" s="19">
        <v>135930</v>
      </c>
      <c r="C6832" s="20" t="s">
        <v>5503</v>
      </c>
      <c r="D6832" s="20" t="s">
        <v>5904</v>
      </c>
      <c r="E6832" s="20" t="s">
        <v>5902</v>
      </c>
      <c r="F6832" s="20" t="s">
        <v>5914</v>
      </c>
      <c r="G6832" s="20">
        <v>0</v>
      </c>
      <c r="H6832" s="20">
        <v>0</v>
      </c>
      <c r="I6832" s="20"/>
      <c r="J6832" s="20"/>
      <c r="K6832" s="20"/>
      <c r="L6832" s="20"/>
      <c r="M6832" s="20"/>
      <c r="N6832" s="20"/>
    </row>
    <row r="6833" spans="1:14" x14ac:dyDescent="0.35">
      <c r="A6833" s="19" t="s">
        <v>5447</v>
      </c>
      <c r="B6833" s="19">
        <v>135962</v>
      </c>
      <c r="C6833" s="20" t="s">
        <v>5504</v>
      </c>
      <c r="D6833" s="20" t="s">
        <v>5904</v>
      </c>
      <c r="E6833" s="20" t="s">
        <v>5907</v>
      </c>
      <c r="F6833" s="20" t="s">
        <v>5908</v>
      </c>
      <c r="G6833" s="20">
        <v>149</v>
      </c>
      <c r="H6833" s="20">
        <v>151</v>
      </c>
      <c r="I6833" s="20"/>
      <c r="J6833" s="20"/>
      <c r="K6833" s="20"/>
      <c r="L6833" s="20"/>
      <c r="M6833" s="20"/>
      <c r="N6833" s="20"/>
    </row>
    <row r="6834" spans="1:14" x14ac:dyDescent="0.35">
      <c r="A6834" s="19" t="s">
        <v>5447</v>
      </c>
      <c r="B6834" s="19">
        <v>136114</v>
      </c>
      <c r="C6834" s="20" t="s">
        <v>5505</v>
      </c>
      <c r="D6834" s="20" t="s">
        <v>5904</v>
      </c>
      <c r="E6834" s="20" t="s">
        <v>5912</v>
      </c>
      <c r="F6834" s="20" t="s">
        <v>5913</v>
      </c>
      <c r="G6834" s="20">
        <v>10</v>
      </c>
      <c r="H6834" s="20">
        <v>13</v>
      </c>
      <c r="I6834" s="20"/>
      <c r="J6834" s="20"/>
      <c r="K6834" s="20"/>
      <c r="L6834" s="20"/>
      <c r="M6834" s="20"/>
      <c r="N6834" s="20"/>
    </row>
    <row r="6835" spans="1:14" x14ac:dyDescent="0.35">
      <c r="A6835" s="19" t="s">
        <v>5447</v>
      </c>
      <c r="B6835" s="19">
        <v>137096</v>
      </c>
      <c r="C6835" s="20" t="s">
        <v>5506</v>
      </c>
      <c r="D6835" s="20" t="s">
        <v>5904</v>
      </c>
      <c r="E6835" s="20" t="s">
        <v>5907</v>
      </c>
      <c r="F6835" s="20" t="s">
        <v>5908</v>
      </c>
      <c r="G6835" s="20">
        <v>39</v>
      </c>
      <c r="H6835" s="20">
        <v>51</v>
      </c>
      <c r="I6835" s="20"/>
      <c r="J6835" s="20"/>
      <c r="K6835" s="20"/>
      <c r="L6835" s="20"/>
      <c r="M6835" s="20"/>
      <c r="N6835" s="20"/>
    </row>
    <row r="6836" spans="1:14" x14ac:dyDescent="0.35">
      <c r="A6836" s="19" t="s">
        <v>5447</v>
      </c>
      <c r="B6836" s="19">
        <v>137263</v>
      </c>
      <c r="C6836" s="20" t="s">
        <v>5507</v>
      </c>
      <c r="D6836" s="20" t="s">
        <v>5904</v>
      </c>
      <c r="E6836" s="20" t="s">
        <v>5907</v>
      </c>
      <c r="F6836" s="20" t="s">
        <v>5917</v>
      </c>
      <c r="G6836" s="20">
        <v>132</v>
      </c>
      <c r="H6836" s="20">
        <v>168</v>
      </c>
      <c r="I6836" s="20"/>
      <c r="J6836" s="20"/>
      <c r="K6836" s="20"/>
      <c r="L6836" s="20"/>
      <c r="M6836" s="20"/>
      <c r="N6836" s="20"/>
    </row>
    <row r="6837" spans="1:14" x14ac:dyDescent="0.35">
      <c r="A6837" s="19" t="s">
        <v>5447</v>
      </c>
      <c r="B6837" s="19">
        <v>137416</v>
      </c>
      <c r="C6837" s="20" t="s">
        <v>5508</v>
      </c>
      <c r="D6837" s="20" t="s">
        <v>5904</v>
      </c>
      <c r="E6837" s="20" t="s">
        <v>5907</v>
      </c>
      <c r="F6837" s="20" t="s">
        <v>5917</v>
      </c>
      <c r="G6837" s="20">
        <v>139</v>
      </c>
      <c r="H6837" s="20">
        <v>155</v>
      </c>
      <c r="I6837" s="20"/>
      <c r="J6837" s="20"/>
      <c r="K6837" s="20"/>
      <c r="L6837" s="20"/>
      <c r="M6837" s="20"/>
      <c r="N6837" s="20"/>
    </row>
    <row r="6838" spans="1:14" x14ac:dyDescent="0.35">
      <c r="A6838" s="19" t="s">
        <v>5447</v>
      </c>
      <c r="B6838" s="19">
        <v>137782</v>
      </c>
      <c r="C6838" s="20" t="s">
        <v>5509</v>
      </c>
      <c r="D6838" s="20" t="s">
        <v>5904</v>
      </c>
      <c r="E6838" s="20" t="s">
        <v>5907</v>
      </c>
      <c r="F6838" s="20" t="s">
        <v>5908</v>
      </c>
      <c r="G6838" s="20">
        <v>144</v>
      </c>
      <c r="H6838" s="20">
        <v>149</v>
      </c>
      <c r="I6838" s="20"/>
      <c r="J6838" s="20"/>
      <c r="K6838" s="20"/>
      <c r="L6838" s="20"/>
      <c r="M6838" s="20"/>
      <c r="N6838" s="20"/>
    </row>
    <row r="6839" spans="1:14" x14ac:dyDescent="0.35">
      <c r="A6839" s="19" t="s">
        <v>5447</v>
      </c>
      <c r="B6839" s="19">
        <v>138620</v>
      </c>
      <c r="C6839" s="20" t="s">
        <v>5510</v>
      </c>
      <c r="D6839" s="20" t="s">
        <v>5904</v>
      </c>
      <c r="E6839" s="20" t="s">
        <v>5907</v>
      </c>
      <c r="F6839" s="20" t="s">
        <v>5917</v>
      </c>
      <c r="G6839" s="20">
        <v>96</v>
      </c>
      <c r="H6839" s="20">
        <v>103</v>
      </c>
      <c r="I6839" s="20"/>
      <c r="J6839" s="20"/>
      <c r="K6839" s="20"/>
      <c r="L6839" s="20"/>
      <c r="M6839" s="20"/>
      <c r="N6839" s="20"/>
    </row>
    <row r="6840" spans="1:14" x14ac:dyDescent="0.35">
      <c r="A6840" s="19" t="s">
        <v>5447</v>
      </c>
      <c r="B6840" s="19">
        <v>139109</v>
      </c>
      <c r="C6840" s="20" t="s">
        <v>5511</v>
      </c>
      <c r="D6840" s="20" t="s">
        <v>5904</v>
      </c>
      <c r="E6840" s="20" t="s">
        <v>5907</v>
      </c>
      <c r="F6840" s="20" t="s">
        <v>5917</v>
      </c>
      <c r="G6840" s="20">
        <v>86</v>
      </c>
      <c r="H6840" s="20">
        <v>125</v>
      </c>
      <c r="I6840" s="20"/>
      <c r="J6840" s="20"/>
      <c r="K6840" s="20"/>
      <c r="L6840" s="20"/>
      <c r="M6840" s="20"/>
      <c r="N6840" s="20"/>
    </row>
    <row r="6841" spans="1:14" x14ac:dyDescent="0.35">
      <c r="A6841" s="19" t="s">
        <v>5447</v>
      </c>
      <c r="B6841" s="19">
        <v>139668</v>
      </c>
      <c r="C6841" s="20" t="s">
        <v>5512</v>
      </c>
      <c r="D6841" s="20" t="s">
        <v>5904</v>
      </c>
      <c r="E6841" s="20" t="s">
        <v>5907</v>
      </c>
      <c r="F6841" s="20" t="s">
        <v>5916</v>
      </c>
      <c r="G6841" s="20">
        <v>61</v>
      </c>
      <c r="H6841" s="20">
        <v>57</v>
      </c>
      <c r="I6841" s="20"/>
      <c r="J6841" s="20"/>
      <c r="K6841" s="20"/>
      <c r="L6841" s="20"/>
      <c r="M6841" s="20"/>
      <c r="N6841" s="20"/>
    </row>
    <row r="6842" spans="1:14" x14ac:dyDescent="0.35">
      <c r="A6842" s="19" t="s">
        <v>5447</v>
      </c>
      <c r="B6842" s="19">
        <v>140105</v>
      </c>
      <c r="C6842" s="20" t="s">
        <v>5513</v>
      </c>
      <c r="D6842" s="20" t="s">
        <v>5904</v>
      </c>
      <c r="E6842" s="20" t="s">
        <v>5907</v>
      </c>
      <c r="F6842" s="20" t="s">
        <v>5917</v>
      </c>
      <c r="G6842" s="20">
        <v>133</v>
      </c>
      <c r="H6842" s="20">
        <v>130</v>
      </c>
      <c r="I6842" s="20"/>
      <c r="J6842" s="20"/>
      <c r="K6842" s="20"/>
      <c r="L6842" s="20"/>
      <c r="M6842" s="20"/>
      <c r="N6842" s="20"/>
    </row>
    <row r="6843" spans="1:14" x14ac:dyDescent="0.35">
      <c r="A6843" s="19" t="s">
        <v>5447</v>
      </c>
      <c r="B6843" s="19">
        <v>140199</v>
      </c>
      <c r="C6843" s="20" t="s">
        <v>5514</v>
      </c>
      <c r="D6843" s="20" t="s">
        <v>5904</v>
      </c>
      <c r="E6843" s="20" t="s">
        <v>5907</v>
      </c>
      <c r="F6843" s="20" t="s">
        <v>5908</v>
      </c>
      <c r="G6843" s="20">
        <v>70</v>
      </c>
      <c r="H6843" s="20">
        <v>57</v>
      </c>
      <c r="I6843" s="20"/>
      <c r="J6843" s="20"/>
      <c r="K6843" s="20"/>
      <c r="L6843" s="20"/>
      <c r="M6843" s="20"/>
      <c r="N6843" s="20"/>
    </row>
    <row r="6844" spans="1:14" x14ac:dyDescent="0.35">
      <c r="A6844" s="19" t="s">
        <v>5447</v>
      </c>
      <c r="B6844" s="19">
        <v>140424</v>
      </c>
      <c r="C6844" s="20" t="s">
        <v>5515</v>
      </c>
      <c r="D6844" s="20" t="s">
        <v>5904</v>
      </c>
      <c r="E6844" s="20" t="s">
        <v>5907</v>
      </c>
      <c r="F6844" s="20" t="s">
        <v>5908</v>
      </c>
      <c r="G6844" s="20">
        <v>66</v>
      </c>
      <c r="H6844" s="20">
        <v>119</v>
      </c>
      <c r="I6844" s="20"/>
      <c r="J6844" s="20"/>
      <c r="K6844" s="20"/>
      <c r="L6844" s="20"/>
      <c r="M6844" s="20"/>
      <c r="N6844" s="20"/>
    </row>
    <row r="6845" spans="1:14" x14ac:dyDescent="0.35">
      <c r="A6845" s="19" t="s">
        <v>5447</v>
      </c>
      <c r="B6845" s="19">
        <v>140472</v>
      </c>
      <c r="C6845" s="20" t="s">
        <v>5516</v>
      </c>
      <c r="D6845" s="20" t="s">
        <v>5904</v>
      </c>
      <c r="E6845" s="20" t="s">
        <v>5907</v>
      </c>
      <c r="F6845" s="20" t="s">
        <v>5917</v>
      </c>
      <c r="G6845" s="20">
        <v>119</v>
      </c>
      <c r="H6845" s="20">
        <v>120</v>
      </c>
      <c r="I6845" s="20"/>
      <c r="J6845" s="20"/>
      <c r="K6845" s="20"/>
      <c r="L6845" s="20"/>
      <c r="M6845" s="20"/>
      <c r="N6845" s="20"/>
    </row>
    <row r="6846" spans="1:14" x14ac:dyDescent="0.35">
      <c r="A6846" s="19" t="s">
        <v>5447</v>
      </c>
      <c r="B6846" s="19">
        <v>140713</v>
      </c>
      <c r="C6846" s="20" t="s">
        <v>5517</v>
      </c>
      <c r="D6846" s="20" t="s">
        <v>5904</v>
      </c>
      <c r="E6846" s="20" t="s">
        <v>5907</v>
      </c>
      <c r="F6846" s="20" t="s">
        <v>5917</v>
      </c>
      <c r="G6846" s="20">
        <v>138</v>
      </c>
      <c r="H6846" s="20">
        <v>193</v>
      </c>
      <c r="I6846" s="20"/>
      <c r="J6846" s="20"/>
      <c r="K6846" s="20"/>
      <c r="L6846" s="20"/>
      <c r="M6846" s="20"/>
      <c r="N6846" s="20"/>
    </row>
    <row r="6847" spans="1:14" x14ac:dyDescent="0.35">
      <c r="A6847" s="19" t="s">
        <v>5447</v>
      </c>
      <c r="B6847" s="19">
        <v>141038</v>
      </c>
      <c r="C6847" s="20" t="s">
        <v>5518</v>
      </c>
      <c r="D6847" s="20" t="s">
        <v>5904</v>
      </c>
      <c r="E6847" s="20" t="s">
        <v>5907</v>
      </c>
      <c r="F6847" s="20" t="s">
        <v>5916</v>
      </c>
      <c r="G6847" s="20">
        <v>59</v>
      </c>
      <c r="H6847" s="20">
        <v>49</v>
      </c>
      <c r="I6847" s="20"/>
      <c r="J6847" s="20"/>
      <c r="K6847" s="20"/>
      <c r="L6847" s="20"/>
      <c r="M6847" s="20"/>
      <c r="N6847" s="20"/>
    </row>
    <row r="6848" spans="1:14" x14ac:dyDescent="0.35">
      <c r="A6848" s="19" t="s">
        <v>5447</v>
      </c>
      <c r="B6848" s="19">
        <v>142089</v>
      </c>
      <c r="C6848" s="20" t="s">
        <v>5519</v>
      </c>
      <c r="D6848" s="20" t="s">
        <v>5904</v>
      </c>
      <c r="E6848" s="20" t="s">
        <v>5907</v>
      </c>
      <c r="F6848" s="20" t="s">
        <v>5908</v>
      </c>
      <c r="G6848" s="20">
        <v>108</v>
      </c>
      <c r="H6848" s="20">
        <v>109</v>
      </c>
      <c r="I6848" s="20"/>
      <c r="J6848" s="20"/>
      <c r="K6848" s="20"/>
      <c r="L6848" s="20"/>
      <c r="M6848" s="20"/>
      <c r="N6848" s="20"/>
    </row>
    <row r="6849" spans="1:14" x14ac:dyDescent="0.35">
      <c r="A6849" s="19" t="s">
        <v>5447</v>
      </c>
      <c r="B6849" s="19">
        <v>143400</v>
      </c>
      <c r="C6849" s="20" t="s">
        <v>6828</v>
      </c>
      <c r="D6849" s="20" t="s">
        <v>5904</v>
      </c>
      <c r="E6849" s="20" t="s">
        <v>5902</v>
      </c>
      <c r="F6849" s="20" t="s">
        <v>5914</v>
      </c>
      <c r="G6849" s="20">
        <v>0</v>
      </c>
      <c r="H6849" s="20">
        <v>0</v>
      </c>
      <c r="I6849" s="20"/>
      <c r="J6849" s="20"/>
      <c r="K6849" s="20"/>
      <c r="L6849" s="20"/>
      <c r="M6849" s="20"/>
      <c r="N6849" s="20"/>
    </row>
    <row r="6850" spans="1:14" x14ac:dyDescent="0.35">
      <c r="A6850" s="19" t="s">
        <v>5447</v>
      </c>
      <c r="B6850" s="19">
        <v>143935</v>
      </c>
      <c r="C6850" s="20" t="s">
        <v>5520</v>
      </c>
      <c r="D6850" s="20" t="s">
        <v>5904</v>
      </c>
      <c r="E6850" s="20" t="s">
        <v>5902</v>
      </c>
      <c r="F6850" s="20" t="s">
        <v>5903</v>
      </c>
      <c r="G6850" s="20">
        <v>0</v>
      </c>
      <c r="H6850" s="20">
        <v>0</v>
      </c>
      <c r="I6850" s="20"/>
      <c r="J6850" s="20"/>
      <c r="K6850" s="20"/>
      <c r="L6850" s="20"/>
      <c r="M6850" s="20"/>
      <c r="N6850" s="20"/>
    </row>
    <row r="6851" spans="1:14" x14ac:dyDescent="0.35">
      <c r="A6851" s="19" t="s">
        <v>5447</v>
      </c>
      <c r="B6851" s="19">
        <v>144243</v>
      </c>
      <c r="C6851" s="20" t="s">
        <v>5521</v>
      </c>
      <c r="D6851" s="20" t="s">
        <v>5904</v>
      </c>
      <c r="E6851" s="20" t="s">
        <v>5907</v>
      </c>
      <c r="F6851" s="20" t="s">
        <v>5917</v>
      </c>
      <c r="G6851" s="20">
        <v>101</v>
      </c>
      <c r="H6851" s="20">
        <v>103</v>
      </c>
      <c r="I6851" s="20"/>
      <c r="J6851" s="20"/>
      <c r="K6851" s="20"/>
      <c r="L6851" s="20"/>
      <c r="M6851" s="20"/>
      <c r="N6851" s="20"/>
    </row>
    <row r="6852" spans="1:14" x14ac:dyDescent="0.35">
      <c r="A6852" s="19" t="s">
        <v>5447</v>
      </c>
      <c r="B6852" s="19">
        <v>145394</v>
      </c>
      <c r="C6852" s="20" t="s">
        <v>5522</v>
      </c>
      <c r="D6852" s="20" t="s">
        <v>5905</v>
      </c>
      <c r="E6852" s="20" t="s">
        <v>5912</v>
      </c>
      <c r="F6852" s="20" t="s">
        <v>5920</v>
      </c>
      <c r="G6852" s="20">
        <v>0</v>
      </c>
      <c r="H6852" s="20">
        <v>0</v>
      </c>
      <c r="I6852" s="20"/>
      <c r="J6852" s="20"/>
      <c r="K6852" s="20"/>
      <c r="L6852" s="20"/>
      <c r="M6852" s="20"/>
      <c r="N6852" s="20"/>
    </row>
    <row r="6853" spans="1:14" x14ac:dyDescent="0.35">
      <c r="A6853" s="19" t="s">
        <v>5447</v>
      </c>
      <c r="B6853" s="19">
        <v>146274</v>
      </c>
      <c r="C6853" s="20" t="s">
        <v>6345</v>
      </c>
      <c r="D6853" s="20" t="s">
        <v>5905</v>
      </c>
      <c r="E6853" s="20" t="s">
        <v>5912</v>
      </c>
      <c r="F6853" s="20" t="s">
        <v>5927</v>
      </c>
      <c r="G6853" s="20">
        <v>0</v>
      </c>
      <c r="H6853" s="20">
        <v>9</v>
      </c>
      <c r="I6853" s="20"/>
      <c r="J6853" s="20"/>
      <c r="K6853" s="20"/>
      <c r="L6853" s="20"/>
      <c r="M6853" s="20"/>
      <c r="N6853" s="20"/>
    </row>
    <row r="6854" spans="1:14" x14ac:dyDescent="0.35">
      <c r="A6854" s="19" t="s">
        <v>5447</v>
      </c>
      <c r="B6854" s="19">
        <v>147187</v>
      </c>
      <c r="C6854" s="20" t="s">
        <v>6830</v>
      </c>
      <c r="D6854" s="20" t="s">
        <v>5904</v>
      </c>
      <c r="E6854" s="20" t="s">
        <v>5907</v>
      </c>
      <c r="F6854" s="20" t="s">
        <v>5916</v>
      </c>
      <c r="G6854" s="20">
        <v>27</v>
      </c>
      <c r="H6854" s="20">
        <v>93</v>
      </c>
      <c r="I6854" s="20"/>
      <c r="J6854" s="20"/>
      <c r="K6854" s="20"/>
      <c r="L6854" s="20"/>
      <c r="M6854" s="20"/>
      <c r="N6854" s="20"/>
    </row>
    <row r="6855" spans="1:14" x14ac:dyDescent="0.35">
      <c r="A6855" s="19" t="s">
        <v>5447</v>
      </c>
      <c r="B6855" s="19">
        <v>147546</v>
      </c>
      <c r="C6855" s="20" t="s">
        <v>7385</v>
      </c>
      <c r="D6855" s="20" t="s">
        <v>5904</v>
      </c>
      <c r="E6855" s="20" t="s">
        <v>5902</v>
      </c>
      <c r="F6855" s="20" t="s">
        <v>5903</v>
      </c>
      <c r="G6855" s="20">
        <v>0</v>
      </c>
      <c r="H6855" s="20">
        <v>0</v>
      </c>
      <c r="I6855" s="20"/>
      <c r="J6855" s="20"/>
      <c r="K6855" s="20"/>
      <c r="L6855" s="20"/>
      <c r="M6855" s="20"/>
      <c r="N6855" s="20"/>
    </row>
    <row r="6856" spans="1:14" x14ac:dyDescent="0.35">
      <c r="A6856" s="19" t="s">
        <v>5447</v>
      </c>
      <c r="B6856" s="19">
        <v>147911</v>
      </c>
      <c r="C6856" s="20" t="s">
        <v>7386</v>
      </c>
      <c r="D6856" s="20" t="s">
        <v>5904</v>
      </c>
      <c r="E6856" s="20" t="s">
        <v>5902</v>
      </c>
      <c r="F6856" s="20" t="s">
        <v>5903</v>
      </c>
      <c r="G6856" s="20">
        <v>0</v>
      </c>
      <c r="H6856" s="20">
        <v>0</v>
      </c>
      <c r="I6856" s="20"/>
      <c r="J6856" s="20"/>
      <c r="K6856" s="20"/>
      <c r="L6856" s="20"/>
      <c r="M6856" s="20"/>
      <c r="N6856" s="20"/>
    </row>
    <row r="6857" spans="1:14" x14ac:dyDescent="0.35">
      <c r="A6857" s="19" t="s">
        <v>5447</v>
      </c>
      <c r="B6857" s="19">
        <v>148221</v>
      </c>
      <c r="C6857" s="20" t="s">
        <v>5458</v>
      </c>
      <c r="D6857" s="20" t="s">
        <v>5904</v>
      </c>
      <c r="E6857" s="20" t="s">
        <v>5907</v>
      </c>
      <c r="F6857" s="20" t="s">
        <v>5917</v>
      </c>
      <c r="G6857" s="20">
        <v>188</v>
      </c>
      <c r="H6857" s="20">
        <v>199</v>
      </c>
      <c r="I6857" s="20"/>
      <c r="J6857" s="20"/>
      <c r="K6857" s="20"/>
      <c r="L6857" s="20"/>
      <c r="M6857" s="20"/>
      <c r="N6857" s="20"/>
    </row>
    <row r="6858" spans="1:14" x14ac:dyDescent="0.35">
      <c r="A6858" s="19" t="s">
        <v>5523</v>
      </c>
      <c r="B6858" s="19">
        <v>100536</v>
      </c>
      <c r="C6858" s="20" t="s">
        <v>2428</v>
      </c>
      <c r="D6858" s="20" t="s">
        <v>5904</v>
      </c>
      <c r="E6858" s="20" t="s">
        <v>5902</v>
      </c>
      <c r="F6858" s="20" t="s">
        <v>5903</v>
      </c>
      <c r="G6858" s="20">
        <v>0</v>
      </c>
      <c r="H6858" s="20">
        <v>0</v>
      </c>
      <c r="I6858" s="20"/>
      <c r="J6858" s="20"/>
      <c r="K6858" s="20"/>
      <c r="L6858" s="20"/>
      <c r="M6858" s="20"/>
      <c r="N6858" s="20"/>
    </row>
    <row r="6859" spans="1:14" x14ac:dyDescent="0.35">
      <c r="A6859" s="19" t="s">
        <v>5523</v>
      </c>
      <c r="B6859" s="19">
        <v>100541</v>
      </c>
      <c r="C6859" s="20" t="s">
        <v>5524</v>
      </c>
      <c r="D6859" s="20" t="s">
        <v>5904</v>
      </c>
      <c r="E6859" s="20" t="s">
        <v>5902</v>
      </c>
      <c r="F6859" s="20" t="s">
        <v>5903</v>
      </c>
      <c r="G6859" s="20">
        <v>0</v>
      </c>
      <c r="H6859" s="20">
        <v>0</v>
      </c>
      <c r="I6859" s="20"/>
      <c r="J6859" s="20"/>
      <c r="K6859" s="20"/>
      <c r="L6859" s="20"/>
      <c r="M6859" s="20"/>
      <c r="N6859" s="20"/>
    </row>
    <row r="6860" spans="1:14" x14ac:dyDescent="0.35">
      <c r="A6860" s="19" t="s">
        <v>5523</v>
      </c>
      <c r="B6860" s="19">
        <v>100543</v>
      </c>
      <c r="C6860" s="20" t="s">
        <v>7387</v>
      </c>
      <c r="D6860" s="20" t="s">
        <v>5904</v>
      </c>
      <c r="E6860" s="20" t="s">
        <v>5902</v>
      </c>
      <c r="F6860" s="20" t="s">
        <v>5903</v>
      </c>
      <c r="G6860" s="20">
        <v>0</v>
      </c>
      <c r="H6860" s="20">
        <v>0</v>
      </c>
      <c r="I6860" s="20"/>
      <c r="J6860" s="20"/>
      <c r="K6860" s="20"/>
      <c r="L6860" s="20"/>
      <c r="M6860" s="20"/>
      <c r="N6860" s="20"/>
    </row>
    <row r="6861" spans="1:14" x14ac:dyDescent="0.35">
      <c r="A6861" s="19" t="s">
        <v>5523</v>
      </c>
      <c r="B6861" s="19">
        <v>101154</v>
      </c>
      <c r="C6861" s="20" t="s">
        <v>6834</v>
      </c>
      <c r="D6861" s="20" t="s">
        <v>5904</v>
      </c>
      <c r="E6861" s="20" t="s">
        <v>5907</v>
      </c>
      <c r="F6861" s="20" t="s">
        <v>5911</v>
      </c>
      <c r="G6861" s="20">
        <v>97</v>
      </c>
      <c r="H6861" s="20">
        <v>98</v>
      </c>
      <c r="I6861" s="20"/>
      <c r="J6861" s="20"/>
      <c r="K6861" s="20"/>
      <c r="L6861" s="20"/>
      <c r="M6861" s="20"/>
      <c r="N6861" s="20"/>
    </row>
    <row r="6862" spans="1:14" x14ac:dyDescent="0.35">
      <c r="A6862" s="19" t="s">
        <v>5523</v>
      </c>
      <c r="B6862" s="19">
        <v>101156</v>
      </c>
      <c r="C6862" s="20" t="s">
        <v>5526</v>
      </c>
      <c r="D6862" s="20" t="s">
        <v>5905</v>
      </c>
      <c r="E6862" s="20" t="s">
        <v>5902</v>
      </c>
      <c r="F6862" s="20" t="s">
        <v>5903</v>
      </c>
      <c r="G6862" s="20">
        <v>0</v>
      </c>
      <c r="H6862" s="20">
        <v>0</v>
      </c>
      <c r="I6862" s="20"/>
      <c r="J6862" s="20"/>
      <c r="K6862" s="20"/>
      <c r="L6862" s="20"/>
      <c r="M6862" s="20"/>
      <c r="N6862" s="20"/>
    </row>
    <row r="6863" spans="1:14" x14ac:dyDescent="0.35">
      <c r="A6863" s="19" t="s">
        <v>5523</v>
      </c>
      <c r="B6863" s="19">
        <v>101157</v>
      </c>
      <c r="C6863" s="20" t="s">
        <v>7388</v>
      </c>
      <c r="D6863" s="20" t="s">
        <v>5901</v>
      </c>
      <c r="E6863" s="20" t="s">
        <v>5902</v>
      </c>
      <c r="F6863" s="20" t="s">
        <v>5903</v>
      </c>
      <c r="G6863" s="20">
        <v>0</v>
      </c>
      <c r="H6863" s="20">
        <v>0</v>
      </c>
      <c r="I6863" s="20"/>
      <c r="J6863" s="20"/>
      <c r="K6863" s="20"/>
      <c r="L6863" s="20"/>
      <c r="M6863" s="20"/>
      <c r="N6863" s="20"/>
    </row>
    <row r="6864" spans="1:14" x14ac:dyDescent="0.35">
      <c r="A6864" s="19" t="s">
        <v>5523</v>
      </c>
      <c r="B6864" s="19">
        <v>101158</v>
      </c>
      <c r="C6864" s="20" t="s">
        <v>5527</v>
      </c>
      <c r="D6864" s="20" t="s">
        <v>5901</v>
      </c>
      <c r="E6864" s="20" t="s">
        <v>5902</v>
      </c>
      <c r="F6864" s="20" t="s">
        <v>5903</v>
      </c>
      <c r="G6864" s="20">
        <v>0</v>
      </c>
      <c r="H6864" s="20">
        <v>0</v>
      </c>
      <c r="I6864" s="20"/>
      <c r="J6864" s="20"/>
      <c r="K6864" s="20"/>
      <c r="L6864" s="20"/>
      <c r="M6864" s="20"/>
      <c r="N6864" s="20"/>
    </row>
    <row r="6865" spans="1:14" x14ac:dyDescent="0.35">
      <c r="A6865" s="19" t="s">
        <v>5523</v>
      </c>
      <c r="B6865" s="19">
        <v>101159</v>
      </c>
      <c r="C6865" s="20" t="s">
        <v>5528</v>
      </c>
      <c r="D6865" s="20" t="s">
        <v>5905</v>
      </c>
      <c r="E6865" s="20" t="s">
        <v>5902</v>
      </c>
      <c r="F6865" s="20" t="s">
        <v>5903</v>
      </c>
      <c r="G6865" s="20">
        <v>0</v>
      </c>
      <c r="H6865" s="20">
        <v>0</v>
      </c>
      <c r="I6865" s="20"/>
      <c r="J6865" s="20"/>
      <c r="K6865" s="20"/>
      <c r="L6865" s="20"/>
      <c r="M6865" s="20"/>
      <c r="N6865" s="20"/>
    </row>
    <row r="6866" spans="1:14" x14ac:dyDescent="0.35">
      <c r="A6866" s="19" t="s">
        <v>5523</v>
      </c>
      <c r="B6866" s="19">
        <v>101160</v>
      </c>
      <c r="C6866" s="20" t="s">
        <v>7389</v>
      </c>
      <c r="D6866" s="20" t="s">
        <v>5905</v>
      </c>
      <c r="E6866" s="20" t="s">
        <v>5902</v>
      </c>
      <c r="F6866" s="20" t="s">
        <v>5903</v>
      </c>
      <c r="G6866" s="20">
        <v>0</v>
      </c>
      <c r="H6866" s="20">
        <v>0</v>
      </c>
      <c r="I6866" s="20"/>
      <c r="J6866" s="20"/>
      <c r="K6866" s="20"/>
      <c r="L6866" s="20"/>
      <c r="M6866" s="20"/>
      <c r="N6866" s="20"/>
    </row>
    <row r="6867" spans="1:14" x14ac:dyDescent="0.35">
      <c r="A6867" s="19" t="s">
        <v>5523</v>
      </c>
      <c r="B6867" s="19">
        <v>101161</v>
      </c>
      <c r="C6867" s="20" t="s">
        <v>5527</v>
      </c>
      <c r="D6867" s="20" t="s">
        <v>5901</v>
      </c>
      <c r="E6867" s="20" t="s">
        <v>5902</v>
      </c>
      <c r="F6867" s="20" t="s">
        <v>5903</v>
      </c>
      <c r="G6867" s="20">
        <v>0</v>
      </c>
      <c r="H6867" s="20">
        <v>0</v>
      </c>
      <c r="I6867" s="20"/>
      <c r="J6867" s="20"/>
      <c r="K6867" s="20"/>
      <c r="L6867" s="20"/>
      <c r="M6867" s="20"/>
      <c r="N6867" s="20"/>
    </row>
    <row r="6868" spans="1:14" x14ac:dyDescent="0.35">
      <c r="A6868" s="19" t="s">
        <v>5523</v>
      </c>
      <c r="B6868" s="19">
        <v>101162</v>
      </c>
      <c r="C6868" s="20" t="s">
        <v>5529</v>
      </c>
      <c r="D6868" s="20" t="s">
        <v>5904</v>
      </c>
      <c r="E6868" s="20" t="s">
        <v>5902</v>
      </c>
      <c r="F6868" s="20" t="s">
        <v>5903</v>
      </c>
      <c r="G6868" s="20">
        <v>0</v>
      </c>
      <c r="H6868" s="20">
        <v>0</v>
      </c>
      <c r="I6868" s="20"/>
      <c r="J6868" s="20"/>
      <c r="K6868" s="20"/>
      <c r="L6868" s="20"/>
      <c r="M6868" s="20"/>
      <c r="N6868" s="20"/>
    </row>
    <row r="6869" spans="1:14" x14ac:dyDescent="0.35">
      <c r="A6869" s="19" t="s">
        <v>5523</v>
      </c>
      <c r="B6869" s="19">
        <v>101164</v>
      </c>
      <c r="C6869" s="20" t="s">
        <v>5530</v>
      </c>
      <c r="D6869" s="20" t="s">
        <v>5904</v>
      </c>
      <c r="E6869" s="20" t="s">
        <v>5902</v>
      </c>
      <c r="F6869" s="20" t="s">
        <v>5903</v>
      </c>
      <c r="G6869" s="20">
        <v>0</v>
      </c>
      <c r="H6869" s="20">
        <v>0</v>
      </c>
      <c r="I6869" s="20"/>
      <c r="J6869" s="20"/>
      <c r="K6869" s="20"/>
      <c r="L6869" s="20"/>
      <c r="M6869" s="20"/>
      <c r="N6869" s="20"/>
    </row>
    <row r="6870" spans="1:14" x14ac:dyDescent="0.35">
      <c r="A6870" s="19" t="s">
        <v>5523</v>
      </c>
      <c r="B6870" s="19">
        <v>101165</v>
      </c>
      <c r="C6870" s="20" t="s">
        <v>6832</v>
      </c>
      <c r="D6870" s="20" t="s">
        <v>5905</v>
      </c>
      <c r="E6870" s="20" t="s">
        <v>5902</v>
      </c>
      <c r="F6870" s="20" t="s">
        <v>5903</v>
      </c>
      <c r="G6870" s="20">
        <v>0</v>
      </c>
      <c r="H6870" s="20">
        <v>0</v>
      </c>
      <c r="I6870" s="20"/>
      <c r="J6870" s="20"/>
      <c r="K6870" s="20"/>
      <c r="L6870" s="20"/>
      <c r="M6870" s="20"/>
      <c r="N6870" s="20"/>
    </row>
    <row r="6871" spans="1:14" x14ac:dyDescent="0.35">
      <c r="A6871" s="19" t="s">
        <v>5523</v>
      </c>
      <c r="B6871" s="19">
        <v>101166</v>
      </c>
      <c r="C6871" s="20" t="s">
        <v>6835</v>
      </c>
      <c r="D6871" s="20" t="s">
        <v>5905</v>
      </c>
      <c r="E6871" s="20" t="s">
        <v>5902</v>
      </c>
      <c r="F6871" s="20" t="s">
        <v>5903</v>
      </c>
      <c r="G6871" s="20">
        <v>0</v>
      </c>
      <c r="H6871" s="20">
        <v>0</v>
      </c>
      <c r="I6871" s="20"/>
      <c r="J6871" s="20"/>
      <c r="K6871" s="20"/>
      <c r="L6871" s="20"/>
      <c r="M6871" s="20"/>
      <c r="N6871" s="20"/>
    </row>
    <row r="6872" spans="1:14" x14ac:dyDescent="0.35">
      <c r="A6872" s="19" t="s">
        <v>5523</v>
      </c>
      <c r="B6872" s="19">
        <v>101168</v>
      </c>
      <c r="C6872" s="20" t="s">
        <v>5531</v>
      </c>
      <c r="D6872" s="20" t="s">
        <v>5904</v>
      </c>
      <c r="E6872" s="20" t="s">
        <v>5902</v>
      </c>
      <c r="F6872" s="20" t="s">
        <v>5903</v>
      </c>
      <c r="G6872" s="20">
        <v>0</v>
      </c>
      <c r="H6872" s="20">
        <v>0</v>
      </c>
      <c r="I6872" s="20"/>
      <c r="J6872" s="20"/>
      <c r="K6872" s="20"/>
      <c r="L6872" s="20"/>
      <c r="M6872" s="20"/>
      <c r="N6872" s="20"/>
    </row>
    <row r="6873" spans="1:14" x14ac:dyDescent="0.35">
      <c r="A6873" s="19" t="s">
        <v>5523</v>
      </c>
      <c r="B6873" s="19">
        <v>101169</v>
      </c>
      <c r="C6873" s="20" t="s">
        <v>5532</v>
      </c>
      <c r="D6873" s="20" t="s">
        <v>5904</v>
      </c>
      <c r="E6873" s="20" t="s">
        <v>5902</v>
      </c>
      <c r="F6873" s="20" t="s">
        <v>5903</v>
      </c>
      <c r="G6873" s="20">
        <v>0</v>
      </c>
      <c r="H6873" s="20">
        <v>0</v>
      </c>
      <c r="I6873" s="20"/>
      <c r="J6873" s="20"/>
      <c r="K6873" s="20"/>
      <c r="L6873" s="20"/>
      <c r="M6873" s="20"/>
      <c r="N6873" s="20"/>
    </row>
    <row r="6874" spans="1:14" x14ac:dyDescent="0.35">
      <c r="A6874" s="19" t="s">
        <v>5523</v>
      </c>
      <c r="B6874" s="19">
        <v>101171</v>
      </c>
      <c r="C6874" s="20" t="s">
        <v>5533</v>
      </c>
      <c r="D6874" s="20" t="s">
        <v>5904</v>
      </c>
      <c r="E6874" s="20" t="s">
        <v>5902</v>
      </c>
      <c r="F6874" s="20" t="s">
        <v>5903</v>
      </c>
      <c r="G6874" s="20">
        <v>0</v>
      </c>
      <c r="H6874" s="20">
        <v>0</v>
      </c>
      <c r="I6874" s="20"/>
      <c r="J6874" s="20"/>
      <c r="K6874" s="20"/>
      <c r="L6874" s="20"/>
      <c r="M6874" s="20"/>
      <c r="N6874" s="20"/>
    </row>
    <row r="6875" spans="1:14" x14ac:dyDescent="0.35">
      <c r="A6875" s="19" t="s">
        <v>5523</v>
      </c>
      <c r="B6875" s="19">
        <v>101172</v>
      </c>
      <c r="C6875" s="20" t="s">
        <v>5534</v>
      </c>
      <c r="D6875" s="20" t="s">
        <v>5904</v>
      </c>
      <c r="E6875" s="20" t="s">
        <v>5902</v>
      </c>
      <c r="F6875" s="20" t="s">
        <v>5903</v>
      </c>
      <c r="G6875" s="20">
        <v>0</v>
      </c>
      <c r="H6875" s="20">
        <v>0</v>
      </c>
      <c r="I6875" s="20"/>
      <c r="J6875" s="20"/>
      <c r="K6875" s="20"/>
      <c r="L6875" s="20"/>
      <c r="M6875" s="20"/>
      <c r="N6875" s="20"/>
    </row>
    <row r="6876" spans="1:14" x14ac:dyDescent="0.35">
      <c r="A6876" s="19" t="s">
        <v>5523</v>
      </c>
      <c r="B6876" s="19">
        <v>101173</v>
      </c>
      <c r="C6876" s="20" t="s">
        <v>5535</v>
      </c>
      <c r="D6876" s="20" t="s">
        <v>5904</v>
      </c>
      <c r="E6876" s="20" t="s">
        <v>5902</v>
      </c>
      <c r="F6876" s="20" t="s">
        <v>5914</v>
      </c>
      <c r="G6876" s="20">
        <v>0</v>
      </c>
      <c r="H6876" s="20">
        <v>0</v>
      </c>
      <c r="I6876" s="20"/>
      <c r="J6876" s="20"/>
      <c r="K6876" s="20"/>
      <c r="L6876" s="20"/>
      <c r="M6876" s="20"/>
      <c r="N6876" s="20"/>
    </row>
    <row r="6877" spans="1:14" x14ac:dyDescent="0.35">
      <c r="A6877" s="19" t="s">
        <v>5523</v>
      </c>
      <c r="B6877" s="19">
        <v>101174</v>
      </c>
      <c r="C6877" s="20" t="s">
        <v>5536</v>
      </c>
      <c r="D6877" s="20" t="s">
        <v>5904</v>
      </c>
      <c r="E6877" s="20" t="s">
        <v>5902</v>
      </c>
      <c r="F6877" s="20" t="s">
        <v>5903</v>
      </c>
      <c r="G6877" s="20">
        <v>0</v>
      </c>
      <c r="H6877" s="20">
        <v>0</v>
      </c>
      <c r="I6877" s="20"/>
      <c r="J6877" s="20"/>
      <c r="K6877" s="20"/>
      <c r="L6877" s="20"/>
      <c r="M6877" s="20"/>
      <c r="N6877" s="20"/>
    </row>
    <row r="6878" spans="1:14" x14ac:dyDescent="0.35">
      <c r="A6878" s="19" t="s">
        <v>5523</v>
      </c>
      <c r="B6878" s="19">
        <v>101176</v>
      </c>
      <c r="C6878" s="20" t="s">
        <v>5537</v>
      </c>
      <c r="D6878" s="20" t="s">
        <v>5904</v>
      </c>
      <c r="E6878" s="20" t="s">
        <v>5902</v>
      </c>
      <c r="F6878" s="20" t="s">
        <v>5903</v>
      </c>
      <c r="G6878" s="20">
        <v>0</v>
      </c>
      <c r="H6878" s="20">
        <v>0</v>
      </c>
      <c r="I6878" s="20"/>
      <c r="J6878" s="20"/>
      <c r="K6878" s="20"/>
      <c r="L6878" s="20"/>
      <c r="M6878" s="20"/>
      <c r="N6878" s="20"/>
    </row>
    <row r="6879" spans="1:14" x14ac:dyDescent="0.35">
      <c r="A6879" s="19" t="s">
        <v>5523</v>
      </c>
      <c r="B6879" s="19">
        <v>101177</v>
      </c>
      <c r="C6879" s="20" t="s">
        <v>5538</v>
      </c>
      <c r="D6879" s="20" t="s">
        <v>5904</v>
      </c>
      <c r="E6879" s="20" t="s">
        <v>5902</v>
      </c>
      <c r="F6879" s="20" t="s">
        <v>5903</v>
      </c>
      <c r="G6879" s="20">
        <v>0</v>
      </c>
      <c r="H6879" s="20">
        <v>0</v>
      </c>
      <c r="I6879" s="20"/>
      <c r="J6879" s="20"/>
      <c r="K6879" s="20"/>
      <c r="L6879" s="20"/>
      <c r="M6879" s="20"/>
      <c r="N6879" s="20"/>
    </row>
    <row r="6880" spans="1:14" x14ac:dyDescent="0.35">
      <c r="A6880" s="19" t="s">
        <v>5523</v>
      </c>
      <c r="B6880" s="19">
        <v>101178</v>
      </c>
      <c r="C6880" s="20" t="s">
        <v>6833</v>
      </c>
      <c r="D6880" s="20" t="s">
        <v>5904</v>
      </c>
      <c r="E6880" s="20" t="s">
        <v>5902</v>
      </c>
      <c r="F6880" s="20" t="s">
        <v>5903</v>
      </c>
      <c r="G6880" s="20">
        <v>0</v>
      </c>
      <c r="H6880" s="20">
        <v>0</v>
      </c>
      <c r="I6880" s="20"/>
      <c r="J6880" s="20"/>
      <c r="K6880" s="20"/>
      <c r="L6880" s="20"/>
      <c r="M6880" s="20"/>
      <c r="N6880" s="20"/>
    </row>
    <row r="6881" spans="1:14" x14ac:dyDescent="0.35">
      <c r="A6881" s="19" t="s">
        <v>5523</v>
      </c>
      <c r="B6881" s="19">
        <v>101181</v>
      </c>
      <c r="C6881" s="20" t="s">
        <v>5539</v>
      </c>
      <c r="D6881" s="20" t="s">
        <v>5904</v>
      </c>
      <c r="E6881" s="20" t="s">
        <v>5902</v>
      </c>
      <c r="F6881" s="20" t="s">
        <v>5903</v>
      </c>
      <c r="G6881" s="20">
        <v>0</v>
      </c>
      <c r="H6881" s="20">
        <v>0</v>
      </c>
      <c r="I6881" s="20"/>
      <c r="J6881" s="20"/>
      <c r="K6881" s="20"/>
      <c r="L6881" s="20"/>
      <c r="M6881" s="20"/>
      <c r="N6881" s="20"/>
    </row>
    <row r="6882" spans="1:14" x14ac:dyDescent="0.35">
      <c r="A6882" s="19" t="s">
        <v>5523</v>
      </c>
      <c r="B6882" s="19">
        <v>101182</v>
      </c>
      <c r="C6882" s="20" t="s">
        <v>5540</v>
      </c>
      <c r="D6882" s="20" t="s">
        <v>5904</v>
      </c>
      <c r="E6882" s="20" t="s">
        <v>5912</v>
      </c>
      <c r="F6882" s="20" t="s">
        <v>5915</v>
      </c>
      <c r="G6882" s="20">
        <v>1</v>
      </c>
      <c r="H6882" s="20">
        <v>14</v>
      </c>
      <c r="I6882" s="20"/>
      <c r="J6882" s="20"/>
      <c r="K6882" s="20"/>
      <c r="L6882" s="20"/>
      <c r="M6882" s="20"/>
      <c r="N6882" s="20"/>
    </row>
    <row r="6883" spans="1:14" x14ac:dyDescent="0.35">
      <c r="A6883" s="19" t="s">
        <v>5523</v>
      </c>
      <c r="B6883" s="19">
        <v>101184</v>
      </c>
      <c r="C6883" s="20" t="s">
        <v>5541</v>
      </c>
      <c r="D6883" s="20" t="s">
        <v>5904</v>
      </c>
      <c r="E6883" s="20" t="s">
        <v>5912</v>
      </c>
      <c r="F6883" s="20" t="s">
        <v>5915</v>
      </c>
      <c r="G6883" s="20">
        <v>7</v>
      </c>
      <c r="H6883" s="20">
        <v>7</v>
      </c>
      <c r="I6883" s="20"/>
      <c r="J6883" s="20"/>
      <c r="K6883" s="20"/>
      <c r="L6883" s="20"/>
      <c r="M6883" s="20"/>
      <c r="N6883" s="20"/>
    </row>
    <row r="6884" spans="1:14" x14ac:dyDescent="0.35">
      <c r="A6884" s="19" t="s">
        <v>5523</v>
      </c>
      <c r="B6884" s="19">
        <v>130912</v>
      </c>
      <c r="C6884" s="20" t="s">
        <v>5542</v>
      </c>
      <c r="D6884" s="20" t="s">
        <v>5904</v>
      </c>
      <c r="E6884" s="20" t="s">
        <v>5907</v>
      </c>
      <c r="F6884" s="20" t="s">
        <v>5908</v>
      </c>
      <c r="G6884" s="20">
        <v>86</v>
      </c>
      <c r="H6884" s="20">
        <v>92</v>
      </c>
      <c r="I6884" s="20"/>
      <c r="J6884" s="20"/>
      <c r="K6884" s="20"/>
      <c r="L6884" s="20"/>
      <c r="M6884" s="20"/>
      <c r="N6884" s="20"/>
    </row>
    <row r="6885" spans="1:14" x14ac:dyDescent="0.35">
      <c r="A6885" s="19" t="s">
        <v>5523</v>
      </c>
      <c r="B6885" s="19">
        <v>131262</v>
      </c>
      <c r="C6885" s="20" t="s">
        <v>5543</v>
      </c>
      <c r="D6885" s="20" t="s">
        <v>5904</v>
      </c>
      <c r="E6885" s="20" t="s">
        <v>5907</v>
      </c>
      <c r="F6885" s="20" t="s">
        <v>5908</v>
      </c>
      <c r="G6885" s="20">
        <v>89</v>
      </c>
      <c r="H6885" s="20">
        <v>109</v>
      </c>
      <c r="I6885" s="20"/>
      <c r="J6885" s="20"/>
      <c r="K6885" s="20"/>
      <c r="L6885" s="20"/>
      <c r="M6885" s="20"/>
      <c r="N6885" s="20"/>
    </row>
    <row r="6886" spans="1:14" x14ac:dyDescent="0.35">
      <c r="A6886" s="19" t="s">
        <v>5523</v>
      </c>
      <c r="B6886" s="19">
        <v>134192</v>
      </c>
      <c r="C6886" s="20" t="s">
        <v>5544</v>
      </c>
      <c r="D6886" s="20" t="s">
        <v>5904</v>
      </c>
      <c r="E6886" s="20" t="s">
        <v>5902</v>
      </c>
      <c r="F6886" s="20" t="s">
        <v>5903</v>
      </c>
      <c r="G6886" s="20">
        <v>0</v>
      </c>
      <c r="H6886" s="20">
        <v>0</v>
      </c>
      <c r="I6886" s="20"/>
      <c r="J6886" s="20"/>
      <c r="K6886" s="20"/>
      <c r="L6886" s="20"/>
      <c r="M6886" s="20"/>
      <c r="N6886" s="20"/>
    </row>
    <row r="6887" spans="1:14" x14ac:dyDescent="0.35">
      <c r="A6887" s="19" t="s">
        <v>5523</v>
      </c>
      <c r="B6887" s="19">
        <v>134822</v>
      </c>
      <c r="C6887" s="20" t="s">
        <v>5545</v>
      </c>
      <c r="D6887" s="20" t="s">
        <v>5905</v>
      </c>
      <c r="E6887" s="20" t="s">
        <v>5902</v>
      </c>
      <c r="F6887" s="20" t="s">
        <v>5903</v>
      </c>
      <c r="G6887" s="20">
        <v>0</v>
      </c>
      <c r="H6887" s="20">
        <v>0</v>
      </c>
      <c r="I6887" s="20"/>
      <c r="J6887" s="20"/>
      <c r="K6887" s="20"/>
      <c r="L6887" s="20"/>
      <c r="M6887" s="20"/>
      <c r="N6887" s="20"/>
    </row>
    <row r="6888" spans="1:14" x14ac:dyDescent="0.35">
      <c r="A6888" s="19" t="s">
        <v>5523</v>
      </c>
      <c r="B6888" s="19">
        <v>134911</v>
      </c>
      <c r="C6888" s="20" t="s">
        <v>5546</v>
      </c>
      <c r="D6888" s="20" t="s">
        <v>5904</v>
      </c>
      <c r="E6888" s="20" t="s">
        <v>5902</v>
      </c>
      <c r="F6888" s="20" t="s">
        <v>5914</v>
      </c>
      <c r="G6888" s="20">
        <v>0</v>
      </c>
      <c r="H6888" s="20">
        <v>0</v>
      </c>
      <c r="I6888" s="20"/>
      <c r="J6888" s="20"/>
      <c r="K6888" s="20"/>
      <c r="L6888" s="20"/>
      <c r="M6888" s="20"/>
      <c r="N6888" s="20"/>
    </row>
    <row r="6889" spans="1:14" x14ac:dyDescent="0.35">
      <c r="A6889" s="19" t="s">
        <v>5523</v>
      </c>
      <c r="B6889" s="19">
        <v>135242</v>
      </c>
      <c r="C6889" s="20" t="s">
        <v>5547</v>
      </c>
      <c r="D6889" s="20" t="s">
        <v>5904</v>
      </c>
      <c r="E6889" s="20" t="s">
        <v>5907</v>
      </c>
      <c r="F6889" s="20" t="s">
        <v>5908</v>
      </c>
      <c r="G6889" s="20">
        <v>48</v>
      </c>
      <c r="H6889" s="20">
        <v>52</v>
      </c>
      <c r="I6889" s="20"/>
      <c r="J6889" s="20"/>
      <c r="K6889" s="20"/>
      <c r="L6889" s="20"/>
      <c r="M6889" s="20"/>
      <c r="N6889" s="20"/>
    </row>
    <row r="6890" spans="1:14" x14ac:dyDescent="0.35">
      <c r="A6890" s="19" t="s">
        <v>5523</v>
      </c>
      <c r="B6890" s="19">
        <v>135676</v>
      </c>
      <c r="C6890" s="20" t="s">
        <v>5548</v>
      </c>
      <c r="D6890" s="20" t="s">
        <v>5904</v>
      </c>
      <c r="E6890" s="20" t="s">
        <v>5907</v>
      </c>
      <c r="F6890" s="20" t="s">
        <v>5908</v>
      </c>
      <c r="G6890" s="20">
        <v>101</v>
      </c>
      <c r="H6890" s="20">
        <v>117</v>
      </c>
      <c r="I6890" s="20"/>
      <c r="J6890" s="20"/>
      <c r="K6890" s="20"/>
      <c r="L6890" s="20"/>
      <c r="M6890" s="20"/>
      <c r="N6890" s="20"/>
    </row>
    <row r="6891" spans="1:14" x14ac:dyDescent="0.35">
      <c r="A6891" s="19" t="s">
        <v>5523</v>
      </c>
      <c r="B6891" s="19">
        <v>137353</v>
      </c>
      <c r="C6891" s="20" t="s">
        <v>5549</v>
      </c>
      <c r="D6891" s="20" t="s">
        <v>5901</v>
      </c>
      <c r="E6891" s="20" t="s">
        <v>5907</v>
      </c>
      <c r="F6891" s="20" t="s">
        <v>5917</v>
      </c>
      <c r="G6891" s="20">
        <v>167</v>
      </c>
      <c r="H6891" s="20">
        <v>0</v>
      </c>
      <c r="I6891" s="20"/>
      <c r="J6891" s="20"/>
      <c r="K6891" s="20"/>
      <c r="L6891" s="20"/>
      <c r="M6891" s="20"/>
      <c r="N6891" s="20"/>
    </row>
    <row r="6892" spans="1:14" x14ac:dyDescent="0.35">
      <c r="A6892" s="19" t="s">
        <v>5523</v>
      </c>
      <c r="B6892" s="19">
        <v>138312</v>
      </c>
      <c r="C6892" s="20" t="s">
        <v>5550</v>
      </c>
      <c r="D6892" s="20" t="s">
        <v>5905</v>
      </c>
      <c r="E6892" s="20" t="s">
        <v>5907</v>
      </c>
      <c r="F6892" s="20" t="s">
        <v>5917</v>
      </c>
      <c r="G6892" s="20">
        <v>0</v>
      </c>
      <c r="H6892" s="20">
        <v>105</v>
      </c>
      <c r="I6892" s="20"/>
      <c r="J6892" s="20"/>
      <c r="K6892" s="20"/>
      <c r="L6892" s="20"/>
      <c r="M6892" s="20"/>
      <c r="N6892" s="20"/>
    </row>
    <row r="6893" spans="1:14" x14ac:dyDescent="0.35">
      <c r="A6893" s="19" t="s">
        <v>5523</v>
      </c>
      <c r="B6893" s="19">
        <v>138313</v>
      </c>
      <c r="C6893" s="20" t="s">
        <v>5551</v>
      </c>
      <c r="D6893" s="20" t="s">
        <v>5901</v>
      </c>
      <c r="E6893" s="20" t="s">
        <v>5907</v>
      </c>
      <c r="F6893" s="20" t="s">
        <v>5917</v>
      </c>
      <c r="G6893" s="20">
        <v>167</v>
      </c>
      <c r="H6893" s="20">
        <v>0</v>
      </c>
      <c r="I6893" s="20"/>
      <c r="J6893" s="20"/>
      <c r="K6893" s="20"/>
      <c r="L6893" s="20"/>
      <c r="M6893" s="20"/>
      <c r="N6893" s="20"/>
    </row>
    <row r="6894" spans="1:14" x14ac:dyDescent="0.35">
      <c r="A6894" s="19" t="s">
        <v>5523</v>
      </c>
      <c r="B6894" s="19">
        <v>139239</v>
      </c>
      <c r="C6894" s="20" t="s">
        <v>6346</v>
      </c>
      <c r="D6894" s="20" t="s">
        <v>5904</v>
      </c>
      <c r="E6894" s="20" t="s">
        <v>5902</v>
      </c>
      <c r="F6894" s="20" t="s">
        <v>5903</v>
      </c>
      <c r="G6894" s="20">
        <v>0</v>
      </c>
      <c r="H6894" s="20">
        <v>0</v>
      </c>
      <c r="I6894" s="20"/>
      <c r="J6894" s="20"/>
      <c r="K6894" s="20"/>
      <c r="L6894" s="20"/>
      <c r="M6894" s="20"/>
      <c r="N6894" s="20"/>
    </row>
    <row r="6895" spans="1:14" x14ac:dyDescent="0.35">
      <c r="A6895" s="19" t="s">
        <v>5523</v>
      </c>
      <c r="B6895" s="19">
        <v>139369</v>
      </c>
      <c r="C6895" s="20" t="s">
        <v>5552</v>
      </c>
      <c r="D6895" s="20" t="s">
        <v>5904</v>
      </c>
      <c r="E6895" s="20" t="s">
        <v>5907</v>
      </c>
      <c r="F6895" s="20" t="s">
        <v>5917</v>
      </c>
      <c r="G6895" s="20">
        <v>75</v>
      </c>
      <c r="H6895" s="20">
        <v>103</v>
      </c>
      <c r="I6895" s="20"/>
      <c r="J6895" s="20"/>
      <c r="K6895" s="20"/>
      <c r="L6895" s="20"/>
      <c r="M6895" s="20"/>
      <c r="N6895" s="20"/>
    </row>
    <row r="6896" spans="1:14" x14ac:dyDescent="0.35">
      <c r="A6896" s="19" t="s">
        <v>5523</v>
      </c>
      <c r="B6896" s="19">
        <v>139415</v>
      </c>
      <c r="C6896" s="20" t="s">
        <v>5553</v>
      </c>
      <c r="D6896" s="20" t="s">
        <v>5904</v>
      </c>
      <c r="E6896" s="20" t="s">
        <v>5902</v>
      </c>
      <c r="F6896" s="20" t="s">
        <v>5903</v>
      </c>
      <c r="G6896" s="20">
        <v>0</v>
      </c>
      <c r="H6896" s="20">
        <v>0</v>
      </c>
      <c r="I6896" s="20"/>
      <c r="J6896" s="20"/>
      <c r="K6896" s="20"/>
      <c r="L6896" s="20"/>
      <c r="M6896" s="20"/>
      <c r="N6896" s="20"/>
    </row>
    <row r="6897" spans="1:14" x14ac:dyDescent="0.35">
      <c r="A6897" s="19" t="s">
        <v>5523</v>
      </c>
      <c r="B6897" s="19">
        <v>139600</v>
      </c>
      <c r="C6897" s="20" t="s">
        <v>5554</v>
      </c>
      <c r="D6897" s="20" t="s">
        <v>5904</v>
      </c>
      <c r="E6897" s="20" t="s">
        <v>5912</v>
      </c>
      <c r="F6897" s="20" t="s">
        <v>5925</v>
      </c>
      <c r="G6897" s="20">
        <v>5</v>
      </c>
      <c r="H6897" s="20">
        <v>5</v>
      </c>
      <c r="I6897" s="20"/>
      <c r="J6897" s="20"/>
      <c r="K6897" s="20"/>
      <c r="L6897" s="20"/>
      <c r="M6897" s="20"/>
      <c r="N6897" s="20"/>
    </row>
    <row r="6898" spans="1:14" x14ac:dyDescent="0.35">
      <c r="A6898" s="19" t="s">
        <v>5523</v>
      </c>
      <c r="B6898" s="19">
        <v>140806</v>
      </c>
      <c r="C6898" s="20" t="s">
        <v>5555</v>
      </c>
      <c r="D6898" s="20" t="s">
        <v>5904</v>
      </c>
      <c r="E6898" s="20" t="s">
        <v>5906</v>
      </c>
      <c r="F6898" s="20" t="s">
        <v>5921</v>
      </c>
      <c r="G6898" s="20">
        <v>0</v>
      </c>
      <c r="H6898" s="20">
        <v>0</v>
      </c>
      <c r="I6898" s="20"/>
      <c r="J6898" s="20"/>
      <c r="K6898" s="20"/>
      <c r="L6898" s="20"/>
      <c r="M6898" s="20"/>
      <c r="N6898" s="20"/>
    </row>
    <row r="6899" spans="1:14" x14ac:dyDescent="0.35">
      <c r="A6899" s="19" t="s">
        <v>5523</v>
      </c>
      <c r="B6899" s="19">
        <v>140884</v>
      </c>
      <c r="C6899" s="20" t="s">
        <v>5556</v>
      </c>
      <c r="D6899" s="20" t="s">
        <v>5905</v>
      </c>
      <c r="E6899" s="20" t="s">
        <v>5907</v>
      </c>
      <c r="F6899" s="20" t="s">
        <v>5916</v>
      </c>
      <c r="G6899" s="20">
        <v>0</v>
      </c>
      <c r="H6899" s="20">
        <v>120</v>
      </c>
      <c r="I6899" s="20"/>
      <c r="J6899" s="20"/>
      <c r="K6899" s="20"/>
      <c r="L6899" s="20"/>
      <c r="M6899" s="20"/>
      <c r="N6899" s="20"/>
    </row>
    <row r="6900" spans="1:14" x14ac:dyDescent="0.35">
      <c r="A6900" s="19" t="s">
        <v>5523</v>
      </c>
      <c r="B6900" s="19">
        <v>140939</v>
      </c>
      <c r="C6900" s="20" t="s">
        <v>5557</v>
      </c>
      <c r="D6900" s="20" t="s">
        <v>5904</v>
      </c>
      <c r="E6900" s="20" t="s">
        <v>5907</v>
      </c>
      <c r="F6900" s="20" t="s">
        <v>5922</v>
      </c>
      <c r="G6900" s="20">
        <v>0</v>
      </c>
      <c r="H6900" s="20">
        <v>0</v>
      </c>
      <c r="I6900" s="20"/>
      <c r="J6900" s="20"/>
      <c r="K6900" s="20"/>
      <c r="L6900" s="20"/>
      <c r="M6900" s="20"/>
      <c r="N6900" s="20"/>
    </row>
    <row r="6901" spans="1:14" x14ac:dyDescent="0.35">
      <c r="A6901" s="19" t="s">
        <v>5523</v>
      </c>
      <c r="B6901" s="19">
        <v>142336</v>
      </c>
      <c r="C6901" s="20" t="s">
        <v>5558</v>
      </c>
      <c r="D6901" s="20" t="s">
        <v>5905</v>
      </c>
      <c r="E6901" s="20" t="s">
        <v>5902</v>
      </c>
      <c r="F6901" s="20" t="s">
        <v>5903</v>
      </c>
      <c r="G6901" s="20">
        <v>0</v>
      </c>
      <c r="H6901" s="20">
        <v>0</v>
      </c>
      <c r="I6901" s="20"/>
      <c r="J6901" s="20"/>
      <c r="K6901" s="20"/>
      <c r="L6901" s="20"/>
      <c r="M6901" s="20"/>
      <c r="N6901" s="20"/>
    </row>
    <row r="6902" spans="1:14" x14ac:dyDescent="0.35">
      <c r="A6902" s="19" t="s">
        <v>5523</v>
      </c>
      <c r="B6902" s="19">
        <v>143530</v>
      </c>
      <c r="C6902" s="20" t="s">
        <v>5559</v>
      </c>
      <c r="D6902" s="20" t="s">
        <v>5904</v>
      </c>
      <c r="E6902" s="20" t="s">
        <v>5902</v>
      </c>
      <c r="F6902" s="20" t="s">
        <v>5903</v>
      </c>
      <c r="G6902" s="20">
        <v>0</v>
      </c>
      <c r="H6902" s="20">
        <v>0</v>
      </c>
      <c r="I6902" s="20"/>
      <c r="J6902" s="20"/>
      <c r="K6902" s="20"/>
      <c r="L6902" s="20"/>
      <c r="M6902" s="20"/>
      <c r="N6902" s="20"/>
    </row>
    <row r="6903" spans="1:14" x14ac:dyDescent="0.35">
      <c r="A6903" s="19" t="s">
        <v>5523</v>
      </c>
      <c r="B6903" s="19">
        <v>144795</v>
      </c>
      <c r="C6903" s="20" t="s">
        <v>7390</v>
      </c>
      <c r="D6903" s="20" t="s">
        <v>5904</v>
      </c>
      <c r="E6903" s="20" t="s">
        <v>5902</v>
      </c>
      <c r="F6903" s="20" t="s">
        <v>5903</v>
      </c>
      <c r="G6903" s="20">
        <v>0</v>
      </c>
      <c r="H6903" s="20">
        <v>0</v>
      </c>
      <c r="I6903" s="20"/>
      <c r="J6903" s="20"/>
      <c r="K6903" s="20"/>
      <c r="L6903" s="20"/>
      <c r="M6903" s="20"/>
      <c r="N6903" s="20"/>
    </row>
    <row r="6904" spans="1:14" x14ac:dyDescent="0.35">
      <c r="A6904" s="19" t="s">
        <v>5523</v>
      </c>
      <c r="B6904" s="19">
        <v>144819</v>
      </c>
      <c r="C6904" s="20" t="s">
        <v>5560</v>
      </c>
      <c r="D6904" s="20" t="s">
        <v>5904</v>
      </c>
      <c r="E6904" s="20" t="s">
        <v>5907</v>
      </c>
      <c r="F6904" s="20" t="s">
        <v>5926</v>
      </c>
      <c r="G6904" s="20">
        <v>0</v>
      </c>
      <c r="H6904" s="20">
        <v>0</v>
      </c>
      <c r="I6904" s="20"/>
      <c r="J6904" s="20"/>
      <c r="K6904" s="20"/>
      <c r="L6904" s="20"/>
      <c r="M6904" s="20"/>
      <c r="N6904" s="20"/>
    </row>
    <row r="6905" spans="1:14" x14ac:dyDescent="0.35">
      <c r="A6905" s="19" t="s">
        <v>5523</v>
      </c>
      <c r="B6905" s="19">
        <v>145126</v>
      </c>
      <c r="C6905" s="20" t="s">
        <v>5561</v>
      </c>
      <c r="D6905" s="20" t="s">
        <v>5904</v>
      </c>
      <c r="E6905" s="20" t="s">
        <v>5907</v>
      </c>
      <c r="F6905" s="20" t="s">
        <v>5908</v>
      </c>
      <c r="G6905" s="20">
        <v>110</v>
      </c>
      <c r="H6905" s="20">
        <v>98</v>
      </c>
      <c r="I6905" s="20"/>
      <c r="J6905" s="20"/>
      <c r="K6905" s="20"/>
      <c r="L6905" s="20"/>
      <c r="M6905" s="20"/>
      <c r="N6905" s="20"/>
    </row>
    <row r="6906" spans="1:14" x14ac:dyDescent="0.35">
      <c r="A6906" s="19" t="s">
        <v>5523</v>
      </c>
      <c r="B6906" s="19">
        <v>147957</v>
      </c>
      <c r="C6906" s="20" t="s">
        <v>7391</v>
      </c>
      <c r="D6906" s="20" t="s">
        <v>5904</v>
      </c>
      <c r="E6906" s="20" t="s">
        <v>5902</v>
      </c>
      <c r="F6906" s="20" t="s">
        <v>5903</v>
      </c>
      <c r="G6906" s="20">
        <v>0</v>
      </c>
      <c r="H6906" s="20">
        <v>0</v>
      </c>
      <c r="I6906" s="20"/>
      <c r="J6906" s="20"/>
      <c r="K6906" s="20"/>
      <c r="L6906" s="20"/>
      <c r="M6906" s="20"/>
      <c r="N6906" s="20"/>
    </row>
    <row r="6907" spans="1:14" x14ac:dyDescent="0.35">
      <c r="A6907" s="19" t="s">
        <v>5562</v>
      </c>
      <c r="B6907" s="19">
        <v>106521</v>
      </c>
      <c r="C6907" s="20" t="s">
        <v>5563</v>
      </c>
      <c r="D6907" s="20" t="s">
        <v>5904</v>
      </c>
      <c r="E6907" s="20" t="s">
        <v>5907</v>
      </c>
      <c r="F6907" s="20" t="s">
        <v>5910</v>
      </c>
      <c r="G6907" s="20">
        <v>109</v>
      </c>
      <c r="H6907" s="20">
        <v>110</v>
      </c>
      <c r="I6907" s="20"/>
      <c r="J6907" s="20"/>
      <c r="K6907" s="20"/>
      <c r="L6907" s="20"/>
      <c r="M6907" s="20"/>
      <c r="N6907" s="20"/>
    </row>
    <row r="6908" spans="1:14" x14ac:dyDescent="0.35">
      <c r="A6908" s="19" t="s">
        <v>5562</v>
      </c>
      <c r="B6908" s="19">
        <v>106523</v>
      </c>
      <c r="C6908" s="20" t="s">
        <v>5564</v>
      </c>
      <c r="D6908" s="20" t="s">
        <v>5904</v>
      </c>
      <c r="E6908" s="20" t="s">
        <v>5907</v>
      </c>
      <c r="F6908" s="20" t="s">
        <v>5910</v>
      </c>
      <c r="G6908" s="20">
        <v>125</v>
      </c>
      <c r="H6908" s="20">
        <v>96</v>
      </c>
      <c r="I6908" s="20"/>
      <c r="J6908" s="20"/>
      <c r="K6908" s="20"/>
      <c r="L6908" s="20"/>
      <c r="M6908" s="20"/>
      <c r="N6908" s="20"/>
    </row>
    <row r="6909" spans="1:14" x14ac:dyDescent="0.35">
      <c r="A6909" s="19" t="s">
        <v>5562</v>
      </c>
      <c r="B6909" s="19">
        <v>106525</v>
      </c>
      <c r="C6909" s="20" t="s">
        <v>5565</v>
      </c>
      <c r="D6909" s="20" t="s">
        <v>5904</v>
      </c>
      <c r="E6909" s="20" t="s">
        <v>5907</v>
      </c>
      <c r="F6909" s="20" t="s">
        <v>5924</v>
      </c>
      <c r="G6909" s="20">
        <v>124</v>
      </c>
      <c r="H6909" s="20">
        <v>103</v>
      </c>
      <c r="I6909" s="20"/>
      <c r="J6909" s="20"/>
      <c r="K6909" s="20"/>
      <c r="L6909" s="20"/>
      <c r="M6909" s="20"/>
      <c r="N6909" s="20"/>
    </row>
    <row r="6910" spans="1:14" x14ac:dyDescent="0.35">
      <c r="A6910" s="19" t="s">
        <v>5562</v>
      </c>
      <c r="B6910" s="19">
        <v>106528</v>
      </c>
      <c r="C6910" s="20" t="s">
        <v>5566</v>
      </c>
      <c r="D6910" s="20" t="s">
        <v>5904</v>
      </c>
      <c r="E6910" s="20" t="s">
        <v>5907</v>
      </c>
      <c r="F6910" s="20" t="s">
        <v>5924</v>
      </c>
      <c r="G6910" s="20">
        <v>100</v>
      </c>
      <c r="H6910" s="20">
        <v>94</v>
      </c>
      <c r="I6910" s="20"/>
      <c r="J6910" s="20"/>
      <c r="K6910" s="20"/>
      <c r="L6910" s="20"/>
      <c r="M6910" s="20"/>
      <c r="N6910" s="20"/>
    </row>
    <row r="6911" spans="1:14" x14ac:dyDescent="0.35">
      <c r="A6911" s="19" t="s">
        <v>5562</v>
      </c>
      <c r="B6911" s="19">
        <v>106529</v>
      </c>
      <c r="C6911" s="20" t="s">
        <v>5567</v>
      </c>
      <c r="D6911" s="20" t="s">
        <v>5904</v>
      </c>
      <c r="E6911" s="20" t="s">
        <v>5907</v>
      </c>
      <c r="F6911" s="20" t="s">
        <v>5910</v>
      </c>
      <c r="G6911" s="20">
        <v>96</v>
      </c>
      <c r="H6911" s="20">
        <v>75</v>
      </c>
      <c r="I6911" s="20"/>
      <c r="J6911" s="20"/>
      <c r="K6911" s="20"/>
      <c r="L6911" s="20"/>
      <c r="M6911" s="20"/>
      <c r="N6911" s="20"/>
    </row>
    <row r="6912" spans="1:14" x14ac:dyDescent="0.35">
      <c r="A6912" s="19" t="s">
        <v>5562</v>
      </c>
      <c r="B6912" s="19">
        <v>106534</v>
      </c>
      <c r="C6912" s="20" t="s">
        <v>5568</v>
      </c>
      <c r="D6912" s="20" t="s">
        <v>5904</v>
      </c>
      <c r="E6912" s="20" t="s">
        <v>5907</v>
      </c>
      <c r="F6912" s="20" t="s">
        <v>5911</v>
      </c>
      <c r="G6912" s="20">
        <v>112</v>
      </c>
      <c r="H6912" s="20">
        <v>139</v>
      </c>
      <c r="I6912" s="20"/>
      <c r="J6912" s="20"/>
      <c r="K6912" s="20"/>
      <c r="L6912" s="20"/>
      <c r="M6912" s="20"/>
      <c r="N6912" s="20"/>
    </row>
    <row r="6913" spans="1:14" x14ac:dyDescent="0.35">
      <c r="A6913" s="19" t="s">
        <v>5562</v>
      </c>
      <c r="B6913" s="19">
        <v>106535</v>
      </c>
      <c r="C6913" s="20" t="s">
        <v>3620</v>
      </c>
      <c r="D6913" s="20" t="s">
        <v>5904</v>
      </c>
      <c r="E6913" s="20" t="s">
        <v>5907</v>
      </c>
      <c r="F6913" s="20" t="s">
        <v>5911</v>
      </c>
      <c r="G6913" s="20">
        <v>104</v>
      </c>
      <c r="H6913" s="20">
        <v>97</v>
      </c>
      <c r="I6913" s="20"/>
      <c r="J6913" s="20"/>
      <c r="K6913" s="20"/>
      <c r="L6913" s="20"/>
      <c r="M6913" s="20"/>
      <c r="N6913" s="20"/>
    </row>
    <row r="6914" spans="1:14" x14ac:dyDescent="0.35">
      <c r="A6914" s="19" t="s">
        <v>5562</v>
      </c>
      <c r="B6914" s="19">
        <v>106537</v>
      </c>
      <c r="C6914" s="20" t="s">
        <v>5569</v>
      </c>
      <c r="D6914" s="20" t="s">
        <v>5904</v>
      </c>
      <c r="E6914" s="20" t="s">
        <v>5907</v>
      </c>
      <c r="F6914" s="20" t="s">
        <v>5911</v>
      </c>
      <c r="G6914" s="20">
        <v>106</v>
      </c>
      <c r="H6914" s="20">
        <v>103</v>
      </c>
      <c r="I6914" s="20"/>
      <c r="J6914" s="20"/>
      <c r="K6914" s="20"/>
      <c r="L6914" s="20"/>
      <c r="M6914" s="20"/>
      <c r="N6914" s="20"/>
    </row>
    <row r="6915" spans="1:14" x14ac:dyDescent="0.35">
      <c r="A6915" s="19" t="s">
        <v>5562</v>
      </c>
      <c r="B6915" s="19">
        <v>106538</v>
      </c>
      <c r="C6915" s="20" t="s">
        <v>1021</v>
      </c>
      <c r="D6915" s="20" t="s">
        <v>5904</v>
      </c>
      <c r="E6915" s="20" t="s">
        <v>5907</v>
      </c>
      <c r="F6915" s="20" t="s">
        <v>5911</v>
      </c>
      <c r="G6915" s="20">
        <v>129</v>
      </c>
      <c r="H6915" s="20">
        <v>129</v>
      </c>
      <c r="I6915" s="20"/>
      <c r="J6915" s="20"/>
      <c r="K6915" s="20"/>
      <c r="L6915" s="20"/>
      <c r="M6915" s="20"/>
      <c r="N6915" s="20"/>
    </row>
    <row r="6916" spans="1:14" x14ac:dyDescent="0.35">
      <c r="A6916" s="19" t="s">
        <v>5562</v>
      </c>
      <c r="B6916" s="19">
        <v>106540</v>
      </c>
      <c r="C6916" s="20" t="s">
        <v>5570</v>
      </c>
      <c r="D6916" s="20" t="s">
        <v>5904</v>
      </c>
      <c r="E6916" s="20" t="s">
        <v>5907</v>
      </c>
      <c r="F6916" s="20" t="s">
        <v>5911</v>
      </c>
      <c r="G6916" s="20">
        <v>112</v>
      </c>
      <c r="H6916" s="20">
        <v>135</v>
      </c>
      <c r="I6916" s="20"/>
      <c r="J6916" s="20"/>
      <c r="K6916" s="20"/>
      <c r="L6916" s="20"/>
      <c r="M6916" s="20"/>
      <c r="N6916" s="20"/>
    </row>
    <row r="6917" spans="1:14" x14ac:dyDescent="0.35">
      <c r="A6917" s="19" t="s">
        <v>5562</v>
      </c>
      <c r="B6917" s="19">
        <v>106543</v>
      </c>
      <c r="C6917" s="20" t="s">
        <v>3199</v>
      </c>
      <c r="D6917" s="20" t="s">
        <v>5904</v>
      </c>
      <c r="E6917" s="20" t="s">
        <v>5912</v>
      </c>
      <c r="F6917" s="20" t="s">
        <v>5915</v>
      </c>
      <c r="G6917" s="20">
        <v>7</v>
      </c>
      <c r="H6917" s="20">
        <v>7</v>
      </c>
      <c r="I6917" s="20"/>
      <c r="J6917" s="20"/>
      <c r="K6917" s="20"/>
      <c r="L6917" s="20"/>
      <c r="M6917" s="20"/>
      <c r="N6917" s="20"/>
    </row>
    <row r="6918" spans="1:14" x14ac:dyDescent="0.35">
      <c r="A6918" s="19" t="s">
        <v>5562</v>
      </c>
      <c r="B6918" s="19">
        <v>131295</v>
      </c>
      <c r="C6918" s="20" t="s">
        <v>5571</v>
      </c>
      <c r="D6918" s="20" t="s">
        <v>5904</v>
      </c>
      <c r="E6918" s="20" t="s">
        <v>5912</v>
      </c>
      <c r="F6918" s="20" t="s">
        <v>5915</v>
      </c>
      <c r="G6918" s="20">
        <v>0</v>
      </c>
      <c r="H6918" s="20">
        <v>0</v>
      </c>
      <c r="I6918" s="20"/>
      <c r="J6918" s="20"/>
      <c r="K6918" s="20"/>
      <c r="L6918" s="20"/>
      <c r="M6918" s="20"/>
      <c r="N6918" s="20"/>
    </row>
    <row r="6919" spans="1:14" x14ac:dyDescent="0.35">
      <c r="A6919" s="19" t="s">
        <v>5562</v>
      </c>
      <c r="B6919" s="19">
        <v>131530</v>
      </c>
      <c r="C6919" s="20" t="s">
        <v>5572</v>
      </c>
      <c r="D6919" s="20" t="s">
        <v>5904</v>
      </c>
      <c r="E6919" s="20" t="s">
        <v>5912</v>
      </c>
      <c r="F6919" s="20" t="s">
        <v>5915</v>
      </c>
      <c r="G6919" s="20">
        <v>12</v>
      </c>
      <c r="H6919" s="20">
        <v>46</v>
      </c>
      <c r="I6919" s="20"/>
      <c r="J6919" s="20"/>
      <c r="K6919" s="20"/>
      <c r="L6919" s="20"/>
      <c r="M6919" s="20"/>
      <c r="N6919" s="20"/>
    </row>
    <row r="6920" spans="1:14" x14ac:dyDescent="0.35">
      <c r="A6920" s="19" t="s">
        <v>5562</v>
      </c>
      <c r="B6920" s="19">
        <v>132155</v>
      </c>
      <c r="C6920" s="20" t="s">
        <v>5573</v>
      </c>
      <c r="D6920" s="20" t="s">
        <v>5904</v>
      </c>
      <c r="E6920" s="20" t="s">
        <v>5912</v>
      </c>
      <c r="F6920" s="20" t="s">
        <v>5915</v>
      </c>
      <c r="G6920" s="20">
        <v>0</v>
      </c>
      <c r="H6920" s="20">
        <v>0</v>
      </c>
      <c r="I6920" s="20"/>
      <c r="J6920" s="20"/>
      <c r="K6920" s="20"/>
      <c r="L6920" s="20"/>
      <c r="M6920" s="20"/>
      <c r="N6920" s="20"/>
    </row>
    <row r="6921" spans="1:14" x14ac:dyDescent="0.35">
      <c r="A6921" s="19" t="s">
        <v>5562</v>
      </c>
      <c r="B6921" s="19">
        <v>134297</v>
      </c>
      <c r="C6921" s="20" t="s">
        <v>5574</v>
      </c>
      <c r="D6921" s="20" t="s">
        <v>5904</v>
      </c>
      <c r="E6921" s="20" t="s">
        <v>5912</v>
      </c>
      <c r="F6921" s="20" t="s">
        <v>5915</v>
      </c>
      <c r="G6921" s="20">
        <v>0</v>
      </c>
      <c r="H6921" s="20">
        <v>7</v>
      </c>
      <c r="I6921" s="20"/>
      <c r="J6921" s="20"/>
      <c r="K6921" s="20"/>
      <c r="L6921" s="20"/>
      <c r="M6921" s="20"/>
      <c r="N6921" s="20"/>
    </row>
    <row r="6922" spans="1:14" x14ac:dyDescent="0.35">
      <c r="A6922" s="19" t="s">
        <v>5562</v>
      </c>
      <c r="B6922" s="19">
        <v>135199</v>
      </c>
      <c r="C6922" s="20" t="s">
        <v>5575</v>
      </c>
      <c r="D6922" s="20" t="s">
        <v>5904</v>
      </c>
      <c r="E6922" s="20" t="s">
        <v>5912</v>
      </c>
      <c r="F6922" s="20" t="s">
        <v>5915</v>
      </c>
      <c r="G6922" s="20">
        <v>1</v>
      </c>
      <c r="H6922" s="20">
        <v>16</v>
      </c>
      <c r="I6922" s="20"/>
      <c r="J6922" s="20"/>
      <c r="K6922" s="20"/>
      <c r="L6922" s="20"/>
      <c r="M6922" s="20"/>
      <c r="N6922" s="20"/>
    </row>
    <row r="6923" spans="1:14" x14ac:dyDescent="0.35">
      <c r="A6923" s="19" t="s">
        <v>5562</v>
      </c>
      <c r="B6923" s="19">
        <v>135557</v>
      </c>
      <c r="C6923" s="20" t="s">
        <v>5576</v>
      </c>
      <c r="D6923" s="20" t="s">
        <v>5904</v>
      </c>
      <c r="E6923" s="20" t="s">
        <v>5902</v>
      </c>
      <c r="F6923" s="20" t="s">
        <v>5914</v>
      </c>
      <c r="G6923" s="20">
        <v>0</v>
      </c>
      <c r="H6923" s="20">
        <v>0</v>
      </c>
      <c r="I6923" s="20"/>
      <c r="J6923" s="20"/>
      <c r="K6923" s="20"/>
      <c r="L6923" s="20"/>
      <c r="M6923" s="20"/>
      <c r="N6923" s="20"/>
    </row>
    <row r="6924" spans="1:14" x14ac:dyDescent="0.35">
      <c r="A6924" s="19" t="s">
        <v>5562</v>
      </c>
      <c r="B6924" s="19">
        <v>135998</v>
      </c>
      <c r="C6924" s="20" t="s">
        <v>6836</v>
      </c>
      <c r="D6924" s="20" t="s">
        <v>5904</v>
      </c>
      <c r="E6924" s="20" t="s">
        <v>5902</v>
      </c>
      <c r="F6924" s="20" t="s">
        <v>5903</v>
      </c>
      <c r="G6924" s="20">
        <v>0</v>
      </c>
      <c r="H6924" s="20">
        <v>0</v>
      </c>
      <c r="I6924" s="20"/>
      <c r="J6924" s="20"/>
      <c r="K6924" s="20"/>
      <c r="L6924" s="20"/>
      <c r="M6924" s="20"/>
      <c r="N6924" s="20"/>
    </row>
    <row r="6925" spans="1:14" x14ac:dyDescent="0.35">
      <c r="A6925" s="19" t="s">
        <v>5562</v>
      </c>
      <c r="B6925" s="19">
        <v>137448</v>
      </c>
      <c r="C6925" s="20" t="s">
        <v>5577</v>
      </c>
      <c r="D6925" s="20" t="s">
        <v>5904</v>
      </c>
      <c r="E6925" s="20" t="s">
        <v>5907</v>
      </c>
      <c r="F6925" s="20" t="s">
        <v>5917</v>
      </c>
      <c r="G6925" s="20">
        <v>119</v>
      </c>
      <c r="H6925" s="20">
        <v>135</v>
      </c>
      <c r="I6925" s="20"/>
      <c r="J6925" s="20"/>
      <c r="K6925" s="20"/>
      <c r="L6925" s="20"/>
      <c r="M6925" s="20"/>
      <c r="N6925" s="20"/>
    </row>
    <row r="6926" spans="1:14" x14ac:dyDescent="0.35">
      <c r="A6926" s="19" t="s">
        <v>5562</v>
      </c>
      <c r="B6926" s="19">
        <v>137783</v>
      </c>
      <c r="C6926" s="20" t="s">
        <v>5578</v>
      </c>
      <c r="D6926" s="20" t="s">
        <v>5904</v>
      </c>
      <c r="E6926" s="20" t="s">
        <v>5907</v>
      </c>
      <c r="F6926" s="20" t="s">
        <v>5924</v>
      </c>
      <c r="G6926" s="20">
        <v>77</v>
      </c>
      <c r="H6926" s="20">
        <v>81</v>
      </c>
      <c r="I6926" s="20"/>
      <c r="J6926" s="20"/>
      <c r="K6926" s="20"/>
      <c r="L6926" s="20"/>
      <c r="M6926" s="20"/>
      <c r="N6926" s="20"/>
    </row>
    <row r="6927" spans="1:14" x14ac:dyDescent="0.35">
      <c r="A6927" s="19" t="s">
        <v>5562</v>
      </c>
      <c r="B6927" s="19">
        <v>137821</v>
      </c>
      <c r="C6927" s="20" t="s">
        <v>4211</v>
      </c>
      <c r="D6927" s="20" t="s">
        <v>5904</v>
      </c>
      <c r="E6927" s="20" t="s">
        <v>5902</v>
      </c>
      <c r="F6927" s="20" t="s">
        <v>5914</v>
      </c>
      <c r="G6927" s="20">
        <v>0</v>
      </c>
      <c r="H6927" s="20">
        <v>0</v>
      </c>
      <c r="I6927" s="20"/>
      <c r="J6927" s="20"/>
      <c r="K6927" s="20"/>
      <c r="L6927" s="20"/>
      <c r="M6927" s="20"/>
      <c r="N6927" s="20"/>
    </row>
    <row r="6928" spans="1:14" x14ac:dyDescent="0.35">
      <c r="A6928" s="19" t="s">
        <v>5562</v>
      </c>
      <c r="B6928" s="19">
        <v>138110</v>
      </c>
      <c r="C6928" s="20" t="s">
        <v>5579</v>
      </c>
      <c r="D6928" s="20" t="s">
        <v>5904</v>
      </c>
      <c r="E6928" s="20" t="s">
        <v>5907</v>
      </c>
      <c r="F6928" s="20" t="s">
        <v>5917</v>
      </c>
      <c r="G6928" s="20">
        <v>104</v>
      </c>
      <c r="H6928" s="20">
        <v>125</v>
      </c>
      <c r="I6928" s="20"/>
      <c r="J6928" s="20"/>
      <c r="K6928" s="20"/>
      <c r="L6928" s="20"/>
      <c r="M6928" s="20"/>
      <c r="N6928" s="20"/>
    </row>
    <row r="6929" spans="1:14" x14ac:dyDescent="0.35">
      <c r="A6929" s="19" t="s">
        <v>5562</v>
      </c>
      <c r="B6929" s="19">
        <v>138233</v>
      </c>
      <c r="C6929" s="20" t="s">
        <v>7392</v>
      </c>
      <c r="D6929" s="20" t="s">
        <v>5904</v>
      </c>
      <c r="E6929" s="20" t="s">
        <v>5907</v>
      </c>
      <c r="F6929" s="20" t="s">
        <v>5916</v>
      </c>
      <c r="G6929" s="20">
        <v>45</v>
      </c>
      <c r="H6929" s="20">
        <v>58</v>
      </c>
      <c r="I6929" s="20"/>
      <c r="J6929" s="20"/>
      <c r="K6929" s="20"/>
      <c r="L6929" s="20"/>
      <c r="M6929" s="20"/>
      <c r="N6929" s="20"/>
    </row>
    <row r="6930" spans="1:14" x14ac:dyDescent="0.35">
      <c r="A6930" s="19" t="s">
        <v>5562</v>
      </c>
      <c r="B6930" s="19">
        <v>138699</v>
      </c>
      <c r="C6930" s="20" t="s">
        <v>5580</v>
      </c>
      <c r="D6930" s="20" t="s">
        <v>5904</v>
      </c>
      <c r="E6930" s="20" t="s">
        <v>5907</v>
      </c>
      <c r="F6930" s="20" t="s">
        <v>5917</v>
      </c>
      <c r="G6930" s="20">
        <v>106</v>
      </c>
      <c r="H6930" s="20">
        <v>86</v>
      </c>
      <c r="I6930" s="20"/>
      <c r="J6930" s="20"/>
      <c r="K6930" s="20"/>
      <c r="L6930" s="20"/>
      <c r="M6930" s="20"/>
      <c r="N6930" s="20"/>
    </row>
    <row r="6931" spans="1:14" x14ac:dyDescent="0.35">
      <c r="A6931" s="19" t="s">
        <v>5562</v>
      </c>
      <c r="B6931" s="19">
        <v>140627</v>
      </c>
      <c r="C6931" s="20" t="s">
        <v>5581</v>
      </c>
      <c r="D6931" s="20" t="s">
        <v>5904</v>
      </c>
      <c r="E6931" s="20" t="s">
        <v>5906</v>
      </c>
      <c r="F6931" s="20" t="s">
        <v>5928</v>
      </c>
      <c r="G6931" s="20">
        <v>0</v>
      </c>
      <c r="H6931" s="20">
        <v>0</v>
      </c>
      <c r="I6931" s="20"/>
      <c r="J6931" s="20"/>
      <c r="K6931" s="20"/>
      <c r="L6931" s="20"/>
      <c r="M6931" s="20"/>
      <c r="N6931" s="20"/>
    </row>
    <row r="6932" spans="1:14" x14ac:dyDescent="0.35">
      <c r="A6932" s="19" t="s">
        <v>5562</v>
      </c>
      <c r="B6932" s="19">
        <v>143812</v>
      </c>
      <c r="C6932" s="20" t="s">
        <v>5582</v>
      </c>
      <c r="D6932" s="20" t="s">
        <v>5904</v>
      </c>
      <c r="E6932" s="20" t="s">
        <v>5907</v>
      </c>
      <c r="F6932" s="20" t="s">
        <v>5917</v>
      </c>
      <c r="G6932" s="20">
        <v>138</v>
      </c>
      <c r="H6932" s="20">
        <v>120</v>
      </c>
      <c r="I6932" s="20"/>
      <c r="J6932" s="20"/>
      <c r="K6932" s="20"/>
      <c r="L6932" s="20"/>
      <c r="M6932" s="20"/>
      <c r="N6932" s="20"/>
    </row>
    <row r="6933" spans="1:14" x14ac:dyDescent="0.35">
      <c r="A6933" s="19" t="s">
        <v>5562</v>
      </c>
      <c r="B6933" s="19">
        <v>144519</v>
      </c>
      <c r="C6933" s="20" t="s">
        <v>5583</v>
      </c>
      <c r="D6933" s="20" t="s">
        <v>5904</v>
      </c>
      <c r="E6933" s="20" t="s">
        <v>5907</v>
      </c>
      <c r="F6933" s="20" t="s">
        <v>5908</v>
      </c>
      <c r="G6933" s="20">
        <v>89</v>
      </c>
      <c r="H6933" s="20">
        <v>99</v>
      </c>
      <c r="I6933" s="20"/>
      <c r="J6933" s="20"/>
      <c r="K6933" s="20"/>
      <c r="L6933" s="20"/>
      <c r="M6933" s="20"/>
      <c r="N6933" s="20"/>
    </row>
    <row r="6934" spans="1:14" x14ac:dyDescent="0.35">
      <c r="A6934" s="19" t="s">
        <v>5562</v>
      </c>
      <c r="B6934" s="19">
        <v>145187</v>
      </c>
      <c r="C6934" s="20" t="s">
        <v>7393</v>
      </c>
      <c r="D6934" s="20" t="s">
        <v>5904</v>
      </c>
      <c r="E6934" s="20" t="s">
        <v>5902</v>
      </c>
      <c r="F6934" s="20" t="s">
        <v>5903</v>
      </c>
      <c r="G6934" s="20">
        <v>0</v>
      </c>
      <c r="H6934" s="20">
        <v>0</v>
      </c>
      <c r="I6934" s="20"/>
      <c r="J6934" s="20"/>
      <c r="K6934" s="20"/>
      <c r="L6934" s="20"/>
      <c r="M6934" s="20"/>
      <c r="N6934" s="20"/>
    </row>
    <row r="6935" spans="1:14" x14ac:dyDescent="0.35">
      <c r="A6935" s="19" t="s">
        <v>5562</v>
      </c>
      <c r="B6935" s="19">
        <v>145289</v>
      </c>
      <c r="C6935" s="20" t="s">
        <v>6347</v>
      </c>
      <c r="D6935" s="20" t="s">
        <v>5904</v>
      </c>
      <c r="E6935" s="20" t="s">
        <v>5902</v>
      </c>
      <c r="F6935" s="20" t="s">
        <v>5914</v>
      </c>
      <c r="G6935" s="20">
        <v>0</v>
      </c>
      <c r="H6935" s="20">
        <v>0</v>
      </c>
      <c r="I6935" s="20"/>
      <c r="J6935" s="20"/>
      <c r="K6935" s="20"/>
      <c r="L6935" s="20"/>
      <c r="M6935" s="20"/>
      <c r="N6935" s="20"/>
    </row>
    <row r="6936" spans="1:14" x14ac:dyDescent="0.35">
      <c r="A6936" s="19" t="s">
        <v>5562</v>
      </c>
      <c r="B6936" s="19">
        <v>146087</v>
      </c>
      <c r="C6936" s="20" t="s">
        <v>6348</v>
      </c>
      <c r="D6936" s="20" t="s">
        <v>5904</v>
      </c>
      <c r="E6936" s="20" t="s">
        <v>5907</v>
      </c>
      <c r="F6936" s="20" t="s">
        <v>5908</v>
      </c>
      <c r="G6936" s="20">
        <v>88</v>
      </c>
      <c r="H6936" s="20">
        <v>87</v>
      </c>
      <c r="I6936" s="20"/>
      <c r="J6936" s="20"/>
      <c r="K6936" s="20"/>
      <c r="L6936" s="20"/>
      <c r="M6936" s="20"/>
      <c r="N6936" s="20"/>
    </row>
    <row r="6937" spans="1:14" x14ac:dyDescent="0.35">
      <c r="A6937" s="19" t="s">
        <v>5562</v>
      </c>
      <c r="B6937" s="19">
        <v>146797</v>
      </c>
      <c r="C6937" s="20" t="s">
        <v>6838</v>
      </c>
      <c r="D6937" s="20" t="s">
        <v>5904</v>
      </c>
      <c r="E6937" s="20" t="s">
        <v>5907</v>
      </c>
      <c r="F6937" s="20" t="s">
        <v>5908</v>
      </c>
      <c r="G6937" s="20">
        <v>61</v>
      </c>
      <c r="H6937" s="20">
        <v>75</v>
      </c>
      <c r="I6937" s="20"/>
      <c r="J6937" s="20"/>
      <c r="K6937" s="20"/>
      <c r="L6937" s="20"/>
      <c r="M6937" s="20"/>
      <c r="N6937" s="20"/>
    </row>
    <row r="6938" spans="1:14" x14ac:dyDescent="0.35">
      <c r="A6938" s="19" t="s">
        <v>5562</v>
      </c>
      <c r="B6938" s="19">
        <v>146988</v>
      </c>
      <c r="C6938" s="20" t="s">
        <v>6837</v>
      </c>
      <c r="D6938" s="20" t="s">
        <v>5904</v>
      </c>
      <c r="E6938" s="20" t="s">
        <v>5902</v>
      </c>
      <c r="F6938" s="20" t="s">
        <v>5914</v>
      </c>
      <c r="G6938" s="20">
        <v>0</v>
      </c>
      <c r="H6938" s="20">
        <v>0</v>
      </c>
      <c r="I6938" s="20"/>
      <c r="J6938" s="20"/>
      <c r="K6938" s="20"/>
      <c r="L6938" s="20"/>
      <c r="M6938" s="20"/>
      <c r="N6938" s="20"/>
    </row>
    <row r="6939" spans="1:14" x14ac:dyDescent="0.35">
      <c r="A6939" s="19" t="s">
        <v>5562</v>
      </c>
      <c r="B6939" s="19">
        <v>148070</v>
      </c>
      <c r="C6939" s="20" t="s">
        <v>7394</v>
      </c>
      <c r="D6939" s="20" t="s">
        <v>5904</v>
      </c>
      <c r="E6939" s="20" t="s">
        <v>5902</v>
      </c>
      <c r="F6939" s="20" t="s">
        <v>5903</v>
      </c>
      <c r="G6939" s="20">
        <v>0</v>
      </c>
      <c r="H6939" s="20">
        <v>0</v>
      </c>
      <c r="I6939" s="20"/>
      <c r="J6939" s="20"/>
      <c r="K6939" s="20"/>
      <c r="L6939" s="20"/>
      <c r="M6939" s="20"/>
      <c r="N6939" s="20"/>
    </row>
    <row r="6940" spans="1:14" x14ac:dyDescent="0.35">
      <c r="A6940" s="19" t="s">
        <v>5584</v>
      </c>
      <c r="B6940" s="19">
        <v>126458</v>
      </c>
      <c r="C6940" s="20" t="s">
        <v>5585</v>
      </c>
      <c r="D6940" s="20" t="s">
        <v>5904</v>
      </c>
      <c r="E6940" s="20" t="s">
        <v>5907</v>
      </c>
      <c r="F6940" s="20" t="s">
        <v>5910</v>
      </c>
      <c r="G6940" s="20">
        <v>113</v>
      </c>
      <c r="H6940" s="20">
        <v>105</v>
      </c>
      <c r="I6940" s="20"/>
      <c r="J6940" s="20"/>
      <c r="K6940" s="20"/>
      <c r="L6940" s="20"/>
      <c r="M6940" s="20"/>
      <c r="N6940" s="20"/>
    </row>
    <row r="6941" spans="1:14" x14ac:dyDescent="0.35">
      <c r="A6941" s="19" t="s">
        <v>5584</v>
      </c>
      <c r="B6941" s="19">
        <v>126473</v>
      </c>
      <c r="C6941" s="20" t="s">
        <v>5586</v>
      </c>
      <c r="D6941" s="20" t="s">
        <v>5904</v>
      </c>
      <c r="E6941" s="20" t="s">
        <v>5907</v>
      </c>
      <c r="F6941" s="20" t="s">
        <v>5911</v>
      </c>
      <c r="G6941" s="20">
        <v>52</v>
      </c>
      <c r="H6941" s="20">
        <v>73</v>
      </c>
      <c r="I6941" s="20"/>
      <c r="J6941" s="20"/>
      <c r="K6941" s="20"/>
      <c r="L6941" s="20"/>
      <c r="M6941" s="20"/>
      <c r="N6941" s="20"/>
    </row>
    <row r="6942" spans="1:14" x14ac:dyDescent="0.35">
      <c r="A6942" s="19" t="s">
        <v>5584</v>
      </c>
      <c r="B6942" s="19">
        <v>126510</v>
      </c>
      <c r="C6942" s="20" t="s">
        <v>5587</v>
      </c>
      <c r="D6942" s="20" t="s">
        <v>5904</v>
      </c>
      <c r="E6942" s="20" t="s">
        <v>5907</v>
      </c>
      <c r="F6942" s="20" t="s">
        <v>5924</v>
      </c>
      <c r="G6942" s="20">
        <v>75</v>
      </c>
      <c r="H6942" s="20">
        <v>77</v>
      </c>
      <c r="I6942" s="20"/>
      <c r="J6942" s="20"/>
      <c r="K6942" s="20"/>
      <c r="L6942" s="20"/>
      <c r="M6942" s="20"/>
      <c r="N6942" s="20"/>
    </row>
    <row r="6943" spans="1:14" x14ac:dyDescent="0.35">
      <c r="A6943" s="19" t="s">
        <v>5584</v>
      </c>
      <c r="B6943" s="19">
        <v>126512</v>
      </c>
      <c r="C6943" s="20" t="s">
        <v>5588</v>
      </c>
      <c r="D6943" s="20" t="s">
        <v>5904</v>
      </c>
      <c r="E6943" s="20" t="s">
        <v>5902</v>
      </c>
      <c r="F6943" s="20" t="s">
        <v>5903</v>
      </c>
      <c r="G6943" s="20">
        <v>0</v>
      </c>
      <c r="H6943" s="20">
        <v>0</v>
      </c>
      <c r="I6943" s="20"/>
      <c r="J6943" s="20"/>
      <c r="K6943" s="20"/>
      <c r="L6943" s="20"/>
      <c r="M6943" s="20"/>
      <c r="N6943" s="20"/>
    </row>
    <row r="6944" spans="1:14" x14ac:dyDescent="0.35">
      <c r="A6944" s="19" t="s">
        <v>5584</v>
      </c>
      <c r="B6944" s="19">
        <v>126513</v>
      </c>
      <c r="C6944" s="20" t="s">
        <v>5589</v>
      </c>
      <c r="D6944" s="20" t="s">
        <v>5904</v>
      </c>
      <c r="E6944" s="20" t="s">
        <v>5902</v>
      </c>
      <c r="F6944" s="20" t="s">
        <v>5903</v>
      </c>
      <c r="G6944" s="20">
        <v>0</v>
      </c>
      <c r="H6944" s="20">
        <v>0</v>
      </c>
      <c r="I6944" s="20"/>
      <c r="J6944" s="20"/>
      <c r="K6944" s="20"/>
      <c r="L6944" s="20"/>
      <c r="M6944" s="20"/>
      <c r="N6944" s="20"/>
    </row>
    <row r="6945" spans="1:14" x14ac:dyDescent="0.35">
      <c r="A6945" s="19" t="s">
        <v>5584</v>
      </c>
      <c r="B6945" s="19">
        <v>126516</v>
      </c>
      <c r="C6945" s="20" t="s">
        <v>5590</v>
      </c>
      <c r="D6945" s="20" t="s">
        <v>5904</v>
      </c>
      <c r="E6945" s="20" t="s">
        <v>5902</v>
      </c>
      <c r="F6945" s="20" t="s">
        <v>5903</v>
      </c>
      <c r="G6945" s="20">
        <v>0</v>
      </c>
      <c r="H6945" s="20">
        <v>0</v>
      </c>
      <c r="I6945" s="20"/>
      <c r="J6945" s="20"/>
      <c r="K6945" s="20"/>
      <c r="L6945" s="20"/>
      <c r="M6945" s="20"/>
      <c r="N6945" s="20"/>
    </row>
    <row r="6946" spans="1:14" x14ac:dyDescent="0.35">
      <c r="A6946" s="19" t="s">
        <v>5584</v>
      </c>
      <c r="B6946" s="19">
        <v>126517</v>
      </c>
      <c r="C6946" s="20" t="s">
        <v>5591</v>
      </c>
      <c r="D6946" s="20" t="s">
        <v>5904</v>
      </c>
      <c r="E6946" s="20" t="s">
        <v>5902</v>
      </c>
      <c r="F6946" s="20" t="s">
        <v>5903</v>
      </c>
      <c r="G6946" s="20">
        <v>0</v>
      </c>
      <c r="H6946" s="20">
        <v>0</v>
      </c>
      <c r="I6946" s="20"/>
      <c r="J6946" s="20"/>
      <c r="K6946" s="20"/>
      <c r="L6946" s="20"/>
      <c r="M6946" s="20"/>
      <c r="N6946" s="20"/>
    </row>
    <row r="6947" spans="1:14" x14ac:dyDescent="0.35">
      <c r="A6947" s="19" t="s">
        <v>5584</v>
      </c>
      <c r="B6947" s="19">
        <v>126518</v>
      </c>
      <c r="C6947" s="20" t="s">
        <v>5592</v>
      </c>
      <c r="D6947" s="20" t="s">
        <v>5904</v>
      </c>
      <c r="E6947" s="20" t="s">
        <v>5902</v>
      </c>
      <c r="F6947" s="20" t="s">
        <v>5903</v>
      </c>
      <c r="G6947" s="20">
        <v>0</v>
      </c>
      <c r="H6947" s="20">
        <v>0</v>
      </c>
      <c r="I6947" s="20"/>
      <c r="J6947" s="20"/>
      <c r="K6947" s="20"/>
      <c r="L6947" s="20"/>
      <c r="M6947" s="20"/>
      <c r="N6947" s="20"/>
    </row>
    <row r="6948" spans="1:14" x14ac:dyDescent="0.35">
      <c r="A6948" s="19" t="s">
        <v>5584</v>
      </c>
      <c r="B6948" s="19">
        <v>126519</v>
      </c>
      <c r="C6948" s="20" t="s">
        <v>6841</v>
      </c>
      <c r="D6948" s="20" t="s">
        <v>5901</v>
      </c>
      <c r="E6948" s="20" t="s">
        <v>5902</v>
      </c>
      <c r="F6948" s="20" t="s">
        <v>5903</v>
      </c>
      <c r="G6948" s="20">
        <v>0</v>
      </c>
      <c r="H6948" s="20">
        <v>0</v>
      </c>
      <c r="I6948" s="20"/>
      <c r="J6948" s="20"/>
      <c r="K6948" s="20"/>
      <c r="L6948" s="20"/>
      <c r="M6948" s="20"/>
      <c r="N6948" s="20"/>
    </row>
    <row r="6949" spans="1:14" x14ac:dyDescent="0.35">
      <c r="A6949" s="19" t="s">
        <v>5584</v>
      </c>
      <c r="B6949" s="19">
        <v>126521</v>
      </c>
      <c r="C6949" s="20" t="s">
        <v>5593</v>
      </c>
      <c r="D6949" s="20" t="s">
        <v>5904</v>
      </c>
      <c r="E6949" s="20" t="s">
        <v>5902</v>
      </c>
      <c r="F6949" s="20" t="s">
        <v>5903</v>
      </c>
      <c r="G6949" s="20">
        <v>0</v>
      </c>
      <c r="H6949" s="20">
        <v>0</v>
      </c>
      <c r="I6949" s="20"/>
      <c r="J6949" s="20"/>
      <c r="K6949" s="20"/>
      <c r="L6949" s="20"/>
      <c r="M6949" s="20"/>
      <c r="N6949" s="20"/>
    </row>
    <row r="6950" spans="1:14" x14ac:dyDescent="0.35">
      <c r="A6950" s="19" t="s">
        <v>5584</v>
      </c>
      <c r="B6950" s="19">
        <v>126522</v>
      </c>
      <c r="C6950" s="20" t="s">
        <v>5594</v>
      </c>
      <c r="D6950" s="20" t="s">
        <v>5904</v>
      </c>
      <c r="E6950" s="20" t="s">
        <v>5902</v>
      </c>
      <c r="F6950" s="20" t="s">
        <v>5903</v>
      </c>
      <c r="G6950" s="20">
        <v>0</v>
      </c>
      <c r="H6950" s="20">
        <v>0</v>
      </c>
      <c r="I6950" s="20"/>
      <c r="J6950" s="20"/>
      <c r="K6950" s="20"/>
      <c r="L6950" s="20"/>
      <c r="M6950" s="20"/>
      <c r="N6950" s="20"/>
    </row>
    <row r="6951" spans="1:14" x14ac:dyDescent="0.35">
      <c r="A6951" s="19" t="s">
        <v>5584</v>
      </c>
      <c r="B6951" s="19">
        <v>126523</v>
      </c>
      <c r="C6951" s="20" t="s">
        <v>5595</v>
      </c>
      <c r="D6951" s="20" t="s">
        <v>5904</v>
      </c>
      <c r="E6951" s="20" t="s">
        <v>5902</v>
      </c>
      <c r="F6951" s="20" t="s">
        <v>5903</v>
      </c>
      <c r="G6951" s="20">
        <v>0</v>
      </c>
      <c r="H6951" s="20">
        <v>0</v>
      </c>
      <c r="I6951" s="20"/>
      <c r="J6951" s="20"/>
      <c r="K6951" s="20"/>
      <c r="L6951" s="20"/>
      <c r="M6951" s="20"/>
      <c r="N6951" s="20"/>
    </row>
    <row r="6952" spans="1:14" x14ac:dyDescent="0.35">
      <c r="A6952" s="19" t="s">
        <v>5584</v>
      </c>
      <c r="B6952" s="19">
        <v>126524</v>
      </c>
      <c r="C6952" s="20" t="s">
        <v>5596</v>
      </c>
      <c r="D6952" s="20" t="s">
        <v>5904</v>
      </c>
      <c r="E6952" s="20" t="s">
        <v>5902</v>
      </c>
      <c r="F6952" s="20" t="s">
        <v>5903</v>
      </c>
      <c r="G6952" s="20">
        <v>0</v>
      </c>
      <c r="H6952" s="20">
        <v>0</v>
      </c>
      <c r="I6952" s="20"/>
      <c r="J6952" s="20"/>
      <c r="K6952" s="20"/>
      <c r="L6952" s="20"/>
      <c r="M6952" s="20"/>
      <c r="N6952" s="20"/>
    </row>
    <row r="6953" spans="1:14" x14ac:dyDescent="0.35">
      <c r="A6953" s="19" t="s">
        <v>5584</v>
      </c>
      <c r="B6953" s="19">
        <v>126526</v>
      </c>
      <c r="C6953" s="20" t="s">
        <v>5597</v>
      </c>
      <c r="D6953" s="20" t="s">
        <v>5904</v>
      </c>
      <c r="E6953" s="20" t="s">
        <v>5902</v>
      </c>
      <c r="F6953" s="20" t="s">
        <v>5903</v>
      </c>
      <c r="G6953" s="20">
        <v>0</v>
      </c>
      <c r="H6953" s="20">
        <v>0</v>
      </c>
      <c r="I6953" s="20"/>
      <c r="J6953" s="20"/>
      <c r="K6953" s="20"/>
      <c r="L6953" s="20"/>
      <c r="M6953" s="20"/>
      <c r="N6953" s="20"/>
    </row>
    <row r="6954" spans="1:14" x14ac:dyDescent="0.35">
      <c r="A6954" s="19" t="s">
        <v>5584</v>
      </c>
      <c r="B6954" s="19">
        <v>126528</v>
      </c>
      <c r="C6954" s="20" t="s">
        <v>7395</v>
      </c>
      <c r="D6954" s="20" t="s">
        <v>5904</v>
      </c>
      <c r="E6954" s="20" t="s">
        <v>5902</v>
      </c>
      <c r="F6954" s="20" t="s">
        <v>5903</v>
      </c>
      <c r="G6954" s="20">
        <v>0</v>
      </c>
      <c r="H6954" s="20">
        <v>0</v>
      </c>
      <c r="I6954" s="20"/>
      <c r="J6954" s="20"/>
      <c r="K6954" s="20"/>
      <c r="L6954" s="20"/>
      <c r="M6954" s="20"/>
      <c r="N6954" s="20"/>
    </row>
    <row r="6955" spans="1:14" x14ac:dyDescent="0.35">
      <c r="A6955" s="19" t="s">
        <v>5584</v>
      </c>
      <c r="B6955" s="19">
        <v>126532</v>
      </c>
      <c r="C6955" s="20" t="s">
        <v>5598</v>
      </c>
      <c r="D6955" s="20" t="s">
        <v>5904</v>
      </c>
      <c r="E6955" s="20" t="s">
        <v>5902</v>
      </c>
      <c r="F6955" s="20" t="s">
        <v>5903</v>
      </c>
      <c r="G6955" s="20">
        <v>0</v>
      </c>
      <c r="H6955" s="20">
        <v>0</v>
      </c>
      <c r="I6955" s="20"/>
      <c r="J6955" s="20"/>
      <c r="K6955" s="20"/>
      <c r="L6955" s="20"/>
      <c r="M6955" s="20"/>
      <c r="N6955" s="20"/>
    </row>
    <row r="6956" spans="1:14" x14ac:dyDescent="0.35">
      <c r="A6956" s="19" t="s">
        <v>5584</v>
      </c>
      <c r="B6956" s="19">
        <v>126533</v>
      </c>
      <c r="C6956" s="20" t="s">
        <v>7396</v>
      </c>
      <c r="D6956" s="20" t="s">
        <v>5904</v>
      </c>
      <c r="E6956" s="20" t="s">
        <v>5902</v>
      </c>
      <c r="F6956" s="20" t="s">
        <v>5903</v>
      </c>
      <c r="G6956" s="20">
        <v>0</v>
      </c>
      <c r="H6956" s="20">
        <v>0</v>
      </c>
      <c r="I6956" s="20"/>
      <c r="J6956" s="20"/>
      <c r="K6956" s="20"/>
      <c r="L6956" s="20"/>
      <c r="M6956" s="20"/>
      <c r="N6956" s="20"/>
    </row>
    <row r="6957" spans="1:14" x14ac:dyDescent="0.35">
      <c r="A6957" s="19" t="s">
        <v>5584</v>
      </c>
      <c r="B6957" s="19">
        <v>126535</v>
      </c>
      <c r="C6957" s="20" t="s">
        <v>5599</v>
      </c>
      <c r="D6957" s="20" t="s">
        <v>5904</v>
      </c>
      <c r="E6957" s="20" t="s">
        <v>5902</v>
      </c>
      <c r="F6957" s="20" t="s">
        <v>5914</v>
      </c>
      <c r="G6957" s="20">
        <v>0</v>
      </c>
      <c r="H6957" s="20">
        <v>0</v>
      </c>
      <c r="I6957" s="20"/>
      <c r="J6957" s="20"/>
      <c r="K6957" s="20"/>
      <c r="L6957" s="20"/>
      <c r="M6957" s="20"/>
      <c r="N6957" s="20"/>
    </row>
    <row r="6958" spans="1:14" x14ac:dyDescent="0.35">
      <c r="A6958" s="19" t="s">
        <v>5584</v>
      </c>
      <c r="B6958" s="19">
        <v>126542</v>
      </c>
      <c r="C6958" s="20" t="s">
        <v>5600</v>
      </c>
      <c r="D6958" s="20" t="s">
        <v>5904</v>
      </c>
      <c r="E6958" s="20" t="s">
        <v>5902</v>
      </c>
      <c r="F6958" s="20" t="s">
        <v>5914</v>
      </c>
      <c r="G6958" s="20">
        <v>0</v>
      </c>
      <c r="H6958" s="20">
        <v>0</v>
      </c>
      <c r="I6958" s="20"/>
      <c r="J6958" s="20"/>
      <c r="K6958" s="20"/>
      <c r="L6958" s="20"/>
      <c r="M6958" s="20"/>
      <c r="N6958" s="20"/>
    </row>
    <row r="6959" spans="1:14" x14ac:dyDescent="0.35">
      <c r="A6959" s="19" t="s">
        <v>5584</v>
      </c>
      <c r="B6959" s="19">
        <v>126550</v>
      </c>
      <c r="C6959" s="20" t="s">
        <v>5601</v>
      </c>
      <c r="D6959" s="20" t="s">
        <v>5904</v>
      </c>
      <c r="E6959" s="20" t="s">
        <v>5912</v>
      </c>
      <c r="F6959" s="20" t="s">
        <v>5915</v>
      </c>
      <c r="G6959" s="20">
        <v>7</v>
      </c>
      <c r="H6959" s="20">
        <v>15</v>
      </c>
      <c r="I6959" s="20"/>
      <c r="J6959" s="20"/>
      <c r="K6959" s="20"/>
      <c r="L6959" s="20"/>
      <c r="M6959" s="20"/>
      <c r="N6959" s="20"/>
    </row>
    <row r="6960" spans="1:14" x14ac:dyDescent="0.35">
      <c r="A6960" s="19" t="s">
        <v>5584</v>
      </c>
      <c r="B6960" s="19">
        <v>130321</v>
      </c>
      <c r="C6960" s="20" t="s">
        <v>5602</v>
      </c>
      <c r="D6960" s="20" t="s">
        <v>5904</v>
      </c>
      <c r="E6960" s="20" t="s">
        <v>5902</v>
      </c>
      <c r="F6960" s="20" t="s">
        <v>5903</v>
      </c>
      <c r="G6960" s="20">
        <v>0</v>
      </c>
      <c r="H6960" s="20">
        <v>0</v>
      </c>
      <c r="I6960" s="20"/>
      <c r="J6960" s="20"/>
      <c r="K6960" s="20"/>
      <c r="L6960" s="20"/>
      <c r="M6960" s="20"/>
      <c r="N6960" s="20"/>
    </row>
    <row r="6961" spans="1:14" x14ac:dyDescent="0.35">
      <c r="A6961" s="19" t="s">
        <v>5584</v>
      </c>
      <c r="B6961" s="19">
        <v>131743</v>
      </c>
      <c r="C6961" s="20" t="s">
        <v>5603</v>
      </c>
      <c r="D6961" s="20" t="s">
        <v>5904</v>
      </c>
      <c r="E6961" s="20" t="s">
        <v>5902</v>
      </c>
      <c r="F6961" s="20" t="s">
        <v>5903</v>
      </c>
      <c r="G6961" s="20">
        <v>0</v>
      </c>
      <c r="H6961" s="20">
        <v>0</v>
      </c>
      <c r="I6961" s="20"/>
      <c r="J6961" s="20"/>
      <c r="K6961" s="20"/>
      <c r="L6961" s="20"/>
      <c r="M6961" s="20"/>
      <c r="N6961" s="20"/>
    </row>
    <row r="6962" spans="1:14" x14ac:dyDescent="0.35">
      <c r="A6962" s="19" t="s">
        <v>5584</v>
      </c>
      <c r="B6962" s="19">
        <v>131969</v>
      </c>
      <c r="C6962" s="20" t="s">
        <v>3720</v>
      </c>
      <c r="D6962" s="20" t="s">
        <v>5904</v>
      </c>
      <c r="E6962" s="20" t="s">
        <v>5907</v>
      </c>
      <c r="F6962" s="20" t="s">
        <v>5910</v>
      </c>
      <c r="G6962" s="20">
        <v>71</v>
      </c>
      <c r="H6962" s="20">
        <v>77</v>
      </c>
      <c r="I6962" s="20"/>
      <c r="J6962" s="20"/>
      <c r="K6962" s="20"/>
      <c r="L6962" s="20"/>
      <c r="M6962" s="20"/>
      <c r="N6962" s="20"/>
    </row>
    <row r="6963" spans="1:14" x14ac:dyDescent="0.35">
      <c r="A6963" s="19" t="s">
        <v>5584</v>
      </c>
      <c r="B6963" s="19">
        <v>134460</v>
      </c>
      <c r="C6963" s="20" t="s">
        <v>6842</v>
      </c>
      <c r="D6963" s="20" t="s">
        <v>5904</v>
      </c>
      <c r="E6963" s="20" t="s">
        <v>5902</v>
      </c>
      <c r="F6963" s="20" t="s">
        <v>5903</v>
      </c>
      <c r="G6963" s="20">
        <v>0</v>
      </c>
      <c r="H6963" s="20">
        <v>0</v>
      </c>
      <c r="I6963" s="20"/>
      <c r="J6963" s="20"/>
      <c r="K6963" s="20"/>
      <c r="L6963" s="20"/>
      <c r="M6963" s="20"/>
      <c r="N6963" s="20"/>
    </row>
    <row r="6964" spans="1:14" x14ac:dyDescent="0.35">
      <c r="A6964" s="19" t="s">
        <v>5584</v>
      </c>
      <c r="B6964" s="19">
        <v>135486</v>
      </c>
      <c r="C6964" s="20" t="s">
        <v>5604</v>
      </c>
      <c r="D6964" s="20" t="s">
        <v>5904</v>
      </c>
      <c r="E6964" s="20" t="s">
        <v>5902</v>
      </c>
      <c r="F6964" s="20" t="s">
        <v>5903</v>
      </c>
      <c r="G6964" s="20">
        <v>0</v>
      </c>
      <c r="H6964" s="20">
        <v>0</v>
      </c>
      <c r="I6964" s="20"/>
      <c r="J6964" s="20"/>
      <c r="K6964" s="20"/>
      <c r="L6964" s="20"/>
      <c r="M6964" s="20"/>
      <c r="N6964" s="20"/>
    </row>
    <row r="6965" spans="1:14" x14ac:dyDescent="0.35">
      <c r="A6965" s="19" t="s">
        <v>5584</v>
      </c>
      <c r="B6965" s="19">
        <v>135804</v>
      </c>
      <c r="C6965" s="20" t="s">
        <v>5605</v>
      </c>
      <c r="D6965" s="20" t="s">
        <v>5904</v>
      </c>
      <c r="E6965" s="20" t="s">
        <v>5907</v>
      </c>
      <c r="F6965" s="20" t="s">
        <v>5908</v>
      </c>
      <c r="G6965" s="20">
        <v>99</v>
      </c>
      <c r="H6965" s="20">
        <v>89</v>
      </c>
      <c r="I6965" s="20"/>
      <c r="J6965" s="20"/>
      <c r="K6965" s="20"/>
      <c r="L6965" s="20"/>
      <c r="M6965" s="20"/>
      <c r="N6965" s="20"/>
    </row>
    <row r="6966" spans="1:14" x14ac:dyDescent="0.35">
      <c r="A6966" s="19" t="s">
        <v>5584</v>
      </c>
      <c r="B6966" s="19">
        <v>136019</v>
      </c>
      <c r="C6966" s="20" t="s">
        <v>7397</v>
      </c>
      <c r="D6966" s="20" t="s">
        <v>5904</v>
      </c>
      <c r="E6966" s="20" t="s">
        <v>5902</v>
      </c>
      <c r="F6966" s="20" t="s">
        <v>5914</v>
      </c>
      <c r="G6966" s="20">
        <v>0</v>
      </c>
      <c r="H6966" s="20">
        <v>0</v>
      </c>
      <c r="I6966" s="20"/>
      <c r="J6966" s="20"/>
      <c r="K6966" s="20"/>
      <c r="L6966" s="20"/>
      <c r="M6966" s="20"/>
      <c r="N6966" s="20"/>
    </row>
    <row r="6967" spans="1:14" x14ac:dyDescent="0.35">
      <c r="A6967" s="19" t="s">
        <v>5584</v>
      </c>
      <c r="B6967" s="19">
        <v>136183</v>
      </c>
      <c r="C6967" s="20" t="s">
        <v>5606</v>
      </c>
      <c r="D6967" s="20" t="s">
        <v>5904</v>
      </c>
      <c r="E6967" s="20" t="s">
        <v>5907</v>
      </c>
      <c r="F6967" s="20" t="s">
        <v>5908</v>
      </c>
      <c r="G6967" s="20">
        <v>54</v>
      </c>
      <c r="H6967" s="20">
        <v>58</v>
      </c>
      <c r="I6967" s="20"/>
      <c r="J6967" s="20"/>
      <c r="K6967" s="20"/>
      <c r="L6967" s="20"/>
      <c r="M6967" s="20"/>
      <c r="N6967" s="20"/>
    </row>
    <row r="6968" spans="1:14" x14ac:dyDescent="0.35">
      <c r="A6968" s="19" t="s">
        <v>5584</v>
      </c>
      <c r="B6968" s="19">
        <v>136296</v>
      </c>
      <c r="C6968" s="20" t="s">
        <v>5607</v>
      </c>
      <c r="D6968" s="20" t="s">
        <v>5904</v>
      </c>
      <c r="E6968" s="20" t="s">
        <v>5907</v>
      </c>
      <c r="F6968" s="20" t="s">
        <v>5917</v>
      </c>
      <c r="G6968" s="20">
        <v>111</v>
      </c>
      <c r="H6968" s="20">
        <v>158</v>
      </c>
      <c r="I6968" s="20"/>
      <c r="J6968" s="20"/>
      <c r="K6968" s="20"/>
      <c r="L6968" s="20"/>
      <c r="M6968" s="20"/>
      <c r="N6968" s="20"/>
    </row>
    <row r="6969" spans="1:14" x14ac:dyDescent="0.35">
      <c r="A6969" s="19" t="s">
        <v>5584</v>
      </c>
      <c r="B6969" s="19">
        <v>136389</v>
      </c>
      <c r="C6969" s="20" t="s">
        <v>5608</v>
      </c>
      <c r="D6969" s="20" t="s">
        <v>5904</v>
      </c>
      <c r="E6969" s="20" t="s">
        <v>5907</v>
      </c>
      <c r="F6969" s="20" t="s">
        <v>5917</v>
      </c>
      <c r="G6969" s="20">
        <v>96</v>
      </c>
      <c r="H6969" s="20">
        <v>87</v>
      </c>
      <c r="I6969" s="20"/>
      <c r="J6969" s="20"/>
      <c r="K6969" s="20"/>
      <c r="L6969" s="20"/>
      <c r="M6969" s="20"/>
      <c r="N6969" s="20"/>
    </row>
    <row r="6970" spans="1:14" x14ac:dyDescent="0.35">
      <c r="A6970" s="19" t="s">
        <v>5584</v>
      </c>
      <c r="B6970" s="19">
        <v>136391</v>
      </c>
      <c r="C6970" s="20" t="s">
        <v>7398</v>
      </c>
      <c r="D6970" s="20" t="s">
        <v>5901</v>
      </c>
      <c r="E6970" s="20" t="s">
        <v>5907</v>
      </c>
      <c r="F6970" s="20" t="s">
        <v>5917</v>
      </c>
      <c r="G6970" s="20">
        <v>160</v>
      </c>
      <c r="H6970" s="20">
        <v>0</v>
      </c>
      <c r="I6970" s="20"/>
      <c r="J6970" s="20"/>
      <c r="K6970" s="20"/>
      <c r="L6970" s="20"/>
      <c r="M6970" s="20"/>
      <c r="N6970" s="20"/>
    </row>
    <row r="6971" spans="1:14" x14ac:dyDescent="0.35">
      <c r="A6971" s="19" t="s">
        <v>5584</v>
      </c>
      <c r="B6971" s="19">
        <v>136500</v>
      </c>
      <c r="C6971" s="20" t="s">
        <v>6840</v>
      </c>
      <c r="D6971" s="20" t="s">
        <v>5905</v>
      </c>
      <c r="E6971" s="20" t="s">
        <v>5907</v>
      </c>
      <c r="F6971" s="20" t="s">
        <v>5917</v>
      </c>
      <c r="G6971" s="20">
        <v>0</v>
      </c>
      <c r="H6971" s="20">
        <v>160</v>
      </c>
      <c r="I6971" s="20"/>
      <c r="J6971" s="20"/>
      <c r="K6971" s="20"/>
      <c r="L6971" s="20"/>
      <c r="M6971" s="20"/>
      <c r="N6971" s="20"/>
    </row>
    <row r="6972" spans="1:14" x14ac:dyDescent="0.35">
      <c r="A6972" s="19" t="s">
        <v>5584</v>
      </c>
      <c r="B6972" s="19">
        <v>136611</v>
      </c>
      <c r="C6972" s="20" t="s">
        <v>5609</v>
      </c>
      <c r="D6972" s="20" t="s">
        <v>5904</v>
      </c>
      <c r="E6972" s="20" t="s">
        <v>5907</v>
      </c>
      <c r="F6972" s="20" t="s">
        <v>5917</v>
      </c>
      <c r="G6972" s="20">
        <v>105</v>
      </c>
      <c r="H6972" s="20">
        <v>95</v>
      </c>
      <c r="I6972" s="20"/>
      <c r="J6972" s="20"/>
      <c r="K6972" s="20"/>
      <c r="L6972" s="20"/>
      <c r="M6972" s="20"/>
      <c r="N6972" s="20"/>
    </row>
    <row r="6973" spans="1:14" x14ac:dyDescent="0.35">
      <c r="A6973" s="19" t="s">
        <v>5584</v>
      </c>
      <c r="B6973" s="19">
        <v>136632</v>
      </c>
      <c r="C6973" s="20" t="s">
        <v>5610</v>
      </c>
      <c r="D6973" s="20" t="s">
        <v>5904</v>
      </c>
      <c r="E6973" s="20" t="s">
        <v>5907</v>
      </c>
      <c r="F6973" s="20" t="s">
        <v>5917</v>
      </c>
      <c r="G6973" s="20">
        <v>129</v>
      </c>
      <c r="H6973" s="20">
        <v>126</v>
      </c>
      <c r="I6973" s="20"/>
      <c r="J6973" s="20"/>
      <c r="K6973" s="20"/>
      <c r="L6973" s="20"/>
      <c r="M6973" s="20"/>
      <c r="N6973" s="20"/>
    </row>
    <row r="6974" spans="1:14" x14ac:dyDescent="0.35">
      <c r="A6974" s="19" t="s">
        <v>5584</v>
      </c>
      <c r="B6974" s="19">
        <v>136849</v>
      </c>
      <c r="C6974" s="20" t="s">
        <v>5611</v>
      </c>
      <c r="D6974" s="20" t="s">
        <v>5904</v>
      </c>
      <c r="E6974" s="20" t="s">
        <v>5907</v>
      </c>
      <c r="F6974" s="20" t="s">
        <v>5917</v>
      </c>
      <c r="G6974" s="20">
        <v>24</v>
      </c>
      <c r="H6974" s="20">
        <v>43</v>
      </c>
      <c r="I6974" s="20"/>
      <c r="J6974" s="20"/>
      <c r="K6974" s="20"/>
      <c r="L6974" s="20"/>
      <c r="M6974" s="20"/>
      <c r="N6974" s="20"/>
    </row>
    <row r="6975" spans="1:14" x14ac:dyDescent="0.35">
      <c r="A6975" s="19" t="s">
        <v>5584</v>
      </c>
      <c r="B6975" s="19">
        <v>136911</v>
      </c>
      <c r="C6975" s="20" t="s">
        <v>5612</v>
      </c>
      <c r="D6975" s="20" t="s">
        <v>5904</v>
      </c>
      <c r="E6975" s="20" t="s">
        <v>5907</v>
      </c>
      <c r="F6975" s="20" t="s">
        <v>5917</v>
      </c>
      <c r="G6975" s="20">
        <v>145</v>
      </c>
      <c r="H6975" s="20">
        <v>141</v>
      </c>
      <c r="I6975" s="20"/>
      <c r="J6975" s="20"/>
      <c r="K6975" s="20"/>
      <c r="L6975" s="20"/>
      <c r="M6975" s="20"/>
      <c r="N6975" s="20"/>
    </row>
    <row r="6976" spans="1:14" x14ac:dyDescent="0.35">
      <c r="A6976" s="19" t="s">
        <v>5584</v>
      </c>
      <c r="B6976" s="19">
        <v>137057</v>
      </c>
      <c r="C6976" s="20" t="s">
        <v>5613</v>
      </c>
      <c r="D6976" s="20" t="s">
        <v>5904</v>
      </c>
      <c r="E6976" s="20" t="s">
        <v>5907</v>
      </c>
      <c r="F6976" s="20" t="s">
        <v>5917</v>
      </c>
      <c r="G6976" s="20">
        <v>118</v>
      </c>
      <c r="H6976" s="20">
        <v>113</v>
      </c>
      <c r="I6976" s="20"/>
      <c r="J6976" s="20"/>
      <c r="K6976" s="20"/>
      <c r="L6976" s="20"/>
      <c r="M6976" s="20"/>
      <c r="N6976" s="20"/>
    </row>
    <row r="6977" spans="1:14" x14ac:dyDescent="0.35">
      <c r="A6977" s="19" t="s">
        <v>5584</v>
      </c>
      <c r="B6977" s="19">
        <v>137230</v>
      </c>
      <c r="C6977" s="20" t="s">
        <v>5614</v>
      </c>
      <c r="D6977" s="20" t="s">
        <v>5904</v>
      </c>
      <c r="E6977" s="20" t="s">
        <v>5907</v>
      </c>
      <c r="F6977" s="20" t="s">
        <v>5917</v>
      </c>
      <c r="G6977" s="20">
        <v>123</v>
      </c>
      <c r="H6977" s="20">
        <v>138</v>
      </c>
      <c r="I6977" s="20"/>
      <c r="J6977" s="20"/>
      <c r="K6977" s="20"/>
      <c r="L6977" s="20"/>
      <c r="M6977" s="20"/>
      <c r="N6977" s="20"/>
    </row>
    <row r="6978" spans="1:14" x14ac:dyDescent="0.35">
      <c r="A6978" s="19" t="s">
        <v>5584</v>
      </c>
      <c r="B6978" s="19">
        <v>137308</v>
      </c>
      <c r="C6978" s="20" t="s">
        <v>5615</v>
      </c>
      <c r="D6978" s="20" t="s">
        <v>5904</v>
      </c>
      <c r="E6978" s="20" t="s">
        <v>5907</v>
      </c>
      <c r="F6978" s="20" t="s">
        <v>5917</v>
      </c>
      <c r="G6978" s="20">
        <v>110</v>
      </c>
      <c r="H6978" s="20">
        <v>128</v>
      </c>
      <c r="I6978" s="20"/>
      <c r="J6978" s="20"/>
      <c r="K6978" s="20"/>
      <c r="L6978" s="20"/>
      <c r="M6978" s="20"/>
      <c r="N6978" s="20"/>
    </row>
    <row r="6979" spans="1:14" x14ac:dyDescent="0.35">
      <c r="A6979" s="19" t="s">
        <v>5584</v>
      </c>
      <c r="B6979" s="19">
        <v>137375</v>
      </c>
      <c r="C6979" s="20" t="s">
        <v>5616</v>
      </c>
      <c r="D6979" s="20" t="s">
        <v>5904</v>
      </c>
      <c r="E6979" s="20" t="s">
        <v>5907</v>
      </c>
      <c r="F6979" s="20" t="s">
        <v>5917</v>
      </c>
      <c r="G6979" s="20">
        <v>91</v>
      </c>
      <c r="H6979" s="20">
        <v>73</v>
      </c>
      <c r="I6979" s="20"/>
      <c r="J6979" s="20"/>
      <c r="K6979" s="20"/>
      <c r="L6979" s="20"/>
      <c r="M6979" s="20"/>
      <c r="N6979" s="20"/>
    </row>
    <row r="6980" spans="1:14" x14ac:dyDescent="0.35">
      <c r="A6980" s="19" t="s">
        <v>5584</v>
      </c>
      <c r="B6980" s="19">
        <v>137650</v>
      </c>
      <c r="C6980" s="20" t="s">
        <v>6839</v>
      </c>
      <c r="D6980" s="20" t="s">
        <v>5904</v>
      </c>
      <c r="E6980" s="20" t="s">
        <v>5907</v>
      </c>
      <c r="F6980" s="20" t="s">
        <v>5917</v>
      </c>
      <c r="G6980" s="20">
        <v>92</v>
      </c>
      <c r="H6980" s="20">
        <v>77</v>
      </c>
      <c r="I6980" s="20"/>
      <c r="J6980" s="20"/>
      <c r="K6980" s="20"/>
      <c r="L6980" s="20"/>
      <c r="M6980" s="20"/>
      <c r="N6980" s="20"/>
    </row>
    <row r="6981" spans="1:14" x14ac:dyDescent="0.35">
      <c r="A6981" s="19" t="s">
        <v>5584</v>
      </c>
      <c r="B6981" s="19">
        <v>137827</v>
      </c>
      <c r="C6981" s="20" t="s">
        <v>5617</v>
      </c>
      <c r="D6981" s="20" t="s">
        <v>5901</v>
      </c>
      <c r="E6981" s="20" t="s">
        <v>5907</v>
      </c>
      <c r="F6981" s="20" t="s">
        <v>5917</v>
      </c>
      <c r="G6981" s="20">
        <v>153</v>
      </c>
      <c r="H6981" s="20">
        <v>0</v>
      </c>
      <c r="I6981" s="20"/>
      <c r="J6981" s="20"/>
      <c r="K6981" s="20"/>
      <c r="L6981" s="20"/>
      <c r="M6981" s="20"/>
      <c r="N6981" s="20"/>
    </row>
    <row r="6982" spans="1:14" x14ac:dyDescent="0.35">
      <c r="A6982" s="19" t="s">
        <v>5584</v>
      </c>
      <c r="B6982" s="19">
        <v>138020</v>
      </c>
      <c r="C6982" s="20" t="s">
        <v>5618</v>
      </c>
      <c r="D6982" s="20" t="s">
        <v>5904</v>
      </c>
      <c r="E6982" s="20" t="s">
        <v>5907</v>
      </c>
      <c r="F6982" s="20" t="s">
        <v>5917</v>
      </c>
      <c r="G6982" s="20">
        <v>117</v>
      </c>
      <c r="H6982" s="20">
        <v>126</v>
      </c>
      <c r="I6982" s="20"/>
      <c r="J6982" s="20"/>
      <c r="K6982" s="20"/>
      <c r="L6982" s="20"/>
      <c r="M6982" s="20"/>
      <c r="N6982" s="20"/>
    </row>
    <row r="6983" spans="1:14" x14ac:dyDescent="0.35">
      <c r="A6983" s="19" t="s">
        <v>5584</v>
      </c>
      <c r="B6983" s="19">
        <v>138623</v>
      </c>
      <c r="C6983" s="20" t="s">
        <v>5619</v>
      </c>
      <c r="D6983" s="20" t="s">
        <v>5904</v>
      </c>
      <c r="E6983" s="20" t="s">
        <v>5907</v>
      </c>
      <c r="F6983" s="20" t="s">
        <v>5917</v>
      </c>
      <c r="G6983" s="20">
        <v>134</v>
      </c>
      <c r="H6983" s="20">
        <v>116</v>
      </c>
      <c r="I6983" s="20"/>
      <c r="J6983" s="20"/>
      <c r="K6983" s="20"/>
      <c r="L6983" s="20"/>
      <c r="M6983" s="20"/>
      <c r="N6983" s="20"/>
    </row>
    <row r="6984" spans="1:14" x14ac:dyDescent="0.35">
      <c r="A6984" s="19" t="s">
        <v>5584</v>
      </c>
      <c r="B6984" s="19">
        <v>138630</v>
      </c>
      <c r="C6984" s="20" t="s">
        <v>5620</v>
      </c>
      <c r="D6984" s="20" t="s">
        <v>5904</v>
      </c>
      <c r="E6984" s="20" t="s">
        <v>5907</v>
      </c>
      <c r="F6984" s="20" t="s">
        <v>5917</v>
      </c>
      <c r="G6984" s="20">
        <v>88</v>
      </c>
      <c r="H6984" s="20">
        <v>105</v>
      </c>
      <c r="I6984" s="20"/>
      <c r="J6984" s="20"/>
      <c r="K6984" s="20"/>
      <c r="L6984" s="20"/>
      <c r="M6984" s="20"/>
      <c r="N6984" s="20"/>
    </row>
    <row r="6985" spans="1:14" x14ac:dyDescent="0.35">
      <c r="A6985" s="19" t="s">
        <v>5584</v>
      </c>
      <c r="B6985" s="19">
        <v>138885</v>
      </c>
      <c r="C6985" s="20" t="s">
        <v>5621</v>
      </c>
      <c r="D6985" s="20" t="s">
        <v>5904</v>
      </c>
      <c r="E6985" s="20" t="s">
        <v>5907</v>
      </c>
      <c r="F6985" s="20" t="s">
        <v>5908</v>
      </c>
      <c r="G6985" s="20">
        <v>70</v>
      </c>
      <c r="H6985" s="20">
        <v>79</v>
      </c>
      <c r="I6985" s="20"/>
      <c r="J6985" s="20"/>
      <c r="K6985" s="20"/>
      <c r="L6985" s="20"/>
      <c r="M6985" s="20"/>
      <c r="N6985" s="20"/>
    </row>
    <row r="6986" spans="1:14" x14ac:dyDescent="0.35">
      <c r="A6986" s="19" t="s">
        <v>5584</v>
      </c>
      <c r="B6986" s="19">
        <v>140621</v>
      </c>
      <c r="C6986" s="20" t="s">
        <v>5622</v>
      </c>
      <c r="D6986" s="20" t="s">
        <v>5904</v>
      </c>
      <c r="E6986" s="20" t="s">
        <v>5907</v>
      </c>
      <c r="F6986" s="20" t="s">
        <v>5922</v>
      </c>
      <c r="G6986" s="20">
        <v>0</v>
      </c>
      <c r="H6986" s="20">
        <v>0</v>
      </c>
      <c r="I6986" s="20"/>
      <c r="J6986" s="20"/>
      <c r="K6986" s="20"/>
      <c r="L6986" s="20"/>
      <c r="M6986" s="20"/>
      <c r="N6986" s="20"/>
    </row>
    <row r="6987" spans="1:14" x14ac:dyDescent="0.35">
      <c r="A6987" s="19" t="s">
        <v>5584</v>
      </c>
      <c r="B6987" s="19">
        <v>141647</v>
      </c>
      <c r="C6987" s="20" t="s">
        <v>5623</v>
      </c>
      <c r="D6987" s="20" t="s">
        <v>5904</v>
      </c>
      <c r="E6987" s="20" t="s">
        <v>5912</v>
      </c>
      <c r="F6987" s="20" t="s">
        <v>5920</v>
      </c>
      <c r="G6987" s="20">
        <v>1</v>
      </c>
      <c r="H6987" s="20">
        <v>8</v>
      </c>
      <c r="I6987" s="20"/>
      <c r="J6987" s="20"/>
      <c r="K6987" s="20"/>
      <c r="L6987" s="20"/>
      <c r="M6987" s="20"/>
      <c r="N6987" s="20"/>
    </row>
    <row r="6988" spans="1:14" x14ac:dyDescent="0.35">
      <c r="A6988" s="19" t="s">
        <v>5584</v>
      </c>
      <c r="B6988" s="19">
        <v>142316</v>
      </c>
      <c r="C6988" s="20" t="s">
        <v>5625</v>
      </c>
      <c r="D6988" s="20" t="s">
        <v>5904</v>
      </c>
      <c r="E6988" s="20" t="s">
        <v>5907</v>
      </c>
      <c r="F6988" s="20" t="s">
        <v>5917</v>
      </c>
      <c r="G6988" s="20">
        <v>59</v>
      </c>
      <c r="H6988" s="20">
        <v>83</v>
      </c>
      <c r="I6988" s="20"/>
      <c r="J6988" s="20"/>
      <c r="K6988" s="20"/>
      <c r="L6988" s="20"/>
      <c r="M6988" s="20"/>
      <c r="N6988" s="20"/>
    </row>
    <row r="6989" spans="1:14" x14ac:dyDescent="0.35">
      <c r="A6989" s="19" t="s">
        <v>5584</v>
      </c>
      <c r="B6989" s="19">
        <v>143005</v>
      </c>
      <c r="C6989" s="20" t="s">
        <v>5626</v>
      </c>
      <c r="D6989" s="20" t="s">
        <v>5904</v>
      </c>
      <c r="E6989" s="20" t="s">
        <v>5907</v>
      </c>
      <c r="F6989" s="20" t="s">
        <v>5917</v>
      </c>
      <c r="G6989" s="20">
        <v>43</v>
      </c>
      <c r="H6989" s="20">
        <v>40</v>
      </c>
      <c r="I6989" s="20"/>
      <c r="J6989" s="20"/>
      <c r="K6989" s="20"/>
      <c r="L6989" s="20"/>
      <c r="M6989" s="20"/>
      <c r="N6989" s="20"/>
    </row>
    <row r="6990" spans="1:14" x14ac:dyDescent="0.35">
      <c r="A6990" s="19" t="s">
        <v>5584</v>
      </c>
      <c r="B6990" s="19">
        <v>144388</v>
      </c>
      <c r="C6990" s="20" t="s">
        <v>2054</v>
      </c>
      <c r="D6990" s="20" t="s">
        <v>5905</v>
      </c>
      <c r="E6990" s="20" t="s">
        <v>5907</v>
      </c>
      <c r="F6990" s="20" t="s">
        <v>5917</v>
      </c>
      <c r="G6990" s="20">
        <v>0</v>
      </c>
      <c r="H6990" s="20">
        <v>101</v>
      </c>
      <c r="I6990" s="20"/>
      <c r="J6990" s="20"/>
      <c r="K6990" s="20"/>
      <c r="L6990" s="20"/>
      <c r="M6990" s="20"/>
      <c r="N6990" s="20"/>
    </row>
    <row r="6991" spans="1:14" x14ac:dyDescent="0.35">
      <c r="A6991" s="19" t="s">
        <v>5584</v>
      </c>
      <c r="B6991" s="19">
        <v>144389</v>
      </c>
      <c r="C6991" s="20" t="s">
        <v>5627</v>
      </c>
      <c r="D6991" s="20" t="s">
        <v>5904</v>
      </c>
      <c r="E6991" s="20" t="s">
        <v>5907</v>
      </c>
      <c r="F6991" s="20" t="s">
        <v>5917</v>
      </c>
      <c r="G6991" s="20">
        <v>72</v>
      </c>
      <c r="H6991" s="20">
        <v>75</v>
      </c>
      <c r="I6991" s="20"/>
      <c r="J6991" s="20"/>
      <c r="K6991" s="20"/>
      <c r="L6991" s="20"/>
      <c r="M6991" s="20"/>
      <c r="N6991" s="20"/>
    </row>
    <row r="6992" spans="1:14" x14ac:dyDescent="0.35">
      <c r="A6992" s="19" t="s">
        <v>5584</v>
      </c>
      <c r="B6992" s="19">
        <v>144514</v>
      </c>
      <c r="C6992" s="20" t="s">
        <v>5628</v>
      </c>
      <c r="D6992" s="20" t="s">
        <v>5904</v>
      </c>
      <c r="E6992" s="20" t="s">
        <v>5902</v>
      </c>
      <c r="F6992" s="20" t="s">
        <v>5903</v>
      </c>
      <c r="G6992" s="20">
        <v>0</v>
      </c>
      <c r="H6992" s="20">
        <v>0</v>
      </c>
      <c r="I6992" s="20"/>
      <c r="J6992" s="20"/>
      <c r="K6992" s="20"/>
      <c r="L6992" s="20"/>
      <c r="M6992" s="20"/>
      <c r="N6992" s="20"/>
    </row>
    <row r="6993" spans="1:14" x14ac:dyDescent="0.35">
      <c r="A6993" s="19" t="s">
        <v>5584</v>
      </c>
      <c r="B6993" s="19">
        <v>145198</v>
      </c>
      <c r="C6993" s="20" t="s">
        <v>5629</v>
      </c>
      <c r="D6993" s="20" t="s">
        <v>5904</v>
      </c>
      <c r="E6993" s="20" t="s">
        <v>5912</v>
      </c>
      <c r="F6993" s="20" t="s">
        <v>5927</v>
      </c>
      <c r="G6993" s="20">
        <v>4</v>
      </c>
      <c r="H6993" s="20">
        <v>27</v>
      </c>
      <c r="I6993" s="20"/>
      <c r="J6993" s="20"/>
      <c r="K6993" s="20"/>
      <c r="L6993" s="20"/>
      <c r="M6993" s="20"/>
      <c r="N6993" s="20"/>
    </row>
    <row r="6994" spans="1:14" x14ac:dyDescent="0.35">
      <c r="A6994" s="19" t="s">
        <v>5584</v>
      </c>
      <c r="B6994" s="19">
        <v>146166</v>
      </c>
      <c r="C6994" s="20" t="s">
        <v>6843</v>
      </c>
      <c r="D6994" s="20" t="s">
        <v>5904</v>
      </c>
      <c r="E6994" s="20" t="s">
        <v>5902</v>
      </c>
      <c r="F6994" s="20" t="s">
        <v>5914</v>
      </c>
      <c r="G6994" s="20">
        <v>0</v>
      </c>
      <c r="H6994" s="20">
        <v>0</v>
      </c>
      <c r="I6994" s="20"/>
      <c r="J6994" s="20"/>
      <c r="K6994" s="20"/>
      <c r="L6994" s="20"/>
      <c r="M6994" s="20"/>
      <c r="N6994" s="20"/>
    </row>
    <row r="6995" spans="1:14" x14ac:dyDescent="0.35">
      <c r="A6995" s="19" t="s">
        <v>5584</v>
      </c>
      <c r="B6995" s="19">
        <v>146344</v>
      </c>
      <c r="C6995" s="20" t="s">
        <v>5624</v>
      </c>
      <c r="D6995" s="20" t="s">
        <v>5904</v>
      </c>
      <c r="E6995" s="20" t="s">
        <v>5907</v>
      </c>
      <c r="F6995" s="20" t="s">
        <v>5917</v>
      </c>
      <c r="G6995" s="20">
        <v>115</v>
      </c>
      <c r="H6995" s="20">
        <v>108</v>
      </c>
      <c r="I6995" s="20"/>
      <c r="J6995" s="20"/>
      <c r="K6995" s="20"/>
      <c r="L6995" s="20"/>
      <c r="M6995" s="20"/>
      <c r="N6995" s="20"/>
    </row>
    <row r="6996" spans="1:14" x14ac:dyDescent="0.35">
      <c r="A6996" s="19" t="s">
        <v>5584</v>
      </c>
      <c r="B6996" s="19">
        <v>146654</v>
      </c>
      <c r="C6996" s="20" t="s">
        <v>7399</v>
      </c>
      <c r="D6996" s="20" t="s">
        <v>5904</v>
      </c>
      <c r="E6996" s="20" t="s">
        <v>5902</v>
      </c>
      <c r="F6996" s="20" t="s">
        <v>5903</v>
      </c>
      <c r="G6996" s="20">
        <v>0</v>
      </c>
      <c r="H6996" s="20">
        <v>0</v>
      </c>
      <c r="I6996" s="20"/>
      <c r="J6996" s="20"/>
      <c r="K6996" s="20"/>
      <c r="L6996" s="20"/>
      <c r="M6996" s="20"/>
      <c r="N6996" s="20"/>
    </row>
    <row r="6997" spans="1:14" x14ac:dyDescent="0.35">
      <c r="A6997" s="19" t="s">
        <v>5584</v>
      </c>
      <c r="B6997" s="19">
        <v>148145</v>
      </c>
      <c r="C6997" s="20" t="s">
        <v>7400</v>
      </c>
      <c r="D6997" s="20" t="s">
        <v>5904</v>
      </c>
      <c r="E6997" s="20" t="s">
        <v>5912</v>
      </c>
      <c r="F6997" s="20" t="s">
        <v>5915</v>
      </c>
      <c r="G6997" s="20">
        <v>19</v>
      </c>
      <c r="H6997" s="20">
        <v>27</v>
      </c>
      <c r="I6997" s="20"/>
      <c r="J6997" s="20"/>
      <c r="K6997" s="20"/>
      <c r="L6997" s="20"/>
      <c r="M6997" s="20"/>
      <c r="N6997" s="20"/>
    </row>
    <row r="6998" spans="1:14" x14ac:dyDescent="0.35">
      <c r="A6998" s="19" t="s">
        <v>5584</v>
      </c>
      <c r="B6998" s="19">
        <v>148176</v>
      </c>
      <c r="C6998" s="20" t="s">
        <v>7401</v>
      </c>
      <c r="D6998" s="20" t="s">
        <v>5904</v>
      </c>
      <c r="E6998" s="20" t="s">
        <v>5902</v>
      </c>
      <c r="F6998" s="20" t="s">
        <v>5914</v>
      </c>
      <c r="G6998" s="20">
        <v>0</v>
      </c>
      <c r="H6998" s="20">
        <v>0</v>
      </c>
      <c r="I6998" s="20"/>
      <c r="J6998" s="20"/>
      <c r="K6998" s="20"/>
      <c r="L6998" s="20"/>
      <c r="M6998" s="20"/>
      <c r="N6998" s="20"/>
    </row>
    <row r="6999" spans="1:14" x14ac:dyDescent="0.35">
      <c r="A6999" s="19" t="s">
        <v>5630</v>
      </c>
      <c r="B6999" s="19">
        <v>110086</v>
      </c>
      <c r="C6999" s="20" t="s">
        <v>5631</v>
      </c>
      <c r="D6999" s="20" t="s">
        <v>5904</v>
      </c>
      <c r="E6999" s="20" t="s">
        <v>5907</v>
      </c>
      <c r="F6999" s="20" t="s">
        <v>5911</v>
      </c>
      <c r="G6999" s="20">
        <v>52</v>
      </c>
      <c r="H6999" s="20">
        <v>68</v>
      </c>
      <c r="I6999" s="20"/>
      <c r="J6999" s="20"/>
      <c r="K6999" s="20"/>
      <c r="L6999" s="20"/>
      <c r="M6999" s="20"/>
      <c r="N6999" s="20"/>
    </row>
    <row r="7000" spans="1:14" x14ac:dyDescent="0.35">
      <c r="A7000" s="19" t="s">
        <v>5630</v>
      </c>
      <c r="B7000" s="19">
        <v>110118</v>
      </c>
      <c r="C7000" s="20" t="s">
        <v>5632</v>
      </c>
      <c r="D7000" s="20" t="s">
        <v>5905</v>
      </c>
      <c r="E7000" s="20" t="s">
        <v>5902</v>
      </c>
      <c r="F7000" s="20" t="s">
        <v>5903</v>
      </c>
      <c r="G7000" s="20">
        <v>0</v>
      </c>
      <c r="H7000" s="20">
        <v>0</v>
      </c>
      <c r="I7000" s="20"/>
      <c r="J7000" s="20"/>
      <c r="K7000" s="20"/>
      <c r="L7000" s="20"/>
      <c r="M7000" s="20"/>
      <c r="N7000" s="20"/>
    </row>
    <row r="7001" spans="1:14" x14ac:dyDescent="0.35">
      <c r="A7001" s="19" t="s">
        <v>5630</v>
      </c>
      <c r="B7001" s="19">
        <v>110119</v>
      </c>
      <c r="C7001" s="20" t="s">
        <v>830</v>
      </c>
      <c r="D7001" s="20" t="s">
        <v>5901</v>
      </c>
      <c r="E7001" s="20" t="s">
        <v>5902</v>
      </c>
      <c r="F7001" s="20" t="s">
        <v>5903</v>
      </c>
      <c r="G7001" s="20">
        <v>0</v>
      </c>
      <c r="H7001" s="20">
        <v>0</v>
      </c>
      <c r="I7001" s="20"/>
      <c r="J7001" s="20"/>
      <c r="K7001" s="20"/>
      <c r="L7001" s="20"/>
      <c r="M7001" s="20"/>
      <c r="N7001" s="20"/>
    </row>
    <row r="7002" spans="1:14" x14ac:dyDescent="0.35">
      <c r="A7002" s="19" t="s">
        <v>5630</v>
      </c>
      <c r="B7002" s="19">
        <v>110120</v>
      </c>
      <c r="C7002" s="20" t="s">
        <v>6844</v>
      </c>
      <c r="D7002" s="20" t="s">
        <v>5901</v>
      </c>
      <c r="E7002" s="20" t="s">
        <v>5902</v>
      </c>
      <c r="F7002" s="20" t="s">
        <v>5903</v>
      </c>
      <c r="G7002" s="20">
        <v>0</v>
      </c>
      <c r="H7002" s="20">
        <v>0</v>
      </c>
      <c r="I7002" s="20"/>
      <c r="J7002" s="20"/>
      <c r="K7002" s="20"/>
      <c r="L7002" s="20"/>
      <c r="M7002" s="20"/>
      <c r="N7002" s="20"/>
    </row>
    <row r="7003" spans="1:14" x14ac:dyDescent="0.35">
      <c r="A7003" s="19" t="s">
        <v>5630</v>
      </c>
      <c r="B7003" s="19">
        <v>110124</v>
      </c>
      <c r="C7003" s="20" t="s">
        <v>5633</v>
      </c>
      <c r="D7003" s="20" t="s">
        <v>5904</v>
      </c>
      <c r="E7003" s="20" t="s">
        <v>5902</v>
      </c>
      <c r="F7003" s="20" t="s">
        <v>5903</v>
      </c>
      <c r="G7003" s="20">
        <v>0</v>
      </c>
      <c r="H7003" s="20">
        <v>0</v>
      </c>
      <c r="I7003" s="20"/>
      <c r="J7003" s="20"/>
      <c r="K7003" s="20"/>
      <c r="L7003" s="20"/>
      <c r="M7003" s="20"/>
      <c r="N7003" s="20"/>
    </row>
    <row r="7004" spans="1:14" x14ac:dyDescent="0.35">
      <c r="A7004" s="19" t="s">
        <v>5630</v>
      </c>
      <c r="B7004" s="19">
        <v>110126</v>
      </c>
      <c r="C7004" s="20" t="s">
        <v>5634</v>
      </c>
      <c r="D7004" s="20" t="s">
        <v>5904</v>
      </c>
      <c r="E7004" s="20" t="s">
        <v>5902</v>
      </c>
      <c r="F7004" s="20" t="s">
        <v>5903</v>
      </c>
      <c r="G7004" s="20">
        <v>0</v>
      </c>
      <c r="H7004" s="20">
        <v>0</v>
      </c>
      <c r="I7004" s="20"/>
      <c r="J7004" s="20"/>
      <c r="K7004" s="20"/>
      <c r="L7004" s="20"/>
      <c r="M7004" s="20"/>
      <c r="N7004" s="20"/>
    </row>
    <row r="7005" spans="1:14" x14ac:dyDescent="0.35">
      <c r="A7005" s="19" t="s">
        <v>5630</v>
      </c>
      <c r="B7005" s="19">
        <v>110130</v>
      </c>
      <c r="C7005" s="20" t="s">
        <v>5635</v>
      </c>
      <c r="D7005" s="20" t="s">
        <v>5904</v>
      </c>
      <c r="E7005" s="20" t="s">
        <v>5902</v>
      </c>
      <c r="F7005" s="20" t="s">
        <v>5903</v>
      </c>
      <c r="G7005" s="20">
        <v>0</v>
      </c>
      <c r="H7005" s="20">
        <v>0</v>
      </c>
      <c r="I7005" s="20"/>
      <c r="J7005" s="20"/>
      <c r="K7005" s="20"/>
      <c r="L7005" s="20"/>
      <c r="M7005" s="20"/>
      <c r="N7005" s="20"/>
    </row>
    <row r="7006" spans="1:14" x14ac:dyDescent="0.35">
      <c r="A7006" s="19" t="s">
        <v>5630</v>
      </c>
      <c r="B7006" s="19">
        <v>110131</v>
      </c>
      <c r="C7006" s="20" t="s">
        <v>830</v>
      </c>
      <c r="D7006" s="20" t="s">
        <v>5904</v>
      </c>
      <c r="E7006" s="20" t="s">
        <v>5902</v>
      </c>
      <c r="F7006" s="20" t="s">
        <v>5903</v>
      </c>
      <c r="G7006" s="20">
        <v>0</v>
      </c>
      <c r="H7006" s="20">
        <v>0</v>
      </c>
      <c r="I7006" s="20"/>
      <c r="J7006" s="20"/>
      <c r="K7006" s="20"/>
      <c r="L7006" s="20"/>
      <c r="M7006" s="20"/>
      <c r="N7006" s="20"/>
    </row>
    <row r="7007" spans="1:14" x14ac:dyDescent="0.35">
      <c r="A7007" s="19" t="s">
        <v>5630</v>
      </c>
      <c r="B7007" s="19">
        <v>110134</v>
      </c>
      <c r="C7007" s="20" t="s">
        <v>4881</v>
      </c>
      <c r="D7007" s="20" t="s">
        <v>5905</v>
      </c>
      <c r="E7007" s="20" t="s">
        <v>5902</v>
      </c>
      <c r="F7007" s="20" t="s">
        <v>5903</v>
      </c>
      <c r="G7007" s="20">
        <v>0</v>
      </c>
      <c r="H7007" s="20">
        <v>0</v>
      </c>
      <c r="I7007" s="20"/>
      <c r="J7007" s="20"/>
      <c r="K7007" s="20"/>
      <c r="L7007" s="20"/>
      <c r="M7007" s="20"/>
      <c r="N7007" s="20"/>
    </row>
    <row r="7008" spans="1:14" x14ac:dyDescent="0.35">
      <c r="A7008" s="19" t="s">
        <v>5630</v>
      </c>
      <c r="B7008" s="19">
        <v>110145</v>
      </c>
      <c r="C7008" s="20" t="s">
        <v>5636</v>
      </c>
      <c r="D7008" s="20" t="s">
        <v>5904</v>
      </c>
      <c r="E7008" s="20" t="s">
        <v>5902</v>
      </c>
      <c r="F7008" s="20" t="s">
        <v>5903</v>
      </c>
      <c r="G7008" s="20">
        <v>0</v>
      </c>
      <c r="H7008" s="20">
        <v>0</v>
      </c>
      <c r="I7008" s="20"/>
      <c r="J7008" s="20"/>
      <c r="K7008" s="20"/>
      <c r="L7008" s="20"/>
      <c r="M7008" s="20"/>
      <c r="N7008" s="20"/>
    </row>
    <row r="7009" spans="1:14" x14ac:dyDescent="0.35">
      <c r="A7009" s="19" t="s">
        <v>5630</v>
      </c>
      <c r="B7009" s="19">
        <v>110152</v>
      </c>
      <c r="C7009" s="20" t="s">
        <v>5637</v>
      </c>
      <c r="D7009" s="20" t="s">
        <v>5904</v>
      </c>
      <c r="E7009" s="20" t="s">
        <v>5902</v>
      </c>
      <c r="F7009" s="20" t="s">
        <v>5903</v>
      </c>
      <c r="G7009" s="20">
        <v>0</v>
      </c>
      <c r="H7009" s="20">
        <v>0</v>
      </c>
      <c r="I7009" s="20"/>
      <c r="J7009" s="20"/>
      <c r="K7009" s="20"/>
      <c r="L7009" s="20"/>
      <c r="M7009" s="20"/>
      <c r="N7009" s="20"/>
    </row>
    <row r="7010" spans="1:14" x14ac:dyDescent="0.35">
      <c r="A7010" s="19" t="s">
        <v>5630</v>
      </c>
      <c r="B7010" s="19">
        <v>110153</v>
      </c>
      <c r="C7010" s="20" t="s">
        <v>5638</v>
      </c>
      <c r="D7010" s="20" t="s">
        <v>5904</v>
      </c>
      <c r="E7010" s="20" t="s">
        <v>5902</v>
      </c>
      <c r="F7010" s="20" t="s">
        <v>5903</v>
      </c>
      <c r="G7010" s="20">
        <v>0</v>
      </c>
      <c r="H7010" s="20">
        <v>0</v>
      </c>
      <c r="I7010" s="20"/>
      <c r="J7010" s="20"/>
      <c r="K7010" s="20"/>
      <c r="L7010" s="20"/>
      <c r="M7010" s="20"/>
      <c r="N7010" s="20"/>
    </row>
    <row r="7011" spans="1:14" x14ac:dyDescent="0.35">
      <c r="A7011" s="19" t="s">
        <v>5630</v>
      </c>
      <c r="B7011" s="19">
        <v>110158</v>
      </c>
      <c r="C7011" s="20" t="s">
        <v>5639</v>
      </c>
      <c r="D7011" s="20" t="s">
        <v>5905</v>
      </c>
      <c r="E7011" s="20" t="s">
        <v>5902</v>
      </c>
      <c r="F7011" s="20" t="s">
        <v>5903</v>
      </c>
      <c r="G7011" s="20">
        <v>0</v>
      </c>
      <c r="H7011" s="20">
        <v>0</v>
      </c>
      <c r="I7011" s="20"/>
      <c r="J7011" s="20"/>
      <c r="K7011" s="20"/>
      <c r="L7011" s="20"/>
      <c r="M7011" s="20"/>
      <c r="N7011" s="20"/>
    </row>
    <row r="7012" spans="1:14" x14ac:dyDescent="0.35">
      <c r="A7012" s="19" t="s">
        <v>5630</v>
      </c>
      <c r="B7012" s="19">
        <v>110161</v>
      </c>
      <c r="C7012" s="20" t="s">
        <v>5640</v>
      </c>
      <c r="D7012" s="20" t="s">
        <v>5904</v>
      </c>
      <c r="E7012" s="20" t="s">
        <v>5902</v>
      </c>
      <c r="F7012" s="20" t="s">
        <v>5903</v>
      </c>
      <c r="G7012" s="20">
        <v>0</v>
      </c>
      <c r="H7012" s="20">
        <v>0</v>
      </c>
      <c r="I7012" s="20"/>
      <c r="J7012" s="20"/>
      <c r="K7012" s="20"/>
      <c r="L7012" s="20"/>
      <c r="M7012" s="20"/>
      <c r="N7012" s="20"/>
    </row>
    <row r="7013" spans="1:14" x14ac:dyDescent="0.35">
      <c r="A7013" s="19" t="s">
        <v>5630</v>
      </c>
      <c r="B7013" s="19">
        <v>110183</v>
      </c>
      <c r="C7013" s="20" t="s">
        <v>5641</v>
      </c>
      <c r="D7013" s="20" t="s">
        <v>5904</v>
      </c>
      <c r="E7013" s="20" t="s">
        <v>5912</v>
      </c>
      <c r="F7013" s="20" t="s">
        <v>5915</v>
      </c>
      <c r="G7013" s="20">
        <v>7</v>
      </c>
      <c r="H7013" s="20">
        <v>14</v>
      </c>
      <c r="I7013" s="20"/>
      <c r="J7013" s="20"/>
      <c r="K7013" s="20"/>
      <c r="L7013" s="20"/>
      <c r="M7013" s="20"/>
      <c r="N7013" s="20"/>
    </row>
    <row r="7014" spans="1:14" x14ac:dyDescent="0.35">
      <c r="A7014" s="19" t="s">
        <v>5630</v>
      </c>
      <c r="B7014" s="19">
        <v>131596</v>
      </c>
      <c r="C7014" s="20" t="s">
        <v>5642</v>
      </c>
      <c r="D7014" s="20" t="s">
        <v>5904</v>
      </c>
      <c r="E7014" s="20" t="s">
        <v>5906</v>
      </c>
      <c r="F7014" s="20" t="s">
        <v>5906</v>
      </c>
      <c r="G7014" s="20">
        <v>0</v>
      </c>
      <c r="H7014" s="20">
        <v>0</v>
      </c>
      <c r="I7014" s="20"/>
      <c r="J7014" s="20"/>
      <c r="K7014" s="20"/>
      <c r="L7014" s="20"/>
      <c r="M7014" s="20"/>
      <c r="N7014" s="20"/>
    </row>
    <row r="7015" spans="1:14" x14ac:dyDescent="0.35">
      <c r="A7015" s="19" t="s">
        <v>5630</v>
      </c>
      <c r="B7015" s="19">
        <v>133580</v>
      </c>
      <c r="C7015" s="20" t="s">
        <v>5643</v>
      </c>
      <c r="D7015" s="20" t="s">
        <v>5904</v>
      </c>
      <c r="E7015" s="20" t="s">
        <v>5907</v>
      </c>
      <c r="F7015" s="20" t="s">
        <v>5911</v>
      </c>
      <c r="G7015" s="20">
        <v>61</v>
      </c>
      <c r="H7015" s="20">
        <v>58</v>
      </c>
      <c r="I7015" s="20"/>
      <c r="J7015" s="20"/>
      <c r="K7015" s="20"/>
      <c r="L7015" s="20"/>
      <c r="M7015" s="20"/>
      <c r="N7015" s="20"/>
    </row>
    <row r="7016" spans="1:14" x14ac:dyDescent="0.35">
      <c r="A7016" s="19" t="s">
        <v>5630</v>
      </c>
      <c r="B7016" s="19">
        <v>133743</v>
      </c>
      <c r="C7016" s="20" t="s">
        <v>5644</v>
      </c>
      <c r="D7016" s="20" t="s">
        <v>5904</v>
      </c>
      <c r="E7016" s="20" t="s">
        <v>5923</v>
      </c>
      <c r="F7016" s="20" t="s">
        <v>5923</v>
      </c>
      <c r="G7016" s="20">
        <v>1</v>
      </c>
      <c r="H7016" s="20">
        <v>7</v>
      </c>
      <c r="I7016" s="20"/>
      <c r="J7016" s="20"/>
      <c r="K7016" s="20"/>
      <c r="L7016" s="20"/>
      <c r="M7016" s="20"/>
      <c r="N7016" s="20"/>
    </row>
    <row r="7017" spans="1:14" x14ac:dyDescent="0.35">
      <c r="A7017" s="19" t="s">
        <v>5630</v>
      </c>
      <c r="B7017" s="19">
        <v>137695</v>
      </c>
      <c r="C7017" s="20" t="s">
        <v>5645</v>
      </c>
      <c r="D7017" s="20" t="s">
        <v>5904</v>
      </c>
      <c r="E7017" s="20" t="s">
        <v>5907</v>
      </c>
      <c r="F7017" s="20" t="s">
        <v>5917</v>
      </c>
      <c r="G7017" s="20">
        <v>101</v>
      </c>
      <c r="H7017" s="20">
        <v>107</v>
      </c>
      <c r="I7017" s="20"/>
      <c r="J7017" s="20"/>
      <c r="K7017" s="20"/>
      <c r="L7017" s="20"/>
      <c r="M7017" s="20"/>
      <c r="N7017" s="20"/>
    </row>
    <row r="7018" spans="1:14" x14ac:dyDescent="0.35">
      <c r="A7018" s="19" t="s">
        <v>5630</v>
      </c>
      <c r="B7018" s="19">
        <v>137740</v>
      </c>
      <c r="C7018" s="20" t="s">
        <v>5646</v>
      </c>
      <c r="D7018" s="20" t="s">
        <v>5904</v>
      </c>
      <c r="E7018" s="20" t="s">
        <v>5907</v>
      </c>
      <c r="F7018" s="20" t="s">
        <v>5917</v>
      </c>
      <c r="G7018" s="20">
        <v>96</v>
      </c>
      <c r="H7018" s="20">
        <v>161</v>
      </c>
      <c r="I7018" s="20"/>
      <c r="J7018" s="20"/>
      <c r="K7018" s="20"/>
      <c r="L7018" s="20"/>
      <c r="M7018" s="20"/>
      <c r="N7018" s="20"/>
    </row>
    <row r="7019" spans="1:14" x14ac:dyDescent="0.35">
      <c r="A7019" s="19" t="s">
        <v>5630</v>
      </c>
      <c r="B7019" s="19">
        <v>138342</v>
      </c>
      <c r="C7019" s="20" t="s">
        <v>5647</v>
      </c>
      <c r="D7019" s="20" t="s">
        <v>5904</v>
      </c>
      <c r="E7019" s="20" t="s">
        <v>5907</v>
      </c>
      <c r="F7019" s="20" t="s">
        <v>5917</v>
      </c>
      <c r="G7019" s="20">
        <v>62</v>
      </c>
      <c r="H7019" s="20">
        <v>65</v>
      </c>
      <c r="I7019" s="20"/>
      <c r="J7019" s="20"/>
      <c r="K7019" s="20"/>
      <c r="L7019" s="20"/>
      <c r="M7019" s="20"/>
      <c r="N7019" s="20"/>
    </row>
    <row r="7020" spans="1:14" x14ac:dyDescent="0.35">
      <c r="A7020" s="19" t="s">
        <v>5630</v>
      </c>
      <c r="B7020" s="19">
        <v>138768</v>
      </c>
      <c r="C7020" s="20" t="s">
        <v>5648</v>
      </c>
      <c r="D7020" s="20" t="s">
        <v>5904</v>
      </c>
      <c r="E7020" s="20" t="s">
        <v>5902</v>
      </c>
      <c r="F7020" s="20" t="s">
        <v>5903</v>
      </c>
      <c r="G7020" s="20">
        <v>0</v>
      </c>
      <c r="H7020" s="20">
        <v>0</v>
      </c>
      <c r="I7020" s="20"/>
      <c r="J7020" s="20"/>
      <c r="K7020" s="20"/>
      <c r="L7020" s="20"/>
      <c r="M7020" s="20"/>
      <c r="N7020" s="20"/>
    </row>
    <row r="7021" spans="1:14" x14ac:dyDescent="0.35">
      <c r="A7021" s="19" t="s">
        <v>5630</v>
      </c>
      <c r="B7021" s="19">
        <v>138823</v>
      </c>
      <c r="C7021" s="20" t="s">
        <v>5649</v>
      </c>
      <c r="D7021" s="20" t="s">
        <v>5904</v>
      </c>
      <c r="E7021" s="20" t="s">
        <v>5907</v>
      </c>
      <c r="F7021" s="20" t="s">
        <v>5917</v>
      </c>
      <c r="G7021" s="20">
        <v>127</v>
      </c>
      <c r="H7021" s="20">
        <v>143</v>
      </c>
      <c r="I7021" s="20"/>
      <c r="J7021" s="20"/>
      <c r="K7021" s="20"/>
      <c r="L7021" s="20"/>
      <c r="M7021" s="20"/>
      <c r="N7021" s="20"/>
    </row>
    <row r="7022" spans="1:14" x14ac:dyDescent="0.35">
      <c r="A7022" s="19" t="s">
        <v>5630</v>
      </c>
      <c r="B7022" s="19">
        <v>138879</v>
      </c>
      <c r="C7022" s="20" t="s">
        <v>5650</v>
      </c>
      <c r="D7022" s="20" t="s">
        <v>5905</v>
      </c>
      <c r="E7022" s="20" t="s">
        <v>5907</v>
      </c>
      <c r="F7022" s="20" t="s">
        <v>5908</v>
      </c>
      <c r="G7022" s="20">
        <v>0</v>
      </c>
      <c r="H7022" s="20">
        <v>140</v>
      </c>
      <c r="I7022" s="20"/>
      <c r="J7022" s="20"/>
      <c r="K7022" s="20"/>
      <c r="L7022" s="20"/>
      <c r="M7022" s="20"/>
      <c r="N7022" s="20"/>
    </row>
    <row r="7023" spans="1:14" x14ac:dyDescent="0.35">
      <c r="A7023" s="19" t="s">
        <v>5630</v>
      </c>
      <c r="B7023" s="19">
        <v>139414</v>
      </c>
      <c r="C7023" s="20" t="s">
        <v>5651</v>
      </c>
      <c r="D7023" s="20" t="s">
        <v>5904</v>
      </c>
      <c r="E7023" s="20" t="s">
        <v>5902</v>
      </c>
      <c r="F7023" s="20" t="s">
        <v>5914</v>
      </c>
      <c r="G7023" s="20">
        <v>0</v>
      </c>
      <c r="H7023" s="20">
        <v>0</v>
      </c>
      <c r="I7023" s="20"/>
      <c r="J7023" s="20"/>
      <c r="K7023" s="20"/>
      <c r="L7023" s="20"/>
      <c r="M7023" s="20"/>
      <c r="N7023" s="20"/>
    </row>
    <row r="7024" spans="1:14" x14ac:dyDescent="0.35">
      <c r="A7024" s="19" t="s">
        <v>5630</v>
      </c>
      <c r="B7024" s="19">
        <v>139971</v>
      </c>
      <c r="C7024" s="20" t="s">
        <v>5652</v>
      </c>
      <c r="D7024" s="20" t="s">
        <v>5904</v>
      </c>
      <c r="E7024" s="20" t="s">
        <v>5907</v>
      </c>
      <c r="F7024" s="20" t="s">
        <v>5916</v>
      </c>
      <c r="G7024" s="20">
        <v>33</v>
      </c>
      <c r="H7024" s="20">
        <v>36</v>
      </c>
      <c r="I7024" s="20"/>
      <c r="J7024" s="20"/>
      <c r="K7024" s="20"/>
      <c r="L7024" s="20"/>
      <c r="M7024" s="20"/>
      <c r="N7024" s="20"/>
    </row>
    <row r="7025" spans="1:14" x14ac:dyDescent="0.35">
      <c r="A7025" s="19" t="s">
        <v>5630</v>
      </c>
      <c r="B7025" s="19">
        <v>141225</v>
      </c>
      <c r="C7025" s="20" t="s">
        <v>5653</v>
      </c>
      <c r="D7025" s="20" t="s">
        <v>5904</v>
      </c>
      <c r="E7025" s="20" t="s">
        <v>5902</v>
      </c>
      <c r="F7025" s="20" t="s">
        <v>5903</v>
      </c>
      <c r="G7025" s="20">
        <v>0</v>
      </c>
      <c r="H7025" s="20">
        <v>0</v>
      </c>
      <c r="I7025" s="20"/>
      <c r="J7025" s="20"/>
      <c r="K7025" s="20"/>
      <c r="L7025" s="20"/>
      <c r="M7025" s="20"/>
      <c r="N7025" s="20"/>
    </row>
    <row r="7026" spans="1:14" x14ac:dyDescent="0.35">
      <c r="A7026" s="19" t="s">
        <v>5630</v>
      </c>
      <c r="B7026" s="19">
        <v>141349</v>
      </c>
      <c r="C7026" s="20" t="s">
        <v>5654</v>
      </c>
      <c r="D7026" s="20" t="s">
        <v>5904</v>
      </c>
      <c r="E7026" s="20" t="s">
        <v>5907</v>
      </c>
      <c r="F7026" s="20" t="s">
        <v>5908</v>
      </c>
      <c r="G7026" s="20">
        <v>32</v>
      </c>
      <c r="H7026" s="20">
        <v>29</v>
      </c>
      <c r="I7026" s="20"/>
      <c r="J7026" s="20"/>
      <c r="K7026" s="20"/>
      <c r="L7026" s="20"/>
      <c r="M7026" s="20"/>
      <c r="N7026" s="20"/>
    </row>
    <row r="7027" spans="1:14" x14ac:dyDescent="0.35">
      <c r="A7027" s="19" t="s">
        <v>5630</v>
      </c>
      <c r="B7027" s="19">
        <v>141844</v>
      </c>
      <c r="C7027" s="20" t="s">
        <v>5655</v>
      </c>
      <c r="D7027" s="20" t="s">
        <v>5905</v>
      </c>
      <c r="E7027" s="20" t="s">
        <v>5907</v>
      </c>
      <c r="F7027" s="20" t="s">
        <v>5917</v>
      </c>
      <c r="G7027" s="20">
        <v>0</v>
      </c>
      <c r="H7027" s="20">
        <v>0</v>
      </c>
      <c r="I7027" s="20"/>
      <c r="J7027" s="20"/>
      <c r="K7027" s="20"/>
      <c r="L7027" s="20"/>
      <c r="M7027" s="20"/>
      <c r="N7027" s="20"/>
    </row>
    <row r="7028" spans="1:14" x14ac:dyDescent="0.35">
      <c r="A7028" s="19" t="s">
        <v>5630</v>
      </c>
      <c r="B7028" s="19">
        <v>141852</v>
      </c>
      <c r="C7028" s="20" t="s">
        <v>5656</v>
      </c>
      <c r="D7028" s="20" t="s">
        <v>5901</v>
      </c>
      <c r="E7028" s="20" t="s">
        <v>5907</v>
      </c>
      <c r="F7028" s="20" t="s">
        <v>5917</v>
      </c>
      <c r="G7028" s="20">
        <v>0</v>
      </c>
      <c r="H7028" s="20">
        <v>0</v>
      </c>
      <c r="I7028" s="20"/>
      <c r="J7028" s="20"/>
      <c r="K7028" s="20"/>
      <c r="L7028" s="20"/>
      <c r="M7028" s="20"/>
      <c r="N7028" s="20"/>
    </row>
    <row r="7029" spans="1:14" x14ac:dyDescent="0.35">
      <c r="A7029" s="19" t="s">
        <v>5630</v>
      </c>
      <c r="B7029" s="19">
        <v>142066</v>
      </c>
      <c r="C7029" s="20" t="s">
        <v>5657</v>
      </c>
      <c r="D7029" s="20" t="s">
        <v>5904</v>
      </c>
      <c r="E7029" s="20" t="s">
        <v>5912</v>
      </c>
      <c r="F7029" s="20" t="s">
        <v>5925</v>
      </c>
      <c r="G7029" s="20">
        <v>0</v>
      </c>
      <c r="H7029" s="20">
        <v>0</v>
      </c>
      <c r="I7029" s="20"/>
      <c r="J7029" s="20"/>
      <c r="K7029" s="20"/>
      <c r="L7029" s="20"/>
      <c r="M7029" s="20"/>
      <c r="N7029" s="20"/>
    </row>
    <row r="7030" spans="1:14" x14ac:dyDescent="0.35">
      <c r="A7030" s="19" t="s">
        <v>5630</v>
      </c>
      <c r="B7030" s="19">
        <v>142325</v>
      </c>
      <c r="C7030" s="20" t="s">
        <v>5658</v>
      </c>
      <c r="D7030" s="20" t="s">
        <v>5904</v>
      </c>
      <c r="E7030" s="20" t="s">
        <v>5902</v>
      </c>
      <c r="F7030" s="20" t="s">
        <v>5914</v>
      </c>
      <c r="G7030" s="20">
        <v>0</v>
      </c>
      <c r="H7030" s="20">
        <v>0</v>
      </c>
      <c r="I7030" s="20"/>
      <c r="J7030" s="20"/>
      <c r="K7030" s="20"/>
      <c r="L7030" s="20"/>
      <c r="M7030" s="20"/>
      <c r="N7030" s="20"/>
    </row>
    <row r="7031" spans="1:14" x14ac:dyDescent="0.35">
      <c r="A7031" s="19" t="s">
        <v>5630</v>
      </c>
      <c r="B7031" s="19">
        <v>142357</v>
      </c>
      <c r="C7031" s="20" t="s">
        <v>5659</v>
      </c>
      <c r="D7031" s="20" t="s">
        <v>5901</v>
      </c>
      <c r="E7031" s="20" t="s">
        <v>5907</v>
      </c>
      <c r="F7031" s="20" t="s">
        <v>5917</v>
      </c>
      <c r="G7031" s="20">
        <v>189</v>
      </c>
      <c r="H7031" s="20">
        <v>0</v>
      </c>
      <c r="I7031" s="20"/>
      <c r="J7031" s="20"/>
      <c r="K7031" s="20"/>
      <c r="L7031" s="20"/>
      <c r="M7031" s="20"/>
      <c r="N7031" s="20"/>
    </row>
    <row r="7032" spans="1:14" x14ac:dyDescent="0.35">
      <c r="A7032" s="19" t="s">
        <v>5630</v>
      </c>
      <c r="B7032" s="19">
        <v>142791</v>
      </c>
      <c r="C7032" s="20" t="s">
        <v>5660</v>
      </c>
      <c r="D7032" s="20" t="s">
        <v>5904</v>
      </c>
      <c r="E7032" s="20" t="s">
        <v>5907</v>
      </c>
      <c r="F7032" s="20" t="s">
        <v>5917</v>
      </c>
      <c r="G7032" s="20">
        <v>55</v>
      </c>
      <c r="H7032" s="20">
        <v>57</v>
      </c>
      <c r="I7032" s="20"/>
      <c r="J7032" s="20"/>
      <c r="K7032" s="20"/>
      <c r="L7032" s="20"/>
      <c r="M7032" s="20"/>
      <c r="N7032" s="20"/>
    </row>
    <row r="7033" spans="1:14" x14ac:dyDescent="0.35">
      <c r="A7033" s="19" t="s">
        <v>5630</v>
      </c>
      <c r="B7033" s="19">
        <v>143390</v>
      </c>
      <c r="C7033" s="20" t="s">
        <v>5661</v>
      </c>
      <c r="D7033" s="20" t="s">
        <v>5904</v>
      </c>
      <c r="E7033" s="20" t="s">
        <v>5907</v>
      </c>
      <c r="F7033" s="20" t="s">
        <v>5917</v>
      </c>
      <c r="G7033" s="20">
        <v>78</v>
      </c>
      <c r="H7033" s="20">
        <v>71</v>
      </c>
      <c r="I7033" s="20"/>
      <c r="J7033" s="20"/>
      <c r="K7033" s="20"/>
      <c r="L7033" s="20"/>
      <c r="M7033" s="20"/>
      <c r="N7033" s="20"/>
    </row>
    <row r="7034" spans="1:14" x14ac:dyDescent="0.35">
      <c r="A7034" s="19" t="s">
        <v>5630</v>
      </c>
      <c r="B7034" s="19">
        <v>147663</v>
      </c>
      <c r="C7034" s="20" t="s">
        <v>7402</v>
      </c>
      <c r="D7034" s="20" t="s">
        <v>5904</v>
      </c>
      <c r="E7034" s="20" t="s">
        <v>5902</v>
      </c>
      <c r="F7034" s="20" t="s">
        <v>5914</v>
      </c>
      <c r="G7034" s="20">
        <v>0</v>
      </c>
      <c r="H7034" s="20">
        <v>0</v>
      </c>
      <c r="I7034" s="20"/>
      <c r="J7034" s="20"/>
      <c r="K7034" s="20"/>
      <c r="L7034" s="20"/>
      <c r="M7034" s="20"/>
      <c r="N7034" s="20"/>
    </row>
    <row r="7035" spans="1:14" x14ac:dyDescent="0.35">
      <c r="A7035" s="19" t="s">
        <v>5662</v>
      </c>
      <c r="B7035" s="19">
        <v>105097</v>
      </c>
      <c r="C7035" s="20" t="s">
        <v>5663</v>
      </c>
      <c r="D7035" s="20" t="s">
        <v>5904</v>
      </c>
      <c r="E7035" s="20" t="s">
        <v>5907</v>
      </c>
      <c r="F7035" s="20" t="s">
        <v>5924</v>
      </c>
      <c r="G7035" s="20">
        <v>86</v>
      </c>
      <c r="H7035" s="20">
        <v>92</v>
      </c>
      <c r="I7035" s="20"/>
      <c r="J7035" s="20"/>
      <c r="K7035" s="20"/>
      <c r="L7035" s="20"/>
      <c r="M7035" s="20"/>
      <c r="N7035" s="20"/>
    </row>
    <row r="7036" spans="1:14" x14ac:dyDescent="0.35">
      <c r="A7036" s="19" t="s">
        <v>5662</v>
      </c>
      <c r="B7036" s="19">
        <v>105101</v>
      </c>
      <c r="C7036" s="20" t="s">
        <v>5664</v>
      </c>
      <c r="D7036" s="20" t="s">
        <v>5904</v>
      </c>
      <c r="E7036" s="20" t="s">
        <v>5907</v>
      </c>
      <c r="F7036" s="20" t="s">
        <v>5924</v>
      </c>
      <c r="G7036" s="20">
        <v>68</v>
      </c>
      <c r="H7036" s="20">
        <v>114</v>
      </c>
      <c r="I7036" s="20"/>
      <c r="J7036" s="20"/>
      <c r="K7036" s="20"/>
      <c r="L7036" s="20"/>
      <c r="M7036" s="20"/>
      <c r="N7036" s="20"/>
    </row>
    <row r="7037" spans="1:14" x14ac:dyDescent="0.35">
      <c r="A7037" s="19" t="s">
        <v>5662</v>
      </c>
      <c r="B7037" s="19">
        <v>105103</v>
      </c>
      <c r="C7037" s="20" t="s">
        <v>5665</v>
      </c>
      <c r="D7037" s="20" t="s">
        <v>5905</v>
      </c>
      <c r="E7037" s="20" t="s">
        <v>5907</v>
      </c>
      <c r="F7037" s="20" t="s">
        <v>5910</v>
      </c>
      <c r="G7037" s="20">
        <v>0</v>
      </c>
      <c r="H7037" s="20">
        <v>187</v>
      </c>
      <c r="I7037" s="20"/>
      <c r="J7037" s="20"/>
      <c r="K7037" s="20"/>
      <c r="L7037" s="20"/>
      <c r="M7037" s="20"/>
      <c r="N7037" s="20"/>
    </row>
    <row r="7038" spans="1:14" x14ac:dyDescent="0.35">
      <c r="A7038" s="19" t="s">
        <v>5662</v>
      </c>
      <c r="B7038" s="19">
        <v>105107</v>
      </c>
      <c r="C7038" s="20" t="s">
        <v>5666</v>
      </c>
      <c r="D7038" s="20" t="s">
        <v>5904</v>
      </c>
      <c r="E7038" s="20" t="s">
        <v>5907</v>
      </c>
      <c r="F7038" s="20" t="s">
        <v>5924</v>
      </c>
      <c r="G7038" s="20">
        <v>79</v>
      </c>
      <c r="H7038" s="20">
        <v>71</v>
      </c>
      <c r="I7038" s="20"/>
      <c r="J7038" s="20"/>
      <c r="K7038" s="20"/>
      <c r="L7038" s="20"/>
      <c r="M7038" s="20"/>
      <c r="N7038" s="20"/>
    </row>
    <row r="7039" spans="1:14" x14ac:dyDescent="0.35">
      <c r="A7039" s="19" t="s">
        <v>5662</v>
      </c>
      <c r="B7039" s="19">
        <v>105118</v>
      </c>
      <c r="C7039" s="20" t="s">
        <v>5667</v>
      </c>
      <c r="D7039" s="20" t="s">
        <v>5904</v>
      </c>
      <c r="E7039" s="20" t="s">
        <v>5902</v>
      </c>
      <c r="F7039" s="20" t="s">
        <v>5903</v>
      </c>
      <c r="G7039" s="20">
        <v>0</v>
      </c>
      <c r="H7039" s="20">
        <v>0</v>
      </c>
      <c r="I7039" s="20"/>
      <c r="J7039" s="20"/>
      <c r="K7039" s="20"/>
      <c r="L7039" s="20"/>
      <c r="M7039" s="20"/>
      <c r="N7039" s="20"/>
    </row>
    <row r="7040" spans="1:14" x14ac:dyDescent="0.35">
      <c r="A7040" s="19" t="s">
        <v>5662</v>
      </c>
      <c r="B7040" s="19">
        <v>105122</v>
      </c>
      <c r="C7040" s="20" t="s">
        <v>4452</v>
      </c>
      <c r="D7040" s="20" t="s">
        <v>5904</v>
      </c>
      <c r="E7040" s="20" t="s">
        <v>5902</v>
      </c>
      <c r="F7040" s="20" t="s">
        <v>5903</v>
      </c>
      <c r="G7040" s="20">
        <v>0</v>
      </c>
      <c r="H7040" s="20">
        <v>0</v>
      </c>
      <c r="I7040" s="20"/>
      <c r="J7040" s="20"/>
      <c r="K7040" s="20"/>
      <c r="L7040" s="20"/>
      <c r="M7040" s="20"/>
      <c r="N7040" s="20"/>
    </row>
    <row r="7041" spans="1:14" x14ac:dyDescent="0.35">
      <c r="A7041" s="19" t="s">
        <v>5662</v>
      </c>
      <c r="B7041" s="19">
        <v>105123</v>
      </c>
      <c r="C7041" s="20" t="s">
        <v>5668</v>
      </c>
      <c r="D7041" s="20" t="s">
        <v>5904</v>
      </c>
      <c r="E7041" s="20" t="s">
        <v>5902</v>
      </c>
      <c r="F7041" s="20" t="s">
        <v>5903</v>
      </c>
      <c r="G7041" s="20">
        <v>0</v>
      </c>
      <c r="H7041" s="20">
        <v>0</v>
      </c>
      <c r="I7041" s="20"/>
      <c r="J7041" s="20"/>
      <c r="K7041" s="20"/>
      <c r="L7041" s="20"/>
      <c r="M7041" s="20"/>
      <c r="N7041" s="20"/>
    </row>
    <row r="7042" spans="1:14" x14ac:dyDescent="0.35">
      <c r="A7042" s="19" t="s">
        <v>5662</v>
      </c>
      <c r="B7042" s="19">
        <v>105128</v>
      </c>
      <c r="C7042" s="20" t="s">
        <v>5669</v>
      </c>
      <c r="D7042" s="20" t="s">
        <v>5904</v>
      </c>
      <c r="E7042" s="20" t="s">
        <v>5912</v>
      </c>
      <c r="F7042" s="20" t="s">
        <v>5915</v>
      </c>
      <c r="G7042" s="20">
        <v>0</v>
      </c>
      <c r="H7042" s="20">
        <v>0</v>
      </c>
      <c r="I7042" s="20"/>
      <c r="J7042" s="20"/>
      <c r="K7042" s="20"/>
      <c r="L7042" s="20"/>
      <c r="M7042" s="20"/>
      <c r="N7042" s="20"/>
    </row>
    <row r="7043" spans="1:14" x14ac:dyDescent="0.35">
      <c r="A7043" s="19" t="s">
        <v>5662</v>
      </c>
      <c r="B7043" s="19">
        <v>105129</v>
      </c>
      <c r="C7043" s="20" t="s">
        <v>5670</v>
      </c>
      <c r="D7043" s="20" t="s">
        <v>5904</v>
      </c>
      <c r="E7043" s="20" t="s">
        <v>5912</v>
      </c>
      <c r="F7043" s="20" t="s">
        <v>5915</v>
      </c>
      <c r="G7043" s="20">
        <v>9</v>
      </c>
      <c r="H7043" s="20">
        <v>29</v>
      </c>
      <c r="I7043" s="20"/>
      <c r="J7043" s="20"/>
      <c r="K7043" s="20"/>
      <c r="L7043" s="20"/>
      <c r="M7043" s="20"/>
      <c r="N7043" s="20"/>
    </row>
    <row r="7044" spans="1:14" x14ac:dyDescent="0.35">
      <c r="A7044" s="19" t="s">
        <v>5662</v>
      </c>
      <c r="B7044" s="19">
        <v>105130</v>
      </c>
      <c r="C7044" s="20" t="s">
        <v>5671</v>
      </c>
      <c r="D7044" s="20" t="s">
        <v>5905</v>
      </c>
      <c r="E7044" s="20" t="s">
        <v>5912</v>
      </c>
      <c r="F7044" s="20" t="s">
        <v>5915</v>
      </c>
      <c r="G7044" s="20">
        <v>0</v>
      </c>
      <c r="H7044" s="20">
        <v>9</v>
      </c>
      <c r="I7044" s="20"/>
      <c r="J7044" s="20"/>
      <c r="K7044" s="20"/>
      <c r="L7044" s="20"/>
      <c r="M7044" s="20"/>
      <c r="N7044" s="20"/>
    </row>
    <row r="7045" spans="1:14" x14ac:dyDescent="0.35">
      <c r="A7045" s="19" t="s">
        <v>5662</v>
      </c>
      <c r="B7045" s="19">
        <v>105131</v>
      </c>
      <c r="C7045" s="20" t="s">
        <v>5672</v>
      </c>
      <c r="D7045" s="20" t="s">
        <v>5904</v>
      </c>
      <c r="E7045" s="20" t="s">
        <v>5912</v>
      </c>
      <c r="F7045" s="20" t="s">
        <v>5915</v>
      </c>
      <c r="G7045" s="20">
        <v>8</v>
      </c>
      <c r="H7045" s="20">
        <v>16</v>
      </c>
      <c r="I7045" s="20"/>
      <c r="J7045" s="20"/>
      <c r="K7045" s="20"/>
      <c r="L7045" s="20"/>
      <c r="M7045" s="20"/>
      <c r="N7045" s="20"/>
    </row>
    <row r="7046" spans="1:14" x14ac:dyDescent="0.35">
      <c r="A7046" s="19" t="s">
        <v>5662</v>
      </c>
      <c r="B7046" s="19">
        <v>105132</v>
      </c>
      <c r="C7046" s="20" t="s">
        <v>5673</v>
      </c>
      <c r="D7046" s="20" t="s">
        <v>5904</v>
      </c>
      <c r="E7046" s="20" t="s">
        <v>5912</v>
      </c>
      <c r="F7046" s="20" t="s">
        <v>5915</v>
      </c>
      <c r="G7046" s="20">
        <v>0</v>
      </c>
      <c r="H7046" s="20">
        <v>0</v>
      </c>
      <c r="I7046" s="20"/>
      <c r="J7046" s="20"/>
      <c r="K7046" s="20"/>
      <c r="L7046" s="20"/>
      <c r="M7046" s="20"/>
      <c r="N7046" s="20"/>
    </row>
    <row r="7047" spans="1:14" x14ac:dyDescent="0.35">
      <c r="A7047" s="19" t="s">
        <v>5662</v>
      </c>
      <c r="B7047" s="19">
        <v>105133</v>
      </c>
      <c r="C7047" s="20" t="s">
        <v>5674</v>
      </c>
      <c r="D7047" s="20" t="s">
        <v>5904</v>
      </c>
      <c r="E7047" s="20" t="s">
        <v>5912</v>
      </c>
      <c r="F7047" s="20" t="s">
        <v>5915</v>
      </c>
      <c r="G7047" s="20">
        <v>1</v>
      </c>
      <c r="H7047" s="20">
        <v>10</v>
      </c>
      <c r="I7047" s="20"/>
      <c r="J7047" s="20"/>
      <c r="K7047" s="20"/>
      <c r="L7047" s="20"/>
      <c r="M7047" s="20"/>
      <c r="N7047" s="20"/>
    </row>
    <row r="7048" spans="1:14" x14ac:dyDescent="0.35">
      <c r="A7048" s="19" t="s">
        <v>5662</v>
      </c>
      <c r="B7048" s="19">
        <v>105134</v>
      </c>
      <c r="C7048" s="20" t="s">
        <v>5675</v>
      </c>
      <c r="D7048" s="20" t="s">
        <v>5904</v>
      </c>
      <c r="E7048" s="20" t="s">
        <v>5912</v>
      </c>
      <c r="F7048" s="20" t="s">
        <v>5915</v>
      </c>
      <c r="G7048" s="20">
        <v>0</v>
      </c>
      <c r="H7048" s="20">
        <v>0</v>
      </c>
      <c r="I7048" s="20"/>
      <c r="J7048" s="20"/>
      <c r="K7048" s="20"/>
      <c r="L7048" s="20"/>
      <c r="M7048" s="20"/>
      <c r="N7048" s="20"/>
    </row>
    <row r="7049" spans="1:14" x14ac:dyDescent="0.35">
      <c r="A7049" s="19" t="s">
        <v>5662</v>
      </c>
      <c r="B7049" s="19">
        <v>105137</v>
      </c>
      <c r="C7049" s="20" t="s">
        <v>5676</v>
      </c>
      <c r="D7049" s="20" t="s">
        <v>5904</v>
      </c>
      <c r="E7049" s="20" t="s">
        <v>5923</v>
      </c>
      <c r="F7049" s="20" t="s">
        <v>5923</v>
      </c>
      <c r="G7049" s="20">
        <v>3</v>
      </c>
      <c r="H7049" s="20">
        <v>3</v>
      </c>
      <c r="I7049" s="20"/>
      <c r="J7049" s="20"/>
      <c r="K7049" s="20"/>
      <c r="L7049" s="20"/>
      <c r="M7049" s="20"/>
      <c r="N7049" s="20"/>
    </row>
    <row r="7050" spans="1:14" x14ac:dyDescent="0.35">
      <c r="A7050" s="19" t="s">
        <v>5662</v>
      </c>
      <c r="B7050" s="19">
        <v>105138</v>
      </c>
      <c r="C7050" s="20" t="s">
        <v>5677</v>
      </c>
      <c r="D7050" s="20" t="s">
        <v>5904</v>
      </c>
      <c r="E7050" s="20" t="s">
        <v>5912</v>
      </c>
      <c r="F7050" s="20" t="s">
        <v>5915</v>
      </c>
      <c r="G7050" s="20">
        <v>0</v>
      </c>
      <c r="H7050" s="20">
        <v>0</v>
      </c>
      <c r="I7050" s="20"/>
      <c r="J7050" s="20"/>
      <c r="K7050" s="20"/>
      <c r="L7050" s="20"/>
      <c r="M7050" s="20"/>
      <c r="N7050" s="20"/>
    </row>
    <row r="7051" spans="1:14" x14ac:dyDescent="0.35">
      <c r="A7051" s="19" t="s">
        <v>5662</v>
      </c>
      <c r="B7051" s="19">
        <v>105139</v>
      </c>
      <c r="C7051" s="20" t="s">
        <v>5678</v>
      </c>
      <c r="D7051" s="20" t="s">
        <v>5904</v>
      </c>
      <c r="E7051" s="20" t="s">
        <v>5912</v>
      </c>
      <c r="F7051" s="20" t="s">
        <v>5915</v>
      </c>
      <c r="G7051" s="20">
        <v>0</v>
      </c>
      <c r="H7051" s="20">
        <v>0</v>
      </c>
      <c r="I7051" s="20"/>
      <c r="J7051" s="20"/>
      <c r="K7051" s="20"/>
      <c r="L7051" s="20"/>
      <c r="M7051" s="20"/>
      <c r="N7051" s="20"/>
    </row>
    <row r="7052" spans="1:14" x14ac:dyDescent="0.35">
      <c r="A7052" s="19" t="s">
        <v>5662</v>
      </c>
      <c r="B7052" s="19">
        <v>105140</v>
      </c>
      <c r="C7052" s="20" t="s">
        <v>5679</v>
      </c>
      <c r="D7052" s="20" t="s">
        <v>5904</v>
      </c>
      <c r="E7052" s="20" t="s">
        <v>5912</v>
      </c>
      <c r="F7052" s="20" t="s">
        <v>5915</v>
      </c>
      <c r="G7052" s="20">
        <v>0</v>
      </c>
      <c r="H7052" s="20">
        <v>0</v>
      </c>
      <c r="I7052" s="20"/>
      <c r="J7052" s="20"/>
      <c r="K7052" s="20"/>
      <c r="L7052" s="20"/>
      <c r="M7052" s="20"/>
      <c r="N7052" s="20"/>
    </row>
    <row r="7053" spans="1:14" x14ac:dyDescent="0.35">
      <c r="A7053" s="19" t="s">
        <v>5662</v>
      </c>
      <c r="B7053" s="19">
        <v>127715</v>
      </c>
      <c r="C7053" s="20" t="s">
        <v>5680</v>
      </c>
      <c r="D7053" s="20" t="s">
        <v>5904</v>
      </c>
      <c r="E7053" s="20" t="s">
        <v>5912</v>
      </c>
      <c r="F7053" s="20" t="s">
        <v>5915</v>
      </c>
      <c r="G7053" s="20">
        <v>2</v>
      </c>
      <c r="H7053" s="20">
        <v>15</v>
      </c>
      <c r="I7053" s="20"/>
      <c r="J7053" s="20"/>
      <c r="K7053" s="20"/>
      <c r="L7053" s="20"/>
      <c r="M7053" s="20"/>
      <c r="N7053" s="20"/>
    </row>
    <row r="7054" spans="1:14" x14ac:dyDescent="0.35">
      <c r="A7054" s="19" t="s">
        <v>5662</v>
      </c>
      <c r="B7054" s="19">
        <v>135877</v>
      </c>
      <c r="C7054" s="20" t="s">
        <v>5681</v>
      </c>
      <c r="D7054" s="20" t="s">
        <v>5901</v>
      </c>
      <c r="E7054" s="20" t="s">
        <v>5907</v>
      </c>
      <c r="F7054" s="20" t="s">
        <v>5908</v>
      </c>
      <c r="G7054" s="20">
        <v>136</v>
      </c>
      <c r="H7054" s="20">
        <v>0</v>
      </c>
      <c r="I7054" s="20"/>
      <c r="J7054" s="20"/>
      <c r="K7054" s="20"/>
      <c r="L7054" s="20"/>
      <c r="M7054" s="20"/>
      <c r="N7054" s="20"/>
    </row>
    <row r="7055" spans="1:14" x14ac:dyDescent="0.35">
      <c r="A7055" s="19" t="s">
        <v>5662</v>
      </c>
      <c r="B7055" s="19">
        <v>136411</v>
      </c>
      <c r="C7055" s="20" t="s">
        <v>5682</v>
      </c>
      <c r="D7055" s="20" t="s">
        <v>5904</v>
      </c>
      <c r="E7055" s="20" t="s">
        <v>5907</v>
      </c>
      <c r="F7055" s="20" t="s">
        <v>5908</v>
      </c>
      <c r="G7055" s="20">
        <v>61</v>
      </c>
      <c r="H7055" s="20">
        <v>88</v>
      </c>
      <c r="I7055" s="20"/>
      <c r="J7055" s="20"/>
      <c r="K7055" s="20"/>
      <c r="L7055" s="20"/>
      <c r="M7055" s="20"/>
      <c r="N7055" s="20"/>
    </row>
    <row r="7056" spans="1:14" x14ac:dyDescent="0.35">
      <c r="A7056" s="19" t="s">
        <v>5662</v>
      </c>
      <c r="B7056" s="19">
        <v>136780</v>
      </c>
      <c r="C7056" s="20" t="s">
        <v>5683</v>
      </c>
      <c r="D7056" s="20" t="s">
        <v>5905</v>
      </c>
      <c r="E7056" s="20" t="s">
        <v>5907</v>
      </c>
      <c r="F7056" s="20" t="s">
        <v>5917</v>
      </c>
      <c r="G7056" s="20">
        <v>0</v>
      </c>
      <c r="H7056" s="20">
        <v>156</v>
      </c>
      <c r="I7056" s="20"/>
      <c r="J7056" s="20"/>
      <c r="K7056" s="20"/>
      <c r="L7056" s="20"/>
      <c r="M7056" s="20"/>
      <c r="N7056" s="20"/>
    </row>
    <row r="7057" spans="1:14" x14ac:dyDescent="0.35">
      <c r="A7057" s="19" t="s">
        <v>5662</v>
      </c>
      <c r="B7057" s="19">
        <v>136895</v>
      </c>
      <c r="C7057" s="20" t="s">
        <v>5684</v>
      </c>
      <c r="D7057" s="20" t="s">
        <v>5904</v>
      </c>
      <c r="E7057" s="20" t="s">
        <v>5907</v>
      </c>
      <c r="F7057" s="20" t="s">
        <v>5917</v>
      </c>
      <c r="G7057" s="20">
        <v>60</v>
      </c>
      <c r="H7057" s="20">
        <v>106</v>
      </c>
      <c r="I7057" s="20"/>
      <c r="J7057" s="20"/>
      <c r="K7057" s="20"/>
      <c r="L7057" s="20"/>
      <c r="M7057" s="20"/>
      <c r="N7057" s="20"/>
    </row>
    <row r="7058" spans="1:14" x14ac:dyDescent="0.35">
      <c r="A7058" s="19" t="s">
        <v>5662</v>
      </c>
      <c r="B7058" s="19">
        <v>137130</v>
      </c>
      <c r="C7058" s="20" t="s">
        <v>5685</v>
      </c>
      <c r="D7058" s="20" t="s">
        <v>5901</v>
      </c>
      <c r="E7058" s="20" t="s">
        <v>5907</v>
      </c>
      <c r="F7058" s="20" t="s">
        <v>5917</v>
      </c>
      <c r="G7058" s="20">
        <v>158</v>
      </c>
      <c r="H7058" s="20">
        <v>0</v>
      </c>
      <c r="I7058" s="20"/>
      <c r="J7058" s="20"/>
      <c r="K7058" s="20"/>
      <c r="L7058" s="20"/>
      <c r="M7058" s="20"/>
      <c r="N7058" s="20"/>
    </row>
    <row r="7059" spans="1:14" x14ac:dyDescent="0.35">
      <c r="A7059" s="19" t="s">
        <v>5662</v>
      </c>
      <c r="B7059" s="19">
        <v>137171</v>
      </c>
      <c r="C7059" s="20" t="s">
        <v>5686</v>
      </c>
      <c r="D7059" s="20" t="s">
        <v>5901</v>
      </c>
      <c r="E7059" s="20" t="s">
        <v>5907</v>
      </c>
      <c r="F7059" s="20" t="s">
        <v>5917</v>
      </c>
      <c r="G7059" s="20">
        <v>182</v>
      </c>
      <c r="H7059" s="20">
        <v>0</v>
      </c>
      <c r="I7059" s="20"/>
      <c r="J7059" s="20"/>
      <c r="K7059" s="20"/>
      <c r="L7059" s="20"/>
      <c r="M7059" s="20"/>
      <c r="N7059" s="20"/>
    </row>
    <row r="7060" spans="1:14" x14ac:dyDescent="0.35">
      <c r="A7060" s="19" t="s">
        <v>5662</v>
      </c>
      <c r="B7060" s="19">
        <v>137243</v>
      </c>
      <c r="C7060" s="20" t="s">
        <v>5687</v>
      </c>
      <c r="D7060" s="20" t="s">
        <v>5901</v>
      </c>
      <c r="E7060" s="20" t="s">
        <v>5907</v>
      </c>
      <c r="F7060" s="20" t="s">
        <v>5917</v>
      </c>
      <c r="G7060" s="20">
        <v>176</v>
      </c>
      <c r="H7060" s="20">
        <v>0</v>
      </c>
      <c r="I7060" s="20"/>
      <c r="J7060" s="20"/>
      <c r="K7060" s="20"/>
      <c r="L7060" s="20"/>
      <c r="M7060" s="20"/>
      <c r="N7060" s="20"/>
    </row>
    <row r="7061" spans="1:14" x14ac:dyDescent="0.35">
      <c r="A7061" s="19" t="s">
        <v>5662</v>
      </c>
      <c r="B7061" s="19">
        <v>137476</v>
      </c>
      <c r="C7061" s="20" t="s">
        <v>5688</v>
      </c>
      <c r="D7061" s="20" t="s">
        <v>5905</v>
      </c>
      <c r="E7061" s="20" t="s">
        <v>5907</v>
      </c>
      <c r="F7061" s="20" t="s">
        <v>5917</v>
      </c>
      <c r="G7061" s="20">
        <v>0</v>
      </c>
      <c r="H7061" s="20">
        <v>155</v>
      </c>
      <c r="I7061" s="20"/>
      <c r="J7061" s="20"/>
      <c r="K7061" s="20"/>
      <c r="L7061" s="20"/>
      <c r="M7061" s="20"/>
      <c r="N7061" s="20"/>
    </row>
    <row r="7062" spans="1:14" x14ac:dyDescent="0.35">
      <c r="A7062" s="19" t="s">
        <v>5662</v>
      </c>
      <c r="B7062" s="19">
        <v>137815</v>
      </c>
      <c r="C7062" s="20" t="s">
        <v>5689</v>
      </c>
      <c r="D7062" s="20" t="s">
        <v>5901</v>
      </c>
      <c r="E7062" s="20" t="s">
        <v>5907</v>
      </c>
      <c r="F7062" s="20" t="s">
        <v>5917</v>
      </c>
      <c r="G7062" s="20">
        <v>254</v>
      </c>
      <c r="H7062" s="20">
        <v>0</v>
      </c>
      <c r="I7062" s="20"/>
      <c r="J7062" s="20"/>
      <c r="K7062" s="20"/>
      <c r="L7062" s="20"/>
      <c r="M7062" s="20"/>
      <c r="N7062" s="20"/>
    </row>
    <row r="7063" spans="1:14" x14ac:dyDescent="0.35">
      <c r="A7063" s="19" t="s">
        <v>5662</v>
      </c>
      <c r="B7063" s="19">
        <v>137929</v>
      </c>
      <c r="C7063" s="20" t="s">
        <v>5690</v>
      </c>
      <c r="D7063" s="20" t="s">
        <v>5901</v>
      </c>
      <c r="E7063" s="20" t="s">
        <v>5907</v>
      </c>
      <c r="F7063" s="20" t="s">
        <v>5917</v>
      </c>
      <c r="G7063" s="20">
        <v>160</v>
      </c>
      <c r="H7063" s="20">
        <v>0</v>
      </c>
      <c r="I7063" s="20"/>
      <c r="J7063" s="20"/>
      <c r="K7063" s="20"/>
      <c r="L7063" s="20"/>
      <c r="M7063" s="20"/>
      <c r="N7063" s="20"/>
    </row>
    <row r="7064" spans="1:14" x14ac:dyDescent="0.35">
      <c r="A7064" s="19" t="s">
        <v>5662</v>
      </c>
      <c r="B7064" s="19">
        <v>138355</v>
      </c>
      <c r="C7064" s="20" t="s">
        <v>5691</v>
      </c>
      <c r="D7064" s="20" t="s">
        <v>5904</v>
      </c>
      <c r="E7064" s="20" t="s">
        <v>5907</v>
      </c>
      <c r="F7064" s="20" t="s">
        <v>5917</v>
      </c>
      <c r="G7064" s="20">
        <v>97</v>
      </c>
      <c r="H7064" s="20">
        <v>101</v>
      </c>
      <c r="I7064" s="20"/>
      <c r="J7064" s="20"/>
      <c r="K7064" s="20"/>
      <c r="L7064" s="20"/>
      <c r="M7064" s="20"/>
      <c r="N7064" s="20"/>
    </row>
    <row r="7065" spans="1:14" x14ac:dyDescent="0.35">
      <c r="A7065" s="19" t="s">
        <v>5662</v>
      </c>
      <c r="B7065" s="19">
        <v>138853</v>
      </c>
      <c r="C7065" s="20" t="s">
        <v>5692</v>
      </c>
      <c r="D7065" s="20" t="s">
        <v>5904</v>
      </c>
      <c r="E7065" s="20" t="s">
        <v>5907</v>
      </c>
      <c r="F7065" s="20" t="s">
        <v>5917</v>
      </c>
      <c r="G7065" s="20">
        <v>123</v>
      </c>
      <c r="H7065" s="20">
        <v>161</v>
      </c>
      <c r="I7065" s="20"/>
      <c r="J7065" s="20"/>
      <c r="K7065" s="20"/>
      <c r="L7065" s="20"/>
      <c r="M7065" s="20"/>
      <c r="N7065" s="20"/>
    </row>
    <row r="7066" spans="1:14" x14ac:dyDescent="0.35">
      <c r="A7066" s="19" t="s">
        <v>5662</v>
      </c>
      <c r="B7066" s="19">
        <v>139031</v>
      </c>
      <c r="C7066" s="20" t="s">
        <v>5693</v>
      </c>
      <c r="D7066" s="20" t="s">
        <v>5904</v>
      </c>
      <c r="E7066" s="20" t="s">
        <v>5907</v>
      </c>
      <c r="F7066" s="20" t="s">
        <v>5917</v>
      </c>
      <c r="G7066" s="20">
        <v>121</v>
      </c>
      <c r="H7066" s="20">
        <v>159</v>
      </c>
      <c r="I7066" s="20"/>
      <c r="J7066" s="20"/>
      <c r="K7066" s="20"/>
      <c r="L7066" s="20"/>
      <c r="M7066" s="20"/>
      <c r="N7066" s="20"/>
    </row>
    <row r="7067" spans="1:14" x14ac:dyDescent="0.35">
      <c r="A7067" s="19" t="s">
        <v>5662</v>
      </c>
      <c r="B7067" s="19">
        <v>139144</v>
      </c>
      <c r="C7067" s="20" t="s">
        <v>5694</v>
      </c>
      <c r="D7067" s="20" t="s">
        <v>5905</v>
      </c>
      <c r="E7067" s="20" t="s">
        <v>5907</v>
      </c>
      <c r="F7067" s="20" t="s">
        <v>5917</v>
      </c>
      <c r="G7067" s="20">
        <v>0</v>
      </c>
      <c r="H7067" s="20">
        <v>217</v>
      </c>
      <c r="I7067" s="20"/>
      <c r="J7067" s="20"/>
      <c r="K7067" s="20"/>
      <c r="L7067" s="20"/>
      <c r="M7067" s="20"/>
      <c r="N7067" s="20"/>
    </row>
    <row r="7068" spans="1:14" x14ac:dyDescent="0.35">
      <c r="A7068" s="19" t="s">
        <v>5662</v>
      </c>
      <c r="B7068" s="19">
        <v>143554</v>
      </c>
      <c r="C7068" s="20" t="s">
        <v>5695</v>
      </c>
      <c r="D7068" s="20" t="s">
        <v>5904</v>
      </c>
      <c r="E7068" s="20" t="s">
        <v>5907</v>
      </c>
      <c r="F7068" s="20" t="s">
        <v>5908</v>
      </c>
      <c r="G7068" s="20">
        <v>75</v>
      </c>
      <c r="H7068" s="20">
        <v>126</v>
      </c>
      <c r="I7068" s="20"/>
      <c r="J7068" s="20"/>
      <c r="K7068" s="20"/>
      <c r="L7068" s="20"/>
      <c r="M7068" s="20"/>
      <c r="N7068" s="20"/>
    </row>
    <row r="7069" spans="1:14" x14ac:dyDescent="0.35">
      <c r="A7069" s="19" t="s">
        <v>5662</v>
      </c>
      <c r="B7069" s="19">
        <v>144829</v>
      </c>
      <c r="C7069" s="20" t="s">
        <v>5696</v>
      </c>
      <c r="D7069" s="20" t="s">
        <v>5904</v>
      </c>
      <c r="E7069" s="20" t="s">
        <v>5907</v>
      </c>
      <c r="F7069" s="20" t="s">
        <v>5919</v>
      </c>
      <c r="G7069" s="20">
        <v>0</v>
      </c>
      <c r="H7069" s="20">
        <v>0</v>
      </c>
      <c r="I7069" s="20"/>
      <c r="J7069" s="20"/>
      <c r="K7069" s="20"/>
      <c r="L7069" s="20"/>
      <c r="M7069" s="20"/>
      <c r="N7069" s="20"/>
    </row>
    <row r="7070" spans="1:14" x14ac:dyDescent="0.35">
      <c r="A7070" s="19" t="s">
        <v>5662</v>
      </c>
      <c r="B7070" s="19">
        <v>144856</v>
      </c>
      <c r="C7070" s="20" t="s">
        <v>3221</v>
      </c>
      <c r="D7070" s="20" t="s">
        <v>5904</v>
      </c>
      <c r="E7070" s="20" t="s">
        <v>5902</v>
      </c>
      <c r="F7070" s="20" t="s">
        <v>5903</v>
      </c>
      <c r="G7070" s="20">
        <v>0</v>
      </c>
      <c r="H7070" s="20">
        <v>0</v>
      </c>
      <c r="I7070" s="20"/>
      <c r="J7070" s="20"/>
      <c r="K7070" s="20"/>
      <c r="L7070" s="20"/>
      <c r="M7070" s="20"/>
      <c r="N7070" s="20"/>
    </row>
    <row r="7071" spans="1:14" x14ac:dyDescent="0.35">
      <c r="A7071" s="19" t="s">
        <v>5662</v>
      </c>
      <c r="B7071" s="19">
        <v>146315</v>
      </c>
      <c r="C7071" s="20" t="s">
        <v>6845</v>
      </c>
      <c r="D7071" s="20" t="s">
        <v>5904</v>
      </c>
      <c r="E7071" s="20" t="s">
        <v>5907</v>
      </c>
      <c r="F7071" s="20" t="s">
        <v>5908</v>
      </c>
      <c r="G7071" s="20">
        <v>76</v>
      </c>
      <c r="H7071" s="20">
        <v>135</v>
      </c>
      <c r="I7071" s="20"/>
      <c r="J7071" s="20"/>
      <c r="K7071" s="20"/>
      <c r="L7071" s="20"/>
      <c r="M7071" s="20"/>
      <c r="N7071" s="20"/>
    </row>
    <row r="7072" spans="1:14" x14ac:dyDescent="0.35">
      <c r="A7072" s="19" t="s">
        <v>5662</v>
      </c>
      <c r="B7072" s="19">
        <v>147468</v>
      </c>
      <c r="C7072" s="20" t="s">
        <v>6846</v>
      </c>
      <c r="D7072" s="20" t="s">
        <v>5904</v>
      </c>
      <c r="E7072" s="20" t="s">
        <v>5902</v>
      </c>
      <c r="F7072" s="20" t="s">
        <v>5903</v>
      </c>
      <c r="G7072" s="20">
        <v>0</v>
      </c>
      <c r="H7072" s="20">
        <v>0</v>
      </c>
      <c r="I7072" s="20"/>
      <c r="J7072" s="20"/>
      <c r="K7072" s="20"/>
      <c r="L7072" s="20"/>
      <c r="M7072" s="20"/>
      <c r="N7072" s="20"/>
    </row>
    <row r="7073" spans="1:14" x14ac:dyDescent="0.35">
      <c r="A7073" s="19" t="s">
        <v>5697</v>
      </c>
      <c r="B7073" s="19">
        <v>101493</v>
      </c>
      <c r="C7073" s="20" t="s">
        <v>5698</v>
      </c>
      <c r="D7073" s="20" t="s">
        <v>5904</v>
      </c>
      <c r="E7073" s="20" t="s">
        <v>5906</v>
      </c>
      <c r="F7073" s="20" t="s">
        <v>5906</v>
      </c>
      <c r="G7073" s="20">
        <v>0</v>
      </c>
      <c r="H7073" s="20">
        <v>0</v>
      </c>
      <c r="I7073" s="20"/>
      <c r="J7073" s="20"/>
      <c r="K7073" s="20"/>
      <c r="L7073" s="20"/>
      <c r="M7073" s="20"/>
      <c r="N7073" s="20"/>
    </row>
    <row r="7074" spans="1:14" x14ac:dyDescent="0.35">
      <c r="A7074" s="19" t="s">
        <v>5697</v>
      </c>
      <c r="B7074" s="19">
        <v>110060</v>
      </c>
      <c r="C7074" s="20" t="s">
        <v>5699</v>
      </c>
      <c r="D7074" s="20" t="s">
        <v>5904</v>
      </c>
      <c r="E7074" s="20" t="s">
        <v>5907</v>
      </c>
      <c r="F7074" s="20" t="s">
        <v>5910</v>
      </c>
      <c r="G7074" s="20">
        <v>70</v>
      </c>
      <c r="H7074" s="20">
        <v>125</v>
      </c>
      <c r="I7074" s="20"/>
      <c r="J7074" s="20"/>
      <c r="K7074" s="20"/>
      <c r="L7074" s="20"/>
      <c r="M7074" s="20"/>
      <c r="N7074" s="20"/>
    </row>
    <row r="7075" spans="1:14" x14ac:dyDescent="0.35">
      <c r="A7075" s="19" t="s">
        <v>5697</v>
      </c>
      <c r="B7075" s="19">
        <v>110062</v>
      </c>
      <c r="C7075" s="20" t="s">
        <v>5700</v>
      </c>
      <c r="D7075" s="20" t="s">
        <v>5904</v>
      </c>
      <c r="E7075" s="20" t="s">
        <v>5907</v>
      </c>
      <c r="F7075" s="20" t="s">
        <v>5910</v>
      </c>
      <c r="G7075" s="20">
        <v>123</v>
      </c>
      <c r="H7075" s="20">
        <v>113</v>
      </c>
      <c r="I7075" s="20"/>
      <c r="J7075" s="20"/>
      <c r="K7075" s="20"/>
      <c r="L7075" s="20"/>
      <c r="M7075" s="20"/>
      <c r="N7075" s="20"/>
    </row>
    <row r="7076" spans="1:14" x14ac:dyDescent="0.35">
      <c r="A7076" s="19" t="s">
        <v>5697</v>
      </c>
      <c r="B7076" s="19">
        <v>110136</v>
      </c>
      <c r="C7076" s="20" t="s">
        <v>6847</v>
      </c>
      <c r="D7076" s="20" t="s">
        <v>5904</v>
      </c>
      <c r="E7076" s="20" t="s">
        <v>5902</v>
      </c>
      <c r="F7076" s="20" t="s">
        <v>5903</v>
      </c>
      <c r="G7076" s="20">
        <v>0</v>
      </c>
      <c r="H7076" s="20">
        <v>0</v>
      </c>
      <c r="I7076" s="20"/>
      <c r="J7076" s="20"/>
      <c r="K7076" s="20"/>
      <c r="L7076" s="20"/>
      <c r="M7076" s="20"/>
      <c r="N7076" s="20"/>
    </row>
    <row r="7077" spans="1:14" x14ac:dyDescent="0.35">
      <c r="A7077" s="19" t="s">
        <v>5697</v>
      </c>
      <c r="B7077" s="19">
        <v>110137</v>
      </c>
      <c r="C7077" s="20" t="s">
        <v>5701</v>
      </c>
      <c r="D7077" s="20" t="s">
        <v>5904</v>
      </c>
      <c r="E7077" s="20" t="s">
        <v>5902</v>
      </c>
      <c r="F7077" s="20" t="s">
        <v>5903</v>
      </c>
      <c r="G7077" s="20">
        <v>0</v>
      </c>
      <c r="H7077" s="20">
        <v>0</v>
      </c>
      <c r="I7077" s="20"/>
      <c r="J7077" s="20"/>
      <c r="K7077" s="20"/>
      <c r="L7077" s="20"/>
      <c r="M7077" s="20"/>
      <c r="N7077" s="20"/>
    </row>
    <row r="7078" spans="1:14" x14ac:dyDescent="0.35">
      <c r="A7078" s="19" t="s">
        <v>5697</v>
      </c>
      <c r="B7078" s="19">
        <v>110138</v>
      </c>
      <c r="C7078" s="20" t="s">
        <v>7403</v>
      </c>
      <c r="D7078" s="20" t="s">
        <v>5905</v>
      </c>
      <c r="E7078" s="20" t="s">
        <v>5902</v>
      </c>
      <c r="F7078" s="20" t="s">
        <v>5903</v>
      </c>
      <c r="G7078" s="20">
        <v>0</v>
      </c>
      <c r="H7078" s="20">
        <v>0</v>
      </c>
      <c r="I7078" s="20"/>
      <c r="J7078" s="20"/>
      <c r="K7078" s="20"/>
      <c r="L7078" s="20"/>
      <c r="M7078" s="20"/>
      <c r="N7078" s="20"/>
    </row>
    <row r="7079" spans="1:14" x14ac:dyDescent="0.35">
      <c r="A7079" s="19" t="s">
        <v>5697</v>
      </c>
      <c r="B7079" s="19">
        <v>110142</v>
      </c>
      <c r="C7079" s="20" t="s">
        <v>303</v>
      </c>
      <c r="D7079" s="20" t="s">
        <v>5904</v>
      </c>
      <c r="E7079" s="20" t="s">
        <v>5902</v>
      </c>
      <c r="F7079" s="20" t="s">
        <v>5903</v>
      </c>
      <c r="G7079" s="20">
        <v>0</v>
      </c>
      <c r="H7079" s="20">
        <v>0</v>
      </c>
      <c r="I7079" s="20"/>
      <c r="J7079" s="20"/>
      <c r="K7079" s="20"/>
      <c r="L7079" s="20"/>
      <c r="M7079" s="20"/>
      <c r="N7079" s="20"/>
    </row>
    <row r="7080" spans="1:14" x14ac:dyDescent="0.35">
      <c r="A7080" s="19" t="s">
        <v>5697</v>
      </c>
      <c r="B7080" s="19">
        <v>110148</v>
      </c>
      <c r="C7080" s="20" t="s">
        <v>5702</v>
      </c>
      <c r="D7080" s="20" t="s">
        <v>5904</v>
      </c>
      <c r="E7080" s="20" t="s">
        <v>5902</v>
      </c>
      <c r="F7080" s="20" t="s">
        <v>5903</v>
      </c>
      <c r="G7080" s="20">
        <v>0</v>
      </c>
      <c r="H7080" s="20">
        <v>0</v>
      </c>
      <c r="I7080" s="20"/>
      <c r="J7080" s="20"/>
      <c r="K7080" s="20"/>
      <c r="L7080" s="20"/>
      <c r="M7080" s="20"/>
      <c r="N7080" s="20"/>
    </row>
    <row r="7081" spans="1:14" x14ac:dyDescent="0.35">
      <c r="A7081" s="19" t="s">
        <v>5697</v>
      </c>
      <c r="B7081" s="19">
        <v>110151</v>
      </c>
      <c r="C7081" s="20" t="s">
        <v>5703</v>
      </c>
      <c r="D7081" s="20" t="s">
        <v>5904</v>
      </c>
      <c r="E7081" s="20" t="s">
        <v>5902</v>
      </c>
      <c r="F7081" s="20" t="s">
        <v>5903</v>
      </c>
      <c r="G7081" s="20">
        <v>0</v>
      </c>
      <c r="H7081" s="20">
        <v>0</v>
      </c>
      <c r="I7081" s="20"/>
      <c r="J7081" s="20"/>
      <c r="K7081" s="20"/>
      <c r="L7081" s="20"/>
      <c r="M7081" s="20"/>
      <c r="N7081" s="20"/>
    </row>
    <row r="7082" spans="1:14" x14ac:dyDescent="0.35">
      <c r="A7082" s="19" t="s">
        <v>5697</v>
      </c>
      <c r="B7082" s="19">
        <v>110154</v>
      </c>
      <c r="C7082" s="20" t="s">
        <v>5704</v>
      </c>
      <c r="D7082" s="20" t="s">
        <v>5904</v>
      </c>
      <c r="E7082" s="20" t="s">
        <v>5902</v>
      </c>
      <c r="F7082" s="20" t="s">
        <v>5903</v>
      </c>
      <c r="G7082" s="20">
        <v>0</v>
      </c>
      <c r="H7082" s="20">
        <v>0</v>
      </c>
      <c r="I7082" s="20"/>
      <c r="J7082" s="20"/>
      <c r="K7082" s="20"/>
      <c r="L7082" s="20"/>
      <c r="M7082" s="20"/>
      <c r="N7082" s="20"/>
    </row>
    <row r="7083" spans="1:14" x14ac:dyDescent="0.35">
      <c r="A7083" s="19" t="s">
        <v>5697</v>
      </c>
      <c r="B7083" s="19">
        <v>110155</v>
      </c>
      <c r="C7083" s="20" t="s">
        <v>5705</v>
      </c>
      <c r="D7083" s="20" t="s">
        <v>5904</v>
      </c>
      <c r="E7083" s="20" t="s">
        <v>5902</v>
      </c>
      <c r="F7083" s="20" t="s">
        <v>5903</v>
      </c>
      <c r="G7083" s="20">
        <v>0</v>
      </c>
      <c r="H7083" s="20">
        <v>0</v>
      </c>
      <c r="I7083" s="20"/>
      <c r="J7083" s="20"/>
      <c r="K7083" s="20"/>
      <c r="L7083" s="20"/>
      <c r="M7083" s="20"/>
      <c r="N7083" s="20"/>
    </row>
    <row r="7084" spans="1:14" x14ac:dyDescent="0.35">
      <c r="A7084" s="19" t="s">
        <v>5697</v>
      </c>
      <c r="B7084" s="19">
        <v>110163</v>
      </c>
      <c r="C7084" s="20" t="s">
        <v>5706</v>
      </c>
      <c r="D7084" s="20" t="s">
        <v>5904</v>
      </c>
      <c r="E7084" s="20" t="s">
        <v>5902</v>
      </c>
      <c r="F7084" s="20" t="s">
        <v>5903</v>
      </c>
      <c r="G7084" s="20">
        <v>0</v>
      </c>
      <c r="H7084" s="20">
        <v>0</v>
      </c>
      <c r="I7084" s="20"/>
      <c r="J7084" s="20"/>
      <c r="K7084" s="20"/>
      <c r="L7084" s="20"/>
      <c r="M7084" s="20"/>
      <c r="N7084" s="20"/>
    </row>
    <row r="7085" spans="1:14" x14ac:dyDescent="0.35">
      <c r="A7085" s="19" t="s">
        <v>5697</v>
      </c>
      <c r="B7085" s="19">
        <v>110181</v>
      </c>
      <c r="C7085" s="20" t="s">
        <v>5707</v>
      </c>
      <c r="D7085" s="20" t="s">
        <v>5904</v>
      </c>
      <c r="E7085" s="20" t="s">
        <v>5923</v>
      </c>
      <c r="F7085" s="20" t="s">
        <v>5923</v>
      </c>
      <c r="G7085" s="20">
        <v>5</v>
      </c>
      <c r="H7085" s="20">
        <v>6</v>
      </c>
      <c r="I7085" s="20"/>
      <c r="J7085" s="20"/>
      <c r="K7085" s="20"/>
      <c r="L7085" s="20"/>
      <c r="M7085" s="20"/>
      <c r="N7085" s="20"/>
    </row>
    <row r="7086" spans="1:14" x14ac:dyDescent="0.35">
      <c r="A7086" s="19" t="s">
        <v>5697</v>
      </c>
      <c r="B7086" s="19">
        <v>110187</v>
      </c>
      <c r="C7086" s="20" t="s">
        <v>5708</v>
      </c>
      <c r="D7086" s="20" t="s">
        <v>5904</v>
      </c>
      <c r="E7086" s="20" t="s">
        <v>5912</v>
      </c>
      <c r="F7086" s="20" t="s">
        <v>5915</v>
      </c>
      <c r="G7086" s="20">
        <v>12</v>
      </c>
      <c r="H7086" s="20">
        <v>13</v>
      </c>
      <c r="I7086" s="20"/>
      <c r="J7086" s="20"/>
      <c r="K7086" s="20"/>
      <c r="L7086" s="20"/>
      <c r="M7086" s="20"/>
      <c r="N7086" s="20"/>
    </row>
    <row r="7087" spans="1:14" x14ac:dyDescent="0.35">
      <c r="A7087" s="19" t="s">
        <v>5697</v>
      </c>
      <c r="B7087" s="19">
        <v>128088</v>
      </c>
      <c r="C7087" s="20" t="s">
        <v>5709</v>
      </c>
      <c r="D7087" s="20" t="s">
        <v>5904</v>
      </c>
      <c r="E7087" s="20" t="s">
        <v>5906</v>
      </c>
      <c r="F7087" s="20" t="s">
        <v>5906</v>
      </c>
      <c r="G7087" s="20">
        <v>0</v>
      </c>
      <c r="H7087" s="20">
        <v>0</v>
      </c>
      <c r="I7087" s="20"/>
      <c r="J7087" s="20"/>
      <c r="K7087" s="20"/>
      <c r="L7087" s="20"/>
      <c r="M7087" s="20"/>
      <c r="N7087" s="20"/>
    </row>
    <row r="7088" spans="1:14" x14ac:dyDescent="0.35">
      <c r="A7088" s="19" t="s">
        <v>5697</v>
      </c>
      <c r="B7088" s="19">
        <v>134424</v>
      </c>
      <c r="C7088" s="20" t="s">
        <v>5710</v>
      </c>
      <c r="D7088" s="20" t="s">
        <v>5904</v>
      </c>
      <c r="E7088" s="20" t="s">
        <v>5902</v>
      </c>
      <c r="F7088" s="20" t="s">
        <v>5903</v>
      </c>
      <c r="G7088" s="20">
        <v>0</v>
      </c>
      <c r="H7088" s="20">
        <v>0</v>
      </c>
      <c r="I7088" s="20"/>
      <c r="J7088" s="20"/>
      <c r="K7088" s="20"/>
      <c r="L7088" s="20"/>
      <c r="M7088" s="20"/>
      <c r="N7088" s="20"/>
    </row>
    <row r="7089" spans="1:14" x14ac:dyDescent="0.35">
      <c r="A7089" s="19" t="s">
        <v>5697</v>
      </c>
      <c r="B7089" s="19">
        <v>135693</v>
      </c>
      <c r="C7089" s="20" t="s">
        <v>7404</v>
      </c>
      <c r="D7089" s="20" t="s">
        <v>5904</v>
      </c>
      <c r="E7089" s="20" t="s">
        <v>5902</v>
      </c>
      <c r="F7089" s="20" t="s">
        <v>5903</v>
      </c>
      <c r="G7089" s="20">
        <v>0</v>
      </c>
      <c r="H7089" s="20">
        <v>0</v>
      </c>
      <c r="I7089" s="20"/>
      <c r="J7089" s="20"/>
      <c r="K7089" s="20"/>
      <c r="L7089" s="20"/>
      <c r="M7089" s="20"/>
      <c r="N7089" s="20"/>
    </row>
    <row r="7090" spans="1:14" x14ac:dyDescent="0.35">
      <c r="A7090" s="19" t="s">
        <v>5697</v>
      </c>
      <c r="B7090" s="19">
        <v>136637</v>
      </c>
      <c r="C7090" s="20" t="s">
        <v>5711</v>
      </c>
      <c r="D7090" s="20" t="s">
        <v>5904</v>
      </c>
      <c r="E7090" s="20" t="s">
        <v>5907</v>
      </c>
      <c r="F7090" s="20" t="s">
        <v>5917</v>
      </c>
      <c r="G7090" s="20">
        <v>118</v>
      </c>
      <c r="H7090" s="20">
        <v>159</v>
      </c>
      <c r="I7090" s="20"/>
      <c r="J7090" s="20"/>
      <c r="K7090" s="20"/>
      <c r="L7090" s="20"/>
      <c r="M7090" s="20"/>
      <c r="N7090" s="20"/>
    </row>
    <row r="7091" spans="1:14" x14ac:dyDescent="0.35">
      <c r="A7091" s="19" t="s">
        <v>5697</v>
      </c>
      <c r="B7091" s="19">
        <v>136880</v>
      </c>
      <c r="C7091" s="20" t="s">
        <v>5712</v>
      </c>
      <c r="D7091" s="20" t="s">
        <v>5901</v>
      </c>
      <c r="E7091" s="20" t="s">
        <v>5907</v>
      </c>
      <c r="F7091" s="20" t="s">
        <v>5917</v>
      </c>
      <c r="G7091" s="20">
        <v>239</v>
      </c>
      <c r="H7091" s="20">
        <v>0</v>
      </c>
      <c r="I7091" s="20"/>
      <c r="J7091" s="20"/>
      <c r="K7091" s="20"/>
      <c r="L7091" s="20"/>
      <c r="M7091" s="20"/>
      <c r="N7091" s="20"/>
    </row>
    <row r="7092" spans="1:14" x14ac:dyDescent="0.35">
      <c r="A7092" s="19" t="s">
        <v>5697</v>
      </c>
      <c r="B7092" s="19">
        <v>136891</v>
      </c>
      <c r="C7092" s="20" t="s">
        <v>5713</v>
      </c>
      <c r="D7092" s="20" t="s">
        <v>5904</v>
      </c>
      <c r="E7092" s="20" t="s">
        <v>5907</v>
      </c>
      <c r="F7092" s="20" t="s">
        <v>5917</v>
      </c>
      <c r="G7092" s="20">
        <v>95</v>
      </c>
      <c r="H7092" s="20">
        <v>107</v>
      </c>
      <c r="I7092" s="20"/>
      <c r="J7092" s="20"/>
      <c r="K7092" s="20"/>
      <c r="L7092" s="20"/>
      <c r="M7092" s="20"/>
      <c r="N7092" s="20"/>
    </row>
    <row r="7093" spans="1:14" x14ac:dyDescent="0.35">
      <c r="A7093" s="19" t="s">
        <v>5697</v>
      </c>
      <c r="B7093" s="19">
        <v>138367</v>
      </c>
      <c r="C7093" s="20" t="s">
        <v>5714</v>
      </c>
      <c r="D7093" s="20" t="s">
        <v>5904</v>
      </c>
      <c r="E7093" s="20" t="s">
        <v>5907</v>
      </c>
      <c r="F7093" s="20" t="s">
        <v>5916</v>
      </c>
      <c r="G7093" s="20">
        <v>49</v>
      </c>
      <c r="H7093" s="20">
        <v>63</v>
      </c>
      <c r="I7093" s="20"/>
      <c r="J7093" s="20"/>
      <c r="K7093" s="20"/>
      <c r="L7093" s="20"/>
      <c r="M7093" s="20"/>
      <c r="N7093" s="20"/>
    </row>
    <row r="7094" spans="1:14" x14ac:dyDescent="0.35">
      <c r="A7094" s="19" t="s">
        <v>5697</v>
      </c>
      <c r="B7094" s="19">
        <v>139853</v>
      </c>
      <c r="C7094" s="20" t="s">
        <v>3641</v>
      </c>
      <c r="D7094" s="20" t="s">
        <v>5905</v>
      </c>
      <c r="E7094" s="20" t="s">
        <v>5907</v>
      </c>
      <c r="F7094" s="20" t="s">
        <v>5917</v>
      </c>
      <c r="G7094" s="20">
        <v>0</v>
      </c>
      <c r="H7094" s="20">
        <v>74</v>
      </c>
      <c r="I7094" s="20"/>
      <c r="J7094" s="20"/>
      <c r="K7094" s="20"/>
      <c r="L7094" s="20"/>
      <c r="M7094" s="20"/>
      <c r="N7094" s="20"/>
    </row>
    <row r="7095" spans="1:14" x14ac:dyDescent="0.35">
      <c r="A7095" s="19" t="s">
        <v>5697</v>
      </c>
      <c r="B7095" s="19">
        <v>142166</v>
      </c>
      <c r="C7095" s="20" t="s">
        <v>7405</v>
      </c>
      <c r="D7095" s="20" t="s">
        <v>5904</v>
      </c>
      <c r="E7095" s="20" t="s">
        <v>5907</v>
      </c>
      <c r="F7095" s="20" t="s">
        <v>5917</v>
      </c>
      <c r="G7095" s="20">
        <v>97</v>
      </c>
      <c r="H7095" s="20">
        <v>132</v>
      </c>
      <c r="I7095" s="20"/>
      <c r="J7095" s="20"/>
      <c r="K7095" s="20"/>
      <c r="L7095" s="20"/>
      <c r="M7095" s="20"/>
      <c r="N7095" s="20"/>
    </row>
    <row r="7096" spans="1:14" x14ac:dyDescent="0.35">
      <c r="A7096" s="19" t="s">
        <v>5697</v>
      </c>
      <c r="B7096" s="19">
        <v>142181</v>
      </c>
      <c r="C7096" s="20" t="s">
        <v>5715</v>
      </c>
      <c r="D7096" s="20" t="s">
        <v>5904</v>
      </c>
      <c r="E7096" s="20" t="s">
        <v>5907</v>
      </c>
      <c r="F7096" s="20" t="s">
        <v>5908</v>
      </c>
      <c r="G7096" s="20">
        <v>110</v>
      </c>
      <c r="H7096" s="20">
        <v>140</v>
      </c>
      <c r="I7096" s="20"/>
      <c r="J7096" s="20"/>
      <c r="K7096" s="20"/>
      <c r="L7096" s="20"/>
      <c r="M7096" s="20"/>
      <c r="N7096" s="20"/>
    </row>
    <row r="7097" spans="1:14" x14ac:dyDescent="0.35">
      <c r="A7097" s="19" t="s">
        <v>5697</v>
      </c>
      <c r="B7097" s="19">
        <v>145286</v>
      </c>
      <c r="C7097" s="20" t="s">
        <v>2973</v>
      </c>
      <c r="D7097" s="20" t="s">
        <v>5904</v>
      </c>
      <c r="E7097" s="20" t="s">
        <v>5907</v>
      </c>
      <c r="F7097" s="20" t="s">
        <v>5917</v>
      </c>
      <c r="G7097" s="20">
        <v>67</v>
      </c>
      <c r="H7097" s="20">
        <v>136</v>
      </c>
      <c r="I7097" s="20"/>
      <c r="J7097" s="20"/>
      <c r="K7097" s="20"/>
      <c r="L7097" s="20"/>
      <c r="M7097" s="20"/>
      <c r="N7097" s="20"/>
    </row>
    <row r="7098" spans="1:14" x14ac:dyDescent="0.35">
      <c r="A7098" s="19" t="s">
        <v>5697</v>
      </c>
      <c r="B7098" s="19">
        <v>148349</v>
      </c>
      <c r="C7098" s="20" t="s">
        <v>7406</v>
      </c>
      <c r="D7098" s="20" t="s">
        <v>5904</v>
      </c>
      <c r="E7098" s="20" t="s">
        <v>5912</v>
      </c>
      <c r="F7098" s="20" t="s">
        <v>5927</v>
      </c>
      <c r="G7098" s="20">
        <v>0</v>
      </c>
      <c r="H7098" s="20">
        <v>3</v>
      </c>
      <c r="I7098" s="20"/>
      <c r="J7098" s="20"/>
      <c r="K7098" s="20"/>
      <c r="L7098" s="20"/>
      <c r="M7098" s="20"/>
      <c r="N7098" s="20"/>
    </row>
    <row r="7099" spans="1:14" x14ac:dyDescent="0.35">
      <c r="A7099" s="19" t="s">
        <v>5716</v>
      </c>
      <c r="B7099" s="19">
        <v>104288</v>
      </c>
      <c r="C7099" s="20" t="s">
        <v>5717</v>
      </c>
      <c r="D7099" s="20" t="s">
        <v>5904</v>
      </c>
      <c r="E7099" s="20" t="s">
        <v>5906</v>
      </c>
      <c r="F7099" s="20" t="s">
        <v>5906</v>
      </c>
      <c r="G7099" s="20">
        <v>0</v>
      </c>
      <c r="H7099" s="20">
        <v>4</v>
      </c>
      <c r="I7099" s="20"/>
      <c r="J7099" s="20"/>
      <c r="K7099" s="20"/>
      <c r="L7099" s="20"/>
      <c r="M7099" s="20"/>
      <c r="N7099" s="20"/>
    </row>
    <row r="7100" spans="1:14" x14ac:dyDescent="0.35">
      <c r="A7100" s="19" t="s">
        <v>5716</v>
      </c>
      <c r="B7100" s="19">
        <v>104387</v>
      </c>
      <c r="C7100" s="20" t="s">
        <v>5718</v>
      </c>
      <c r="D7100" s="20" t="s">
        <v>5904</v>
      </c>
      <c r="E7100" s="20" t="s">
        <v>5907</v>
      </c>
      <c r="F7100" s="20" t="s">
        <v>5910</v>
      </c>
      <c r="G7100" s="20">
        <v>84</v>
      </c>
      <c r="H7100" s="20">
        <v>98</v>
      </c>
      <c r="I7100" s="20"/>
      <c r="J7100" s="20"/>
      <c r="K7100" s="20"/>
      <c r="L7100" s="20"/>
      <c r="M7100" s="20"/>
      <c r="N7100" s="20"/>
    </row>
    <row r="7101" spans="1:14" x14ac:dyDescent="0.35">
      <c r="A7101" s="19" t="s">
        <v>5716</v>
      </c>
      <c r="B7101" s="19">
        <v>104395</v>
      </c>
      <c r="C7101" s="20" t="s">
        <v>5720</v>
      </c>
      <c r="D7101" s="20" t="s">
        <v>5904</v>
      </c>
      <c r="E7101" s="20" t="s">
        <v>5907</v>
      </c>
      <c r="F7101" s="20" t="s">
        <v>5910</v>
      </c>
      <c r="G7101" s="20">
        <v>78</v>
      </c>
      <c r="H7101" s="20">
        <v>84</v>
      </c>
      <c r="I7101" s="20"/>
      <c r="J7101" s="20"/>
      <c r="K7101" s="20"/>
      <c r="L7101" s="20"/>
      <c r="M7101" s="20"/>
      <c r="N7101" s="20"/>
    </row>
    <row r="7102" spans="1:14" x14ac:dyDescent="0.35">
      <c r="A7102" s="19" t="s">
        <v>5716</v>
      </c>
      <c r="B7102" s="19">
        <v>104407</v>
      </c>
      <c r="C7102" s="20" t="s">
        <v>5721</v>
      </c>
      <c r="D7102" s="20" t="s">
        <v>5904</v>
      </c>
      <c r="E7102" s="20" t="s">
        <v>5902</v>
      </c>
      <c r="F7102" s="20" t="s">
        <v>5903</v>
      </c>
      <c r="G7102" s="20">
        <v>0</v>
      </c>
      <c r="H7102" s="20">
        <v>0</v>
      </c>
      <c r="I7102" s="20"/>
      <c r="J7102" s="20"/>
      <c r="K7102" s="20"/>
      <c r="L7102" s="20"/>
      <c r="M7102" s="20"/>
      <c r="N7102" s="20"/>
    </row>
    <row r="7103" spans="1:14" x14ac:dyDescent="0.35">
      <c r="A7103" s="19" t="s">
        <v>5716</v>
      </c>
      <c r="B7103" s="19">
        <v>104408</v>
      </c>
      <c r="C7103" s="20" t="s">
        <v>5722</v>
      </c>
      <c r="D7103" s="20" t="s">
        <v>5904</v>
      </c>
      <c r="E7103" s="20" t="s">
        <v>5902</v>
      </c>
      <c r="F7103" s="20" t="s">
        <v>5903</v>
      </c>
      <c r="G7103" s="20">
        <v>0</v>
      </c>
      <c r="H7103" s="20">
        <v>0</v>
      </c>
      <c r="I7103" s="20"/>
      <c r="J7103" s="20"/>
      <c r="K7103" s="20"/>
      <c r="L7103" s="20"/>
      <c r="M7103" s="20"/>
      <c r="N7103" s="20"/>
    </row>
    <row r="7104" spans="1:14" x14ac:dyDescent="0.35">
      <c r="A7104" s="19" t="s">
        <v>5716</v>
      </c>
      <c r="B7104" s="19">
        <v>104411</v>
      </c>
      <c r="C7104" s="20" t="s">
        <v>5723</v>
      </c>
      <c r="D7104" s="20" t="s">
        <v>5904</v>
      </c>
      <c r="E7104" s="20" t="s">
        <v>5902</v>
      </c>
      <c r="F7104" s="20" t="s">
        <v>5903</v>
      </c>
      <c r="G7104" s="20">
        <v>0</v>
      </c>
      <c r="H7104" s="20">
        <v>0</v>
      </c>
      <c r="I7104" s="20"/>
      <c r="J7104" s="20"/>
      <c r="K7104" s="20"/>
      <c r="L7104" s="20"/>
      <c r="M7104" s="20"/>
      <c r="N7104" s="20"/>
    </row>
    <row r="7105" spans="1:14" x14ac:dyDescent="0.35">
      <c r="A7105" s="19" t="s">
        <v>5716</v>
      </c>
      <c r="B7105" s="19">
        <v>104412</v>
      </c>
      <c r="C7105" s="20" t="s">
        <v>5724</v>
      </c>
      <c r="D7105" s="20" t="s">
        <v>5904</v>
      </c>
      <c r="E7105" s="20" t="s">
        <v>5912</v>
      </c>
      <c r="F7105" s="20" t="s">
        <v>5915</v>
      </c>
      <c r="G7105" s="20">
        <v>6</v>
      </c>
      <c r="H7105" s="20">
        <v>19</v>
      </c>
      <c r="I7105" s="20"/>
      <c r="J7105" s="20"/>
      <c r="K7105" s="20"/>
      <c r="L7105" s="20"/>
      <c r="M7105" s="20"/>
      <c r="N7105" s="20"/>
    </row>
    <row r="7106" spans="1:14" x14ac:dyDescent="0.35">
      <c r="A7106" s="19" t="s">
        <v>5716</v>
      </c>
      <c r="B7106" s="19">
        <v>104414</v>
      </c>
      <c r="C7106" s="20" t="s">
        <v>5725</v>
      </c>
      <c r="D7106" s="20" t="s">
        <v>5904</v>
      </c>
      <c r="E7106" s="20" t="s">
        <v>5912</v>
      </c>
      <c r="F7106" s="20" t="s">
        <v>5915</v>
      </c>
      <c r="G7106" s="20">
        <v>3</v>
      </c>
      <c r="H7106" s="20">
        <v>19</v>
      </c>
      <c r="I7106" s="20"/>
      <c r="J7106" s="20"/>
      <c r="K7106" s="20"/>
      <c r="L7106" s="20"/>
      <c r="M7106" s="20"/>
      <c r="N7106" s="20"/>
    </row>
    <row r="7107" spans="1:14" x14ac:dyDescent="0.35">
      <c r="A7107" s="19" t="s">
        <v>5716</v>
      </c>
      <c r="B7107" s="19">
        <v>104415</v>
      </c>
      <c r="C7107" s="20" t="s">
        <v>5726</v>
      </c>
      <c r="D7107" s="20" t="s">
        <v>5904</v>
      </c>
      <c r="E7107" s="20" t="s">
        <v>5912</v>
      </c>
      <c r="F7107" s="20" t="s">
        <v>5915</v>
      </c>
      <c r="G7107" s="20">
        <v>2</v>
      </c>
      <c r="H7107" s="20">
        <v>9</v>
      </c>
      <c r="I7107" s="20"/>
      <c r="J7107" s="20"/>
      <c r="K7107" s="20"/>
      <c r="L7107" s="20"/>
      <c r="M7107" s="20"/>
      <c r="N7107" s="20"/>
    </row>
    <row r="7108" spans="1:14" x14ac:dyDescent="0.35">
      <c r="A7108" s="19" t="s">
        <v>5716</v>
      </c>
      <c r="B7108" s="19">
        <v>104417</v>
      </c>
      <c r="C7108" s="20" t="s">
        <v>5727</v>
      </c>
      <c r="D7108" s="20" t="s">
        <v>5904</v>
      </c>
      <c r="E7108" s="20" t="s">
        <v>5912</v>
      </c>
      <c r="F7108" s="20" t="s">
        <v>5915</v>
      </c>
      <c r="G7108" s="20">
        <v>1</v>
      </c>
      <c r="H7108" s="20">
        <v>8</v>
      </c>
      <c r="I7108" s="20"/>
      <c r="J7108" s="20"/>
      <c r="K7108" s="20"/>
      <c r="L7108" s="20"/>
      <c r="M7108" s="20"/>
      <c r="N7108" s="20"/>
    </row>
    <row r="7109" spans="1:14" x14ac:dyDescent="0.35">
      <c r="A7109" s="19" t="s">
        <v>5716</v>
      </c>
      <c r="B7109" s="19">
        <v>131547</v>
      </c>
      <c r="C7109" s="20" t="s">
        <v>5728</v>
      </c>
      <c r="D7109" s="20" t="s">
        <v>5904</v>
      </c>
      <c r="E7109" s="20" t="s">
        <v>5907</v>
      </c>
      <c r="F7109" s="20" t="s">
        <v>5911</v>
      </c>
      <c r="G7109" s="20">
        <v>50</v>
      </c>
      <c r="H7109" s="20">
        <v>41</v>
      </c>
      <c r="I7109" s="20"/>
      <c r="J7109" s="20"/>
      <c r="K7109" s="20"/>
      <c r="L7109" s="20"/>
      <c r="M7109" s="20"/>
      <c r="N7109" s="20"/>
    </row>
    <row r="7110" spans="1:14" x14ac:dyDescent="0.35">
      <c r="A7110" s="19" t="s">
        <v>5716</v>
      </c>
      <c r="B7110" s="19">
        <v>134256</v>
      </c>
      <c r="C7110" s="20" t="s">
        <v>5729</v>
      </c>
      <c r="D7110" s="20" t="s">
        <v>5904</v>
      </c>
      <c r="E7110" s="20" t="s">
        <v>5906</v>
      </c>
      <c r="F7110" s="20" t="s">
        <v>5906</v>
      </c>
      <c r="G7110" s="20">
        <v>0</v>
      </c>
      <c r="H7110" s="20">
        <v>0</v>
      </c>
      <c r="I7110" s="20"/>
      <c r="J7110" s="20"/>
      <c r="K7110" s="20"/>
      <c r="L7110" s="20"/>
      <c r="M7110" s="20"/>
      <c r="N7110" s="20"/>
    </row>
    <row r="7111" spans="1:14" x14ac:dyDescent="0.35">
      <c r="A7111" s="19" t="s">
        <v>5716</v>
      </c>
      <c r="B7111" s="19">
        <v>134257</v>
      </c>
      <c r="C7111" s="20" t="s">
        <v>5730</v>
      </c>
      <c r="D7111" s="20" t="s">
        <v>5904</v>
      </c>
      <c r="E7111" s="20" t="s">
        <v>5906</v>
      </c>
      <c r="F7111" s="20" t="s">
        <v>5906</v>
      </c>
      <c r="G7111" s="20">
        <v>0</v>
      </c>
      <c r="H7111" s="20">
        <v>1</v>
      </c>
      <c r="I7111" s="20"/>
      <c r="J7111" s="20"/>
      <c r="K7111" s="20"/>
      <c r="L7111" s="20"/>
      <c r="M7111" s="20"/>
      <c r="N7111" s="20"/>
    </row>
    <row r="7112" spans="1:14" x14ac:dyDescent="0.35">
      <c r="A7112" s="19" t="s">
        <v>5716</v>
      </c>
      <c r="B7112" s="19">
        <v>137730</v>
      </c>
      <c r="C7112" s="20" t="s">
        <v>5731</v>
      </c>
      <c r="D7112" s="20" t="s">
        <v>5904</v>
      </c>
      <c r="E7112" s="20" t="s">
        <v>5907</v>
      </c>
      <c r="F7112" s="20" t="s">
        <v>5917</v>
      </c>
      <c r="G7112" s="20">
        <v>105</v>
      </c>
      <c r="H7112" s="20">
        <v>96</v>
      </c>
      <c r="I7112" s="20"/>
      <c r="J7112" s="20"/>
      <c r="K7112" s="20"/>
      <c r="L7112" s="20"/>
      <c r="M7112" s="20"/>
      <c r="N7112" s="20"/>
    </row>
    <row r="7113" spans="1:14" x14ac:dyDescent="0.35">
      <c r="A7113" s="19" t="s">
        <v>5716</v>
      </c>
      <c r="B7113" s="19">
        <v>138098</v>
      </c>
      <c r="C7113" s="20" t="s">
        <v>5732</v>
      </c>
      <c r="D7113" s="20" t="s">
        <v>5904</v>
      </c>
      <c r="E7113" s="20" t="s">
        <v>5907</v>
      </c>
      <c r="F7113" s="20" t="s">
        <v>5908</v>
      </c>
      <c r="G7113" s="20">
        <v>97</v>
      </c>
      <c r="H7113" s="20">
        <v>98</v>
      </c>
      <c r="I7113" s="20"/>
      <c r="J7113" s="20"/>
      <c r="K7113" s="20"/>
      <c r="L7113" s="20"/>
      <c r="M7113" s="20"/>
      <c r="N7113" s="20"/>
    </row>
    <row r="7114" spans="1:14" x14ac:dyDescent="0.35">
      <c r="A7114" s="19" t="s">
        <v>5716</v>
      </c>
      <c r="B7114" s="19">
        <v>138852</v>
      </c>
      <c r="C7114" s="20" t="s">
        <v>5733</v>
      </c>
      <c r="D7114" s="20" t="s">
        <v>5904</v>
      </c>
      <c r="E7114" s="20" t="s">
        <v>5907</v>
      </c>
      <c r="F7114" s="20" t="s">
        <v>5917</v>
      </c>
      <c r="G7114" s="20">
        <v>101</v>
      </c>
      <c r="H7114" s="20">
        <v>119</v>
      </c>
      <c r="I7114" s="20"/>
      <c r="J7114" s="20"/>
      <c r="K7114" s="20"/>
      <c r="L7114" s="20"/>
      <c r="M7114" s="20"/>
      <c r="N7114" s="20"/>
    </row>
    <row r="7115" spans="1:14" x14ac:dyDescent="0.35">
      <c r="A7115" s="19" t="s">
        <v>5716</v>
      </c>
      <c r="B7115" s="19">
        <v>139138</v>
      </c>
      <c r="C7115" s="20" t="s">
        <v>5734</v>
      </c>
      <c r="D7115" s="20" t="s">
        <v>5904</v>
      </c>
      <c r="E7115" s="20" t="s">
        <v>5907</v>
      </c>
      <c r="F7115" s="20" t="s">
        <v>5917</v>
      </c>
      <c r="G7115" s="20">
        <v>117</v>
      </c>
      <c r="H7115" s="20">
        <v>98</v>
      </c>
      <c r="I7115" s="20"/>
      <c r="J7115" s="20"/>
      <c r="K7115" s="20"/>
      <c r="L7115" s="20"/>
      <c r="M7115" s="20"/>
      <c r="N7115" s="20"/>
    </row>
    <row r="7116" spans="1:14" x14ac:dyDescent="0.35">
      <c r="A7116" s="19" t="s">
        <v>5716</v>
      </c>
      <c r="B7116" s="19">
        <v>139891</v>
      </c>
      <c r="C7116" s="20" t="s">
        <v>5735</v>
      </c>
      <c r="D7116" s="20" t="s">
        <v>5904</v>
      </c>
      <c r="E7116" s="20" t="s">
        <v>5907</v>
      </c>
      <c r="F7116" s="20" t="s">
        <v>5917</v>
      </c>
      <c r="G7116" s="20">
        <v>71</v>
      </c>
      <c r="H7116" s="20">
        <v>80</v>
      </c>
      <c r="I7116" s="20"/>
      <c r="J7116" s="20"/>
      <c r="K7116" s="20"/>
      <c r="L7116" s="20"/>
      <c r="M7116" s="20"/>
      <c r="N7116" s="20"/>
    </row>
    <row r="7117" spans="1:14" x14ac:dyDescent="0.35">
      <c r="A7117" s="19" t="s">
        <v>5716</v>
      </c>
      <c r="B7117" s="19">
        <v>140160</v>
      </c>
      <c r="C7117" s="20" t="s">
        <v>7407</v>
      </c>
      <c r="D7117" s="20" t="s">
        <v>5904</v>
      </c>
      <c r="E7117" s="20" t="s">
        <v>5907</v>
      </c>
      <c r="F7117" s="20" t="s">
        <v>5926</v>
      </c>
      <c r="G7117" s="20">
        <v>83</v>
      </c>
      <c r="H7117" s="20">
        <v>76</v>
      </c>
      <c r="I7117" s="20"/>
      <c r="J7117" s="20"/>
      <c r="K7117" s="20"/>
      <c r="L7117" s="20"/>
      <c r="M7117" s="20"/>
      <c r="N7117" s="20"/>
    </row>
    <row r="7118" spans="1:14" x14ac:dyDescent="0.35">
      <c r="A7118" s="19" t="s">
        <v>5716</v>
      </c>
      <c r="B7118" s="19">
        <v>140586</v>
      </c>
      <c r="C7118" s="20" t="s">
        <v>5736</v>
      </c>
      <c r="D7118" s="20" t="s">
        <v>5904</v>
      </c>
      <c r="E7118" s="20" t="s">
        <v>5907</v>
      </c>
      <c r="F7118" s="20" t="s">
        <v>5917</v>
      </c>
      <c r="G7118" s="20">
        <v>43</v>
      </c>
      <c r="H7118" s="20">
        <v>49</v>
      </c>
      <c r="I7118" s="20"/>
      <c r="J7118" s="20"/>
      <c r="K7118" s="20"/>
      <c r="L7118" s="20"/>
      <c r="M7118" s="20"/>
      <c r="N7118" s="20"/>
    </row>
    <row r="7119" spans="1:14" x14ac:dyDescent="0.35">
      <c r="A7119" s="19" t="s">
        <v>5716</v>
      </c>
      <c r="B7119" s="19">
        <v>140798</v>
      </c>
      <c r="C7119" s="20" t="s">
        <v>5737</v>
      </c>
      <c r="D7119" s="20" t="s">
        <v>5901</v>
      </c>
      <c r="E7119" s="20" t="s">
        <v>5907</v>
      </c>
      <c r="F7119" s="20" t="s">
        <v>5917</v>
      </c>
      <c r="G7119" s="20">
        <v>180</v>
      </c>
      <c r="H7119" s="20">
        <v>0</v>
      </c>
      <c r="I7119" s="20"/>
      <c r="J7119" s="20"/>
      <c r="K7119" s="20"/>
      <c r="L7119" s="20"/>
      <c r="M7119" s="20"/>
      <c r="N7119" s="20"/>
    </row>
    <row r="7120" spans="1:14" x14ac:dyDescent="0.35">
      <c r="A7120" s="19" t="s">
        <v>5716</v>
      </c>
      <c r="B7120" s="19">
        <v>141245</v>
      </c>
      <c r="C7120" s="20" t="s">
        <v>7408</v>
      </c>
      <c r="D7120" s="20" t="s">
        <v>5904</v>
      </c>
      <c r="E7120" s="20" t="s">
        <v>5907</v>
      </c>
      <c r="F7120" s="20" t="s">
        <v>5908</v>
      </c>
      <c r="G7120" s="20">
        <v>82</v>
      </c>
      <c r="H7120" s="20">
        <v>74</v>
      </c>
      <c r="I7120" s="20"/>
      <c r="J7120" s="20"/>
      <c r="K7120" s="20"/>
      <c r="L7120" s="20"/>
      <c r="M7120" s="20"/>
      <c r="N7120" s="20"/>
    </row>
    <row r="7121" spans="1:14" x14ac:dyDescent="0.35">
      <c r="A7121" s="19" t="s">
        <v>5716</v>
      </c>
      <c r="B7121" s="19">
        <v>141802</v>
      </c>
      <c r="C7121" s="20" t="s">
        <v>5738</v>
      </c>
      <c r="D7121" s="20" t="s">
        <v>5904</v>
      </c>
      <c r="E7121" s="20" t="s">
        <v>5907</v>
      </c>
      <c r="F7121" s="20" t="s">
        <v>5917</v>
      </c>
      <c r="G7121" s="20">
        <v>105</v>
      </c>
      <c r="H7121" s="20">
        <v>107</v>
      </c>
      <c r="I7121" s="20"/>
      <c r="J7121" s="20"/>
      <c r="K7121" s="20"/>
      <c r="L7121" s="20"/>
      <c r="M7121" s="20"/>
      <c r="N7121" s="20"/>
    </row>
    <row r="7122" spans="1:14" x14ac:dyDescent="0.35">
      <c r="A7122" s="19" t="s">
        <v>5716</v>
      </c>
      <c r="B7122" s="19">
        <v>142080</v>
      </c>
      <c r="C7122" s="20" t="s">
        <v>6848</v>
      </c>
      <c r="D7122" s="20" t="s">
        <v>5904</v>
      </c>
      <c r="E7122" s="20" t="s">
        <v>5907</v>
      </c>
      <c r="F7122" s="20" t="s">
        <v>5916</v>
      </c>
      <c r="G7122" s="20">
        <v>50</v>
      </c>
      <c r="H7122" s="20">
        <v>71</v>
      </c>
      <c r="I7122" s="20"/>
      <c r="J7122" s="20"/>
      <c r="K7122" s="20"/>
      <c r="L7122" s="20"/>
      <c r="M7122" s="20"/>
      <c r="N7122" s="20"/>
    </row>
    <row r="7123" spans="1:14" x14ac:dyDescent="0.35">
      <c r="A7123" s="19" t="s">
        <v>5716</v>
      </c>
      <c r="B7123" s="19">
        <v>142086</v>
      </c>
      <c r="C7123" s="20" t="s">
        <v>7409</v>
      </c>
      <c r="D7123" s="20" t="s">
        <v>5904</v>
      </c>
      <c r="E7123" s="20" t="s">
        <v>5912</v>
      </c>
      <c r="F7123" s="20" t="s">
        <v>5927</v>
      </c>
      <c r="G7123" s="20">
        <v>2</v>
      </c>
      <c r="H7123" s="20">
        <v>9</v>
      </c>
      <c r="I7123" s="20"/>
      <c r="J7123" s="20"/>
      <c r="K7123" s="20"/>
      <c r="L7123" s="20"/>
      <c r="M7123" s="20"/>
      <c r="N7123" s="20"/>
    </row>
    <row r="7124" spans="1:14" x14ac:dyDescent="0.35">
      <c r="A7124" s="19" t="s">
        <v>5716</v>
      </c>
      <c r="B7124" s="19">
        <v>142123</v>
      </c>
      <c r="C7124" s="20" t="s">
        <v>5739</v>
      </c>
      <c r="D7124" s="20" t="s">
        <v>5904</v>
      </c>
      <c r="E7124" s="20" t="s">
        <v>5912</v>
      </c>
      <c r="F7124" s="20" t="s">
        <v>5925</v>
      </c>
      <c r="G7124" s="20">
        <v>0</v>
      </c>
      <c r="H7124" s="20">
        <v>0</v>
      </c>
      <c r="I7124" s="20"/>
      <c r="J7124" s="20"/>
      <c r="K7124" s="20"/>
      <c r="L7124" s="20"/>
      <c r="M7124" s="20"/>
      <c r="N7124" s="20"/>
    </row>
    <row r="7125" spans="1:14" x14ac:dyDescent="0.35">
      <c r="A7125" s="19" t="s">
        <v>5716</v>
      </c>
      <c r="B7125" s="19">
        <v>142317</v>
      </c>
      <c r="C7125" s="20" t="s">
        <v>1165</v>
      </c>
      <c r="D7125" s="20" t="s">
        <v>5904</v>
      </c>
      <c r="E7125" s="20" t="s">
        <v>5907</v>
      </c>
      <c r="F7125" s="20" t="s">
        <v>5917</v>
      </c>
      <c r="G7125" s="20">
        <v>147</v>
      </c>
      <c r="H7125" s="20">
        <v>137</v>
      </c>
      <c r="I7125" s="20"/>
      <c r="J7125" s="20"/>
      <c r="K7125" s="20"/>
      <c r="L7125" s="20"/>
      <c r="M7125" s="20"/>
      <c r="N7125" s="20"/>
    </row>
    <row r="7126" spans="1:14" x14ac:dyDescent="0.35">
      <c r="A7126" s="19" t="s">
        <v>5716</v>
      </c>
      <c r="B7126" s="19">
        <v>142383</v>
      </c>
      <c r="C7126" s="20" t="s">
        <v>5740</v>
      </c>
      <c r="D7126" s="20" t="s">
        <v>5904</v>
      </c>
      <c r="E7126" s="20" t="s">
        <v>5912</v>
      </c>
      <c r="F7126" s="20" t="s">
        <v>5920</v>
      </c>
      <c r="G7126" s="20">
        <v>7</v>
      </c>
      <c r="H7126" s="20">
        <v>15</v>
      </c>
      <c r="I7126" s="20"/>
      <c r="J7126" s="20"/>
      <c r="K7126" s="20"/>
      <c r="L7126" s="20"/>
      <c r="M7126" s="20"/>
      <c r="N7126" s="20"/>
    </row>
    <row r="7127" spans="1:14" x14ac:dyDescent="0.35">
      <c r="A7127" s="19" t="s">
        <v>5716</v>
      </c>
      <c r="B7127" s="19">
        <v>142603</v>
      </c>
      <c r="C7127" s="20" t="s">
        <v>6849</v>
      </c>
      <c r="D7127" s="20" t="s">
        <v>5904</v>
      </c>
      <c r="E7127" s="20" t="s">
        <v>5902</v>
      </c>
      <c r="F7127" s="20" t="s">
        <v>5914</v>
      </c>
      <c r="G7127" s="20">
        <v>0</v>
      </c>
      <c r="H7127" s="20">
        <v>0</v>
      </c>
      <c r="I7127" s="20"/>
      <c r="J7127" s="20"/>
      <c r="K7127" s="20"/>
      <c r="L7127" s="20"/>
      <c r="M7127" s="20"/>
      <c r="N7127" s="20"/>
    </row>
    <row r="7128" spans="1:14" x14ac:dyDescent="0.35">
      <c r="A7128" s="19" t="s">
        <v>5716</v>
      </c>
      <c r="B7128" s="19">
        <v>143101</v>
      </c>
      <c r="C7128" s="20" t="s">
        <v>5741</v>
      </c>
      <c r="D7128" s="20" t="s">
        <v>5904</v>
      </c>
      <c r="E7128" s="20" t="s">
        <v>5907</v>
      </c>
      <c r="F7128" s="20" t="s">
        <v>5916</v>
      </c>
      <c r="G7128" s="20">
        <v>52</v>
      </c>
      <c r="H7128" s="20">
        <v>61</v>
      </c>
      <c r="I7128" s="20"/>
      <c r="J7128" s="20"/>
      <c r="K7128" s="20"/>
      <c r="L7128" s="20"/>
      <c r="M7128" s="20"/>
      <c r="N7128" s="20"/>
    </row>
    <row r="7129" spans="1:14" x14ac:dyDescent="0.35">
      <c r="A7129" s="19" t="s">
        <v>5716</v>
      </c>
      <c r="B7129" s="19">
        <v>143150</v>
      </c>
      <c r="C7129" s="20" t="s">
        <v>7410</v>
      </c>
      <c r="D7129" s="20" t="s">
        <v>5904</v>
      </c>
      <c r="E7129" s="20" t="s">
        <v>5906</v>
      </c>
      <c r="F7129" s="20" t="s">
        <v>5928</v>
      </c>
      <c r="G7129" s="20">
        <v>0</v>
      </c>
      <c r="H7129" s="20">
        <v>0</v>
      </c>
      <c r="I7129" s="20"/>
      <c r="J7129" s="20"/>
      <c r="K7129" s="20"/>
      <c r="L7129" s="20"/>
      <c r="M7129" s="20"/>
      <c r="N7129" s="20"/>
    </row>
    <row r="7130" spans="1:14" x14ac:dyDescent="0.35">
      <c r="A7130" s="19" t="s">
        <v>5716</v>
      </c>
      <c r="B7130" s="19">
        <v>143506</v>
      </c>
      <c r="C7130" s="20" t="s">
        <v>5742</v>
      </c>
      <c r="D7130" s="20" t="s">
        <v>5904</v>
      </c>
      <c r="E7130" s="20" t="s">
        <v>5912</v>
      </c>
      <c r="F7130" s="20" t="s">
        <v>5920</v>
      </c>
      <c r="G7130" s="20">
        <v>0</v>
      </c>
      <c r="H7130" s="20">
        <v>0</v>
      </c>
      <c r="I7130" s="20"/>
      <c r="J7130" s="20"/>
      <c r="K7130" s="20"/>
      <c r="L7130" s="20"/>
      <c r="M7130" s="20"/>
      <c r="N7130" s="20"/>
    </row>
    <row r="7131" spans="1:14" x14ac:dyDescent="0.35">
      <c r="A7131" s="19" t="s">
        <v>5716</v>
      </c>
      <c r="B7131" s="19">
        <v>144278</v>
      </c>
      <c r="C7131" s="20" t="s">
        <v>5743</v>
      </c>
      <c r="D7131" s="20" t="s">
        <v>5904</v>
      </c>
      <c r="E7131" s="20" t="s">
        <v>5907</v>
      </c>
      <c r="F7131" s="20" t="s">
        <v>5908</v>
      </c>
      <c r="G7131" s="20">
        <v>95</v>
      </c>
      <c r="H7131" s="20">
        <v>80</v>
      </c>
      <c r="I7131" s="20"/>
      <c r="J7131" s="20"/>
      <c r="K7131" s="20"/>
      <c r="L7131" s="20"/>
      <c r="M7131" s="20"/>
      <c r="N7131" s="20"/>
    </row>
    <row r="7132" spans="1:14" x14ac:dyDescent="0.35">
      <c r="A7132" s="19" t="s">
        <v>5716</v>
      </c>
      <c r="B7132" s="19">
        <v>145008</v>
      </c>
      <c r="C7132" s="20" t="s">
        <v>5744</v>
      </c>
      <c r="D7132" s="20" t="s">
        <v>5904</v>
      </c>
      <c r="E7132" s="20" t="s">
        <v>5907</v>
      </c>
      <c r="F7132" s="20" t="s">
        <v>5908</v>
      </c>
      <c r="G7132" s="20">
        <v>113</v>
      </c>
      <c r="H7132" s="20">
        <v>86</v>
      </c>
      <c r="I7132" s="20"/>
      <c r="J7132" s="20"/>
      <c r="K7132" s="20"/>
      <c r="L7132" s="20"/>
      <c r="M7132" s="20"/>
      <c r="N7132" s="20"/>
    </row>
    <row r="7133" spans="1:14" x14ac:dyDescent="0.35">
      <c r="A7133" s="19" t="s">
        <v>5716</v>
      </c>
      <c r="B7133" s="19">
        <v>145059</v>
      </c>
      <c r="C7133" s="20" t="s">
        <v>6349</v>
      </c>
      <c r="D7133" s="20" t="s">
        <v>5904</v>
      </c>
      <c r="E7133" s="20" t="s">
        <v>5902</v>
      </c>
      <c r="F7133" s="20" t="s">
        <v>5914</v>
      </c>
      <c r="G7133" s="20">
        <v>0</v>
      </c>
      <c r="H7133" s="20">
        <v>0</v>
      </c>
      <c r="I7133" s="20"/>
      <c r="J7133" s="20"/>
      <c r="K7133" s="20"/>
      <c r="L7133" s="20"/>
      <c r="M7133" s="20"/>
      <c r="N7133" s="20"/>
    </row>
    <row r="7134" spans="1:14" x14ac:dyDescent="0.35">
      <c r="A7134" s="19" t="s">
        <v>5716</v>
      </c>
      <c r="B7134" s="19">
        <v>145114</v>
      </c>
      <c r="C7134" s="20" t="s">
        <v>5719</v>
      </c>
      <c r="D7134" s="20" t="s">
        <v>5904</v>
      </c>
      <c r="E7134" s="20" t="s">
        <v>5907</v>
      </c>
      <c r="F7134" s="20" t="s">
        <v>5908</v>
      </c>
      <c r="G7134" s="20">
        <v>99</v>
      </c>
      <c r="H7134" s="20">
        <v>80</v>
      </c>
      <c r="I7134" s="20"/>
      <c r="J7134" s="20"/>
      <c r="K7134" s="20"/>
      <c r="L7134" s="20"/>
      <c r="M7134" s="20"/>
      <c r="N7134" s="20"/>
    </row>
    <row r="7135" spans="1:14" x14ac:dyDescent="0.35">
      <c r="A7135" s="19" t="s">
        <v>5716</v>
      </c>
      <c r="B7135" s="19">
        <v>145134</v>
      </c>
      <c r="C7135" s="20" t="s">
        <v>5745</v>
      </c>
      <c r="D7135" s="20" t="s">
        <v>5904</v>
      </c>
      <c r="E7135" s="20" t="s">
        <v>5907</v>
      </c>
      <c r="F7135" s="20" t="s">
        <v>5908</v>
      </c>
      <c r="G7135" s="20">
        <v>60</v>
      </c>
      <c r="H7135" s="20">
        <v>67</v>
      </c>
      <c r="I7135" s="20"/>
      <c r="J7135" s="20"/>
      <c r="K7135" s="20"/>
      <c r="L7135" s="20"/>
      <c r="M7135" s="20"/>
      <c r="N7135" s="20"/>
    </row>
    <row r="7136" spans="1:14" x14ac:dyDescent="0.35">
      <c r="A7136" s="19" t="s">
        <v>5746</v>
      </c>
      <c r="B7136" s="19">
        <v>116928</v>
      </c>
      <c r="C7136" s="20" t="s">
        <v>5747</v>
      </c>
      <c r="D7136" s="20" t="s">
        <v>5904</v>
      </c>
      <c r="E7136" s="20" t="s">
        <v>5907</v>
      </c>
      <c r="F7136" s="20" t="s">
        <v>5910</v>
      </c>
      <c r="G7136" s="20">
        <v>0</v>
      </c>
      <c r="H7136" s="20">
        <v>0</v>
      </c>
      <c r="I7136" s="20"/>
      <c r="J7136" s="20"/>
      <c r="K7136" s="20"/>
      <c r="L7136" s="20"/>
      <c r="M7136" s="20"/>
      <c r="N7136" s="20"/>
    </row>
    <row r="7137" spans="1:14" x14ac:dyDescent="0.35">
      <c r="A7137" s="19" t="s">
        <v>5746</v>
      </c>
      <c r="B7137" s="19">
        <v>116957</v>
      </c>
      <c r="C7137" s="20" t="s">
        <v>5749</v>
      </c>
      <c r="D7137" s="20" t="s">
        <v>5904</v>
      </c>
      <c r="E7137" s="20" t="s">
        <v>5907</v>
      </c>
      <c r="F7137" s="20" t="s">
        <v>5910</v>
      </c>
      <c r="G7137" s="20">
        <v>73</v>
      </c>
      <c r="H7137" s="20">
        <v>76</v>
      </c>
      <c r="I7137" s="20"/>
      <c r="J7137" s="20"/>
      <c r="K7137" s="20"/>
      <c r="L7137" s="20"/>
      <c r="M7137" s="20"/>
      <c r="N7137" s="20"/>
    </row>
    <row r="7138" spans="1:14" x14ac:dyDescent="0.35">
      <c r="A7138" s="19" t="s">
        <v>5746</v>
      </c>
      <c r="B7138" s="19">
        <v>116958</v>
      </c>
      <c r="C7138" s="20" t="s">
        <v>5750</v>
      </c>
      <c r="D7138" s="20" t="s">
        <v>5904</v>
      </c>
      <c r="E7138" s="20" t="s">
        <v>5907</v>
      </c>
      <c r="F7138" s="20" t="s">
        <v>5910</v>
      </c>
      <c r="G7138" s="20">
        <v>40</v>
      </c>
      <c r="H7138" s="20">
        <v>31</v>
      </c>
      <c r="I7138" s="20"/>
      <c r="J7138" s="20"/>
      <c r="K7138" s="20"/>
      <c r="L7138" s="20"/>
      <c r="M7138" s="20"/>
      <c r="N7138" s="20"/>
    </row>
    <row r="7139" spans="1:14" x14ac:dyDescent="0.35">
      <c r="A7139" s="19" t="s">
        <v>5746</v>
      </c>
      <c r="B7139" s="19">
        <v>116959</v>
      </c>
      <c r="C7139" s="20" t="s">
        <v>5751</v>
      </c>
      <c r="D7139" s="20" t="s">
        <v>5904</v>
      </c>
      <c r="E7139" s="20" t="s">
        <v>5907</v>
      </c>
      <c r="F7139" s="20" t="s">
        <v>5910</v>
      </c>
      <c r="G7139" s="20">
        <v>81</v>
      </c>
      <c r="H7139" s="20">
        <v>69</v>
      </c>
      <c r="I7139" s="20"/>
      <c r="J7139" s="20"/>
      <c r="K7139" s="20"/>
      <c r="L7139" s="20"/>
      <c r="M7139" s="20"/>
      <c r="N7139" s="20"/>
    </row>
    <row r="7140" spans="1:14" x14ac:dyDescent="0.35">
      <c r="A7140" s="19" t="s">
        <v>5746</v>
      </c>
      <c r="B7140" s="19">
        <v>116960</v>
      </c>
      <c r="C7140" s="20" t="s">
        <v>5752</v>
      </c>
      <c r="D7140" s="20" t="s">
        <v>5904</v>
      </c>
      <c r="E7140" s="20" t="s">
        <v>5907</v>
      </c>
      <c r="F7140" s="20" t="s">
        <v>5910</v>
      </c>
      <c r="G7140" s="20">
        <v>29</v>
      </c>
      <c r="H7140" s="20">
        <v>29</v>
      </c>
      <c r="I7140" s="20"/>
      <c r="J7140" s="20"/>
      <c r="K7140" s="20"/>
      <c r="L7140" s="20"/>
      <c r="M7140" s="20"/>
      <c r="N7140" s="20"/>
    </row>
    <row r="7141" spans="1:14" x14ac:dyDescent="0.35">
      <c r="A7141" s="19" t="s">
        <v>5746</v>
      </c>
      <c r="B7141" s="19">
        <v>116984</v>
      </c>
      <c r="C7141" s="20" t="s">
        <v>5754</v>
      </c>
      <c r="D7141" s="20" t="s">
        <v>5904</v>
      </c>
      <c r="E7141" s="20" t="s">
        <v>5907</v>
      </c>
      <c r="F7141" s="20" t="s">
        <v>5918</v>
      </c>
      <c r="G7141" s="20">
        <v>65</v>
      </c>
      <c r="H7141" s="20">
        <v>84</v>
      </c>
      <c r="I7141" s="20"/>
      <c r="J7141" s="20"/>
      <c r="K7141" s="20"/>
      <c r="L7141" s="20"/>
      <c r="M7141" s="20"/>
      <c r="N7141" s="20"/>
    </row>
    <row r="7142" spans="1:14" x14ac:dyDescent="0.35">
      <c r="A7142" s="19" t="s">
        <v>5746</v>
      </c>
      <c r="B7142" s="19">
        <v>116999</v>
      </c>
      <c r="C7142" s="20" t="s">
        <v>5755</v>
      </c>
      <c r="D7142" s="20" t="s">
        <v>5904</v>
      </c>
      <c r="E7142" s="20" t="s">
        <v>5907</v>
      </c>
      <c r="F7142" s="20" t="s">
        <v>5911</v>
      </c>
      <c r="G7142" s="20">
        <v>96</v>
      </c>
      <c r="H7142" s="20">
        <v>112</v>
      </c>
      <c r="I7142" s="20"/>
      <c r="J7142" s="20"/>
      <c r="K7142" s="20"/>
      <c r="L7142" s="20"/>
      <c r="M7142" s="20"/>
      <c r="N7142" s="20"/>
    </row>
    <row r="7143" spans="1:14" x14ac:dyDescent="0.35">
      <c r="A7143" s="19" t="s">
        <v>5746</v>
      </c>
      <c r="B7143" s="19">
        <v>117011</v>
      </c>
      <c r="C7143" s="20" t="s">
        <v>7411</v>
      </c>
      <c r="D7143" s="20" t="s">
        <v>5904</v>
      </c>
      <c r="E7143" s="20" t="s">
        <v>5902</v>
      </c>
      <c r="F7143" s="20" t="s">
        <v>5903</v>
      </c>
      <c r="G7143" s="20">
        <v>0</v>
      </c>
      <c r="H7143" s="20">
        <v>0</v>
      </c>
      <c r="I7143" s="20"/>
      <c r="J7143" s="20"/>
      <c r="K7143" s="20"/>
      <c r="L7143" s="20"/>
      <c r="M7143" s="20"/>
      <c r="N7143" s="20"/>
    </row>
    <row r="7144" spans="1:14" x14ac:dyDescent="0.35">
      <c r="A7144" s="19" t="s">
        <v>5746</v>
      </c>
      <c r="B7144" s="19">
        <v>117012</v>
      </c>
      <c r="C7144" s="20" t="s">
        <v>5756</v>
      </c>
      <c r="D7144" s="20" t="s">
        <v>5904</v>
      </c>
      <c r="E7144" s="20" t="s">
        <v>5902</v>
      </c>
      <c r="F7144" s="20" t="s">
        <v>5903</v>
      </c>
      <c r="G7144" s="20">
        <v>0</v>
      </c>
      <c r="H7144" s="20">
        <v>0</v>
      </c>
      <c r="I7144" s="20"/>
      <c r="J7144" s="20"/>
      <c r="K7144" s="20"/>
      <c r="L7144" s="20"/>
      <c r="M7144" s="20"/>
      <c r="N7144" s="20"/>
    </row>
    <row r="7145" spans="1:14" x14ac:dyDescent="0.35">
      <c r="A7145" s="19" t="s">
        <v>5746</v>
      </c>
      <c r="B7145" s="19">
        <v>117017</v>
      </c>
      <c r="C7145" s="20" t="s">
        <v>5757</v>
      </c>
      <c r="D7145" s="20" t="s">
        <v>5904</v>
      </c>
      <c r="E7145" s="20" t="s">
        <v>5902</v>
      </c>
      <c r="F7145" s="20" t="s">
        <v>5903</v>
      </c>
      <c r="G7145" s="20">
        <v>0</v>
      </c>
      <c r="H7145" s="20">
        <v>0</v>
      </c>
      <c r="I7145" s="20"/>
      <c r="J7145" s="20"/>
      <c r="K7145" s="20"/>
      <c r="L7145" s="20"/>
      <c r="M7145" s="20"/>
      <c r="N7145" s="20"/>
    </row>
    <row r="7146" spans="1:14" x14ac:dyDescent="0.35">
      <c r="A7146" s="19" t="s">
        <v>5746</v>
      </c>
      <c r="B7146" s="19">
        <v>117018</v>
      </c>
      <c r="C7146" s="20" t="s">
        <v>5758</v>
      </c>
      <c r="D7146" s="20" t="s">
        <v>5901</v>
      </c>
      <c r="E7146" s="20" t="s">
        <v>5902</v>
      </c>
      <c r="F7146" s="20" t="s">
        <v>5903</v>
      </c>
      <c r="G7146" s="20">
        <v>0</v>
      </c>
      <c r="H7146" s="20">
        <v>0</v>
      </c>
      <c r="I7146" s="20"/>
      <c r="J7146" s="20"/>
      <c r="K7146" s="20"/>
      <c r="L7146" s="20"/>
      <c r="M7146" s="20"/>
      <c r="N7146" s="20"/>
    </row>
    <row r="7147" spans="1:14" x14ac:dyDescent="0.35">
      <c r="A7147" s="19" t="s">
        <v>5746</v>
      </c>
      <c r="B7147" s="19">
        <v>117020</v>
      </c>
      <c r="C7147" s="20" t="s">
        <v>7412</v>
      </c>
      <c r="D7147" s="20" t="s">
        <v>5904</v>
      </c>
      <c r="E7147" s="20" t="s">
        <v>5902</v>
      </c>
      <c r="F7147" s="20" t="s">
        <v>5903</v>
      </c>
      <c r="G7147" s="20">
        <v>0</v>
      </c>
      <c r="H7147" s="20">
        <v>0</v>
      </c>
      <c r="I7147" s="20"/>
      <c r="J7147" s="20"/>
      <c r="K7147" s="20"/>
      <c r="L7147" s="20"/>
      <c r="M7147" s="20"/>
      <c r="N7147" s="20"/>
    </row>
    <row r="7148" spans="1:14" x14ac:dyDescent="0.35">
      <c r="A7148" s="19" t="s">
        <v>5746</v>
      </c>
      <c r="B7148" s="19">
        <v>117030</v>
      </c>
      <c r="C7148" s="20" t="s">
        <v>6851</v>
      </c>
      <c r="D7148" s="20" t="s">
        <v>5904</v>
      </c>
      <c r="E7148" s="20" t="s">
        <v>5902</v>
      </c>
      <c r="F7148" s="20" t="s">
        <v>5914</v>
      </c>
      <c r="G7148" s="20">
        <v>0</v>
      </c>
      <c r="H7148" s="20">
        <v>0</v>
      </c>
      <c r="I7148" s="20"/>
      <c r="J7148" s="20"/>
      <c r="K7148" s="20"/>
      <c r="L7148" s="20"/>
      <c r="M7148" s="20"/>
      <c r="N7148" s="20"/>
    </row>
    <row r="7149" spans="1:14" x14ac:dyDescent="0.35">
      <c r="A7149" s="19" t="s">
        <v>5746</v>
      </c>
      <c r="B7149" s="19">
        <v>117032</v>
      </c>
      <c r="C7149" s="20" t="s">
        <v>6852</v>
      </c>
      <c r="D7149" s="20" t="s">
        <v>5904</v>
      </c>
      <c r="E7149" s="20" t="s">
        <v>5902</v>
      </c>
      <c r="F7149" s="20" t="s">
        <v>5903</v>
      </c>
      <c r="G7149" s="20">
        <v>0</v>
      </c>
      <c r="H7149" s="20">
        <v>0</v>
      </c>
      <c r="I7149" s="20"/>
      <c r="J7149" s="20"/>
      <c r="K7149" s="20"/>
      <c r="L7149" s="20"/>
      <c r="M7149" s="20"/>
      <c r="N7149" s="20"/>
    </row>
    <row r="7150" spans="1:14" x14ac:dyDescent="0.35">
      <c r="A7150" s="19" t="s">
        <v>5746</v>
      </c>
      <c r="B7150" s="19">
        <v>117033</v>
      </c>
      <c r="C7150" s="20" t="s">
        <v>7413</v>
      </c>
      <c r="D7150" s="20" t="s">
        <v>5904</v>
      </c>
      <c r="E7150" s="20" t="s">
        <v>5902</v>
      </c>
      <c r="F7150" s="20" t="s">
        <v>5914</v>
      </c>
      <c r="G7150" s="20">
        <v>0</v>
      </c>
      <c r="H7150" s="20">
        <v>0</v>
      </c>
      <c r="I7150" s="20"/>
      <c r="J7150" s="20"/>
      <c r="K7150" s="20"/>
      <c r="L7150" s="20"/>
      <c r="M7150" s="20"/>
      <c r="N7150" s="20"/>
    </row>
    <row r="7151" spans="1:14" x14ac:dyDescent="0.35">
      <c r="A7151" s="19" t="s">
        <v>5746</v>
      </c>
      <c r="B7151" s="19">
        <v>117034</v>
      </c>
      <c r="C7151" s="20" t="s">
        <v>5759</v>
      </c>
      <c r="D7151" s="20" t="s">
        <v>5904</v>
      </c>
      <c r="E7151" s="20" t="s">
        <v>5902</v>
      </c>
      <c r="F7151" s="20" t="s">
        <v>5903</v>
      </c>
      <c r="G7151" s="20">
        <v>0</v>
      </c>
      <c r="H7151" s="20">
        <v>0</v>
      </c>
      <c r="I7151" s="20"/>
      <c r="J7151" s="20"/>
      <c r="K7151" s="20"/>
      <c r="L7151" s="20"/>
      <c r="M7151" s="20"/>
      <c r="N7151" s="20"/>
    </row>
    <row r="7152" spans="1:14" x14ac:dyDescent="0.35">
      <c r="A7152" s="19" t="s">
        <v>5746</v>
      </c>
      <c r="B7152" s="19">
        <v>117035</v>
      </c>
      <c r="C7152" s="20" t="s">
        <v>5760</v>
      </c>
      <c r="D7152" s="20" t="s">
        <v>5904</v>
      </c>
      <c r="E7152" s="20" t="s">
        <v>5902</v>
      </c>
      <c r="F7152" s="20" t="s">
        <v>5903</v>
      </c>
      <c r="G7152" s="20">
        <v>0</v>
      </c>
      <c r="H7152" s="20">
        <v>0</v>
      </c>
      <c r="I7152" s="20"/>
      <c r="J7152" s="20"/>
      <c r="K7152" s="20"/>
      <c r="L7152" s="20"/>
      <c r="M7152" s="20"/>
      <c r="N7152" s="20"/>
    </row>
    <row r="7153" spans="1:14" x14ac:dyDescent="0.35">
      <c r="A7153" s="19" t="s">
        <v>5746</v>
      </c>
      <c r="B7153" s="19">
        <v>117037</v>
      </c>
      <c r="C7153" s="20" t="s">
        <v>907</v>
      </c>
      <c r="D7153" s="20" t="s">
        <v>5904</v>
      </c>
      <c r="E7153" s="20" t="s">
        <v>5902</v>
      </c>
      <c r="F7153" s="20" t="s">
        <v>5903</v>
      </c>
      <c r="G7153" s="20">
        <v>0</v>
      </c>
      <c r="H7153" s="20">
        <v>0</v>
      </c>
      <c r="I7153" s="20"/>
      <c r="J7153" s="20"/>
      <c r="K7153" s="20"/>
      <c r="L7153" s="20"/>
      <c r="M7153" s="20"/>
      <c r="N7153" s="20"/>
    </row>
    <row r="7154" spans="1:14" x14ac:dyDescent="0.35">
      <c r="A7154" s="19" t="s">
        <v>5746</v>
      </c>
      <c r="B7154" s="19">
        <v>117038</v>
      </c>
      <c r="C7154" s="20" t="s">
        <v>5761</v>
      </c>
      <c r="D7154" s="20" t="s">
        <v>5904</v>
      </c>
      <c r="E7154" s="20" t="s">
        <v>5902</v>
      </c>
      <c r="F7154" s="20" t="s">
        <v>5903</v>
      </c>
      <c r="G7154" s="20">
        <v>0</v>
      </c>
      <c r="H7154" s="20">
        <v>0</v>
      </c>
      <c r="I7154" s="20"/>
      <c r="J7154" s="20"/>
      <c r="K7154" s="20"/>
      <c r="L7154" s="20"/>
      <c r="M7154" s="20"/>
      <c r="N7154" s="20"/>
    </row>
    <row r="7155" spans="1:14" x14ac:dyDescent="0.35">
      <c r="A7155" s="19" t="s">
        <v>5746</v>
      </c>
      <c r="B7155" s="19">
        <v>117041</v>
      </c>
      <c r="C7155" s="20" t="s">
        <v>5762</v>
      </c>
      <c r="D7155" s="20" t="s">
        <v>5904</v>
      </c>
      <c r="E7155" s="20" t="s">
        <v>5902</v>
      </c>
      <c r="F7155" s="20" t="s">
        <v>5903</v>
      </c>
      <c r="G7155" s="20">
        <v>0</v>
      </c>
      <c r="H7155" s="20">
        <v>0</v>
      </c>
      <c r="I7155" s="122"/>
      <c r="J7155" s="122"/>
      <c r="K7155" s="122"/>
      <c r="L7155" s="122"/>
      <c r="M7155" s="122"/>
      <c r="N7155" s="122"/>
    </row>
    <row r="7156" spans="1:14" x14ac:dyDescent="0.35">
      <c r="A7156" s="19" t="s">
        <v>5746</v>
      </c>
      <c r="B7156" s="19">
        <v>117044</v>
      </c>
      <c r="C7156" s="20" t="s">
        <v>5763</v>
      </c>
      <c r="D7156" s="20" t="s">
        <v>5905</v>
      </c>
      <c r="E7156" s="20" t="s">
        <v>5902</v>
      </c>
      <c r="F7156" s="20" t="s">
        <v>5903</v>
      </c>
      <c r="G7156" s="20">
        <v>0</v>
      </c>
      <c r="H7156" s="20">
        <v>0</v>
      </c>
      <c r="I7156" s="122"/>
      <c r="J7156" s="122"/>
      <c r="K7156" s="122"/>
      <c r="L7156" s="122"/>
      <c r="M7156" s="122"/>
      <c r="N7156" s="122"/>
    </row>
    <row r="7157" spans="1:14" x14ac:dyDescent="0.35">
      <c r="A7157" s="19" t="s">
        <v>5746</v>
      </c>
      <c r="B7157" s="19">
        <v>117049</v>
      </c>
      <c r="C7157" s="20" t="s">
        <v>5764</v>
      </c>
      <c r="D7157" s="20" t="s">
        <v>5904</v>
      </c>
      <c r="E7157" s="20" t="s">
        <v>5912</v>
      </c>
      <c r="F7157" s="20" t="s">
        <v>5915</v>
      </c>
      <c r="G7157" s="20">
        <v>3</v>
      </c>
      <c r="H7157" s="20">
        <v>11</v>
      </c>
      <c r="I7157" s="122"/>
      <c r="J7157" s="122"/>
      <c r="K7157" s="122"/>
      <c r="L7157" s="122"/>
      <c r="M7157" s="122"/>
      <c r="N7157" s="122"/>
    </row>
    <row r="7158" spans="1:14" x14ac:dyDescent="0.35">
      <c r="A7158" s="19" t="s">
        <v>5746</v>
      </c>
      <c r="B7158" s="19">
        <v>117056</v>
      </c>
      <c r="C7158" s="20" t="s">
        <v>5765</v>
      </c>
      <c r="D7158" s="20" t="s">
        <v>5904</v>
      </c>
      <c r="E7158" s="20" t="s">
        <v>5912</v>
      </c>
      <c r="F7158" s="20" t="s">
        <v>5915</v>
      </c>
      <c r="G7158" s="20">
        <v>2</v>
      </c>
      <c r="H7158" s="20">
        <v>10</v>
      </c>
      <c r="I7158" s="122"/>
      <c r="J7158" s="122"/>
      <c r="K7158" s="122"/>
      <c r="L7158" s="122"/>
      <c r="M7158" s="122"/>
      <c r="N7158" s="122"/>
    </row>
    <row r="7159" spans="1:14" x14ac:dyDescent="0.35">
      <c r="A7159" s="19" t="s">
        <v>5746</v>
      </c>
      <c r="B7159" s="19">
        <v>117062</v>
      </c>
      <c r="C7159" s="20" t="s">
        <v>5766</v>
      </c>
      <c r="D7159" s="20" t="s">
        <v>5904</v>
      </c>
      <c r="E7159" s="20" t="s">
        <v>5912</v>
      </c>
      <c r="F7159" s="20" t="s">
        <v>5915</v>
      </c>
      <c r="G7159" s="20">
        <v>2</v>
      </c>
      <c r="H7159" s="20">
        <v>5</v>
      </c>
      <c r="I7159" s="122"/>
      <c r="J7159" s="122"/>
      <c r="K7159" s="122"/>
      <c r="L7159" s="122"/>
      <c r="M7159" s="122"/>
      <c r="N7159" s="122"/>
    </row>
    <row r="7160" spans="1:14" x14ac:dyDescent="0.35">
      <c r="A7160" s="19" t="s">
        <v>5746</v>
      </c>
      <c r="B7160" s="19">
        <v>117064</v>
      </c>
      <c r="C7160" s="20" t="s">
        <v>5767</v>
      </c>
      <c r="D7160" s="20" t="s">
        <v>5904</v>
      </c>
      <c r="E7160" s="20" t="s">
        <v>5923</v>
      </c>
      <c r="F7160" s="20" t="s">
        <v>5923</v>
      </c>
      <c r="G7160" s="20">
        <v>2</v>
      </c>
      <c r="H7160" s="20">
        <v>6</v>
      </c>
      <c r="I7160" s="122"/>
      <c r="J7160" s="122"/>
      <c r="K7160" s="122"/>
      <c r="L7160" s="122"/>
      <c r="M7160" s="122"/>
      <c r="N7160" s="122"/>
    </row>
    <row r="7161" spans="1:14" x14ac:dyDescent="0.35">
      <c r="A7161" s="19" t="s">
        <v>5746</v>
      </c>
      <c r="B7161" s="19">
        <v>130984</v>
      </c>
      <c r="C7161" s="20" t="s">
        <v>5768</v>
      </c>
      <c r="D7161" s="20" t="s">
        <v>5904</v>
      </c>
      <c r="E7161" s="20" t="s">
        <v>5906</v>
      </c>
      <c r="F7161" s="20" t="s">
        <v>5906</v>
      </c>
      <c r="G7161" s="20">
        <v>0</v>
      </c>
      <c r="H7161" s="20">
        <v>0</v>
      </c>
      <c r="I7161" s="122"/>
      <c r="J7161" s="122"/>
      <c r="K7161" s="122"/>
      <c r="L7161" s="122"/>
      <c r="M7161" s="122"/>
      <c r="N7161" s="122"/>
    </row>
    <row r="7162" spans="1:14" x14ac:dyDescent="0.35">
      <c r="A7162" s="19" t="s">
        <v>5746</v>
      </c>
      <c r="B7162" s="19">
        <v>130987</v>
      </c>
      <c r="C7162" s="20" t="s">
        <v>7414</v>
      </c>
      <c r="D7162" s="20" t="s">
        <v>5904</v>
      </c>
      <c r="E7162" s="20" t="s">
        <v>5906</v>
      </c>
      <c r="F7162" s="20" t="s">
        <v>5906</v>
      </c>
      <c r="G7162" s="20">
        <v>0</v>
      </c>
      <c r="H7162" s="20">
        <v>0</v>
      </c>
      <c r="I7162" s="122"/>
      <c r="J7162" s="122"/>
      <c r="K7162" s="122"/>
      <c r="L7162" s="122"/>
      <c r="M7162" s="122"/>
      <c r="N7162" s="122"/>
    </row>
    <row r="7163" spans="1:14" x14ac:dyDescent="0.35">
      <c r="A7163" s="19" t="s">
        <v>5746</v>
      </c>
      <c r="B7163" s="19">
        <v>131534</v>
      </c>
      <c r="C7163" s="20" t="s">
        <v>5769</v>
      </c>
      <c r="D7163" s="20" t="s">
        <v>5904</v>
      </c>
      <c r="E7163" s="20" t="s">
        <v>5912</v>
      </c>
      <c r="F7163" s="20" t="s">
        <v>5915</v>
      </c>
      <c r="G7163" s="20">
        <v>0</v>
      </c>
      <c r="H7163" s="20">
        <v>0</v>
      </c>
      <c r="I7163" s="122"/>
      <c r="J7163" s="122"/>
      <c r="K7163" s="122"/>
      <c r="L7163" s="122"/>
      <c r="M7163" s="122"/>
      <c r="N7163" s="122"/>
    </row>
    <row r="7164" spans="1:14" x14ac:dyDescent="0.35">
      <c r="A7164" s="19" t="s">
        <v>5746</v>
      </c>
      <c r="B7164" s="19">
        <v>135035</v>
      </c>
      <c r="C7164" s="20" t="s">
        <v>6350</v>
      </c>
      <c r="D7164" s="20" t="s">
        <v>5904</v>
      </c>
      <c r="E7164" s="20" t="s">
        <v>5907</v>
      </c>
      <c r="F7164" s="20" t="s">
        <v>5924</v>
      </c>
      <c r="G7164" s="20">
        <v>83</v>
      </c>
      <c r="H7164" s="20">
        <v>85</v>
      </c>
      <c r="I7164" s="122"/>
      <c r="J7164" s="122"/>
      <c r="K7164" s="122"/>
      <c r="L7164" s="122"/>
      <c r="M7164" s="122"/>
      <c r="N7164" s="122"/>
    </row>
    <row r="7165" spans="1:14" x14ac:dyDescent="0.35">
      <c r="A7165" s="19" t="s">
        <v>5746</v>
      </c>
      <c r="B7165" s="19">
        <v>135061</v>
      </c>
      <c r="C7165" s="20" t="s">
        <v>5770</v>
      </c>
      <c r="D7165" s="20" t="s">
        <v>5904</v>
      </c>
      <c r="E7165" s="20" t="s">
        <v>5907</v>
      </c>
      <c r="F7165" s="20" t="s">
        <v>5918</v>
      </c>
      <c r="G7165" s="20">
        <v>83</v>
      </c>
      <c r="H7165" s="20">
        <v>97</v>
      </c>
      <c r="I7165" s="122"/>
      <c r="J7165" s="122"/>
      <c r="K7165" s="122"/>
      <c r="L7165" s="122"/>
      <c r="M7165" s="122"/>
      <c r="N7165" s="122"/>
    </row>
    <row r="7166" spans="1:14" x14ac:dyDescent="0.35">
      <c r="A7166" s="19" t="s">
        <v>5746</v>
      </c>
      <c r="B7166" s="19">
        <v>135791</v>
      </c>
      <c r="C7166" s="20" t="s">
        <v>5771</v>
      </c>
      <c r="D7166" s="20" t="s">
        <v>5904</v>
      </c>
      <c r="E7166" s="20" t="s">
        <v>5912</v>
      </c>
      <c r="F7166" s="20" t="s">
        <v>5915</v>
      </c>
      <c r="G7166" s="20">
        <v>3</v>
      </c>
      <c r="H7166" s="20">
        <v>17</v>
      </c>
      <c r="I7166" s="122"/>
      <c r="J7166" s="122"/>
      <c r="K7166" s="122"/>
      <c r="L7166" s="122"/>
      <c r="M7166" s="122"/>
      <c r="N7166" s="122"/>
    </row>
    <row r="7167" spans="1:14" x14ac:dyDescent="0.35">
      <c r="A7167" s="19" t="s">
        <v>5746</v>
      </c>
      <c r="B7167" s="19">
        <v>135913</v>
      </c>
      <c r="C7167" s="20" t="s">
        <v>5772</v>
      </c>
      <c r="D7167" s="20" t="s">
        <v>5904</v>
      </c>
      <c r="E7167" s="20" t="s">
        <v>5907</v>
      </c>
      <c r="F7167" s="20" t="s">
        <v>5908</v>
      </c>
      <c r="G7167" s="20">
        <v>94</v>
      </c>
      <c r="H7167" s="20">
        <v>114</v>
      </c>
      <c r="I7167" s="122"/>
      <c r="J7167" s="122"/>
      <c r="K7167" s="122"/>
      <c r="L7167" s="122"/>
      <c r="M7167" s="122"/>
      <c r="N7167" s="122"/>
    </row>
    <row r="7168" spans="1:14" x14ac:dyDescent="0.35">
      <c r="A7168" s="19" t="s">
        <v>5746</v>
      </c>
      <c r="B7168" s="19">
        <v>136161</v>
      </c>
      <c r="C7168" s="20" t="s">
        <v>5773</v>
      </c>
      <c r="D7168" s="20" t="s">
        <v>5904</v>
      </c>
      <c r="E7168" s="20" t="s">
        <v>5906</v>
      </c>
      <c r="F7168" s="20" t="s">
        <v>5906</v>
      </c>
      <c r="G7168" s="20">
        <v>0</v>
      </c>
      <c r="H7168" s="20">
        <v>1</v>
      </c>
      <c r="I7168" s="122"/>
      <c r="J7168" s="122"/>
      <c r="K7168" s="122"/>
      <c r="L7168" s="122"/>
      <c r="M7168" s="122"/>
      <c r="N7168" s="122"/>
    </row>
    <row r="7169" spans="1:14" x14ac:dyDescent="0.35">
      <c r="A7169" s="19" t="s">
        <v>5746</v>
      </c>
      <c r="B7169" s="19">
        <v>136260</v>
      </c>
      <c r="C7169" s="20" t="s">
        <v>5774</v>
      </c>
      <c r="D7169" s="20" t="s">
        <v>5904</v>
      </c>
      <c r="E7169" s="20" t="s">
        <v>5902</v>
      </c>
      <c r="F7169" s="20" t="s">
        <v>5914</v>
      </c>
      <c r="G7169" s="20">
        <v>0</v>
      </c>
      <c r="H7169" s="20">
        <v>0</v>
      </c>
      <c r="I7169" s="122"/>
      <c r="J7169" s="122"/>
      <c r="K7169" s="122"/>
      <c r="L7169" s="122"/>
      <c r="M7169" s="122"/>
      <c r="N7169" s="122"/>
    </row>
    <row r="7170" spans="1:14" x14ac:dyDescent="0.35">
      <c r="A7170" s="19" t="s">
        <v>5746</v>
      </c>
      <c r="B7170" s="19">
        <v>136262</v>
      </c>
      <c r="C7170" s="20" t="s">
        <v>3653</v>
      </c>
      <c r="D7170" s="20" t="s">
        <v>5904</v>
      </c>
      <c r="E7170" s="20" t="s">
        <v>5902</v>
      </c>
      <c r="F7170" s="20" t="s">
        <v>5914</v>
      </c>
      <c r="G7170" s="20">
        <v>0</v>
      </c>
      <c r="H7170" s="20">
        <v>0</v>
      </c>
      <c r="I7170" s="122"/>
      <c r="J7170" s="122"/>
      <c r="K7170" s="122"/>
      <c r="L7170" s="122"/>
      <c r="M7170" s="122"/>
      <c r="N7170" s="122"/>
    </row>
    <row r="7171" spans="1:14" x14ac:dyDescent="0.35">
      <c r="A7171" s="19" t="s">
        <v>5746</v>
      </c>
      <c r="B7171" s="19">
        <v>136469</v>
      </c>
      <c r="C7171" s="20" t="s">
        <v>5775</v>
      </c>
      <c r="D7171" s="20" t="s">
        <v>5904</v>
      </c>
      <c r="E7171" s="20" t="s">
        <v>5907</v>
      </c>
      <c r="F7171" s="20" t="s">
        <v>5917</v>
      </c>
      <c r="G7171" s="20">
        <v>0</v>
      </c>
      <c r="H7171" s="20">
        <v>0</v>
      </c>
      <c r="I7171" s="122"/>
      <c r="J7171" s="122"/>
      <c r="K7171" s="122"/>
      <c r="L7171" s="122"/>
      <c r="M7171" s="122"/>
      <c r="N7171" s="122"/>
    </row>
    <row r="7172" spans="1:14" x14ac:dyDescent="0.35">
      <c r="A7172" s="19" t="s">
        <v>5746</v>
      </c>
      <c r="B7172" s="19">
        <v>136890</v>
      </c>
      <c r="C7172" s="20" t="s">
        <v>5776</v>
      </c>
      <c r="D7172" s="20" t="s">
        <v>5904</v>
      </c>
      <c r="E7172" s="20" t="s">
        <v>5907</v>
      </c>
      <c r="F7172" s="20" t="s">
        <v>5917</v>
      </c>
      <c r="G7172" s="20">
        <v>138</v>
      </c>
      <c r="H7172" s="20">
        <v>135</v>
      </c>
      <c r="I7172" s="122"/>
      <c r="J7172" s="122"/>
      <c r="K7172" s="122"/>
      <c r="L7172" s="122"/>
      <c r="M7172" s="122"/>
      <c r="N7172" s="122"/>
    </row>
    <row r="7173" spans="1:14" x14ac:dyDescent="0.35">
      <c r="A7173" s="19" t="s">
        <v>5746</v>
      </c>
      <c r="B7173" s="19">
        <v>136897</v>
      </c>
      <c r="C7173" s="20" t="s">
        <v>5777</v>
      </c>
      <c r="D7173" s="20" t="s">
        <v>5904</v>
      </c>
      <c r="E7173" s="20" t="s">
        <v>5907</v>
      </c>
      <c r="F7173" s="20" t="s">
        <v>5917</v>
      </c>
      <c r="G7173" s="20">
        <v>90</v>
      </c>
      <c r="H7173" s="20">
        <v>90</v>
      </c>
      <c r="I7173" s="122"/>
      <c r="J7173" s="122"/>
      <c r="K7173" s="122"/>
      <c r="L7173" s="122"/>
      <c r="M7173" s="122"/>
      <c r="N7173" s="122"/>
    </row>
    <row r="7174" spans="1:14" x14ac:dyDescent="0.35">
      <c r="A7174" s="19" t="s">
        <v>5746</v>
      </c>
      <c r="B7174" s="19">
        <v>136898</v>
      </c>
      <c r="C7174" s="20" t="s">
        <v>5778</v>
      </c>
      <c r="D7174" s="20" t="s">
        <v>5904</v>
      </c>
      <c r="E7174" s="20" t="s">
        <v>5907</v>
      </c>
      <c r="F7174" s="20" t="s">
        <v>5917</v>
      </c>
      <c r="G7174" s="20">
        <v>94</v>
      </c>
      <c r="H7174" s="20">
        <v>96</v>
      </c>
      <c r="I7174" s="122"/>
      <c r="J7174" s="122"/>
      <c r="K7174" s="122"/>
      <c r="L7174" s="122"/>
      <c r="M7174" s="122"/>
      <c r="N7174" s="122"/>
    </row>
    <row r="7175" spans="1:14" x14ac:dyDescent="0.35">
      <c r="A7175" s="19" t="s">
        <v>5746</v>
      </c>
      <c r="B7175" s="19">
        <v>136924</v>
      </c>
      <c r="C7175" s="20" t="s">
        <v>6351</v>
      </c>
      <c r="D7175" s="20" t="s">
        <v>5904</v>
      </c>
      <c r="E7175" s="20" t="s">
        <v>5907</v>
      </c>
      <c r="F7175" s="20" t="s">
        <v>5917</v>
      </c>
      <c r="G7175" s="20">
        <v>97</v>
      </c>
      <c r="H7175" s="20">
        <v>102</v>
      </c>
      <c r="I7175" s="122"/>
      <c r="J7175" s="122"/>
      <c r="K7175" s="122"/>
      <c r="L7175" s="122"/>
      <c r="M7175" s="122"/>
      <c r="N7175" s="122"/>
    </row>
    <row r="7176" spans="1:14" x14ac:dyDescent="0.35">
      <c r="A7176" s="19" t="s">
        <v>5746</v>
      </c>
      <c r="B7176" s="19">
        <v>136925</v>
      </c>
      <c r="C7176" s="20" t="s">
        <v>5779</v>
      </c>
      <c r="D7176" s="20" t="s">
        <v>5904</v>
      </c>
      <c r="E7176" s="20" t="s">
        <v>5907</v>
      </c>
      <c r="F7176" s="20" t="s">
        <v>5917</v>
      </c>
      <c r="G7176" s="20">
        <v>0</v>
      </c>
      <c r="H7176" s="20">
        <v>0</v>
      </c>
      <c r="I7176" s="122"/>
      <c r="J7176" s="122"/>
      <c r="K7176" s="122"/>
      <c r="L7176" s="122"/>
      <c r="M7176" s="122"/>
      <c r="N7176" s="122"/>
    </row>
    <row r="7177" spans="1:14" x14ac:dyDescent="0.35">
      <c r="A7177" s="19" t="s">
        <v>5746</v>
      </c>
      <c r="B7177" s="19">
        <v>136927</v>
      </c>
      <c r="C7177" s="20" t="s">
        <v>5780</v>
      </c>
      <c r="D7177" s="20" t="s">
        <v>5904</v>
      </c>
      <c r="E7177" s="20" t="s">
        <v>5907</v>
      </c>
      <c r="F7177" s="20" t="s">
        <v>5917</v>
      </c>
      <c r="G7177" s="20">
        <v>0</v>
      </c>
      <c r="H7177" s="20">
        <v>0</v>
      </c>
      <c r="I7177" s="122"/>
      <c r="J7177" s="122"/>
      <c r="K7177" s="122"/>
      <c r="L7177" s="122"/>
      <c r="M7177" s="122"/>
      <c r="N7177" s="122"/>
    </row>
    <row r="7178" spans="1:14" x14ac:dyDescent="0.35">
      <c r="A7178" s="19" t="s">
        <v>5746</v>
      </c>
      <c r="B7178" s="19">
        <v>137051</v>
      </c>
      <c r="C7178" s="20" t="s">
        <v>5781</v>
      </c>
      <c r="D7178" s="20" t="s">
        <v>5904</v>
      </c>
      <c r="E7178" s="20" t="s">
        <v>5907</v>
      </c>
      <c r="F7178" s="20" t="s">
        <v>5917</v>
      </c>
      <c r="G7178" s="20">
        <v>149</v>
      </c>
      <c r="H7178" s="20">
        <v>154</v>
      </c>
      <c r="I7178" s="122"/>
      <c r="J7178" s="122"/>
      <c r="K7178" s="122"/>
      <c r="L7178" s="122"/>
      <c r="M7178" s="122"/>
      <c r="N7178" s="122"/>
    </row>
    <row r="7179" spans="1:14" x14ac:dyDescent="0.35">
      <c r="A7179" s="19" t="s">
        <v>5746</v>
      </c>
      <c r="B7179" s="19">
        <v>137101</v>
      </c>
      <c r="C7179" s="20" t="s">
        <v>5782</v>
      </c>
      <c r="D7179" s="20" t="s">
        <v>5904</v>
      </c>
      <c r="E7179" s="20" t="s">
        <v>5907</v>
      </c>
      <c r="F7179" s="20" t="s">
        <v>5917</v>
      </c>
      <c r="G7179" s="20">
        <v>105</v>
      </c>
      <c r="H7179" s="20">
        <v>75</v>
      </c>
      <c r="I7179" s="122"/>
      <c r="J7179" s="122"/>
      <c r="K7179" s="122"/>
      <c r="L7179" s="122"/>
      <c r="M7179" s="122"/>
      <c r="N7179" s="122"/>
    </row>
    <row r="7180" spans="1:14" x14ac:dyDescent="0.35">
      <c r="A7180" s="19" t="s">
        <v>5746</v>
      </c>
      <c r="B7180" s="19">
        <v>137162</v>
      </c>
      <c r="C7180" s="20" t="s">
        <v>6352</v>
      </c>
      <c r="D7180" s="20" t="s">
        <v>5904</v>
      </c>
      <c r="E7180" s="20" t="s">
        <v>5907</v>
      </c>
      <c r="F7180" s="20" t="s">
        <v>5917</v>
      </c>
      <c r="G7180" s="20">
        <v>86</v>
      </c>
      <c r="H7180" s="20">
        <v>106</v>
      </c>
      <c r="I7180" s="122"/>
      <c r="J7180" s="122"/>
      <c r="K7180" s="122"/>
      <c r="L7180" s="122"/>
      <c r="M7180" s="122"/>
      <c r="N7180" s="122"/>
    </row>
    <row r="7181" spans="1:14" x14ac:dyDescent="0.35">
      <c r="A7181" s="19" t="s">
        <v>5746</v>
      </c>
      <c r="B7181" s="19">
        <v>137167</v>
      </c>
      <c r="C7181" s="20" t="s">
        <v>5783</v>
      </c>
      <c r="D7181" s="20" t="s">
        <v>5904</v>
      </c>
      <c r="E7181" s="20" t="s">
        <v>5907</v>
      </c>
      <c r="F7181" s="20" t="s">
        <v>5917</v>
      </c>
      <c r="G7181" s="20">
        <v>0</v>
      </c>
      <c r="H7181" s="20">
        <v>0</v>
      </c>
      <c r="I7181" s="122"/>
      <c r="J7181" s="122"/>
      <c r="K7181" s="122"/>
      <c r="L7181" s="122"/>
      <c r="M7181" s="122"/>
      <c r="N7181" s="122"/>
    </row>
    <row r="7182" spans="1:14" x14ac:dyDescent="0.35">
      <c r="A7182" s="19" t="s">
        <v>5746</v>
      </c>
      <c r="B7182" s="19">
        <v>137186</v>
      </c>
      <c r="C7182" s="20" t="s">
        <v>5784</v>
      </c>
      <c r="D7182" s="20" t="s">
        <v>5904</v>
      </c>
      <c r="E7182" s="20" t="s">
        <v>5907</v>
      </c>
      <c r="F7182" s="20" t="s">
        <v>5917</v>
      </c>
      <c r="G7182" s="20">
        <v>67</v>
      </c>
      <c r="H7182" s="20">
        <v>64</v>
      </c>
      <c r="I7182" s="122"/>
      <c r="J7182" s="122"/>
      <c r="K7182" s="122"/>
      <c r="L7182" s="122"/>
      <c r="M7182" s="122"/>
      <c r="N7182" s="122"/>
    </row>
    <row r="7183" spans="1:14" x14ac:dyDescent="0.35">
      <c r="A7183" s="19" t="s">
        <v>5746</v>
      </c>
      <c r="B7183" s="19">
        <v>137625</v>
      </c>
      <c r="C7183" s="20" t="s">
        <v>5785</v>
      </c>
      <c r="D7183" s="20" t="s">
        <v>5904</v>
      </c>
      <c r="E7183" s="20" t="s">
        <v>5907</v>
      </c>
      <c r="F7183" s="20" t="s">
        <v>5917</v>
      </c>
      <c r="G7183" s="20">
        <v>122</v>
      </c>
      <c r="H7183" s="20">
        <v>118</v>
      </c>
      <c r="I7183" s="122"/>
      <c r="J7183" s="122"/>
      <c r="K7183" s="122"/>
      <c r="L7183" s="122"/>
      <c r="M7183" s="122"/>
      <c r="N7183" s="122"/>
    </row>
    <row r="7184" spans="1:14" x14ac:dyDescent="0.35">
      <c r="A7184" s="19" t="s">
        <v>5746</v>
      </c>
      <c r="B7184" s="19">
        <v>138032</v>
      </c>
      <c r="C7184" s="20" t="s">
        <v>5786</v>
      </c>
      <c r="D7184" s="20" t="s">
        <v>5904</v>
      </c>
      <c r="E7184" s="20" t="s">
        <v>5907</v>
      </c>
      <c r="F7184" s="20" t="s">
        <v>5917</v>
      </c>
      <c r="G7184" s="20">
        <v>95</v>
      </c>
      <c r="H7184" s="20">
        <v>96</v>
      </c>
      <c r="I7184" s="122"/>
      <c r="J7184" s="122"/>
      <c r="K7184" s="122"/>
      <c r="L7184" s="122"/>
      <c r="M7184" s="122"/>
      <c r="N7184" s="122"/>
    </row>
    <row r="7185" spans="1:14" x14ac:dyDescent="0.35">
      <c r="A7185" s="19" t="s">
        <v>5746</v>
      </c>
      <c r="B7185" s="19">
        <v>138107</v>
      </c>
      <c r="C7185" s="20" t="s">
        <v>5787</v>
      </c>
      <c r="D7185" s="20" t="s">
        <v>5904</v>
      </c>
      <c r="E7185" s="20" t="s">
        <v>5907</v>
      </c>
      <c r="F7185" s="20" t="s">
        <v>5917</v>
      </c>
      <c r="G7185" s="20">
        <v>112</v>
      </c>
      <c r="H7185" s="20">
        <v>91</v>
      </c>
      <c r="I7185" s="122"/>
      <c r="J7185" s="122"/>
      <c r="K7185" s="122"/>
      <c r="L7185" s="122"/>
      <c r="M7185" s="122"/>
      <c r="N7185" s="122"/>
    </row>
    <row r="7186" spans="1:14" x14ac:dyDescent="0.35">
      <c r="A7186" s="19" t="s">
        <v>5746</v>
      </c>
      <c r="B7186" s="19">
        <v>138208</v>
      </c>
      <c r="C7186" s="20" t="s">
        <v>5788</v>
      </c>
      <c r="D7186" s="20" t="s">
        <v>5904</v>
      </c>
      <c r="E7186" s="20" t="s">
        <v>5907</v>
      </c>
      <c r="F7186" s="20" t="s">
        <v>5917</v>
      </c>
      <c r="G7186" s="20">
        <v>55</v>
      </c>
      <c r="H7186" s="20">
        <v>72</v>
      </c>
      <c r="I7186" s="122"/>
      <c r="J7186" s="122"/>
      <c r="K7186" s="122"/>
      <c r="L7186" s="122"/>
      <c r="M7186" s="122"/>
      <c r="N7186" s="122"/>
    </row>
    <row r="7187" spans="1:14" x14ac:dyDescent="0.35">
      <c r="A7187" s="19" t="s">
        <v>5746</v>
      </c>
      <c r="B7187" s="19">
        <v>138505</v>
      </c>
      <c r="C7187" s="20" t="s">
        <v>5789</v>
      </c>
      <c r="D7187" s="20" t="s">
        <v>5904</v>
      </c>
      <c r="E7187" s="20" t="s">
        <v>5907</v>
      </c>
      <c r="F7187" s="20" t="s">
        <v>5908</v>
      </c>
      <c r="G7187" s="20">
        <v>0</v>
      </c>
      <c r="H7187" s="20">
        <v>0</v>
      </c>
      <c r="I7187" s="122"/>
      <c r="J7187" s="122"/>
      <c r="K7187" s="122"/>
      <c r="L7187" s="122"/>
      <c r="M7187" s="122"/>
      <c r="N7187" s="122"/>
    </row>
    <row r="7188" spans="1:14" x14ac:dyDescent="0.35">
      <c r="A7188" s="19" t="s">
        <v>5746</v>
      </c>
      <c r="B7188" s="19">
        <v>138664</v>
      </c>
      <c r="C7188" s="20" t="s">
        <v>5790</v>
      </c>
      <c r="D7188" s="20" t="s">
        <v>5904</v>
      </c>
      <c r="E7188" s="20" t="s">
        <v>5907</v>
      </c>
      <c r="F7188" s="20" t="s">
        <v>5917</v>
      </c>
      <c r="G7188" s="20">
        <v>63</v>
      </c>
      <c r="H7188" s="20">
        <v>83</v>
      </c>
      <c r="I7188" s="122"/>
      <c r="J7188" s="122"/>
      <c r="K7188" s="122"/>
      <c r="L7188" s="122"/>
      <c r="M7188" s="122"/>
      <c r="N7188" s="122"/>
    </row>
    <row r="7189" spans="1:14" x14ac:dyDescent="0.35">
      <c r="A7189" s="19" t="s">
        <v>5746</v>
      </c>
      <c r="B7189" s="19">
        <v>139020</v>
      </c>
      <c r="C7189" s="20" t="s">
        <v>5791</v>
      </c>
      <c r="D7189" s="20" t="s">
        <v>5904</v>
      </c>
      <c r="E7189" s="20" t="s">
        <v>5907</v>
      </c>
      <c r="F7189" s="20" t="s">
        <v>5908</v>
      </c>
      <c r="G7189" s="20">
        <v>74</v>
      </c>
      <c r="H7189" s="20">
        <v>84</v>
      </c>
      <c r="I7189" s="122"/>
      <c r="J7189" s="122"/>
      <c r="K7189" s="122"/>
      <c r="L7189" s="122"/>
      <c r="M7189" s="122"/>
      <c r="N7189" s="122"/>
    </row>
    <row r="7190" spans="1:14" x14ac:dyDescent="0.35">
      <c r="A7190" s="19" t="s">
        <v>5746</v>
      </c>
      <c r="B7190" s="19">
        <v>139029</v>
      </c>
      <c r="C7190" s="20" t="s">
        <v>7415</v>
      </c>
      <c r="D7190" s="20" t="s">
        <v>5904</v>
      </c>
      <c r="E7190" s="20" t="s">
        <v>5907</v>
      </c>
      <c r="F7190" s="20" t="s">
        <v>5917</v>
      </c>
      <c r="G7190" s="20">
        <v>24</v>
      </c>
      <c r="H7190" s="20">
        <v>13</v>
      </c>
      <c r="I7190" s="122"/>
      <c r="J7190" s="122"/>
      <c r="K7190" s="122"/>
      <c r="L7190" s="122"/>
      <c r="M7190" s="122"/>
      <c r="N7190" s="122"/>
    </row>
    <row r="7191" spans="1:14" x14ac:dyDescent="0.35">
      <c r="A7191" s="19" t="s">
        <v>5746</v>
      </c>
      <c r="B7191" s="19">
        <v>139185</v>
      </c>
      <c r="C7191" s="20" t="s">
        <v>5793</v>
      </c>
      <c r="D7191" s="20" t="s">
        <v>5904</v>
      </c>
      <c r="E7191" s="20" t="s">
        <v>5907</v>
      </c>
      <c r="F7191" s="20" t="s">
        <v>5917</v>
      </c>
      <c r="G7191" s="20">
        <v>74</v>
      </c>
      <c r="H7191" s="20">
        <v>82</v>
      </c>
      <c r="I7191" s="122"/>
      <c r="J7191" s="122"/>
      <c r="K7191" s="122"/>
      <c r="L7191" s="122"/>
      <c r="M7191" s="122"/>
      <c r="N7191" s="122"/>
    </row>
    <row r="7192" spans="1:14" x14ac:dyDescent="0.35">
      <c r="A7192" s="19" t="s">
        <v>5746</v>
      </c>
      <c r="B7192" s="19">
        <v>139286</v>
      </c>
      <c r="C7192" s="20" t="s">
        <v>5794</v>
      </c>
      <c r="D7192" s="20" t="s">
        <v>5904</v>
      </c>
      <c r="E7192" s="20" t="s">
        <v>5907</v>
      </c>
      <c r="F7192" s="20" t="s">
        <v>5917</v>
      </c>
      <c r="G7192" s="20">
        <v>80</v>
      </c>
      <c r="H7192" s="20">
        <v>88</v>
      </c>
      <c r="I7192" s="122"/>
      <c r="J7192" s="122"/>
      <c r="K7192" s="122"/>
      <c r="L7192" s="122"/>
      <c r="M7192" s="122"/>
      <c r="N7192" s="122"/>
    </row>
    <row r="7193" spans="1:14" x14ac:dyDescent="0.35">
      <c r="A7193" s="19" t="s">
        <v>5746</v>
      </c>
      <c r="B7193" s="19">
        <v>139648</v>
      </c>
      <c r="C7193" s="20" t="s">
        <v>5796</v>
      </c>
      <c r="D7193" s="20" t="s">
        <v>5904</v>
      </c>
      <c r="E7193" s="20" t="s">
        <v>5906</v>
      </c>
      <c r="F7193" s="20" t="s">
        <v>5909</v>
      </c>
      <c r="G7193" s="20">
        <v>0</v>
      </c>
      <c r="H7193" s="20">
        <v>0</v>
      </c>
      <c r="I7193" s="122"/>
      <c r="J7193" s="122"/>
      <c r="K7193" s="122"/>
      <c r="L7193" s="122"/>
      <c r="M7193" s="122"/>
      <c r="N7193" s="122"/>
    </row>
    <row r="7194" spans="1:14" x14ac:dyDescent="0.35">
      <c r="A7194" s="19" t="s">
        <v>5746</v>
      </c>
      <c r="B7194" s="19">
        <v>140261</v>
      </c>
      <c r="C7194" s="20" t="s">
        <v>5797</v>
      </c>
      <c r="D7194" s="20" t="s">
        <v>5904</v>
      </c>
      <c r="E7194" s="20" t="s">
        <v>5912</v>
      </c>
      <c r="F7194" s="20" t="s">
        <v>5920</v>
      </c>
      <c r="G7194" s="20">
        <v>11</v>
      </c>
      <c r="H7194" s="20">
        <v>24</v>
      </c>
      <c r="I7194" s="122"/>
      <c r="J7194" s="122"/>
      <c r="K7194" s="122"/>
      <c r="L7194" s="122"/>
      <c r="M7194" s="122"/>
      <c r="N7194" s="122"/>
    </row>
    <row r="7195" spans="1:14" x14ac:dyDescent="0.35">
      <c r="A7195" s="19" t="s">
        <v>5746</v>
      </c>
      <c r="B7195" s="19">
        <v>140292</v>
      </c>
      <c r="C7195" s="20" t="s">
        <v>5798</v>
      </c>
      <c r="D7195" s="20" t="s">
        <v>5904</v>
      </c>
      <c r="E7195" s="20" t="s">
        <v>5907</v>
      </c>
      <c r="F7195" s="20" t="s">
        <v>5917</v>
      </c>
      <c r="G7195" s="20">
        <v>0</v>
      </c>
      <c r="H7195" s="20">
        <v>0</v>
      </c>
      <c r="I7195" s="122"/>
      <c r="J7195" s="122"/>
      <c r="K7195" s="122"/>
      <c r="L7195" s="122"/>
      <c r="M7195" s="122"/>
      <c r="N7195" s="122"/>
    </row>
    <row r="7196" spans="1:14" x14ac:dyDescent="0.35">
      <c r="A7196" s="19" t="s">
        <v>5746</v>
      </c>
      <c r="B7196" s="19">
        <v>140397</v>
      </c>
      <c r="C7196" s="20" t="s">
        <v>5799</v>
      </c>
      <c r="D7196" s="20" t="s">
        <v>5904</v>
      </c>
      <c r="E7196" s="20" t="s">
        <v>5912</v>
      </c>
      <c r="F7196" s="20" t="s">
        <v>5927</v>
      </c>
      <c r="G7196" s="20">
        <v>0</v>
      </c>
      <c r="H7196" s="20">
        <v>13</v>
      </c>
      <c r="I7196" s="122"/>
      <c r="J7196" s="122"/>
      <c r="K7196" s="122"/>
      <c r="L7196" s="122"/>
      <c r="M7196" s="122"/>
      <c r="N7196" s="122"/>
    </row>
    <row r="7197" spans="1:14" x14ac:dyDescent="0.35">
      <c r="A7197" s="19" t="s">
        <v>5746</v>
      </c>
      <c r="B7197" s="19">
        <v>140404</v>
      </c>
      <c r="C7197" s="20" t="s">
        <v>3964</v>
      </c>
      <c r="D7197" s="20" t="s">
        <v>5904</v>
      </c>
      <c r="E7197" s="20" t="s">
        <v>5912</v>
      </c>
      <c r="F7197" s="20" t="s">
        <v>5927</v>
      </c>
      <c r="G7197" s="20">
        <v>1</v>
      </c>
      <c r="H7197" s="20">
        <v>9</v>
      </c>
      <c r="I7197" s="122"/>
      <c r="J7197" s="122"/>
      <c r="K7197" s="122"/>
      <c r="L7197" s="122"/>
      <c r="M7197" s="122"/>
      <c r="N7197" s="122"/>
    </row>
    <row r="7198" spans="1:14" x14ac:dyDescent="0.35">
      <c r="A7198" s="19" t="s">
        <v>5746</v>
      </c>
      <c r="B7198" s="19">
        <v>140731</v>
      </c>
      <c r="C7198" s="20" t="s">
        <v>5800</v>
      </c>
      <c r="D7198" s="20" t="s">
        <v>5904</v>
      </c>
      <c r="E7198" s="20" t="s">
        <v>5907</v>
      </c>
      <c r="F7198" s="20" t="s">
        <v>5917</v>
      </c>
      <c r="G7198" s="20">
        <v>0</v>
      </c>
      <c r="H7198" s="20">
        <v>0</v>
      </c>
      <c r="I7198" s="122"/>
      <c r="J7198" s="122"/>
      <c r="K7198" s="122"/>
      <c r="L7198" s="122"/>
      <c r="M7198" s="122"/>
      <c r="N7198" s="122"/>
    </row>
    <row r="7199" spans="1:14" x14ac:dyDescent="0.35">
      <c r="A7199" s="19" t="s">
        <v>5746</v>
      </c>
      <c r="B7199" s="19">
        <v>141034</v>
      </c>
      <c r="C7199" s="20" t="s">
        <v>5801</v>
      </c>
      <c r="D7199" s="20" t="s">
        <v>5904</v>
      </c>
      <c r="E7199" s="20" t="s">
        <v>5906</v>
      </c>
      <c r="F7199" s="20" t="s">
        <v>5909</v>
      </c>
      <c r="G7199" s="20">
        <v>0</v>
      </c>
      <c r="H7199" s="20">
        <v>0</v>
      </c>
      <c r="I7199" s="122"/>
      <c r="J7199" s="122"/>
      <c r="K7199" s="122"/>
      <c r="L7199" s="122"/>
      <c r="M7199" s="122"/>
      <c r="N7199" s="122"/>
    </row>
    <row r="7200" spans="1:14" x14ac:dyDescent="0.35">
      <c r="A7200" s="19" t="s">
        <v>5746</v>
      </c>
      <c r="B7200" s="19">
        <v>141063</v>
      </c>
      <c r="C7200" s="20" t="s">
        <v>5802</v>
      </c>
      <c r="D7200" s="20" t="s">
        <v>5904</v>
      </c>
      <c r="E7200" s="20" t="s">
        <v>5907</v>
      </c>
      <c r="F7200" s="20" t="s">
        <v>5917</v>
      </c>
      <c r="G7200" s="20">
        <v>0</v>
      </c>
      <c r="H7200" s="20">
        <v>0</v>
      </c>
      <c r="I7200" s="122"/>
      <c r="J7200" s="122"/>
      <c r="K7200" s="122"/>
      <c r="L7200" s="122"/>
      <c r="M7200" s="122"/>
      <c r="N7200" s="122"/>
    </row>
    <row r="7201" spans="1:14" x14ac:dyDescent="0.35">
      <c r="A7201" s="19" t="s">
        <v>5746</v>
      </c>
      <c r="B7201" s="19">
        <v>141064</v>
      </c>
      <c r="C7201" s="20" t="s">
        <v>5803</v>
      </c>
      <c r="D7201" s="20" t="s">
        <v>5904</v>
      </c>
      <c r="E7201" s="20" t="s">
        <v>5907</v>
      </c>
      <c r="F7201" s="20" t="s">
        <v>5917</v>
      </c>
      <c r="G7201" s="20">
        <v>79</v>
      </c>
      <c r="H7201" s="20">
        <v>80</v>
      </c>
      <c r="I7201" s="122"/>
      <c r="J7201" s="122"/>
      <c r="K7201" s="122"/>
      <c r="L7201" s="122"/>
      <c r="M7201" s="122"/>
      <c r="N7201" s="122"/>
    </row>
    <row r="7202" spans="1:14" x14ac:dyDescent="0.35">
      <c r="A7202" s="19" t="s">
        <v>5746</v>
      </c>
      <c r="B7202" s="19">
        <v>141105</v>
      </c>
      <c r="C7202" s="20" t="s">
        <v>5139</v>
      </c>
      <c r="D7202" s="20" t="s">
        <v>5904</v>
      </c>
      <c r="E7202" s="20" t="s">
        <v>5907</v>
      </c>
      <c r="F7202" s="20" t="s">
        <v>5916</v>
      </c>
      <c r="G7202" s="20">
        <v>42</v>
      </c>
      <c r="H7202" s="20">
        <v>27</v>
      </c>
      <c r="I7202" s="122"/>
      <c r="J7202" s="122"/>
      <c r="K7202" s="122"/>
      <c r="L7202" s="122"/>
      <c r="M7202" s="122"/>
      <c r="N7202" s="122"/>
    </row>
    <row r="7203" spans="1:14" x14ac:dyDescent="0.35">
      <c r="A7203" s="19" t="s">
        <v>5746</v>
      </c>
      <c r="B7203" s="19">
        <v>141169</v>
      </c>
      <c r="C7203" s="20" t="s">
        <v>5804</v>
      </c>
      <c r="D7203" s="20" t="s">
        <v>5904</v>
      </c>
      <c r="E7203" s="20" t="s">
        <v>5907</v>
      </c>
      <c r="F7203" s="20" t="s">
        <v>5908</v>
      </c>
      <c r="G7203" s="20">
        <v>38</v>
      </c>
      <c r="H7203" s="20">
        <v>59</v>
      </c>
      <c r="I7203" s="122"/>
      <c r="J7203" s="122"/>
      <c r="K7203" s="122"/>
      <c r="L7203" s="122"/>
      <c r="M7203" s="122"/>
      <c r="N7203" s="122"/>
    </row>
    <row r="7204" spans="1:14" x14ac:dyDescent="0.35">
      <c r="A7204" s="19" t="s">
        <v>5746</v>
      </c>
      <c r="B7204" s="19">
        <v>141414</v>
      </c>
      <c r="C7204" s="20" t="s">
        <v>5805</v>
      </c>
      <c r="D7204" s="20" t="s">
        <v>5904</v>
      </c>
      <c r="E7204" s="20" t="s">
        <v>5907</v>
      </c>
      <c r="F7204" s="20" t="s">
        <v>5917</v>
      </c>
      <c r="G7204" s="20">
        <v>72</v>
      </c>
      <c r="H7204" s="20">
        <v>116</v>
      </c>
      <c r="I7204" s="122"/>
      <c r="J7204" s="122"/>
      <c r="K7204" s="122"/>
      <c r="L7204" s="122"/>
      <c r="M7204" s="122"/>
      <c r="N7204" s="122"/>
    </row>
    <row r="7205" spans="1:14" x14ac:dyDescent="0.35">
      <c r="A7205" s="19" t="s">
        <v>5746</v>
      </c>
      <c r="B7205" s="19">
        <v>142011</v>
      </c>
      <c r="C7205" s="20" t="s">
        <v>7416</v>
      </c>
      <c r="D7205" s="20" t="s">
        <v>5904</v>
      </c>
      <c r="E7205" s="20" t="s">
        <v>5902</v>
      </c>
      <c r="F7205" s="20" t="s">
        <v>5914</v>
      </c>
      <c r="G7205" s="20">
        <v>0</v>
      </c>
      <c r="H7205" s="20">
        <v>0</v>
      </c>
      <c r="I7205" s="122"/>
      <c r="J7205" s="122"/>
      <c r="K7205" s="122"/>
      <c r="L7205" s="122"/>
      <c r="M7205" s="122"/>
      <c r="N7205" s="122"/>
    </row>
    <row r="7206" spans="1:14" x14ac:dyDescent="0.35">
      <c r="A7206" s="19" t="s">
        <v>5746</v>
      </c>
      <c r="B7206" s="19">
        <v>142543</v>
      </c>
      <c r="C7206" s="20" t="s">
        <v>5806</v>
      </c>
      <c r="D7206" s="20" t="s">
        <v>5904</v>
      </c>
      <c r="E7206" s="20" t="s">
        <v>5907</v>
      </c>
      <c r="F7206" s="20" t="s">
        <v>5917</v>
      </c>
      <c r="G7206" s="20">
        <v>42</v>
      </c>
      <c r="H7206" s="20">
        <v>35</v>
      </c>
      <c r="I7206" s="122"/>
      <c r="J7206" s="122"/>
      <c r="K7206" s="122"/>
      <c r="L7206" s="122"/>
      <c r="M7206" s="122"/>
      <c r="N7206" s="122"/>
    </row>
    <row r="7207" spans="1:14" x14ac:dyDescent="0.35">
      <c r="A7207" s="19" t="s">
        <v>5746</v>
      </c>
      <c r="B7207" s="19">
        <v>142833</v>
      </c>
      <c r="C7207" s="20" t="s">
        <v>7417</v>
      </c>
      <c r="D7207" s="20" t="s">
        <v>5904</v>
      </c>
      <c r="E7207" s="20" t="s">
        <v>5902</v>
      </c>
      <c r="F7207" s="20" t="s">
        <v>5914</v>
      </c>
      <c r="G7207" s="20">
        <v>0</v>
      </c>
      <c r="H7207" s="20">
        <v>0</v>
      </c>
      <c r="I7207" s="122"/>
      <c r="J7207" s="122"/>
      <c r="K7207" s="122"/>
      <c r="L7207" s="122"/>
      <c r="M7207" s="122"/>
      <c r="N7207" s="122"/>
    </row>
    <row r="7208" spans="1:14" x14ac:dyDescent="0.35">
      <c r="A7208" s="19" t="s">
        <v>5746</v>
      </c>
      <c r="B7208" s="19">
        <v>143106</v>
      </c>
      <c r="C7208" s="20" t="s">
        <v>7418</v>
      </c>
      <c r="D7208" s="20" t="s">
        <v>5904</v>
      </c>
      <c r="E7208" s="20" t="s">
        <v>5902</v>
      </c>
      <c r="F7208" s="20" t="s">
        <v>5914</v>
      </c>
      <c r="G7208" s="20">
        <v>0</v>
      </c>
      <c r="H7208" s="20">
        <v>0</v>
      </c>
      <c r="I7208" s="122"/>
      <c r="J7208" s="122"/>
      <c r="K7208" s="122"/>
      <c r="L7208" s="122"/>
      <c r="M7208" s="122"/>
      <c r="N7208" s="122"/>
    </row>
    <row r="7209" spans="1:14" x14ac:dyDescent="0.35">
      <c r="A7209" s="19" t="s">
        <v>5746</v>
      </c>
      <c r="B7209" s="19">
        <v>143395</v>
      </c>
      <c r="C7209" s="20" t="s">
        <v>5807</v>
      </c>
      <c r="D7209" s="20" t="s">
        <v>5904</v>
      </c>
      <c r="E7209" s="20" t="s">
        <v>5907</v>
      </c>
      <c r="F7209" s="20" t="s">
        <v>5917</v>
      </c>
      <c r="G7209" s="20">
        <v>75</v>
      </c>
      <c r="H7209" s="20">
        <v>78</v>
      </c>
      <c r="I7209" s="122"/>
      <c r="J7209" s="122"/>
      <c r="K7209" s="122"/>
      <c r="L7209" s="122"/>
      <c r="M7209" s="122"/>
      <c r="N7209" s="122"/>
    </row>
    <row r="7210" spans="1:14" x14ac:dyDescent="0.35">
      <c r="A7210" s="19" t="s">
        <v>5746</v>
      </c>
      <c r="B7210" s="19">
        <v>143507</v>
      </c>
      <c r="C7210" s="20" t="s">
        <v>5808</v>
      </c>
      <c r="D7210" s="20" t="s">
        <v>5904</v>
      </c>
      <c r="E7210" s="20" t="s">
        <v>5907</v>
      </c>
      <c r="F7210" s="20" t="s">
        <v>5917</v>
      </c>
      <c r="G7210" s="20">
        <v>43</v>
      </c>
      <c r="H7210" s="20">
        <v>60</v>
      </c>
      <c r="I7210" s="122"/>
      <c r="J7210" s="122"/>
      <c r="K7210" s="122"/>
      <c r="L7210" s="122"/>
      <c r="M7210" s="122"/>
      <c r="N7210" s="122"/>
    </row>
    <row r="7211" spans="1:14" x14ac:dyDescent="0.35">
      <c r="A7211" s="19" t="s">
        <v>5746</v>
      </c>
      <c r="B7211" s="19">
        <v>144367</v>
      </c>
      <c r="C7211" s="20" t="s">
        <v>5809</v>
      </c>
      <c r="D7211" s="20" t="s">
        <v>5904</v>
      </c>
      <c r="E7211" s="20" t="s">
        <v>5907</v>
      </c>
      <c r="F7211" s="20" t="s">
        <v>5917</v>
      </c>
      <c r="G7211" s="20">
        <v>64</v>
      </c>
      <c r="H7211" s="20">
        <v>78</v>
      </c>
      <c r="I7211" s="122"/>
      <c r="J7211" s="122"/>
      <c r="K7211" s="122"/>
      <c r="L7211" s="122"/>
      <c r="M7211" s="122"/>
      <c r="N7211" s="122"/>
    </row>
    <row r="7212" spans="1:14" x14ac:dyDescent="0.35">
      <c r="A7212" s="19" t="s">
        <v>5746</v>
      </c>
      <c r="B7212" s="19">
        <v>144888</v>
      </c>
      <c r="C7212" s="20" t="s">
        <v>6850</v>
      </c>
      <c r="D7212" s="20" t="s">
        <v>5904</v>
      </c>
      <c r="E7212" s="20" t="s">
        <v>5907</v>
      </c>
      <c r="F7212" s="20" t="s">
        <v>5919</v>
      </c>
      <c r="G7212" s="20">
        <v>0</v>
      </c>
      <c r="H7212" s="20">
        <v>0</v>
      </c>
      <c r="I7212" s="122"/>
      <c r="J7212" s="122"/>
      <c r="K7212" s="122"/>
      <c r="L7212" s="122"/>
      <c r="M7212" s="122"/>
      <c r="N7212" s="122"/>
    </row>
    <row r="7213" spans="1:14" x14ac:dyDescent="0.35">
      <c r="A7213" s="19" t="s">
        <v>5746</v>
      </c>
      <c r="B7213" s="19">
        <v>145493</v>
      </c>
      <c r="C7213" s="20" t="s">
        <v>6853</v>
      </c>
      <c r="D7213" s="20" t="s">
        <v>5904</v>
      </c>
      <c r="E7213" s="20" t="s">
        <v>5902</v>
      </c>
      <c r="F7213" s="20" t="s">
        <v>5903</v>
      </c>
      <c r="G7213" s="20">
        <v>0</v>
      </c>
      <c r="H7213" s="20">
        <v>0</v>
      </c>
      <c r="I7213" s="122"/>
      <c r="J7213" s="122"/>
      <c r="K7213" s="122"/>
      <c r="L7213" s="122"/>
      <c r="M7213" s="122"/>
      <c r="N7213" s="122"/>
    </row>
    <row r="7214" spans="1:14" x14ac:dyDescent="0.35">
      <c r="A7214" s="19" t="s">
        <v>5746</v>
      </c>
      <c r="B7214" s="19">
        <v>146699</v>
      </c>
      <c r="C7214" s="20" t="s">
        <v>5753</v>
      </c>
      <c r="D7214" s="20" t="s">
        <v>5904</v>
      </c>
      <c r="E7214" s="20" t="s">
        <v>5907</v>
      </c>
      <c r="F7214" s="20" t="s">
        <v>5917</v>
      </c>
      <c r="G7214" s="20">
        <v>64</v>
      </c>
      <c r="H7214" s="20">
        <v>84</v>
      </c>
      <c r="I7214" s="122"/>
      <c r="J7214" s="122"/>
      <c r="K7214" s="122"/>
      <c r="L7214" s="122"/>
      <c r="M7214" s="122"/>
      <c r="N7214" s="122"/>
    </row>
    <row r="7215" spans="1:14" x14ac:dyDescent="0.35">
      <c r="A7215" s="19" t="s">
        <v>5746</v>
      </c>
      <c r="B7215" s="19">
        <v>147465</v>
      </c>
      <c r="C7215" s="20" t="s">
        <v>6854</v>
      </c>
      <c r="D7215" s="20" t="s">
        <v>5904</v>
      </c>
      <c r="E7215" s="20" t="s">
        <v>5902</v>
      </c>
      <c r="F7215" s="20" t="s">
        <v>5914</v>
      </c>
      <c r="G7215" s="20">
        <v>0</v>
      </c>
      <c r="H7215" s="20">
        <v>0</v>
      </c>
      <c r="I7215" s="122"/>
      <c r="J7215" s="122"/>
      <c r="K7215" s="122"/>
      <c r="L7215" s="122"/>
      <c r="M7215" s="122"/>
      <c r="N7215" s="122"/>
    </row>
    <row r="7216" spans="1:14" x14ac:dyDescent="0.35">
      <c r="A7216" s="19" t="s">
        <v>5746</v>
      </c>
      <c r="B7216" s="19">
        <v>147783</v>
      </c>
      <c r="C7216" s="20" t="s">
        <v>7419</v>
      </c>
      <c r="D7216" s="20" t="s">
        <v>5904</v>
      </c>
      <c r="E7216" s="20" t="s">
        <v>5902</v>
      </c>
      <c r="F7216" s="20" t="s">
        <v>5903</v>
      </c>
      <c r="G7216" s="20">
        <v>0</v>
      </c>
      <c r="H7216" s="20">
        <v>0</v>
      </c>
      <c r="I7216" s="122"/>
      <c r="J7216" s="122"/>
      <c r="K7216" s="122"/>
      <c r="L7216" s="122"/>
      <c r="M7216" s="122"/>
      <c r="N7216" s="122"/>
    </row>
    <row r="7217" spans="1:14" x14ac:dyDescent="0.35">
      <c r="A7217" s="19" t="s">
        <v>5746</v>
      </c>
      <c r="B7217" s="19">
        <v>148156</v>
      </c>
      <c r="C7217" s="20" t="s">
        <v>7420</v>
      </c>
      <c r="D7217" s="20" t="s">
        <v>5904</v>
      </c>
      <c r="E7217" s="20" t="s">
        <v>5902</v>
      </c>
      <c r="F7217" s="20" t="s">
        <v>5914</v>
      </c>
      <c r="G7217" s="20">
        <v>0</v>
      </c>
      <c r="H7217" s="20">
        <v>0</v>
      </c>
      <c r="I7217" s="122"/>
      <c r="J7217" s="122"/>
      <c r="K7217" s="122"/>
      <c r="L7217" s="122"/>
      <c r="M7217" s="122"/>
      <c r="N7217" s="122"/>
    </row>
    <row r="7218" spans="1:14" x14ac:dyDescent="0.35">
      <c r="A7218" s="19" t="s">
        <v>5746</v>
      </c>
      <c r="B7218" s="19">
        <v>148338</v>
      </c>
      <c r="C7218" s="20" t="s">
        <v>5748</v>
      </c>
      <c r="D7218" s="20" t="s">
        <v>5904</v>
      </c>
      <c r="E7218" s="20" t="s">
        <v>5907</v>
      </c>
      <c r="F7218" s="20" t="s">
        <v>5908</v>
      </c>
      <c r="G7218" s="20">
        <v>58</v>
      </c>
      <c r="H7218" s="20">
        <v>58</v>
      </c>
      <c r="I7218" s="122"/>
      <c r="J7218" s="122"/>
      <c r="K7218" s="122"/>
      <c r="L7218" s="122"/>
      <c r="M7218" s="122"/>
      <c r="N7218" s="122"/>
    </row>
    <row r="7219" spans="1:14" x14ac:dyDescent="0.35">
      <c r="A7219" s="19" t="s">
        <v>5746</v>
      </c>
      <c r="B7219" s="19">
        <v>148347</v>
      </c>
      <c r="C7219" s="20" t="s">
        <v>5795</v>
      </c>
      <c r="D7219" s="20" t="s">
        <v>5904</v>
      </c>
      <c r="E7219" s="20" t="s">
        <v>5912</v>
      </c>
      <c r="F7219" s="20" t="s">
        <v>5920</v>
      </c>
      <c r="G7219" s="20">
        <v>2</v>
      </c>
      <c r="H7219" s="20">
        <v>6</v>
      </c>
      <c r="I7219" s="122"/>
      <c r="J7219" s="122"/>
      <c r="K7219" s="122"/>
      <c r="L7219" s="122"/>
      <c r="M7219" s="122"/>
      <c r="N7219" s="122"/>
    </row>
    <row r="7220" spans="1:14" x14ac:dyDescent="0.35">
      <c r="A7220" s="19" t="s">
        <v>5746</v>
      </c>
      <c r="B7220" s="19">
        <v>148348</v>
      </c>
      <c r="C7220" s="20" t="s">
        <v>4119</v>
      </c>
      <c r="D7220" s="20" t="s">
        <v>5904</v>
      </c>
      <c r="E7220" s="20" t="s">
        <v>5906</v>
      </c>
      <c r="F7220" s="20" t="s">
        <v>5928</v>
      </c>
      <c r="G7220" s="20">
        <v>0</v>
      </c>
      <c r="H7220" s="20">
        <v>0</v>
      </c>
      <c r="I7220" s="122"/>
      <c r="J7220" s="122"/>
      <c r="K7220" s="122"/>
      <c r="L7220" s="122"/>
      <c r="M7220" s="122"/>
      <c r="N7220" s="122"/>
    </row>
    <row r="7221" spans="1:14" x14ac:dyDescent="0.35">
      <c r="A7221" s="19" t="s">
        <v>5810</v>
      </c>
      <c r="B7221" s="19">
        <v>121270</v>
      </c>
      <c r="C7221" s="20" t="s">
        <v>5811</v>
      </c>
      <c r="D7221" s="20" t="s">
        <v>5904</v>
      </c>
      <c r="E7221" s="20" t="s">
        <v>5906</v>
      </c>
      <c r="F7221" s="20" t="s">
        <v>5906</v>
      </c>
      <c r="G7221" s="20">
        <v>2</v>
      </c>
      <c r="H7221" s="20">
        <v>6</v>
      </c>
      <c r="I7221" s="122"/>
      <c r="J7221" s="122"/>
      <c r="K7221" s="122"/>
      <c r="L7221" s="122"/>
      <c r="M7221" s="122"/>
      <c r="N7221" s="122"/>
    </row>
    <row r="7222" spans="1:14" x14ac:dyDescent="0.35">
      <c r="A7222" s="19" t="s">
        <v>5810</v>
      </c>
      <c r="B7222" s="19">
        <v>121673</v>
      </c>
      <c r="C7222" s="20" t="s">
        <v>5812</v>
      </c>
      <c r="D7222" s="20" t="s">
        <v>5904</v>
      </c>
      <c r="E7222" s="20" t="s">
        <v>5907</v>
      </c>
      <c r="F7222" s="20" t="s">
        <v>5910</v>
      </c>
      <c r="G7222" s="20">
        <v>111</v>
      </c>
      <c r="H7222" s="20">
        <v>128</v>
      </c>
      <c r="I7222" s="122"/>
      <c r="J7222" s="122"/>
      <c r="K7222" s="122"/>
      <c r="L7222" s="122"/>
      <c r="M7222" s="122"/>
      <c r="N7222" s="122"/>
    </row>
    <row r="7223" spans="1:14" x14ac:dyDescent="0.35">
      <c r="A7223" s="19" t="s">
        <v>5810</v>
      </c>
      <c r="B7223" s="19">
        <v>121711</v>
      </c>
      <c r="C7223" s="20" t="s">
        <v>5813</v>
      </c>
      <c r="D7223" s="20" t="s">
        <v>5904</v>
      </c>
      <c r="E7223" s="20" t="s">
        <v>5907</v>
      </c>
      <c r="F7223" s="20" t="s">
        <v>5918</v>
      </c>
      <c r="G7223" s="20">
        <v>116</v>
      </c>
      <c r="H7223" s="20">
        <v>110</v>
      </c>
      <c r="I7223" s="122"/>
      <c r="J7223" s="122"/>
      <c r="K7223" s="122"/>
      <c r="L7223" s="122"/>
      <c r="M7223" s="122"/>
      <c r="N7223" s="122"/>
    </row>
    <row r="7224" spans="1:14" x14ac:dyDescent="0.35">
      <c r="A7224" s="19" t="s">
        <v>5810</v>
      </c>
      <c r="B7224" s="19">
        <v>121720</v>
      </c>
      <c r="C7224" s="20" t="s">
        <v>5814</v>
      </c>
      <c r="D7224" s="20" t="s">
        <v>5904</v>
      </c>
      <c r="E7224" s="20" t="s">
        <v>5907</v>
      </c>
      <c r="F7224" s="20" t="s">
        <v>5911</v>
      </c>
      <c r="G7224" s="20">
        <v>80</v>
      </c>
      <c r="H7224" s="20">
        <v>100</v>
      </c>
      <c r="I7224" s="122"/>
      <c r="J7224" s="122"/>
      <c r="K7224" s="122"/>
      <c r="L7224" s="122"/>
      <c r="M7224" s="122"/>
      <c r="N7224" s="122"/>
    </row>
    <row r="7225" spans="1:14" x14ac:dyDescent="0.35">
      <c r="A7225" s="19" t="s">
        <v>5810</v>
      </c>
      <c r="B7225" s="19">
        <v>121722</v>
      </c>
      <c r="C7225" s="20" t="s">
        <v>5815</v>
      </c>
      <c r="D7225" s="20" t="s">
        <v>5904</v>
      </c>
      <c r="E7225" s="20" t="s">
        <v>5902</v>
      </c>
      <c r="F7225" s="20" t="s">
        <v>5903</v>
      </c>
      <c r="G7225" s="20">
        <v>0</v>
      </c>
      <c r="H7225" s="20">
        <v>0</v>
      </c>
      <c r="I7225" s="122"/>
      <c r="J7225" s="122"/>
      <c r="K7225" s="122"/>
      <c r="L7225" s="122"/>
      <c r="M7225" s="122"/>
      <c r="N7225" s="122"/>
    </row>
    <row r="7226" spans="1:14" x14ac:dyDescent="0.35">
      <c r="A7226" s="19" t="s">
        <v>5810</v>
      </c>
      <c r="B7226" s="19">
        <v>121724</v>
      </c>
      <c r="C7226" s="20" t="s">
        <v>5816</v>
      </c>
      <c r="D7226" s="20" t="s">
        <v>5904</v>
      </c>
      <c r="E7226" s="20" t="s">
        <v>5902</v>
      </c>
      <c r="F7226" s="20" t="s">
        <v>5903</v>
      </c>
      <c r="G7226" s="20">
        <v>0</v>
      </c>
      <c r="H7226" s="20">
        <v>0</v>
      </c>
      <c r="I7226" s="122"/>
      <c r="J7226" s="122"/>
      <c r="K7226" s="122"/>
      <c r="L7226" s="122"/>
      <c r="M7226" s="122"/>
      <c r="N7226" s="122"/>
    </row>
    <row r="7227" spans="1:14" x14ac:dyDescent="0.35">
      <c r="A7227" s="19" t="s">
        <v>5810</v>
      </c>
      <c r="B7227" s="19">
        <v>121726</v>
      </c>
      <c r="C7227" s="20" t="s">
        <v>7421</v>
      </c>
      <c r="D7227" s="20" t="s">
        <v>5904</v>
      </c>
      <c r="E7227" s="20" t="s">
        <v>5902</v>
      </c>
      <c r="F7227" s="20" t="s">
        <v>5903</v>
      </c>
      <c r="G7227" s="20">
        <v>0</v>
      </c>
      <c r="H7227" s="20">
        <v>0</v>
      </c>
      <c r="I7227" s="122"/>
      <c r="J7227" s="122"/>
      <c r="K7227" s="122"/>
      <c r="L7227" s="122"/>
      <c r="M7227" s="122"/>
      <c r="N7227" s="122"/>
    </row>
    <row r="7228" spans="1:14" x14ac:dyDescent="0.35">
      <c r="A7228" s="19" t="s">
        <v>5810</v>
      </c>
      <c r="B7228" s="19">
        <v>121759</v>
      </c>
      <c r="C7228" s="20" t="s">
        <v>5818</v>
      </c>
      <c r="D7228" s="20" t="s">
        <v>5904</v>
      </c>
      <c r="E7228" s="20" t="s">
        <v>5902</v>
      </c>
      <c r="F7228" s="20" t="s">
        <v>5903</v>
      </c>
      <c r="G7228" s="20">
        <v>0</v>
      </c>
      <c r="H7228" s="20">
        <v>0</v>
      </c>
      <c r="I7228" s="122"/>
      <c r="J7228" s="122"/>
      <c r="K7228" s="122"/>
      <c r="L7228" s="122"/>
      <c r="M7228" s="122"/>
      <c r="N7228" s="122"/>
    </row>
    <row r="7229" spans="1:14" x14ac:dyDescent="0.35">
      <c r="A7229" s="19" t="s">
        <v>5810</v>
      </c>
      <c r="B7229" s="19">
        <v>134727</v>
      </c>
      <c r="C7229" s="20" t="s">
        <v>5820</v>
      </c>
      <c r="D7229" s="20" t="s">
        <v>5904</v>
      </c>
      <c r="E7229" s="20" t="s">
        <v>5912</v>
      </c>
      <c r="F7229" s="20" t="s">
        <v>5915</v>
      </c>
      <c r="G7229" s="20">
        <v>9</v>
      </c>
      <c r="H7229" s="20">
        <v>23</v>
      </c>
      <c r="I7229" s="122"/>
      <c r="J7229" s="122"/>
      <c r="K7229" s="122"/>
      <c r="L7229" s="122"/>
      <c r="M7229" s="122"/>
      <c r="N7229" s="122"/>
    </row>
    <row r="7230" spans="1:14" x14ac:dyDescent="0.35">
      <c r="A7230" s="19" t="s">
        <v>5810</v>
      </c>
      <c r="B7230" s="19">
        <v>136544</v>
      </c>
      <c r="C7230" s="20" t="s">
        <v>5821</v>
      </c>
      <c r="D7230" s="20" t="s">
        <v>5904</v>
      </c>
      <c r="E7230" s="20" t="s">
        <v>5907</v>
      </c>
      <c r="F7230" s="20" t="s">
        <v>5917</v>
      </c>
      <c r="G7230" s="20">
        <v>121</v>
      </c>
      <c r="H7230" s="20">
        <v>119</v>
      </c>
      <c r="I7230" s="122"/>
      <c r="J7230" s="122"/>
      <c r="K7230" s="122"/>
      <c r="L7230" s="122"/>
      <c r="M7230" s="122"/>
      <c r="N7230" s="122"/>
    </row>
    <row r="7231" spans="1:14" x14ac:dyDescent="0.35">
      <c r="A7231" s="19" t="s">
        <v>5810</v>
      </c>
      <c r="B7231" s="19">
        <v>136617</v>
      </c>
      <c r="C7231" s="20" t="s">
        <v>5822</v>
      </c>
      <c r="D7231" s="20" t="s">
        <v>5904</v>
      </c>
      <c r="E7231" s="20" t="s">
        <v>5907</v>
      </c>
      <c r="F7231" s="20" t="s">
        <v>5917</v>
      </c>
      <c r="G7231" s="20">
        <v>150</v>
      </c>
      <c r="H7231" s="20">
        <v>147</v>
      </c>
      <c r="I7231" s="122"/>
      <c r="J7231" s="122"/>
      <c r="K7231" s="122"/>
      <c r="L7231" s="122"/>
      <c r="M7231" s="122"/>
      <c r="N7231" s="122"/>
    </row>
    <row r="7232" spans="1:14" x14ac:dyDescent="0.35">
      <c r="A7232" s="19" t="s">
        <v>5810</v>
      </c>
      <c r="B7232" s="19">
        <v>141555</v>
      </c>
      <c r="C7232" s="20" t="s">
        <v>7422</v>
      </c>
      <c r="D7232" s="20" t="s">
        <v>5904</v>
      </c>
      <c r="E7232" s="20" t="s">
        <v>5902</v>
      </c>
      <c r="F7232" s="20" t="s">
        <v>5903</v>
      </c>
      <c r="G7232" s="20">
        <v>0</v>
      </c>
      <c r="H7232" s="20">
        <v>0</v>
      </c>
      <c r="I7232" s="122"/>
      <c r="J7232" s="122"/>
      <c r="K7232" s="122"/>
      <c r="L7232" s="122"/>
      <c r="M7232" s="122"/>
      <c r="N7232" s="122"/>
    </row>
    <row r="7233" spans="1:14" x14ac:dyDescent="0.35">
      <c r="A7233" s="19" t="s">
        <v>5810</v>
      </c>
      <c r="B7233" s="19">
        <v>142648</v>
      </c>
      <c r="C7233" s="20" t="s">
        <v>5823</v>
      </c>
      <c r="D7233" s="20" t="s">
        <v>5904</v>
      </c>
      <c r="E7233" s="20" t="s">
        <v>5907</v>
      </c>
      <c r="F7233" s="20" t="s">
        <v>5917</v>
      </c>
      <c r="G7233" s="20">
        <v>90</v>
      </c>
      <c r="H7233" s="20">
        <v>124</v>
      </c>
      <c r="I7233" s="122"/>
      <c r="J7233" s="122"/>
      <c r="K7233" s="122"/>
      <c r="L7233" s="122"/>
      <c r="M7233" s="122"/>
      <c r="N7233" s="122"/>
    </row>
    <row r="7234" spans="1:14" x14ac:dyDescent="0.35">
      <c r="A7234" s="19" t="s">
        <v>5810</v>
      </c>
      <c r="B7234" s="19">
        <v>143864</v>
      </c>
      <c r="C7234" s="20" t="s">
        <v>5824</v>
      </c>
      <c r="D7234" s="20" t="s">
        <v>5904</v>
      </c>
      <c r="E7234" s="20" t="s">
        <v>5907</v>
      </c>
      <c r="F7234" s="20" t="s">
        <v>5908</v>
      </c>
      <c r="G7234" s="20">
        <v>71</v>
      </c>
      <c r="H7234" s="20">
        <v>72</v>
      </c>
      <c r="I7234" s="122"/>
      <c r="J7234" s="122"/>
      <c r="K7234" s="122"/>
      <c r="L7234" s="122"/>
      <c r="M7234" s="122"/>
      <c r="N7234" s="122"/>
    </row>
    <row r="7235" spans="1:14" x14ac:dyDescent="0.35">
      <c r="A7235" s="19" t="s">
        <v>5810</v>
      </c>
      <c r="B7235" s="19">
        <v>144652</v>
      </c>
      <c r="C7235" s="20" t="s">
        <v>5819</v>
      </c>
      <c r="D7235" s="20" t="s">
        <v>5904</v>
      </c>
      <c r="E7235" s="20" t="s">
        <v>5907</v>
      </c>
      <c r="F7235" s="20" t="s">
        <v>5908</v>
      </c>
      <c r="G7235" s="20">
        <v>80</v>
      </c>
      <c r="H7235" s="20">
        <v>77</v>
      </c>
      <c r="I7235" s="122"/>
      <c r="J7235" s="122"/>
      <c r="K7235" s="122"/>
      <c r="L7235" s="122"/>
      <c r="M7235" s="122"/>
      <c r="N7235" s="122"/>
    </row>
    <row r="7236" spans="1:14" x14ac:dyDescent="0.35">
      <c r="A7236" s="19" t="s">
        <v>5810</v>
      </c>
      <c r="B7236" s="19">
        <v>144709</v>
      </c>
      <c r="C7236" s="20" t="s">
        <v>6353</v>
      </c>
      <c r="D7236" s="20" t="s">
        <v>5904</v>
      </c>
      <c r="E7236" s="20" t="s">
        <v>5912</v>
      </c>
      <c r="F7236" s="20" t="s">
        <v>5920</v>
      </c>
      <c r="G7236" s="20">
        <v>0</v>
      </c>
      <c r="H7236" s="20">
        <v>0</v>
      </c>
      <c r="I7236" s="122"/>
      <c r="J7236" s="122"/>
      <c r="K7236" s="122"/>
      <c r="L7236" s="122"/>
      <c r="M7236" s="122"/>
      <c r="N7236" s="122"/>
    </row>
    <row r="7237" spans="1:14" x14ac:dyDescent="0.35">
      <c r="A7237" s="19" t="s">
        <v>5810</v>
      </c>
      <c r="B7237" s="19">
        <v>144711</v>
      </c>
      <c r="C7237" s="20" t="s">
        <v>5825</v>
      </c>
      <c r="D7237" s="20" t="s">
        <v>5904</v>
      </c>
      <c r="E7237" s="20" t="s">
        <v>5907</v>
      </c>
      <c r="F7237" s="20" t="s">
        <v>5917</v>
      </c>
      <c r="G7237" s="20">
        <v>129</v>
      </c>
      <c r="H7237" s="20">
        <v>137</v>
      </c>
      <c r="I7237" s="122"/>
      <c r="J7237" s="122"/>
      <c r="K7237" s="122"/>
      <c r="L7237" s="122"/>
      <c r="M7237" s="122"/>
      <c r="N7237" s="122"/>
    </row>
  </sheetData>
  <sheetProtection algorithmName="SHA-512" hashValue="wlsz7yWKZaLvzAFCkRAWJQq2h2QNGLt6LsGWk2ElYODRea065qvriCxQTV7y+3zhRg4pqTjduqCx1Lv8CNEk5g==" saltValue="PDQ1W4sPWLlywTwjlZxmxQ==" spinCount="100000" sheet="1" autoFilter="0"/>
  <autoFilter ref="A1:H7190" xr:uid="{00000000-0009-0000-0000-000004000000}"/>
  <mergeCells count="1">
    <mergeCell ref="J1:N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FF00"/>
  </sheetPr>
  <dimension ref="A3:S107"/>
  <sheetViews>
    <sheetView zoomScale="70" zoomScaleNormal="70" zoomScalePageLayoutView="125" workbookViewId="0">
      <selection activeCell="B3" sqref="B3"/>
    </sheetView>
  </sheetViews>
  <sheetFormatPr defaultColWidth="8.81640625" defaultRowHeight="14.5" x14ac:dyDescent="0.35"/>
  <cols>
    <col min="1" max="1" width="37.81640625" customWidth="1"/>
    <col min="2" max="2" width="12" customWidth="1"/>
    <col min="3" max="3" width="9" customWidth="1"/>
    <col min="4" max="4" width="37.81640625" customWidth="1"/>
    <col min="5" max="5" width="11.453125" customWidth="1"/>
    <col min="6" max="6" width="7.453125" customWidth="1"/>
    <col min="7" max="7" width="5.1796875" customWidth="1"/>
    <col min="8" max="8" width="39.453125" customWidth="1"/>
    <col min="9" max="9" width="11.54296875" customWidth="1"/>
    <col min="10" max="10" width="7.453125" customWidth="1"/>
    <col min="11" max="11" width="35.453125" customWidth="1"/>
    <col min="12" max="12" width="13" customWidth="1"/>
    <col min="14" max="14" width="27.81640625" customWidth="1"/>
    <col min="15" max="15" width="20.453125" customWidth="1"/>
  </cols>
  <sheetData>
    <row r="3" spans="1:14" ht="25" x14ac:dyDescent="0.35">
      <c r="B3" s="200" t="s">
        <v>6861</v>
      </c>
      <c r="C3" s="132"/>
      <c r="D3" s="127"/>
      <c r="E3" s="127"/>
    </row>
    <row r="4" spans="1:14" ht="25" x14ac:dyDescent="0.35">
      <c r="B4" s="191" t="s">
        <v>6073</v>
      </c>
      <c r="C4" s="132"/>
      <c r="D4" s="127"/>
      <c r="E4" s="127"/>
    </row>
    <row r="6" spans="1:14" ht="23.5" x14ac:dyDescent="0.55000000000000004">
      <c r="A6" s="197" t="s">
        <v>2</v>
      </c>
      <c r="B6" s="157"/>
      <c r="C6" s="157"/>
      <c r="D6" s="157"/>
      <c r="E6" s="157"/>
      <c r="F6" s="157"/>
      <c r="G6" s="157"/>
      <c r="H6" s="197" t="s">
        <v>3</v>
      </c>
      <c r="I6" s="157"/>
      <c r="J6" s="157"/>
      <c r="K6" s="157"/>
      <c r="L6" s="157"/>
    </row>
    <row r="7" spans="1:14" x14ac:dyDescent="0.35">
      <c r="A7" s="157"/>
      <c r="B7" s="157"/>
      <c r="C7" s="157"/>
      <c r="D7" s="157"/>
      <c r="E7" s="157"/>
      <c r="F7" s="157"/>
      <c r="G7" s="157"/>
      <c r="H7" s="157"/>
      <c r="I7" s="157"/>
      <c r="J7" s="157"/>
      <c r="K7" s="157"/>
      <c r="L7" s="157"/>
    </row>
    <row r="8" spans="1:14" x14ac:dyDescent="0.35">
      <c r="A8" s="192" t="s">
        <v>5842</v>
      </c>
      <c r="B8" s="157"/>
      <c r="C8" s="157"/>
      <c r="D8" s="192" t="s">
        <v>5843</v>
      </c>
      <c r="E8" s="157"/>
      <c r="F8" s="157"/>
      <c r="G8" s="157"/>
      <c r="H8" s="192" t="s">
        <v>5842</v>
      </c>
      <c r="I8" s="192"/>
      <c r="J8" s="192"/>
      <c r="K8" s="192" t="s">
        <v>5843</v>
      </c>
      <c r="L8" s="192"/>
    </row>
    <row r="9" spans="1:14" ht="37.4" customHeight="1" x14ac:dyDescent="0.35">
      <c r="A9" s="195" t="s">
        <v>6071</v>
      </c>
      <c r="B9" s="195" t="s">
        <v>5936</v>
      </c>
      <c r="C9" s="187" t="s">
        <v>5937</v>
      </c>
      <c r="D9" s="195" t="s">
        <v>6071</v>
      </c>
      <c r="E9" s="195" t="s">
        <v>5936</v>
      </c>
      <c r="F9" s="195" t="s">
        <v>5937</v>
      </c>
      <c r="G9" s="157"/>
      <c r="H9" s="195" t="s">
        <v>6071</v>
      </c>
      <c r="I9" s="195" t="s">
        <v>6054</v>
      </c>
      <c r="J9" s="187" t="s">
        <v>5937</v>
      </c>
      <c r="K9" s="195" t="s">
        <v>6071</v>
      </c>
      <c r="L9" s="195" t="s">
        <v>6054</v>
      </c>
    </row>
    <row r="10" spans="1:14" x14ac:dyDescent="0.35">
      <c r="A10" s="157" t="str" cm="1">
        <f t="array" ref="A10">IFERROR(INDEX('Year 8 _2022'!C$10:C$510,SMALL(IF(("F"='Year 8 _2022'!E$10:E$510)*($B10='Year 8 _2022'!S$10:S$510),ROW($1:$500)),COUNTIF($B$10:$B10,$B10))), "NA")</f>
        <v>NA</v>
      </c>
      <c r="B10" s="158" t="str">
        <f t="array" ref="B10">IFERROR(LARGE(IF('Year 8 _2022'!E$10:E$510="F",'Year 8 _2022'!S$10:S$510),F10), "")</f>
        <v/>
      </c>
      <c r="C10" s="157">
        <v>1</v>
      </c>
      <c r="D10" s="157" t="str">
        <f t="array" ref="D10">IFERROR(INDEX('Year 8 _2022'!C$10:C$510,SMALL(IF(("M"='Year 8 _2022'!E$10:E$510)*($E10='Year 8 _2022'!S$10:S$510),ROW($1:$500)),COUNTIF($E$10:$E10,$E10))), "NA")</f>
        <v>NA</v>
      </c>
      <c r="E10" s="158" t="str">
        <f t="array" ref="E10">IFERROR(LARGE(IF('Year 8 _2022'!E$10:E$510="M",'Year 8 _2022'!S$10:S$510),F10), "")</f>
        <v/>
      </c>
      <c r="F10" s="157">
        <v>1</v>
      </c>
      <c r="G10" s="157"/>
      <c r="H10" s="157" t="str">
        <f t="array" ref="H10">IFERROR(INDEX('Year 8 _2022'!C$10:C$510,SMALL(IF(("F"='Year 8 _2022'!E$10:E$510)*($I10='Year 8 _2022'!Z$10:Z$510),ROW($1:$500)),COUNTIF($I$10:$I10,$I10))), "NA")</f>
        <v>NA</v>
      </c>
      <c r="I10" s="158" t="str">
        <f t="array" ref="I10">IFERROR(LARGE(IF('Year 8 _2022'!E$10:E$510="F",'Year 8 _2022'!Z$10:Z$510),F10), "")</f>
        <v/>
      </c>
      <c r="J10" s="157">
        <v>1</v>
      </c>
      <c r="K10" s="157" t="str">
        <f t="array" ref="K10">IFERROR(INDEX('Year 8 _2022'!C$10:C$510,SMALL(IF(("M"='Year 8 _2022'!E$10:E$510)*($L10='Year 8 _2022'!Z$10:Z$510),ROW($1:$500)),COUNTIF($L$10:$L10,$L10))), "NA")</f>
        <v>NA</v>
      </c>
      <c r="L10" s="158" t="str">
        <f t="array" ref="L10">IFERROR(LARGE(IF('Year 8 _2022'!E$10:E$510="M",'Year 8 _2022'!Z$10:Z$510),F10), "")</f>
        <v/>
      </c>
    </row>
    <row r="11" spans="1:14" x14ac:dyDescent="0.35">
      <c r="A11" s="157" t="str">
        <f t="array" ref="A11">IFERROR(INDEX('Year 8 _2022'!C$10:C$510,SMALL(IF(("F"='Year 8 _2022'!E$10:E$510)*($B11='Year 8 _2022'!S$10:S$510),ROW($1:$500)),COUNTIF($B$10:$B11,$B11))), "NA")</f>
        <v>NA</v>
      </c>
      <c r="B11" s="158" t="str">
        <f t="array" ref="B11">IFERROR(LARGE(IF('Year 8 _2022'!E$10:E$510="F",'Year 8 _2022'!S$10:S$510),F11), "")</f>
        <v/>
      </c>
      <c r="C11" s="157">
        <v>2</v>
      </c>
      <c r="D11" s="157" t="str">
        <f t="array" ref="D11">IFERROR(INDEX('Year 8 _2022'!C$10:C$510,SMALL(IF(("M"='Year 8 _2022'!E$10:E$510)*($E11='Year 8 _2022'!S$10:S$510),ROW($1:$500)),COUNTIF($E$10:$E11,$E11))), "NA")</f>
        <v>NA</v>
      </c>
      <c r="E11" s="158" t="str">
        <f t="array" ref="E11">IFERROR(LARGE(IF('Year 8 _2022'!E$10:E$510="M",'Year 8 _2022'!S$10:S$510),F11), "")</f>
        <v/>
      </c>
      <c r="F11" s="157">
        <v>2</v>
      </c>
      <c r="G11" s="157"/>
      <c r="H11" s="157" t="str">
        <f t="array" ref="H11">IFERROR(INDEX('Year 8 _2022'!C$10:C$510,SMALL(IF(("F"='Year 8 _2022'!E$10:E$510)*($I11='Year 8 _2022'!Z$10:Z$510),ROW($1:$500)),COUNTIF($I$10:$I11,$I11))), "NA")</f>
        <v>NA</v>
      </c>
      <c r="I11" s="158" t="str">
        <f t="array" ref="I11">IFERROR(LARGE(IF('Year 8 _2022'!E$10:E$510="F",'Year 8 _2022'!Z$10:Z$510),F11), "")</f>
        <v/>
      </c>
      <c r="J11" s="157">
        <v>2</v>
      </c>
      <c r="K11" s="157" t="str">
        <f t="array" ref="K11">IFERROR(INDEX('Year 8 _2022'!C$10:C$510,SMALL(IF(("M"='Year 8 _2022'!E$10:E$510)*($L11='Year 8 _2022'!Z$10:Z$510),ROW($1:$500)),COUNTIF($L$10:$L11,$L11))), "NA")</f>
        <v>NA</v>
      </c>
      <c r="L11" s="158" t="str">
        <f t="array" ref="L11">IFERROR(LARGE(IF('Year 8 _2022'!E$10:E$510="M",'Year 8 _2022'!Z$10:Z$510),F11), "")</f>
        <v/>
      </c>
      <c r="N11" s="1"/>
    </row>
    <row r="12" spans="1:14" x14ac:dyDescent="0.35">
      <c r="A12" s="157" t="str">
        <f t="array" ref="A12">IFERROR(INDEX('Year 8 _2022'!C$10:C$510,SMALL(IF(("F"='Year 8 _2022'!E$10:E$510)*($B12='Year 8 _2022'!S$10:S$510),ROW($1:$500)),COUNTIF($B$10:$B12,$B12))), "NA")</f>
        <v>NA</v>
      </c>
      <c r="B12" s="158" t="str">
        <f t="array" ref="B12">IFERROR(LARGE(IF('Year 8 _2022'!E$10:E$510="F",'Year 8 _2022'!S$10:S$510),F12), "")</f>
        <v/>
      </c>
      <c r="C12" s="157">
        <v>3</v>
      </c>
      <c r="D12" s="157" t="str">
        <f t="array" ref="D12">IFERROR(INDEX('Year 8 _2022'!C$10:C$510,SMALL(IF(("M"='Year 8 _2022'!E$10:E$510)*($E12='Year 8 _2022'!S$10:S$510),ROW($1:$500)),COUNTIF($E$10:$E12,$E12))), "NA")</f>
        <v>NA</v>
      </c>
      <c r="E12" s="158" t="str">
        <f t="array" ref="E12">IFERROR(LARGE(IF('Year 8 _2022'!E$10:E$510="M",'Year 8 _2022'!S$10:S$510),F12), "")</f>
        <v/>
      </c>
      <c r="F12" s="157">
        <v>3</v>
      </c>
      <c r="G12" s="157"/>
      <c r="H12" s="157" t="str">
        <f t="array" ref="H12">IFERROR(INDEX('Year 8 _2022'!C$10:C$510,SMALL(IF(("F"='Year 8 _2022'!E$10:E$510)*($I12='Year 8 _2022'!Z$10:Z$510),ROW($1:$500)),COUNTIF($I$10:$I12,$I12))), "NA")</f>
        <v>NA</v>
      </c>
      <c r="I12" s="158" t="str">
        <f t="array" ref="I12">IFERROR(LARGE(IF('Year 8 _2022'!E$10:E$510="F",'Year 8 _2022'!Z$10:Z$510),F12), "")</f>
        <v/>
      </c>
      <c r="J12" s="157">
        <v>3</v>
      </c>
      <c r="K12" s="157" t="str">
        <f t="array" ref="K12">IFERROR(INDEX('Year 8 _2022'!C$10:C$510,SMALL(IF(("M"='Year 8 _2022'!E$10:E$510)*($L12='Year 8 _2022'!Z$10:Z$510),ROW($1:$500)),COUNTIF($L$10:$L12,$L12))), "NA")</f>
        <v>NA</v>
      </c>
      <c r="L12" s="158" t="str">
        <f t="array" ref="L12">IFERROR(LARGE(IF('Year 8 _2022'!E$10:E$510="M",'Year 8 _2022'!Z$10:Z$510),F12), "")</f>
        <v/>
      </c>
      <c r="N12" s="1"/>
    </row>
    <row r="13" spans="1:14" x14ac:dyDescent="0.35">
      <c r="A13" s="157" t="str">
        <f t="array" ref="A13">IFERROR(INDEX('Year 8 _2022'!C$10:C$510,SMALL(IF(("F"='Year 8 _2022'!E$10:E$510)*($B13='Year 8 _2022'!S$10:S$510),ROW($1:$500)),COUNTIF($B$10:$B13,$B13))), "NA")</f>
        <v>NA</v>
      </c>
      <c r="B13" s="158" t="str">
        <f t="array" ref="B13">IFERROR(LARGE(IF('Year 8 _2022'!E$10:E$510="F",'Year 8 _2022'!S$10:S$510),F13), "")</f>
        <v/>
      </c>
      <c r="C13" s="157">
        <v>4</v>
      </c>
      <c r="D13" s="157" t="str">
        <f t="array" ref="D13">IFERROR(INDEX('Year 8 _2022'!C$10:C$510,SMALL(IF(("M"='Year 8 _2022'!E$10:E$510)*($E13='Year 8 _2022'!S$10:S$510),ROW($1:$500)),COUNTIF($E$10:$E13,$E13))), "NA")</f>
        <v>NA</v>
      </c>
      <c r="E13" s="158" t="str">
        <f t="array" ref="E13">IFERROR(LARGE(IF('Year 8 _2022'!E$10:E$510="M",'Year 8 _2022'!S$10:S$510),F13), "")</f>
        <v/>
      </c>
      <c r="F13" s="157">
        <v>4</v>
      </c>
      <c r="G13" s="157"/>
      <c r="H13" s="157" t="str">
        <f t="array" ref="H13">IFERROR(INDEX('Year 8 _2022'!C$10:C$510,SMALL(IF(("F"='Year 8 _2022'!E$10:E$510)*($I13='Year 8 _2022'!Z$10:Z$510),ROW($1:$500)),COUNTIF($I$10:$I13,$I13))), "NA")</f>
        <v>NA</v>
      </c>
      <c r="I13" s="158" t="str">
        <f t="array" ref="I13">IFERROR(LARGE(IF('Year 8 _2022'!E$10:E$510="F",'Year 8 _2022'!Z$10:Z$510),F13), "")</f>
        <v/>
      </c>
      <c r="J13" s="157">
        <v>4</v>
      </c>
      <c r="K13" s="157" t="str">
        <f t="array" ref="K13">IFERROR(INDEX('Year 8 _2022'!C$10:C$510,SMALL(IF(("M"='Year 8 _2022'!E$10:E$510)*($L13='Year 8 _2022'!Z$10:Z$510),ROW($1:$500)),COUNTIF($L$10:$L13,$L13))), "NA")</f>
        <v>NA</v>
      </c>
      <c r="L13" s="158" t="str">
        <f t="array" ref="L13">IFERROR(LARGE(IF('Year 8 _2022'!E$10:E$510="M",'Year 8 _2022'!Z$10:Z$510),F13), "")</f>
        <v/>
      </c>
      <c r="N13" s="1"/>
    </row>
    <row r="14" spans="1:14" x14ac:dyDescent="0.35">
      <c r="A14" s="157" t="str">
        <f t="array" ref="A14">IFERROR(INDEX('Year 8 _2022'!C$10:C$510,SMALL(IF(("F"='Year 8 _2022'!E$10:E$510)*($B14='Year 8 _2022'!S$10:S$510),ROW($1:$500)),COUNTIF($B$10:$B14,$B14))), "NA")</f>
        <v>NA</v>
      </c>
      <c r="B14" s="158" t="str">
        <f t="array" ref="B14">IFERROR(LARGE(IF('Year 8 _2022'!E$10:E$510="F",'Year 8 _2022'!S$10:S$510),F14), "")</f>
        <v/>
      </c>
      <c r="C14" s="157">
        <v>5</v>
      </c>
      <c r="D14" s="157" t="str">
        <f t="array" ref="D14">IFERROR(INDEX('Year 8 _2022'!C$10:C$510,SMALL(IF(("M"='Year 8 _2022'!E$10:E$510)*($E14='Year 8 _2022'!S$10:S$510),ROW($1:$500)),COUNTIF($E$10:$E14,$E14))), "NA")</f>
        <v>NA</v>
      </c>
      <c r="E14" s="158" t="str">
        <f t="array" ref="E14">IFERROR(LARGE(IF('Year 8 _2022'!E$10:E$510="M",'Year 8 _2022'!S$10:S$510),F14), "")</f>
        <v/>
      </c>
      <c r="F14" s="157">
        <v>5</v>
      </c>
      <c r="G14" s="157"/>
      <c r="H14" s="157" t="str">
        <f t="array" ref="H14">IFERROR(INDEX('Year 8 _2022'!C$10:C$510,SMALL(IF(("F"='Year 8 _2022'!E$10:E$510)*($I14='Year 8 _2022'!Z$10:Z$510),ROW($1:$500)),COUNTIF($I$10:$I14,$I14))), "NA")</f>
        <v>NA</v>
      </c>
      <c r="I14" s="158" t="str">
        <f t="array" ref="I14">IFERROR(LARGE(IF('Year 8 _2022'!E$10:E$510="F",'Year 8 _2022'!Z$10:Z$510),F14), "")</f>
        <v/>
      </c>
      <c r="J14" s="157">
        <v>5</v>
      </c>
      <c r="K14" s="157" t="str">
        <f t="array" ref="K14">IFERROR(INDEX('Year 8 _2022'!C$10:C$510,SMALL(IF(("M"='Year 8 _2022'!E$10:E$510)*($L14='Year 8 _2022'!Z$10:Z$510),ROW($1:$500)),COUNTIF($L$10:$L14,$L14))), "NA")</f>
        <v>NA</v>
      </c>
      <c r="L14" s="158" t="str">
        <f t="array" ref="L14">IFERROR(LARGE(IF('Year 8 _2022'!E$10:E$510="M",'Year 8 _2022'!Z$10:Z$510),F14), "")</f>
        <v/>
      </c>
      <c r="N14" s="1"/>
    </row>
    <row r="15" spans="1:14" s="1" customFormat="1" x14ac:dyDescent="0.35">
      <c r="A15" s="157" t="str">
        <f t="array" ref="A15">IFERROR(INDEX('Year 8 _2022'!C$10:C$510,SMALL(IF(("F"='Year 8 _2022'!E$10:E$510)*($B15='Year 8 _2022'!S$10:S$510),ROW($1:$500)),COUNTIF($B$10:$B15,$B15))), "NA")</f>
        <v>NA</v>
      </c>
      <c r="B15" s="158" t="str">
        <f t="array" ref="B15">IFERROR(LARGE(IF('Year 8 _2022'!E$10:E$510="F",'Year 8 _2022'!S$10:S$510),F15), "")</f>
        <v/>
      </c>
      <c r="C15" s="157">
        <v>6</v>
      </c>
      <c r="D15" s="157" t="str">
        <f t="array" ref="D15">IFERROR(INDEX('Year 8 _2022'!C$10:C$510,SMALL(IF(("M"='Year 8 _2022'!E$10:E$510)*($E15='Year 8 _2022'!S$10:S$510),ROW($1:$500)),COUNTIF($E$10:$E15,$E15))), "NA")</f>
        <v>NA</v>
      </c>
      <c r="E15" s="158" t="str">
        <f t="array" ref="E15">IFERROR(LARGE(IF('Year 8 _2022'!E$10:E$510="M",'Year 8 _2022'!S$10:S$510),F15), "")</f>
        <v/>
      </c>
      <c r="F15" s="157">
        <v>6</v>
      </c>
      <c r="G15" s="157"/>
      <c r="H15" s="157" t="str">
        <f t="array" ref="H15">IFERROR(INDEX('Year 8 _2022'!C$10:C$510,SMALL(IF(("F"='Year 8 _2022'!E$10:E$510)*($I15='Year 8 _2022'!Z$10:Z$510),ROW($1:$500)),COUNTIF($I$10:$I15,$I15))), "NA")</f>
        <v>NA</v>
      </c>
      <c r="I15" s="158" t="str">
        <f t="array" ref="I15">IFERROR(LARGE(IF('Year 8 _2022'!E$10:E$510="F",'Year 8 _2022'!Z$10:Z$510),F15), "")</f>
        <v/>
      </c>
      <c r="J15" s="157">
        <v>6</v>
      </c>
      <c r="K15" s="157" t="str">
        <f t="array" ref="K15">IFERROR(INDEX('Year 8 _2022'!C$10:C$510,SMALL(IF(("M"='Year 8 _2022'!E$10:E$510)*($L15='Year 8 _2022'!Z$10:Z$510),ROW($1:$500)),COUNTIF($L$10:$L15,$L15))), "NA")</f>
        <v>NA</v>
      </c>
      <c r="L15" s="158" t="str">
        <f t="array" ref="L15">IFERROR(LARGE(IF('Year 8 _2022'!E$10:E$510="M",'Year 8 _2022'!Z$10:Z$510),F15), "")</f>
        <v/>
      </c>
    </row>
    <row r="16" spans="1:14" s="1" customFormat="1" x14ac:dyDescent="0.35">
      <c r="A16" s="157" t="str">
        <f t="array" ref="A16">IFERROR(INDEX('Year 8 _2022'!C$10:C$510,SMALL(IF(("F"='Year 8 _2022'!E$10:E$510)*($B16='Year 8 _2022'!S$10:S$510),ROW($1:$500)),COUNTIF($B$10:$B16,$B16))), "NA")</f>
        <v>NA</v>
      </c>
      <c r="B16" s="158" t="str">
        <f t="array" ref="B16">IFERROR(LARGE(IF('Year 8 _2022'!E$10:E$510="F",'Year 8 _2022'!S$10:S$510),F16), "")</f>
        <v/>
      </c>
      <c r="C16" s="157">
        <v>7</v>
      </c>
      <c r="D16" s="157" t="str">
        <f t="array" ref="D16">IFERROR(INDEX('Year 8 _2022'!C$10:C$510,SMALL(IF(("M"='Year 8 _2022'!E$10:E$510)*($E16='Year 8 _2022'!S$10:S$510),ROW($1:$500)),COUNTIF($E$10:$E16,$E16))), "NA")</f>
        <v>NA</v>
      </c>
      <c r="E16" s="158" t="str">
        <f t="array" ref="E16">IFERROR(LARGE(IF('Year 8 _2022'!E$10:E$510="M",'Year 8 _2022'!S$10:S$510),F16), "")</f>
        <v/>
      </c>
      <c r="F16" s="157">
        <v>7</v>
      </c>
      <c r="G16" s="157"/>
      <c r="H16" s="157" t="str">
        <f t="array" ref="H16">IFERROR(INDEX('Year 8 _2022'!C$10:C$510,SMALL(IF(("F"='Year 8 _2022'!E$10:E$510)*($I16='Year 8 _2022'!Z$10:Z$510),ROW($1:$500)),COUNTIF($I$10:$I16,$I16))), "NA")</f>
        <v>NA</v>
      </c>
      <c r="I16" s="158" t="str">
        <f t="array" ref="I16">IFERROR(LARGE(IF('Year 8 _2022'!E$10:E$510="F",'Year 8 _2022'!Z$10:Z$510),F16), "")</f>
        <v/>
      </c>
      <c r="J16" s="157">
        <v>7</v>
      </c>
      <c r="K16" s="157" t="str">
        <f t="array" ref="K16">IFERROR(INDEX('Year 8 _2022'!C$10:C$510,SMALL(IF(("M"='Year 8 _2022'!E$10:E$510)*($L16='Year 8 _2022'!Z$10:Z$510),ROW($1:$500)),COUNTIF($L$10:$L16,$L16))), "NA")</f>
        <v>NA</v>
      </c>
      <c r="L16" s="158" t="str">
        <f t="array" ref="L16">IFERROR(LARGE(IF('Year 8 _2022'!E$10:E$510="M",'Year 8 _2022'!Z$10:Z$510),F16), "")</f>
        <v/>
      </c>
    </row>
    <row r="17" spans="1:19" s="1" customFormat="1" x14ac:dyDescent="0.35">
      <c r="A17" s="157" t="str">
        <f>IFERROR(INDEX('Year 8 _2022'!C$10:C$510,SMALL(IF(("F"='Year 8 _2022'!E$10:E$510)*($B17='Year 8 _2022'!S$10:S$510),ROW($1:$500)),COUNTIF($B$10:$B17,$B17))), "NA")</f>
        <v>NA</v>
      </c>
      <c r="B17" s="158" t="str">
        <f t="array" ref="B17">IFERROR(LARGE(IF('Year 8 _2022'!E$10:E$510="F",'Year 8 _2022'!S$10:S$510),F17), "")</f>
        <v/>
      </c>
      <c r="C17" s="157">
        <v>8</v>
      </c>
      <c r="D17" s="157" t="str">
        <f t="array" ref="D17">IFERROR(INDEX('Year 8 _2022'!C$10:C$510,SMALL(IF(("M"='Year 8 _2022'!E$10:E$510)*($E17='Year 8 _2022'!S$10:S$510),ROW($1:$500)),COUNTIF($E$10:$E17,$E17))), "NA")</f>
        <v>NA</v>
      </c>
      <c r="E17" s="158" t="str">
        <f t="array" ref="E17">IFERROR(LARGE(IF('Year 8 _2022'!E$10:E$510="M",'Year 8 _2022'!S$10:S$510),F17), "")</f>
        <v/>
      </c>
      <c r="F17" s="157">
        <v>8</v>
      </c>
      <c r="G17" s="157"/>
      <c r="H17" s="157" t="str">
        <f t="array" ref="H17">IFERROR(INDEX('Year 8 _2022'!C$10:C$510,SMALL(IF(("F"='Year 8 _2022'!E$10:E$510)*($I17='Year 8 _2022'!Z$10:Z$510),ROW($1:$500)),COUNTIF($I$10:$I17,$I17))), "NA")</f>
        <v>NA</v>
      </c>
      <c r="I17" s="158" t="str">
        <f t="array" ref="I17">IFERROR(LARGE(IF('Year 8 _2022'!E$10:E$510="F",'Year 8 _2022'!Z$10:Z$510),F17), "")</f>
        <v/>
      </c>
      <c r="J17" s="157">
        <v>8</v>
      </c>
      <c r="K17" s="157" t="str">
        <f t="array" ref="K17">IFERROR(INDEX('Year 8 _2022'!C$10:C$510,SMALL(IF(("M"='Year 8 _2022'!E$10:E$510)*($L17='Year 8 _2022'!Z$10:Z$510),ROW($1:$500)),COUNTIF($L$10:$L17,$L17))), "NA")</f>
        <v>NA</v>
      </c>
      <c r="L17" s="158" t="str">
        <f t="array" ref="L17">IFERROR(LARGE(IF('Year 8 _2022'!E$10:E$510="M",'Year 8 _2022'!Z$10:Z$510),F17), "")</f>
        <v/>
      </c>
    </row>
    <row r="18" spans="1:19" s="1" customFormat="1" x14ac:dyDescent="0.35">
      <c r="A18" s="157" t="str">
        <f>IFERROR(INDEX('Year 8 _2022'!C$10:C$510,SMALL(IF(("F"='Year 8 _2022'!E$10:E$510)*($B18='Year 8 _2022'!S$10:S$510),ROW($1:$500)),COUNTIF($B$10:$B18,$B18))), "NA")</f>
        <v>NA</v>
      </c>
      <c r="B18" s="158" t="str">
        <f t="array" ref="B18">IFERROR(LARGE(IF('Year 8 _2022'!E$10:E$510="F",'Year 8 _2022'!S$10:S$510),F18), "")</f>
        <v/>
      </c>
      <c r="C18" s="157">
        <v>9</v>
      </c>
      <c r="D18" s="157" t="str">
        <f t="array" ref="D18">IFERROR(INDEX('Year 8 _2022'!C$10:C$510,SMALL(IF(("M"='Year 8 _2022'!E$10:E$510)*($E18='Year 8 _2022'!S$10:S$510),ROW($1:$500)),COUNTIF($E$10:$E18,$E18))), "NA")</f>
        <v>NA</v>
      </c>
      <c r="E18" s="158" t="str">
        <f t="array" ref="E18">IFERROR(LARGE(IF('Year 8 _2022'!E$10:E$510="M",'Year 8 _2022'!S$10:S$510),F18), "")</f>
        <v/>
      </c>
      <c r="F18" s="157">
        <v>9</v>
      </c>
      <c r="G18" s="157"/>
      <c r="H18" s="157" t="str">
        <f t="array" ref="H18">IFERROR(INDEX('Year 8 _2022'!C$10:C$510,SMALL(IF(("F"='Year 8 _2022'!E$10:E$510)*($I18='Year 8 _2022'!Z$10:Z$510),ROW($1:$500)),COUNTIF($I$10:$I18,$I18))), "NA")</f>
        <v>NA</v>
      </c>
      <c r="I18" s="158" t="str">
        <f t="array" ref="I18">IFERROR(LARGE(IF('Year 8 _2022'!E$10:E$510="F",'Year 8 _2022'!Z$10:Z$510),F18), "")</f>
        <v/>
      </c>
      <c r="J18" s="157">
        <v>9</v>
      </c>
      <c r="K18" s="157" t="str">
        <f t="array" ref="K18">IFERROR(INDEX('Year 8 _2022'!C$10:C$510,SMALL(IF(("M"='Year 8 _2022'!E$10:E$510)*($L18='Year 8 _2022'!Z$10:Z$510),ROW($1:$500)),COUNTIF($L$10:$L18,$L18))), "NA")</f>
        <v>NA</v>
      </c>
      <c r="L18" s="158" t="str">
        <f t="array" ref="L18">IFERROR(LARGE(IF('Year 8 _2022'!E$10:E$510="M",'Year 8 _2022'!Z$10:Z$510),F18), "")</f>
        <v/>
      </c>
    </row>
    <row r="19" spans="1:19" s="1" customFormat="1" x14ac:dyDescent="0.35">
      <c r="A19" s="157" t="str">
        <f>IFERROR(INDEX('Year 8 _2022'!C$10:C$510,SMALL(IF(("F"='Year 8 _2022'!E$10:E$510)*($B19='Year 8 _2022'!S$10:S$510),ROW($1:$500)),COUNTIF($B$10:$B19,$B19))), "NA")</f>
        <v>NA</v>
      </c>
      <c r="B19" s="158" t="str">
        <f t="array" ref="B19">IFERROR(LARGE(IF('Year 8 _2022'!E$10:E$510="F",'Year 8 _2022'!S$10:S$510),F19), "")</f>
        <v/>
      </c>
      <c r="C19" s="157">
        <v>10</v>
      </c>
      <c r="D19" s="157" t="str">
        <f t="array" ref="D19">IFERROR(INDEX('Year 8 _2022'!C$10:C$510,SMALL(IF(("M"='Year 8 _2022'!E$10:E$510)*($E19='Year 8 _2022'!S$10:S$510),ROW($1:$500)),COUNTIF($E$10:$E19,$E19))), "NA")</f>
        <v>NA</v>
      </c>
      <c r="E19" s="158" t="str">
        <f t="array" ref="E19">IFERROR(LARGE(IF('Year 8 _2022'!E$10:E$510="M",'Year 8 _2022'!S$10:S$510),F19), "")</f>
        <v/>
      </c>
      <c r="F19" s="157">
        <v>10</v>
      </c>
      <c r="G19" s="157"/>
      <c r="H19" s="157" t="str">
        <f t="array" ref="H19">IFERROR(INDEX('Year 8 _2022'!C$10:C$510,SMALL(IF(("F"='Year 8 _2022'!E$10:E$510)*($I19='Year 8 _2022'!Z$10:Z$510),ROW($1:$500)),COUNTIF($I$10:$I19,$I19))), "NA")</f>
        <v>NA</v>
      </c>
      <c r="I19" s="158" t="str">
        <f t="array" ref="I19">IFERROR(LARGE(IF('Year 8 _2022'!E$10:E$510="F",'Year 8 _2022'!Z$10:Z$510),F19), "")</f>
        <v/>
      </c>
      <c r="J19" s="157">
        <v>10</v>
      </c>
      <c r="K19" s="157" t="str">
        <f t="array" ref="K19">IFERROR(INDEX('Year 8 _2022'!C$10:C$510,SMALL(IF(("M"='Year 8 _2022'!E$10:E$510)*($L19='Year 8 _2022'!Z$10:Z$510),ROW($1:$500)),COUNTIF($L$10:$L19,$L19))), "NA")</f>
        <v>NA</v>
      </c>
      <c r="L19" s="158" t="str">
        <f t="array" ref="L19">IFERROR(LARGE(IF('Year 8 _2022'!E$10:E$510="M",'Year 8 _2022'!Z$10:Z$510),F19), "")</f>
        <v/>
      </c>
    </row>
    <row r="20" spans="1:19" x14ac:dyDescent="0.35">
      <c r="A20" s="157"/>
      <c r="B20" s="157"/>
      <c r="C20" s="157"/>
      <c r="D20" s="157"/>
      <c r="E20" s="157"/>
      <c r="F20" s="157"/>
      <c r="G20" s="157"/>
      <c r="H20" s="157"/>
      <c r="I20" s="157"/>
      <c r="J20" s="157"/>
      <c r="K20" s="157"/>
      <c r="L20" s="158"/>
    </row>
    <row r="21" spans="1:19" ht="29.9" customHeight="1" x14ac:dyDescent="0.35">
      <c r="A21" s="195" t="s">
        <v>6072</v>
      </c>
      <c r="B21" s="195" t="s">
        <v>5936</v>
      </c>
      <c r="C21" s="187" t="s">
        <v>5937</v>
      </c>
      <c r="D21" s="195" t="s">
        <v>6072</v>
      </c>
      <c r="E21" s="195" t="s">
        <v>5936</v>
      </c>
      <c r="F21" s="195" t="s">
        <v>5937</v>
      </c>
      <c r="G21" s="157"/>
      <c r="H21" s="195" t="s">
        <v>6072</v>
      </c>
      <c r="I21" s="195" t="s">
        <v>6054</v>
      </c>
      <c r="J21" s="187" t="s">
        <v>5937</v>
      </c>
      <c r="K21" s="195" t="s">
        <v>6072</v>
      </c>
      <c r="L21" s="193" t="s">
        <v>6054</v>
      </c>
    </row>
    <row r="22" spans="1:19" ht="16" x14ac:dyDescent="0.45">
      <c r="A22" s="157" t="str">
        <f t="array" ref="A22">IFERROR(INDEX('Year 8 _2022'!C$10:C$510,SMALL(IF(("F"='Year 8 _2022'!E$10:E$510)*($B22='Year 8 _2022'!S$10:S$510),ROW($1:$500)),COUNTIF($B$22:$B22,$B22))), "NA")</f>
        <v>NA</v>
      </c>
      <c r="B22" s="158" t="str">
        <f t="array" ref="B22">IFERROR(SMALL(IF('Year 8 _2022'!E$10:E$510="F",'Year 8 _2022'!S$10:S$510),F10), "")</f>
        <v/>
      </c>
      <c r="C22" s="157">
        <v>1</v>
      </c>
      <c r="D22" s="157" t="str">
        <f t="array" ref="D22">IFERROR(INDEX('Year 8 _2022'!C$10:C$510,SMALL(IF(("M"='Year 8 _2022'!E$10:E$510)*($E22='Year 8 _2022'!S$10:S$510),ROW($1:$500)),COUNTIF($E$22:$E22,$E22))), "NA")</f>
        <v>NA</v>
      </c>
      <c r="E22" s="158" t="str">
        <f t="array" ref="E22">IFERROR(SMALL(IF('Year 8 _2022'!E$10:E$510="M",'Year 8 _2022'!S$10:S$510),F10),"")</f>
        <v/>
      </c>
      <c r="F22" s="157">
        <v>1</v>
      </c>
      <c r="G22" s="157"/>
      <c r="H22" s="157" t="str">
        <f t="array" ref="H22">IFERROR(INDEX('Year 8 _2022'!C$10:C$510,SMALL(IF(("F"='Year 8 _2022'!E$10:E$510)*($I22='Year 8 _2022'!Z$10:Z$510),ROW($1:$500)),COUNTIF($I$22:$I22,$I22))), "NA")</f>
        <v>NA</v>
      </c>
      <c r="I22" s="158" t="str">
        <f t="array" ref="I22">IFERROR(SMALL(IF('Year 8 _2022'!E$10:E$510="F",'Year 8 _2022'!Z$10:Z$510),F10), "")</f>
        <v/>
      </c>
      <c r="J22" s="157">
        <v>1</v>
      </c>
      <c r="K22" s="157" t="str">
        <f t="array" ref="K22">IFERROR(INDEX('Year 8 _2022'!C$10:C$510,SMALL(IF(("M"='Year 8 _2022'!E$10:E$510)*($L22='Year 8 _2022'!Z$10:Z$510),ROW($1:$500)),COUNTIF($L$22:$L22,$L22))), "NA")</f>
        <v>NA</v>
      </c>
      <c r="L22" s="158" t="str">
        <f t="array" ref="L22">IFERROR(SMALL(IF('Year 8 _2022'!E$10:E$510="M",'Year 8 _2022'!Z$10:Z$510),F10), "")</f>
        <v/>
      </c>
      <c r="O22" s="1"/>
      <c r="R22" s="204"/>
      <c r="S22" s="204"/>
    </row>
    <row r="23" spans="1:19" ht="16" x14ac:dyDescent="0.45">
      <c r="A23" s="157" t="str">
        <f t="array" ref="A23">IFERROR(INDEX('Year 8 _2022'!C$10:C$510,SMALL(IF(("F"='Year 8 _2022'!E$10:E$510)*($B23='Year 8 _2022'!S$10:S$510),ROW($1:$500)),COUNTIF($B$22:$B23,$B23))), "NA")</f>
        <v>NA</v>
      </c>
      <c r="B23" s="158" t="str">
        <f t="array" ref="B23">IFERROR(SMALL(IF('Year 8 _2022'!E$10:E$510="F",'Year 8 _2022'!S$10:S$510),F11), "")</f>
        <v/>
      </c>
      <c r="C23" s="157">
        <v>2</v>
      </c>
      <c r="D23" s="157" t="str">
        <f t="array" ref="D23">IFERROR(INDEX('Year 8 _2022'!C$10:C$510,SMALL(IF(("M"='Year 8 _2022'!E$10:E$510)*($E23='Year 8 _2022'!S$10:S$510),ROW($1:$500)),COUNTIF($E$22:$E23,$E23))), "NA")</f>
        <v>NA</v>
      </c>
      <c r="E23" s="158" t="str">
        <f t="array" ref="E23">IFERROR(SMALL(IF('Year 8 _2022'!E$10:E$510="M",'Year 8 _2022'!S$10:S$510),F11),"")</f>
        <v/>
      </c>
      <c r="F23" s="157">
        <v>2</v>
      </c>
      <c r="G23" s="157"/>
      <c r="H23" s="157" t="str">
        <f t="array" ref="H23">IFERROR(INDEX('Year 8 _2022'!C$10:C$510,SMALL(IF(("F"='Year 8 _2022'!E$10:E$510)*($I23='Year 8 _2022'!Z$10:Z$510),ROW($1:$500)),COUNTIF($I$22:$I23,$I23))), "NA")</f>
        <v>NA</v>
      </c>
      <c r="I23" s="158" t="str">
        <f t="array" ref="I23">IFERROR(SMALL(IF('Year 8 _2022'!E$10:E$510="F",'Year 8 _2022'!Z$10:Z$510),F11), "")</f>
        <v/>
      </c>
      <c r="J23" s="157">
        <v>2</v>
      </c>
      <c r="K23" s="157" t="str">
        <f t="array" ref="K23">IFERROR(INDEX('Year 8 _2022'!C$10:C$510,SMALL(IF(("M"='Year 8 _2022'!E$10:E$510)*($L23='Year 8 _2022'!Z$10:Z$510),ROW($1:$500)),COUNTIF($L$22:$L23,$L23))), "NA")</f>
        <v>NA</v>
      </c>
      <c r="L23" s="158" t="str">
        <f t="array" ref="L23">IFERROR(SMALL(IF('Year 8 _2022'!E$10:E$510="M",'Year 8 _2022'!Z$10:Z$510),F11), "")</f>
        <v/>
      </c>
      <c r="N23" s="1"/>
      <c r="O23" s="1"/>
      <c r="S23" s="204"/>
    </row>
    <row r="24" spans="1:19" ht="16" x14ac:dyDescent="0.45">
      <c r="A24" s="157" t="str">
        <f t="array" ref="A24">IFERROR(INDEX('Year 8 _2022'!C$10:C$510,SMALL(IF(("F"='Year 8 _2022'!E$10:E$510)*($B24='Year 8 _2022'!S$10:S$510),ROW($1:$500)),COUNTIF($B$22:$B24,$B24))), "NA")</f>
        <v>NA</v>
      </c>
      <c r="B24" s="158" t="str">
        <f t="array" ref="B24">IFERROR(SMALL(IF('Year 8 _2022'!E$10:E$510="F",'Year 8 _2022'!S$10:S$510),F12), "")</f>
        <v/>
      </c>
      <c r="C24" s="157">
        <v>3</v>
      </c>
      <c r="D24" s="157" t="str">
        <f t="array" ref="D24">IFERROR(INDEX('Year 8 _2022'!C$10:C$510,SMALL(IF(("M"='Year 8 _2022'!E$10:E$510)*($E24='Year 8 _2022'!S$10:S$510),ROW($1:$500)),COUNTIF($E$22:$E24,$E24))), "NA")</f>
        <v>NA</v>
      </c>
      <c r="E24" s="158" t="str">
        <f t="array" ref="E24">IFERROR(SMALL(IF('Year 8 _2022'!E$10:E$510="M",'Year 8 _2022'!S$10:S$510),F12),"")</f>
        <v/>
      </c>
      <c r="F24" s="157">
        <v>3</v>
      </c>
      <c r="G24" s="157"/>
      <c r="H24" s="157" t="str">
        <f t="array" ref="H24">IFERROR(INDEX('Year 8 _2022'!C$10:C$510,SMALL(IF(("F"='Year 8 _2022'!E$10:E$510)*($I24='Year 8 _2022'!Z$10:Z$510),ROW($1:$500)),COUNTIF($I$22:$I24,$I24))), "NA")</f>
        <v>NA</v>
      </c>
      <c r="I24" s="158" t="str">
        <f t="array" ref="I24">IFERROR(SMALL(IF('Year 8 _2022'!E$10:E$510="F",'Year 8 _2022'!Z$10:Z$510),F12), "")</f>
        <v/>
      </c>
      <c r="J24" s="157">
        <v>3</v>
      </c>
      <c r="K24" s="157" t="str">
        <f t="array" ref="K24">IFERROR(INDEX('Year 8 _2022'!C$10:C$510,SMALL(IF(("M"='Year 8 _2022'!E$10:E$510)*($L24='Year 8 _2022'!Z$10:Z$510),ROW($1:$500)),COUNTIF($L$22:$L24,$L24))), "NA")</f>
        <v>NA</v>
      </c>
      <c r="L24" s="158" t="str">
        <f t="array" ref="L24">IFERROR(SMALL(IF('Year 8 _2022'!E$10:E$510="M",'Year 8 _2022'!Z$10:Z$510),F12), "")</f>
        <v/>
      </c>
      <c r="N24" s="1"/>
      <c r="O24" s="1"/>
      <c r="S24" s="204"/>
    </row>
    <row r="25" spans="1:19" ht="16" x14ac:dyDescent="0.45">
      <c r="A25" s="157" t="str">
        <f t="array" ref="A25">IFERROR(INDEX('Year 8 _2022'!C$10:C$510,SMALL(IF(("F"='Year 8 _2022'!E$10:E$510)*($B25='Year 8 _2022'!S$10:S$510),ROW($1:$500)),COUNTIF($B$22:$B25,$B25))), "NA")</f>
        <v>NA</v>
      </c>
      <c r="B25" s="158" t="str">
        <f t="array" ref="B25">IFERROR(SMALL(IF('Year 8 _2022'!E$10:E$510="F",'Year 8 _2022'!S$10:S$510),F13), "")</f>
        <v/>
      </c>
      <c r="C25" s="157">
        <v>4</v>
      </c>
      <c r="D25" s="157" t="str">
        <f t="array" ref="D25">IFERROR(INDEX('Year 8 _2022'!C$10:C$510,SMALL(IF(("M"='Year 8 _2022'!E$10:E$510)*($E25='Year 8 _2022'!S$10:S$510),ROW($1:$500)),COUNTIF($E$22:$E25,$E25))), "NA")</f>
        <v>NA</v>
      </c>
      <c r="E25" s="158" t="str">
        <f t="array" ref="E25">IFERROR(SMALL(IF('Year 8 _2022'!E$10:E$510="M",'Year 8 _2022'!S$10:S$510),F13),"")</f>
        <v/>
      </c>
      <c r="F25" s="157">
        <v>4</v>
      </c>
      <c r="G25" s="157"/>
      <c r="H25" s="157" t="str">
        <f t="array" ref="H25">IFERROR(INDEX('Year 8 _2022'!C$10:C$510,SMALL(IF(("F"='Year 8 _2022'!E$10:E$510)*($I25='Year 8 _2022'!Z$10:Z$510),ROW($1:$500)),COUNTIF($I$22:$I25,$I25))), "NA")</f>
        <v>NA</v>
      </c>
      <c r="I25" s="158" t="str">
        <f t="array" ref="I25">IFERROR(SMALL(IF('Year 8 _2022'!E$10:E$510="F",'Year 8 _2022'!Z$10:Z$510),F13), "")</f>
        <v/>
      </c>
      <c r="J25" s="157">
        <v>4</v>
      </c>
      <c r="K25" s="157" t="str">
        <f t="array" ref="K25">IFERROR(INDEX('Year 8 _2022'!C$10:C$510,SMALL(IF(("M"='Year 8 _2022'!E$10:E$510)*($L25='Year 8 _2022'!Z$10:Z$510),ROW($1:$500)),COUNTIF($L$22:$L25,$L25))), "NA")</f>
        <v>NA</v>
      </c>
      <c r="L25" s="158" t="str">
        <f t="array" ref="L25">IFERROR(SMALL(IF('Year 8 _2022'!E$10:E$510="M",'Year 8 _2022'!Z$10:Z$510),F13), "")</f>
        <v/>
      </c>
      <c r="N25" s="1"/>
      <c r="O25" s="1"/>
      <c r="S25" s="204"/>
    </row>
    <row r="26" spans="1:19" ht="16" x14ac:dyDescent="0.45">
      <c r="A26" s="157" t="str">
        <f t="array" ref="A26">IFERROR(INDEX('Year 8 _2022'!C$10:C$510,SMALL(IF(("F"='Year 8 _2022'!E$10:E$510)*($B26='Year 8 _2022'!S$10:S$510),ROW($1:$500)),COUNTIF($B$22:$B26,$B26))), "NA")</f>
        <v>NA</v>
      </c>
      <c r="B26" s="158" t="str">
        <f t="array" ref="B26">IFERROR(SMALL(IF('Year 8 _2022'!E$10:E$510="F",'Year 8 _2022'!S$10:S$510),F14), "")</f>
        <v/>
      </c>
      <c r="C26" s="157">
        <v>5</v>
      </c>
      <c r="D26" s="157" t="str">
        <f t="array" ref="D26">IFERROR(INDEX('Year 8 _2022'!C$10:C$510,SMALL(IF(("M"='Year 8 _2022'!E$10:E$510)*($E26='Year 8 _2022'!S$10:S$510),ROW($1:$500)),COUNTIF($E$22:$E26,$E26))), "NA")</f>
        <v>NA</v>
      </c>
      <c r="E26" s="158" t="str">
        <f t="array" ref="E26">IFERROR(SMALL(IF('Year 8 _2022'!E$10:E$510="M",'Year 8 _2022'!S$10:S$510),F14),"")</f>
        <v/>
      </c>
      <c r="F26" s="157">
        <v>5</v>
      </c>
      <c r="G26" s="157"/>
      <c r="H26" s="157" t="str">
        <f t="array" ref="H26">IFERROR(INDEX('Year 8 _2022'!C$10:C$510,SMALL(IF(("F"='Year 8 _2022'!E$10:E$510)*($I26='Year 8 _2022'!Z$10:Z$510),ROW($1:$500)),COUNTIF($I$22:$I26,$I26))), "NA")</f>
        <v>NA</v>
      </c>
      <c r="I26" s="158" t="str">
        <f t="array" ref="I26">IFERROR(SMALL(IF('Year 8 _2022'!E$10:E$510="F",'Year 8 _2022'!Z$10:Z$510),F14), "")</f>
        <v/>
      </c>
      <c r="J26" s="157">
        <v>5</v>
      </c>
      <c r="K26" s="157" t="str">
        <f t="array" ref="K26">IFERROR(INDEX('Year 8 _2022'!C$10:C$510,SMALL(IF(("M"='Year 8 _2022'!E$10:E$510)*($L26='Year 8 _2022'!Z$10:Z$510),ROW($1:$500)),COUNTIF($L$22:$L26,$L26))), "NA")</f>
        <v>NA</v>
      </c>
      <c r="L26" s="158" t="str">
        <f t="array" ref="L26">IFERROR(SMALL(IF('Year 8 _2022'!E$10:E$510="M",'Year 8 _2022'!Z$10:Z$510),F14), "")</f>
        <v/>
      </c>
      <c r="N26" s="1"/>
      <c r="O26" s="1"/>
      <c r="S26" s="204"/>
    </row>
    <row r="27" spans="1:19" s="1" customFormat="1" ht="16" x14ac:dyDescent="0.45">
      <c r="A27" s="157" t="str">
        <f t="array" ref="A27">IFERROR(INDEX('Year 8 _2022'!C$10:C$510,SMALL(IF(("F"='Year 8 _2022'!E$10:E$510)*($B27='Year 8 _2022'!S$10:S$510),ROW($1:$500)),COUNTIF($B$22:$B27,$B27))), "NA")</f>
        <v>NA</v>
      </c>
      <c r="B27" s="158" t="str">
        <f t="array" ref="B27">IFERROR(SMALL(IF('Year 8 _2022'!E$10:E$510="F",'Year 8 _2022'!S$10:S$510),F15), "")</f>
        <v/>
      </c>
      <c r="C27" s="157">
        <v>6</v>
      </c>
      <c r="D27" s="157" t="str">
        <f t="array" ref="D27">IFERROR(INDEX('Year 8 _2022'!C$10:C$510,SMALL(IF(("M"='Year 8 _2022'!E$10:E$510)*($E27='Year 8 _2022'!S$10:S$510),ROW($1:$500)),COUNTIF($E$22:$E27,$E27))), "NA")</f>
        <v>NA</v>
      </c>
      <c r="E27" s="158" t="str">
        <f t="array" ref="E27">IFERROR(SMALL(IF('Year 8 _2022'!E$10:E$510="M",'Year 8 _2022'!S$10:S$510),F15),"")</f>
        <v/>
      </c>
      <c r="F27" s="157">
        <v>6</v>
      </c>
      <c r="G27" s="157"/>
      <c r="H27" s="157" t="str">
        <f t="array" ref="H27">IFERROR(INDEX('Year 8 _2022'!C$10:C$510,SMALL(IF(("F"='Year 8 _2022'!E$10:E$510)*($I27='Year 8 _2022'!Z$10:Z$510),ROW($1:$500)),COUNTIF($I$22:$I27,$I27))), "NA")</f>
        <v>NA</v>
      </c>
      <c r="I27" s="158" t="str">
        <f t="array" ref="I27">IFERROR(SMALL(IF('Year 8 _2022'!E$10:E$510="F",'Year 8 _2022'!Z$10:Z$510),F15), "")</f>
        <v/>
      </c>
      <c r="J27" s="157">
        <v>6</v>
      </c>
      <c r="K27" s="157" t="str">
        <f t="array" ref="K27">IFERROR(INDEX('Year 8 _2022'!C$10:C$510,SMALL(IF(("M"='Year 8 _2022'!E$10:E$510)*($L27='Year 8 _2022'!Z$10:Z$510),ROW($1:$500)),COUNTIF($L$22:$L27,$L27))), "NA")</f>
        <v>NA</v>
      </c>
      <c r="L27" s="158" t="str">
        <f t="array" ref="L27">IFERROR(SMALL(IF('Year 8 _2022'!E$10:E$510="M",'Year 8 _2022'!Z$10:Z$510),F15), "")</f>
        <v/>
      </c>
      <c r="S27" s="204"/>
    </row>
    <row r="28" spans="1:19" s="1" customFormat="1" ht="16" x14ac:dyDescent="0.45">
      <c r="A28" s="157" t="str">
        <f t="array" ref="A28">IFERROR(INDEX('Year 8 _2022'!C$10:C$510,SMALL(IF(("F"='Year 8 _2022'!E$10:E$510)*($B28='Year 8 _2022'!S$10:S$510),ROW($1:$500)),COUNTIF($B$22:$B28,$B28))), "NA")</f>
        <v>NA</v>
      </c>
      <c r="B28" s="158" t="str">
        <f t="array" ref="B28">IFERROR(SMALL(IF('Year 8 _2022'!E$10:E$510="F",'Year 8 _2022'!S$10:S$510),F16), "")</f>
        <v/>
      </c>
      <c r="C28" s="157">
        <v>7</v>
      </c>
      <c r="D28" s="157" t="str">
        <f t="array" ref="D28">IFERROR(INDEX('Year 8 _2022'!C$10:C$510,SMALL(IF(("M"='Year 8 _2022'!E$10:E$510)*($E28='Year 8 _2022'!S$10:S$510),ROW($1:$500)),COUNTIF($E$22:$E28,$E28))), "NA")</f>
        <v>NA</v>
      </c>
      <c r="E28" s="158" t="str">
        <f t="array" ref="E28">IFERROR(SMALL(IF('Year 8 _2022'!E$10:E$510="M",'Year 8 _2022'!S$10:S$510),F16),"")</f>
        <v/>
      </c>
      <c r="F28" s="157">
        <v>7</v>
      </c>
      <c r="G28" s="157"/>
      <c r="H28" s="157" t="str">
        <f t="array" ref="H28">IFERROR(INDEX('Year 8 _2022'!C$10:C$510,SMALL(IF(("F"='Year 8 _2022'!E$10:E$510)*($I28='Year 8 _2022'!Z$10:Z$510),ROW($1:$500)),COUNTIF($I$22:$I28,$I28))), "NA")</f>
        <v>NA</v>
      </c>
      <c r="I28" s="158" t="str">
        <f t="array" ref="I28">IFERROR(SMALL(IF('Year 8 _2022'!E$10:E$510="F",'Year 8 _2022'!Z$10:Z$510),F16), "")</f>
        <v/>
      </c>
      <c r="J28" s="157">
        <v>7</v>
      </c>
      <c r="K28" s="157" t="str">
        <f t="array" ref="K28">IFERROR(INDEX('Year 8 _2022'!C$10:C$510,SMALL(IF(("M"='Year 8 _2022'!E$10:E$510)*($L28='Year 8 _2022'!Z$10:Z$510),ROW($1:$500)),COUNTIF($L$22:$L28,$L28))), "NA")</f>
        <v>NA</v>
      </c>
      <c r="L28" s="158" t="str">
        <f t="array" ref="L28">IFERROR(SMALL(IF('Year 8 _2022'!E$10:E$510="M",'Year 8 _2022'!Z$10:Z$510),F16), "")</f>
        <v/>
      </c>
      <c r="S28" s="204"/>
    </row>
    <row r="29" spans="1:19" s="1" customFormat="1" ht="16" x14ac:dyDescent="0.45">
      <c r="A29" s="157" t="str">
        <f t="array" ref="A29">IFERROR(INDEX('Year 8 _2022'!C$10:C$510,SMALL(IF(("F"='Year 8 _2022'!E$10:E$510)*($B29='Year 8 _2022'!S$10:S$510),ROW($1:$500)),COUNTIF($B$22:$B29,$B29))), "NA")</f>
        <v>NA</v>
      </c>
      <c r="B29" s="158" t="str">
        <f t="array" ref="B29">IFERROR(SMALL(IF('Year 8 _2022'!E$10:E$510="F",'Year 8 _2022'!S$10:S$510),F17), "")</f>
        <v/>
      </c>
      <c r="C29" s="157">
        <v>8</v>
      </c>
      <c r="D29" s="157" t="str">
        <f t="array" ref="D29">IFERROR(INDEX('Year 8 _2022'!C$10:C$510,SMALL(IF(("M"='Year 8 _2022'!E$10:E$510)*($E29='Year 8 _2022'!S$10:S$510),ROW($1:$500)),COUNTIF($E$22:$E29,$E29))), "NA")</f>
        <v>NA</v>
      </c>
      <c r="E29" s="158" t="str">
        <f t="array" ref="E29">IFERROR(SMALL(IF('Year 8 _2022'!E$10:E$510="M",'Year 8 _2022'!S$10:S$510),F17),"")</f>
        <v/>
      </c>
      <c r="F29" s="157">
        <v>8</v>
      </c>
      <c r="G29" s="157"/>
      <c r="H29" s="157" t="str">
        <f t="array" ref="H29">IFERROR(INDEX('Year 8 _2022'!C$10:C$510,SMALL(IF(("F"='Year 8 _2022'!E$10:E$510)*($I29='Year 8 _2022'!Z$10:Z$510),ROW($1:$500)),COUNTIF($I$22:$I29,$I29))), "NA")</f>
        <v>NA</v>
      </c>
      <c r="I29" s="158" t="str">
        <f t="array" ref="I29">IFERROR(SMALL(IF('Year 8 _2022'!E$10:E$510="F",'Year 8 _2022'!Z$10:Z$510),F17), "")</f>
        <v/>
      </c>
      <c r="J29" s="157">
        <v>8</v>
      </c>
      <c r="K29" s="157" t="str">
        <f t="array" ref="K29">IFERROR(INDEX('Year 8 _2022'!C$10:C$510,SMALL(IF(("M"='Year 8 _2022'!E$10:E$510)*($L29='Year 8 _2022'!Z$10:Z$510),ROW($1:$500)),COUNTIF($L$22:$L29,$L29))), "NA")</f>
        <v>NA</v>
      </c>
      <c r="L29" s="158" t="str">
        <f t="array" ref="L29">IFERROR(SMALL(IF('Year 8 _2022'!E$10:E$510="M",'Year 8 _2022'!Z$10:Z$510),F17), "")</f>
        <v/>
      </c>
      <c r="S29" s="204"/>
    </row>
    <row r="30" spans="1:19" s="1" customFormat="1" ht="16" x14ac:dyDescent="0.45">
      <c r="A30" s="157" t="str">
        <f t="array" ref="A30">IFERROR(INDEX('Year 8 _2022'!C$10:C$510,SMALL(IF(("F"='Year 8 _2022'!E$10:E$510)*($B30='Year 8 _2022'!S$10:S$510),ROW($1:$500)),COUNTIF($B$22:$B30,$B30))), "NA")</f>
        <v>NA</v>
      </c>
      <c r="B30" s="158" t="str">
        <f t="array" ref="B30">IFERROR(SMALL(IF('Year 8 _2022'!E$10:E$510="F",'Year 8 _2022'!S$10:S$510),F18), "")</f>
        <v/>
      </c>
      <c r="C30" s="157">
        <v>9</v>
      </c>
      <c r="D30" s="157" t="str">
        <f t="array" ref="D30">IFERROR(INDEX('Year 8 _2022'!C$10:C$510,SMALL(IF(("M"='Year 8 _2022'!E$10:E$510)*($E30='Year 8 _2022'!S$10:S$510),ROW($1:$500)),COUNTIF($E$22:$E30,$E30))), "NA")</f>
        <v>NA</v>
      </c>
      <c r="E30" s="158" t="str">
        <f t="array" ref="E30">IFERROR(SMALL(IF('Year 8 _2022'!E$10:E$510="M",'Year 8 _2022'!S$10:S$510),F18),"")</f>
        <v/>
      </c>
      <c r="F30" s="157">
        <v>9</v>
      </c>
      <c r="G30" s="157"/>
      <c r="H30" s="157" t="str">
        <f t="array" ref="H30">IFERROR(INDEX('Year 8 _2022'!C$10:C$510,SMALL(IF(("F"='Year 8 _2022'!E$10:E$510)*($I30='Year 8 _2022'!Z$10:Z$510),ROW($1:$500)),COUNTIF($I$22:$I30,$I30))), "NA")</f>
        <v>NA</v>
      </c>
      <c r="I30" s="158" t="str">
        <f t="array" ref="I30">IFERROR(SMALL(IF('Year 8 _2022'!E$10:E$510="F",'Year 8 _2022'!Z$10:Z$510),F18), "")</f>
        <v/>
      </c>
      <c r="J30" s="157">
        <v>9</v>
      </c>
      <c r="K30" s="157" t="str">
        <f t="array" ref="K30">IFERROR(INDEX('Year 8 _2022'!C$10:C$510,SMALL(IF(("M"='Year 8 _2022'!E$10:E$510)*($L30='Year 8 _2022'!Z$10:Z$510),ROW($1:$500)),COUNTIF($L$22:$L30,$L30))), "NA")</f>
        <v>NA</v>
      </c>
      <c r="L30" s="158" t="str">
        <f t="array" ref="L30">IFERROR(SMALL(IF('Year 8 _2022'!E$10:E$510="M",'Year 8 _2022'!Z$10:Z$510),F18), "")</f>
        <v/>
      </c>
      <c r="S30" s="204"/>
    </row>
    <row r="31" spans="1:19" s="1" customFormat="1" ht="16" x14ac:dyDescent="0.45">
      <c r="A31" s="157" t="str">
        <f t="array" ref="A31">IFERROR(INDEX('Year 8 _2022'!C$10:C$510,SMALL(IF(("F"='Year 8 _2022'!E$10:E$510)*($B31='Year 8 _2022'!S$10:S$510),ROW($1:$500)),COUNTIF($B$22:$B31,$B31))), "NA")</f>
        <v>NA</v>
      </c>
      <c r="B31" s="158" t="str">
        <f t="array" ref="B31">IFERROR(SMALL(IF('Year 8 _2022'!E$10:E$510="F",'Year 8 _2022'!S$10:S$510),F19), "")</f>
        <v/>
      </c>
      <c r="C31" s="157">
        <v>10</v>
      </c>
      <c r="D31" s="157" t="str">
        <f t="array" ref="D31">IFERROR(INDEX('Year 8 _2022'!C$10:C$510,SMALL(IF(("M"='Year 8 _2022'!E$10:E$510)*($E31='Year 8 _2022'!S$10:S$510),ROW($1:$500)),COUNTIF($E$22:$E31,$E31))), "NA")</f>
        <v>NA</v>
      </c>
      <c r="E31" s="158" t="str">
        <f t="array" ref="E31">IFERROR(SMALL(IF('Year 8 _2022'!E$10:E$510="M",'Year 8 _2022'!S$10:S$510),F19),"")</f>
        <v/>
      </c>
      <c r="F31" s="157">
        <v>10</v>
      </c>
      <c r="G31" s="157"/>
      <c r="H31" s="157" t="str">
        <f t="array" ref="H31">IFERROR(INDEX('Year 8 _2022'!C$10:C$510,SMALL(IF(("F"='Year 8 _2022'!E$10:E$510)*($I31='Year 8 _2022'!Z$10:Z$510),ROW($1:$500)),COUNTIF($I$22:$I31,$I31))), "NA")</f>
        <v>NA</v>
      </c>
      <c r="I31" s="158" t="str">
        <f t="array" ref="I31">IFERROR(SMALL(IF('Year 8 _2022'!E$10:E$510="F",'Year 8 _2022'!Z$10:Z$510),F19), "")</f>
        <v/>
      </c>
      <c r="J31" s="157">
        <v>10</v>
      </c>
      <c r="K31" s="157" t="str">
        <f t="array" ref="K31">IFERROR(INDEX('Year 8 _2022'!C$10:C$510,SMALL(IF(("M"='Year 8 _2022'!E$10:E$510)*($L31='Year 8 _2022'!Z$10:Z$510),ROW($1:$500)),COUNTIF($L$22:$L31,$L31))), "NA")</f>
        <v>NA</v>
      </c>
      <c r="L31" s="158" t="str">
        <f t="array" ref="L31">IFERROR(SMALL(IF('Year 8 _2022'!E$10:E$510="M",'Year 8 _2022'!Z$10:Z$510),F19), "")</f>
        <v/>
      </c>
      <c r="S31" s="204"/>
    </row>
    <row r="32" spans="1:19" s="1" customFormat="1" x14ac:dyDescent="0.35">
      <c r="A32" s="157"/>
      <c r="B32" s="158"/>
      <c r="C32" s="157"/>
      <c r="D32" s="157"/>
      <c r="E32" s="158"/>
      <c r="F32" s="157"/>
      <c r="G32" s="157"/>
      <c r="H32" s="157"/>
      <c r="I32" s="157"/>
      <c r="J32" s="157"/>
      <c r="K32" s="157"/>
      <c r="L32" s="158"/>
    </row>
    <row r="33" spans="1:14" x14ac:dyDescent="0.35">
      <c r="A33" s="157"/>
      <c r="B33" s="157"/>
      <c r="C33" s="157"/>
      <c r="D33" s="157"/>
      <c r="E33" s="157"/>
      <c r="F33" s="157"/>
      <c r="G33" s="157"/>
      <c r="H33" s="157"/>
      <c r="I33" s="157"/>
      <c r="J33" s="157"/>
      <c r="K33" s="157"/>
      <c r="L33" s="158"/>
    </row>
    <row r="34" spans="1:14" ht="25" x14ac:dyDescent="0.35">
      <c r="A34" s="157"/>
      <c r="B34" s="191" t="s">
        <v>6862</v>
      </c>
      <c r="C34" s="191"/>
      <c r="D34" s="166"/>
      <c r="E34" s="157"/>
      <c r="F34" s="157"/>
      <c r="G34" s="157"/>
      <c r="H34" s="157"/>
      <c r="I34" s="157"/>
      <c r="J34" s="157"/>
      <c r="K34" s="157"/>
      <c r="L34" s="158"/>
    </row>
    <row r="35" spans="1:14" ht="25" x14ac:dyDescent="0.35">
      <c r="A35" s="157"/>
      <c r="B35" s="191" t="s">
        <v>6073</v>
      </c>
      <c r="C35" s="191"/>
      <c r="D35" s="166"/>
      <c r="E35" s="157"/>
      <c r="F35" s="157"/>
      <c r="G35" s="157"/>
      <c r="H35" s="157"/>
      <c r="I35" s="157"/>
      <c r="J35" s="157"/>
      <c r="K35" s="157"/>
      <c r="L35" s="158"/>
      <c r="N35" s="1"/>
    </row>
    <row r="36" spans="1:14" ht="16" x14ac:dyDescent="0.35">
      <c r="A36" s="190"/>
      <c r="B36" s="157"/>
      <c r="C36" s="157"/>
      <c r="D36" s="157"/>
      <c r="E36" s="157"/>
      <c r="F36" s="157"/>
      <c r="G36" s="157"/>
      <c r="H36" s="157"/>
      <c r="I36" s="157"/>
      <c r="J36" s="157"/>
      <c r="K36" s="157"/>
      <c r="L36" s="158"/>
      <c r="N36" s="1"/>
    </row>
    <row r="37" spans="1:14" ht="23.5" x14ac:dyDescent="0.55000000000000004">
      <c r="A37" s="197" t="s">
        <v>2</v>
      </c>
      <c r="B37" s="157"/>
      <c r="C37" s="157"/>
      <c r="D37" s="157"/>
      <c r="E37" s="157"/>
      <c r="F37" s="157"/>
      <c r="G37" s="157"/>
      <c r="H37" s="194" t="s">
        <v>3</v>
      </c>
      <c r="I37" s="166"/>
      <c r="J37" s="166"/>
      <c r="K37" s="157"/>
      <c r="L37" s="158"/>
      <c r="N37" s="1"/>
    </row>
    <row r="38" spans="1:14" x14ac:dyDescent="0.35">
      <c r="A38" s="157"/>
      <c r="B38" s="157"/>
      <c r="C38" s="157"/>
      <c r="D38" s="157"/>
      <c r="E38" s="157"/>
      <c r="F38" s="157"/>
      <c r="G38" s="157"/>
      <c r="H38" s="166"/>
      <c r="I38" s="166"/>
      <c r="J38" s="166"/>
      <c r="K38" s="157"/>
      <c r="L38" s="158"/>
      <c r="N38" s="1"/>
    </row>
    <row r="39" spans="1:14" x14ac:dyDescent="0.35">
      <c r="A39" s="192" t="s">
        <v>5842</v>
      </c>
      <c r="B39" s="157"/>
      <c r="C39" s="157"/>
      <c r="D39" s="196" t="s">
        <v>5843</v>
      </c>
      <c r="E39" s="166"/>
      <c r="F39" s="166"/>
      <c r="G39" s="166"/>
      <c r="H39" s="196" t="s">
        <v>5842</v>
      </c>
      <c r="I39" s="196"/>
      <c r="J39" s="196"/>
      <c r="K39" s="196" t="s">
        <v>5843</v>
      </c>
      <c r="L39" s="188"/>
      <c r="N39" s="1"/>
    </row>
    <row r="40" spans="1:14" ht="29" x14ac:dyDescent="0.35">
      <c r="A40" s="195" t="s">
        <v>6071</v>
      </c>
      <c r="B40" s="195" t="s">
        <v>5936</v>
      </c>
      <c r="C40" s="187" t="s">
        <v>5937</v>
      </c>
      <c r="D40" s="195" t="s">
        <v>6071</v>
      </c>
      <c r="E40" s="185" t="s">
        <v>5936</v>
      </c>
      <c r="F40" s="185" t="s">
        <v>5937</v>
      </c>
      <c r="G40" s="166"/>
      <c r="H40" s="195" t="s">
        <v>6071</v>
      </c>
      <c r="I40" s="185" t="s">
        <v>6054</v>
      </c>
      <c r="J40" s="198" t="s">
        <v>5937</v>
      </c>
      <c r="K40" s="195" t="s">
        <v>6071</v>
      </c>
      <c r="L40" s="186" t="s">
        <v>6054</v>
      </c>
    </row>
    <row r="41" spans="1:14" x14ac:dyDescent="0.35">
      <c r="A41" s="157" t="str">
        <f t="array" ref="A41">IFERROR(INDEX('Year 9_2023'!C$11:C$510,SMALL(IF(("F"='Year 9_2023'!F$11:F$510)*($B41='Year 9_2023'!V$11:V$510),ROW($1:$500)),COUNTIF($B$41:$B41,$B41))), "NA")</f>
        <v>NA</v>
      </c>
      <c r="B41" s="158" t="str">
        <f t="array" ref="B41">IFERROR(LARGE(IF('Year 9_2023'!F$11:F$510="F",'Year 9_2023'!V$11:V$510),F10), "")</f>
        <v/>
      </c>
      <c r="C41" s="157">
        <v>1</v>
      </c>
      <c r="D41" s="166" t="str">
        <f t="array" ref="D41">IFERROR(INDEX('Year 9_2023'!C$11:C$510,SMALL(IF(("M"='Year 9_2023'!F$11:F$510)*($E41='Year 9_2023'!V$11:V$510),ROW($1:$500)),COUNTIF($E$41:$E41,$E41))), "NA")</f>
        <v>NA</v>
      </c>
      <c r="E41" s="167" t="str">
        <f t="array" ref="E41">IFERROR(LARGE(IF('Year 9_2023'!F$11:F$510="M",'Year 9_2023'!V$11:V$510),F10), "")</f>
        <v/>
      </c>
      <c r="F41" s="166">
        <v>1</v>
      </c>
      <c r="G41" s="166"/>
      <c r="H41" s="166" t="str">
        <f t="array" ref="H41">IFERROR(INDEX('Year 9_2023'!C$11:C$510,SMALL(IF(("F"='Year 9_2023'!F$11:F$510)*($I41='Year 9_2023'!AE$11:AE$510),ROW($1:$500)),COUNTIF($I$41:$I41,$I41))), "NA")</f>
        <v>NA</v>
      </c>
      <c r="I41" s="167" t="str">
        <f t="array" ref="I41">IFERROR(LARGE(IF('Year 9_2023'!F$11:F$510="F",'Year 9_2023'!AE$11:AE$510),F10), "")</f>
        <v/>
      </c>
      <c r="J41" s="166">
        <v>1</v>
      </c>
      <c r="K41" s="166" t="str">
        <f t="array" ref="K41">IFERROR(INDEX('Year 9_2023'!C$11:C$510,SMALL(IF(("M"='Year 9_2023'!F$11:F$510)*($L41='Year 9_2023'!AE$11:AE$510),ROW($1:$500)),COUNTIF($L$41:$L41,$L41))), "NA")</f>
        <v>NA</v>
      </c>
      <c r="L41" s="167" t="str">
        <f t="array" ref="L41">IFERROR(LARGE(IF('Year 9_2023'!F$11:F$510="M",'Year 9_2023'!AE$11:AE$510),F10), "")</f>
        <v/>
      </c>
    </row>
    <row r="42" spans="1:14" ht="17.149999999999999" customHeight="1" x14ac:dyDescent="0.35">
      <c r="A42" s="157" t="str">
        <f t="array" ref="A42">IFERROR(INDEX('Year 9_2023'!C$11:C$510,SMALL(IF(("F"='Year 9_2023'!F$11:F$510)*($B42='Year 9_2023'!V$11:V$510),ROW($1:$500)),COUNTIF($B$41:$B42,$B42))), "NA")</f>
        <v>NA</v>
      </c>
      <c r="B42" s="158" t="str">
        <f t="array" ref="B42">IFERROR(LARGE(IF('Year 9_2023'!F$11:F$510="F",'Year 9_2023'!V$11:V$510),F11), "")</f>
        <v/>
      </c>
      <c r="C42" s="157">
        <v>2</v>
      </c>
      <c r="D42" s="166" t="str">
        <f t="array" ref="D42">IFERROR(INDEX('Year 9_2023'!C$11:C$510,SMALL(IF(("M"='Year 9_2023'!F$11:F$510)*($E42='Year 9_2023'!V$11:V$510),ROW($1:$500)),COUNTIF($E$41:$E42,$E42))), "NA")</f>
        <v>NA</v>
      </c>
      <c r="E42" s="167" t="str">
        <f t="array" ref="E42">IFERROR(LARGE(IF('Year 9_2023'!F$11:F$510="M",'Year 9_2023'!V$11:V$510),F11), "")</f>
        <v/>
      </c>
      <c r="F42" s="166">
        <v>2</v>
      </c>
      <c r="G42" s="166"/>
      <c r="H42" s="166" t="str">
        <f t="array" ref="H42">IFERROR(INDEX('Year 9_2023'!C$11:C$510,SMALL(IF(("F"='Year 9_2023'!F$11:F$510)*($I42='Year 9_2023'!AE$11:AE$510),ROW($1:$500)),COUNTIF($I$41:$I42,$I42))), "NA")</f>
        <v>NA</v>
      </c>
      <c r="I42" s="167" t="str">
        <f t="array" ref="I42">IFERROR(LARGE(IF('Year 9_2023'!F$11:F$510="F",'Year 9_2023'!AE$11:AE$510),F11), "")</f>
        <v/>
      </c>
      <c r="J42" s="166">
        <v>2</v>
      </c>
      <c r="K42" s="166" t="str">
        <f t="array" ref="K42">IFERROR(INDEX('Year 9_2023'!C$11:C$510,SMALL(IF(("M"='Year 9_2023'!F$11:F$510)*($L42='Year 9_2023'!AE$11:AE$510),ROW($1:$500)),COUNTIF($L$41:$L42,$L42))), "NA")</f>
        <v>NA</v>
      </c>
      <c r="L42" s="167" t="str">
        <f t="array" ref="L42">IFERROR(LARGE(IF('Year 9_2023'!F$11:F$510="M",'Year 9_2023'!AE$11:AE$510),F11), "")</f>
        <v/>
      </c>
    </row>
    <row r="43" spans="1:14" x14ac:dyDescent="0.35">
      <c r="A43" s="157" t="str">
        <f t="array" ref="A43">IFERROR(INDEX('Year 9_2023'!C$11:C$510,SMALL(IF(("F"='Year 9_2023'!F$11:F$510)*($B43='Year 9_2023'!V$11:V$510),ROW($1:$500)),COUNTIF($B$41:$B43,$B43))), "NA")</f>
        <v>NA</v>
      </c>
      <c r="B43" s="158" t="str">
        <f t="array" ref="B43">IFERROR(LARGE(IF('Year 9_2023'!F$11:F$510="F",'Year 9_2023'!V$11:V$510),F12), "")</f>
        <v/>
      </c>
      <c r="C43" s="157">
        <v>3</v>
      </c>
      <c r="D43" s="166" t="str">
        <f t="array" ref="D43">IFERROR(INDEX('Year 9_2023'!C$11:C$510,SMALL(IF(("M"='Year 9_2023'!F$11:F$510)*($E43='Year 9_2023'!V$11:V$510),ROW($1:$500)),COUNTIF($E$41:$E43,$E43))), "NA")</f>
        <v>NA</v>
      </c>
      <c r="E43" s="167" t="str">
        <f t="array" ref="E43">IFERROR(LARGE(IF('Year 9_2023'!F$11:F$510="M",'Year 9_2023'!V$11:V$510),F12), "")</f>
        <v/>
      </c>
      <c r="F43" s="166">
        <v>3</v>
      </c>
      <c r="G43" s="166"/>
      <c r="H43" s="166" t="str">
        <f t="array" ref="H43">IFERROR(INDEX('Year 9_2023'!C$11:C$510,SMALL(IF(("F"='Year 9_2023'!F$11:F$510)*($I43='Year 9_2023'!AE$11:AE$510),ROW($1:$500)),COUNTIF($I$41:$I43,$I43))), "NA")</f>
        <v>NA</v>
      </c>
      <c r="I43" s="167" t="str">
        <f t="array" ref="I43">IFERROR(LARGE(IF('Year 9_2023'!F$11:F$510="F",'Year 9_2023'!AE$11:AE$510),F12), "")</f>
        <v/>
      </c>
      <c r="J43" s="166">
        <v>3</v>
      </c>
      <c r="K43" s="166" t="str">
        <f t="array" ref="K43">IFERROR(INDEX('Year 9_2023'!C$11:C$510,SMALL(IF(("M"='Year 9_2023'!F$11:F$510)*($L43='Year 9_2023'!AE$11:AE$510),ROW($1:$500)),COUNTIF($L$41:$L43,$L43))), "NA")</f>
        <v>NA</v>
      </c>
      <c r="L43" s="167" t="str">
        <f t="array" ref="L43">IFERROR(LARGE(IF('Year 9_2023'!F$11:F$510="M",'Year 9_2023'!AE$11:AE$510),F12), "")</f>
        <v/>
      </c>
    </row>
    <row r="44" spans="1:14" x14ac:dyDescent="0.35">
      <c r="A44" s="157" t="str">
        <f t="array" ref="A44">IFERROR(INDEX('Year 9_2023'!C$11:C$510,SMALL(IF(("F"='Year 9_2023'!F$11:F$510)*($B44='Year 9_2023'!V$11:V$510),ROW($1:$500)),COUNTIF($B$41:$B44,$B44))), "NA")</f>
        <v>NA</v>
      </c>
      <c r="B44" s="158" t="str">
        <f t="array" ref="B44">IFERROR(LARGE(IF('Year 9_2023'!F$11:F$510="F",'Year 9_2023'!V$11:V$510),F13), "")</f>
        <v/>
      </c>
      <c r="C44" s="157">
        <v>4</v>
      </c>
      <c r="D44" s="166" t="str">
        <f t="array" ref="D44">IFERROR(INDEX('Year 9_2023'!C$11:C$510,SMALL(IF(("M"='Year 9_2023'!F$11:F$510)*($E44='Year 9_2023'!V$11:V$510),ROW($1:$500)),COUNTIF($E$41:$E44,$E44))), "NA")</f>
        <v>NA</v>
      </c>
      <c r="E44" s="167" t="str">
        <f t="array" ref="E44">IFERROR(LARGE(IF('Year 9_2023'!F$11:F$510="M",'Year 9_2023'!V$11:V$510),F13), "")</f>
        <v/>
      </c>
      <c r="F44" s="166">
        <v>4</v>
      </c>
      <c r="G44" s="166"/>
      <c r="H44" s="166" t="str">
        <f t="array" ref="H44">IFERROR(INDEX('Year 9_2023'!C$11:C$510,SMALL(IF(("F"='Year 9_2023'!F$11:F$510)*($I44='Year 9_2023'!AE$11:AE$510),ROW($1:$500)),COUNTIF($I$41:$I44,$I44))), "NA")</f>
        <v>NA</v>
      </c>
      <c r="I44" s="167" t="str">
        <f t="array" ref="I44">IFERROR(LARGE(IF('Year 9_2023'!F$11:F$510="F",'Year 9_2023'!AE$11:AE$510),F13), "")</f>
        <v/>
      </c>
      <c r="J44" s="166">
        <v>4</v>
      </c>
      <c r="K44" s="166" t="str">
        <f t="array" ref="K44">IFERROR(INDEX('Year 9_2023'!C$11:C$510,SMALL(IF(("M"='Year 9_2023'!F$11:F$510)*($L44='Year 9_2023'!AE$11:AE$510),ROW($1:$500)),COUNTIF($L$41:$L44,$L44))), "NA")</f>
        <v>NA</v>
      </c>
      <c r="L44" s="167" t="str">
        <f t="array" ref="L44">IFERROR(LARGE(IF('Year 9_2023'!F$11:F$510="M",'Year 9_2023'!AE$11:AE$510),F13), "")</f>
        <v/>
      </c>
    </row>
    <row r="45" spans="1:14" x14ac:dyDescent="0.35">
      <c r="A45" s="157" t="str">
        <f t="array" ref="A45">IFERROR(INDEX('Year 9_2023'!C$11:C$510,SMALL(IF(("F"='Year 9_2023'!F$11:F$510)*($B45='Year 9_2023'!V$11:V$510),ROW($1:$500)),COUNTIF($B$41:$B45,$B45))), "NA")</f>
        <v>NA</v>
      </c>
      <c r="B45" s="158" t="str">
        <f t="array" ref="B45">IFERROR(LARGE(IF('Year 9_2023'!F$11:F$510="F",'Year 9_2023'!V$11:V$510),F14), "")</f>
        <v/>
      </c>
      <c r="C45" s="157">
        <v>5</v>
      </c>
      <c r="D45" s="166" t="str">
        <f t="array" ref="D45">IFERROR(INDEX('Year 9_2023'!C$11:C$510,SMALL(IF(("M"='Year 9_2023'!F$11:F$510)*($E45='Year 9_2023'!V$11:V$510),ROW($1:$500)),COUNTIF($E$41:$E45,$E45))), "NA")</f>
        <v>NA</v>
      </c>
      <c r="E45" s="167" t="str">
        <f t="array" ref="E45">IFERROR(LARGE(IF('Year 9_2023'!F$11:F$510="M",'Year 9_2023'!V$11:V$510),F14), "")</f>
        <v/>
      </c>
      <c r="F45" s="166">
        <v>5</v>
      </c>
      <c r="G45" s="166"/>
      <c r="H45" s="166" t="str">
        <f t="array" ref="H45">IFERROR(INDEX('Year 9_2023'!C$11:C$510,SMALL(IF(("F"='Year 9_2023'!F$11:F$510)*($I45='Year 9_2023'!AE$11:AE$510),ROW($1:$500)),COUNTIF($I$41:$I45,$I45))), "NA")</f>
        <v>NA</v>
      </c>
      <c r="I45" s="167" t="str">
        <f t="array" ref="I45">IFERROR(LARGE(IF('Year 9_2023'!F$11:F$510="F",'Year 9_2023'!AE$11:AE$510),F14), "")</f>
        <v/>
      </c>
      <c r="J45" s="166">
        <v>5</v>
      </c>
      <c r="K45" s="166" t="str">
        <f t="array" ref="K45">IFERROR(INDEX('Year 9_2023'!C$11:C$510,SMALL(IF(("M"='Year 9_2023'!F$11:F$510)*($L45='Year 9_2023'!AE$11:AE$510),ROW($1:$500)),COUNTIF($L$41:$L45,$L45))), "NA")</f>
        <v>NA</v>
      </c>
      <c r="L45" s="167" t="str">
        <f t="array" ref="L45">IFERROR(LARGE(IF('Year 9_2023'!F$11:F$510="M",'Year 9_2023'!AE$11:AE$510),F14), "")</f>
        <v/>
      </c>
    </row>
    <row r="46" spans="1:14" x14ac:dyDescent="0.35">
      <c r="A46" s="157" t="str">
        <f t="array" ref="A46">IFERROR(INDEX('Year 9_2023'!C$11:C$510,SMALL(IF(("F"='Year 9_2023'!F$11:F$510)*($B46='Year 9_2023'!V$11:V$510),ROW($1:$500)),COUNTIF($B$41:$B46,$B46))), "NA")</f>
        <v>NA</v>
      </c>
      <c r="B46" s="158" t="str">
        <f t="array" ref="B46">IFERROR(LARGE(IF('Year 9_2023'!F$11:F$510="F",'Year 9_2023'!V$11:V$510),F15), "")</f>
        <v/>
      </c>
      <c r="C46" s="157">
        <v>6</v>
      </c>
      <c r="D46" s="166" t="str">
        <f t="array" ref="D46">IFERROR(INDEX('Year 9_2023'!C$11:C$510,SMALL(IF(("M"='Year 9_2023'!F$11:F$510)*($E46='Year 9_2023'!V$11:V$510),ROW($1:$500)),COUNTIF($E$41:$E46,$E46))), "NA")</f>
        <v>NA</v>
      </c>
      <c r="E46" s="167" t="str">
        <f t="array" ref="E46">IFERROR(LARGE(IF('Year 9_2023'!F$11:F$510="M",'Year 9_2023'!V$11:V$510),F15), "")</f>
        <v/>
      </c>
      <c r="F46" s="166">
        <v>6</v>
      </c>
      <c r="G46" s="166"/>
      <c r="H46" s="166" t="str">
        <f t="array" ref="H46">IFERROR(INDEX('Year 9_2023'!C$11:C$510,SMALL(IF(("F"='Year 9_2023'!F$11:F$510)*($I46='Year 9_2023'!AE$11:AE$510),ROW($1:$500)),COUNTIF($I$41:$I46,$I46))), "NA")</f>
        <v>NA</v>
      </c>
      <c r="I46" s="167" t="str">
        <f t="array" ref="I46">IFERROR(LARGE(IF('Year 9_2023'!F$11:F$510="F",'Year 9_2023'!AE$11:AE$510),F15), "")</f>
        <v/>
      </c>
      <c r="J46" s="166">
        <v>6</v>
      </c>
      <c r="K46" s="166" t="str">
        <f t="array" ref="K46">IFERROR(INDEX('Year 9_2023'!C$11:C$510,SMALL(IF(("M"='Year 9_2023'!F$11:F$510)*($L46='Year 9_2023'!AE$11:AE$510),ROW($1:$500)),COUNTIF($L$41:$L46,$L46))), "NA")</f>
        <v>NA</v>
      </c>
      <c r="L46" s="167" t="str">
        <f t="array" ref="L46">IFERROR(LARGE(IF('Year 9_2023'!F$11:F$510="M",'Year 9_2023'!AE$11:AE$510),F15), "")</f>
        <v/>
      </c>
    </row>
    <row r="47" spans="1:14" x14ac:dyDescent="0.35">
      <c r="A47" s="157" t="str">
        <f t="array" ref="A47">IFERROR(INDEX('Year 9_2023'!C$11:C$510,SMALL(IF(("F"='Year 9_2023'!F$11:F$510)*($B47='Year 9_2023'!V$11:V$510),ROW($1:$500)),COUNTIF($B$41:$B47,$B47))), "NA")</f>
        <v>NA</v>
      </c>
      <c r="B47" s="158" t="str">
        <f t="array" ref="B47">IFERROR(LARGE(IF('Year 9_2023'!F$11:F$510="F",'Year 9_2023'!V$11:V$510),F16), "")</f>
        <v/>
      </c>
      <c r="C47" s="157">
        <v>7</v>
      </c>
      <c r="D47" s="166" t="str">
        <f t="array" ref="D47">IFERROR(INDEX('Year 9_2023'!C$11:C$510,SMALL(IF(("M"='Year 9_2023'!F$11:F$510)*($E47='Year 9_2023'!V$11:V$510),ROW($1:$500)),COUNTIF($E$41:$E47,$E47))), "NA")</f>
        <v>NA</v>
      </c>
      <c r="E47" s="167" t="str">
        <f t="array" ref="E47">IFERROR(LARGE(IF('Year 9_2023'!F$11:F$510="M",'Year 9_2023'!V$11:V$510),F16), "")</f>
        <v/>
      </c>
      <c r="F47" s="166">
        <v>7</v>
      </c>
      <c r="G47" s="166"/>
      <c r="H47" s="166" t="str">
        <f t="array" ref="H47">IFERROR(INDEX('Year 9_2023'!C$11:C$510,SMALL(IF(("F"='Year 9_2023'!F$11:F$510)*($I47='Year 9_2023'!AE$11:AE$510),ROW($1:$500)),COUNTIF($I$41:$I47,$I47))), "NA")</f>
        <v>NA</v>
      </c>
      <c r="I47" s="167" t="str">
        <f t="array" ref="I47">IFERROR(LARGE(IF('Year 9_2023'!F$11:F$510="F",'Year 9_2023'!AE$11:AE$510),F16), "")</f>
        <v/>
      </c>
      <c r="J47" s="166">
        <v>7</v>
      </c>
      <c r="K47" s="166" t="str">
        <f t="array" ref="K47">IFERROR(INDEX('Year 9_2023'!C$11:C$510,SMALL(IF(("M"='Year 9_2023'!F$11:F$510)*($L47='Year 9_2023'!AE$11:AE$510),ROW($1:$500)),COUNTIF($L$41:$L47,$L47))), "NA")</f>
        <v>NA</v>
      </c>
      <c r="L47" s="167" t="str">
        <f t="array" ref="L47">IFERROR(LARGE(IF('Year 9_2023'!F$11:F$510="M",'Year 9_2023'!AE$11:AE$510),F16), "")</f>
        <v/>
      </c>
    </row>
    <row r="48" spans="1:14" x14ac:dyDescent="0.35">
      <c r="A48" s="157" t="str">
        <f t="array" ref="A48">IFERROR(INDEX('Year 9_2023'!C$11:C$510,SMALL(IF(("F"='Year 9_2023'!F$11:F$510)*($B48='Year 9_2023'!V$11:V$510),ROW($1:$500)),COUNTIF($B$41:$B48,$B48))), "NA")</f>
        <v>NA</v>
      </c>
      <c r="B48" s="158" t="str">
        <f t="array" ref="B48">IFERROR(LARGE(IF('Year 9_2023'!F$11:F$510="F",'Year 9_2023'!V$11:V$510),F17), "")</f>
        <v/>
      </c>
      <c r="C48" s="157">
        <v>8</v>
      </c>
      <c r="D48" s="166" t="str">
        <f t="array" ref="D48">IFERROR(INDEX('Year 9_2023'!C$11:C$510,SMALL(IF(("M"='Year 9_2023'!F$11:F$510)*($E48='Year 9_2023'!V$11:V$510),ROW($1:$500)),COUNTIF($E$41:$E48,$E48))), "NA")</f>
        <v>NA</v>
      </c>
      <c r="E48" s="167" t="str">
        <f t="array" ref="E48">IFERROR(LARGE(IF('Year 9_2023'!F$11:F$510="M",'Year 9_2023'!V$11:V$510),F17), "")</f>
        <v/>
      </c>
      <c r="F48" s="166">
        <v>8</v>
      </c>
      <c r="G48" s="166"/>
      <c r="H48" s="166" t="str">
        <f t="array" ref="H48">IFERROR(INDEX('Year 9_2023'!C$11:C$510,SMALL(IF(("F"='Year 9_2023'!F$11:F$510)*($I48='Year 9_2023'!AE$11:AE$510),ROW($1:$500)),COUNTIF($I$41:$I48,$I48))), "NA")</f>
        <v>NA</v>
      </c>
      <c r="I48" s="167" t="str">
        <f t="array" ref="I48">IFERROR(LARGE(IF('Year 9_2023'!F$11:F$510="F",'Year 9_2023'!AE$11:AE$510),F17), "")</f>
        <v/>
      </c>
      <c r="J48" s="166">
        <v>8</v>
      </c>
      <c r="K48" s="166" t="str">
        <f t="array" ref="K48">IFERROR(INDEX('Year 9_2023'!C$11:C$510,SMALL(IF(("M"='Year 9_2023'!F$11:F$510)*($L48='Year 9_2023'!AE$11:AE$510),ROW($1:$500)),COUNTIF($L$41:$L48,$L48))), "NA")</f>
        <v>NA</v>
      </c>
      <c r="L48" s="167" t="str">
        <f t="array" ref="L48">IFERROR(LARGE(IF('Year 9_2023'!F$11:F$510="M",'Year 9_2023'!AE$11:AE$510),F17), "")</f>
        <v/>
      </c>
    </row>
    <row r="49" spans="1:12" x14ac:dyDescent="0.35">
      <c r="A49" s="157" t="str">
        <f t="array" ref="A49">IFERROR(INDEX('Year 9_2023'!C$11:C$510,SMALL(IF(("F"='Year 9_2023'!F$11:F$510)*($B49='Year 9_2023'!V$11:V$510),ROW($1:$500)),COUNTIF($B$41:$B49,$B49))), "NA")</f>
        <v>NA</v>
      </c>
      <c r="B49" s="158" t="str">
        <f t="array" ref="B49">IFERROR(LARGE(IF('Year 9_2023'!F$11:F$510="F",'Year 9_2023'!V$11:V$510),F18), "")</f>
        <v/>
      </c>
      <c r="C49" s="157">
        <v>9</v>
      </c>
      <c r="D49" s="166" t="str">
        <f t="array" ref="D49">IFERROR(INDEX('Year 9_2023'!C$11:C$510,SMALL(IF(("M"='Year 9_2023'!F$11:F$510)*($E49='Year 9_2023'!V$11:V$510),ROW($1:$500)),COUNTIF($E$41:$E49,$E49))), "NA")</f>
        <v>NA</v>
      </c>
      <c r="E49" s="167" t="str">
        <f t="array" ref="E49">IFERROR(LARGE(IF('Year 9_2023'!F$11:F$510="M",'Year 9_2023'!V$11:V$510),F18), "")</f>
        <v/>
      </c>
      <c r="F49" s="166">
        <v>9</v>
      </c>
      <c r="G49" s="166"/>
      <c r="H49" s="166" t="str">
        <f t="array" ref="H49">IFERROR(INDEX('Year 9_2023'!C$11:C$510,SMALL(IF(("F"='Year 9_2023'!F$11:F$510)*($I49='Year 9_2023'!AE$11:AE$510),ROW($1:$500)),COUNTIF($I$41:$I49,$I49))), "NA")</f>
        <v>NA</v>
      </c>
      <c r="I49" s="167" t="str">
        <f t="array" ref="I49">IFERROR(LARGE(IF('Year 9_2023'!F$11:F$510="F",'Year 9_2023'!AE$11:AE$510),F18), "")</f>
        <v/>
      </c>
      <c r="J49" s="166">
        <v>9</v>
      </c>
      <c r="K49" s="166" t="str">
        <f t="array" ref="K49">IFERROR(INDEX('Year 9_2023'!C$11:C$510,SMALL(IF(("M"='Year 9_2023'!F$11:F$510)*($L49='Year 9_2023'!AE$11:AE$510),ROW($1:$500)),COUNTIF($L$41:$L49,$L49))), "NA")</f>
        <v>NA</v>
      </c>
      <c r="L49" s="167" t="str">
        <f t="array" ref="L49">IFERROR(LARGE(IF('Year 9_2023'!F$11:F$510="M",'Year 9_2023'!AE$11:AE$510),F18), "")</f>
        <v/>
      </c>
    </row>
    <row r="50" spans="1:12" x14ac:dyDescent="0.35">
      <c r="A50" s="157" t="str">
        <f t="array" ref="A50">IFERROR(INDEX('Year 9_2023'!C$11:C$510,SMALL(IF(("F"='Year 9_2023'!F$11:F$510)*($B50='Year 9_2023'!V$11:V$510),ROW($1:$500)),COUNTIF($B$41:$B50,$B50))), "NA")</f>
        <v>NA</v>
      </c>
      <c r="B50" s="158" t="str">
        <f t="array" ref="B50">IFERROR(LARGE(IF('Year 9_2023'!F$11:F$510="F",'Year 9_2023'!V$11:V$510),F19), "")</f>
        <v/>
      </c>
      <c r="C50" s="166">
        <v>10</v>
      </c>
      <c r="D50" s="166" t="str">
        <f t="array" ref="D50">IFERROR(INDEX('Year 9_2023'!C$11:C$510,SMALL(IF(("M"='Year 9_2023'!F$11:F$510)*($E50='Year 9_2023'!V$11:V$510),ROW($1:$500)),COUNTIF($E$41:$E50,$E50))), "NA")</f>
        <v>NA</v>
      </c>
      <c r="E50" s="167" t="str">
        <f t="array" ref="E50">IFERROR(LARGE(IF('Year 9_2023'!F$11:F$510="M",'Year 9_2023'!V$11:V$510),F19), "")</f>
        <v/>
      </c>
      <c r="F50" s="166">
        <v>10</v>
      </c>
      <c r="G50" s="166"/>
      <c r="H50" s="166" t="str">
        <f t="array" ref="H50">IFERROR(INDEX('Year 9_2023'!C$11:C$510,SMALL(IF(("F"='Year 9_2023'!F$11:F$510)*($I50='Year 9_2023'!AE$11:AE$510),ROW($1:$500)),COUNTIF($I$41:$I50,$I50))), "NA")</f>
        <v>NA</v>
      </c>
      <c r="I50" s="167" t="str">
        <f t="array" ref="I50">IFERROR(LARGE(IF('Year 9_2023'!F$11:F$510="F",'Year 9_2023'!AE$11:AE$510),F19), "")</f>
        <v/>
      </c>
      <c r="J50" s="166">
        <v>10</v>
      </c>
      <c r="K50" s="166" t="str">
        <f t="array" ref="K50">IFERROR(INDEX('Year 9_2023'!C$11:C$510,SMALL(IF(("M"='Year 9_2023'!F$11:F$510)*($L50='Year 9_2023'!AE$11:AE$510),ROW($1:$500)),COUNTIF($L$41:$L50,$L50))), "NA")</f>
        <v>NA</v>
      </c>
      <c r="L50" s="167" t="str">
        <f t="array" ref="L50">IFERROR(LARGE(IF('Year 9_2023'!F$11:F$510="M",'Year 9_2023'!AE$11:AE$510),F19), "")</f>
        <v/>
      </c>
    </row>
    <row r="51" spans="1:12" x14ac:dyDescent="0.35">
      <c r="A51" s="166"/>
      <c r="B51" s="166"/>
      <c r="C51" s="166"/>
      <c r="D51" s="166"/>
      <c r="E51" s="166"/>
      <c r="F51" s="166"/>
      <c r="G51" s="166"/>
      <c r="H51" s="166"/>
      <c r="I51" s="166"/>
      <c r="J51" s="166"/>
      <c r="K51" s="166"/>
      <c r="L51" s="167"/>
    </row>
    <row r="52" spans="1:12" ht="29" x14ac:dyDescent="0.35">
      <c r="A52" s="195" t="s">
        <v>6072</v>
      </c>
      <c r="B52" s="185" t="s">
        <v>5936</v>
      </c>
      <c r="C52" s="198" t="s">
        <v>5937</v>
      </c>
      <c r="D52" s="195" t="s">
        <v>6072</v>
      </c>
      <c r="E52" s="185" t="s">
        <v>5936</v>
      </c>
      <c r="F52" s="185" t="s">
        <v>5937</v>
      </c>
      <c r="G52" s="166"/>
      <c r="H52" s="195" t="s">
        <v>6072</v>
      </c>
      <c r="I52" s="185" t="s">
        <v>6054</v>
      </c>
      <c r="J52" s="198" t="s">
        <v>5937</v>
      </c>
      <c r="K52" s="195" t="s">
        <v>6072</v>
      </c>
      <c r="L52" s="186" t="s">
        <v>6054</v>
      </c>
    </row>
    <row r="53" spans="1:12" x14ac:dyDescent="0.35">
      <c r="A53" s="166" t="str">
        <f t="array" ref="A53">IFERROR(INDEX('Year 9_2023'!C$11:C$510,SMALL(IF(("F"='Year 9_2023'!F$11:F$510)*($B53='Year 9_2023'!V$11:V$510),ROW($1:$500)),COUNTIF($B$53:$B53,$B53))), "NA")</f>
        <v>NA</v>
      </c>
      <c r="B53" s="167" t="str">
        <f t="array" ref="B53">IFERROR(SMALL(IF('Year 9_2023'!F$11:F$510="F",'Year 9_2023'!V$11:V$510),F10), "")</f>
        <v/>
      </c>
      <c r="C53" s="166">
        <v>1</v>
      </c>
      <c r="D53" s="166" t="str">
        <f t="array" ref="D53">IFERROR(INDEX('Year 9_2023'!C$11:C$510,SMALL(IF(("M"='Year 9_2023'!F$11:F$510)*($E53='Year 9_2023'!V$11:V$510),ROW($1:$500)),COUNTIF($E$53:$E53,$E53))), "NA")</f>
        <v>NA</v>
      </c>
      <c r="E53" s="167" t="str">
        <f t="array" ref="E53">IFERROR(SMALL(IF('Year 9_2023'!F$11:F$510="M",'Year 9_2023'!V$11:V$510),F10), "")</f>
        <v/>
      </c>
      <c r="F53" s="166">
        <v>1</v>
      </c>
      <c r="G53" s="166"/>
      <c r="H53" s="166" t="str">
        <f t="array" ref="H53">IFERROR(INDEX('Year 9_2023'!C$11:C$510,SMALL(IF(("F"='Year 9_2023'!F$11:F$510)*($I53='Year 9_2023'!AE$11:AE$510),ROW($1:$500)),COUNTIF($I$53:$I53,$I53))), "NA")</f>
        <v>NA</v>
      </c>
      <c r="I53" s="167" t="str">
        <f t="array" ref="I53">IFERROR(SMALL(IF('Year 9_2023'!F$11:F$510="F",'Year 9_2023'!AE$11:AE$510),F10), "")</f>
        <v/>
      </c>
      <c r="J53" s="166">
        <v>1</v>
      </c>
      <c r="K53" s="166" t="str">
        <f t="array" ref="K53">IFERROR(INDEX('Year 9_2023'!C$11:C$510,SMALL(IF(("M"='Year 9_2023'!F$11:F$510)*($L53='Year 9_2023'!AE$11:AE$510),ROW($1:$500)),COUNTIF($L$53:$L53,$L53))), "NA")</f>
        <v>NA</v>
      </c>
      <c r="L53" s="167" t="str">
        <f t="array" ref="L53">IFERROR(SMALL(IF('Year 9_2023'!F$11:F$510="M",'Year 9_2023'!AE$11:AE$510),F10), "")</f>
        <v/>
      </c>
    </row>
    <row r="54" spans="1:12" x14ac:dyDescent="0.35">
      <c r="A54" s="166" t="str">
        <f t="array" ref="A54">IFERROR(INDEX('Year 9_2023'!C$11:C$510,SMALL(IF(("F"='Year 9_2023'!F$11:F$510)*($B54='Year 9_2023'!V$11:V$510),ROW($1:$500)),COUNTIF($B$53:$B54,$B54))), "NA")</f>
        <v>NA</v>
      </c>
      <c r="B54" s="167" t="str">
        <f t="array" ref="B54">IFERROR(SMALL(IF('Year 9_2023'!F$11:F$510="F",'Year 9_2023'!V$11:V$510),F11), "")</f>
        <v/>
      </c>
      <c r="C54" s="166">
        <v>2</v>
      </c>
      <c r="D54" s="166" t="str">
        <f t="array" ref="D54">IFERROR(INDEX('Year 9_2023'!C$11:C$510,SMALL(IF(("M"='Year 9_2023'!F$11:F$510)*($E54='Year 9_2023'!V$11:V$510),ROW($1:$500)),COUNTIF($E$53:$E54,$E54))), "NA")</f>
        <v>NA</v>
      </c>
      <c r="E54" s="167" t="str">
        <f t="array" ref="E54">IFERROR(SMALL(IF('Year 9_2023'!F$11:F$510="M",'Year 9_2023'!V$11:V$510),F11), "")</f>
        <v/>
      </c>
      <c r="F54" s="166">
        <v>2</v>
      </c>
      <c r="G54" s="166"/>
      <c r="H54" s="166" t="str">
        <f t="array" ref="H54">IFERROR(INDEX('Year 9_2023'!C$11:C$510,SMALL(IF(("F"='Year 9_2023'!F$11:F$510)*($I54='Year 9_2023'!AE$11:AE$510),ROW($1:$500)),COUNTIF($I$53:$I54,$I54))), "NA")</f>
        <v>NA</v>
      </c>
      <c r="I54" s="167" t="str">
        <f t="array" ref="I54">IFERROR(SMALL(IF('Year 9_2023'!F$11:F$510="F",'Year 9_2023'!AE$11:AE$510),F11), "")</f>
        <v/>
      </c>
      <c r="J54" s="166">
        <v>2</v>
      </c>
      <c r="K54" s="166" t="str">
        <f t="array" ref="K54">IFERROR(INDEX('Year 9_2023'!C$11:C$510,SMALL(IF(("M"='Year 9_2023'!F$11:F$510)*($L54='Year 9_2023'!AE$11:AE$510),ROW($1:$500)),COUNTIF($L$53:$L54,$L54))), "NA")</f>
        <v>NA</v>
      </c>
      <c r="L54" s="167" t="str">
        <f t="array" ref="L54">IFERROR(SMALL(IF('Year 9_2023'!F$11:F$510="M",'Year 9_2023'!AE$11:AE$510),F11), "")</f>
        <v/>
      </c>
    </row>
    <row r="55" spans="1:12" x14ac:dyDescent="0.35">
      <c r="A55" s="166" t="str">
        <f t="array" ref="A55">IFERROR(INDEX('Year 9_2023'!C$11:C$510,SMALL(IF(("F"='Year 9_2023'!F$11:F$510)*($B55='Year 9_2023'!V$11:V$510),ROW($1:$500)),COUNTIF($B$53:$B55,$B55))), "NA")</f>
        <v>NA</v>
      </c>
      <c r="B55" s="167" t="str">
        <f t="array" ref="B55">IFERROR(SMALL(IF('Year 9_2023'!F$11:F$510="F",'Year 9_2023'!V$11:V$510),F12), "")</f>
        <v/>
      </c>
      <c r="C55" s="166">
        <v>3</v>
      </c>
      <c r="D55" s="166" t="str">
        <f t="array" ref="D55">IFERROR(INDEX('Year 9_2023'!C$11:C$510,SMALL(IF(("M"='Year 9_2023'!F$11:F$510)*($E55='Year 9_2023'!V$11:V$510),ROW($1:$500)),COUNTIF($E$53:$E55,$E55))), "NA")</f>
        <v>NA</v>
      </c>
      <c r="E55" s="167" t="str">
        <f t="array" ref="E55">IFERROR(SMALL(IF('Year 9_2023'!F$11:F$510="M",'Year 9_2023'!V$11:V$510),F12), "")</f>
        <v/>
      </c>
      <c r="F55" s="166">
        <v>3</v>
      </c>
      <c r="G55" s="166"/>
      <c r="H55" s="166" t="str">
        <f t="array" ref="H55">IFERROR(INDEX('Year 9_2023'!C$11:C$510,SMALL(IF(("F"='Year 9_2023'!F$11:F$510)*($I55='Year 9_2023'!AE$11:AE$510),ROW($1:$500)),COUNTIF($I$53:$I55,$I55))), "NA")</f>
        <v>NA</v>
      </c>
      <c r="I55" s="167" t="str">
        <f t="array" ref="I55">IFERROR(SMALL(IF('Year 9_2023'!F$11:F$510="F",'Year 9_2023'!AE$11:AE$510),F12), "")</f>
        <v/>
      </c>
      <c r="J55" s="166">
        <v>3</v>
      </c>
      <c r="K55" s="166" t="str">
        <f t="array" ref="K55">IFERROR(INDEX('Year 9_2023'!C$11:C$510,SMALL(IF(("M"='Year 9_2023'!F$11:F$510)*($L55='Year 9_2023'!AE$11:AE$510),ROW($1:$500)),COUNTIF($L$53:$L55,$L55))), "NA")</f>
        <v>NA</v>
      </c>
      <c r="L55" s="167" t="str">
        <f t="array" ref="L55">IFERROR(SMALL(IF('Year 9_2023'!F$11:F$510="M",'Year 9_2023'!AE$11:AE$510),F12), "")</f>
        <v/>
      </c>
    </row>
    <row r="56" spans="1:12" x14ac:dyDescent="0.35">
      <c r="A56" s="166" t="str">
        <f t="array" ref="A56">IFERROR(INDEX('Year 9_2023'!C$11:C$510,SMALL(IF(("F"='Year 9_2023'!F$11:F$510)*($B56='Year 9_2023'!V$11:V$510),ROW($1:$500)),COUNTIF($B$53:$B56,$B56))), "NA")</f>
        <v>NA</v>
      </c>
      <c r="B56" s="167" t="str">
        <f t="array" ref="B56">IFERROR(SMALL(IF('Year 9_2023'!F$11:F$510="F",'Year 9_2023'!V$11:V$510),F13), "")</f>
        <v/>
      </c>
      <c r="C56" s="166">
        <v>4</v>
      </c>
      <c r="D56" s="166" t="str">
        <f t="array" ref="D56">IFERROR(INDEX('Year 9_2023'!C$11:C$510,SMALL(IF(("M"='Year 9_2023'!F$11:F$510)*($E56='Year 9_2023'!V$11:V$510),ROW($1:$500)),COUNTIF($E$53:$E56,$E56))), "NA")</f>
        <v>NA</v>
      </c>
      <c r="E56" s="167" t="str">
        <f t="array" ref="E56">IFERROR(SMALL(IF('Year 9_2023'!F$11:F$510="M",'Year 9_2023'!V$11:V$510),F13), "")</f>
        <v/>
      </c>
      <c r="F56" s="166">
        <v>4</v>
      </c>
      <c r="G56" s="166"/>
      <c r="H56" s="166" t="str">
        <f t="array" ref="H56">IFERROR(INDEX('Year 9_2023'!C$11:C$510,SMALL(IF(("F"='Year 9_2023'!F$11:F$510)*($I56='Year 9_2023'!AE$11:AE$510),ROW($1:$500)),COUNTIF($I$53:$I56,$I56))), "NA")</f>
        <v>NA</v>
      </c>
      <c r="I56" s="167" t="str">
        <f t="array" ref="I56">IFERROR(SMALL(IF('Year 9_2023'!F$11:F$510="F",'Year 9_2023'!AE$11:AE$510),F13), "")</f>
        <v/>
      </c>
      <c r="J56" s="166">
        <v>4</v>
      </c>
      <c r="K56" s="166" t="str">
        <f t="array" ref="K56">IFERROR(INDEX('Year 9_2023'!C$11:C$510,SMALL(IF(("M"='Year 9_2023'!F$11:F$510)*($L56='Year 9_2023'!AE$11:AE$510),ROW($1:$500)),COUNTIF($L$53:$L56,$L56))), "NA")</f>
        <v>NA</v>
      </c>
      <c r="L56" s="167" t="str">
        <f t="array" ref="L56">IFERROR(SMALL(IF('Year 9_2023'!F$11:F$510="M",'Year 9_2023'!AE$11:AE$510),F13), "")</f>
        <v/>
      </c>
    </row>
    <row r="57" spans="1:12" x14ac:dyDescent="0.35">
      <c r="A57" s="166" t="str">
        <f t="array" ref="A57">IFERROR(INDEX('Year 9_2023'!C$11:C$510,SMALL(IF(("F"='Year 9_2023'!F$11:F$510)*($B57='Year 9_2023'!V$11:V$510),ROW($1:$500)),COUNTIF($B$53:$B57,$B57))), "NA")</f>
        <v>NA</v>
      </c>
      <c r="B57" s="167" t="str">
        <f t="array" ref="B57">IFERROR(SMALL(IF('Year 9_2023'!F$11:F$510="F",'Year 9_2023'!V$11:V$510),F14), "")</f>
        <v/>
      </c>
      <c r="C57" s="166">
        <v>5</v>
      </c>
      <c r="D57" s="166" t="str">
        <f t="array" ref="D57">IFERROR(INDEX('Year 9_2023'!C$11:C$510,SMALL(IF(("M"='Year 9_2023'!F$11:F$510)*($E57='Year 9_2023'!V$11:V$510),ROW($1:$500)),COUNTIF($E$53:$E57,$E57))), "NA")</f>
        <v>NA</v>
      </c>
      <c r="E57" s="167" t="str">
        <f t="array" ref="E57">IFERROR(SMALL(IF('Year 9_2023'!F$11:F$510="M",'Year 9_2023'!V$11:V$510),F14), "")</f>
        <v/>
      </c>
      <c r="F57" s="166">
        <v>5</v>
      </c>
      <c r="G57" s="166"/>
      <c r="H57" s="166" t="str">
        <f t="array" ref="H57">IFERROR(INDEX('Year 9_2023'!C$11:C$510,SMALL(IF(("F"='Year 9_2023'!F$11:F$510)*($I57='Year 9_2023'!AE$11:AE$510),ROW($1:$500)),COUNTIF($I$53:$I57,$I57))), "NA")</f>
        <v>NA</v>
      </c>
      <c r="I57" s="167" t="str">
        <f t="array" ref="I57">IFERROR(SMALL(IF('Year 9_2023'!F$11:F$510="F",'Year 9_2023'!AE$11:AE$510),F14), "")</f>
        <v/>
      </c>
      <c r="J57" s="166">
        <v>5</v>
      </c>
      <c r="K57" s="166" t="str">
        <f t="array" ref="K57">IFERROR(INDEX('Year 9_2023'!C$11:C$510,SMALL(IF(("M"='Year 9_2023'!F$11:F$510)*($L57='Year 9_2023'!AE$11:AE$510),ROW($1:$500)),COUNTIF($L$53:$L57,$L57))), "NA")</f>
        <v>NA</v>
      </c>
      <c r="L57" s="167" t="str">
        <f t="array" ref="L57">IFERROR(SMALL(IF('Year 9_2023'!F$11:F$510="M",'Year 9_2023'!AE$11:AE$510),F14), "")</f>
        <v/>
      </c>
    </row>
    <row r="58" spans="1:12" x14ac:dyDescent="0.35">
      <c r="A58" s="166" t="str">
        <f t="array" ref="A58">IFERROR(INDEX('Year 9_2023'!C$11:C$510,SMALL(IF(("F"='Year 9_2023'!F$11:F$510)*($B58='Year 9_2023'!V$11:V$510),ROW($1:$500)),COUNTIF($B$53:$B58,$B58))), "NA")</f>
        <v>NA</v>
      </c>
      <c r="B58" s="167" t="str">
        <f t="array" ref="B58">IFERROR(SMALL(IF('Year 9_2023'!F$11:F$510="F",'Year 9_2023'!V$11:V$510),F15), "")</f>
        <v/>
      </c>
      <c r="C58" s="166">
        <v>6</v>
      </c>
      <c r="D58" s="166" t="str">
        <f t="array" ref="D58">IFERROR(INDEX('Year 9_2023'!C$11:C$510,SMALL(IF(("M"='Year 9_2023'!F$11:F$510)*($E58='Year 9_2023'!V$11:V$510),ROW($1:$500)),COUNTIF($E$53:$E58,$E58))), "NA")</f>
        <v>NA</v>
      </c>
      <c r="E58" s="167" t="str">
        <f t="array" ref="E58">IFERROR(SMALL(IF('Year 9_2023'!F$11:F$510="M",'Year 9_2023'!V$11:V$510),F15), "")</f>
        <v/>
      </c>
      <c r="F58" s="166">
        <v>6</v>
      </c>
      <c r="G58" s="166"/>
      <c r="H58" s="166" t="str">
        <f t="array" ref="H58">IFERROR(INDEX('Year 9_2023'!C$11:C$510,SMALL(IF(("F"='Year 9_2023'!F$11:F$510)*($I58='Year 9_2023'!AE$11:AE$510),ROW($1:$500)),COUNTIF($I$53:$I58,$I58))), "NA")</f>
        <v>NA</v>
      </c>
      <c r="I58" s="167" t="str">
        <f t="array" ref="I58">IFERROR(SMALL(IF('Year 9_2023'!F$11:F$510="F",'Year 9_2023'!AE$11:AE$510),F15), "")</f>
        <v/>
      </c>
      <c r="J58" s="166">
        <v>6</v>
      </c>
      <c r="K58" s="166" t="str">
        <f t="array" ref="K58">IFERROR(INDEX('Year 9_2023'!C$11:C$510,SMALL(IF(("M"='Year 9_2023'!F$11:F$510)*($L58='Year 9_2023'!AE$11:AE$510),ROW($1:$500)),COUNTIF($L$53:$L58,$L58))), "NA")</f>
        <v>NA</v>
      </c>
      <c r="L58" s="167" t="str">
        <f t="array" ref="L58">IFERROR(SMALL(IF('Year 9_2023'!F$11:F$510="M",'Year 9_2023'!AE$11:AE$510),F15), "")</f>
        <v/>
      </c>
    </row>
    <row r="59" spans="1:12" x14ac:dyDescent="0.35">
      <c r="A59" s="166" t="str">
        <f t="array" ref="A59">IFERROR(INDEX('Year 9_2023'!C$11:C$510,SMALL(IF(("F"='Year 9_2023'!F$11:F$510)*($B59='Year 9_2023'!V$11:V$510),ROW($1:$500)),COUNTIF($B$53:$B59,$B59))), "NA")</f>
        <v>NA</v>
      </c>
      <c r="B59" s="167" t="str">
        <f t="array" ref="B59">IFERROR(SMALL(IF('Year 9_2023'!F$11:F$510="F",'Year 9_2023'!V$11:V$510),F16), "")</f>
        <v/>
      </c>
      <c r="C59" s="166">
        <v>7</v>
      </c>
      <c r="D59" s="166" t="str">
        <f t="array" ref="D59">IFERROR(INDEX('Year 9_2023'!C$11:C$510,SMALL(IF(("M"='Year 9_2023'!F$11:F$510)*($E59='Year 9_2023'!V$11:V$510),ROW($1:$500)),COUNTIF($E$53:$E59,$E59))), "NA")</f>
        <v>NA</v>
      </c>
      <c r="E59" s="167" t="str">
        <f t="array" ref="E59">IFERROR(SMALL(IF('Year 9_2023'!F$11:F$510="M",'Year 9_2023'!V$11:V$510),F16), "")</f>
        <v/>
      </c>
      <c r="F59" s="166">
        <v>7</v>
      </c>
      <c r="G59" s="166"/>
      <c r="H59" s="166" t="str">
        <f t="array" ref="H59">IFERROR(INDEX('Year 9_2023'!C$11:C$510,SMALL(IF(("F"='Year 9_2023'!F$11:F$510)*($I59='Year 9_2023'!AE$11:AE$510),ROW($1:$500)),COUNTIF($I$53:$I59,$I59))), "NA")</f>
        <v>NA</v>
      </c>
      <c r="I59" s="167" t="str">
        <f t="array" ref="I59">IFERROR(SMALL(IF('Year 9_2023'!F$11:F$510="F",'Year 9_2023'!AE$11:AE$510),F16), "")</f>
        <v/>
      </c>
      <c r="J59" s="166">
        <v>7</v>
      </c>
      <c r="K59" s="166" t="str">
        <f t="array" ref="K59">IFERROR(INDEX('Year 9_2023'!C$11:C$510,SMALL(IF(("M"='Year 9_2023'!F$11:F$510)*($L59='Year 9_2023'!AE$11:AE$510),ROW($1:$500)),COUNTIF($L$53:$L59,$L59))), "NA")</f>
        <v>NA</v>
      </c>
      <c r="L59" s="167" t="str">
        <f t="array" ref="L59">IFERROR(SMALL(IF('Year 9_2023'!F$11:F$510="M",'Year 9_2023'!AE$11:AE$510),F16), "")</f>
        <v/>
      </c>
    </row>
    <row r="60" spans="1:12" x14ac:dyDescent="0.35">
      <c r="A60" s="166" t="str">
        <f t="array" ref="A60">IFERROR(INDEX('Year 9_2023'!C$11:C$510,SMALL(IF(("F"='Year 9_2023'!F$11:F$510)*($B60='Year 9_2023'!V$11:V$510),ROW($1:$500)),COUNTIF($B$53:$B60,$B60))), "NA")</f>
        <v>NA</v>
      </c>
      <c r="B60" s="167" t="str">
        <f t="array" ref="B60">IFERROR(SMALL(IF('Year 9_2023'!F$11:F$510="F",'Year 9_2023'!V$11:V$510),F17), "")</f>
        <v/>
      </c>
      <c r="C60" s="166">
        <v>8</v>
      </c>
      <c r="D60" s="166" t="str">
        <f t="array" ref="D60">IFERROR(INDEX('Year 9_2023'!C$11:C$510,SMALL(IF(("M"='Year 9_2023'!F$11:F$510)*($E60='Year 9_2023'!V$11:V$510),ROW($1:$500)),COUNTIF($E$53:$E60,$E60))), "NA")</f>
        <v>NA</v>
      </c>
      <c r="E60" s="167" t="str">
        <f t="array" ref="E60">IFERROR(SMALL(IF('Year 9_2023'!F$11:F$510="M",'Year 9_2023'!V$11:V$510),F17), "")</f>
        <v/>
      </c>
      <c r="F60" s="166">
        <v>8</v>
      </c>
      <c r="G60" s="166"/>
      <c r="H60" s="166" t="str">
        <f t="array" ref="H60">IFERROR(INDEX('Year 9_2023'!C$11:C$510,SMALL(IF(("F"='Year 9_2023'!F$11:F$510)*($I60='Year 9_2023'!AE$11:AE$510),ROW($1:$500)),COUNTIF($I$53:$I60,$I60))), "NA")</f>
        <v>NA</v>
      </c>
      <c r="I60" s="167" t="str">
        <f t="array" ref="I60">IFERROR(SMALL(IF('Year 9_2023'!F$11:F$510="F",'Year 9_2023'!AE$11:AE$510),F17), "")</f>
        <v/>
      </c>
      <c r="J60" s="166">
        <v>8</v>
      </c>
      <c r="K60" s="166" t="str">
        <f t="array" ref="K60">IFERROR(INDEX('Year 9_2023'!C$11:C$510,SMALL(IF(("M"='Year 9_2023'!F$11:F$510)*($L60='Year 9_2023'!AE$11:AE$510),ROW($1:$500)),COUNTIF($L$53:$L60,$L60))), "NA")</f>
        <v>NA</v>
      </c>
      <c r="L60" s="167" t="str">
        <f t="array" ref="L60">IFERROR(SMALL(IF('Year 9_2023'!F$11:F$510="M",'Year 9_2023'!AE$11:AE$510),F17), "")</f>
        <v/>
      </c>
    </row>
    <row r="61" spans="1:12" x14ac:dyDescent="0.35">
      <c r="A61" s="166" t="str">
        <f t="array" ref="A61">IFERROR(INDEX('Year 9_2023'!C$11:C$510,SMALL(IF(("F"='Year 9_2023'!F$11:F$510)*($B61='Year 9_2023'!V$11:V$510),ROW($1:$500)),COUNTIF($B$53:$B61,$B61))), "NA")</f>
        <v>NA</v>
      </c>
      <c r="B61" s="167" t="str">
        <f t="array" ref="B61">IFERROR(SMALL(IF('Year 9_2023'!F$11:F$510="F",'Year 9_2023'!V$11:V$510),F18), "")</f>
        <v/>
      </c>
      <c r="C61" s="166">
        <v>9</v>
      </c>
      <c r="D61" s="166" t="str">
        <f t="array" ref="D61">IFERROR(INDEX('Year 9_2023'!C$11:C$510,SMALL(IF(("M"='Year 9_2023'!F$11:F$510)*($E61='Year 9_2023'!V$11:V$510),ROW($1:$500)),COUNTIF($E$53:$E61,$E61))), "NA")</f>
        <v>NA</v>
      </c>
      <c r="E61" s="167" t="str">
        <f t="array" ref="E61">IFERROR(SMALL(IF('Year 9_2023'!F$11:F$510="M",'Year 9_2023'!V$11:V$510),F18), "")</f>
        <v/>
      </c>
      <c r="F61" s="166">
        <v>9</v>
      </c>
      <c r="G61" s="166"/>
      <c r="H61" s="166" t="str">
        <f t="array" ref="H61">IFERROR(INDEX('Year 9_2023'!C$11:C$510,SMALL(IF(("F"='Year 9_2023'!F$11:F$510)*($I61='Year 9_2023'!AE$11:AE$510),ROW($1:$500)),COUNTIF($I$53:$I61,$I61))), "NA")</f>
        <v>NA</v>
      </c>
      <c r="I61" s="167" t="str">
        <f t="array" ref="I61">IFERROR(SMALL(IF('Year 9_2023'!F$11:F$510="F",'Year 9_2023'!AE$11:AE$510),F18), "")</f>
        <v/>
      </c>
      <c r="J61" s="166">
        <v>9</v>
      </c>
      <c r="K61" s="166" t="str">
        <f t="array" ref="K61">IFERROR(INDEX('Year 9_2023'!C$11:C$510,SMALL(IF(("M"='Year 9_2023'!F$11:F$510)*($L61='Year 9_2023'!AE$11:AE$510),ROW($1:$500)),COUNTIF($L$53:$L61,$L61))), "NA")</f>
        <v>NA</v>
      </c>
      <c r="L61" s="167" t="str">
        <f t="array" ref="L61">IFERROR(SMALL(IF('Year 9_2023'!F$11:F$510="M",'Year 9_2023'!AE$11:AE$510),F18), "")</f>
        <v/>
      </c>
    </row>
    <row r="62" spans="1:12" x14ac:dyDescent="0.35">
      <c r="A62" s="166" t="str">
        <f t="array" ref="A62">IFERROR(INDEX('Year 9_2023'!C$11:C$510,SMALL(IF(("F"='Year 9_2023'!F$11:F$510)*($B62='Year 9_2023'!V$11:V$510),ROW($1:$500)),COUNTIF($B$53:$B62,$B62))), "NA")</f>
        <v>NA</v>
      </c>
      <c r="B62" s="167" t="str">
        <f t="array" ref="B62">IFERROR(SMALL(IF('Year 9_2023'!F$11:F$510="F",'Year 9_2023'!V$11:V$510),F19), "")</f>
        <v/>
      </c>
      <c r="C62" s="166">
        <v>10</v>
      </c>
      <c r="D62" s="166" t="str">
        <f t="array" ref="D62">IFERROR(INDEX('Year 9_2023'!C$11:C$510,SMALL(IF(("M"='Year 9_2023'!F$11:F$510)*($E62='Year 9_2023'!V$11:V$510),ROW($1:$500)),COUNTIF($E$53:$E62,$E62))), "NA")</f>
        <v>NA</v>
      </c>
      <c r="E62" s="167" t="str">
        <f t="array" ref="E62">IFERROR(SMALL(IF('Year 9_2023'!F$11:F$510="M",'Year 9_2023'!V$11:V$510),F19), "")</f>
        <v/>
      </c>
      <c r="F62" s="166">
        <v>10</v>
      </c>
      <c r="G62" s="166"/>
      <c r="H62" s="166" t="str">
        <f t="array" ref="H62">IFERROR(INDEX('Year 9_2023'!C$11:C$510,SMALL(IF(("F"='Year 9_2023'!F$11:F$510)*($I62='Year 9_2023'!AE$11:AE$510),ROW($1:$500)),COUNTIF($I$53:$I62,$I62))), "NA")</f>
        <v>NA</v>
      </c>
      <c r="I62" s="167" t="str">
        <f t="array" ref="I62">IFERROR(SMALL(IF('Year 9_2023'!F$11:F$510="F",'Year 9_2023'!AE$11:AE$510),F19), "")</f>
        <v/>
      </c>
      <c r="J62" s="166">
        <v>10</v>
      </c>
      <c r="K62" s="166" t="str">
        <f t="array" ref="K62">IFERROR(INDEX('Year 9_2023'!C$11:C$510,SMALL(IF(("M"='Year 9_2023'!F$11:F$510)*($L62='Year 9_2023'!AE$11:AE$510),ROW($1:$500)),COUNTIF($L$53:$L62,$L62))), "NA")</f>
        <v>NA</v>
      </c>
      <c r="L62" s="167" t="str">
        <f t="array" ref="L62">IFERROR(SMALL(IF('Year 9_2023'!F$11:F$510="M",'Year 9_2023'!AE$11:AE$510),F19), "")</f>
        <v/>
      </c>
    </row>
    <row r="63" spans="1:12" x14ac:dyDescent="0.35">
      <c r="A63" s="199"/>
      <c r="B63" s="199"/>
      <c r="C63" s="199"/>
      <c r="D63" s="199"/>
      <c r="E63" s="199"/>
      <c r="F63" s="199"/>
      <c r="G63" s="199"/>
      <c r="H63" s="199"/>
      <c r="I63" s="199"/>
      <c r="J63" s="199"/>
      <c r="K63" s="199"/>
      <c r="L63" s="199"/>
    </row>
    <row r="64" spans="1:12" x14ac:dyDescent="0.35">
      <c r="A64" s="199"/>
      <c r="B64" s="199"/>
      <c r="C64" s="199"/>
      <c r="D64" s="199"/>
      <c r="E64" s="199"/>
      <c r="F64" s="199"/>
      <c r="G64" s="199"/>
      <c r="H64" s="199"/>
      <c r="I64" s="199"/>
      <c r="J64" s="199"/>
    </row>
    <row r="90" spans="1:6" x14ac:dyDescent="0.35">
      <c r="D90" s="1"/>
    </row>
    <row r="91" spans="1:6" x14ac:dyDescent="0.35">
      <c r="D91" s="1"/>
    </row>
    <row r="92" spans="1:6" x14ac:dyDescent="0.35">
      <c r="D92" s="1"/>
    </row>
    <row r="93" spans="1:6" x14ac:dyDescent="0.35">
      <c r="D93" s="1"/>
    </row>
    <row r="94" spans="1:6" x14ac:dyDescent="0.35">
      <c r="A94" s="1"/>
      <c r="B94" s="1"/>
      <c r="C94" s="1"/>
      <c r="D94" s="1"/>
      <c r="E94" s="1"/>
      <c r="F94" s="1"/>
    </row>
    <row r="95" spans="1:6" x14ac:dyDescent="0.35">
      <c r="A95" s="1"/>
      <c r="B95" s="1"/>
      <c r="C95" s="1"/>
      <c r="D95" s="1"/>
      <c r="E95" s="1"/>
      <c r="F95" s="1"/>
    </row>
    <row r="96" spans="1:6" x14ac:dyDescent="0.35">
      <c r="A96" s="1"/>
      <c r="B96" s="1"/>
      <c r="C96" s="1"/>
      <c r="D96" s="1"/>
      <c r="E96" s="1"/>
      <c r="F96" s="1"/>
    </row>
    <row r="97" spans="1:6" x14ac:dyDescent="0.35">
      <c r="A97" s="1"/>
      <c r="B97" s="1"/>
      <c r="C97" s="1"/>
      <c r="D97" s="1"/>
      <c r="E97" s="1"/>
      <c r="F97" s="1"/>
    </row>
    <row r="98" spans="1:6" x14ac:dyDescent="0.35">
      <c r="A98" s="1"/>
      <c r="B98" s="1"/>
      <c r="C98" s="1"/>
      <c r="D98" s="1"/>
      <c r="E98" s="1"/>
      <c r="F98" s="1"/>
    </row>
    <row r="101" spans="1:6" x14ac:dyDescent="0.35">
      <c r="A101" s="1"/>
      <c r="B101" s="1"/>
    </row>
    <row r="102" spans="1:6" x14ac:dyDescent="0.35">
      <c r="A102" s="1"/>
      <c r="B102" s="1"/>
    </row>
    <row r="103" spans="1:6" x14ac:dyDescent="0.35">
      <c r="A103" s="1"/>
      <c r="B103" s="1"/>
    </row>
    <row r="104" spans="1:6" x14ac:dyDescent="0.35">
      <c r="A104" s="1"/>
      <c r="B104" s="1"/>
    </row>
    <row r="106" spans="1:6" x14ac:dyDescent="0.35">
      <c r="A106" s="1"/>
      <c r="B106" s="1"/>
      <c r="C106" s="1"/>
      <c r="D106" s="1"/>
      <c r="E106" s="1"/>
      <c r="F106" s="1"/>
    </row>
    <row r="107" spans="1:6" x14ac:dyDescent="0.35">
      <c r="A107" s="1"/>
      <c r="B107" s="1"/>
      <c r="C107" s="1"/>
      <c r="D107" s="1"/>
      <c r="E107" s="1"/>
      <c r="F107" s="1"/>
    </row>
  </sheetData>
  <sheetProtection algorithmName="SHA-512" hashValue="efccwTcp2xtwaWCMlhZ+wSNnS3NB03dkxdNKjY5r1jxO/UehznUBcRpeEZrCx5jjJKSsS7Bo8QaaYBGpL/P/2g==" saltValue="X7q+k+LzNpvksh3Lw0JSQQ==" spinCount="100000" sheet="1" objects="1" scenarios="1"/>
  <pageMargins left="0.7" right="0.7" top="0.75" bottom="0.75" header="0.3" footer="0.3"/>
  <pageSetup paperSize="9" scale="57" fitToHeight="3" orientation="landscape"/>
  <rowBreaks count="1" manualBreakCount="1">
    <brk id="33" max="11" man="1"/>
  </rowBreaks>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7030A0"/>
  </sheetPr>
  <dimension ref="A1:E51"/>
  <sheetViews>
    <sheetView zoomScale="70" zoomScaleNormal="70" workbookViewId="0">
      <pane ySplit="1" topLeftCell="A2" activePane="bottomLeft" state="frozen"/>
      <selection pane="bottomLeft"/>
    </sheetView>
  </sheetViews>
  <sheetFormatPr defaultColWidth="8.81640625" defaultRowHeight="14.5" x14ac:dyDescent="0.35"/>
  <cols>
    <col min="1" max="1" width="12.1796875" style="133" customWidth="1"/>
    <col min="2" max="2" width="13.1796875" style="133" customWidth="1"/>
    <col min="3" max="3" width="22.453125" style="133" customWidth="1"/>
    <col min="4" max="4" width="81.453125" style="133" customWidth="1"/>
    <col min="5" max="5" width="104.453125" customWidth="1"/>
  </cols>
  <sheetData>
    <row r="1" spans="1:5" ht="32.9" customHeight="1" x14ac:dyDescent="0.35">
      <c r="A1" s="189" t="s">
        <v>5949</v>
      </c>
      <c r="B1" s="189" t="s">
        <v>5950</v>
      </c>
      <c r="C1" s="189" t="s">
        <v>5977</v>
      </c>
      <c r="D1" s="189" t="s">
        <v>5995</v>
      </c>
      <c r="E1" s="189" t="s">
        <v>5976</v>
      </c>
    </row>
    <row r="2" spans="1:5" s="199" customFormat="1" ht="117.65" customHeight="1" x14ac:dyDescent="0.35">
      <c r="A2" s="224" t="s">
        <v>7426</v>
      </c>
      <c r="B2" s="224" t="s">
        <v>5951</v>
      </c>
      <c r="C2" s="223" t="s">
        <v>6002</v>
      </c>
      <c r="D2" s="223" t="s">
        <v>7425</v>
      </c>
      <c r="E2" s="223" t="s">
        <v>6041</v>
      </c>
    </row>
    <row r="3" spans="1:5" s="199" customFormat="1" ht="38.9" customHeight="1" x14ac:dyDescent="0.35">
      <c r="A3" s="224" t="s">
        <v>7426</v>
      </c>
      <c r="B3" s="224" t="s">
        <v>5952</v>
      </c>
      <c r="C3" s="223" t="s">
        <v>6003</v>
      </c>
      <c r="D3" s="223" t="s">
        <v>5980</v>
      </c>
      <c r="E3" s="223" t="s">
        <v>5978</v>
      </c>
    </row>
    <row r="4" spans="1:5" s="199" customFormat="1" ht="26.15" customHeight="1" x14ac:dyDescent="0.35">
      <c r="A4" s="224" t="s">
        <v>7426</v>
      </c>
      <c r="B4" s="224" t="s">
        <v>5953</v>
      </c>
      <c r="C4" s="223" t="s">
        <v>5996</v>
      </c>
      <c r="D4" s="223" t="s">
        <v>5980</v>
      </c>
      <c r="E4" s="225" t="s">
        <v>6010</v>
      </c>
    </row>
    <row r="5" spans="1:5" s="199" customFormat="1" ht="36" customHeight="1" x14ac:dyDescent="0.35">
      <c r="A5" s="224" t="s">
        <v>7426</v>
      </c>
      <c r="B5" s="224" t="s">
        <v>5954</v>
      </c>
      <c r="C5" s="223" t="s">
        <v>6004</v>
      </c>
      <c r="D5" s="223" t="s">
        <v>6001</v>
      </c>
      <c r="E5" s="223" t="s">
        <v>5979</v>
      </c>
    </row>
    <row r="6" spans="1:5" s="199" customFormat="1" ht="23" x14ac:dyDescent="0.35">
      <c r="A6" s="224" t="s">
        <v>7426</v>
      </c>
      <c r="B6" s="224" t="s">
        <v>5955</v>
      </c>
      <c r="C6" s="223" t="s">
        <v>7428</v>
      </c>
      <c r="D6" s="225" t="s">
        <v>7429</v>
      </c>
      <c r="E6" s="225" t="s">
        <v>7431</v>
      </c>
    </row>
    <row r="7" spans="1:5" s="199" customFormat="1" ht="37.4" customHeight="1" x14ac:dyDescent="0.35">
      <c r="A7" s="224" t="s">
        <v>7426</v>
      </c>
      <c r="B7" s="224" t="s">
        <v>5852</v>
      </c>
      <c r="C7" s="223" t="s">
        <v>5981</v>
      </c>
      <c r="D7" s="225" t="s">
        <v>5982</v>
      </c>
      <c r="E7" s="223" t="s">
        <v>7430</v>
      </c>
    </row>
    <row r="8" spans="1:5" s="199" customFormat="1" ht="49.15" customHeight="1" x14ac:dyDescent="0.35">
      <c r="A8" s="224" t="s">
        <v>7426</v>
      </c>
      <c r="B8" s="224" t="s">
        <v>5956</v>
      </c>
      <c r="C8" s="223" t="s">
        <v>6005</v>
      </c>
      <c r="D8" s="225" t="s">
        <v>5982</v>
      </c>
      <c r="E8" s="225" t="s">
        <v>6008</v>
      </c>
    </row>
    <row r="9" spans="1:5" s="226" customFormat="1" ht="25" customHeight="1" x14ac:dyDescent="0.3">
      <c r="A9" s="224" t="s">
        <v>7426</v>
      </c>
      <c r="B9" s="224" t="s">
        <v>5957</v>
      </c>
      <c r="C9" s="223" t="s">
        <v>5846</v>
      </c>
      <c r="D9" s="223" t="s">
        <v>5983</v>
      </c>
      <c r="E9" s="223" t="s">
        <v>6009</v>
      </c>
    </row>
    <row r="10" spans="1:5" s="226" customFormat="1" ht="87" customHeight="1" x14ac:dyDescent="0.3">
      <c r="A10" s="224" t="s">
        <v>7426</v>
      </c>
      <c r="B10" s="224" t="s">
        <v>5958</v>
      </c>
      <c r="C10" s="223" t="s">
        <v>5847</v>
      </c>
      <c r="D10" s="223" t="s">
        <v>6018</v>
      </c>
      <c r="E10" s="223" t="s">
        <v>6021</v>
      </c>
    </row>
    <row r="11" spans="1:5" s="226" customFormat="1" ht="50.25" customHeight="1" x14ac:dyDescent="0.3">
      <c r="A11" s="224" t="s">
        <v>7426</v>
      </c>
      <c r="B11" s="224" t="s">
        <v>5959</v>
      </c>
      <c r="C11" s="223" t="s">
        <v>5848</v>
      </c>
      <c r="D11" s="223" t="s">
        <v>6017</v>
      </c>
      <c r="E11" s="225" t="s">
        <v>6022</v>
      </c>
    </row>
    <row r="12" spans="1:5" s="226" customFormat="1" ht="25" customHeight="1" x14ac:dyDescent="0.3">
      <c r="A12" s="224" t="s">
        <v>7426</v>
      </c>
      <c r="B12" s="224" t="s">
        <v>5960</v>
      </c>
      <c r="C12" s="223" t="s">
        <v>5997</v>
      </c>
      <c r="D12" s="225" t="s">
        <v>5984</v>
      </c>
      <c r="E12" s="223" t="s">
        <v>6020</v>
      </c>
    </row>
    <row r="13" spans="1:5" s="226" customFormat="1" ht="47.9" customHeight="1" x14ac:dyDescent="0.3">
      <c r="A13" s="224" t="s">
        <v>7426</v>
      </c>
      <c r="B13" s="224" t="s">
        <v>5961</v>
      </c>
      <c r="C13" s="223" t="s">
        <v>5849</v>
      </c>
      <c r="D13" s="223" t="s">
        <v>6019</v>
      </c>
      <c r="E13" s="225" t="s">
        <v>5985</v>
      </c>
    </row>
    <row r="14" spans="1:5" s="226" customFormat="1" ht="25" customHeight="1" x14ac:dyDescent="0.3">
      <c r="A14" s="224" t="s">
        <v>7426</v>
      </c>
      <c r="B14" s="224" t="s">
        <v>5851</v>
      </c>
      <c r="C14" s="223" t="s">
        <v>5850</v>
      </c>
      <c r="D14" s="225" t="s">
        <v>5982</v>
      </c>
      <c r="E14" s="225" t="s">
        <v>5986</v>
      </c>
    </row>
    <row r="15" spans="1:5" s="226" customFormat="1" ht="25" customHeight="1" x14ac:dyDescent="0.3">
      <c r="A15" s="224" t="s">
        <v>7426</v>
      </c>
      <c r="B15" s="224" t="s">
        <v>5962</v>
      </c>
      <c r="C15" s="223" t="s">
        <v>5888</v>
      </c>
      <c r="D15" s="223" t="s">
        <v>5983</v>
      </c>
      <c r="E15" s="225" t="s">
        <v>5986</v>
      </c>
    </row>
    <row r="16" spans="1:5" s="226" customFormat="1" ht="44.9" customHeight="1" x14ac:dyDescent="0.3">
      <c r="A16" s="224" t="s">
        <v>7426</v>
      </c>
      <c r="B16" s="224" t="s">
        <v>5963</v>
      </c>
      <c r="C16" s="223" t="s">
        <v>6006</v>
      </c>
      <c r="D16" s="223" t="s">
        <v>6016</v>
      </c>
      <c r="E16" s="225" t="s">
        <v>5987</v>
      </c>
    </row>
    <row r="17" spans="1:5" s="226" customFormat="1" ht="37.5" customHeight="1" x14ac:dyDescent="0.3">
      <c r="A17" s="224" t="s">
        <v>7426</v>
      </c>
      <c r="B17" s="224" t="s">
        <v>5964</v>
      </c>
      <c r="C17" s="223" t="s">
        <v>6061</v>
      </c>
      <c r="D17" s="225" t="s">
        <v>6065</v>
      </c>
      <c r="E17" s="225" t="s">
        <v>5988</v>
      </c>
    </row>
    <row r="18" spans="1:5" s="226" customFormat="1" ht="36.75" customHeight="1" x14ac:dyDescent="0.3">
      <c r="A18" s="224" t="s">
        <v>7426</v>
      </c>
      <c r="B18" s="224" t="s">
        <v>5965</v>
      </c>
      <c r="C18" s="223" t="s">
        <v>5999</v>
      </c>
      <c r="D18" s="225" t="s">
        <v>5993</v>
      </c>
      <c r="E18" s="223" t="s">
        <v>5998</v>
      </c>
    </row>
    <row r="19" spans="1:5" s="226" customFormat="1" ht="25" customHeight="1" x14ac:dyDescent="0.3">
      <c r="A19" s="224" t="s">
        <v>7426</v>
      </c>
      <c r="B19" s="224" t="s">
        <v>5966</v>
      </c>
      <c r="C19" s="223" t="s">
        <v>5850</v>
      </c>
      <c r="D19" s="225" t="s">
        <v>5982</v>
      </c>
      <c r="E19" s="225" t="s">
        <v>6052</v>
      </c>
    </row>
    <row r="20" spans="1:5" s="226" customFormat="1" ht="25" customHeight="1" x14ac:dyDescent="0.3">
      <c r="A20" s="224" t="s">
        <v>7426</v>
      </c>
      <c r="B20" s="224" t="s">
        <v>5967</v>
      </c>
      <c r="C20" s="223" t="s">
        <v>5888</v>
      </c>
      <c r="D20" s="223" t="s">
        <v>5983</v>
      </c>
      <c r="E20" s="225" t="s">
        <v>5989</v>
      </c>
    </row>
    <row r="21" spans="1:5" s="226" customFormat="1" ht="69.650000000000006" customHeight="1" x14ac:dyDescent="0.3">
      <c r="A21" s="224" t="s">
        <v>7426</v>
      </c>
      <c r="B21" s="224" t="s">
        <v>5968</v>
      </c>
      <c r="C21" s="223" t="s">
        <v>6007</v>
      </c>
      <c r="D21" s="223" t="s">
        <v>6066</v>
      </c>
      <c r="E21" s="223" t="s">
        <v>5990</v>
      </c>
    </row>
    <row r="22" spans="1:5" s="226" customFormat="1" ht="43.5" customHeight="1" x14ac:dyDescent="0.3">
      <c r="A22" s="224" t="s">
        <v>7426</v>
      </c>
      <c r="B22" s="224" t="s">
        <v>5969</v>
      </c>
      <c r="C22" s="223" t="s">
        <v>6062</v>
      </c>
      <c r="D22" s="223" t="s">
        <v>5991</v>
      </c>
      <c r="E22" s="225" t="s">
        <v>5994</v>
      </c>
    </row>
    <row r="23" spans="1:5" s="226" customFormat="1" ht="36" customHeight="1" x14ac:dyDescent="0.3">
      <c r="A23" s="224" t="s">
        <v>7426</v>
      </c>
      <c r="B23" s="224" t="s">
        <v>5970</v>
      </c>
      <c r="C23" s="223" t="s">
        <v>6000</v>
      </c>
      <c r="D23" s="225" t="s">
        <v>5993</v>
      </c>
      <c r="E23" s="223" t="s">
        <v>5992</v>
      </c>
    </row>
    <row r="24" spans="1:5" s="228" customFormat="1" ht="77.5" customHeight="1" x14ac:dyDescent="0.3">
      <c r="A24" s="135" t="s">
        <v>7427</v>
      </c>
      <c r="B24" s="135" t="s">
        <v>5951</v>
      </c>
      <c r="C24" s="134" t="s">
        <v>6042</v>
      </c>
      <c r="D24" s="134" t="s">
        <v>6040</v>
      </c>
      <c r="E24" s="137" t="s">
        <v>6041</v>
      </c>
    </row>
    <row r="25" spans="1:5" s="228" customFormat="1" ht="38.9" customHeight="1" x14ac:dyDescent="0.3">
      <c r="A25" s="135" t="s">
        <v>7427</v>
      </c>
      <c r="B25" s="135" t="s">
        <v>5952</v>
      </c>
      <c r="C25" s="135" t="s">
        <v>6043</v>
      </c>
      <c r="D25" s="135" t="s">
        <v>5982</v>
      </c>
      <c r="E25" s="135" t="s">
        <v>6039</v>
      </c>
    </row>
    <row r="26" spans="1:5" s="228" customFormat="1" ht="25" customHeight="1" x14ac:dyDescent="0.3">
      <c r="A26" s="135" t="s">
        <v>7427</v>
      </c>
      <c r="B26" s="135" t="s">
        <v>5953</v>
      </c>
      <c r="C26" s="134" t="s">
        <v>4</v>
      </c>
      <c r="D26" s="135" t="s">
        <v>5982</v>
      </c>
      <c r="E26" s="135" t="s">
        <v>6039</v>
      </c>
    </row>
    <row r="27" spans="1:5" s="228" customFormat="1" ht="38.15" customHeight="1" x14ac:dyDescent="0.3">
      <c r="A27" s="135" t="s">
        <v>7427</v>
      </c>
      <c r="B27" s="135" t="s">
        <v>5954</v>
      </c>
      <c r="C27" s="134" t="s">
        <v>6044</v>
      </c>
      <c r="D27" s="135" t="s">
        <v>5982</v>
      </c>
      <c r="E27" s="135" t="s">
        <v>6039</v>
      </c>
    </row>
    <row r="28" spans="1:5" s="228" customFormat="1" ht="51" customHeight="1" x14ac:dyDescent="0.3">
      <c r="A28" s="135" t="s">
        <v>7427</v>
      </c>
      <c r="B28" s="135" t="s">
        <v>5955</v>
      </c>
      <c r="C28" s="134" t="s">
        <v>6045</v>
      </c>
      <c r="D28" s="137" t="s">
        <v>5982</v>
      </c>
      <c r="E28" s="136" t="s">
        <v>5979</v>
      </c>
    </row>
    <row r="29" spans="1:5" s="228" customFormat="1" ht="25" customHeight="1" x14ac:dyDescent="0.3">
      <c r="A29" s="135" t="s">
        <v>7427</v>
      </c>
      <c r="B29" s="135" t="s">
        <v>5852</v>
      </c>
      <c r="C29" s="134" t="s">
        <v>7428</v>
      </c>
      <c r="D29" s="134" t="s">
        <v>5982</v>
      </c>
      <c r="E29" s="135" t="s">
        <v>6039</v>
      </c>
    </row>
    <row r="30" spans="1:5" s="228" customFormat="1" ht="40.75" customHeight="1" x14ac:dyDescent="0.3">
      <c r="A30" s="135" t="s">
        <v>7427</v>
      </c>
      <c r="B30" s="135" t="s">
        <v>5956</v>
      </c>
      <c r="C30" s="134" t="s">
        <v>6024</v>
      </c>
      <c r="D30" s="134" t="s">
        <v>5982</v>
      </c>
      <c r="E30" s="134" t="s">
        <v>6038</v>
      </c>
    </row>
    <row r="31" spans="1:5" s="228" customFormat="1" ht="44.9" customHeight="1" x14ac:dyDescent="0.3">
      <c r="A31" s="135" t="s">
        <v>7427</v>
      </c>
      <c r="B31" s="135" t="s">
        <v>5957</v>
      </c>
      <c r="C31" s="134" t="s">
        <v>6046</v>
      </c>
      <c r="D31" s="137" t="s">
        <v>5982</v>
      </c>
      <c r="E31" s="136" t="s">
        <v>6051</v>
      </c>
    </row>
    <row r="32" spans="1:5" s="228" customFormat="1" ht="25" customHeight="1" x14ac:dyDescent="0.3">
      <c r="A32" s="135" t="s">
        <v>7427</v>
      </c>
      <c r="B32" s="135" t="s">
        <v>5958</v>
      </c>
      <c r="C32" s="134" t="s">
        <v>6868</v>
      </c>
      <c r="D32" s="134" t="s">
        <v>5982</v>
      </c>
      <c r="E32" s="134" t="s">
        <v>7432</v>
      </c>
    </row>
    <row r="33" spans="1:5" s="228" customFormat="1" ht="53.9" customHeight="1" x14ac:dyDescent="0.3">
      <c r="A33" s="135" t="s">
        <v>7427</v>
      </c>
      <c r="B33" s="135" t="s">
        <v>5959</v>
      </c>
      <c r="C33" s="134" t="s">
        <v>6011</v>
      </c>
      <c r="D33" s="136" t="s">
        <v>6026</v>
      </c>
      <c r="E33" s="136" t="s">
        <v>7433</v>
      </c>
    </row>
    <row r="34" spans="1:5" s="228" customFormat="1" ht="25" customHeight="1" x14ac:dyDescent="0.3">
      <c r="A34" s="135" t="s">
        <v>7427</v>
      </c>
      <c r="B34" s="135" t="s">
        <v>5960</v>
      </c>
      <c r="C34" s="134" t="s">
        <v>7436</v>
      </c>
      <c r="D34" s="135" t="s">
        <v>5982</v>
      </c>
      <c r="E34" s="134" t="s">
        <v>7434</v>
      </c>
    </row>
    <row r="35" spans="1:5" s="228" customFormat="1" ht="63.25" customHeight="1" x14ac:dyDescent="0.3">
      <c r="A35" s="135" t="s">
        <v>7427</v>
      </c>
      <c r="B35" s="135" t="s">
        <v>5961</v>
      </c>
      <c r="C35" s="134" t="s">
        <v>6050</v>
      </c>
      <c r="D35" s="136" t="s">
        <v>6027</v>
      </c>
      <c r="E35" s="136" t="s">
        <v>7435</v>
      </c>
    </row>
    <row r="36" spans="1:5" s="228" customFormat="1" ht="25" customHeight="1" x14ac:dyDescent="0.3">
      <c r="A36" s="135" t="s">
        <v>7427</v>
      </c>
      <c r="B36" s="135" t="s">
        <v>5851</v>
      </c>
      <c r="C36" s="134" t="s">
        <v>6047</v>
      </c>
      <c r="D36" s="135" t="s">
        <v>6028</v>
      </c>
      <c r="E36" s="134" t="s">
        <v>6029</v>
      </c>
    </row>
    <row r="37" spans="1:5" s="228" customFormat="1" ht="25" customHeight="1" x14ac:dyDescent="0.3">
      <c r="A37" s="135" t="s">
        <v>7427</v>
      </c>
      <c r="B37" s="135" t="s">
        <v>5962</v>
      </c>
      <c r="C37" s="134" t="s">
        <v>6871</v>
      </c>
      <c r="D37" s="135" t="s">
        <v>5982</v>
      </c>
      <c r="E37" s="134" t="s">
        <v>7432</v>
      </c>
    </row>
    <row r="38" spans="1:5" s="228" customFormat="1" ht="53.9" customHeight="1" x14ac:dyDescent="0.3">
      <c r="A38" s="135" t="s">
        <v>7427</v>
      </c>
      <c r="B38" s="135" t="s">
        <v>5963</v>
      </c>
      <c r="C38" s="134" t="s">
        <v>6023</v>
      </c>
      <c r="D38" s="136" t="s">
        <v>6030</v>
      </c>
      <c r="E38" s="136" t="s">
        <v>7442</v>
      </c>
    </row>
    <row r="39" spans="1:5" s="228" customFormat="1" ht="25" customHeight="1" x14ac:dyDescent="0.3">
      <c r="A39" s="135" t="s">
        <v>7427</v>
      </c>
      <c r="B39" s="135" t="s">
        <v>5964</v>
      </c>
      <c r="C39" s="134" t="s">
        <v>6873</v>
      </c>
      <c r="D39" s="135" t="s">
        <v>5982</v>
      </c>
      <c r="E39" s="134" t="s">
        <v>6031</v>
      </c>
    </row>
    <row r="40" spans="1:5" s="228" customFormat="1" ht="79.5" customHeight="1" x14ac:dyDescent="0.3">
      <c r="A40" s="135" t="s">
        <v>7427</v>
      </c>
      <c r="B40" s="135" t="s">
        <v>5965</v>
      </c>
      <c r="C40" s="134" t="s">
        <v>6048</v>
      </c>
      <c r="D40" s="134" t="s">
        <v>6032</v>
      </c>
      <c r="E40" s="134" t="s">
        <v>7441</v>
      </c>
    </row>
    <row r="41" spans="1:5" s="228" customFormat="1" ht="48.25" customHeight="1" x14ac:dyDescent="0.3">
      <c r="A41" s="135" t="s">
        <v>7427</v>
      </c>
      <c r="B41" s="135" t="s">
        <v>5966</v>
      </c>
      <c r="C41" s="134" t="s">
        <v>6875</v>
      </c>
      <c r="D41" s="135" t="s">
        <v>5982</v>
      </c>
      <c r="E41" s="134" t="s">
        <v>7440</v>
      </c>
    </row>
    <row r="42" spans="1:5" s="228" customFormat="1" ht="46.4" customHeight="1" x14ac:dyDescent="0.3">
      <c r="A42" s="135" t="s">
        <v>7427</v>
      </c>
      <c r="B42" s="135" t="s">
        <v>5967</v>
      </c>
      <c r="C42" s="134" t="s">
        <v>6067</v>
      </c>
      <c r="D42" s="135" t="s">
        <v>6033</v>
      </c>
      <c r="E42" s="134" t="s">
        <v>7439</v>
      </c>
    </row>
    <row r="43" spans="1:5" s="228" customFormat="1" ht="83.15" customHeight="1" x14ac:dyDescent="0.3">
      <c r="A43" s="135" t="s">
        <v>7427</v>
      </c>
      <c r="B43" s="135" t="s">
        <v>5968</v>
      </c>
      <c r="C43" s="134" t="s">
        <v>5840</v>
      </c>
      <c r="D43" s="135" t="s">
        <v>6034</v>
      </c>
      <c r="E43" s="134" t="s">
        <v>6059</v>
      </c>
    </row>
    <row r="44" spans="1:5" s="228" customFormat="1" ht="25" customHeight="1" x14ac:dyDescent="0.3">
      <c r="A44" s="135" t="s">
        <v>7427</v>
      </c>
      <c r="B44" s="135" t="s">
        <v>5969</v>
      </c>
      <c r="C44" s="134" t="s">
        <v>5850</v>
      </c>
      <c r="D44" s="135" t="s">
        <v>5982</v>
      </c>
      <c r="E44" s="134" t="s">
        <v>6052</v>
      </c>
    </row>
    <row r="45" spans="1:5" s="228" customFormat="1" ht="25" customHeight="1" x14ac:dyDescent="0.3">
      <c r="A45" s="135" t="s">
        <v>7427</v>
      </c>
      <c r="B45" s="135" t="s">
        <v>5970</v>
      </c>
      <c r="C45" s="134" t="s">
        <v>5893</v>
      </c>
      <c r="D45" s="135" t="s">
        <v>6036</v>
      </c>
      <c r="E45" s="134" t="s">
        <v>6035</v>
      </c>
    </row>
    <row r="46" spans="1:5" s="228" customFormat="1" ht="25" customHeight="1" x14ac:dyDescent="0.3">
      <c r="A46" s="135" t="s">
        <v>7427</v>
      </c>
      <c r="B46" s="135" t="s">
        <v>5971</v>
      </c>
      <c r="C46" s="134" t="s">
        <v>7437</v>
      </c>
      <c r="D46" s="135" t="s">
        <v>5982</v>
      </c>
      <c r="E46" s="134" t="s">
        <v>6037</v>
      </c>
    </row>
    <row r="47" spans="1:5" s="228" customFormat="1" ht="94.75" customHeight="1" x14ac:dyDescent="0.3">
      <c r="A47" s="135" t="s">
        <v>7427</v>
      </c>
      <c r="B47" s="135" t="s">
        <v>5972</v>
      </c>
      <c r="C47" s="134" t="s">
        <v>6049</v>
      </c>
      <c r="D47" s="134" t="s">
        <v>6068</v>
      </c>
      <c r="E47" s="136" t="s">
        <v>7438</v>
      </c>
    </row>
    <row r="48" spans="1:5" s="228" customFormat="1" ht="42.25" customHeight="1" x14ac:dyDescent="0.3">
      <c r="A48" s="135" t="s">
        <v>7427</v>
      </c>
      <c r="B48" s="135" t="s">
        <v>5973</v>
      </c>
      <c r="C48" s="134" t="s">
        <v>6878</v>
      </c>
      <c r="D48" s="135" t="s">
        <v>5982</v>
      </c>
      <c r="E48" s="134" t="s">
        <v>7432</v>
      </c>
    </row>
    <row r="49" spans="1:5" s="228" customFormat="1" ht="61.4" customHeight="1" x14ac:dyDescent="0.3">
      <c r="A49" s="135" t="s">
        <v>7427</v>
      </c>
      <c r="B49" s="135" t="s">
        <v>5974</v>
      </c>
      <c r="C49" s="134" t="s">
        <v>6069</v>
      </c>
      <c r="D49" s="134" t="s">
        <v>6070</v>
      </c>
      <c r="E49" s="134" t="s">
        <v>6357</v>
      </c>
    </row>
    <row r="50" spans="1:5" s="228" customFormat="1" ht="81.650000000000006" customHeight="1" x14ac:dyDescent="0.3">
      <c r="A50" s="135" t="s">
        <v>7427</v>
      </c>
      <c r="B50" s="135" t="s">
        <v>5975</v>
      </c>
      <c r="C50" s="134" t="s">
        <v>5827</v>
      </c>
      <c r="D50" s="135" t="s">
        <v>6025</v>
      </c>
      <c r="E50" s="134" t="s">
        <v>6060</v>
      </c>
    </row>
    <row r="51" spans="1:5" s="199" customFormat="1" x14ac:dyDescent="0.35">
      <c r="A51" s="227"/>
      <c r="B51" s="227"/>
      <c r="C51" s="227"/>
      <c r="D51" s="227"/>
    </row>
  </sheetData>
  <sheetProtection algorithmName="SHA-512" hashValue="HKStvGxuWKf4LqFoYKTok3QhUfdbhoU/3JXa4RRVpoI8JC+Sx/eUrX718MwOP1RN+a8e6brvpUNsghonasfD5g==" saltValue="4Jnni2mXUq7J4XCgfZ39DA==" spinCount="100000" sheet="1" autoFilter="0"/>
  <autoFilter ref="A1:E1" xr:uid="{00000000-0009-0000-0000-000006000000}"/>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G152"/>
  <sheetViews>
    <sheetView workbookViewId="0">
      <selection activeCell="G1" sqref="G1"/>
    </sheetView>
  </sheetViews>
  <sheetFormatPr defaultColWidth="8.81640625" defaultRowHeight="14.5" x14ac:dyDescent="0.35"/>
  <sheetData>
    <row r="1" spans="1:7" x14ac:dyDescent="0.35">
      <c r="A1" s="1"/>
      <c r="G1" s="231" t="s">
        <v>5838</v>
      </c>
    </row>
    <row r="2" spans="1:7" x14ac:dyDescent="0.35">
      <c r="A2" s="1" t="s">
        <v>5855</v>
      </c>
      <c r="E2" t="s">
        <v>5851</v>
      </c>
      <c r="G2" s="1" t="s">
        <v>11</v>
      </c>
    </row>
    <row r="3" spans="1:7" x14ac:dyDescent="0.35">
      <c r="A3" s="1" t="s">
        <v>5856</v>
      </c>
      <c r="E3" t="s">
        <v>5852</v>
      </c>
      <c r="G3" s="1" t="s">
        <v>30</v>
      </c>
    </row>
    <row r="4" spans="1:7" x14ac:dyDescent="0.35">
      <c r="A4" s="1" t="s">
        <v>5857</v>
      </c>
      <c r="E4" t="s">
        <v>6856</v>
      </c>
      <c r="G4" s="1" t="s">
        <v>89</v>
      </c>
    </row>
    <row r="5" spans="1:7" x14ac:dyDescent="0.35">
      <c r="A5" s="1" t="s">
        <v>6358</v>
      </c>
      <c r="E5" t="s">
        <v>6857</v>
      </c>
      <c r="G5" s="1" t="s">
        <v>103</v>
      </c>
    </row>
    <row r="6" spans="1:7" x14ac:dyDescent="0.35">
      <c r="G6" s="1" t="s">
        <v>126</v>
      </c>
    </row>
    <row r="7" spans="1:7" x14ac:dyDescent="0.35">
      <c r="G7" s="1" t="s">
        <v>154</v>
      </c>
    </row>
    <row r="8" spans="1:7" x14ac:dyDescent="0.35">
      <c r="G8" s="1" t="s">
        <v>178</v>
      </c>
    </row>
    <row r="9" spans="1:7" x14ac:dyDescent="0.35">
      <c r="G9" s="1" t="s">
        <v>316</v>
      </c>
    </row>
    <row r="10" spans="1:7" x14ac:dyDescent="0.35">
      <c r="G10" s="1" t="s">
        <v>341</v>
      </c>
    </row>
    <row r="11" spans="1:7" x14ac:dyDescent="0.35">
      <c r="G11" s="1" t="s">
        <v>352</v>
      </c>
    </row>
    <row r="12" spans="1:7" x14ac:dyDescent="0.35">
      <c r="G12" s="232" t="s">
        <v>6401</v>
      </c>
    </row>
    <row r="13" spans="1:7" x14ac:dyDescent="0.35">
      <c r="G13" s="1" t="s">
        <v>402</v>
      </c>
    </row>
    <row r="14" spans="1:7" x14ac:dyDescent="0.35">
      <c r="G14" s="1" t="s">
        <v>418</v>
      </c>
    </row>
    <row r="15" spans="1:7" x14ac:dyDescent="0.35">
      <c r="G15" s="1" t="s">
        <v>471</v>
      </c>
    </row>
    <row r="16" spans="1:7" x14ac:dyDescent="0.35">
      <c r="G16" s="1" t="s">
        <v>504</v>
      </c>
    </row>
    <row r="17" spans="7:7" x14ac:dyDescent="0.35">
      <c r="G17" s="1" t="s">
        <v>7443</v>
      </c>
    </row>
    <row r="18" spans="7:7" x14ac:dyDescent="0.35">
      <c r="G18" s="1" t="s">
        <v>569</v>
      </c>
    </row>
    <row r="19" spans="7:7" x14ac:dyDescent="0.35">
      <c r="G19" s="1" t="s">
        <v>607</v>
      </c>
    </row>
    <row r="20" spans="7:7" x14ac:dyDescent="0.35">
      <c r="G20" s="1" t="s">
        <v>677</v>
      </c>
    </row>
    <row r="21" spans="7:7" x14ac:dyDescent="0.35">
      <c r="G21" s="1" t="s">
        <v>695</v>
      </c>
    </row>
    <row r="22" spans="7:7" x14ac:dyDescent="0.35">
      <c r="G22" s="1" t="s">
        <v>714</v>
      </c>
    </row>
    <row r="23" spans="7:7" x14ac:dyDescent="0.35">
      <c r="G23" s="1" t="s">
        <v>780</v>
      </c>
    </row>
    <row r="24" spans="7:7" x14ac:dyDescent="0.35">
      <c r="G24" s="1" t="s">
        <v>825</v>
      </c>
    </row>
    <row r="25" spans="7:7" x14ac:dyDescent="0.35">
      <c r="G25" s="1" t="s">
        <v>856</v>
      </c>
    </row>
    <row r="26" spans="7:7" x14ac:dyDescent="0.35">
      <c r="G26" s="1" t="s">
        <v>894</v>
      </c>
    </row>
    <row r="27" spans="7:7" x14ac:dyDescent="0.35">
      <c r="G27" s="1" t="s">
        <v>932</v>
      </c>
    </row>
    <row r="28" spans="7:7" x14ac:dyDescent="0.35">
      <c r="G28" s="1" t="s">
        <v>937</v>
      </c>
    </row>
    <row r="29" spans="7:7" x14ac:dyDescent="0.35">
      <c r="G29" s="1" t="s">
        <v>986</v>
      </c>
    </row>
    <row r="30" spans="7:7" x14ac:dyDescent="0.35">
      <c r="G30" s="1" t="s">
        <v>1018</v>
      </c>
    </row>
    <row r="31" spans="7:7" x14ac:dyDescent="0.35">
      <c r="G31" s="1" t="s">
        <v>1060</v>
      </c>
    </row>
    <row r="32" spans="7:7" x14ac:dyDescent="0.35">
      <c r="G32" s="1" t="s">
        <v>1116</v>
      </c>
    </row>
    <row r="33" spans="7:7" x14ac:dyDescent="0.35">
      <c r="G33" s="1" t="s">
        <v>1129</v>
      </c>
    </row>
    <row r="34" spans="7:7" x14ac:dyDescent="0.35">
      <c r="G34" s="1" t="s">
        <v>1158</v>
      </c>
    </row>
    <row r="35" spans="7:7" x14ac:dyDescent="0.35">
      <c r="G35" s="1" t="s">
        <v>1231</v>
      </c>
    </row>
    <row r="36" spans="7:7" x14ac:dyDescent="0.35">
      <c r="G36" s="1" t="s">
        <v>1303</v>
      </c>
    </row>
    <row r="37" spans="7:7" x14ac:dyDescent="0.35">
      <c r="G37" s="1" t="s">
        <v>1334</v>
      </c>
    </row>
    <row r="38" spans="7:7" x14ac:dyDescent="0.35">
      <c r="G38" s="1" t="s">
        <v>1389</v>
      </c>
    </row>
    <row r="39" spans="7:7" x14ac:dyDescent="0.35">
      <c r="G39" s="1" t="s">
        <v>1414</v>
      </c>
    </row>
    <row r="40" spans="7:7" x14ac:dyDescent="0.35">
      <c r="G40" s="1" t="s">
        <v>1459</v>
      </c>
    </row>
    <row r="41" spans="7:7" x14ac:dyDescent="0.35">
      <c r="G41" s="1" t="s">
        <v>1500</v>
      </c>
    </row>
    <row r="42" spans="7:7" x14ac:dyDescent="0.35">
      <c r="G42" s="1" t="s">
        <v>1523</v>
      </c>
    </row>
    <row r="43" spans="7:7" x14ac:dyDescent="0.35">
      <c r="G43" s="1" t="s">
        <v>1574</v>
      </c>
    </row>
    <row r="44" spans="7:7" x14ac:dyDescent="0.35">
      <c r="G44" s="1" t="s">
        <v>1605</v>
      </c>
    </row>
    <row r="45" spans="7:7" x14ac:dyDescent="0.35">
      <c r="G45" s="1" t="s">
        <v>1732</v>
      </c>
    </row>
    <row r="46" spans="7:7" x14ac:dyDescent="0.35">
      <c r="G46" s="1" t="s">
        <v>1750</v>
      </c>
    </row>
    <row r="47" spans="7:7" x14ac:dyDescent="0.35">
      <c r="G47" s="1" t="s">
        <v>1820</v>
      </c>
    </row>
    <row r="48" spans="7:7" x14ac:dyDescent="0.35">
      <c r="G48" s="1" t="s">
        <v>1851</v>
      </c>
    </row>
    <row r="49" spans="7:7" x14ac:dyDescent="0.35">
      <c r="G49" s="1" t="s">
        <v>1887</v>
      </c>
    </row>
    <row r="50" spans="7:7" x14ac:dyDescent="0.35">
      <c r="G50" s="1" t="s">
        <v>1900</v>
      </c>
    </row>
    <row r="51" spans="7:7" x14ac:dyDescent="0.35">
      <c r="G51" s="1" t="s">
        <v>1931</v>
      </c>
    </row>
    <row r="52" spans="7:7" x14ac:dyDescent="0.35">
      <c r="G52" s="1" t="s">
        <v>2069</v>
      </c>
    </row>
    <row r="53" spans="7:7" x14ac:dyDescent="0.35">
      <c r="G53" s="1" t="s">
        <v>2091</v>
      </c>
    </row>
    <row r="54" spans="7:7" x14ac:dyDescent="0.35">
      <c r="G54" s="1" t="s">
        <v>2120</v>
      </c>
    </row>
    <row r="55" spans="7:7" x14ac:dyDescent="0.35">
      <c r="G55" s="1" t="s">
        <v>2128</v>
      </c>
    </row>
    <row r="56" spans="7:7" x14ac:dyDescent="0.35">
      <c r="G56" s="1" t="s">
        <v>2152</v>
      </c>
    </row>
    <row r="57" spans="7:7" x14ac:dyDescent="0.35">
      <c r="G57" s="1" t="s">
        <v>2180</v>
      </c>
    </row>
    <row r="58" spans="7:7" x14ac:dyDescent="0.35">
      <c r="G58" s="1" t="s">
        <v>2314</v>
      </c>
    </row>
    <row r="59" spans="7:7" x14ac:dyDescent="0.35">
      <c r="G59" s="1" t="s">
        <v>2349</v>
      </c>
    </row>
    <row r="60" spans="7:7" x14ac:dyDescent="0.35">
      <c r="G60" s="1" t="s">
        <v>2382</v>
      </c>
    </row>
    <row r="61" spans="7:7" x14ac:dyDescent="0.35">
      <c r="G61" s="1" t="s">
        <v>2392</v>
      </c>
    </row>
    <row r="62" spans="7:7" x14ac:dyDescent="0.35">
      <c r="G62" s="1" t="s">
        <v>2393</v>
      </c>
    </row>
    <row r="63" spans="7:7" x14ac:dyDescent="0.35">
      <c r="G63" s="1" t="s">
        <v>2415</v>
      </c>
    </row>
    <row r="64" spans="7:7" x14ac:dyDescent="0.35">
      <c r="G64" s="1" t="s">
        <v>2450</v>
      </c>
    </row>
    <row r="65" spans="7:7" x14ac:dyDescent="0.35">
      <c r="G65" s="1" t="s">
        <v>7444</v>
      </c>
    </row>
    <row r="66" spans="7:7" x14ac:dyDescent="0.35">
      <c r="G66" s="1" t="s">
        <v>2657</v>
      </c>
    </row>
    <row r="67" spans="7:7" x14ac:dyDescent="0.35">
      <c r="G67" s="1" t="s">
        <v>2680</v>
      </c>
    </row>
    <row r="68" spans="7:7" x14ac:dyDescent="0.35">
      <c r="G68" s="1" t="s">
        <v>2721</v>
      </c>
    </row>
    <row r="69" spans="7:7" x14ac:dyDescent="0.35">
      <c r="G69" s="1" t="s">
        <v>2733</v>
      </c>
    </row>
    <row r="70" spans="7:7" x14ac:dyDescent="0.35">
      <c r="G70" s="1" t="s">
        <v>2765</v>
      </c>
    </row>
    <row r="71" spans="7:7" x14ac:dyDescent="0.35">
      <c r="G71" s="1" t="s">
        <v>2905</v>
      </c>
    </row>
    <row r="72" spans="7:7" x14ac:dyDescent="0.35">
      <c r="G72" s="1" t="s">
        <v>2964</v>
      </c>
    </row>
    <row r="73" spans="7:7" x14ac:dyDescent="0.35">
      <c r="G73" s="1" t="s">
        <v>2997</v>
      </c>
    </row>
    <row r="74" spans="7:7" x14ac:dyDescent="0.35">
      <c r="G74" s="1" t="s">
        <v>3062</v>
      </c>
    </row>
    <row r="75" spans="7:7" x14ac:dyDescent="0.35">
      <c r="G75" s="1" t="s">
        <v>3089</v>
      </c>
    </row>
    <row r="76" spans="7:7" x14ac:dyDescent="0.35">
      <c r="G76" s="1" t="s">
        <v>3171</v>
      </c>
    </row>
    <row r="77" spans="7:7" x14ac:dyDescent="0.35">
      <c r="G77" s="1" t="s">
        <v>3222</v>
      </c>
    </row>
    <row r="78" spans="7:7" x14ac:dyDescent="0.35">
      <c r="G78" s="1" t="s">
        <v>3244</v>
      </c>
    </row>
    <row r="79" spans="7:7" x14ac:dyDescent="0.35">
      <c r="G79" s="1" t="s">
        <v>3301</v>
      </c>
    </row>
    <row r="80" spans="7:7" x14ac:dyDescent="0.35">
      <c r="G80" s="1" t="s">
        <v>3331</v>
      </c>
    </row>
    <row r="81" spans="7:7" x14ac:dyDescent="0.35">
      <c r="G81" s="1" t="s">
        <v>3353</v>
      </c>
    </row>
    <row r="82" spans="7:7" x14ac:dyDescent="0.35">
      <c r="G82" s="1" t="s">
        <v>3368</v>
      </c>
    </row>
    <row r="83" spans="7:7" x14ac:dyDescent="0.35">
      <c r="G83" s="1" t="s">
        <v>3392</v>
      </c>
    </row>
    <row r="84" spans="7:7" x14ac:dyDescent="0.35">
      <c r="G84" s="1" t="s">
        <v>3417</v>
      </c>
    </row>
    <row r="85" spans="7:7" x14ac:dyDescent="0.35">
      <c r="G85" s="1" t="s">
        <v>3446</v>
      </c>
    </row>
    <row r="86" spans="7:7" x14ac:dyDescent="0.35">
      <c r="G86" s="1" t="s">
        <v>3524</v>
      </c>
    </row>
    <row r="87" spans="7:7" x14ac:dyDescent="0.35">
      <c r="G87" s="1" t="s">
        <v>3540</v>
      </c>
    </row>
    <row r="88" spans="7:7" x14ac:dyDescent="0.35">
      <c r="G88" s="1" t="s">
        <v>3559</v>
      </c>
    </row>
    <row r="89" spans="7:7" x14ac:dyDescent="0.35">
      <c r="G89" s="1" t="s">
        <v>3575</v>
      </c>
    </row>
    <row r="90" spans="7:7" x14ac:dyDescent="0.35">
      <c r="G90" s="1" t="s">
        <v>3597</v>
      </c>
    </row>
    <row r="91" spans="7:7" x14ac:dyDescent="0.35">
      <c r="G91" s="1" t="s">
        <v>3670</v>
      </c>
    </row>
    <row r="92" spans="7:7" x14ac:dyDescent="0.35">
      <c r="G92" s="1" t="s">
        <v>3745</v>
      </c>
    </row>
    <row r="93" spans="7:7" x14ac:dyDescent="0.35">
      <c r="G93" s="1" t="s">
        <v>3784</v>
      </c>
    </row>
    <row r="94" spans="7:7" x14ac:dyDescent="0.35">
      <c r="G94" s="1" t="s">
        <v>3815</v>
      </c>
    </row>
    <row r="95" spans="7:7" x14ac:dyDescent="0.35">
      <c r="G95" s="1" t="s">
        <v>3878</v>
      </c>
    </row>
    <row r="96" spans="7:7" x14ac:dyDescent="0.35">
      <c r="G96" s="1" t="s">
        <v>3900</v>
      </c>
    </row>
    <row r="97" spans="7:7" x14ac:dyDescent="0.35">
      <c r="G97" s="1" t="s">
        <v>3985</v>
      </c>
    </row>
    <row r="98" spans="7:7" x14ac:dyDescent="0.35">
      <c r="G98" s="1" t="s">
        <v>4005</v>
      </c>
    </row>
    <row r="99" spans="7:7" x14ac:dyDescent="0.35">
      <c r="G99" s="1" t="s">
        <v>4050</v>
      </c>
    </row>
    <row r="100" spans="7:7" x14ac:dyDescent="0.35">
      <c r="G100" s="1" t="s">
        <v>4063</v>
      </c>
    </row>
    <row r="101" spans="7:7" x14ac:dyDescent="0.35">
      <c r="G101" s="1" t="s">
        <v>4085</v>
      </c>
    </row>
    <row r="102" spans="7:7" x14ac:dyDescent="0.35">
      <c r="G102" s="1" t="s">
        <v>4120</v>
      </c>
    </row>
    <row r="103" spans="7:7" x14ac:dyDescent="0.35">
      <c r="G103" s="1" t="s">
        <v>4132</v>
      </c>
    </row>
    <row r="104" spans="7:7" x14ac:dyDescent="0.35">
      <c r="G104" s="1" t="s">
        <v>4165</v>
      </c>
    </row>
    <row r="105" spans="7:7" x14ac:dyDescent="0.35">
      <c r="G105" s="1" t="s">
        <v>4184</v>
      </c>
    </row>
    <row r="106" spans="7:7" x14ac:dyDescent="0.35">
      <c r="G106" s="1" t="s">
        <v>4207</v>
      </c>
    </row>
    <row r="107" spans="7:7" x14ac:dyDescent="0.35">
      <c r="G107" s="1" t="s">
        <v>4218</v>
      </c>
    </row>
    <row r="108" spans="7:7" x14ac:dyDescent="0.35">
      <c r="G108" s="1" t="s">
        <v>4248</v>
      </c>
    </row>
    <row r="109" spans="7:7" x14ac:dyDescent="0.35">
      <c r="G109" s="1" t="s">
        <v>4272</v>
      </c>
    </row>
    <row r="110" spans="7:7" x14ac:dyDescent="0.35">
      <c r="G110" s="1" t="s">
        <v>4300</v>
      </c>
    </row>
    <row r="111" spans="7:7" x14ac:dyDescent="0.35">
      <c r="G111" s="1" t="s">
        <v>4342</v>
      </c>
    </row>
    <row r="112" spans="7:7" x14ac:dyDescent="0.35">
      <c r="G112" s="1" t="s">
        <v>4381</v>
      </c>
    </row>
    <row r="113" spans="7:7" x14ac:dyDescent="0.35">
      <c r="G113" s="1" t="s">
        <v>4400</v>
      </c>
    </row>
    <row r="114" spans="7:7" x14ac:dyDescent="0.35">
      <c r="G114" s="1" t="s">
        <v>4424</v>
      </c>
    </row>
    <row r="115" spans="7:7" x14ac:dyDescent="0.35">
      <c r="G115" s="1" t="s">
        <v>4490</v>
      </c>
    </row>
    <row r="116" spans="7:7" x14ac:dyDescent="0.35">
      <c r="G116" s="1" t="s">
        <v>4515</v>
      </c>
    </row>
    <row r="117" spans="7:7" x14ac:dyDescent="0.35">
      <c r="G117" s="1" t="s">
        <v>4528</v>
      </c>
    </row>
    <row r="118" spans="7:7" x14ac:dyDescent="0.35">
      <c r="G118" s="1" t="s">
        <v>4551</v>
      </c>
    </row>
    <row r="119" spans="7:7" x14ac:dyDescent="0.35">
      <c r="G119" s="1" t="s">
        <v>4575</v>
      </c>
    </row>
    <row r="120" spans="7:7" x14ac:dyDescent="0.35">
      <c r="G120" s="1" t="s">
        <v>4610</v>
      </c>
    </row>
    <row r="121" spans="7:7" x14ac:dyDescent="0.35">
      <c r="G121" s="1" t="s">
        <v>4628</v>
      </c>
    </row>
    <row r="122" spans="7:7" x14ac:dyDescent="0.35">
      <c r="G122" s="1" t="s">
        <v>4730</v>
      </c>
    </row>
    <row r="123" spans="7:7" x14ac:dyDescent="0.35">
      <c r="G123" s="1" t="s">
        <v>4763</v>
      </c>
    </row>
    <row r="124" spans="7:7" x14ac:dyDescent="0.35">
      <c r="G124" s="1" t="s">
        <v>4786</v>
      </c>
    </row>
    <row r="125" spans="7:7" x14ac:dyDescent="0.35">
      <c r="G125" s="1" t="s">
        <v>4805</v>
      </c>
    </row>
    <row r="126" spans="7:7" x14ac:dyDescent="0.35">
      <c r="G126" s="1" t="s">
        <v>4877</v>
      </c>
    </row>
    <row r="127" spans="7:7" x14ac:dyDescent="0.35">
      <c r="G127" s="1" t="s">
        <v>4904</v>
      </c>
    </row>
    <row r="128" spans="7:7" x14ac:dyDescent="0.35">
      <c r="G128" s="1" t="s">
        <v>5061</v>
      </c>
    </row>
    <row r="129" spans="7:7" x14ac:dyDescent="0.35">
      <c r="G129" s="1" t="s">
        <v>5084</v>
      </c>
    </row>
    <row r="130" spans="7:7" x14ac:dyDescent="0.35">
      <c r="G130" s="1" t="s">
        <v>5102</v>
      </c>
    </row>
    <row r="131" spans="7:7" x14ac:dyDescent="0.35">
      <c r="G131" s="1" t="s">
        <v>5123</v>
      </c>
    </row>
    <row r="132" spans="7:7" x14ac:dyDescent="0.35">
      <c r="G132" s="1" t="s">
        <v>5143</v>
      </c>
    </row>
    <row r="133" spans="7:7" x14ac:dyDescent="0.35">
      <c r="G133" s="1" t="s">
        <v>5154</v>
      </c>
    </row>
    <row r="134" spans="7:7" x14ac:dyDescent="0.35">
      <c r="G134" s="1" t="s">
        <v>5166</v>
      </c>
    </row>
    <row r="135" spans="7:7" x14ac:dyDescent="0.35">
      <c r="G135" s="1" t="s">
        <v>5200</v>
      </c>
    </row>
    <row r="136" spans="7:7" x14ac:dyDescent="0.35">
      <c r="G136" s="1" t="s">
        <v>5230</v>
      </c>
    </row>
    <row r="137" spans="7:7" x14ac:dyDescent="0.35">
      <c r="G137" s="1" t="s">
        <v>5258</v>
      </c>
    </row>
    <row r="138" spans="7:7" x14ac:dyDescent="0.35">
      <c r="G138" s="1" t="s">
        <v>5285</v>
      </c>
    </row>
    <row r="139" spans="7:7" x14ac:dyDescent="0.35">
      <c r="G139" s="1" t="s">
        <v>5312</v>
      </c>
    </row>
    <row r="140" spans="7:7" x14ac:dyDescent="0.35">
      <c r="G140" s="1" t="s">
        <v>5354</v>
      </c>
    </row>
    <row r="141" spans="7:7" x14ac:dyDescent="0.35">
      <c r="G141" s="1" t="s">
        <v>5373</v>
      </c>
    </row>
    <row r="142" spans="7:7" x14ac:dyDescent="0.35">
      <c r="G142" s="1" t="s">
        <v>5429</v>
      </c>
    </row>
    <row r="143" spans="7:7" x14ac:dyDescent="0.35">
      <c r="G143" s="1" t="s">
        <v>5447</v>
      </c>
    </row>
    <row r="144" spans="7:7" x14ac:dyDescent="0.35">
      <c r="G144" s="1" t="s">
        <v>5523</v>
      </c>
    </row>
    <row r="145" spans="7:7" x14ac:dyDescent="0.35">
      <c r="G145" s="1" t="s">
        <v>5562</v>
      </c>
    </row>
    <row r="146" spans="7:7" x14ac:dyDescent="0.35">
      <c r="G146" s="1" t="s">
        <v>5584</v>
      </c>
    </row>
    <row r="147" spans="7:7" x14ac:dyDescent="0.35">
      <c r="G147" s="1" t="s">
        <v>5630</v>
      </c>
    </row>
    <row r="148" spans="7:7" x14ac:dyDescent="0.35">
      <c r="G148" s="1" t="s">
        <v>5662</v>
      </c>
    </row>
    <row r="149" spans="7:7" x14ac:dyDescent="0.35">
      <c r="G149" s="1" t="s">
        <v>5697</v>
      </c>
    </row>
    <row r="150" spans="7:7" x14ac:dyDescent="0.35">
      <c r="G150" s="1" t="s">
        <v>5716</v>
      </c>
    </row>
    <row r="151" spans="7:7" x14ac:dyDescent="0.35">
      <c r="G151" s="1" t="s">
        <v>5746</v>
      </c>
    </row>
    <row r="152" spans="7:7" x14ac:dyDescent="0.35">
      <c r="G152" s="1" t="s">
        <v>5810</v>
      </c>
    </row>
  </sheetData>
  <sheetProtection algorithmName="SHA-512" hashValue="tSQZGOjNfJ+kmFp5G7pAGD76nq8Rz3Zf8iA+8SnOS1B3TJkzFYpuS0kWkOAhMVB++TTGBiicrR/mqK+8sVponQ==" saltValue="OEutR8wkxIVpoDoKpYtMlQ==" spinCount="100000" sheet="1" objects="1" scenarios="1"/>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Year 8 _2022</vt:lpstr>
      <vt:lpstr>Summary_2022</vt:lpstr>
      <vt:lpstr>Year 9_2023</vt:lpstr>
      <vt:lpstr>Summary_2023</vt:lpstr>
      <vt:lpstr>List of schools</vt:lpstr>
      <vt:lpstr>Performance management</vt:lpstr>
      <vt:lpstr>Glossary</vt:lpstr>
      <vt:lpstr>Drop downs</vt:lpstr>
      <vt:lpstr>'Performance management'!Print_Area</vt:lpstr>
      <vt:lpstr>Summary_2022!Print_Area</vt:lpstr>
      <vt:lpstr>Summary_2023!Print_Area</vt:lpstr>
      <vt:lpstr>ProduktSelection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Elise Tessier</dc:creator>
  <cp:lastModifiedBy>Yuma Sangpang Rai</cp:lastModifiedBy>
  <cp:lastPrinted>2019-05-14T15:29:45Z</cp:lastPrinted>
  <dcterms:created xsi:type="dcterms:W3CDTF">2019-01-29T15:16:29Z</dcterms:created>
  <dcterms:modified xsi:type="dcterms:W3CDTF">2021-08-16T17:36:35Z</dcterms:modified>
</cp:coreProperties>
</file>